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L:\BPS\Banking Conditions\call_rpt_data\dbc_files\"/>
    </mc:Choice>
  </mc:AlternateContent>
  <xr:revisionPtr revIDLastSave="0" documentId="8_{3DB8FEA7-96ED-4A2B-BB20-162D68419C30}" xr6:coauthVersionLast="47" xr6:coauthVersionMax="47" xr10:uidLastSave="{00000000-0000-0000-0000-000000000000}"/>
  <bookViews>
    <workbookView xWindow="-120" yWindow="-120" windowWidth="29040" windowHeight="17640" xr2:uid="{00000000-000D-0000-FFFF-FFFF00000000}"/>
  </bookViews>
  <sheets>
    <sheet name="Table" sheetId="1" r:id="rId1"/>
    <sheet name="Charts" sheetId="7" r:id="rId2"/>
    <sheet name="Definitions" sheetId="9" r:id="rId3"/>
    <sheet name="press.release" sheetId="10" state="hidden" r:id="rId4"/>
    <sheet name="wksp" sheetId="6" state="hidden" r:id="rId5"/>
    <sheet name="tsdata" sheetId="5" state="hidden" r:id="rId6"/>
  </sheets>
  <definedNames>
    <definedName name="finDates">wksp!$B:$B</definedName>
    <definedName name="labels">wksp!$L$1:$M$22</definedName>
    <definedName name="_xlnm.Print_Area" localSheetId="1">Charts!$A$3:$X$49</definedName>
    <definedName name="_xlnm.Print_Area" localSheetId="3">press.release!$A$1:$D$38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02" i="5" l="1"/>
  <c r="A2802" i="5" s="1"/>
  <c r="B2801" i="5"/>
  <c r="A2801" i="5" s="1"/>
  <c r="B2800" i="5"/>
  <c r="A2800" i="5" s="1"/>
  <c r="B2799" i="5"/>
  <c r="A2799" i="5" s="1"/>
  <c r="B2798" i="5"/>
  <c r="A2798" i="5"/>
  <c r="B2797" i="5"/>
  <c r="A2797" i="5" s="1"/>
  <c r="B2796" i="5"/>
  <c r="A2796" i="5" s="1"/>
  <c r="B2795" i="5"/>
  <c r="A2795" i="5" s="1"/>
  <c r="B2794" i="5"/>
  <c r="A2794" i="5" s="1"/>
  <c r="B2793" i="5"/>
  <c r="A2793" i="5" s="1"/>
  <c r="B2792" i="5"/>
  <c r="A2792" i="5" s="1"/>
  <c r="B2791" i="5"/>
  <c r="A2791" i="5" s="1"/>
  <c r="B2790" i="5"/>
  <c r="A2790" i="5" s="1"/>
  <c r="B2789" i="5"/>
  <c r="A2789" i="5" s="1"/>
  <c r="B2788" i="5"/>
  <c r="A2788" i="5" s="1"/>
  <c r="B2787" i="5"/>
  <c r="A2787" i="5" s="1"/>
  <c r="B2786" i="5"/>
  <c r="A2786" i="5" s="1"/>
  <c r="B2785" i="5"/>
  <c r="A2785" i="5" s="1"/>
  <c r="B2784" i="5"/>
  <c r="A2784" i="5" s="1"/>
  <c r="B2783" i="5"/>
  <c r="A2783" i="5" s="1"/>
  <c r="B2782" i="5"/>
  <c r="A2782" i="5" s="1"/>
  <c r="B2781" i="5"/>
  <c r="A2781" i="5" s="1"/>
  <c r="Z28" i="7" l="1"/>
  <c r="Y26" i="7"/>
  <c r="O10" i="1"/>
  <c r="N10" i="1"/>
  <c r="M10" i="1"/>
  <c r="L10" i="1"/>
  <c r="K10" i="1"/>
  <c r="J10" i="1"/>
  <c r="G10" i="1"/>
  <c r="I21" i="1" s="1"/>
  <c r="F10" i="1"/>
  <c r="L14" i="1" s="1"/>
  <c r="B2780" i="5"/>
  <c r="A2780" i="5" s="1"/>
  <c r="B2779" i="5"/>
  <c r="A2779" i="5" s="1"/>
  <c r="B2778" i="5"/>
  <c r="A2778" i="5" s="1"/>
  <c r="B2777" i="5"/>
  <c r="A2777" i="5" s="1"/>
  <c r="B2776" i="5"/>
  <c r="A2776" i="5" s="1"/>
  <c r="B2775" i="5"/>
  <c r="A2775" i="5" s="1"/>
  <c r="B2774" i="5"/>
  <c r="A2774" i="5" s="1"/>
  <c r="B2773" i="5"/>
  <c r="A2773" i="5" s="1"/>
  <c r="B2772" i="5"/>
  <c r="A2772" i="5" s="1"/>
  <c r="B2771" i="5"/>
  <c r="A2771" i="5" s="1"/>
  <c r="B2770" i="5"/>
  <c r="A2770" i="5" s="1"/>
  <c r="B2769" i="5"/>
  <c r="A2769" i="5" s="1"/>
  <c r="B2768" i="5"/>
  <c r="A2768" i="5" s="1"/>
  <c r="B2767" i="5"/>
  <c r="A2767" i="5" s="1"/>
  <c r="B2766" i="5"/>
  <c r="A2766" i="5" s="1"/>
  <c r="B2765" i="5"/>
  <c r="A2765" i="5" s="1"/>
  <c r="B2764" i="5"/>
  <c r="A2764" i="5" s="1"/>
  <c r="B2763" i="5"/>
  <c r="A2763" i="5" s="1"/>
  <c r="B2762" i="5"/>
  <c r="A2762" i="5" s="1"/>
  <c r="B2761" i="5"/>
  <c r="A2761" i="5" s="1"/>
  <c r="B2760" i="5"/>
  <c r="A2760" i="5" s="1"/>
  <c r="B2759" i="5"/>
  <c r="A2759" i="5" s="1"/>
  <c r="B2758" i="5"/>
  <c r="A2758" i="5" s="1"/>
  <c r="B2757" i="5"/>
  <c r="A2757" i="5" s="1"/>
  <c r="B2756" i="5"/>
  <c r="A2756" i="5" s="1"/>
  <c r="B2755" i="5"/>
  <c r="A2755" i="5" s="1"/>
  <c r="B2754" i="5"/>
  <c r="A2754" i="5" s="1"/>
  <c r="B2753" i="5"/>
  <c r="A2753" i="5" s="1"/>
  <c r="B2752" i="5"/>
  <c r="A2752" i="5" s="1"/>
  <c r="B2751" i="5"/>
  <c r="A2751" i="5" s="1"/>
  <c r="B2750" i="5"/>
  <c r="A2750" i="5" s="1"/>
  <c r="B2749" i="5"/>
  <c r="A2749" i="5" s="1"/>
  <c r="B2748" i="5"/>
  <c r="A2748" i="5" s="1"/>
  <c r="B2747" i="5"/>
  <c r="A2747" i="5" s="1"/>
  <c r="B2746" i="5"/>
  <c r="A2746" i="5" s="1"/>
  <c r="B2745" i="5"/>
  <c r="A2745" i="5" s="1"/>
  <c r="B2744" i="5"/>
  <c r="A2744" i="5" s="1"/>
  <c r="B2743" i="5"/>
  <c r="A2743" i="5" s="1"/>
  <c r="B2742" i="5"/>
  <c r="A2742" i="5" s="1"/>
  <c r="B2741" i="5"/>
  <c r="A2741" i="5" s="1"/>
  <c r="B2740" i="5"/>
  <c r="A2740" i="5" s="1"/>
  <c r="B2739" i="5"/>
  <c r="A2739" i="5" s="1"/>
  <c r="B2738" i="5"/>
  <c r="A2738" i="5" s="1"/>
  <c r="B2737" i="5"/>
  <c r="A2737" i="5" s="1"/>
  <c r="B2736" i="5"/>
  <c r="A2736" i="5" s="1"/>
  <c r="B2735" i="5"/>
  <c r="A2735" i="5" s="1"/>
  <c r="B2734" i="5"/>
  <c r="A2734" i="5" s="1"/>
  <c r="B2733" i="5"/>
  <c r="A2733" i="5" s="1"/>
  <c r="B2732" i="5"/>
  <c r="A2732" i="5" s="1"/>
  <c r="B2731" i="5"/>
  <c r="A2731" i="5" s="1"/>
  <c r="B2730" i="5"/>
  <c r="A2730" i="5" s="1"/>
  <c r="B2729" i="5"/>
  <c r="A2729" i="5" s="1"/>
  <c r="B2728" i="5"/>
  <c r="A2728" i="5" s="1"/>
  <c r="B2727" i="5"/>
  <c r="A2727" i="5" s="1"/>
  <c r="B2726" i="5"/>
  <c r="A2726" i="5" s="1"/>
  <c r="B2725" i="5"/>
  <c r="A2725" i="5" s="1"/>
  <c r="B2724" i="5"/>
  <c r="A2724" i="5" s="1"/>
  <c r="B2723" i="5"/>
  <c r="A2723" i="5"/>
  <c r="B2722" i="5"/>
  <c r="A2722" i="5" s="1"/>
  <c r="B2721" i="5"/>
  <c r="A2721" i="5" s="1"/>
  <c r="B2720" i="5"/>
  <c r="A2720" i="5" s="1"/>
  <c r="B2719" i="5"/>
  <c r="A2719" i="5" s="1"/>
  <c r="B2718" i="5"/>
  <c r="A2718" i="5" s="1"/>
  <c r="B2717" i="5"/>
  <c r="A2717" i="5" s="1"/>
  <c r="B2716" i="5"/>
  <c r="A2716" i="5" s="1"/>
  <c r="B2715" i="5"/>
  <c r="A2715" i="5" s="1"/>
  <c r="B2714" i="5"/>
  <c r="A2714" i="5" s="1"/>
  <c r="B2713" i="5"/>
  <c r="A2713" i="5" s="1"/>
  <c r="B2712" i="5"/>
  <c r="A2712" i="5" s="1"/>
  <c r="B2711" i="5"/>
  <c r="A2711" i="5" s="1"/>
  <c r="B2710" i="5"/>
  <c r="A2710" i="5" s="1"/>
  <c r="B2709" i="5"/>
  <c r="A2709" i="5" s="1"/>
  <c r="N14" i="1" l="1"/>
  <c r="M14" i="1"/>
  <c r="H18" i="1"/>
  <c r="H5" i="1"/>
  <c r="H6" i="1"/>
  <c r="H19" i="1"/>
  <c r="H17" i="1"/>
  <c r="H20" i="1"/>
  <c r="J14" i="1"/>
  <c r="H21" i="1"/>
  <c r="O14" i="1"/>
  <c r="H4" i="1"/>
  <c r="H7" i="1"/>
  <c r="K14" i="1"/>
  <c r="H8" i="1"/>
  <c r="I8" i="1"/>
  <c r="L11" i="1"/>
  <c r="M11" i="1"/>
  <c r="N11" i="1"/>
  <c r="I6" i="1"/>
  <c r="I18" i="1"/>
  <c r="I4" i="1"/>
  <c r="I5" i="1"/>
  <c r="I7" i="1"/>
  <c r="I17" i="1"/>
  <c r="I19" i="1"/>
  <c r="O11" i="1"/>
  <c r="I20" i="1"/>
  <c r="K11" i="1"/>
  <c r="J11" i="1"/>
  <c r="B2708" i="5"/>
  <c r="A2708" i="5" s="1"/>
  <c r="B2707" i="5"/>
  <c r="A2707" i="5" s="1"/>
  <c r="B2706" i="5"/>
  <c r="A2706" i="5" s="1"/>
  <c r="B2705" i="5"/>
  <c r="A2705" i="5" s="1"/>
  <c r="B2704" i="5"/>
  <c r="A2704" i="5" s="1"/>
  <c r="B2703" i="5"/>
  <c r="A2703" i="5" s="1"/>
  <c r="B2702" i="5"/>
  <c r="A2702" i="5" s="1"/>
  <c r="B2701" i="5"/>
  <c r="A2701" i="5" s="1"/>
  <c r="B2700" i="5"/>
  <c r="A2700" i="5" s="1"/>
  <c r="B2699" i="5"/>
  <c r="A2699" i="5" s="1"/>
  <c r="B2698" i="5"/>
  <c r="A2698" i="5" s="1"/>
  <c r="B2697" i="5"/>
  <c r="A2697" i="5" s="1"/>
  <c r="B2696" i="5"/>
  <c r="A2696" i="5" s="1"/>
  <c r="B2695" i="5"/>
  <c r="A2695" i="5" s="1"/>
  <c r="B2694" i="5"/>
  <c r="A2694" i="5" s="1"/>
  <c r="B2693" i="5"/>
  <c r="A2693" i="5" s="1"/>
  <c r="B2692" i="5"/>
  <c r="A2692" i="5" s="1"/>
  <c r="B2691" i="5"/>
  <c r="A2691" i="5" s="1"/>
  <c r="B2690" i="5"/>
  <c r="A2690" i="5" s="1"/>
  <c r="B2689" i="5"/>
  <c r="A2689" i="5" s="1"/>
  <c r="B2688" i="5"/>
  <c r="A2688" i="5" s="1"/>
  <c r="B2687" i="5"/>
  <c r="A2687" i="5" s="1"/>
  <c r="B2686" i="5"/>
  <c r="A2686" i="5" s="1"/>
  <c r="B2685" i="5"/>
  <c r="A2685" i="5" s="1"/>
  <c r="B2684" i="5"/>
  <c r="A2684" i="5" s="1"/>
  <c r="B2683" i="5"/>
  <c r="A2683" i="5" s="1"/>
  <c r="B2682" i="5"/>
  <c r="A2682" i="5" s="1"/>
  <c r="B2681" i="5"/>
  <c r="A2681" i="5" s="1"/>
  <c r="B2680" i="5"/>
  <c r="A2680" i="5" s="1"/>
  <c r="B2679" i="5"/>
  <c r="A2679" i="5" s="1"/>
  <c r="B2678" i="5"/>
  <c r="A2678" i="5" s="1"/>
  <c r="B2677" i="5"/>
  <c r="A2677" i="5" s="1"/>
  <c r="B2676" i="5"/>
  <c r="A2676" i="5" s="1"/>
  <c r="B2675" i="5"/>
  <c r="A2675" i="5" s="1"/>
  <c r="B2674" i="5"/>
  <c r="A2674" i="5" s="1"/>
  <c r="B2673" i="5"/>
  <c r="A2673" i="5" s="1"/>
  <c r="B2672" i="5"/>
  <c r="A2672" i="5" s="1"/>
  <c r="B2671" i="5"/>
  <c r="A2671" i="5" s="1"/>
  <c r="B2670" i="5"/>
  <c r="A2670" i="5" s="1"/>
  <c r="B2669" i="5"/>
  <c r="A2669" i="5" s="1"/>
  <c r="B2668" i="5"/>
  <c r="A2668" i="5" s="1"/>
  <c r="B2667" i="5"/>
  <c r="A2667" i="5" s="1"/>
  <c r="B2666" i="5"/>
  <c r="A2666" i="5" s="1"/>
  <c r="B2665" i="5"/>
  <c r="A2665" i="5" s="1"/>
  <c r="B2664" i="5"/>
  <c r="A2664" i="5" s="1"/>
  <c r="B2663" i="5"/>
  <c r="A2663" i="5" s="1"/>
  <c r="B2662" i="5"/>
  <c r="A2662" i="5" s="1"/>
  <c r="B2661" i="5"/>
  <c r="A2661" i="5" s="1"/>
  <c r="B2660" i="5"/>
  <c r="A2660" i="5" s="1"/>
  <c r="B2659" i="5"/>
  <c r="A2659" i="5" s="1"/>
  <c r="B2658" i="5"/>
  <c r="A2658" i="5" s="1"/>
  <c r="B2657" i="5"/>
  <c r="A2657" i="5" s="1"/>
  <c r="B2656" i="5"/>
  <c r="A2656" i="5" s="1"/>
  <c r="B2655" i="5"/>
  <c r="A2655" i="5" s="1"/>
  <c r="B2654" i="5"/>
  <c r="A2654" i="5" s="1"/>
  <c r="B2653" i="5"/>
  <c r="A2653" i="5" s="1"/>
  <c r="B2652" i="5"/>
  <c r="A2652" i="5" s="1"/>
  <c r="B2651" i="5"/>
  <c r="A2651" i="5" s="1"/>
  <c r="B2650" i="5"/>
  <c r="A2650" i="5" s="1"/>
  <c r="B2649" i="5"/>
  <c r="A2649" i="5" s="1"/>
  <c r="B2648" i="5"/>
  <c r="A2648" i="5" s="1"/>
  <c r="B2647" i="5"/>
  <c r="A2647" i="5" s="1"/>
  <c r="B2646" i="5"/>
  <c r="A2646" i="5" s="1"/>
  <c r="B2645" i="5"/>
  <c r="A2645" i="5" s="1"/>
  <c r="B2644" i="5"/>
  <c r="A2644" i="5" s="1"/>
  <c r="B2643" i="5"/>
  <c r="A2643" i="5" s="1"/>
  <c r="B2642" i="5"/>
  <c r="A2642" i="5" s="1"/>
  <c r="B2641" i="5"/>
  <c r="A2641" i="5" s="1"/>
  <c r="B2640" i="5"/>
  <c r="A2640" i="5" s="1"/>
  <c r="B2639" i="5"/>
  <c r="A2639" i="5" s="1"/>
  <c r="B2638" i="5"/>
  <c r="A2638" i="5" s="1"/>
  <c r="B2637" i="5"/>
  <c r="A2637" i="5" s="1"/>
  <c r="B2636" i="5"/>
  <c r="A2636" i="5" s="1"/>
  <c r="B2635" i="5"/>
  <c r="A2635" i="5" s="1"/>
  <c r="B2634" i="5"/>
  <c r="A2634" i="5" s="1"/>
  <c r="B2633" i="5"/>
  <c r="A2633" i="5" s="1"/>
  <c r="B2632" i="5"/>
  <c r="A2632" i="5" s="1"/>
  <c r="B2631" i="5"/>
  <c r="A2631" i="5" s="1"/>
  <c r="B2630" i="5"/>
  <c r="A2630" i="5" s="1"/>
  <c r="B2629" i="5"/>
  <c r="A2629" i="5" s="1"/>
  <c r="B2628" i="5"/>
  <c r="A2628" i="5" s="1"/>
  <c r="B2627" i="5"/>
  <c r="A2627" i="5" s="1"/>
  <c r="B2626" i="5"/>
  <c r="A2626" i="5" s="1"/>
  <c r="B2625" i="5"/>
  <c r="A2625" i="5" s="1"/>
  <c r="B2624" i="5"/>
  <c r="A2624" i="5" s="1"/>
  <c r="B2623" i="5"/>
  <c r="A2623" i="5" s="1"/>
  <c r="B2622" i="5"/>
  <c r="A2622" i="5" s="1"/>
  <c r="B2621" i="5"/>
  <c r="A2621" i="5" s="1"/>
  <c r="B2620" i="5"/>
  <c r="A2620" i="5" s="1"/>
  <c r="B2619" i="5"/>
  <c r="A2619" i="5" s="1"/>
  <c r="B2618" i="5"/>
  <c r="A2618" i="5" s="1"/>
  <c r="B2617" i="5"/>
  <c r="A2617" i="5" s="1"/>
  <c r="B2616" i="5"/>
  <c r="A2616" i="5" s="1"/>
  <c r="B2615" i="5"/>
  <c r="A2615" i="5" s="1"/>
  <c r="B2614" i="5"/>
  <c r="A2614" i="5" s="1"/>
  <c r="B2613" i="5"/>
  <c r="A2613" i="5" s="1"/>
  <c r="B2612" i="5"/>
  <c r="A2612" i="5" s="1"/>
  <c r="B2611" i="5"/>
  <c r="A2611" i="5" s="1"/>
  <c r="B2610" i="5"/>
  <c r="A2610" i="5" s="1"/>
  <c r="B2609" i="5"/>
  <c r="A2609" i="5" s="1"/>
  <c r="B2608" i="5"/>
  <c r="A2608" i="5" s="1"/>
  <c r="B2607" i="5"/>
  <c r="A2607" i="5" s="1"/>
  <c r="B2606" i="5"/>
  <c r="A2606" i="5" s="1"/>
  <c r="B2605" i="5"/>
  <c r="A2605" i="5" s="1"/>
  <c r="B2604" i="5"/>
  <c r="A2604" i="5" s="1"/>
  <c r="B2603" i="5"/>
  <c r="A2603" i="5" s="1"/>
  <c r="B2602" i="5"/>
  <c r="A2602" i="5" s="1"/>
  <c r="B2601" i="5"/>
  <c r="A2601" i="5" s="1"/>
  <c r="B2600" i="5"/>
  <c r="A2600" i="5" s="1"/>
  <c r="B2599" i="5"/>
  <c r="A2599" i="5" s="1"/>
  <c r="B2598" i="5"/>
  <c r="A2598" i="5" s="1"/>
  <c r="B2597" i="5"/>
  <c r="A2597" i="5" s="1"/>
  <c r="B2596" i="5"/>
  <c r="A2596" i="5" s="1"/>
  <c r="B2595" i="5"/>
  <c r="A2595" i="5" s="1"/>
  <c r="B2594" i="5"/>
  <c r="A2594" i="5" s="1"/>
  <c r="B2593" i="5"/>
  <c r="A2593" i="5" s="1"/>
  <c r="B2592" i="5"/>
  <c r="A2592" i="5" s="1"/>
  <c r="B2591" i="5"/>
  <c r="A2591" i="5" s="1"/>
  <c r="B2590" i="5"/>
  <c r="A2590" i="5" s="1"/>
  <c r="B2589" i="5"/>
  <c r="A2589" i="5" s="1"/>
  <c r="B2588" i="5"/>
  <c r="A2588" i="5" s="1"/>
  <c r="B2587" i="5"/>
  <c r="A2587" i="5" s="1"/>
  <c r="B2586" i="5"/>
  <c r="A2586" i="5" s="1"/>
  <c r="B2585" i="5"/>
  <c r="A2585" i="5" s="1"/>
  <c r="B2584" i="5"/>
  <c r="A2584" i="5" s="1"/>
  <c r="B2583" i="5"/>
  <c r="A2583" i="5" s="1"/>
  <c r="B2582" i="5"/>
  <c r="A2582" i="5" s="1"/>
  <c r="B2581" i="5"/>
  <c r="A2581" i="5" s="1"/>
  <c r="B2580" i="5"/>
  <c r="A2580" i="5" s="1"/>
  <c r="B2579" i="5"/>
  <c r="A2579" i="5" s="1"/>
  <c r="B2578" i="5"/>
  <c r="A2578" i="5" s="1"/>
  <c r="B2577" i="5"/>
  <c r="A2577" i="5" s="1"/>
  <c r="B2576" i="5"/>
  <c r="A2576" i="5" s="1"/>
  <c r="B2575" i="5"/>
  <c r="A2575" i="5" s="1"/>
  <c r="B2574" i="5"/>
  <c r="A2574" i="5" s="1"/>
  <c r="B2573" i="5"/>
  <c r="A2573" i="5" s="1"/>
  <c r="B2572" i="5"/>
  <c r="A2572" i="5" s="1"/>
  <c r="B2571" i="5"/>
  <c r="A2571" i="5" s="1"/>
  <c r="B2570" i="5"/>
  <c r="A2570" i="5" s="1"/>
  <c r="B2569" i="5"/>
  <c r="A2569" i="5" s="1"/>
  <c r="B2568" i="5"/>
  <c r="A2568" i="5" s="1"/>
  <c r="B2567" i="5"/>
  <c r="A2567" i="5" s="1"/>
  <c r="B2566" i="5"/>
  <c r="A2566" i="5" s="1"/>
  <c r="B2565" i="5"/>
  <c r="A2565" i="5" s="1"/>
  <c r="B2564" i="5"/>
  <c r="A2564" i="5" s="1"/>
  <c r="B2563" i="5"/>
  <c r="A2563" i="5" s="1"/>
  <c r="B2562" i="5"/>
  <c r="A2562" i="5" s="1"/>
  <c r="B2561" i="5"/>
  <c r="A2561" i="5" s="1"/>
  <c r="B2560" i="5"/>
  <c r="A2560" i="5" s="1"/>
  <c r="B2559" i="5"/>
  <c r="A2559" i="5" s="1"/>
  <c r="B2558" i="5"/>
  <c r="A2558" i="5" s="1"/>
  <c r="B2557" i="5"/>
  <c r="A2557" i="5" s="1"/>
  <c r="B2556" i="5"/>
  <c r="A2556" i="5" s="1"/>
  <c r="B2555" i="5"/>
  <c r="A2555" i="5" s="1"/>
  <c r="B2554" i="5"/>
  <c r="A2554" i="5" s="1"/>
  <c r="B2553" i="5"/>
  <c r="A2553" i="5" s="1"/>
  <c r="B2552" i="5"/>
  <c r="A2552" i="5" s="1"/>
  <c r="B2551" i="5"/>
  <c r="A2551" i="5" s="1"/>
  <c r="B2550" i="5"/>
  <c r="A2550" i="5" s="1"/>
  <c r="B2549" i="5"/>
  <c r="A2549" i="5" s="1"/>
  <c r="B2548" i="5"/>
  <c r="A2548" i="5" s="1"/>
  <c r="B2547" i="5"/>
  <c r="A2547" i="5" s="1"/>
  <c r="B2546" i="5"/>
  <c r="A2546" i="5" s="1"/>
  <c r="B2545" i="5"/>
  <c r="A2545" i="5" s="1"/>
  <c r="B2544" i="5"/>
  <c r="A2544" i="5" s="1"/>
  <c r="B2543" i="5"/>
  <c r="A2543" i="5" s="1"/>
  <c r="B2542" i="5"/>
  <c r="A2542" i="5" s="1"/>
  <c r="B2541" i="5"/>
  <c r="A2541" i="5" s="1"/>
  <c r="B2540" i="5"/>
  <c r="A2540" i="5" s="1"/>
  <c r="B2539" i="5"/>
  <c r="A2539" i="5" s="1"/>
  <c r="B2538" i="5"/>
  <c r="A2538" i="5" s="1"/>
  <c r="B2537" i="5"/>
  <c r="A2537" i="5" s="1"/>
  <c r="B2536" i="5"/>
  <c r="A2536" i="5" s="1"/>
  <c r="B2535" i="5"/>
  <c r="A2535" i="5" s="1"/>
  <c r="B2534" i="5"/>
  <c r="A2534" i="5" s="1"/>
  <c r="B2533" i="5"/>
  <c r="A2533" i="5" s="1"/>
  <c r="B2532" i="5"/>
  <c r="A2532" i="5" s="1"/>
  <c r="B2531" i="5"/>
  <c r="A2531" i="5" s="1"/>
  <c r="B2530" i="5"/>
  <c r="A2530" i="5" s="1"/>
  <c r="B2529" i="5"/>
  <c r="A2529" i="5" s="1"/>
  <c r="B2528" i="5"/>
  <c r="A2528" i="5" s="1"/>
  <c r="B2527" i="5"/>
  <c r="A2527" i="5" s="1"/>
  <c r="B2526" i="5"/>
  <c r="A2526" i="5" s="1"/>
  <c r="B2525" i="5"/>
  <c r="A2525" i="5" s="1"/>
  <c r="B2524" i="5"/>
  <c r="A2524" i="5" s="1"/>
  <c r="B2523" i="5"/>
  <c r="A2523" i="5" s="1"/>
  <c r="B2522" i="5"/>
  <c r="A2522" i="5" s="1"/>
  <c r="B2521" i="5"/>
  <c r="A2521" i="5" s="1"/>
  <c r="B2520" i="5"/>
  <c r="A2520" i="5" s="1"/>
  <c r="B2519" i="5"/>
  <c r="A2519" i="5" s="1"/>
  <c r="B2518" i="5"/>
  <c r="A2518" i="5" s="1"/>
  <c r="B2517" i="5"/>
  <c r="A2517" i="5" s="1"/>
  <c r="B2516" i="5"/>
  <c r="A2516" i="5" s="1"/>
  <c r="B2515" i="5"/>
  <c r="A2515" i="5" s="1"/>
  <c r="B2514" i="5"/>
  <c r="A2514" i="5" s="1"/>
  <c r="B2513" i="5"/>
  <c r="A2513" i="5" s="1"/>
  <c r="B2512" i="5"/>
  <c r="A2512" i="5" s="1"/>
  <c r="B2511" i="5"/>
  <c r="A2511" i="5" s="1"/>
  <c r="B2510" i="5"/>
  <c r="A2510" i="5" s="1"/>
  <c r="B2509" i="5"/>
  <c r="A2509" i="5" s="1"/>
  <c r="B2508" i="5"/>
  <c r="A2508" i="5" s="1"/>
  <c r="B2507" i="5"/>
  <c r="A2507" i="5" s="1"/>
  <c r="B2506" i="5"/>
  <c r="A2506" i="5" s="1"/>
  <c r="B2505" i="5"/>
  <c r="A2505" i="5" s="1"/>
  <c r="B2504" i="5"/>
  <c r="A2504" i="5" s="1"/>
  <c r="B2503" i="5"/>
  <c r="A2503" i="5" s="1"/>
  <c r="B2502" i="5"/>
  <c r="A2502" i="5" s="1"/>
  <c r="B2501" i="5"/>
  <c r="A2501" i="5" s="1"/>
  <c r="B2500" i="5"/>
  <c r="A2500" i="5" s="1"/>
  <c r="B2499" i="5"/>
  <c r="A2499" i="5" s="1"/>
  <c r="B2498" i="5"/>
  <c r="A2498" i="5" s="1"/>
  <c r="B2497" i="5"/>
  <c r="A2497" i="5" s="1"/>
  <c r="B2496" i="5"/>
  <c r="A2496" i="5" s="1"/>
  <c r="B2495" i="5"/>
  <c r="A2495" i="5" s="1"/>
  <c r="B2494" i="5"/>
  <c r="A2494" i="5" s="1"/>
  <c r="B2493" i="5"/>
  <c r="A2493" i="5" s="1"/>
  <c r="B2492" i="5"/>
  <c r="A2492" i="5" s="1"/>
  <c r="B2491" i="5"/>
  <c r="A2491" i="5" s="1"/>
  <c r="B2490" i="5"/>
  <c r="A2490" i="5" s="1"/>
  <c r="B2489" i="5"/>
  <c r="A2489" i="5" s="1"/>
  <c r="B2488" i="5"/>
  <c r="A2488" i="5" s="1"/>
  <c r="B2487" i="5"/>
  <c r="A2487" i="5" s="1"/>
  <c r="B2486" i="5"/>
  <c r="A2486" i="5" s="1"/>
  <c r="B2485" i="5"/>
  <c r="A2485" i="5" s="1"/>
  <c r="B2484" i="5"/>
  <c r="A2484" i="5" s="1"/>
  <c r="B2483" i="5"/>
  <c r="A2483" i="5" s="1"/>
  <c r="B2482" i="5"/>
  <c r="A2482" i="5" s="1"/>
  <c r="B2481" i="5"/>
  <c r="A2481" i="5" s="1"/>
  <c r="B2480" i="5"/>
  <c r="A2480" i="5" s="1"/>
  <c r="B2479" i="5"/>
  <c r="A2479" i="5" s="1"/>
  <c r="B2478" i="5"/>
  <c r="A2478" i="5" s="1"/>
  <c r="B2477" i="5"/>
  <c r="A2477" i="5" s="1"/>
  <c r="B2476" i="5"/>
  <c r="A2476" i="5" s="1"/>
  <c r="B2475" i="5"/>
  <c r="A2475" i="5" s="1"/>
  <c r="B2474" i="5"/>
  <c r="A2474" i="5" s="1"/>
  <c r="B2473" i="5"/>
  <c r="A2473" i="5" s="1"/>
  <c r="B2472" i="5"/>
  <c r="A2472" i="5" s="1"/>
  <c r="B2471" i="5"/>
  <c r="A2471" i="5" s="1"/>
  <c r="B2470" i="5"/>
  <c r="A2470" i="5" s="1"/>
  <c r="B2469" i="5"/>
  <c r="A2469" i="5" s="1"/>
  <c r="B2468" i="5"/>
  <c r="A2468" i="5" s="1"/>
  <c r="B2467" i="5"/>
  <c r="A2467" i="5" s="1"/>
  <c r="B2466" i="5"/>
  <c r="A2466" i="5" s="1"/>
  <c r="B2465" i="5"/>
  <c r="A2465" i="5" s="1"/>
  <c r="B2464" i="5"/>
  <c r="A2464" i="5" s="1"/>
  <c r="B2463" i="5"/>
  <c r="A2463" i="5" s="1"/>
  <c r="B2462" i="5"/>
  <c r="A2462" i="5" s="1"/>
  <c r="B2461" i="5"/>
  <c r="A2461" i="5" s="1"/>
  <c r="B2460" i="5"/>
  <c r="A2460" i="5" s="1"/>
  <c r="B2459" i="5"/>
  <c r="A2459" i="5" s="1"/>
  <c r="B2458" i="5"/>
  <c r="A2458" i="5" s="1"/>
  <c r="B2457" i="5"/>
  <c r="A2457" i="5" s="1"/>
  <c r="B2456" i="5"/>
  <c r="A2456" i="5" s="1"/>
  <c r="B2455" i="5"/>
  <c r="A2455" i="5" s="1"/>
  <c r="B2454" i="5"/>
  <c r="A2454" i="5" s="1"/>
  <c r="B2453" i="5"/>
  <c r="A2453" i="5" s="1"/>
  <c r="B2452" i="5"/>
  <c r="A2452" i="5" s="1"/>
  <c r="B2451" i="5"/>
  <c r="A2451" i="5" s="1"/>
  <c r="B2450" i="5"/>
  <c r="A2450" i="5" s="1"/>
  <c r="B2449" i="5"/>
  <c r="A2449" i="5" s="1"/>
  <c r="B2448" i="5"/>
  <c r="A2448" i="5" s="1"/>
  <c r="B2447" i="5"/>
  <c r="A2447" i="5" s="1"/>
  <c r="B2446" i="5"/>
  <c r="A2446" i="5" s="1"/>
  <c r="B2445" i="5"/>
  <c r="A2445" i="5" s="1"/>
  <c r="B2444" i="5"/>
  <c r="A2444" i="5" s="1"/>
  <c r="B2443" i="5"/>
  <c r="A2443" i="5" s="1"/>
  <c r="B2442" i="5"/>
  <c r="A2442" i="5" s="1"/>
  <c r="B2441" i="5"/>
  <c r="A2441" i="5" s="1"/>
  <c r="B2440" i="5"/>
  <c r="A2440" i="5" s="1"/>
  <c r="B2439" i="5"/>
  <c r="A2439" i="5" s="1"/>
  <c r="B2438" i="5"/>
  <c r="A2438" i="5" s="1"/>
  <c r="B2437" i="5"/>
  <c r="A2437" i="5" s="1"/>
  <c r="B2436" i="5"/>
  <c r="A2436" i="5" s="1"/>
  <c r="B2435" i="5"/>
  <c r="A2435" i="5" s="1"/>
  <c r="B2434" i="5"/>
  <c r="A2434" i="5" s="1"/>
  <c r="B2433" i="5"/>
  <c r="A2433" i="5" s="1"/>
  <c r="B2432" i="5"/>
  <c r="A2432" i="5" s="1"/>
  <c r="B2431" i="5"/>
  <c r="A2431" i="5" s="1"/>
  <c r="B2430" i="5"/>
  <c r="A2430" i="5" s="1"/>
  <c r="B2429" i="5"/>
  <c r="A2429" i="5" s="1"/>
  <c r="B2428" i="5"/>
  <c r="A2428" i="5" s="1"/>
  <c r="B2427" i="5"/>
  <c r="A2427" i="5" s="1"/>
  <c r="B2426" i="5"/>
  <c r="A2426" i="5" s="1"/>
  <c r="B2425" i="5"/>
  <c r="A2425" i="5" s="1"/>
  <c r="B2424" i="5"/>
  <c r="A2424" i="5" s="1"/>
  <c r="B2423" i="5"/>
  <c r="A2423" i="5" s="1"/>
  <c r="B2422" i="5"/>
  <c r="A2422" i="5" s="1"/>
  <c r="B2421" i="5"/>
  <c r="A2421" i="5" s="1"/>
  <c r="B2420" i="5"/>
  <c r="A2420" i="5" s="1"/>
  <c r="B2419" i="5"/>
  <c r="A2419" i="5" s="1"/>
  <c r="B2418" i="5"/>
  <c r="A2418" i="5" s="1"/>
  <c r="B2417" i="5"/>
  <c r="A2417" i="5" s="1"/>
  <c r="B2416" i="5"/>
  <c r="A2416" i="5" s="1"/>
  <c r="B2415" i="5"/>
  <c r="A2415" i="5" s="1"/>
  <c r="B2414" i="5"/>
  <c r="A2414" i="5" s="1"/>
  <c r="B2413" i="5"/>
  <c r="A2413" i="5" s="1"/>
  <c r="B2412" i="5"/>
  <c r="A2412" i="5" s="1"/>
  <c r="B2411" i="5"/>
  <c r="A2411" i="5" s="1"/>
  <c r="B2410" i="5"/>
  <c r="A2410" i="5" s="1"/>
  <c r="B2409" i="5"/>
  <c r="A2409" i="5" s="1"/>
  <c r="B2408" i="5"/>
  <c r="A2408" i="5" s="1"/>
  <c r="B2407" i="5"/>
  <c r="A2407" i="5" s="1"/>
  <c r="B2406" i="5"/>
  <c r="A2406" i="5" s="1"/>
  <c r="B2405" i="5"/>
  <c r="A2405" i="5" s="1"/>
  <c r="B2404" i="5"/>
  <c r="A2404" i="5" s="1"/>
  <c r="B2403" i="5"/>
  <c r="A2403" i="5" s="1"/>
  <c r="B2402" i="5"/>
  <c r="A2402" i="5" s="1"/>
  <c r="B2401" i="5"/>
  <c r="A2401" i="5" s="1"/>
  <c r="B2400" i="5"/>
  <c r="A2400" i="5" s="1"/>
  <c r="B2399" i="5"/>
  <c r="A2399" i="5" s="1"/>
  <c r="B2398" i="5"/>
  <c r="A2398" i="5" s="1"/>
  <c r="B2397" i="5"/>
  <c r="A2397" i="5" s="1"/>
  <c r="B2396" i="5"/>
  <c r="A2396" i="5" s="1"/>
  <c r="B2395" i="5"/>
  <c r="A2395" i="5" s="1"/>
  <c r="B2394" i="5"/>
  <c r="A2394" i="5" s="1"/>
  <c r="B2393" i="5"/>
  <c r="A2393" i="5" s="1"/>
  <c r="B2392" i="5"/>
  <c r="A2392" i="5" s="1"/>
  <c r="B2391" i="5"/>
  <c r="A2391" i="5" s="1"/>
  <c r="B2390" i="5"/>
  <c r="A2390" i="5" s="1"/>
  <c r="B2389" i="5"/>
  <c r="A2389" i="5" s="1"/>
  <c r="B2388" i="5"/>
  <c r="A2388" i="5" s="1"/>
  <c r="B2387" i="5"/>
  <c r="A2387" i="5" s="1"/>
  <c r="B2386" i="5"/>
  <c r="A2386" i="5" s="1"/>
  <c r="B2385" i="5"/>
  <c r="A2385" i="5" s="1"/>
  <c r="B2384" i="5"/>
  <c r="A2384" i="5" s="1"/>
  <c r="B2383" i="5"/>
  <c r="A2383" i="5" s="1"/>
  <c r="B2382" i="5"/>
  <c r="A2382" i="5" s="1"/>
  <c r="B2381" i="5"/>
  <c r="A2381" i="5" s="1"/>
  <c r="B2380" i="5"/>
  <c r="A2380" i="5" s="1"/>
  <c r="B2379" i="5"/>
  <c r="A2379" i="5" s="1"/>
  <c r="B2378" i="5"/>
  <c r="A2378" i="5" s="1"/>
  <c r="B2377" i="5"/>
  <c r="A2377" i="5" s="1"/>
  <c r="B2376" i="5"/>
  <c r="A2376" i="5" s="1"/>
  <c r="B2375" i="5"/>
  <c r="A2375" i="5" s="1"/>
  <c r="B2374" i="5"/>
  <c r="A2374" i="5" s="1"/>
  <c r="B2373" i="5"/>
  <c r="A2373" i="5" s="1"/>
  <c r="B2372" i="5"/>
  <c r="A2372" i="5" s="1"/>
  <c r="B2371" i="5"/>
  <c r="A2371" i="5" s="1"/>
  <c r="B2370" i="5"/>
  <c r="A2370" i="5" s="1"/>
  <c r="B2369" i="5"/>
  <c r="A2369" i="5" s="1"/>
  <c r="B2368" i="5"/>
  <c r="A2368" i="5" s="1"/>
  <c r="B2367" i="5"/>
  <c r="A2367" i="5" s="1"/>
  <c r="B2366" i="5"/>
  <c r="A2366" i="5" s="1"/>
  <c r="B2365" i="5"/>
  <c r="A2365" i="5" s="1"/>
  <c r="B2364" i="5"/>
  <c r="A2364" i="5" s="1"/>
  <c r="B2363" i="5"/>
  <c r="A2363" i="5" s="1"/>
  <c r="B2362" i="5"/>
  <c r="A2362" i="5" s="1"/>
  <c r="B2361" i="5"/>
  <c r="A2361" i="5" s="1"/>
  <c r="B2360" i="5"/>
  <c r="A2360" i="5" s="1"/>
  <c r="B2359" i="5"/>
  <c r="A2359" i="5" s="1"/>
  <c r="B2358" i="5"/>
  <c r="A2358" i="5" s="1"/>
  <c r="B2357" i="5"/>
  <c r="A2357" i="5" s="1"/>
  <c r="B2356" i="5"/>
  <c r="A2356" i="5" s="1"/>
  <c r="B2355" i="5"/>
  <c r="A2355" i="5" s="1"/>
  <c r="B2354" i="5"/>
  <c r="A2354" i="5" s="1"/>
  <c r="B2353" i="5"/>
  <c r="A2353" i="5" s="1"/>
  <c r="B2352" i="5"/>
  <c r="A2352" i="5" s="1"/>
  <c r="B2351" i="5"/>
  <c r="A2351" i="5" s="1"/>
  <c r="B2350" i="5"/>
  <c r="A2350" i="5" s="1"/>
  <c r="B2349" i="5"/>
  <c r="A2349" i="5" s="1"/>
  <c r="B2348" i="5"/>
  <c r="A2348" i="5" s="1"/>
  <c r="B2347" i="5"/>
  <c r="A2347" i="5" s="1"/>
  <c r="B2346" i="5"/>
  <c r="A2346" i="5" s="1"/>
  <c r="B2345" i="5"/>
  <c r="A2345" i="5" s="1"/>
  <c r="B2344" i="5"/>
  <c r="A2344" i="5" s="1"/>
  <c r="B2343" i="5"/>
  <c r="A2343" i="5" s="1"/>
  <c r="B2342" i="5"/>
  <c r="A2342" i="5" s="1"/>
  <c r="B2341" i="5"/>
  <c r="A2341" i="5" s="1"/>
  <c r="B2340" i="5"/>
  <c r="A2340" i="5" s="1"/>
  <c r="B2339" i="5"/>
  <c r="A2339" i="5" s="1"/>
  <c r="B2338" i="5"/>
  <c r="A2338" i="5" s="1"/>
  <c r="B2337" i="5"/>
  <c r="A2337" i="5" s="1"/>
  <c r="B2336" i="5"/>
  <c r="A2336" i="5" s="1"/>
  <c r="B2335" i="5"/>
  <c r="A2335" i="5" s="1"/>
  <c r="B2334" i="5"/>
  <c r="A2334" i="5" s="1"/>
  <c r="B2333" i="5"/>
  <c r="A2333" i="5" s="1"/>
  <c r="B2332" i="5"/>
  <c r="A2332" i="5" s="1"/>
  <c r="B2331" i="5"/>
  <c r="A2331" i="5" s="1"/>
  <c r="B2330" i="5"/>
  <c r="A2330" i="5" s="1"/>
  <c r="B2329" i="5"/>
  <c r="A2329" i="5" s="1"/>
  <c r="B2328" i="5"/>
  <c r="A2328" i="5" s="1"/>
  <c r="B2327" i="5"/>
  <c r="A2327" i="5" s="1"/>
  <c r="B2326" i="5"/>
  <c r="A2326" i="5" s="1"/>
  <c r="B2325" i="5"/>
  <c r="A2325" i="5" s="1"/>
  <c r="B2324" i="5"/>
  <c r="A2324" i="5" s="1"/>
  <c r="B2323" i="5"/>
  <c r="A2323" i="5" s="1"/>
  <c r="B2322" i="5"/>
  <c r="A2322" i="5" s="1"/>
  <c r="B2321" i="5"/>
  <c r="A2321" i="5" s="1"/>
  <c r="B2320" i="5"/>
  <c r="A2320" i="5" s="1"/>
  <c r="B2319" i="5"/>
  <c r="A2319" i="5" s="1"/>
  <c r="B2318" i="5"/>
  <c r="A2318" i="5" s="1"/>
  <c r="B2317" i="5"/>
  <c r="A2317" i="5" s="1"/>
  <c r="B2316" i="5"/>
  <c r="A2316" i="5" s="1"/>
  <c r="B2315" i="5"/>
  <c r="A2315" i="5" s="1"/>
  <c r="B2314" i="5"/>
  <c r="A2314" i="5" s="1"/>
  <c r="B2313" i="5"/>
  <c r="A2313" i="5" s="1"/>
  <c r="B2312" i="5"/>
  <c r="A2312" i="5" s="1"/>
  <c r="B2311" i="5"/>
  <c r="A2311" i="5" s="1"/>
  <c r="B2310" i="5"/>
  <c r="A2310" i="5" s="1"/>
  <c r="B2309" i="5"/>
  <c r="A2309" i="5" s="1"/>
  <c r="B2308" i="5"/>
  <c r="A2308" i="5" s="1"/>
  <c r="B2307" i="5"/>
  <c r="A2307" i="5" s="1"/>
  <c r="B2306" i="5"/>
  <c r="A2306" i="5" s="1"/>
  <c r="B2305" i="5"/>
  <c r="A2305" i="5" s="1"/>
  <c r="B2304" i="5"/>
  <c r="A2304" i="5" s="1"/>
  <c r="B2303" i="5"/>
  <c r="A2303" i="5" s="1"/>
  <c r="B2302" i="5"/>
  <c r="A2302" i="5" s="1"/>
  <c r="B2301" i="5"/>
  <c r="A2301" i="5" s="1"/>
  <c r="B2300" i="5"/>
  <c r="A2300" i="5" s="1"/>
  <c r="B2299" i="5"/>
  <c r="A2299" i="5" s="1"/>
  <c r="B2298" i="5"/>
  <c r="A2298" i="5" s="1"/>
  <c r="B2297" i="5"/>
  <c r="A2297" i="5" s="1"/>
  <c r="B2296" i="5"/>
  <c r="A2296" i="5" s="1"/>
  <c r="B2295" i="5"/>
  <c r="A2295" i="5" s="1"/>
  <c r="B2294" i="5"/>
  <c r="A2294" i="5" s="1"/>
  <c r="B2293" i="5"/>
  <c r="A2293" i="5" s="1"/>
  <c r="B2292" i="5"/>
  <c r="A2292" i="5" s="1"/>
  <c r="B2291" i="5"/>
  <c r="A2291" i="5" s="1"/>
  <c r="B2290" i="5"/>
  <c r="A2290" i="5" s="1"/>
  <c r="B2289" i="5"/>
  <c r="A2289" i="5" s="1"/>
  <c r="B2288" i="5"/>
  <c r="A2288" i="5" s="1"/>
  <c r="B2287" i="5"/>
  <c r="A2287" i="5" s="1"/>
  <c r="B2286" i="5"/>
  <c r="A2286" i="5" s="1"/>
  <c r="B2285" i="5"/>
  <c r="A2285" i="5" s="1"/>
  <c r="B2284" i="5"/>
  <c r="A2284" i="5" s="1"/>
  <c r="B2283" i="5"/>
  <c r="A2283" i="5" s="1"/>
  <c r="B2282" i="5"/>
  <c r="A2282" i="5" s="1"/>
  <c r="B2281" i="5"/>
  <c r="A2281" i="5" s="1"/>
  <c r="B2280" i="5"/>
  <c r="A2280" i="5" s="1"/>
  <c r="B2279" i="5"/>
  <c r="A2279" i="5" s="1"/>
  <c r="B2278" i="5"/>
  <c r="A2278" i="5" s="1"/>
  <c r="B2277" i="5"/>
  <c r="A2277" i="5" s="1"/>
  <c r="B2276" i="5"/>
  <c r="A2276" i="5" s="1"/>
  <c r="B2275" i="5"/>
  <c r="A2275" i="5" s="1"/>
  <c r="B2274" i="5"/>
  <c r="A2274" i="5" s="1"/>
  <c r="B2273" i="5"/>
  <c r="A2273" i="5" s="1"/>
  <c r="B2272" i="5"/>
  <c r="A2272" i="5" s="1"/>
  <c r="B2271" i="5"/>
  <c r="A2271" i="5" s="1"/>
  <c r="B2270" i="5"/>
  <c r="A2270" i="5" s="1"/>
  <c r="B2269" i="5"/>
  <c r="A2269" i="5" s="1"/>
  <c r="B2268" i="5"/>
  <c r="A2268" i="5" s="1"/>
  <c r="B2267" i="5"/>
  <c r="A2267" i="5" s="1"/>
  <c r="B2266" i="5"/>
  <c r="A2266" i="5" s="1"/>
  <c r="B2265" i="5"/>
  <c r="A2265" i="5" s="1"/>
  <c r="B2264" i="5"/>
  <c r="A2264" i="5" s="1"/>
  <c r="B2263" i="5"/>
  <c r="A2263" i="5" s="1"/>
  <c r="B2262" i="5"/>
  <c r="A2262" i="5" s="1"/>
  <c r="B2261" i="5"/>
  <c r="A2261" i="5" s="1"/>
  <c r="B2260" i="5"/>
  <c r="A2260" i="5" s="1"/>
  <c r="B2259" i="5"/>
  <c r="A2259" i="5" s="1"/>
  <c r="B2258" i="5"/>
  <c r="A2258" i="5" s="1"/>
  <c r="B2257" i="5"/>
  <c r="A2257" i="5" s="1"/>
  <c r="B2256" i="5"/>
  <c r="A2256" i="5" s="1"/>
  <c r="B2255" i="5"/>
  <c r="A2255" i="5" s="1"/>
  <c r="B2254" i="5"/>
  <c r="A2254" i="5" s="1"/>
  <c r="B2253" i="5"/>
  <c r="A2253" i="5" s="1"/>
  <c r="B2252" i="5"/>
  <c r="A2252" i="5" s="1"/>
  <c r="B2251" i="5"/>
  <c r="A2251" i="5" s="1"/>
  <c r="B2250" i="5"/>
  <c r="A2250" i="5" s="1"/>
  <c r="B2249" i="5"/>
  <c r="A2249" i="5" s="1"/>
  <c r="B2248" i="5"/>
  <c r="A2248" i="5" s="1"/>
  <c r="B2247" i="5"/>
  <c r="A2247" i="5" s="1"/>
  <c r="B2246" i="5"/>
  <c r="A2246" i="5" s="1"/>
  <c r="B2245" i="5"/>
  <c r="A2245" i="5" s="1"/>
  <c r="B2244" i="5"/>
  <c r="A2244" i="5" s="1"/>
  <c r="B2243" i="5"/>
  <c r="A2243" i="5" s="1"/>
  <c r="B2242" i="5"/>
  <c r="A2242" i="5" s="1"/>
  <c r="B2241" i="5"/>
  <c r="A2241" i="5" s="1"/>
  <c r="B2240" i="5"/>
  <c r="A2240" i="5" s="1"/>
  <c r="B2239" i="5"/>
  <c r="A2239" i="5" s="1"/>
  <c r="B2238" i="5"/>
  <c r="A2238" i="5" s="1"/>
  <c r="B2237" i="5"/>
  <c r="A2237" i="5" s="1"/>
  <c r="B2236" i="5"/>
  <c r="A2236" i="5" s="1"/>
  <c r="B2235" i="5"/>
  <c r="A2235" i="5" s="1"/>
  <c r="B2234" i="5"/>
  <c r="A2234" i="5" s="1"/>
  <c r="B2233" i="5"/>
  <c r="A2233" i="5" s="1"/>
  <c r="B2232" i="5"/>
  <c r="A2232" i="5" s="1"/>
  <c r="B2231" i="5"/>
  <c r="A2231" i="5" s="1"/>
  <c r="B2230" i="5"/>
  <c r="A2230" i="5" s="1"/>
  <c r="B2229" i="5"/>
  <c r="A2229" i="5" s="1"/>
  <c r="B2228" i="5"/>
  <c r="A2228" i="5" s="1"/>
  <c r="B2227" i="5"/>
  <c r="A2227" i="5" s="1"/>
  <c r="B2226" i="5"/>
  <c r="A2226" i="5" s="1"/>
  <c r="B2225" i="5"/>
  <c r="A2225" i="5" s="1"/>
  <c r="B2224" i="5" l="1"/>
  <c r="A2224" i="5" s="1"/>
  <c r="B2223" i="5"/>
  <c r="A2223" i="5" s="1"/>
  <c r="B2222" i="5"/>
  <c r="A2222" i="5" s="1"/>
  <c r="B2221" i="5"/>
  <c r="A2221" i="5" s="1"/>
  <c r="B2220" i="5"/>
  <c r="A2220" i="5" s="1"/>
  <c r="B2219" i="5"/>
  <c r="A2219" i="5" s="1"/>
  <c r="B2218" i="5"/>
  <c r="A2218" i="5" s="1"/>
  <c r="B2217" i="5"/>
  <c r="A2217" i="5" s="1"/>
  <c r="B2216" i="5"/>
  <c r="A2216" i="5" s="1"/>
  <c r="B2215" i="5"/>
  <c r="A2215" i="5" s="1"/>
  <c r="B2214" i="5"/>
  <c r="A2214" i="5" s="1"/>
  <c r="B2213" i="5"/>
  <c r="A2213" i="5" s="1"/>
  <c r="B2212" i="5"/>
  <c r="A2212" i="5" s="1"/>
  <c r="B2211" i="5"/>
  <c r="A2211" i="5" s="1"/>
  <c r="B2210" i="5"/>
  <c r="A2210" i="5" s="1"/>
  <c r="B2209" i="5"/>
  <c r="A2209" i="5" s="1"/>
  <c r="B2208" i="5"/>
  <c r="A2208" i="5" s="1"/>
  <c r="B2207" i="5"/>
  <c r="A2207" i="5" s="1"/>
  <c r="B2206" i="5"/>
  <c r="A2206" i="5" s="1"/>
  <c r="B2205" i="5"/>
  <c r="A2205" i="5" s="1"/>
  <c r="B2204" i="5"/>
  <c r="A2204" i="5" s="1"/>
  <c r="B2203" i="5"/>
  <c r="A2203" i="5" s="1"/>
  <c r="B2202" i="5" l="1"/>
  <c r="A2202" i="5" s="1"/>
  <c r="B2201" i="5"/>
  <c r="A2201" i="5" s="1"/>
  <c r="B2200" i="5"/>
  <c r="A2200" i="5" s="1"/>
  <c r="B2199" i="5"/>
  <c r="A2199" i="5" s="1"/>
  <c r="B2198" i="5"/>
  <c r="A2198" i="5" s="1"/>
  <c r="B2197" i="5"/>
  <c r="A2197" i="5" s="1"/>
  <c r="B2196" i="5"/>
  <c r="A2196" i="5" s="1"/>
  <c r="B2195" i="5"/>
  <c r="A2195" i="5" s="1"/>
  <c r="B2194" i="5"/>
  <c r="A2194" i="5" s="1"/>
  <c r="B2193" i="5"/>
  <c r="A2193" i="5" s="1"/>
  <c r="B2192" i="5"/>
  <c r="A2192" i="5" s="1"/>
  <c r="B2191" i="5"/>
  <c r="A2191" i="5" s="1"/>
  <c r="B2190" i="5"/>
  <c r="A2190" i="5" s="1"/>
  <c r="B2189" i="5"/>
  <c r="A2189" i="5" s="1"/>
  <c r="B2188" i="5"/>
  <c r="A2188" i="5" s="1"/>
  <c r="B2187" i="5"/>
  <c r="A2187" i="5" s="1"/>
  <c r="B2186" i="5"/>
  <c r="A2186" i="5" s="1"/>
  <c r="B2185" i="5"/>
  <c r="A2185" i="5" s="1"/>
  <c r="B2184" i="5"/>
  <c r="A2184" i="5" s="1"/>
  <c r="B2183" i="5"/>
  <c r="A2183" i="5" s="1"/>
  <c r="B2182" i="5"/>
  <c r="A2182" i="5" s="1"/>
  <c r="B2181" i="5"/>
  <c r="A2181" i="5" s="1"/>
  <c r="K14" i="10" l="1"/>
  <c r="K10" i="10" l="1"/>
  <c r="K5" i="10"/>
  <c r="K7" i="10"/>
  <c r="K9" i="10"/>
  <c r="K8" i="10"/>
  <c r="K6" i="10"/>
  <c r="L14" i="10" l="1"/>
  <c r="L10" i="10"/>
  <c r="L5" i="10"/>
  <c r="L7" i="10"/>
  <c r="L9" i="10"/>
  <c r="L8" i="10"/>
  <c r="L6" i="10"/>
  <c r="J14" i="10"/>
  <c r="C22" i="10" s="1"/>
  <c r="J10" i="10"/>
  <c r="J5" i="10"/>
  <c r="J7" i="10"/>
  <c r="J9" i="10"/>
  <c r="J8" i="10"/>
  <c r="J6" i="10"/>
  <c r="L2" i="10" l="1"/>
  <c r="K2" i="10"/>
  <c r="J2" i="10"/>
  <c r="C3" i="10" s="1"/>
  <c r="I2" i="10"/>
  <c r="A2" i="10" s="1"/>
  <c r="H2" i="10"/>
  <c r="B2180" i="5" l="1"/>
  <c r="A2180" i="5" s="1"/>
  <c r="B2179" i="5"/>
  <c r="A2179" i="5" s="1"/>
  <c r="B2178" i="5"/>
  <c r="A2178" i="5" s="1"/>
  <c r="B2177" i="5"/>
  <c r="A2177" i="5" s="1"/>
  <c r="B2176" i="5"/>
  <c r="A2176" i="5" s="1"/>
  <c r="B2175" i="5"/>
  <c r="A2175" i="5" s="1"/>
  <c r="B2174" i="5"/>
  <c r="A2174" i="5" s="1"/>
  <c r="B2173" i="5"/>
  <c r="A2173" i="5" s="1"/>
  <c r="B2172" i="5"/>
  <c r="A2172" i="5" s="1"/>
  <c r="B2171" i="5"/>
  <c r="A2171" i="5" s="1"/>
  <c r="B2170" i="5"/>
  <c r="A2170" i="5" s="1"/>
  <c r="B2169" i="5"/>
  <c r="A2169" i="5" s="1"/>
  <c r="B2168" i="5"/>
  <c r="A2168" i="5" s="1"/>
  <c r="B2167" i="5"/>
  <c r="A2167" i="5" s="1"/>
  <c r="B2166" i="5"/>
  <c r="A2166" i="5" s="1"/>
  <c r="B2165" i="5"/>
  <c r="A2165" i="5" s="1"/>
  <c r="B2164" i="5"/>
  <c r="A2164" i="5" s="1"/>
  <c r="B2163" i="5"/>
  <c r="A2163" i="5" s="1"/>
  <c r="B2162" i="5"/>
  <c r="A2162" i="5" s="1"/>
  <c r="B2161" i="5"/>
  <c r="A2161" i="5" s="1"/>
  <c r="B2160" i="5"/>
  <c r="A2160" i="5" s="1"/>
  <c r="B2159" i="5"/>
  <c r="A2159" i="5" s="1"/>
  <c r="B2158" i="5" l="1"/>
  <c r="A2158" i="5" s="1"/>
  <c r="B2136" i="5"/>
  <c r="A2136" i="5" s="1"/>
  <c r="B2114" i="5"/>
  <c r="A2114" i="5" s="1"/>
  <c r="B2092" i="5"/>
  <c r="A2092" i="5" s="1"/>
  <c r="B2070" i="5"/>
  <c r="A2070" i="5" s="1"/>
  <c r="B2048" i="5"/>
  <c r="A2048" i="5" s="1"/>
  <c r="B2026" i="5"/>
  <c r="A2026" i="5" s="1"/>
  <c r="B2004" i="5"/>
  <c r="A2004" i="5" s="1"/>
  <c r="B1982" i="5"/>
  <c r="A1982" i="5" s="1"/>
  <c r="B1960" i="5"/>
  <c r="A1960" i="5" s="1"/>
  <c r="B1938" i="5"/>
  <c r="A1938" i="5" s="1"/>
  <c r="B1916" i="5"/>
  <c r="A1916" i="5" s="1"/>
  <c r="B1894" i="5"/>
  <c r="A1894" i="5" s="1"/>
  <c r="B1872" i="5"/>
  <c r="A1872" i="5" s="1"/>
  <c r="B1850" i="5"/>
  <c r="A1850" i="5" s="1"/>
  <c r="B1828" i="5"/>
  <c r="A1828" i="5" s="1"/>
  <c r="B1806" i="5"/>
  <c r="A1806" i="5" s="1"/>
  <c r="B1784" i="5"/>
  <c r="A1784" i="5" s="1"/>
  <c r="B1762" i="5"/>
  <c r="A1762" i="5" s="1"/>
  <c r="B1740" i="5"/>
  <c r="A1740" i="5" s="1"/>
  <c r="B1718" i="5"/>
  <c r="A1718" i="5" s="1"/>
  <c r="B1696" i="5"/>
  <c r="A1696" i="5" s="1"/>
  <c r="B1674" i="5"/>
  <c r="A1674" i="5" s="1"/>
  <c r="B1652" i="5"/>
  <c r="A1652" i="5" s="1"/>
  <c r="B1630" i="5"/>
  <c r="A1630" i="5" s="1"/>
  <c r="B1608" i="5"/>
  <c r="A1608" i="5" s="1"/>
  <c r="B1586" i="5"/>
  <c r="A1586" i="5" s="1"/>
  <c r="B1564" i="5"/>
  <c r="A1564" i="5" s="1"/>
  <c r="B1542" i="5"/>
  <c r="A1542" i="5" s="1"/>
  <c r="B1520" i="5"/>
  <c r="A1520" i="5" s="1"/>
  <c r="B1498" i="5"/>
  <c r="A1498" i="5" s="1"/>
  <c r="B1476" i="5"/>
  <c r="A1476" i="5" s="1"/>
  <c r="B1454" i="5"/>
  <c r="A1454" i="5" s="1"/>
  <c r="B1432" i="5"/>
  <c r="A1432" i="5" s="1"/>
  <c r="B1410" i="5"/>
  <c r="A1410" i="5" s="1"/>
  <c r="B1388" i="5"/>
  <c r="A1388" i="5" s="1"/>
  <c r="B1366" i="5"/>
  <c r="A1366" i="5" s="1"/>
  <c r="B1344" i="5"/>
  <c r="A1344" i="5" s="1"/>
  <c r="B1322" i="5"/>
  <c r="A1322" i="5" s="1"/>
  <c r="B1300" i="5"/>
  <c r="A1300" i="5" s="1"/>
  <c r="B1278" i="5"/>
  <c r="A1278" i="5" s="1"/>
  <c r="B1256" i="5"/>
  <c r="A1256" i="5" s="1"/>
  <c r="B1234" i="5"/>
  <c r="A1234" i="5" s="1"/>
  <c r="B1212" i="5"/>
  <c r="A1212" i="5" s="1"/>
  <c r="B1190" i="5"/>
  <c r="A1190" i="5" s="1"/>
  <c r="B1168" i="5"/>
  <c r="A1168" i="5" s="1"/>
  <c r="B1146" i="5"/>
  <c r="A1146" i="5" s="1"/>
  <c r="B1124" i="5"/>
  <c r="A1124" i="5" s="1"/>
  <c r="B1102" i="5"/>
  <c r="A1102" i="5" s="1"/>
  <c r="B1080" i="5"/>
  <c r="A1080" i="5" s="1"/>
  <c r="B1058" i="5"/>
  <c r="A1058" i="5" s="1"/>
  <c r="B1036" i="5"/>
  <c r="A1036" i="5" s="1"/>
  <c r="B1014" i="5"/>
  <c r="A1014" i="5" s="1"/>
  <c r="B992" i="5"/>
  <c r="A992" i="5" s="1"/>
  <c r="B970" i="5"/>
  <c r="A970" i="5" s="1"/>
  <c r="B948" i="5"/>
  <c r="A948" i="5" s="1"/>
  <c r="B926" i="5"/>
  <c r="A926" i="5" s="1"/>
  <c r="B904" i="5"/>
  <c r="A904" i="5" s="1"/>
  <c r="B882" i="5"/>
  <c r="A882" i="5" s="1"/>
  <c r="B860" i="5"/>
  <c r="A860" i="5" s="1"/>
  <c r="B838" i="5"/>
  <c r="A838" i="5" s="1"/>
  <c r="B816" i="5"/>
  <c r="A816" i="5" s="1"/>
  <c r="B794" i="5"/>
  <c r="A794" i="5" s="1"/>
  <c r="B772" i="5"/>
  <c r="A772" i="5" s="1"/>
  <c r="B750" i="5"/>
  <c r="A750" i="5" s="1"/>
  <c r="B728" i="5"/>
  <c r="A728" i="5" s="1"/>
  <c r="B706" i="5"/>
  <c r="A706" i="5" s="1"/>
  <c r="B684" i="5"/>
  <c r="A684" i="5" s="1"/>
  <c r="B662" i="5"/>
  <c r="A662" i="5" s="1"/>
  <c r="B640" i="5"/>
  <c r="A640" i="5" s="1"/>
  <c r="B618" i="5"/>
  <c r="A618" i="5" s="1"/>
  <c r="B596" i="5"/>
  <c r="A596" i="5" s="1"/>
  <c r="B574" i="5"/>
  <c r="A574" i="5" s="1"/>
  <c r="B552" i="5"/>
  <c r="A552" i="5" s="1"/>
  <c r="B530" i="5"/>
  <c r="A530" i="5" s="1"/>
  <c r="B508" i="5"/>
  <c r="A508" i="5" s="1"/>
  <c r="B486" i="5"/>
  <c r="A486" i="5" s="1"/>
  <c r="B464" i="5"/>
  <c r="A464" i="5" s="1"/>
  <c r="B442" i="5"/>
  <c r="A442" i="5" s="1"/>
  <c r="B420" i="5"/>
  <c r="A420" i="5" s="1"/>
  <c r="B398" i="5"/>
  <c r="A398" i="5" s="1"/>
  <c r="B376" i="5"/>
  <c r="A376" i="5" s="1"/>
  <c r="B354" i="5"/>
  <c r="A354" i="5" s="1"/>
  <c r="B332" i="5"/>
  <c r="A332" i="5" s="1"/>
  <c r="B310" i="5"/>
  <c r="A310" i="5" s="1"/>
  <c r="B288" i="5"/>
  <c r="A288" i="5" s="1"/>
  <c r="B266" i="5"/>
  <c r="A266" i="5" s="1"/>
  <c r="B244" i="5"/>
  <c r="A244" i="5" s="1"/>
  <c r="B222" i="5"/>
  <c r="A222" i="5" s="1"/>
  <c r="B200" i="5"/>
  <c r="A200" i="5" s="1"/>
  <c r="B178" i="5"/>
  <c r="A178" i="5" s="1"/>
  <c r="B156" i="5"/>
  <c r="A156" i="5" s="1"/>
  <c r="B134" i="5"/>
  <c r="A134" i="5" s="1"/>
  <c r="B112" i="5"/>
  <c r="A112" i="5" s="1"/>
  <c r="B90" i="5"/>
  <c r="A90" i="5" s="1"/>
  <c r="B68" i="5"/>
  <c r="A68" i="5" s="1"/>
  <c r="B46" i="5"/>
  <c r="A46" i="5" s="1"/>
  <c r="B24" i="5"/>
  <c r="A24" i="5" s="1"/>
  <c r="AG2" i="6"/>
  <c r="AF2" i="6"/>
  <c r="AE2" i="6"/>
  <c r="AA2" i="6" l="1"/>
  <c r="Z2" i="6"/>
  <c r="Y2" i="6"/>
  <c r="B2157" i="5" l="1"/>
  <c r="A2157" i="5" s="1"/>
  <c r="B2156" i="5"/>
  <c r="A2156" i="5" s="1"/>
  <c r="B2155" i="5"/>
  <c r="A2155" i="5" s="1"/>
  <c r="B2154" i="5"/>
  <c r="A2154" i="5" s="1"/>
  <c r="B2153" i="5"/>
  <c r="A2153" i="5" s="1"/>
  <c r="B2152" i="5"/>
  <c r="A2152" i="5" s="1"/>
  <c r="B2151" i="5"/>
  <c r="A2151" i="5" s="1"/>
  <c r="B2150" i="5"/>
  <c r="A2150" i="5" s="1"/>
  <c r="B2149" i="5"/>
  <c r="A2149" i="5" s="1"/>
  <c r="B2148" i="5"/>
  <c r="A2148" i="5" s="1"/>
  <c r="B2147" i="5"/>
  <c r="A2147" i="5" s="1"/>
  <c r="B2146" i="5"/>
  <c r="A2146" i="5" s="1"/>
  <c r="B2145" i="5"/>
  <c r="A2145" i="5" s="1"/>
  <c r="B2144" i="5"/>
  <c r="A2144" i="5" s="1"/>
  <c r="B2143" i="5"/>
  <c r="A2143" i="5" s="1"/>
  <c r="B2142" i="5"/>
  <c r="A2142" i="5" s="1"/>
  <c r="B2141" i="5"/>
  <c r="A2141" i="5" s="1"/>
  <c r="B2140" i="5"/>
  <c r="A2140" i="5" s="1"/>
  <c r="B2139" i="5"/>
  <c r="A2139" i="5" s="1"/>
  <c r="B2138" i="5"/>
  <c r="A2138" i="5" s="1"/>
  <c r="B2137" i="5"/>
  <c r="A2137" i="5" s="1"/>
  <c r="B2135" i="5"/>
  <c r="A2135" i="5" s="1"/>
  <c r="B2134" i="5"/>
  <c r="A2134" i="5" s="1"/>
  <c r="B2133" i="5"/>
  <c r="A2133" i="5" s="1"/>
  <c r="B2132" i="5"/>
  <c r="A2132" i="5" s="1"/>
  <c r="B2131" i="5"/>
  <c r="A2131" i="5" s="1"/>
  <c r="B2130" i="5"/>
  <c r="A2130" i="5" s="1"/>
  <c r="B2129" i="5"/>
  <c r="A2129" i="5" s="1"/>
  <c r="B2128" i="5"/>
  <c r="A2128" i="5" s="1"/>
  <c r="B2127" i="5"/>
  <c r="A2127" i="5" s="1"/>
  <c r="B2126" i="5"/>
  <c r="A2126" i="5" s="1"/>
  <c r="B2125" i="5"/>
  <c r="A2125" i="5" s="1"/>
  <c r="B2124" i="5"/>
  <c r="A2124" i="5" s="1"/>
  <c r="B2123" i="5"/>
  <c r="A2123" i="5" s="1"/>
  <c r="B2122" i="5"/>
  <c r="A2122" i="5" s="1"/>
  <c r="B2121" i="5"/>
  <c r="A2121" i="5" s="1"/>
  <c r="B2120" i="5"/>
  <c r="A2120" i="5" s="1"/>
  <c r="B2119" i="5"/>
  <c r="A2119" i="5" s="1"/>
  <c r="B2118" i="5"/>
  <c r="A2118" i="5" s="1"/>
  <c r="B2117" i="5"/>
  <c r="A2117" i="5" s="1"/>
  <c r="B2116" i="5"/>
  <c r="A2116" i="5" s="1"/>
  <c r="B2115" i="5"/>
  <c r="A2115" i="5" s="1"/>
  <c r="B2113" i="5"/>
  <c r="A2113" i="5" s="1"/>
  <c r="B2112" i="5"/>
  <c r="A2112" i="5" s="1"/>
  <c r="B2111" i="5"/>
  <c r="A2111" i="5" s="1"/>
  <c r="B2110" i="5"/>
  <c r="A2110" i="5" s="1"/>
  <c r="B2109" i="5"/>
  <c r="A2109" i="5" s="1"/>
  <c r="B2108" i="5"/>
  <c r="A2108" i="5" s="1"/>
  <c r="B2107" i="5"/>
  <c r="A2107" i="5" s="1"/>
  <c r="B2106" i="5"/>
  <c r="A2106" i="5" s="1"/>
  <c r="B2105" i="5"/>
  <c r="A2105" i="5" s="1"/>
  <c r="B2104" i="5"/>
  <c r="A2104" i="5" s="1"/>
  <c r="B2103" i="5"/>
  <c r="A2103" i="5" s="1"/>
  <c r="B2102" i="5"/>
  <c r="A2102" i="5" s="1"/>
  <c r="B2101" i="5"/>
  <c r="A2101" i="5" s="1"/>
  <c r="B2100" i="5"/>
  <c r="A2100" i="5" s="1"/>
  <c r="B2099" i="5"/>
  <c r="A2099" i="5" s="1"/>
  <c r="B2098" i="5"/>
  <c r="A2098" i="5" s="1"/>
  <c r="B2097" i="5"/>
  <c r="A2097" i="5" s="1"/>
  <c r="B2096" i="5"/>
  <c r="A2096" i="5" s="1"/>
  <c r="B2095" i="5"/>
  <c r="A2095" i="5" s="1"/>
  <c r="B2094" i="5"/>
  <c r="A2094" i="5" s="1"/>
  <c r="B2093" i="5"/>
  <c r="A2093" i="5" s="1"/>
  <c r="B2091" i="5"/>
  <c r="A2091" i="5" s="1"/>
  <c r="B2090" i="5"/>
  <c r="A2090" i="5" s="1"/>
  <c r="B2089" i="5"/>
  <c r="A2089" i="5" s="1"/>
  <c r="B2088" i="5"/>
  <c r="A2088" i="5" s="1"/>
  <c r="B2087" i="5"/>
  <c r="A2087" i="5" s="1"/>
  <c r="B2086" i="5"/>
  <c r="A2086" i="5" s="1"/>
  <c r="B2085" i="5"/>
  <c r="A2085" i="5" s="1"/>
  <c r="B2084" i="5"/>
  <c r="A2084" i="5" s="1"/>
  <c r="B2083" i="5"/>
  <c r="A2083" i="5" s="1"/>
  <c r="B2082" i="5"/>
  <c r="A2082" i="5" s="1"/>
  <c r="B2081" i="5"/>
  <c r="A2081" i="5" s="1"/>
  <c r="B2080" i="5"/>
  <c r="A2080" i="5" s="1"/>
  <c r="B2079" i="5"/>
  <c r="A2079" i="5" s="1"/>
  <c r="B2078" i="5"/>
  <c r="A2078" i="5" s="1"/>
  <c r="B2077" i="5"/>
  <c r="A2077" i="5" s="1"/>
  <c r="B2076" i="5"/>
  <c r="A2076" i="5" s="1"/>
  <c r="B2075" i="5"/>
  <c r="A2075" i="5" s="1"/>
  <c r="B2074" i="5"/>
  <c r="A2074" i="5" s="1"/>
  <c r="B2073" i="5"/>
  <c r="A2073" i="5" s="1"/>
  <c r="B2072" i="5"/>
  <c r="A2072" i="5" s="1"/>
  <c r="B2071" i="5"/>
  <c r="A2071" i="5" s="1"/>
  <c r="B2069" i="5"/>
  <c r="A2069" i="5" s="1"/>
  <c r="B2068" i="5"/>
  <c r="A2068" i="5" s="1"/>
  <c r="B2067" i="5"/>
  <c r="A2067" i="5" s="1"/>
  <c r="B2066" i="5"/>
  <c r="A2066" i="5" s="1"/>
  <c r="B2065" i="5"/>
  <c r="A2065" i="5" s="1"/>
  <c r="B2064" i="5"/>
  <c r="A2064" i="5" s="1"/>
  <c r="B2063" i="5"/>
  <c r="A2063" i="5" s="1"/>
  <c r="B2062" i="5"/>
  <c r="A2062" i="5" s="1"/>
  <c r="B2061" i="5"/>
  <c r="A2061" i="5" s="1"/>
  <c r="B2060" i="5"/>
  <c r="A2060" i="5" s="1"/>
  <c r="B2059" i="5"/>
  <c r="A2059" i="5" s="1"/>
  <c r="B2058" i="5"/>
  <c r="A2058" i="5" s="1"/>
  <c r="B2057" i="5"/>
  <c r="A2057" i="5" s="1"/>
  <c r="B2056" i="5"/>
  <c r="A2056" i="5" s="1"/>
  <c r="B2055" i="5" l="1"/>
  <c r="A2055" i="5" s="1"/>
  <c r="B2054" i="5"/>
  <c r="A2054" i="5" s="1"/>
  <c r="B2053" i="5"/>
  <c r="A2053" i="5" s="1"/>
  <c r="B2052" i="5"/>
  <c r="A2052" i="5" s="1"/>
  <c r="B2051" i="5"/>
  <c r="A2051" i="5" s="1"/>
  <c r="B2050" i="5"/>
  <c r="A2050" i="5" s="1"/>
  <c r="B2049" i="5"/>
  <c r="A2049" i="5" s="1"/>
  <c r="B2047" i="5"/>
  <c r="A2047" i="5" s="1"/>
  <c r="B2046" i="5"/>
  <c r="A2046" i="5" s="1"/>
  <c r="B2045" i="5"/>
  <c r="A2045" i="5" s="1"/>
  <c r="B2044" i="5"/>
  <c r="A2044" i="5" s="1"/>
  <c r="B2043" i="5"/>
  <c r="A2043" i="5" s="1"/>
  <c r="B2042" i="5"/>
  <c r="A2042" i="5" s="1"/>
  <c r="B2041" i="5"/>
  <c r="A2041" i="5" s="1"/>
  <c r="B2040" i="5"/>
  <c r="A2040" i="5" s="1"/>
  <c r="B2039" i="5"/>
  <c r="A2039" i="5" s="1"/>
  <c r="B2038" i="5"/>
  <c r="A2038" i="5" s="1"/>
  <c r="B2037" i="5"/>
  <c r="A2037" i="5" s="1"/>
  <c r="B2036" i="5"/>
  <c r="A2036" i="5" s="1"/>
  <c r="B2035" i="5"/>
  <c r="A2035" i="5" s="1"/>
  <c r="B2034" i="5" l="1"/>
  <c r="A2034" i="5" s="1"/>
  <c r="B2033" i="5"/>
  <c r="A2033" i="5" s="1"/>
  <c r="B2032" i="5"/>
  <c r="A2032" i="5" s="1"/>
  <c r="B2031" i="5"/>
  <c r="A2031" i="5" s="1"/>
  <c r="B2030" i="5"/>
  <c r="A2030" i="5" s="1"/>
  <c r="B2029" i="5"/>
  <c r="A2029" i="5" s="1"/>
  <c r="B2028" i="5"/>
  <c r="A2028" i="5" s="1"/>
  <c r="B2027" i="5"/>
  <c r="A2027" i="5" s="1"/>
  <c r="B2025" i="5"/>
  <c r="A2025" i="5" s="1"/>
  <c r="B2024" i="5"/>
  <c r="A2024" i="5" s="1"/>
  <c r="B2023" i="5"/>
  <c r="A2023" i="5" s="1"/>
  <c r="B2022" i="5"/>
  <c r="A2022" i="5" s="1"/>
  <c r="B2021" i="5"/>
  <c r="A2021" i="5" s="1"/>
  <c r="B2020" i="5"/>
  <c r="A2020" i="5" s="1"/>
  <c r="B2019" i="5"/>
  <c r="A2019" i="5" s="1"/>
  <c r="B2018" i="5"/>
  <c r="A2018" i="5" s="1"/>
  <c r="B2017" i="5"/>
  <c r="A2017" i="5" s="1"/>
  <c r="B2016" i="5"/>
  <c r="A2016" i="5" s="1"/>
  <c r="B2015" i="5"/>
  <c r="A2015" i="5" s="1"/>
  <c r="B2014" i="5"/>
  <c r="A2014" i="5" s="1"/>
  <c r="B2013" i="5" l="1"/>
  <c r="A2013" i="5" s="1"/>
  <c r="B2012" i="5"/>
  <c r="A2012" i="5" s="1"/>
  <c r="B2011" i="5"/>
  <c r="A2011" i="5" s="1"/>
  <c r="B2010" i="5"/>
  <c r="A2010" i="5" s="1"/>
  <c r="B2009" i="5"/>
  <c r="A2009" i="5" s="1"/>
  <c r="B2008" i="5"/>
  <c r="A2008" i="5" s="1"/>
  <c r="B2007" i="5"/>
  <c r="A2007" i="5" s="1"/>
  <c r="B2006" i="5"/>
  <c r="A2006" i="5" s="1"/>
  <c r="B2005" i="5"/>
  <c r="A2005" i="5" s="1"/>
  <c r="B2003" i="5"/>
  <c r="A2003" i="5" s="1"/>
  <c r="B2002" i="5"/>
  <c r="A2002" i="5" s="1"/>
  <c r="B2001" i="5"/>
  <c r="A2001" i="5" s="1"/>
  <c r="B2000" i="5"/>
  <c r="A2000" i="5" s="1"/>
  <c r="B1999" i="5"/>
  <c r="A1999" i="5" s="1"/>
  <c r="B1998" i="5"/>
  <c r="A1998" i="5" s="1"/>
  <c r="B1997" i="5"/>
  <c r="A1997" i="5" s="1"/>
  <c r="B1996" i="5"/>
  <c r="A1996" i="5" s="1"/>
  <c r="B1995" i="5"/>
  <c r="A1995" i="5" s="1"/>
  <c r="B1994" i="5"/>
  <c r="A1994" i="5" s="1"/>
  <c r="B1993" i="5"/>
  <c r="A1993" i="5" s="1"/>
  <c r="B1992" i="5" l="1"/>
  <c r="A1992" i="5" s="1"/>
  <c r="B1991" i="5"/>
  <c r="A1991" i="5" s="1"/>
  <c r="B1990" i="5"/>
  <c r="A1990" i="5" s="1"/>
  <c r="B1989" i="5"/>
  <c r="A1989" i="5" s="1"/>
  <c r="B1988" i="5"/>
  <c r="A1988" i="5" s="1"/>
  <c r="B1987" i="5"/>
  <c r="A1987" i="5" s="1"/>
  <c r="B1986" i="5"/>
  <c r="A1986" i="5" s="1"/>
  <c r="B1985" i="5"/>
  <c r="A1985" i="5" s="1"/>
  <c r="B1984" i="5"/>
  <c r="A1984" i="5" s="1"/>
  <c r="B1983" i="5"/>
  <c r="A1983" i="5" s="1"/>
  <c r="B1981" i="5"/>
  <c r="A1981" i="5" s="1"/>
  <c r="B1980" i="5"/>
  <c r="A1980" i="5" s="1"/>
  <c r="B1979" i="5"/>
  <c r="A1979" i="5" s="1"/>
  <c r="B1978" i="5"/>
  <c r="A1978" i="5" s="1"/>
  <c r="B1977" i="5"/>
  <c r="A1977" i="5" s="1"/>
  <c r="B1976" i="5"/>
  <c r="A1976" i="5" s="1"/>
  <c r="B1975" i="5"/>
  <c r="A1975" i="5" s="1"/>
  <c r="B1974" i="5"/>
  <c r="A1974" i="5" s="1"/>
  <c r="B1973" i="5"/>
  <c r="A1973" i="5" s="1"/>
  <c r="B1972" i="5"/>
  <c r="A1972" i="5" s="1"/>
  <c r="B1971" i="5" l="1"/>
  <c r="A1971" i="5" s="1"/>
  <c r="B1970" i="5"/>
  <c r="A1970" i="5" s="1"/>
  <c r="B1969" i="5"/>
  <c r="A1969" i="5" s="1"/>
  <c r="B1968" i="5"/>
  <c r="A1968" i="5" s="1"/>
  <c r="B1967" i="5"/>
  <c r="A1967" i="5" s="1"/>
  <c r="B1966" i="5"/>
  <c r="A1966" i="5" s="1"/>
  <c r="B1965" i="5"/>
  <c r="A1965" i="5" s="1"/>
  <c r="B1964" i="5"/>
  <c r="A1964" i="5" s="1"/>
  <c r="B1963" i="5"/>
  <c r="A1963" i="5" s="1"/>
  <c r="B1962" i="5"/>
  <c r="A1962" i="5" s="1"/>
  <c r="B1961" i="5"/>
  <c r="A1961" i="5" s="1"/>
  <c r="B1959" i="5"/>
  <c r="A1959" i="5" s="1"/>
  <c r="B1958" i="5"/>
  <c r="A1958" i="5" s="1"/>
  <c r="B1957" i="5"/>
  <c r="A1957" i="5" s="1"/>
  <c r="B1956" i="5"/>
  <c r="A1956" i="5" s="1"/>
  <c r="B1955" i="5"/>
  <c r="A1955" i="5" s="1"/>
  <c r="B1954" i="5"/>
  <c r="A1954" i="5" s="1"/>
  <c r="B1953" i="5"/>
  <c r="A1953" i="5" s="1"/>
  <c r="B1952" i="5"/>
  <c r="A1952" i="5" s="1"/>
  <c r="B1951" i="5"/>
  <c r="A1951" i="5" s="1"/>
  <c r="B1950" i="5" l="1"/>
  <c r="A1950" i="5" s="1"/>
  <c r="B1949" i="5"/>
  <c r="A1949" i="5" s="1"/>
  <c r="B1948" i="5"/>
  <c r="A1948" i="5" s="1"/>
  <c r="B1947" i="5"/>
  <c r="A1947" i="5" s="1"/>
  <c r="B1946" i="5"/>
  <c r="A1946" i="5" s="1"/>
  <c r="B1945" i="5"/>
  <c r="A1945" i="5" s="1"/>
  <c r="B1944" i="5"/>
  <c r="A1944" i="5" s="1"/>
  <c r="B1943" i="5"/>
  <c r="A1943" i="5" s="1"/>
  <c r="B1942" i="5"/>
  <c r="A1942" i="5" s="1"/>
  <c r="B1941" i="5"/>
  <c r="A1941" i="5" s="1"/>
  <c r="B1940" i="5"/>
  <c r="A1940" i="5" s="1"/>
  <c r="B1939" i="5"/>
  <c r="A1939" i="5" s="1"/>
  <c r="B1937" i="5"/>
  <c r="A1937" i="5" s="1"/>
  <c r="B1936" i="5"/>
  <c r="A1936" i="5" s="1"/>
  <c r="B1935" i="5"/>
  <c r="A1935" i="5" s="1"/>
  <c r="B1934" i="5"/>
  <c r="A1934" i="5" s="1"/>
  <c r="B1933" i="5"/>
  <c r="A1933" i="5" s="1"/>
  <c r="B1932" i="5"/>
  <c r="A1932" i="5" s="1"/>
  <c r="B1931" i="5"/>
  <c r="A1931" i="5" s="1"/>
  <c r="B1930" i="5"/>
  <c r="A1930" i="5" s="1"/>
  <c r="B1929" i="5" l="1"/>
  <c r="A1929" i="5" s="1"/>
  <c r="B1928" i="5"/>
  <c r="A1928" i="5" s="1"/>
  <c r="B1927" i="5"/>
  <c r="A1927" i="5" s="1"/>
  <c r="B1926" i="5"/>
  <c r="A1926" i="5" s="1"/>
  <c r="B1925" i="5"/>
  <c r="A1925" i="5" s="1"/>
  <c r="B1924" i="5"/>
  <c r="A1924" i="5" s="1"/>
  <c r="B1923" i="5"/>
  <c r="A1923" i="5" s="1"/>
  <c r="B1922" i="5"/>
  <c r="A1922" i="5" s="1"/>
  <c r="B1921" i="5"/>
  <c r="A1921" i="5" s="1"/>
  <c r="B1920" i="5"/>
  <c r="A1920" i="5" s="1"/>
  <c r="B1919" i="5"/>
  <c r="A1919" i="5" s="1"/>
  <c r="B1918" i="5"/>
  <c r="A1918" i="5" s="1"/>
  <c r="B1917" i="5"/>
  <c r="A1917" i="5" s="1"/>
  <c r="B1915" i="5"/>
  <c r="A1915" i="5" s="1"/>
  <c r="B1914" i="5"/>
  <c r="A1914" i="5" s="1"/>
  <c r="B1913" i="5"/>
  <c r="A1913" i="5" s="1"/>
  <c r="B1912" i="5"/>
  <c r="A1912" i="5" s="1"/>
  <c r="B1911" i="5"/>
  <c r="A1911" i="5" s="1"/>
  <c r="B1910" i="5"/>
  <c r="A1910" i="5" s="1"/>
  <c r="B1909" i="5"/>
  <c r="A1909" i="5" s="1"/>
  <c r="B1908" i="5"/>
  <c r="A1908" i="5" s="1"/>
  <c r="B1907" i="5"/>
  <c r="A1907" i="5" s="1"/>
  <c r="B1906" i="5"/>
  <c r="A1906" i="5" s="1"/>
  <c r="B1905" i="5"/>
  <c r="A1905" i="5" s="1"/>
  <c r="B1904" i="5"/>
  <c r="A1904" i="5" s="1"/>
  <c r="B1903" i="5"/>
  <c r="A1903" i="5" s="1"/>
  <c r="B1902" i="5"/>
  <c r="A1902" i="5" s="1"/>
  <c r="B1901" i="5"/>
  <c r="A1901" i="5" s="1"/>
  <c r="B1900" i="5"/>
  <c r="A1900" i="5" s="1"/>
  <c r="B1899" i="5"/>
  <c r="A1899" i="5" s="1"/>
  <c r="B1898" i="5"/>
  <c r="A1898" i="5" s="1"/>
  <c r="B1897" i="5"/>
  <c r="A1897" i="5" s="1"/>
  <c r="B1896" i="5"/>
  <c r="A1896" i="5" s="1"/>
  <c r="B1895" i="5"/>
  <c r="A1895" i="5" s="1"/>
  <c r="B1893" i="5"/>
  <c r="A1893" i="5" s="1"/>
  <c r="B1892" i="5"/>
  <c r="A1892" i="5" s="1"/>
  <c r="B1891" i="5"/>
  <c r="A1891" i="5" s="1"/>
  <c r="B1890" i="5"/>
  <c r="A1890" i="5" s="1"/>
  <c r="B1889" i="5"/>
  <c r="A1889" i="5" s="1"/>
  <c r="B1888" i="5"/>
  <c r="A1888" i="5" s="1"/>
  <c r="B1887" i="5"/>
  <c r="A1887" i="5" s="1"/>
  <c r="B1886" i="5"/>
  <c r="A1886" i="5" s="1"/>
  <c r="B1885" i="5"/>
  <c r="A1885" i="5" s="1"/>
  <c r="B1884" i="5"/>
  <c r="A1884" i="5" s="1"/>
  <c r="B1883" i="5"/>
  <c r="A1883" i="5" s="1"/>
  <c r="B1882" i="5"/>
  <c r="A1882" i="5" s="1"/>
  <c r="B1881" i="5"/>
  <c r="A1881" i="5" s="1"/>
  <c r="B1880" i="5"/>
  <c r="A1880" i="5" s="1"/>
  <c r="B1879" i="5"/>
  <c r="A1879" i="5" s="1"/>
  <c r="B1878" i="5"/>
  <c r="A1878" i="5" s="1"/>
  <c r="B1877" i="5"/>
  <c r="A1877" i="5" s="1"/>
  <c r="B1876" i="5"/>
  <c r="A1876" i="5" s="1"/>
  <c r="B1875" i="5"/>
  <c r="A1875" i="5" s="1"/>
  <c r="B1874" i="5"/>
  <c r="A1874" i="5" s="1"/>
  <c r="B1873" i="5"/>
  <c r="A1873" i="5" s="1"/>
  <c r="B1871" i="5"/>
  <c r="A1871" i="5" s="1"/>
  <c r="B1870" i="5"/>
  <c r="A1870" i="5" s="1"/>
  <c r="B1869" i="5"/>
  <c r="A1869" i="5" s="1"/>
  <c r="B1868" i="5"/>
  <c r="A1868" i="5" s="1"/>
  <c r="B1867" i="5"/>
  <c r="A1867" i="5" s="1"/>
  <c r="B1866" i="5"/>
  <c r="A1866" i="5" s="1"/>
  <c r="B1865" i="5"/>
  <c r="A1865" i="5" s="1"/>
  <c r="B1864" i="5"/>
  <c r="A1864" i="5" s="1"/>
  <c r="B1863" i="5"/>
  <c r="A1863" i="5" s="1"/>
  <c r="B1862" i="5"/>
  <c r="A1862" i="5" s="1"/>
  <c r="B1861" i="5"/>
  <c r="A1861" i="5" s="1"/>
  <c r="B1860" i="5"/>
  <c r="A1860" i="5" s="1"/>
  <c r="B1859" i="5"/>
  <c r="A1859" i="5" s="1"/>
  <c r="B1858" i="5"/>
  <c r="A1858" i="5" s="1"/>
  <c r="B1857" i="5"/>
  <c r="A1857" i="5" s="1"/>
  <c r="B1856" i="5"/>
  <c r="A1856" i="5" s="1"/>
  <c r="B1855" i="5"/>
  <c r="A1855" i="5" s="1"/>
  <c r="B1854" i="5"/>
  <c r="A1854" i="5" s="1"/>
  <c r="B1853" i="5"/>
  <c r="A1853" i="5" s="1"/>
  <c r="B1852" i="5"/>
  <c r="A1852" i="5" s="1"/>
  <c r="B1851" i="5"/>
  <c r="A1851" i="5" s="1"/>
  <c r="B1849" i="5"/>
  <c r="A1849" i="5" s="1"/>
  <c r="B1848" i="5"/>
  <c r="A1848" i="5" s="1"/>
  <c r="B1847" i="5"/>
  <c r="A1847" i="5" s="1"/>
  <c r="B1846" i="5"/>
  <c r="A1846" i="5" s="1"/>
  <c r="B1845" i="5"/>
  <c r="A1845" i="5" s="1"/>
  <c r="B1844" i="5"/>
  <c r="A1844" i="5" s="1"/>
  <c r="B1843" i="5"/>
  <c r="A1843" i="5" s="1"/>
  <c r="B1842" i="5"/>
  <c r="A1842" i="5" s="1"/>
  <c r="B1841" i="5"/>
  <c r="A1841" i="5" s="1"/>
  <c r="B1840" i="5"/>
  <c r="A1840" i="5" s="1"/>
  <c r="B1839" i="5"/>
  <c r="A1839" i="5" s="1"/>
  <c r="B1838" i="5"/>
  <c r="A1838" i="5" s="1"/>
  <c r="B1837" i="5"/>
  <c r="A1837" i="5" s="1"/>
  <c r="B1836" i="5"/>
  <c r="A1836" i="5" s="1"/>
  <c r="B1835" i="5"/>
  <c r="A1835" i="5" s="1"/>
  <c r="B1834" i="5"/>
  <c r="A1834" i="5" s="1"/>
  <c r="B1833" i="5"/>
  <c r="A1833" i="5" s="1"/>
  <c r="B1832" i="5"/>
  <c r="A1832" i="5" s="1"/>
  <c r="B1831" i="5"/>
  <c r="A1831" i="5" s="1"/>
  <c r="B1830" i="5"/>
  <c r="A1830" i="5" s="1"/>
  <c r="B1829" i="5"/>
  <c r="A1829" i="5" s="1"/>
  <c r="B1827" i="5"/>
  <c r="A1827" i="5" s="1"/>
  <c r="B1826" i="5"/>
  <c r="A1826" i="5" s="1"/>
  <c r="B1825" i="5"/>
  <c r="A1825" i="5" s="1"/>
  <c r="B1824" i="5"/>
  <c r="A1824" i="5" s="1"/>
  <c r="B1823" i="5"/>
  <c r="A1823" i="5" s="1"/>
  <c r="B1822" i="5"/>
  <c r="A1822" i="5" s="1"/>
  <c r="B1821" i="5"/>
  <c r="A1821" i="5" s="1"/>
  <c r="B1820" i="5"/>
  <c r="A1820" i="5" s="1"/>
  <c r="B1819" i="5"/>
  <c r="A1819" i="5" s="1"/>
  <c r="B1818" i="5"/>
  <c r="A1818" i="5" s="1"/>
  <c r="B1817" i="5"/>
  <c r="A1817" i="5" s="1"/>
  <c r="B1816" i="5"/>
  <c r="A1816" i="5" s="1"/>
  <c r="B1815" i="5"/>
  <c r="A1815" i="5" s="1"/>
  <c r="B1814" i="5"/>
  <c r="A1814" i="5" s="1"/>
  <c r="B1813" i="5"/>
  <c r="A1813" i="5" s="1"/>
  <c r="B1812" i="5"/>
  <c r="A1812" i="5" s="1"/>
  <c r="B1811" i="5"/>
  <c r="A1811" i="5" s="1"/>
  <c r="B1810" i="5"/>
  <c r="A1810" i="5" s="1"/>
  <c r="B1809" i="5"/>
  <c r="A1809" i="5" s="1"/>
  <c r="B1808" i="5"/>
  <c r="A1808" i="5" s="1"/>
  <c r="B1807" i="5"/>
  <c r="A1807" i="5" s="1"/>
  <c r="B1805" i="5"/>
  <c r="A1805" i="5" s="1"/>
  <c r="B1804" i="5"/>
  <c r="A1804" i="5" s="1"/>
  <c r="B1803" i="5"/>
  <c r="A1803" i="5" s="1"/>
  <c r="B1802" i="5"/>
  <c r="A1802" i="5" s="1"/>
  <c r="B1801" i="5"/>
  <c r="A1801" i="5" s="1"/>
  <c r="B1800" i="5"/>
  <c r="A1800" i="5" s="1"/>
  <c r="B1799" i="5"/>
  <c r="A1799" i="5" s="1"/>
  <c r="B1798" i="5"/>
  <c r="A1798" i="5" s="1"/>
  <c r="B1797" i="5"/>
  <c r="A1797" i="5" s="1"/>
  <c r="B1796" i="5"/>
  <c r="A1796" i="5" s="1"/>
  <c r="B1795" i="5"/>
  <c r="A1795" i="5" s="1"/>
  <c r="B1794" i="5"/>
  <c r="A1794" i="5" s="1"/>
  <c r="B1793" i="5"/>
  <c r="A1793" i="5" s="1"/>
  <c r="B1792" i="5"/>
  <c r="A1792" i="5" s="1"/>
  <c r="B1791" i="5"/>
  <c r="A1791" i="5" s="1"/>
  <c r="B1790" i="5"/>
  <c r="A1790" i="5" s="1"/>
  <c r="B1789" i="5"/>
  <c r="A1789" i="5" s="1"/>
  <c r="B1788" i="5"/>
  <c r="A1788" i="5" s="1"/>
  <c r="B1787" i="5"/>
  <c r="A1787" i="5" s="1"/>
  <c r="B1786" i="5"/>
  <c r="A1786" i="5" s="1"/>
  <c r="B1785" i="5"/>
  <c r="A1785" i="5" s="1"/>
  <c r="B1783" i="5"/>
  <c r="A1783" i="5" s="1"/>
  <c r="B1782" i="5"/>
  <c r="A1782" i="5" s="1"/>
  <c r="B1781" i="5"/>
  <c r="A1781" i="5" s="1"/>
  <c r="B1780" i="5"/>
  <c r="A1780" i="5" s="1"/>
  <c r="B1779" i="5"/>
  <c r="A1779" i="5" s="1"/>
  <c r="B1778" i="5"/>
  <c r="A1778" i="5" s="1"/>
  <c r="B1777" i="5"/>
  <c r="A1777" i="5" s="1"/>
  <c r="B1776" i="5"/>
  <c r="A1776" i="5" s="1"/>
  <c r="B1775" i="5"/>
  <c r="A1775" i="5" s="1"/>
  <c r="B1774" i="5"/>
  <c r="A1774" i="5" s="1"/>
  <c r="B1773" i="5"/>
  <c r="A1773" i="5" s="1"/>
  <c r="B1772" i="5"/>
  <c r="A1772" i="5" s="1"/>
  <c r="B1771" i="5"/>
  <c r="A1771" i="5" s="1"/>
  <c r="B1770" i="5"/>
  <c r="A1770" i="5" s="1"/>
  <c r="B1769" i="5"/>
  <c r="A1769" i="5" s="1"/>
  <c r="B1768" i="5"/>
  <c r="A1768" i="5" s="1"/>
  <c r="B1767" i="5"/>
  <c r="A1767" i="5" s="1"/>
  <c r="B1766" i="5"/>
  <c r="A1766" i="5" s="1"/>
  <c r="B1765" i="5"/>
  <c r="A1765" i="5" s="1"/>
  <c r="B1764" i="5"/>
  <c r="A1764" i="5" s="1"/>
  <c r="B1763" i="5"/>
  <c r="A1763" i="5" s="1"/>
  <c r="B1761" i="5"/>
  <c r="A1761" i="5" s="1"/>
  <c r="B1760" i="5"/>
  <c r="A1760" i="5" s="1"/>
  <c r="B1759" i="5"/>
  <c r="A1759" i="5" s="1"/>
  <c r="B1758" i="5"/>
  <c r="A1758" i="5" s="1"/>
  <c r="B1757" i="5"/>
  <c r="A1757" i="5" s="1"/>
  <c r="B1756" i="5"/>
  <c r="A1756" i="5" s="1"/>
  <c r="B1755" i="5"/>
  <c r="A1755" i="5" s="1"/>
  <c r="B1754" i="5"/>
  <c r="A1754" i="5" s="1"/>
  <c r="B1753" i="5"/>
  <c r="A1753" i="5" s="1"/>
  <c r="B1752" i="5"/>
  <c r="A1752" i="5" s="1"/>
  <c r="B1751" i="5"/>
  <c r="A1751" i="5" s="1"/>
  <c r="B1750" i="5"/>
  <c r="A1750" i="5" s="1"/>
  <c r="B1749" i="5"/>
  <c r="A1749" i="5" s="1"/>
  <c r="B1748" i="5"/>
  <c r="A1748" i="5" s="1"/>
  <c r="B1747" i="5"/>
  <c r="A1747" i="5" s="1"/>
  <c r="B1746" i="5"/>
  <c r="A1746" i="5" s="1"/>
  <c r="B1745" i="5"/>
  <c r="A1745" i="5" s="1"/>
  <c r="B1744" i="5"/>
  <c r="A1744" i="5" s="1"/>
  <c r="B1743" i="5"/>
  <c r="A1743" i="5" s="1"/>
  <c r="B1742" i="5"/>
  <c r="A1742" i="5" s="1"/>
  <c r="B1741" i="5"/>
  <c r="A1741" i="5" s="1"/>
  <c r="B1739" i="5"/>
  <c r="A1739" i="5" s="1"/>
  <c r="B1738" i="5"/>
  <c r="A1738" i="5" s="1"/>
  <c r="B1737" i="5"/>
  <c r="A1737" i="5" s="1"/>
  <c r="B1736" i="5"/>
  <c r="A1736" i="5" s="1"/>
  <c r="B1735" i="5"/>
  <c r="A1735" i="5" s="1"/>
  <c r="B1734" i="5"/>
  <c r="A1734" i="5" s="1"/>
  <c r="B1733" i="5"/>
  <c r="A1733" i="5" s="1"/>
  <c r="B1732" i="5"/>
  <c r="A1732" i="5" s="1"/>
  <c r="B1731" i="5"/>
  <c r="A1731" i="5" s="1"/>
  <c r="B1730" i="5"/>
  <c r="A1730" i="5" s="1"/>
  <c r="B1729" i="5"/>
  <c r="A1729" i="5" s="1"/>
  <c r="B1728" i="5"/>
  <c r="A1728" i="5" s="1"/>
  <c r="B1727" i="5"/>
  <c r="A1727" i="5" s="1"/>
  <c r="B1726" i="5"/>
  <c r="A1726" i="5" s="1"/>
  <c r="B1725" i="5"/>
  <c r="A1725" i="5" s="1"/>
  <c r="B1724" i="5"/>
  <c r="A1724" i="5" s="1"/>
  <c r="B1723" i="5"/>
  <c r="A1723" i="5" s="1"/>
  <c r="B1722" i="5"/>
  <c r="A1722" i="5" s="1"/>
  <c r="B1721" i="5"/>
  <c r="A1721" i="5" s="1"/>
  <c r="B1720" i="5"/>
  <c r="A1720" i="5" s="1"/>
  <c r="B1719" i="5"/>
  <c r="A1719" i="5" s="1"/>
  <c r="B1717" i="5"/>
  <c r="A1717" i="5" s="1"/>
  <c r="B1716" i="5"/>
  <c r="A1716" i="5" s="1"/>
  <c r="B1715" i="5"/>
  <c r="A1715" i="5" s="1"/>
  <c r="B1714" i="5"/>
  <c r="A1714" i="5" s="1"/>
  <c r="B1713" i="5"/>
  <c r="A1713" i="5" s="1"/>
  <c r="B1712" i="5"/>
  <c r="A1712" i="5" s="1"/>
  <c r="B1711" i="5"/>
  <c r="A1711" i="5" s="1"/>
  <c r="B1710" i="5"/>
  <c r="A1710" i="5" s="1"/>
  <c r="B1709" i="5"/>
  <c r="A1709" i="5" s="1"/>
  <c r="B1708" i="5"/>
  <c r="A1708" i="5" s="1"/>
  <c r="B1707" i="5"/>
  <c r="A1707" i="5" s="1"/>
  <c r="B1706" i="5"/>
  <c r="A1706" i="5" s="1"/>
  <c r="B1705" i="5"/>
  <c r="A1705" i="5" s="1"/>
  <c r="B1704" i="5"/>
  <c r="A1704" i="5" s="1"/>
  <c r="B1703" i="5"/>
  <c r="A1703" i="5" s="1"/>
  <c r="B1702" i="5"/>
  <c r="A1702" i="5" s="1"/>
  <c r="B1701" i="5"/>
  <c r="A1701" i="5" s="1"/>
  <c r="B1700" i="5"/>
  <c r="A1700" i="5" s="1"/>
  <c r="B1699" i="5"/>
  <c r="A1699" i="5" s="1"/>
  <c r="B1698" i="5"/>
  <c r="A1698" i="5" s="1"/>
  <c r="B1697" i="5"/>
  <c r="A1697" i="5" s="1"/>
  <c r="B1695" i="5"/>
  <c r="A1695" i="5" s="1"/>
  <c r="B1694" i="5"/>
  <c r="A1694" i="5" s="1"/>
  <c r="B1693" i="5"/>
  <c r="A1693" i="5" s="1"/>
  <c r="B1692" i="5"/>
  <c r="A1692" i="5" s="1"/>
  <c r="B1691" i="5"/>
  <c r="A1691" i="5" s="1"/>
  <c r="B1690" i="5"/>
  <c r="A1690" i="5" s="1"/>
  <c r="B1689" i="5"/>
  <c r="A1689" i="5" s="1"/>
  <c r="B1688" i="5"/>
  <c r="A1688" i="5" s="1"/>
  <c r="B1687" i="5"/>
  <c r="A1687" i="5" s="1"/>
  <c r="B1686" i="5"/>
  <c r="A1686" i="5" s="1"/>
  <c r="B1685" i="5"/>
  <c r="A1685" i="5" s="1"/>
  <c r="B1684" i="5"/>
  <c r="A1684" i="5" s="1"/>
  <c r="B1683" i="5"/>
  <c r="A1683" i="5" s="1"/>
  <c r="B1682" i="5"/>
  <c r="A1682" i="5" s="1"/>
  <c r="B1681" i="5"/>
  <c r="A1681" i="5" s="1"/>
  <c r="B1680" i="5"/>
  <c r="A1680" i="5" s="1"/>
  <c r="B1679" i="5"/>
  <c r="A1679" i="5" s="1"/>
  <c r="B1678" i="5"/>
  <c r="A1678" i="5" s="1"/>
  <c r="B1677" i="5"/>
  <c r="A1677" i="5" s="1"/>
  <c r="B1676" i="5"/>
  <c r="A1676" i="5" s="1"/>
  <c r="B1675" i="5"/>
  <c r="A1675" i="5" s="1"/>
  <c r="B1673" i="5"/>
  <c r="A1673" i="5" s="1"/>
  <c r="B1672" i="5"/>
  <c r="A1672" i="5" s="1"/>
  <c r="B1671" i="5"/>
  <c r="A1671" i="5" s="1"/>
  <c r="B1670" i="5"/>
  <c r="A1670" i="5" s="1"/>
  <c r="B1669" i="5"/>
  <c r="A1669" i="5" s="1"/>
  <c r="B1668" i="5"/>
  <c r="A1668" i="5" s="1"/>
  <c r="B1667" i="5"/>
  <c r="A1667" i="5" s="1"/>
  <c r="B1666" i="5"/>
  <c r="A1666" i="5" s="1"/>
  <c r="B1665" i="5"/>
  <c r="A1665" i="5" s="1"/>
  <c r="B1664" i="5"/>
  <c r="A1664" i="5" s="1"/>
  <c r="B1663" i="5"/>
  <c r="A1663" i="5" s="1"/>
  <c r="B1662" i="5"/>
  <c r="A1662" i="5" s="1"/>
  <c r="B1661" i="5"/>
  <c r="A1661" i="5" s="1"/>
  <c r="B1660" i="5"/>
  <c r="A1660" i="5" s="1"/>
  <c r="B1659" i="5"/>
  <c r="A1659" i="5" s="1"/>
  <c r="B1658" i="5"/>
  <c r="A1658" i="5" s="1"/>
  <c r="B1657" i="5"/>
  <c r="A1657" i="5" s="1"/>
  <c r="B1656" i="5"/>
  <c r="A1656" i="5" s="1"/>
  <c r="B1655" i="5"/>
  <c r="A1655" i="5" s="1"/>
  <c r="B1654" i="5"/>
  <c r="A1654" i="5" s="1"/>
  <c r="B1653" i="5"/>
  <c r="A1653" i="5" s="1"/>
  <c r="B1651" i="5"/>
  <c r="A1651" i="5" s="1"/>
  <c r="B1650" i="5"/>
  <c r="A1650" i="5" s="1"/>
  <c r="B1649" i="5"/>
  <c r="A1649" i="5" s="1"/>
  <c r="B1648" i="5"/>
  <c r="A1648" i="5" s="1"/>
  <c r="B1647" i="5"/>
  <c r="A1647" i="5" s="1"/>
  <c r="B1646" i="5"/>
  <c r="A1646" i="5" s="1"/>
  <c r="B1645" i="5"/>
  <c r="A1645" i="5" s="1"/>
  <c r="B1644" i="5"/>
  <c r="A1644" i="5" s="1"/>
  <c r="B1643" i="5"/>
  <c r="A1643" i="5" s="1"/>
  <c r="B1642" i="5"/>
  <c r="A1642" i="5" s="1"/>
  <c r="B1641" i="5"/>
  <c r="A1641" i="5" s="1"/>
  <c r="B1640" i="5"/>
  <c r="A1640" i="5" s="1"/>
  <c r="B1639" i="5"/>
  <c r="A1639" i="5" s="1"/>
  <c r="B1638" i="5"/>
  <c r="A1638" i="5" s="1"/>
  <c r="B1637" i="5"/>
  <c r="A1637" i="5" s="1"/>
  <c r="B1636" i="5"/>
  <c r="A1636" i="5" s="1"/>
  <c r="B1635" i="5"/>
  <c r="A1635" i="5" s="1"/>
  <c r="B1634" i="5"/>
  <c r="A1634" i="5" s="1"/>
  <c r="B1633" i="5"/>
  <c r="A1633" i="5" s="1"/>
  <c r="B1632" i="5"/>
  <c r="A1632" i="5" s="1"/>
  <c r="B1631" i="5"/>
  <c r="A1631" i="5" s="1"/>
  <c r="B1629" i="5"/>
  <c r="A1629" i="5" s="1"/>
  <c r="B1628" i="5"/>
  <c r="A1628" i="5" s="1"/>
  <c r="B1627" i="5"/>
  <c r="A1627" i="5" s="1"/>
  <c r="B1626" i="5"/>
  <c r="A1626" i="5" s="1"/>
  <c r="B1625" i="5"/>
  <c r="A1625" i="5" s="1"/>
  <c r="B1624" i="5"/>
  <c r="A1624" i="5" s="1"/>
  <c r="B1623" i="5"/>
  <c r="A1623" i="5" s="1"/>
  <c r="B1622" i="5"/>
  <c r="A1622" i="5" s="1"/>
  <c r="B1621" i="5"/>
  <c r="A1621" i="5" s="1"/>
  <c r="B1620" i="5"/>
  <c r="A1620" i="5" s="1"/>
  <c r="B1619" i="5"/>
  <c r="A1619" i="5" s="1"/>
  <c r="B1618" i="5"/>
  <c r="A1618" i="5" s="1"/>
  <c r="B1617" i="5"/>
  <c r="A1617" i="5" s="1"/>
  <c r="B1616" i="5"/>
  <c r="A1616" i="5" s="1"/>
  <c r="B1615" i="5"/>
  <c r="A1615" i="5" s="1"/>
  <c r="B1614" i="5"/>
  <c r="A1614" i="5" s="1"/>
  <c r="B1613" i="5"/>
  <c r="A1613" i="5" s="1"/>
  <c r="B1612" i="5"/>
  <c r="A1612" i="5" s="1"/>
  <c r="B1611" i="5"/>
  <c r="A1611" i="5" s="1"/>
  <c r="B1610" i="5"/>
  <c r="A1610" i="5" s="1"/>
  <c r="B1609" i="5"/>
  <c r="A1609" i="5" s="1"/>
  <c r="B1607" i="5"/>
  <c r="A1607" i="5" s="1"/>
  <c r="B1606" i="5"/>
  <c r="A1606" i="5" s="1"/>
  <c r="B1605" i="5"/>
  <c r="A1605" i="5" s="1"/>
  <c r="B1604" i="5"/>
  <c r="A1604" i="5" s="1"/>
  <c r="B1603" i="5"/>
  <c r="A1603" i="5" s="1"/>
  <c r="B1602" i="5"/>
  <c r="A1602" i="5" s="1"/>
  <c r="B1601" i="5"/>
  <c r="A1601" i="5" s="1"/>
  <c r="B1600" i="5"/>
  <c r="A1600" i="5" s="1"/>
  <c r="B1599" i="5"/>
  <c r="A1599" i="5" s="1"/>
  <c r="B1598" i="5"/>
  <c r="A1598" i="5" s="1"/>
  <c r="B1597" i="5"/>
  <c r="A1597" i="5" s="1"/>
  <c r="B1596" i="5"/>
  <c r="A1596" i="5" s="1"/>
  <c r="B1595" i="5"/>
  <c r="A1595" i="5" s="1"/>
  <c r="B1594" i="5"/>
  <c r="A1594" i="5" s="1"/>
  <c r="B1593" i="5"/>
  <c r="A1593" i="5" s="1"/>
  <c r="B1592" i="5"/>
  <c r="A1592" i="5" s="1"/>
  <c r="B1591" i="5"/>
  <c r="A1591" i="5" s="1"/>
  <c r="B1590" i="5"/>
  <c r="A1590" i="5" s="1"/>
  <c r="B1589" i="5"/>
  <c r="A1589" i="5" s="1"/>
  <c r="B1588" i="5"/>
  <c r="A1588" i="5" s="1"/>
  <c r="B1587" i="5"/>
  <c r="A1587" i="5" s="1"/>
  <c r="B1585" i="5"/>
  <c r="A1585" i="5" s="1"/>
  <c r="B1584" i="5"/>
  <c r="A1584" i="5" s="1"/>
  <c r="B1583" i="5"/>
  <c r="A1583" i="5" s="1"/>
  <c r="B1582" i="5"/>
  <c r="A1582" i="5" s="1"/>
  <c r="B1581" i="5"/>
  <c r="A1581" i="5" s="1"/>
  <c r="B1580" i="5"/>
  <c r="A1580" i="5" s="1"/>
  <c r="B1579" i="5"/>
  <c r="A1579" i="5" s="1"/>
  <c r="B1578" i="5"/>
  <c r="A1578" i="5" s="1"/>
  <c r="B1577" i="5"/>
  <c r="A1577" i="5" s="1"/>
  <c r="B1576" i="5"/>
  <c r="A1576" i="5" s="1"/>
  <c r="B1575" i="5"/>
  <c r="A1575" i="5" s="1"/>
  <c r="B1574" i="5"/>
  <c r="A1574" i="5" s="1"/>
  <c r="B1573" i="5"/>
  <c r="A1573" i="5" s="1"/>
  <c r="B1572" i="5"/>
  <c r="A1572" i="5" s="1"/>
  <c r="B1571" i="5"/>
  <c r="A1571" i="5" s="1"/>
  <c r="B1570" i="5"/>
  <c r="A1570" i="5" s="1"/>
  <c r="B1569" i="5"/>
  <c r="A1569" i="5" s="1"/>
  <c r="B1568" i="5"/>
  <c r="A1568" i="5" s="1"/>
  <c r="B1567" i="5"/>
  <c r="A1567" i="5" s="1"/>
  <c r="B1566" i="5"/>
  <c r="A1566" i="5" s="1"/>
  <c r="B1565" i="5"/>
  <c r="A1565" i="5" s="1"/>
  <c r="B1563" i="5"/>
  <c r="A1563" i="5" s="1"/>
  <c r="B1562" i="5"/>
  <c r="A1562" i="5" s="1"/>
  <c r="B1561" i="5"/>
  <c r="A1561" i="5" s="1"/>
  <c r="B1560" i="5"/>
  <c r="A1560" i="5" s="1"/>
  <c r="B1559" i="5"/>
  <c r="A1559" i="5" s="1"/>
  <c r="B1558" i="5"/>
  <c r="A1558" i="5" s="1"/>
  <c r="B1557" i="5"/>
  <c r="A1557" i="5" s="1"/>
  <c r="B1556" i="5"/>
  <c r="A1556" i="5" s="1"/>
  <c r="B1555" i="5"/>
  <c r="A1555" i="5" s="1"/>
  <c r="B1554" i="5"/>
  <c r="A1554" i="5" s="1"/>
  <c r="B1553" i="5"/>
  <c r="A1553" i="5" s="1"/>
  <c r="B1552" i="5"/>
  <c r="A1552" i="5" s="1"/>
  <c r="B1551" i="5"/>
  <c r="A1551" i="5" s="1"/>
  <c r="B1550" i="5"/>
  <c r="A1550" i="5" s="1"/>
  <c r="B1549" i="5"/>
  <c r="A1549" i="5" s="1"/>
  <c r="B1548" i="5"/>
  <c r="A1548" i="5" s="1"/>
  <c r="B1547" i="5"/>
  <c r="A1547" i="5" s="1"/>
  <c r="B1546" i="5"/>
  <c r="A1546" i="5" s="1"/>
  <c r="B1545" i="5"/>
  <c r="A1545" i="5" s="1"/>
  <c r="B1544" i="5"/>
  <c r="A1544" i="5" s="1"/>
  <c r="B1543" i="5"/>
  <c r="A1543" i="5" s="1"/>
  <c r="B1541" i="5"/>
  <c r="A1541" i="5" s="1"/>
  <c r="B1540" i="5"/>
  <c r="A1540" i="5" s="1"/>
  <c r="B1539" i="5"/>
  <c r="A1539" i="5" s="1"/>
  <c r="B1538" i="5"/>
  <c r="A1538" i="5" s="1"/>
  <c r="B1537" i="5"/>
  <c r="A1537" i="5" s="1"/>
  <c r="B1536" i="5"/>
  <c r="A1536" i="5" s="1"/>
  <c r="B1535" i="5"/>
  <c r="A1535" i="5" s="1"/>
  <c r="B1534" i="5"/>
  <c r="A1534" i="5" s="1"/>
  <c r="B1533" i="5"/>
  <c r="A1533" i="5" s="1"/>
  <c r="B1532" i="5"/>
  <c r="A1532" i="5" s="1"/>
  <c r="B1531" i="5"/>
  <c r="A1531" i="5" s="1"/>
  <c r="B1530" i="5"/>
  <c r="A1530" i="5" s="1"/>
  <c r="B1529" i="5"/>
  <c r="A1529" i="5" s="1"/>
  <c r="B1528" i="5"/>
  <c r="A1528" i="5" s="1"/>
  <c r="B1527" i="5"/>
  <c r="A1527" i="5" s="1"/>
  <c r="B1526" i="5"/>
  <c r="A1526" i="5" s="1"/>
  <c r="B1525" i="5"/>
  <c r="A1525" i="5" s="1"/>
  <c r="B1524" i="5"/>
  <c r="A1524" i="5" s="1"/>
  <c r="B1523" i="5"/>
  <c r="A1523" i="5" s="1"/>
  <c r="B1522" i="5"/>
  <c r="A1522" i="5" s="1"/>
  <c r="B1521" i="5"/>
  <c r="A1521" i="5" s="1"/>
  <c r="B1519" i="5"/>
  <c r="A1519" i="5" s="1"/>
  <c r="B1518" i="5"/>
  <c r="A1518" i="5" s="1"/>
  <c r="B1517" i="5"/>
  <c r="A1517" i="5" s="1"/>
  <c r="B1516" i="5"/>
  <c r="A1516" i="5" s="1"/>
  <c r="B1515" i="5"/>
  <c r="A1515" i="5" s="1"/>
  <c r="B1514" i="5"/>
  <c r="A1514" i="5" s="1"/>
  <c r="B1513" i="5"/>
  <c r="A1513" i="5" s="1"/>
  <c r="B1512" i="5"/>
  <c r="A1512" i="5" s="1"/>
  <c r="B1511" i="5"/>
  <c r="A1511" i="5" s="1"/>
  <c r="B1510" i="5"/>
  <c r="A1510" i="5" s="1"/>
  <c r="B1509" i="5"/>
  <c r="A1509" i="5" s="1"/>
  <c r="B1508" i="5"/>
  <c r="A1508" i="5" s="1"/>
  <c r="B1507" i="5"/>
  <c r="A1507" i="5" s="1"/>
  <c r="B1506" i="5"/>
  <c r="A1506" i="5" s="1"/>
  <c r="B1505" i="5"/>
  <c r="A1505" i="5" s="1"/>
  <c r="B1504" i="5"/>
  <c r="A1504" i="5" s="1"/>
  <c r="B1503" i="5"/>
  <c r="A1503" i="5" s="1"/>
  <c r="B1502" i="5"/>
  <c r="A1502" i="5" s="1"/>
  <c r="B1501" i="5"/>
  <c r="A1501" i="5" s="1"/>
  <c r="B1500" i="5"/>
  <c r="A1500" i="5" s="1"/>
  <c r="B1499" i="5"/>
  <c r="A1499" i="5" s="1"/>
  <c r="B1497" i="5"/>
  <c r="A1497" i="5" s="1"/>
  <c r="B1496" i="5"/>
  <c r="A1496" i="5" s="1"/>
  <c r="B1495" i="5"/>
  <c r="A1495" i="5" s="1"/>
  <c r="B1494" i="5"/>
  <c r="A1494" i="5" s="1"/>
  <c r="B1493" i="5"/>
  <c r="A1493" i="5" s="1"/>
  <c r="B1492" i="5"/>
  <c r="A1492" i="5" s="1"/>
  <c r="B1491" i="5"/>
  <c r="A1491" i="5" s="1"/>
  <c r="B1490" i="5"/>
  <c r="A1490" i="5" s="1"/>
  <c r="B1489" i="5"/>
  <c r="A1489" i="5" s="1"/>
  <c r="B1488" i="5"/>
  <c r="A1488" i="5" s="1"/>
  <c r="B1487" i="5"/>
  <c r="A1487" i="5" s="1"/>
  <c r="B1486" i="5"/>
  <c r="A1486" i="5" s="1"/>
  <c r="B1485" i="5"/>
  <c r="A1485" i="5" s="1"/>
  <c r="B1484" i="5"/>
  <c r="A1484" i="5" s="1"/>
  <c r="B1483" i="5"/>
  <c r="A1483" i="5" s="1"/>
  <c r="B1482" i="5"/>
  <c r="A1482" i="5" s="1"/>
  <c r="B1481" i="5"/>
  <c r="A1481" i="5" s="1"/>
  <c r="B1480" i="5"/>
  <c r="A1480" i="5" s="1"/>
  <c r="B1479" i="5"/>
  <c r="A1479" i="5" s="1"/>
  <c r="B1478" i="5"/>
  <c r="A1478" i="5" s="1"/>
  <c r="B1477" i="5"/>
  <c r="A1477" i="5" s="1"/>
  <c r="B1475" i="5"/>
  <c r="A1475" i="5" s="1"/>
  <c r="B1474" i="5"/>
  <c r="A1474" i="5" s="1"/>
  <c r="B1473" i="5"/>
  <c r="A1473" i="5" s="1"/>
  <c r="B1472" i="5"/>
  <c r="A1472" i="5" s="1"/>
  <c r="B1471" i="5"/>
  <c r="A1471" i="5" s="1"/>
  <c r="B1470" i="5"/>
  <c r="A1470" i="5" s="1"/>
  <c r="B1469" i="5"/>
  <c r="A1469" i="5" s="1"/>
  <c r="B1468" i="5"/>
  <c r="A1468" i="5" s="1"/>
  <c r="B1467" i="5"/>
  <c r="A1467" i="5" s="1"/>
  <c r="B1466" i="5"/>
  <c r="A1466" i="5" s="1"/>
  <c r="B1465" i="5"/>
  <c r="A1465" i="5" s="1"/>
  <c r="B1464" i="5"/>
  <c r="A1464" i="5" s="1"/>
  <c r="B1463" i="5"/>
  <c r="A1463" i="5" s="1"/>
  <c r="B1462" i="5"/>
  <c r="A1462" i="5" s="1"/>
  <c r="B1461" i="5"/>
  <c r="A1461" i="5" s="1"/>
  <c r="B1460" i="5"/>
  <c r="A1460" i="5" s="1"/>
  <c r="B1459" i="5"/>
  <c r="A1459" i="5" s="1"/>
  <c r="B1458" i="5"/>
  <c r="A1458" i="5" s="1"/>
  <c r="B1457" i="5"/>
  <c r="A1457" i="5" s="1"/>
  <c r="B1456" i="5"/>
  <c r="A1456" i="5" s="1"/>
  <c r="B1455" i="5"/>
  <c r="A1455" i="5" s="1"/>
  <c r="B1453" i="5"/>
  <c r="A1453" i="5" s="1"/>
  <c r="B1452" i="5"/>
  <c r="A1452" i="5" s="1"/>
  <c r="B1451" i="5"/>
  <c r="A1451" i="5" s="1"/>
  <c r="B1450" i="5"/>
  <c r="A1450" i="5" s="1"/>
  <c r="B1449" i="5"/>
  <c r="A1449" i="5" s="1"/>
  <c r="B1448" i="5"/>
  <c r="A1448" i="5" s="1"/>
  <c r="B1447" i="5"/>
  <c r="A1447" i="5" s="1"/>
  <c r="B1446" i="5"/>
  <c r="A1446" i="5" s="1"/>
  <c r="B1445" i="5"/>
  <c r="A1445" i="5" s="1"/>
  <c r="B1444" i="5"/>
  <c r="A1444" i="5" s="1"/>
  <c r="B1443" i="5"/>
  <c r="A1443" i="5" s="1"/>
  <c r="B1442" i="5"/>
  <c r="A1442" i="5" s="1"/>
  <c r="B1441" i="5"/>
  <c r="A1441" i="5" s="1"/>
  <c r="B1440" i="5"/>
  <c r="A1440" i="5" s="1"/>
  <c r="B1439" i="5"/>
  <c r="A1439" i="5" s="1"/>
  <c r="B1438" i="5"/>
  <c r="A1438" i="5" s="1"/>
  <c r="B1437" i="5"/>
  <c r="A1437" i="5" s="1"/>
  <c r="B1436" i="5"/>
  <c r="A1436" i="5" s="1"/>
  <c r="B1435" i="5"/>
  <c r="A1435" i="5" s="1"/>
  <c r="B1434" i="5"/>
  <c r="A1434" i="5" s="1"/>
  <c r="B1433" i="5"/>
  <c r="A1433" i="5" s="1"/>
  <c r="B1431" i="5"/>
  <c r="A1431" i="5" s="1"/>
  <c r="B1430" i="5"/>
  <c r="A1430" i="5" s="1"/>
  <c r="B1429" i="5"/>
  <c r="A1429" i="5" s="1"/>
  <c r="B1428" i="5"/>
  <c r="A1428" i="5" s="1"/>
  <c r="B1427" i="5"/>
  <c r="A1427" i="5" s="1"/>
  <c r="B1426" i="5"/>
  <c r="A1426" i="5" s="1"/>
  <c r="B1425" i="5"/>
  <c r="A1425" i="5" s="1"/>
  <c r="B1424" i="5"/>
  <c r="A1424" i="5" s="1"/>
  <c r="B1423" i="5"/>
  <c r="A1423" i="5" s="1"/>
  <c r="B1422" i="5"/>
  <c r="A1422" i="5" s="1"/>
  <c r="B1421" i="5"/>
  <c r="A1421" i="5" s="1"/>
  <c r="B1420" i="5"/>
  <c r="A1420" i="5" s="1"/>
  <c r="B1419" i="5"/>
  <c r="A1419" i="5" s="1"/>
  <c r="B1418" i="5"/>
  <c r="A1418" i="5" s="1"/>
  <c r="B1417" i="5"/>
  <c r="A1417" i="5" s="1"/>
  <c r="B1416" i="5"/>
  <c r="A1416" i="5" s="1"/>
  <c r="B1415" i="5"/>
  <c r="A1415" i="5" s="1"/>
  <c r="B1414" i="5"/>
  <c r="A1414" i="5" s="1"/>
  <c r="B1413" i="5"/>
  <c r="A1413" i="5" s="1"/>
  <c r="B1412" i="5"/>
  <c r="A1412" i="5" s="1"/>
  <c r="B1411" i="5"/>
  <c r="A1411" i="5" s="1"/>
  <c r="B1409" i="5"/>
  <c r="A1409" i="5" s="1"/>
  <c r="B1408" i="5"/>
  <c r="A1408" i="5" s="1"/>
  <c r="B1407" i="5"/>
  <c r="A1407" i="5" s="1"/>
  <c r="B1406" i="5"/>
  <c r="A1406" i="5" s="1"/>
  <c r="B1405" i="5"/>
  <c r="A1405" i="5" s="1"/>
  <c r="B1404" i="5"/>
  <c r="A1404" i="5" s="1"/>
  <c r="B1403" i="5"/>
  <c r="A1403" i="5" s="1"/>
  <c r="B1402" i="5"/>
  <c r="A1402" i="5" s="1"/>
  <c r="B1401" i="5"/>
  <c r="A1401" i="5" s="1"/>
  <c r="B1400" i="5"/>
  <c r="A1400" i="5" s="1"/>
  <c r="B1399" i="5"/>
  <c r="A1399" i="5" s="1"/>
  <c r="B1398" i="5"/>
  <c r="A1398" i="5" s="1"/>
  <c r="B1397" i="5"/>
  <c r="A1397" i="5" s="1"/>
  <c r="B1396" i="5"/>
  <c r="A1396" i="5" s="1"/>
  <c r="B1395" i="5"/>
  <c r="A1395" i="5" s="1"/>
  <c r="B1394" i="5"/>
  <c r="A1394" i="5" s="1"/>
  <c r="B1393" i="5"/>
  <c r="A1393" i="5" s="1"/>
  <c r="B1392" i="5"/>
  <c r="A1392" i="5" s="1"/>
  <c r="B1391" i="5"/>
  <c r="A1391" i="5" s="1"/>
  <c r="B1390" i="5"/>
  <c r="A1390" i="5" s="1"/>
  <c r="B1389" i="5"/>
  <c r="A1389" i="5" s="1"/>
  <c r="B1387" i="5"/>
  <c r="A1387" i="5" s="1"/>
  <c r="B1386" i="5"/>
  <c r="A1386" i="5" s="1"/>
  <c r="B1385" i="5"/>
  <c r="A1385" i="5" s="1"/>
  <c r="B1384" i="5"/>
  <c r="A1384" i="5" s="1"/>
  <c r="B1383" i="5"/>
  <c r="A1383" i="5" s="1"/>
  <c r="B1382" i="5"/>
  <c r="A1382" i="5" s="1"/>
  <c r="B1381" i="5"/>
  <c r="A1381" i="5" s="1"/>
  <c r="B1380" i="5"/>
  <c r="A1380" i="5" s="1"/>
  <c r="B1379" i="5"/>
  <c r="A1379" i="5" s="1"/>
  <c r="B1378" i="5"/>
  <c r="A1378" i="5" s="1"/>
  <c r="B1377" i="5"/>
  <c r="A1377" i="5" s="1"/>
  <c r="B1376" i="5"/>
  <c r="A1376" i="5" s="1"/>
  <c r="B1375" i="5"/>
  <c r="A1375" i="5" s="1"/>
  <c r="B1374" i="5"/>
  <c r="A1374" i="5" s="1"/>
  <c r="B1373" i="5"/>
  <c r="A1373" i="5" s="1"/>
  <c r="B1372" i="5"/>
  <c r="A1372" i="5" s="1"/>
  <c r="B1371" i="5"/>
  <c r="A1371" i="5" s="1"/>
  <c r="B1370" i="5"/>
  <c r="A1370" i="5" s="1"/>
  <c r="B1369" i="5"/>
  <c r="A1369" i="5" s="1"/>
  <c r="B1368" i="5"/>
  <c r="A1368" i="5" s="1"/>
  <c r="B1367" i="5"/>
  <c r="A1367" i="5" s="1"/>
  <c r="B1365" i="5"/>
  <c r="A1365" i="5" s="1"/>
  <c r="B1364" i="5"/>
  <c r="A1364" i="5" s="1"/>
  <c r="B1363" i="5"/>
  <c r="A1363" i="5" s="1"/>
  <c r="B1362" i="5"/>
  <c r="A1362" i="5" s="1"/>
  <c r="B1361" i="5"/>
  <c r="A1361" i="5" s="1"/>
  <c r="B1360" i="5"/>
  <c r="A1360" i="5" s="1"/>
  <c r="B1359" i="5"/>
  <c r="A1359" i="5" s="1"/>
  <c r="B1358" i="5"/>
  <c r="A1358" i="5" s="1"/>
  <c r="B1357" i="5"/>
  <c r="A1357" i="5" s="1"/>
  <c r="B1356" i="5"/>
  <c r="A1356" i="5" s="1"/>
  <c r="B1355" i="5"/>
  <c r="A1355" i="5" s="1"/>
  <c r="B1354" i="5"/>
  <c r="A1354" i="5" s="1"/>
  <c r="B1353" i="5"/>
  <c r="A1353" i="5" s="1"/>
  <c r="B1352" i="5"/>
  <c r="A1352" i="5" s="1"/>
  <c r="B1351" i="5"/>
  <c r="A1351" i="5" s="1"/>
  <c r="B1350" i="5"/>
  <c r="A1350" i="5" s="1"/>
  <c r="B1349" i="5"/>
  <c r="A1349" i="5" s="1"/>
  <c r="B1348" i="5"/>
  <c r="A1348" i="5" s="1"/>
  <c r="B1347" i="5"/>
  <c r="A1347" i="5" s="1"/>
  <c r="B1346" i="5"/>
  <c r="A1346" i="5" s="1"/>
  <c r="B1345" i="5"/>
  <c r="A1345" i="5" s="1"/>
  <c r="B1343" i="5"/>
  <c r="A1343" i="5" s="1"/>
  <c r="B1342" i="5" l="1"/>
  <c r="A1342" i="5" s="1"/>
  <c r="B1341" i="5"/>
  <c r="A1341" i="5" s="1"/>
  <c r="B1340" i="5"/>
  <c r="A1340" i="5" s="1"/>
  <c r="B1339" i="5"/>
  <c r="A1339" i="5" s="1"/>
  <c r="B1338" i="5"/>
  <c r="A1338" i="5" s="1"/>
  <c r="B1337" i="5"/>
  <c r="A1337" i="5" s="1"/>
  <c r="B1336" i="5"/>
  <c r="A1336" i="5" s="1"/>
  <c r="B1335" i="5"/>
  <c r="A1335" i="5" s="1"/>
  <c r="B1334" i="5"/>
  <c r="A1334" i="5" s="1"/>
  <c r="B1333" i="5"/>
  <c r="A1333" i="5" s="1"/>
  <c r="B1332" i="5"/>
  <c r="A1332" i="5" s="1"/>
  <c r="B1331" i="5"/>
  <c r="A1331" i="5" s="1"/>
  <c r="B1330" i="5"/>
  <c r="A1330" i="5" s="1"/>
  <c r="B1329" i="5"/>
  <c r="A1329" i="5" s="1"/>
  <c r="B1328" i="5"/>
  <c r="A1328" i="5" s="1"/>
  <c r="B1327" i="5"/>
  <c r="A1327" i="5" s="1"/>
  <c r="B1326" i="5"/>
  <c r="A1326" i="5" s="1"/>
  <c r="B1325" i="5"/>
  <c r="A1325" i="5" s="1"/>
  <c r="B1324" i="5"/>
  <c r="A1324" i="5" s="1"/>
  <c r="B1323" i="5"/>
  <c r="A1323" i="5" s="1"/>
  <c r="B1321" i="5"/>
  <c r="A1321" i="5" s="1"/>
  <c r="B1320" i="5"/>
  <c r="A1320" i="5" s="1"/>
  <c r="B1319" i="5"/>
  <c r="A1319" i="5" s="1"/>
  <c r="B1318" i="5"/>
  <c r="A1318" i="5" s="1"/>
  <c r="B1317" i="5"/>
  <c r="A1317" i="5" s="1"/>
  <c r="B1316" i="5"/>
  <c r="A1316" i="5" s="1"/>
  <c r="B1315" i="5"/>
  <c r="A1315" i="5" s="1"/>
  <c r="B1314" i="5"/>
  <c r="A1314" i="5" s="1"/>
  <c r="B1313" i="5"/>
  <c r="A1313" i="5" s="1"/>
  <c r="B1312" i="5"/>
  <c r="A1312" i="5" s="1"/>
  <c r="B1311" i="5"/>
  <c r="A1311" i="5" s="1"/>
  <c r="B1310" i="5"/>
  <c r="A1310" i="5" s="1"/>
  <c r="B1309" i="5"/>
  <c r="A1309" i="5" s="1"/>
  <c r="B1308" i="5"/>
  <c r="A1308" i="5" s="1"/>
  <c r="B1307" i="5"/>
  <c r="A1307" i="5" s="1"/>
  <c r="B1306" i="5"/>
  <c r="A1306" i="5" s="1"/>
  <c r="B1305" i="5"/>
  <c r="A1305" i="5" s="1"/>
  <c r="B1304" i="5"/>
  <c r="A1304" i="5" s="1"/>
  <c r="B1303" i="5"/>
  <c r="A1303" i="5" s="1"/>
  <c r="B1302" i="5"/>
  <c r="A1302" i="5" s="1"/>
  <c r="B1301" i="5"/>
  <c r="A1301" i="5" s="1"/>
  <c r="B1299" i="5"/>
  <c r="A1299" i="5" s="1"/>
  <c r="B1298" i="5"/>
  <c r="A1298" i="5" s="1"/>
  <c r="B1297" i="5"/>
  <c r="A1297" i="5" s="1"/>
  <c r="B1296" i="5"/>
  <c r="A1296" i="5" s="1"/>
  <c r="B1295" i="5"/>
  <c r="A1295" i="5" s="1"/>
  <c r="B1294" i="5"/>
  <c r="A1294" i="5" s="1"/>
  <c r="B1293" i="5"/>
  <c r="A1293" i="5" s="1"/>
  <c r="B1292" i="5"/>
  <c r="A1292" i="5" s="1"/>
  <c r="B1291" i="5"/>
  <c r="A1291" i="5" s="1"/>
  <c r="B1290" i="5"/>
  <c r="A1290" i="5" s="1"/>
  <c r="B1289" i="5"/>
  <c r="A1289" i="5" s="1"/>
  <c r="B1288" i="5"/>
  <c r="A1288" i="5" s="1"/>
  <c r="B1287" i="5"/>
  <c r="A1287" i="5" s="1"/>
  <c r="B1286" i="5"/>
  <c r="A1286" i="5" s="1"/>
  <c r="B1285" i="5"/>
  <c r="A1285" i="5" s="1"/>
  <c r="B1284" i="5"/>
  <c r="A1284" i="5" s="1"/>
  <c r="B1283" i="5"/>
  <c r="A1283" i="5" s="1"/>
  <c r="B1282" i="5"/>
  <c r="A1282" i="5" s="1"/>
  <c r="B1281" i="5"/>
  <c r="A1281" i="5" s="1"/>
  <c r="B1280" i="5"/>
  <c r="A1280" i="5" s="1"/>
  <c r="B1279" i="5"/>
  <c r="A1279" i="5" s="1"/>
  <c r="B1277" i="5"/>
  <c r="A1277" i="5" s="1"/>
  <c r="B1276" i="5"/>
  <c r="A1276" i="5" s="1"/>
  <c r="B1275" i="5"/>
  <c r="A1275" i="5" s="1"/>
  <c r="B1274" i="5"/>
  <c r="A1274" i="5" s="1"/>
  <c r="B1273" i="5"/>
  <c r="A1273" i="5" s="1"/>
  <c r="B1272" i="5"/>
  <c r="A1272" i="5" s="1"/>
  <c r="B1271" i="5"/>
  <c r="A1271" i="5" s="1"/>
  <c r="B1270" i="5"/>
  <c r="A1270" i="5" s="1"/>
  <c r="B1269" i="5"/>
  <c r="A1269" i="5" s="1"/>
  <c r="B1268" i="5"/>
  <c r="A1268" i="5" s="1"/>
  <c r="B1267" i="5"/>
  <c r="A1267" i="5" s="1"/>
  <c r="B1266" i="5"/>
  <c r="A1266" i="5" s="1"/>
  <c r="B1265" i="5"/>
  <c r="A1265" i="5" s="1"/>
  <c r="B1264" i="5"/>
  <c r="A1264" i="5" s="1"/>
  <c r="B1263" i="5"/>
  <c r="A1263" i="5" s="1"/>
  <c r="B1262" i="5"/>
  <c r="A1262" i="5" s="1"/>
  <c r="B1261" i="5"/>
  <c r="A1261" i="5" s="1"/>
  <c r="B1260" i="5"/>
  <c r="A1260" i="5" s="1"/>
  <c r="B1259" i="5"/>
  <c r="A1259" i="5" s="1"/>
  <c r="B1258" i="5"/>
  <c r="A1258" i="5" s="1"/>
  <c r="B1257" i="5"/>
  <c r="A1257" i="5" s="1"/>
  <c r="B1255" i="5"/>
  <c r="A1255" i="5" s="1"/>
  <c r="B1254" i="5"/>
  <c r="A1254" i="5" s="1"/>
  <c r="B1253" i="5"/>
  <c r="A1253" i="5" s="1"/>
  <c r="B1252" i="5"/>
  <c r="A1252" i="5" s="1"/>
  <c r="B1251" i="5"/>
  <c r="A1251" i="5" s="1"/>
  <c r="B1250" i="5"/>
  <c r="A1250" i="5" s="1"/>
  <c r="B1249" i="5"/>
  <c r="A1249" i="5" s="1"/>
  <c r="B1248" i="5"/>
  <c r="A1248" i="5" s="1"/>
  <c r="B1247" i="5"/>
  <c r="A1247" i="5" s="1"/>
  <c r="B1246" i="5"/>
  <c r="A1246" i="5" s="1"/>
  <c r="B1245" i="5"/>
  <c r="A1245" i="5" s="1"/>
  <c r="B1244" i="5"/>
  <c r="A1244" i="5" s="1"/>
  <c r="B1243" i="5"/>
  <c r="A1243" i="5" s="1"/>
  <c r="B1242" i="5"/>
  <c r="A1242" i="5" s="1"/>
  <c r="B1241" i="5"/>
  <c r="A1241" i="5" s="1"/>
  <c r="B1240" i="5"/>
  <c r="A1240" i="5" s="1"/>
  <c r="B1239" i="5"/>
  <c r="A1239" i="5" s="1"/>
  <c r="B1238" i="5"/>
  <c r="A1238" i="5" s="1"/>
  <c r="B1237" i="5"/>
  <c r="A1237" i="5" s="1"/>
  <c r="B1236" i="5"/>
  <c r="A1236" i="5" s="1"/>
  <c r="B1235" i="5"/>
  <c r="A1235" i="5" s="1"/>
  <c r="B1233" i="5"/>
  <c r="A1233" i="5" s="1"/>
  <c r="B1232" i="5"/>
  <c r="A1232" i="5" s="1"/>
  <c r="B1231" i="5"/>
  <c r="A1231" i="5" s="1"/>
  <c r="B1230" i="5"/>
  <c r="A1230" i="5" s="1"/>
  <c r="B1229" i="5"/>
  <c r="A1229" i="5" s="1"/>
  <c r="B1228" i="5"/>
  <c r="A1228" i="5" s="1"/>
  <c r="B1227" i="5"/>
  <c r="A1227" i="5" s="1"/>
  <c r="B1226" i="5"/>
  <c r="A1226" i="5" s="1"/>
  <c r="B1225" i="5"/>
  <c r="A1225" i="5" s="1"/>
  <c r="B1224" i="5"/>
  <c r="A1224" i="5" s="1"/>
  <c r="B1223" i="5"/>
  <c r="A1223" i="5" s="1"/>
  <c r="B1222" i="5"/>
  <c r="A1222" i="5" s="1"/>
  <c r="B1221" i="5"/>
  <c r="A1221" i="5" s="1"/>
  <c r="B1220" i="5"/>
  <c r="A1220" i="5" s="1"/>
  <c r="B1219" i="5"/>
  <c r="A1219" i="5" s="1"/>
  <c r="B1218" i="5"/>
  <c r="A1218" i="5" s="1"/>
  <c r="B1217" i="5"/>
  <c r="A1217" i="5" s="1"/>
  <c r="B1216" i="5"/>
  <c r="A1216" i="5" s="1"/>
  <c r="B1215" i="5"/>
  <c r="A1215" i="5" s="1"/>
  <c r="B1214" i="5"/>
  <c r="A1214" i="5" s="1"/>
  <c r="B1213" i="5"/>
  <c r="A1213" i="5" s="1"/>
  <c r="B1211" i="5"/>
  <c r="A1211" i="5" s="1"/>
  <c r="B1210" i="5"/>
  <c r="A1210" i="5" s="1"/>
  <c r="B1209" i="5"/>
  <c r="A1209" i="5" s="1"/>
  <c r="B1208" i="5"/>
  <c r="A1208" i="5" s="1"/>
  <c r="B1207" i="5"/>
  <c r="A1207" i="5" s="1"/>
  <c r="B1206" i="5"/>
  <c r="A1206" i="5" s="1"/>
  <c r="B1205" i="5"/>
  <c r="A1205" i="5" s="1"/>
  <c r="B1204" i="5"/>
  <c r="A1204" i="5" s="1"/>
  <c r="B1203" i="5"/>
  <c r="A1203" i="5" s="1"/>
  <c r="B1202" i="5"/>
  <c r="A1202" i="5" s="1"/>
  <c r="B1201" i="5"/>
  <c r="A1201" i="5" s="1"/>
  <c r="B1200" i="5"/>
  <c r="A1200" i="5" s="1"/>
  <c r="B1199" i="5"/>
  <c r="A1199" i="5" s="1"/>
  <c r="B1198" i="5"/>
  <c r="A1198" i="5" s="1"/>
  <c r="B1197" i="5"/>
  <c r="A1197" i="5" s="1"/>
  <c r="B1196" i="5"/>
  <c r="A1196" i="5" s="1"/>
  <c r="B1195" i="5"/>
  <c r="A1195" i="5" s="1"/>
  <c r="B1194" i="5"/>
  <c r="A1194" i="5" s="1"/>
  <c r="B1193" i="5"/>
  <c r="A1193" i="5" s="1"/>
  <c r="B1192" i="5"/>
  <c r="A1192" i="5" s="1"/>
  <c r="B1191" i="5"/>
  <c r="A1191" i="5" s="1"/>
  <c r="B1189" i="5"/>
  <c r="A1189" i="5" s="1"/>
  <c r="B1188" i="5"/>
  <c r="A1188" i="5" s="1"/>
  <c r="B1187" i="5"/>
  <c r="A1187" i="5" s="1"/>
  <c r="B1186" i="5"/>
  <c r="A1186" i="5" s="1"/>
  <c r="B1185" i="5"/>
  <c r="A1185" i="5" s="1"/>
  <c r="B1184" i="5"/>
  <c r="A1184" i="5" s="1"/>
  <c r="B1183" i="5"/>
  <c r="A1183" i="5" s="1"/>
  <c r="B1182" i="5"/>
  <c r="A1182" i="5" s="1"/>
  <c r="B1181" i="5"/>
  <c r="A1181" i="5" s="1"/>
  <c r="B1180" i="5"/>
  <c r="A1180" i="5" s="1"/>
  <c r="B1179" i="5"/>
  <c r="A1179" i="5" s="1"/>
  <c r="B1178" i="5"/>
  <c r="A1178" i="5" s="1"/>
  <c r="B1177" i="5"/>
  <c r="A1177" i="5" s="1"/>
  <c r="B1176" i="5"/>
  <c r="A1176" i="5" s="1"/>
  <c r="B1175" i="5"/>
  <c r="A1175" i="5" s="1"/>
  <c r="B1174" i="5"/>
  <c r="A1174" i="5" s="1"/>
  <c r="B1173" i="5"/>
  <c r="A1173" i="5" s="1"/>
  <c r="B1172" i="5"/>
  <c r="A1172" i="5" s="1"/>
  <c r="B1171" i="5"/>
  <c r="A1171" i="5" s="1"/>
  <c r="B1170" i="5"/>
  <c r="A1170" i="5" s="1"/>
  <c r="B1169" i="5"/>
  <c r="A1169" i="5" s="1"/>
  <c r="B1167" i="5"/>
  <c r="A1167" i="5" s="1"/>
  <c r="B1166" i="5"/>
  <c r="A1166" i="5" s="1"/>
  <c r="B1165" i="5"/>
  <c r="A1165" i="5" s="1"/>
  <c r="B1164" i="5"/>
  <c r="A1164" i="5" s="1"/>
  <c r="B1163" i="5"/>
  <c r="A1163" i="5" s="1"/>
  <c r="B1162" i="5"/>
  <c r="A1162" i="5" s="1"/>
  <c r="B1161" i="5"/>
  <c r="A1161" i="5" s="1"/>
  <c r="B1160" i="5"/>
  <c r="A1160" i="5" s="1"/>
  <c r="B1159" i="5"/>
  <c r="A1159" i="5" s="1"/>
  <c r="B1158" i="5"/>
  <c r="A1158" i="5" s="1"/>
  <c r="B1157" i="5"/>
  <c r="A1157" i="5" s="1"/>
  <c r="B1156" i="5"/>
  <c r="A1156" i="5" s="1"/>
  <c r="B1155" i="5"/>
  <c r="A1155" i="5" s="1"/>
  <c r="B1154" i="5"/>
  <c r="A1154" i="5" s="1"/>
  <c r="B1153" i="5"/>
  <c r="A1153" i="5" s="1"/>
  <c r="B1152" i="5"/>
  <c r="A1152" i="5" s="1"/>
  <c r="B1151" i="5"/>
  <c r="A1151" i="5" s="1"/>
  <c r="B1150" i="5"/>
  <c r="A1150" i="5" s="1"/>
  <c r="B1149" i="5"/>
  <c r="A1149" i="5" s="1"/>
  <c r="B1148" i="5"/>
  <c r="A1148" i="5" s="1"/>
  <c r="B1147" i="5"/>
  <c r="A1147" i="5" s="1"/>
  <c r="B1145" i="5"/>
  <c r="A1145" i="5" s="1"/>
  <c r="B1144" i="5"/>
  <c r="A1144" i="5" s="1"/>
  <c r="B1143" i="5"/>
  <c r="A1143" i="5" s="1"/>
  <c r="B1142" i="5"/>
  <c r="A1142" i="5" s="1"/>
  <c r="B1141" i="5"/>
  <c r="A1141" i="5" s="1"/>
  <c r="B1140" i="5"/>
  <c r="A1140" i="5" s="1"/>
  <c r="B1139" i="5"/>
  <c r="A1139" i="5" s="1"/>
  <c r="B1138" i="5"/>
  <c r="A1138" i="5" s="1"/>
  <c r="B1137" i="5"/>
  <c r="A1137" i="5" s="1"/>
  <c r="B1136" i="5"/>
  <c r="A1136" i="5" s="1"/>
  <c r="B1135" i="5"/>
  <c r="A1135" i="5" s="1"/>
  <c r="B1134" i="5"/>
  <c r="A1134" i="5" s="1"/>
  <c r="B1133" i="5"/>
  <c r="A1133" i="5" s="1"/>
  <c r="B1132" i="5"/>
  <c r="A1132" i="5" s="1"/>
  <c r="B1131" i="5"/>
  <c r="A1131" i="5" s="1"/>
  <c r="B1130" i="5"/>
  <c r="A1130" i="5" s="1"/>
  <c r="B1129" i="5"/>
  <c r="A1129" i="5" s="1"/>
  <c r="B1128" i="5"/>
  <c r="A1128" i="5" s="1"/>
  <c r="B1127" i="5"/>
  <c r="A1127" i="5" s="1"/>
  <c r="B1126" i="5"/>
  <c r="A1126" i="5" s="1"/>
  <c r="B1125" i="5"/>
  <c r="A1125" i="5" s="1"/>
  <c r="B1123" i="5"/>
  <c r="A1123" i="5" s="1"/>
  <c r="B1122" i="5"/>
  <c r="A1122" i="5" s="1"/>
  <c r="B1121" i="5"/>
  <c r="A1121" i="5" s="1"/>
  <c r="B1120" i="5"/>
  <c r="A1120" i="5" s="1"/>
  <c r="B1119" i="5"/>
  <c r="A1119" i="5" s="1"/>
  <c r="B1118" i="5"/>
  <c r="A1118" i="5" s="1"/>
  <c r="B1117" i="5"/>
  <c r="A1117" i="5" s="1"/>
  <c r="B1116" i="5"/>
  <c r="A1116" i="5" s="1"/>
  <c r="B1115" i="5"/>
  <c r="A1115" i="5" s="1"/>
  <c r="B1114" i="5"/>
  <c r="A1114" i="5" s="1"/>
  <c r="B1113" i="5"/>
  <c r="A1113" i="5" s="1"/>
  <c r="B1112" i="5"/>
  <c r="A1112" i="5" s="1"/>
  <c r="B1111" i="5"/>
  <c r="A1111" i="5" s="1"/>
  <c r="B1110" i="5"/>
  <c r="A1110" i="5" s="1"/>
  <c r="B1109" i="5"/>
  <c r="A1109" i="5" s="1"/>
  <c r="B1108" i="5"/>
  <c r="A1108" i="5" s="1"/>
  <c r="B1107" i="5"/>
  <c r="A1107" i="5" s="1"/>
  <c r="B1106" i="5"/>
  <c r="A1106" i="5" s="1"/>
  <c r="B1105" i="5"/>
  <c r="A1105" i="5" s="1"/>
  <c r="B1104" i="5"/>
  <c r="A1104" i="5" s="1"/>
  <c r="B1103" i="5"/>
  <c r="A1103" i="5" s="1"/>
  <c r="B1101" i="5"/>
  <c r="A1101" i="5" s="1"/>
  <c r="B1100" i="5"/>
  <c r="A1100" i="5" s="1"/>
  <c r="B1099" i="5"/>
  <c r="A1099" i="5" s="1"/>
  <c r="B1098" i="5"/>
  <c r="A1098" i="5" s="1"/>
  <c r="B1097" i="5"/>
  <c r="A1097" i="5" s="1"/>
  <c r="B1096" i="5"/>
  <c r="A1096" i="5" s="1"/>
  <c r="B1095" i="5"/>
  <c r="A1095" i="5" s="1"/>
  <c r="B1094" i="5"/>
  <c r="A1094" i="5" s="1"/>
  <c r="B1093" i="5"/>
  <c r="A1093" i="5" s="1"/>
  <c r="B1092" i="5"/>
  <c r="A1092" i="5" s="1"/>
  <c r="B1091" i="5"/>
  <c r="A1091" i="5" s="1"/>
  <c r="B1090" i="5"/>
  <c r="A1090" i="5" s="1"/>
  <c r="B1089" i="5"/>
  <c r="A1089" i="5" s="1"/>
  <c r="B1088" i="5"/>
  <c r="A1088" i="5" s="1"/>
  <c r="B1087" i="5"/>
  <c r="A1087" i="5" s="1"/>
  <c r="B1086" i="5"/>
  <c r="A1086" i="5" s="1"/>
  <c r="B1085" i="5"/>
  <c r="A1085" i="5" s="1"/>
  <c r="B1084" i="5"/>
  <c r="A1084" i="5" s="1"/>
  <c r="B1083" i="5"/>
  <c r="A1083" i="5" s="1"/>
  <c r="B1082" i="5"/>
  <c r="A1082" i="5" s="1"/>
  <c r="B1081" i="5"/>
  <c r="A1081" i="5" s="1"/>
  <c r="B1079" i="5"/>
  <c r="A1079" i="5" s="1"/>
  <c r="B1078" i="5"/>
  <c r="A1078" i="5" s="1"/>
  <c r="B1077" i="5"/>
  <c r="A1077" i="5" s="1"/>
  <c r="B1076" i="5"/>
  <c r="A1076" i="5" s="1"/>
  <c r="B1075" i="5"/>
  <c r="A1075" i="5" s="1"/>
  <c r="B1074" i="5"/>
  <c r="A1074" i="5" s="1"/>
  <c r="B1073" i="5"/>
  <c r="A1073" i="5" s="1"/>
  <c r="B1072" i="5"/>
  <c r="A1072" i="5" s="1"/>
  <c r="B1071" i="5"/>
  <c r="A1071" i="5" s="1"/>
  <c r="B1070" i="5"/>
  <c r="A1070" i="5" s="1"/>
  <c r="B1069" i="5"/>
  <c r="A1069" i="5" s="1"/>
  <c r="B1068" i="5"/>
  <c r="A1068" i="5" s="1"/>
  <c r="B1067" i="5"/>
  <c r="A1067" i="5" s="1"/>
  <c r="B1066" i="5"/>
  <c r="A1066" i="5" s="1"/>
  <c r="B1065" i="5"/>
  <c r="A1065" i="5" s="1"/>
  <c r="B1064" i="5"/>
  <c r="A1064" i="5" s="1"/>
  <c r="B1063" i="5"/>
  <c r="A1063" i="5" s="1"/>
  <c r="B1062" i="5"/>
  <c r="A1062" i="5" s="1"/>
  <c r="B1061" i="5"/>
  <c r="A1061" i="5" s="1"/>
  <c r="B1060" i="5"/>
  <c r="A1060" i="5" s="1"/>
  <c r="B1059" i="5"/>
  <c r="A1059" i="5" s="1"/>
  <c r="B1057" i="5"/>
  <c r="A1057" i="5" s="1"/>
  <c r="B1056" i="5"/>
  <c r="A1056" i="5" s="1"/>
  <c r="B1055" i="5"/>
  <c r="A1055" i="5" s="1"/>
  <c r="B1054" i="5"/>
  <c r="A1054" i="5" s="1"/>
  <c r="B1053" i="5"/>
  <c r="A1053" i="5" s="1"/>
  <c r="B1052" i="5"/>
  <c r="A1052" i="5" s="1"/>
  <c r="B1051" i="5"/>
  <c r="A1051" i="5" s="1"/>
  <c r="B1050" i="5"/>
  <c r="A1050" i="5" s="1"/>
  <c r="B1049" i="5"/>
  <c r="A1049" i="5" s="1"/>
  <c r="B1048" i="5"/>
  <c r="A1048" i="5" s="1"/>
  <c r="B1047" i="5"/>
  <c r="A1047" i="5" s="1"/>
  <c r="B1046" i="5"/>
  <c r="A1046" i="5" s="1"/>
  <c r="B1045" i="5"/>
  <c r="A1045" i="5" s="1"/>
  <c r="B1044" i="5"/>
  <c r="A1044" i="5" s="1"/>
  <c r="B1043" i="5"/>
  <c r="A1043" i="5" s="1"/>
  <c r="B1042" i="5"/>
  <c r="A1042" i="5" s="1"/>
  <c r="B1041" i="5"/>
  <c r="A1041" i="5" s="1"/>
  <c r="B1040" i="5"/>
  <c r="A1040" i="5" s="1"/>
  <c r="B1039" i="5"/>
  <c r="A1039" i="5" s="1"/>
  <c r="B1038" i="5"/>
  <c r="A1038" i="5" s="1"/>
  <c r="B1037" i="5"/>
  <c r="A1037" i="5" s="1"/>
  <c r="B1035" i="5"/>
  <c r="A1035" i="5" s="1"/>
  <c r="B1034" i="5"/>
  <c r="A1034" i="5" s="1"/>
  <c r="B1033" i="5"/>
  <c r="A1033" i="5" s="1"/>
  <c r="B1032" i="5"/>
  <c r="A1032" i="5" s="1"/>
  <c r="B1031" i="5"/>
  <c r="A1031" i="5" s="1"/>
  <c r="B1030" i="5"/>
  <c r="A1030" i="5" s="1"/>
  <c r="B1029" i="5"/>
  <c r="A1029" i="5" s="1"/>
  <c r="B1028" i="5"/>
  <c r="A1028" i="5" s="1"/>
  <c r="B1027" i="5"/>
  <c r="A1027" i="5" s="1"/>
  <c r="B1026" i="5"/>
  <c r="A1026" i="5" s="1"/>
  <c r="B1025" i="5"/>
  <c r="A1025" i="5" s="1"/>
  <c r="B1024" i="5"/>
  <c r="A1024" i="5" s="1"/>
  <c r="B1023" i="5"/>
  <c r="A1023" i="5" s="1"/>
  <c r="B1022" i="5"/>
  <c r="A1022" i="5" s="1"/>
  <c r="B1021" i="5"/>
  <c r="A1021" i="5" s="1"/>
  <c r="B1020" i="5"/>
  <c r="A1020" i="5" s="1"/>
  <c r="B1019" i="5"/>
  <c r="A1019" i="5" s="1"/>
  <c r="B1018" i="5"/>
  <c r="A1018" i="5" s="1"/>
  <c r="B1017" i="5"/>
  <c r="A1017" i="5" s="1"/>
  <c r="B1016" i="5"/>
  <c r="A1016" i="5" s="1"/>
  <c r="B1015" i="5"/>
  <c r="A1015" i="5" s="1"/>
  <c r="B1013" i="5"/>
  <c r="A1013" i="5" s="1"/>
  <c r="B1012" i="5"/>
  <c r="A1012" i="5" s="1"/>
  <c r="B1011" i="5"/>
  <c r="A1011" i="5" s="1"/>
  <c r="B1010" i="5"/>
  <c r="A1010" i="5" s="1"/>
  <c r="B1009" i="5"/>
  <c r="A1009" i="5" s="1"/>
  <c r="B1008" i="5"/>
  <c r="A1008" i="5" s="1"/>
  <c r="B1007" i="5"/>
  <c r="A1007" i="5" s="1"/>
  <c r="B1006" i="5"/>
  <c r="A1006" i="5" s="1"/>
  <c r="B1005" i="5"/>
  <c r="A1005" i="5" s="1"/>
  <c r="B1004" i="5"/>
  <c r="A1004" i="5" s="1"/>
  <c r="B1003" i="5"/>
  <c r="A1003" i="5" s="1"/>
  <c r="B1002" i="5"/>
  <c r="A1002" i="5" s="1"/>
  <c r="B1001" i="5"/>
  <c r="A1001" i="5" s="1"/>
  <c r="B1000" i="5"/>
  <c r="A1000" i="5" s="1"/>
  <c r="B999" i="5"/>
  <c r="A999" i="5" s="1"/>
  <c r="B998" i="5"/>
  <c r="A998" i="5" s="1"/>
  <c r="B997" i="5"/>
  <c r="A997" i="5" s="1"/>
  <c r="B996" i="5"/>
  <c r="A996" i="5" s="1"/>
  <c r="B995" i="5"/>
  <c r="A995" i="5" s="1"/>
  <c r="B994" i="5"/>
  <c r="A994" i="5" s="1"/>
  <c r="B993" i="5"/>
  <c r="A993" i="5" s="1"/>
  <c r="B991" i="5"/>
  <c r="A991" i="5" s="1"/>
  <c r="B990" i="5"/>
  <c r="A990" i="5" s="1"/>
  <c r="B989" i="5"/>
  <c r="A989" i="5" s="1"/>
  <c r="B988" i="5"/>
  <c r="A988" i="5" s="1"/>
  <c r="B987" i="5"/>
  <c r="A987" i="5" s="1"/>
  <c r="B986" i="5"/>
  <c r="A986" i="5" s="1"/>
  <c r="B985" i="5"/>
  <c r="A985" i="5" s="1"/>
  <c r="B984" i="5"/>
  <c r="A984" i="5" s="1"/>
  <c r="B983" i="5"/>
  <c r="A983" i="5" s="1"/>
  <c r="B982" i="5"/>
  <c r="A982" i="5" s="1"/>
  <c r="B981" i="5"/>
  <c r="A981" i="5" s="1"/>
  <c r="B980" i="5"/>
  <c r="A980" i="5" s="1"/>
  <c r="B979" i="5"/>
  <c r="A979" i="5" s="1"/>
  <c r="B978" i="5"/>
  <c r="A978" i="5" s="1"/>
  <c r="B977" i="5"/>
  <c r="A977" i="5" s="1"/>
  <c r="B976" i="5"/>
  <c r="A976" i="5" s="1"/>
  <c r="B975" i="5"/>
  <c r="A975" i="5" s="1"/>
  <c r="B974" i="5"/>
  <c r="A974" i="5" s="1"/>
  <c r="B973" i="5"/>
  <c r="A973" i="5" s="1"/>
  <c r="B972" i="5"/>
  <c r="A972" i="5" s="1"/>
  <c r="B971" i="5"/>
  <c r="A971" i="5" s="1"/>
  <c r="B969" i="5"/>
  <c r="A969" i="5" s="1"/>
  <c r="B968" i="5"/>
  <c r="A968" i="5" s="1"/>
  <c r="B967" i="5"/>
  <c r="A967" i="5" s="1"/>
  <c r="B966" i="5"/>
  <c r="A966" i="5" s="1"/>
  <c r="B965" i="5"/>
  <c r="A965" i="5" s="1"/>
  <c r="B964" i="5"/>
  <c r="A964" i="5" s="1"/>
  <c r="B963" i="5"/>
  <c r="A963" i="5" s="1"/>
  <c r="B962" i="5"/>
  <c r="A962" i="5" s="1"/>
  <c r="B961" i="5"/>
  <c r="A961" i="5" s="1"/>
  <c r="B960" i="5"/>
  <c r="A960" i="5" s="1"/>
  <c r="B959" i="5"/>
  <c r="A959" i="5" s="1"/>
  <c r="B958" i="5"/>
  <c r="A958" i="5" s="1"/>
  <c r="B957" i="5"/>
  <c r="A957" i="5" s="1"/>
  <c r="B956" i="5"/>
  <c r="A956" i="5" s="1"/>
  <c r="B955" i="5"/>
  <c r="A955" i="5" s="1"/>
  <c r="B954" i="5"/>
  <c r="A954" i="5" s="1"/>
  <c r="B953" i="5"/>
  <c r="A953" i="5" s="1"/>
  <c r="B952" i="5"/>
  <c r="A952" i="5" s="1"/>
  <c r="B951" i="5"/>
  <c r="A951" i="5" s="1"/>
  <c r="B950" i="5"/>
  <c r="A950" i="5" s="1"/>
  <c r="B949" i="5"/>
  <c r="A949" i="5" s="1"/>
  <c r="B947" i="5"/>
  <c r="A947" i="5" s="1"/>
  <c r="B946" i="5"/>
  <c r="A946" i="5" s="1"/>
  <c r="B945" i="5"/>
  <c r="A945" i="5" s="1"/>
  <c r="B944" i="5"/>
  <c r="A944" i="5" s="1"/>
  <c r="B943" i="5"/>
  <c r="A943" i="5" s="1"/>
  <c r="B942" i="5"/>
  <c r="A942" i="5" s="1"/>
  <c r="B941" i="5"/>
  <c r="A941" i="5" s="1"/>
  <c r="B940" i="5"/>
  <c r="A940" i="5" s="1"/>
  <c r="B939" i="5"/>
  <c r="A939" i="5" s="1"/>
  <c r="B938" i="5"/>
  <c r="A938" i="5" s="1"/>
  <c r="B937" i="5"/>
  <c r="A937" i="5" s="1"/>
  <c r="B936" i="5"/>
  <c r="A936" i="5" s="1"/>
  <c r="B935" i="5"/>
  <c r="A935" i="5" s="1"/>
  <c r="B934" i="5"/>
  <c r="A934" i="5" s="1"/>
  <c r="B933" i="5"/>
  <c r="A933" i="5" s="1"/>
  <c r="B932" i="5"/>
  <c r="A932" i="5" s="1"/>
  <c r="B931" i="5"/>
  <c r="A931" i="5" s="1"/>
  <c r="B930" i="5"/>
  <c r="A930" i="5" s="1"/>
  <c r="B929" i="5"/>
  <c r="A929" i="5" s="1"/>
  <c r="B928" i="5"/>
  <c r="A928" i="5" s="1"/>
  <c r="B927" i="5"/>
  <c r="A927" i="5" s="1"/>
  <c r="B925" i="5"/>
  <c r="A925" i="5" s="1"/>
  <c r="B924" i="5"/>
  <c r="A924" i="5" s="1"/>
  <c r="B923" i="5"/>
  <c r="A923" i="5" s="1"/>
  <c r="B922" i="5"/>
  <c r="A922" i="5" s="1"/>
  <c r="B921" i="5"/>
  <c r="A921" i="5" s="1"/>
  <c r="B920" i="5"/>
  <c r="A920" i="5" s="1"/>
  <c r="B919" i="5"/>
  <c r="A919" i="5" s="1"/>
  <c r="B918" i="5"/>
  <c r="A918" i="5" s="1"/>
  <c r="B917" i="5"/>
  <c r="A917" i="5" s="1"/>
  <c r="B916" i="5"/>
  <c r="A916" i="5" s="1"/>
  <c r="B915" i="5"/>
  <c r="A915" i="5" s="1"/>
  <c r="B914" i="5"/>
  <c r="A914" i="5" s="1"/>
  <c r="B913" i="5"/>
  <c r="A913" i="5" s="1"/>
  <c r="B912" i="5"/>
  <c r="A912" i="5" s="1"/>
  <c r="B911" i="5"/>
  <c r="A911" i="5" s="1"/>
  <c r="B910" i="5"/>
  <c r="A910" i="5" s="1"/>
  <c r="B909" i="5"/>
  <c r="A909" i="5" s="1"/>
  <c r="B908" i="5"/>
  <c r="A908" i="5" s="1"/>
  <c r="B907" i="5"/>
  <c r="A907" i="5" s="1"/>
  <c r="B906" i="5"/>
  <c r="A906" i="5" s="1"/>
  <c r="B905" i="5"/>
  <c r="A905" i="5" s="1"/>
  <c r="B903" i="5"/>
  <c r="A903" i="5" s="1"/>
  <c r="B902" i="5"/>
  <c r="A902" i="5" s="1"/>
  <c r="B901" i="5"/>
  <c r="A901" i="5" s="1"/>
  <c r="B900" i="5"/>
  <c r="A900" i="5" s="1"/>
  <c r="B899" i="5"/>
  <c r="A899" i="5" s="1"/>
  <c r="B898" i="5"/>
  <c r="A898" i="5" s="1"/>
  <c r="B897" i="5"/>
  <c r="A897" i="5" s="1"/>
  <c r="B896" i="5"/>
  <c r="A896" i="5" s="1"/>
  <c r="B895" i="5"/>
  <c r="A895" i="5" s="1"/>
  <c r="B894" i="5"/>
  <c r="A894" i="5" s="1"/>
  <c r="B893" i="5"/>
  <c r="A893" i="5" s="1"/>
  <c r="B892" i="5"/>
  <c r="A892" i="5" s="1"/>
  <c r="B891" i="5"/>
  <c r="A891" i="5" s="1"/>
  <c r="B890" i="5"/>
  <c r="A890" i="5" s="1"/>
  <c r="B889" i="5"/>
  <c r="A889" i="5" s="1"/>
  <c r="B888" i="5"/>
  <c r="A888" i="5" s="1"/>
  <c r="B887" i="5"/>
  <c r="A887" i="5" s="1"/>
  <c r="B886" i="5"/>
  <c r="A886" i="5" s="1"/>
  <c r="B885" i="5"/>
  <c r="A885" i="5" s="1"/>
  <c r="B884" i="5"/>
  <c r="A884" i="5" s="1"/>
  <c r="B883" i="5"/>
  <c r="A883" i="5" s="1"/>
  <c r="B881" i="5"/>
  <c r="A881" i="5" s="1"/>
  <c r="B880" i="5"/>
  <c r="A880" i="5" s="1"/>
  <c r="B879" i="5"/>
  <c r="A879" i="5" s="1"/>
  <c r="B878" i="5"/>
  <c r="A878" i="5" s="1"/>
  <c r="B877" i="5"/>
  <c r="A877" i="5" s="1"/>
  <c r="B876" i="5"/>
  <c r="A876" i="5" s="1"/>
  <c r="B875" i="5"/>
  <c r="A875" i="5" s="1"/>
  <c r="B874" i="5"/>
  <c r="A874" i="5" s="1"/>
  <c r="B873" i="5"/>
  <c r="A873" i="5" s="1"/>
  <c r="B872" i="5"/>
  <c r="A872" i="5" s="1"/>
  <c r="B871" i="5"/>
  <c r="A871" i="5" s="1"/>
  <c r="B870" i="5"/>
  <c r="A870" i="5" s="1"/>
  <c r="B869" i="5"/>
  <c r="A869" i="5" s="1"/>
  <c r="B868" i="5"/>
  <c r="A868" i="5" s="1"/>
  <c r="B867" i="5"/>
  <c r="A867" i="5" s="1"/>
  <c r="B866" i="5"/>
  <c r="A866" i="5" s="1"/>
  <c r="B865" i="5"/>
  <c r="A865" i="5" s="1"/>
  <c r="B864" i="5"/>
  <c r="A864" i="5" s="1"/>
  <c r="B863" i="5"/>
  <c r="A863" i="5" s="1"/>
  <c r="B862" i="5"/>
  <c r="A862" i="5" s="1"/>
  <c r="B861" i="5"/>
  <c r="A861" i="5" s="1"/>
  <c r="B859" i="5"/>
  <c r="A859" i="5" s="1"/>
  <c r="B858" i="5"/>
  <c r="A858" i="5" s="1"/>
  <c r="B857" i="5"/>
  <c r="A857" i="5" s="1"/>
  <c r="B856" i="5"/>
  <c r="A856" i="5" s="1"/>
  <c r="B855" i="5"/>
  <c r="A855" i="5" s="1"/>
  <c r="B854" i="5"/>
  <c r="A854" i="5" s="1"/>
  <c r="B853" i="5"/>
  <c r="A853" i="5" s="1"/>
  <c r="B852" i="5"/>
  <c r="A852" i="5" s="1"/>
  <c r="B851" i="5"/>
  <c r="A851" i="5" s="1"/>
  <c r="B850" i="5"/>
  <c r="A850" i="5" s="1"/>
  <c r="B849" i="5"/>
  <c r="A849" i="5" s="1"/>
  <c r="B848" i="5"/>
  <c r="A848" i="5" s="1"/>
  <c r="B847" i="5"/>
  <c r="A847" i="5" s="1"/>
  <c r="B846" i="5"/>
  <c r="A846" i="5" s="1"/>
  <c r="B845" i="5"/>
  <c r="A845" i="5" s="1"/>
  <c r="B844" i="5"/>
  <c r="A844" i="5" s="1"/>
  <c r="B843" i="5"/>
  <c r="A843" i="5" s="1"/>
  <c r="B842" i="5"/>
  <c r="A842" i="5" s="1"/>
  <c r="B841" i="5"/>
  <c r="A841" i="5" s="1"/>
  <c r="B840" i="5"/>
  <c r="A840" i="5" s="1"/>
  <c r="B839" i="5"/>
  <c r="A839" i="5" s="1"/>
  <c r="B837" i="5"/>
  <c r="A837" i="5" s="1"/>
  <c r="B836" i="5"/>
  <c r="A836" i="5" s="1"/>
  <c r="B835" i="5"/>
  <c r="A835" i="5" s="1"/>
  <c r="B834" i="5"/>
  <c r="A834" i="5" s="1"/>
  <c r="B833" i="5"/>
  <c r="A833" i="5" s="1"/>
  <c r="B832" i="5"/>
  <c r="A832" i="5" s="1"/>
  <c r="B831" i="5"/>
  <c r="A831" i="5" s="1"/>
  <c r="B830" i="5"/>
  <c r="A830" i="5" s="1"/>
  <c r="B829" i="5"/>
  <c r="A829" i="5" s="1"/>
  <c r="B828" i="5"/>
  <c r="A828" i="5" s="1"/>
  <c r="B827" i="5"/>
  <c r="A827" i="5" s="1"/>
  <c r="B826" i="5"/>
  <c r="A826" i="5" s="1"/>
  <c r="B825" i="5"/>
  <c r="A825" i="5" s="1"/>
  <c r="B824" i="5"/>
  <c r="A824" i="5" s="1"/>
  <c r="B823" i="5"/>
  <c r="A823" i="5" s="1"/>
  <c r="B822" i="5"/>
  <c r="A822" i="5" s="1"/>
  <c r="B821" i="5"/>
  <c r="A821" i="5" s="1"/>
  <c r="B820" i="5"/>
  <c r="A820" i="5" s="1"/>
  <c r="B819" i="5"/>
  <c r="A819" i="5" s="1"/>
  <c r="B818" i="5"/>
  <c r="A818" i="5" s="1"/>
  <c r="B817" i="5"/>
  <c r="A817" i="5" s="1"/>
  <c r="B815" i="5"/>
  <c r="A815" i="5" s="1"/>
  <c r="B814" i="5"/>
  <c r="A814" i="5" s="1"/>
  <c r="B813" i="5"/>
  <c r="A813" i="5" s="1"/>
  <c r="B812" i="5"/>
  <c r="A812" i="5" s="1"/>
  <c r="B811" i="5"/>
  <c r="A811" i="5" s="1"/>
  <c r="B810" i="5"/>
  <c r="A810" i="5" s="1"/>
  <c r="B809" i="5"/>
  <c r="A809" i="5" s="1"/>
  <c r="B808" i="5"/>
  <c r="A808" i="5" s="1"/>
  <c r="B807" i="5"/>
  <c r="A807" i="5" s="1"/>
  <c r="B806" i="5"/>
  <c r="A806" i="5" s="1"/>
  <c r="B805" i="5"/>
  <c r="A805" i="5" s="1"/>
  <c r="B804" i="5"/>
  <c r="A804" i="5" s="1"/>
  <c r="B803" i="5"/>
  <c r="A803" i="5" s="1"/>
  <c r="B802" i="5"/>
  <c r="A802" i="5" s="1"/>
  <c r="B801" i="5"/>
  <c r="A801" i="5" s="1"/>
  <c r="B800" i="5"/>
  <c r="A800" i="5" s="1"/>
  <c r="B799" i="5"/>
  <c r="A799" i="5" s="1"/>
  <c r="B798" i="5"/>
  <c r="A798" i="5" s="1"/>
  <c r="B797" i="5"/>
  <c r="A797" i="5" s="1"/>
  <c r="B796" i="5"/>
  <c r="A796" i="5" s="1"/>
  <c r="B795" i="5"/>
  <c r="A795" i="5" s="1"/>
  <c r="B793" i="5"/>
  <c r="A793" i="5" s="1"/>
  <c r="B792" i="5"/>
  <c r="A792" i="5" s="1"/>
  <c r="B791" i="5"/>
  <c r="A791" i="5" s="1"/>
  <c r="B790" i="5"/>
  <c r="A790" i="5" s="1"/>
  <c r="B789" i="5"/>
  <c r="A789" i="5" s="1"/>
  <c r="B788" i="5"/>
  <c r="A788" i="5" s="1"/>
  <c r="B787" i="5"/>
  <c r="A787" i="5" s="1"/>
  <c r="B786" i="5"/>
  <c r="A786" i="5" s="1"/>
  <c r="B785" i="5"/>
  <c r="A785" i="5" s="1"/>
  <c r="B784" i="5"/>
  <c r="A784" i="5" s="1"/>
  <c r="B783" i="5"/>
  <c r="A783" i="5" s="1"/>
  <c r="B782" i="5"/>
  <c r="A782" i="5" s="1"/>
  <c r="B781" i="5"/>
  <c r="A781" i="5" s="1"/>
  <c r="B780" i="5"/>
  <c r="A780" i="5" s="1"/>
  <c r="B779" i="5"/>
  <c r="A779" i="5" s="1"/>
  <c r="B778" i="5"/>
  <c r="A778" i="5" s="1"/>
  <c r="B777" i="5"/>
  <c r="A777" i="5" s="1"/>
  <c r="B776" i="5"/>
  <c r="A776" i="5" s="1"/>
  <c r="B775" i="5"/>
  <c r="A775" i="5" s="1"/>
  <c r="B774" i="5"/>
  <c r="A774" i="5" s="1"/>
  <c r="B773" i="5"/>
  <c r="A773" i="5" s="1"/>
  <c r="B771" i="5"/>
  <c r="A771" i="5" s="1"/>
  <c r="B770" i="5"/>
  <c r="A770" i="5" s="1"/>
  <c r="B769" i="5"/>
  <c r="A769" i="5" s="1"/>
  <c r="B768" i="5"/>
  <c r="A768" i="5" s="1"/>
  <c r="B767" i="5"/>
  <c r="A767" i="5" s="1"/>
  <c r="B766" i="5"/>
  <c r="A766" i="5" s="1"/>
  <c r="B765" i="5"/>
  <c r="A765" i="5" s="1"/>
  <c r="B764" i="5"/>
  <c r="A764" i="5" s="1"/>
  <c r="B763" i="5"/>
  <c r="A763" i="5" s="1"/>
  <c r="B762" i="5"/>
  <c r="A762" i="5" s="1"/>
  <c r="B761" i="5"/>
  <c r="A761" i="5" s="1"/>
  <c r="B760" i="5"/>
  <c r="A760" i="5" s="1"/>
  <c r="B759" i="5"/>
  <c r="A759" i="5" s="1"/>
  <c r="B758" i="5"/>
  <c r="A758" i="5" s="1"/>
  <c r="B757" i="5"/>
  <c r="A757" i="5" s="1"/>
  <c r="B756" i="5"/>
  <c r="A756" i="5" s="1"/>
  <c r="B755" i="5"/>
  <c r="A755" i="5" s="1"/>
  <c r="B754" i="5"/>
  <c r="A754" i="5" s="1"/>
  <c r="B753" i="5"/>
  <c r="A753" i="5" s="1"/>
  <c r="B752" i="5"/>
  <c r="A752" i="5" s="1"/>
  <c r="B751" i="5"/>
  <c r="A751" i="5" s="1"/>
  <c r="B749" i="5"/>
  <c r="A749" i="5" s="1"/>
  <c r="B748" i="5"/>
  <c r="A748" i="5" s="1"/>
  <c r="B747" i="5"/>
  <c r="A747" i="5" s="1"/>
  <c r="B746" i="5"/>
  <c r="A746" i="5" s="1"/>
  <c r="B745" i="5"/>
  <c r="A745" i="5" s="1"/>
  <c r="B744" i="5"/>
  <c r="A744" i="5" s="1"/>
  <c r="B743" i="5"/>
  <c r="A743" i="5" s="1"/>
  <c r="B742" i="5"/>
  <c r="A742" i="5" s="1"/>
  <c r="B741" i="5"/>
  <c r="A741" i="5" s="1"/>
  <c r="B740" i="5"/>
  <c r="A740" i="5" s="1"/>
  <c r="B739" i="5"/>
  <c r="A739" i="5" s="1"/>
  <c r="B738" i="5"/>
  <c r="A738" i="5" s="1"/>
  <c r="B737" i="5"/>
  <c r="A737" i="5" s="1"/>
  <c r="B736" i="5"/>
  <c r="A736" i="5" s="1"/>
  <c r="B735" i="5"/>
  <c r="A735" i="5" s="1"/>
  <c r="B734" i="5"/>
  <c r="A734" i="5" s="1"/>
  <c r="B733" i="5"/>
  <c r="A733" i="5" s="1"/>
  <c r="B732" i="5"/>
  <c r="A732" i="5" s="1"/>
  <c r="B731" i="5"/>
  <c r="A731" i="5" s="1"/>
  <c r="B730" i="5"/>
  <c r="A730" i="5" s="1"/>
  <c r="B729" i="5"/>
  <c r="A729" i="5" s="1"/>
  <c r="B727" i="5"/>
  <c r="A727" i="5" s="1"/>
  <c r="B726" i="5"/>
  <c r="A726" i="5" s="1"/>
  <c r="B725" i="5"/>
  <c r="A725" i="5" s="1"/>
  <c r="B724" i="5"/>
  <c r="A724" i="5" s="1"/>
  <c r="B723" i="5"/>
  <c r="A723" i="5" s="1"/>
  <c r="B722" i="5"/>
  <c r="A722" i="5" s="1"/>
  <c r="B721" i="5"/>
  <c r="A721" i="5" s="1"/>
  <c r="B720" i="5"/>
  <c r="A720" i="5" s="1"/>
  <c r="B719" i="5"/>
  <c r="A719" i="5" s="1"/>
  <c r="B718" i="5"/>
  <c r="A718" i="5" s="1"/>
  <c r="B717" i="5"/>
  <c r="A717" i="5" s="1"/>
  <c r="B716" i="5"/>
  <c r="A716" i="5" s="1"/>
  <c r="B715" i="5"/>
  <c r="A715" i="5" s="1"/>
  <c r="B714" i="5"/>
  <c r="A714" i="5" s="1"/>
  <c r="B713" i="5"/>
  <c r="A713" i="5" s="1"/>
  <c r="B712" i="5"/>
  <c r="A712" i="5" s="1"/>
  <c r="B711" i="5"/>
  <c r="A711" i="5" s="1"/>
  <c r="B710" i="5"/>
  <c r="A710" i="5" s="1"/>
  <c r="B709" i="5"/>
  <c r="A709" i="5" s="1"/>
  <c r="B708" i="5"/>
  <c r="A708" i="5" s="1"/>
  <c r="B707" i="5"/>
  <c r="A707" i="5" s="1"/>
  <c r="B705" i="5"/>
  <c r="A705" i="5" s="1"/>
  <c r="B704" i="5"/>
  <c r="A704" i="5" s="1"/>
  <c r="B703" i="5"/>
  <c r="A703" i="5" s="1"/>
  <c r="B702" i="5"/>
  <c r="A702" i="5" s="1"/>
  <c r="B701" i="5"/>
  <c r="A701" i="5" s="1"/>
  <c r="B700" i="5"/>
  <c r="A700" i="5" s="1"/>
  <c r="B699" i="5"/>
  <c r="A699" i="5" s="1"/>
  <c r="B698" i="5"/>
  <c r="A698" i="5" s="1"/>
  <c r="B697" i="5"/>
  <c r="A697" i="5" s="1"/>
  <c r="B696" i="5"/>
  <c r="A696" i="5" s="1"/>
  <c r="B695" i="5"/>
  <c r="A695" i="5" s="1"/>
  <c r="B694" i="5"/>
  <c r="A694" i="5" s="1"/>
  <c r="B693" i="5"/>
  <c r="A693" i="5" s="1"/>
  <c r="B692" i="5"/>
  <c r="A692" i="5" s="1"/>
  <c r="B691" i="5"/>
  <c r="A691" i="5" s="1"/>
  <c r="B690" i="5"/>
  <c r="A690" i="5" s="1"/>
  <c r="B689" i="5"/>
  <c r="A689" i="5" s="1"/>
  <c r="B688" i="5"/>
  <c r="A688" i="5" s="1"/>
  <c r="B687" i="5"/>
  <c r="A687" i="5" s="1"/>
  <c r="B686" i="5"/>
  <c r="A686" i="5" s="1"/>
  <c r="B685" i="5"/>
  <c r="A685" i="5" s="1"/>
  <c r="B683" i="5"/>
  <c r="A683" i="5" s="1"/>
  <c r="B682" i="5"/>
  <c r="A682" i="5" s="1"/>
  <c r="B681" i="5"/>
  <c r="A681" i="5" s="1"/>
  <c r="B680" i="5"/>
  <c r="A680" i="5" s="1"/>
  <c r="B679" i="5"/>
  <c r="A679" i="5" s="1"/>
  <c r="B678" i="5"/>
  <c r="A678" i="5" s="1"/>
  <c r="B677" i="5"/>
  <c r="A677" i="5" s="1"/>
  <c r="B676" i="5"/>
  <c r="A676" i="5" s="1"/>
  <c r="B675" i="5"/>
  <c r="A675" i="5" s="1"/>
  <c r="B674" i="5"/>
  <c r="A674" i="5" s="1"/>
  <c r="B673" i="5"/>
  <c r="A673" i="5" s="1"/>
  <c r="B672" i="5" l="1"/>
  <c r="A672" i="5" s="1"/>
  <c r="B671" i="5"/>
  <c r="A671" i="5" s="1"/>
  <c r="B670" i="5"/>
  <c r="A670" i="5" s="1"/>
  <c r="B669" i="5"/>
  <c r="A669" i="5" s="1"/>
  <c r="B668" i="5"/>
  <c r="A668" i="5" s="1"/>
  <c r="B667" i="5"/>
  <c r="A667" i="5" s="1"/>
  <c r="B666" i="5"/>
  <c r="A666" i="5" s="1"/>
  <c r="B665" i="5"/>
  <c r="A665" i="5" s="1"/>
  <c r="B664" i="5"/>
  <c r="A664" i="5" s="1"/>
  <c r="B663" i="5"/>
  <c r="A663" i="5" s="1"/>
  <c r="B661" i="5"/>
  <c r="A661" i="5" s="1"/>
  <c r="B660" i="5"/>
  <c r="A660" i="5" s="1"/>
  <c r="B659" i="5"/>
  <c r="A659" i="5" s="1"/>
  <c r="B658" i="5"/>
  <c r="A658" i="5" s="1"/>
  <c r="B657" i="5"/>
  <c r="A657" i="5" s="1"/>
  <c r="B656" i="5"/>
  <c r="A656" i="5" s="1"/>
  <c r="B655" i="5"/>
  <c r="A655" i="5" s="1"/>
  <c r="B654" i="5"/>
  <c r="A654" i="5" s="1"/>
  <c r="B653" i="5"/>
  <c r="A653" i="5" s="1"/>
  <c r="B652" i="5"/>
  <c r="A652" i="5" s="1"/>
  <c r="B651" i="5"/>
  <c r="A651" i="5" s="1"/>
  <c r="B650" i="5"/>
  <c r="A650" i="5" s="1"/>
  <c r="B649" i="5"/>
  <c r="A649" i="5" s="1"/>
  <c r="B648" i="5"/>
  <c r="A648" i="5" s="1"/>
  <c r="B647" i="5"/>
  <c r="A647" i="5" s="1"/>
  <c r="B646" i="5"/>
  <c r="A646" i="5" s="1"/>
  <c r="B645" i="5"/>
  <c r="A645" i="5" s="1"/>
  <c r="B644" i="5"/>
  <c r="A644" i="5" s="1"/>
  <c r="B643" i="5"/>
  <c r="A643" i="5" s="1"/>
  <c r="B642" i="5"/>
  <c r="A642" i="5" s="1"/>
  <c r="B641" i="5"/>
  <c r="A641" i="5" s="1"/>
  <c r="B639" i="5"/>
  <c r="A639" i="5" s="1"/>
  <c r="B638" i="5"/>
  <c r="A638" i="5" s="1"/>
  <c r="B637" i="5"/>
  <c r="A637" i="5" s="1"/>
  <c r="B636" i="5"/>
  <c r="A636" i="5" s="1"/>
  <c r="B635" i="5"/>
  <c r="A635" i="5" s="1"/>
  <c r="B634" i="5"/>
  <c r="A634" i="5" s="1"/>
  <c r="B633" i="5"/>
  <c r="A633" i="5" s="1"/>
  <c r="B632" i="5"/>
  <c r="A632" i="5" s="1"/>
  <c r="B631" i="5"/>
  <c r="A631" i="5" s="1"/>
  <c r="B630" i="5"/>
  <c r="A630" i="5" s="1"/>
  <c r="B629" i="5"/>
  <c r="A629" i="5" s="1"/>
  <c r="B628" i="5"/>
  <c r="A628" i="5" s="1"/>
  <c r="B627" i="5"/>
  <c r="A627" i="5" s="1"/>
  <c r="B626" i="5"/>
  <c r="A626" i="5" s="1"/>
  <c r="B625" i="5"/>
  <c r="A625" i="5" s="1"/>
  <c r="B624" i="5"/>
  <c r="A624" i="5" s="1"/>
  <c r="B623" i="5"/>
  <c r="A623" i="5" s="1"/>
  <c r="B622" i="5"/>
  <c r="A622" i="5" s="1"/>
  <c r="B621" i="5"/>
  <c r="A621" i="5" s="1"/>
  <c r="B620" i="5"/>
  <c r="A620" i="5" s="1"/>
  <c r="B619" i="5"/>
  <c r="A619" i="5" s="1"/>
  <c r="B617" i="5"/>
  <c r="A617" i="5" s="1"/>
  <c r="B616" i="5"/>
  <c r="A616" i="5" s="1"/>
  <c r="B615" i="5"/>
  <c r="A615" i="5" s="1"/>
  <c r="B614" i="5"/>
  <c r="A614" i="5" s="1"/>
  <c r="B613" i="5"/>
  <c r="A613" i="5" s="1"/>
  <c r="B612" i="5"/>
  <c r="A612" i="5" s="1"/>
  <c r="B611" i="5"/>
  <c r="A611" i="5" s="1"/>
  <c r="B610" i="5"/>
  <c r="A610" i="5" s="1"/>
  <c r="B609" i="5"/>
  <c r="A609" i="5" s="1"/>
  <c r="B608" i="5"/>
  <c r="A608" i="5" s="1"/>
  <c r="B607" i="5"/>
  <c r="A607" i="5" s="1"/>
  <c r="B606" i="5"/>
  <c r="A606" i="5" s="1"/>
  <c r="B605" i="5"/>
  <c r="A605" i="5" s="1"/>
  <c r="B604" i="5"/>
  <c r="A604" i="5" s="1"/>
  <c r="B603" i="5"/>
  <c r="A603" i="5" s="1"/>
  <c r="B602" i="5"/>
  <c r="A602" i="5" s="1"/>
  <c r="B601" i="5"/>
  <c r="A601" i="5" s="1"/>
  <c r="B600" i="5"/>
  <c r="A600" i="5" s="1"/>
  <c r="B599" i="5"/>
  <c r="A599" i="5" s="1"/>
  <c r="B598" i="5"/>
  <c r="A598" i="5" s="1"/>
  <c r="B597" i="5"/>
  <c r="A597" i="5" s="1"/>
  <c r="B595" i="5"/>
  <c r="A595" i="5" s="1"/>
  <c r="B594" i="5"/>
  <c r="A594" i="5" s="1"/>
  <c r="B593" i="5"/>
  <c r="A593" i="5" s="1"/>
  <c r="B592" i="5"/>
  <c r="A592" i="5" s="1"/>
  <c r="B591" i="5"/>
  <c r="A591" i="5" s="1"/>
  <c r="B590" i="5"/>
  <c r="A590" i="5" s="1"/>
  <c r="B589" i="5"/>
  <c r="A589" i="5" s="1"/>
  <c r="B588" i="5"/>
  <c r="A588" i="5" s="1"/>
  <c r="B587" i="5"/>
  <c r="A587" i="5" s="1"/>
  <c r="B586" i="5"/>
  <c r="A586" i="5" s="1"/>
  <c r="B585" i="5"/>
  <c r="A585" i="5" s="1"/>
  <c r="B584" i="5"/>
  <c r="A584" i="5" s="1"/>
  <c r="B583" i="5"/>
  <c r="A583" i="5" s="1"/>
  <c r="B582" i="5"/>
  <c r="A582" i="5" s="1"/>
  <c r="B581" i="5"/>
  <c r="A581" i="5" s="1"/>
  <c r="B580" i="5"/>
  <c r="A580" i="5" s="1"/>
  <c r="B579" i="5"/>
  <c r="A579" i="5" s="1"/>
  <c r="B578" i="5"/>
  <c r="A578" i="5" s="1"/>
  <c r="B577" i="5"/>
  <c r="A577" i="5" s="1"/>
  <c r="B576" i="5"/>
  <c r="A576" i="5" s="1"/>
  <c r="B575" i="5"/>
  <c r="A575" i="5" s="1"/>
  <c r="B573" i="5"/>
  <c r="A573" i="5" s="1"/>
  <c r="B572" i="5"/>
  <c r="A572" i="5" s="1"/>
  <c r="B571" i="5"/>
  <c r="A571" i="5" s="1"/>
  <c r="B570" i="5"/>
  <c r="A570" i="5" s="1"/>
  <c r="B569" i="5"/>
  <c r="A569" i="5" s="1"/>
  <c r="B568" i="5"/>
  <c r="A568" i="5" s="1"/>
  <c r="B567" i="5"/>
  <c r="A567" i="5" s="1"/>
  <c r="B566" i="5"/>
  <c r="A566" i="5" s="1"/>
  <c r="B565" i="5"/>
  <c r="A565" i="5" s="1"/>
  <c r="B564" i="5"/>
  <c r="A564" i="5" s="1"/>
  <c r="B563" i="5"/>
  <c r="A563" i="5" s="1"/>
  <c r="B562" i="5"/>
  <c r="A562" i="5" s="1"/>
  <c r="B561" i="5"/>
  <c r="A561" i="5" s="1"/>
  <c r="B560" i="5"/>
  <c r="A560" i="5" s="1"/>
  <c r="B559" i="5"/>
  <c r="A559" i="5" s="1"/>
  <c r="B558" i="5"/>
  <c r="A558" i="5" s="1"/>
  <c r="B557" i="5"/>
  <c r="A557" i="5" s="1"/>
  <c r="B556" i="5"/>
  <c r="A556" i="5" s="1"/>
  <c r="B555" i="5"/>
  <c r="A555" i="5" s="1"/>
  <c r="B554" i="5"/>
  <c r="A554" i="5" s="1"/>
  <c r="B553" i="5"/>
  <c r="A553" i="5" s="1"/>
  <c r="B551" i="5"/>
  <c r="A551" i="5" s="1"/>
  <c r="B550" i="5"/>
  <c r="A550" i="5" s="1"/>
  <c r="B549" i="5"/>
  <c r="A549" i="5" s="1"/>
  <c r="B548" i="5"/>
  <c r="A548" i="5" s="1"/>
  <c r="B547" i="5"/>
  <c r="A547" i="5" s="1"/>
  <c r="B546" i="5"/>
  <c r="A546" i="5" s="1"/>
  <c r="B545" i="5"/>
  <c r="A545" i="5" s="1"/>
  <c r="B544" i="5"/>
  <c r="A544" i="5" s="1"/>
  <c r="B543" i="5"/>
  <c r="A543" i="5" s="1"/>
  <c r="B542" i="5"/>
  <c r="A542" i="5" s="1"/>
  <c r="B541" i="5"/>
  <c r="A541" i="5" s="1"/>
  <c r="B540" i="5"/>
  <c r="A540" i="5" s="1"/>
  <c r="B539" i="5"/>
  <c r="A539" i="5" s="1"/>
  <c r="B538" i="5"/>
  <c r="A538" i="5" s="1"/>
  <c r="B537" i="5"/>
  <c r="A537" i="5" s="1"/>
  <c r="B536" i="5"/>
  <c r="A536" i="5" s="1"/>
  <c r="B535" i="5"/>
  <c r="A535" i="5" s="1"/>
  <c r="B534" i="5"/>
  <c r="A534" i="5" s="1"/>
  <c r="B533" i="5"/>
  <c r="A533" i="5" s="1"/>
  <c r="B532" i="5"/>
  <c r="A532" i="5" s="1"/>
  <c r="B531" i="5"/>
  <c r="A531" i="5" s="1"/>
  <c r="B529" i="5"/>
  <c r="A529" i="5" s="1"/>
  <c r="B528" i="5"/>
  <c r="A528" i="5" s="1"/>
  <c r="B527" i="5"/>
  <c r="A527" i="5" s="1"/>
  <c r="B526" i="5"/>
  <c r="A526" i="5" s="1"/>
  <c r="B525" i="5"/>
  <c r="A525" i="5" s="1"/>
  <c r="B524" i="5"/>
  <c r="A524" i="5" s="1"/>
  <c r="B523" i="5"/>
  <c r="A523" i="5" s="1"/>
  <c r="B522" i="5"/>
  <c r="A522" i="5" s="1"/>
  <c r="B521" i="5"/>
  <c r="A521" i="5" s="1"/>
  <c r="B520" i="5"/>
  <c r="A520" i="5" s="1"/>
  <c r="B519" i="5"/>
  <c r="A519" i="5" s="1"/>
  <c r="B518" i="5"/>
  <c r="A518" i="5" s="1"/>
  <c r="B517" i="5"/>
  <c r="A517" i="5" s="1"/>
  <c r="B516" i="5"/>
  <c r="A516" i="5" s="1"/>
  <c r="B515" i="5"/>
  <c r="A515" i="5" s="1"/>
  <c r="B514" i="5"/>
  <c r="A514" i="5" s="1"/>
  <c r="B513" i="5"/>
  <c r="A513" i="5" s="1"/>
  <c r="B512" i="5"/>
  <c r="A512" i="5" s="1"/>
  <c r="B511" i="5"/>
  <c r="A511" i="5" s="1"/>
  <c r="B510" i="5"/>
  <c r="A510" i="5" s="1"/>
  <c r="B509" i="5"/>
  <c r="A509" i="5" s="1"/>
  <c r="B507" i="5"/>
  <c r="A507" i="5" s="1"/>
  <c r="B506" i="5"/>
  <c r="A506" i="5" s="1"/>
  <c r="B505" i="5"/>
  <c r="A505" i="5" s="1"/>
  <c r="B504" i="5"/>
  <c r="A504" i="5" s="1"/>
  <c r="B503" i="5"/>
  <c r="A503" i="5" s="1"/>
  <c r="B502" i="5"/>
  <c r="A502" i="5" s="1"/>
  <c r="B501" i="5"/>
  <c r="A501" i="5" s="1"/>
  <c r="B500" i="5"/>
  <c r="A500" i="5" s="1"/>
  <c r="B499" i="5"/>
  <c r="A499" i="5" s="1"/>
  <c r="B498" i="5"/>
  <c r="A498" i="5" s="1"/>
  <c r="B497" i="5"/>
  <c r="A497" i="5" s="1"/>
  <c r="B496" i="5"/>
  <c r="A496" i="5" s="1"/>
  <c r="B495" i="5"/>
  <c r="A495" i="5" s="1"/>
  <c r="B494" i="5"/>
  <c r="A494" i="5" s="1"/>
  <c r="B493" i="5"/>
  <c r="A493" i="5" s="1"/>
  <c r="B492" i="5"/>
  <c r="A492" i="5" s="1"/>
  <c r="B491" i="5"/>
  <c r="A491" i="5" s="1"/>
  <c r="B490" i="5"/>
  <c r="A490" i="5" s="1"/>
  <c r="B489" i="5"/>
  <c r="A489" i="5" s="1"/>
  <c r="B488" i="5"/>
  <c r="A488" i="5" s="1"/>
  <c r="B487" i="5"/>
  <c r="A487" i="5" s="1"/>
  <c r="B485" i="5"/>
  <c r="A485" i="5" s="1"/>
  <c r="B484" i="5"/>
  <c r="A484" i="5" s="1"/>
  <c r="B483" i="5"/>
  <c r="A483" i="5" s="1"/>
  <c r="B482" i="5"/>
  <c r="A482" i="5" s="1"/>
  <c r="B481" i="5"/>
  <c r="A481" i="5" s="1"/>
  <c r="B480" i="5"/>
  <c r="A480" i="5" s="1"/>
  <c r="B479" i="5"/>
  <c r="A479" i="5" s="1"/>
  <c r="B478" i="5"/>
  <c r="A478" i="5" s="1"/>
  <c r="B477" i="5"/>
  <c r="A477" i="5" s="1"/>
  <c r="B476" i="5"/>
  <c r="A476" i="5" s="1"/>
  <c r="B475" i="5"/>
  <c r="A475" i="5" s="1"/>
  <c r="B474" i="5"/>
  <c r="A474" i="5" s="1"/>
  <c r="B473" i="5"/>
  <c r="A473" i="5" s="1"/>
  <c r="B472" i="5"/>
  <c r="A472" i="5" s="1"/>
  <c r="B471" i="5"/>
  <c r="A471" i="5" s="1"/>
  <c r="B470" i="5"/>
  <c r="A470" i="5" s="1"/>
  <c r="B469" i="5"/>
  <c r="A469" i="5" s="1"/>
  <c r="B468" i="5"/>
  <c r="A468" i="5" s="1"/>
  <c r="B467" i="5"/>
  <c r="A467" i="5" s="1"/>
  <c r="B466" i="5"/>
  <c r="A466" i="5" s="1"/>
  <c r="B465" i="5"/>
  <c r="A465" i="5" s="1"/>
  <c r="B463" i="5"/>
  <c r="A463" i="5" s="1"/>
  <c r="B462" i="5"/>
  <c r="A462" i="5" s="1"/>
  <c r="B461" i="5"/>
  <c r="A461" i="5" s="1"/>
  <c r="B460" i="5"/>
  <c r="A460" i="5" s="1"/>
  <c r="B459" i="5"/>
  <c r="A459" i="5" s="1"/>
  <c r="B458" i="5"/>
  <c r="A458" i="5" s="1"/>
  <c r="B457" i="5"/>
  <c r="A457" i="5" s="1"/>
  <c r="B456" i="5"/>
  <c r="A456" i="5" s="1"/>
  <c r="B455" i="5"/>
  <c r="A455" i="5" s="1"/>
  <c r="B454" i="5"/>
  <c r="A454" i="5" s="1"/>
  <c r="B453" i="5"/>
  <c r="A453" i="5" s="1"/>
  <c r="B452" i="5"/>
  <c r="A452" i="5" s="1"/>
  <c r="B451" i="5"/>
  <c r="A451" i="5" s="1"/>
  <c r="B450" i="5"/>
  <c r="A450" i="5" s="1"/>
  <c r="B449" i="5"/>
  <c r="A449" i="5" s="1"/>
  <c r="B448" i="5"/>
  <c r="A448" i="5" s="1"/>
  <c r="B447" i="5"/>
  <c r="A447" i="5" s="1"/>
  <c r="B446" i="5"/>
  <c r="A446" i="5" s="1"/>
  <c r="B445" i="5"/>
  <c r="A445" i="5" s="1"/>
  <c r="B444" i="5"/>
  <c r="A444" i="5" s="1"/>
  <c r="B443" i="5"/>
  <c r="A443" i="5" s="1"/>
  <c r="B441" i="5"/>
  <c r="A441" i="5" s="1"/>
  <c r="B440" i="5"/>
  <c r="A440" i="5" s="1"/>
  <c r="B439" i="5"/>
  <c r="A439" i="5" s="1"/>
  <c r="B438" i="5"/>
  <c r="A438" i="5" s="1"/>
  <c r="B437" i="5"/>
  <c r="A437" i="5" s="1"/>
  <c r="B436" i="5"/>
  <c r="A436" i="5" s="1"/>
  <c r="B435" i="5"/>
  <c r="A435" i="5" s="1"/>
  <c r="B434" i="5"/>
  <c r="A434" i="5" s="1"/>
  <c r="B433" i="5"/>
  <c r="A433" i="5" s="1"/>
  <c r="B432" i="5"/>
  <c r="A432" i="5" s="1"/>
  <c r="B431" i="5"/>
  <c r="A431" i="5" s="1"/>
  <c r="B430" i="5"/>
  <c r="A430" i="5" s="1"/>
  <c r="B429" i="5"/>
  <c r="A429" i="5" s="1"/>
  <c r="B428" i="5"/>
  <c r="A428" i="5" s="1"/>
  <c r="B427" i="5"/>
  <c r="A427" i="5" s="1"/>
  <c r="B426" i="5"/>
  <c r="A426" i="5" s="1"/>
  <c r="B425" i="5"/>
  <c r="A425" i="5" s="1"/>
  <c r="B424" i="5"/>
  <c r="A424" i="5" s="1"/>
  <c r="B423" i="5"/>
  <c r="A423" i="5" s="1"/>
  <c r="B422" i="5"/>
  <c r="A422" i="5" s="1"/>
  <c r="B421" i="5"/>
  <c r="A421" i="5" s="1"/>
  <c r="B419" i="5"/>
  <c r="A419" i="5" s="1"/>
  <c r="B418" i="5"/>
  <c r="A418" i="5" s="1"/>
  <c r="B417" i="5"/>
  <c r="A417" i="5" s="1"/>
  <c r="B416" i="5"/>
  <c r="A416" i="5" s="1"/>
  <c r="B415" i="5"/>
  <c r="A415" i="5" s="1"/>
  <c r="B414" i="5"/>
  <c r="A414" i="5" s="1"/>
  <c r="B413" i="5"/>
  <c r="A413" i="5" s="1"/>
  <c r="B412" i="5"/>
  <c r="A412" i="5" s="1"/>
  <c r="B411" i="5"/>
  <c r="A411" i="5" s="1"/>
  <c r="B410" i="5"/>
  <c r="A410" i="5" s="1"/>
  <c r="B409" i="5"/>
  <c r="A409" i="5" s="1"/>
  <c r="B408" i="5"/>
  <c r="A408" i="5" s="1"/>
  <c r="B407" i="5"/>
  <c r="A407" i="5" s="1"/>
  <c r="B406" i="5"/>
  <c r="A406" i="5" s="1"/>
  <c r="B405" i="5"/>
  <c r="A405" i="5" s="1"/>
  <c r="B404" i="5"/>
  <c r="A404" i="5" s="1"/>
  <c r="B403" i="5"/>
  <c r="A403" i="5" s="1"/>
  <c r="B402" i="5"/>
  <c r="A402" i="5" s="1"/>
  <c r="B401" i="5"/>
  <c r="A401" i="5" s="1"/>
  <c r="B400" i="5"/>
  <c r="A400" i="5" s="1"/>
  <c r="B399" i="5"/>
  <c r="A399" i="5" s="1"/>
  <c r="B397" i="5"/>
  <c r="A397" i="5" s="1"/>
  <c r="B396" i="5"/>
  <c r="A396" i="5" s="1"/>
  <c r="B395" i="5"/>
  <c r="A395" i="5" s="1"/>
  <c r="B394" i="5"/>
  <c r="A394" i="5" s="1"/>
  <c r="B393" i="5"/>
  <c r="A393" i="5" s="1"/>
  <c r="B392" i="5"/>
  <c r="A392" i="5" s="1"/>
  <c r="B391" i="5"/>
  <c r="A391" i="5" s="1"/>
  <c r="B390" i="5"/>
  <c r="A390" i="5" s="1"/>
  <c r="B389" i="5"/>
  <c r="A389" i="5" s="1"/>
  <c r="B388" i="5"/>
  <c r="A388" i="5" s="1"/>
  <c r="B387" i="5"/>
  <c r="A387" i="5" s="1"/>
  <c r="B386" i="5"/>
  <c r="A386" i="5" s="1"/>
  <c r="B385" i="5"/>
  <c r="A385" i="5" s="1"/>
  <c r="B384" i="5"/>
  <c r="A384" i="5" s="1"/>
  <c r="B383" i="5"/>
  <c r="A383" i="5" s="1"/>
  <c r="B382" i="5"/>
  <c r="A382" i="5" s="1"/>
  <c r="B381" i="5"/>
  <c r="A381" i="5" s="1"/>
  <c r="B380" i="5"/>
  <c r="A380" i="5" s="1"/>
  <c r="B379" i="5"/>
  <c r="A379" i="5" s="1"/>
  <c r="B378" i="5"/>
  <c r="A378" i="5" s="1"/>
  <c r="B377" i="5"/>
  <c r="A377" i="5" s="1"/>
  <c r="B375" i="5"/>
  <c r="A375" i="5" s="1"/>
  <c r="B374" i="5"/>
  <c r="A374" i="5" s="1"/>
  <c r="B373" i="5"/>
  <c r="A373" i="5" s="1"/>
  <c r="B372" i="5"/>
  <c r="A372" i="5" s="1"/>
  <c r="B371" i="5"/>
  <c r="A371" i="5" s="1"/>
  <c r="B370" i="5"/>
  <c r="A370" i="5" s="1"/>
  <c r="B369" i="5"/>
  <c r="A369" i="5" s="1"/>
  <c r="B368" i="5"/>
  <c r="A368" i="5" s="1"/>
  <c r="B367" i="5"/>
  <c r="A367" i="5" s="1"/>
  <c r="B366" i="5"/>
  <c r="A366" i="5" s="1"/>
  <c r="B365" i="5"/>
  <c r="A365" i="5" s="1"/>
  <c r="B364" i="5"/>
  <c r="A364" i="5" s="1"/>
  <c r="B363" i="5"/>
  <c r="A363" i="5" s="1"/>
  <c r="B362" i="5"/>
  <c r="A362" i="5" s="1"/>
  <c r="B361" i="5"/>
  <c r="A361" i="5" s="1"/>
  <c r="B360" i="5"/>
  <c r="A360" i="5" s="1"/>
  <c r="B359" i="5"/>
  <c r="A359" i="5" s="1"/>
  <c r="B358" i="5"/>
  <c r="A358" i="5" s="1"/>
  <c r="B357" i="5"/>
  <c r="A357" i="5" s="1"/>
  <c r="B356" i="5"/>
  <c r="A356" i="5" s="1"/>
  <c r="B355" i="5"/>
  <c r="A355" i="5" s="1"/>
  <c r="B353" i="5"/>
  <c r="A353" i="5" s="1"/>
  <c r="B352" i="5"/>
  <c r="A352" i="5" s="1"/>
  <c r="B351" i="5"/>
  <c r="A351" i="5" s="1"/>
  <c r="B350" i="5"/>
  <c r="A350" i="5" s="1"/>
  <c r="B349" i="5"/>
  <c r="A349" i="5" s="1"/>
  <c r="B348" i="5"/>
  <c r="A348" i="5" s="1"/>
  <c r="B347" i="5"/>
  <c r="A347" i="5" s="1"/>
  <c r="B346" i="5"/>
  <c r="A346" i="5" s="1"/>
  <c r="B345" i="5"/>
  <c r="A345" i="5" s="1"/>
  <c r="B344" i="5"/>
  <c r="A344" i="5" s="1"/>
  <c r="B343" i="5"/>
  <c r="A343" i="5" s="1"/>
  <c r="B342" i="5"/>
  <c r="A342" i="5" s="1"/>
  <c r="B341" i="5"/>
  <c r="A341" i="5" s="1"/>
  <c r="B340" i="5"/>
  <c r="A340" i="5" s="1"/>
  <c r="B339" i="5"/>
  <c r="A339" i="5" s="1"/>
  <c r="B338" i="5"/>
  <c r="A338" i="5" s="1"/>
  <c r="B337" i="5"/>
  <c r="A337" i="5" s="1"/>
  <c r="B336" i="5"/>
  <c r="A336" i="5" s="1"/>
  <c r="B335" i="5"/>
  <c r="A335" i="5" s="1"/>
  <c r="B334" i="5"/>
  <c r="A334" i="5" s="1"/>
  <c r="B333" i="5"/>
  <c r="A333" i="5" s="1"/>
  <c r="B331" i="5"/>
  <c r="A331" i="5" s="1"/>
  <c r="B330" i="5"/>
  <c r="A330" i="5" s="1"/>
  <c r="B329" i="5"/>
  <c r="A329" i="5" s="1"/>
  <c r="B328" i="5"/>
  <c r="A328" i="5" s="1"/>
  <c r="B327" i="5"/>
  <c r="A327" i="5" s="1"/>
  <c r="B326" i="5"/>
  <c r="A326" i="5" s="1"/>
  <c r="B325" i="5"/>
  <c r="A325" i="5" s="1"/>
  <c r="B324" i="5"/>
  <c r="A324" i="5" s="1"/>
  <c r="B323" i="5"/>
  <c r="A323" i="5" s="1"/>
  <c r="B322" i="5"/>
  <c r="A322" i="5" s="1"/>
  <c r="B321" i="5"/>
  <c r="A321" i="5" s="1"/>
  <c r="B320" i="5"/>
  <c r="A320" i="5" s="1"/>
  <c r="B319" i="5"/>
  <c r="A319" i="5" s="1"/>
  <c r="B318" i="5"/>
  <c r="A318" i="5" s="1"/>
  <c r="B317" i="5"/>
  <c r="A317" i="5" s="1"/>
  <c r="B316" i="5"/>
  <c r="A316" i="5" s="1"/>
  <c r="B315" i="5"/>
  <c r="A315" i="5" s="1"/>
  <c r="B314" i="5"/>
  <c r="A314" i="5" s="1"/>
  <c r="B313" i="5"/>
  <c r="A313" i="5" s="1"/>
  <c r="B312" i="5"/>
  <c r="A312" i="5" s="1"/>
  <c r="B311" i="5"/>
  <c r="A311" i="5" s="1"/>
  <c r="B309" i="5"/>
  <c r="A309" i="5" s="1"/>
  <c r="B308" i="5"/>
  <c r="A308" i="5" s="1"/>
  <c r="B307" i="5"/>
  <c r="A307" i="5" s="1"/>
  <c r="B306" i="5"/>
  <c r="A306" i="5" s="1"/>
  <c r="B305" i="5"/>
  <c r="A305" i="5" s="1"/>
  <c r="B304" i="5"/>
  <c r="A304" i="5" s="1"/>
  <c r="B303" i="5"/>
  <c r="A303" i="5" s="1"/>
  <c r="B302" i="5"/>
  <c r="A302" i="5" s="1"/>
  <c r="B301" i="5"/>
  <c r="A301" i="5" s="1"/>
  <c r="B300" i="5"/>
  <c r="A300" i="5" s="1"/>
  <c r="B299" i="5"/>
  <c r="A299" i="5" s="1"/>
  <c r="B298" i="5"/>
  <c r="A298" i="5" s="1"/>
  <c r="B297" i="5"/>
  <c r="A297" i="5" s="1"/>
  <c r="B296" i="5"/>
  <c r="A296" i="5" s="1"/>
  <c r="B295" i="5"/>
  <c r="A295" i="5" s="1"/>
  <c r="B294" i="5"/>
  <c r="A294" i="5" s="1"/>
  <c r="B293" i="5"/>
  <c r="A293" i="5" s="1"/>
  <c r="B292" i="5"/>
  <c r="A292" i="5" s="1"/>
  <c r="B291" i="5"/>
  <c r="A291" i="5" s="1"/>
  <c r="B290" i="5"/>
  <c r="A290" i="5" s="1"/>
  <c r="B289" i="5"/>
  <c r="A289" i="5" s="1"/>
  <c r="B287" i="5"/>
  <c r="A287" i="5" s="1"/>
  <c r="B286" i="5"/>
  <c r="A286" i="5" s="1"/>
  <c r="B285" i="5"/>
  <c r="A285" i="5" s="1"/>
  <c r="B284" i="5"/>
  <c r="A284" i="5" s="1"/>
  <c r="B283" i="5"/>
  <c r="A283" i="5" s="1"/>
  <c r="B282" i="5"/>
  <c r="A282" i="5" s="1"/>
  <c r="B281" i="5"/>
  <c r="A281" i="5" s="1"/>
  <c r="B280" i="5"/>
  <c r="A280" i="5" s="1"/>
  <c r="B279" i="5"/>
  <c r="A279" i="5" s="1"/>
  <c r="B278" i="5"/>
  <c r="A278" i="5" s="1"/>
  <c r="B277" i="5"/>
  <c r="A277" i="5" s="1"/>
  <c r="B276" i="5"/>
  <c r="A276" i="5" s="1"/>
  <c r="B275" i="5"/>
  <c r="A275" i="5" s="1"/>
  <c r="B274" i="5"/>
  <c r="A274" i="5" s="1"/>
  <c r="B273" i="5"/>
  <c r="A273" i="5" s="1"/>
  <c r="B272" i="5"/>
  <c r="A272" i="5" s="1"/>
  <c r="B271" i="5"/>
  <c r="A271" i="5" s="1"/>
  <c r="B270" i="5"/>
  <c r="A270" i="5" s="1"/>
  <c r="B269" i="5"/>
  <c r="A269" i="5" s="1"/>
  <c r="B268" i="5"/>
  <c r="A268" i="5" s="1"/>
  <c r="B267" i="5"/>
  <c r="A267" i="5" s="1"/>
  <c r="B265" i="5"/>
  <c r="A265" i="5" s="1"/>
  <c r="B264" i="5"/>
  <c r="A264" i="5" s="1"/>
  <c r="B263" i="5"/>
  <c r="A263" i="5" s="1"/>
  <c r="B262" i="5"/>
  <c r="A262" i="5" s="1"/>
  <c r="B261" i="5"/>
  <c r="A261" i="5" s="1"/>
  <c r="B260" i="5"/>
  <c r="A260" i="5" s="1"/>
  <c r="B259" i="5"/>
  <c r="A259" i="5" s="1"/>
  <c r="B258" i="5"/>
  <c r="A258" i="5" s="1"/>
  <c r="B257" i="5"/>
  <c r="A257" i="5" s="1"/>
  <c r="B256" i="5"/>
  <c r="A256" i="5" s="1"/>
  <c r="B255" i="5"/>
  <c r="A255" i="5" s="1"/>
  <c r="B254" i="5"/>
  <c r="A254" i="5" s="1"/>
  <c r="B253" i="5"/>
  <c r="A253" i="5" s="1"/>
  <c r="B252" i="5"/>
  <c r="A252" i="5" s="1"/>
  <c r="B251" i="5"/>
  <c r="A251" i="5" s="1"/>
  <c r="B250" i="5"/>
  <c r="A250" i="5" s="1"/>
  <c r="B249" i="5"/>
  <c r="A249" i="5" s="1"/>
  <c r="B248" i="5"/>
  <c r="A248" i="5" s="1"/>
  <c r="B247" i="5"/>
  <c r="A247" i="5" s="1"/>
  <c r="B246" i="5"/>
  <c r="A246" i="5" s="1"/>
  <c r="B245" i="5"/>
  <c r="A245" i="5" s="1"/>
  <c r="B243" i="5"/>
  <c r="A243" i="5" s="1"/>
  <c r="B242" i="5"/>
  <c r="A242" i="5" s="1"/>
  <c r="B241" i="5"/>
  <c r="A241" i="5" s="1"/>
  <c r="B240" i="5"/>
  <c r="A240" i="5" s="1"/>
  <c r="B239" i="5"/>
  <c r="A239" i="5" s="1"/>
  <c r="B238" i="5"/>
  <c r="A238" i="5" s="1"/>
  <c r="B237" i="5"/>
  <c r="A237" i="5" s="1"/>
  <c r="B236" i="5"/>
  <c r="A236" i="5" s="1"/>
  <c r="B235" i="5"/>
  <c r="A235" i="5" s="1"/>
  <c r="B234" i="5"/>
  <c r="A234" i="5" s="1"/>
  <c r="B233" i="5"/>
  <c r="A233" i="5" s="1"/>
  <c r="B232" i="5"/>
  <c r="A232" i="5" s="1"/>
  <c r="B231" i="5"/>
  <c r="A231" i="5" s="1"/>
  <c r="B230" i="5"/>
  <c r="A230" i="5" s="1"/>
  <c r="B229" i="5"/>
  <c r="A229" i="5" s="1"/>
  <c r="B228" i="5"/>
  <c r="A228" i="5" s="1"/>
  <c r="B227" i="5"/>
  <c r="A227" i="5" s="1"/>
  <c r="B226" i="5"/>
  <c r="A226" i="5" s="1"/>
  <c r="B225" i="5"/>
  <c r="A225" i="5" s="1"/>
  <c r="B224" i="5"/>
  <c r="A224" i="5" s="1"/>
  <c r="B223" i="5"/>
  <c r="A223" i="5" s="1"/>
  <c r="B221" i="5"/>
  <c r="A221" i="5" s="1"/>
  <c r="B220" i="5"/>
  <c r="A220" i="5" s="1"/>
  <c r="B219" i="5"/>
  <c r="A219" i="5" s="1"/>
  <c r="B218" i="5"/>
  <c r="A218" i="5" s="1"/>
  <c r="B217" i="5"/>
  <c r="A217" i="5" s="1"/>
  <c r="B216" i="5"/>
  <c r="A216" i="5" s="1"/>
  <c r="B215" i="5"/>
  <c r="A215" i="5" s="1"/>
  <c r="B214" i="5"/>
  <c r="A214" i="5" s="1"/>
  <c r="B213" i="5"/>
  <c r="A213" i="5" s="1"/>
  <c r="B212" i="5"/>
  <c r="A212" i="5" s="1"/>
  <c r="B211" i="5"/>
  <c r="A211" i="5" s="1"/>
  <c r="B210" i="5"/>
  <c r="A210" i="5" s="1"/>
  <c r="B209" i="5"/>
  <c r="A209" i="5" s="1"/>
  <c r="B208" i="5"/>
  <c r="A208" i="5" s="1"/>
  <c r="B207" i="5"/>
  <c r="A207" i="5" s="1"/>
  <c r="B206" i="5"/>
  <c r="A206" i="5" s="1"/>
  <c r="B205" i="5"/>
  <c r="A205" i="5" s="1"/>
  <c r="B204" i="5"/>
  <c r="A204" i="5" s="1"/>
  <c r="B203" i="5"/>
  <c r="A203" i="5" s="1"/>
  <c r="B202" i="5"/>
  <c r="A202" i="5" s="1"/>
  <c r="B201" i="5"/>
  <c r="A201" i="5" s="1"/>
  <c r="B199" i="5"/>
  <c r="A199" i="5" s="1"/>
  <c r="B198" i="5"/>
  <c r="A198" i="5" s="1"/>
  <c r="B197" i="5"/>
  <c r="A197" i="5" s="1"/>
  <c r="B196" i="5"/>
  <c r="A196" i="5" s="1"/>
  <c r="B195" i="5"/>
  <c r="A195" i="5" s="1"/>
  <c r="B194" i="5"/>
  <c r="A194" i="5" s="1"/>
  <c r="B193" i="5"/>
  <c r="A193" i="5" s="1"/>
  <c r="B192" i="5"/>
  <c r="A192" i="5" s="1"/>
  <c r="B191" i="5"/>
  <c r="A191" i="5" s="1"/>
  <c r="B190" i="5"/>
  <c r="A190" i="5" s="1"/>
  <c r="B189" i="5"/>
  <c r="A189" i="5" s="1"/>
  <c r="B188" i="5"/>
  <c r="A188" i="5" s="1"/>
  <c r="B187" i="5"/>
  <c r="A187" i="5" s="1"/>
  <c r="B186" i="5"/>
  <c r="A186" i="5" s="1"/>
  <c r="B185" i="5"/>
  <c r="A185" i="5" s="1"/>
  <c r="B184" i="5"/>
  <c r="A184" i="5" s="1"/>
  <c r="B183" i="5"/>
  <c r="A183" i="5" s="1"/>
  <c r="B182" i="5"/>
  <c r="A182" i="5" s="1"/>
  <c r="B181" i="5"/>
  <c r="A181" i="5" s="1"/>
  <c r="B180" i="5"/>
  <c r="A180" i="5" s="1"/>
  <c r="B179" i="5"/>
  <c r="A179" i="5" s="1"/>
  <c r="B177" i="5"/>
  <c r="A177" i="5" s="1"/>
  <c r="B176" i="5"/>
  <c r="A176" i="5" s="1"/>
  <c r="B175" i="5"/>
  <c r="A175" i="5" s="1"/>
  <c r="B174" i="5"/>
  <c r="A174" i="5" s="1"/>
  <c r="B173" i="5"/>
  <c r="A173" i="5" s="1"/>
  <c r="B172" i="5"/>
  <c r="A172" i="5" s="1"/>
  <c r="B171" i="5"/>
  <c r="A171" i="5" s="1"/>
  <c r="B170" i="5"/>
  <c r="A170" i="5" s="1"/>
  <c r="B169" i="5"/>
  <c r="A169" i="5" s="1"/>
  <c r="B168" i="5"/>
  <c r="A168" i="5" s="1"/>
  <c r="B167" i="5"/>
  <c r="A167" i="5" s="1"/>
  <c r="B166" i="5"/>
  <c r="A166" i="5" s="1"/>
  <c r="B165" i="5"/>
  <c r="A165" i="5" s="1"/>
  <c r="B164" i="5"/>
  <c r="A164" i="5" s="1"/>
  <c r="B163" i="5"/>
  <c r="A163" i="5" s="1"/>
  <c r="B162" i="5"/>
  <c r="A162" i="5" s="1"/>
  <c r="B161" i="5"/>
  <c r="A161" i="5" s="1"/>
  <c r="B160" i="5"/>
  <c r="A160" i="5" s="1"/>
  <c r="B159" i="5"/>
  <c r="A159" i="5" s="1"/>
  <c r="B158" i="5"/>
  <c r="A158" i="5" s="1"/>
  <c r="B157" i="5"/>
  <c r="A157" i="5" s="1"/>
  <c r="B155" i="5"/>
  <c r="A155" i="5" s="1"/>
  <c r="B154" i="5"/>
  <c r="A154" i="5" s="1"/>
  <c r="B153" i="5"/>
  <c r="A153" i="5" s="1"/>
  <c r="B152" i="5"/>
  <c r="A152" i="5" s="1"/>
  <c r="B151" i="5"/>
  <c r="A151" i="5" s="1"/>
  <c r="B150" i="5"/>
  <c r="A150" i="5" s="1"/>
  <c r="B149" i="5"/>
  <c r="A149" i="5" s="1"/>
  <c r="B148" i="5"/>
  <c r="A148" i="5" s="1"/>
  <c r="B147" i="5"/>
  <c r="A147" i="5" s="1"/>
  <c r="B146" i="5"/>
  <c r="A146" i="5" s="1"/>
  <c r="B145" i="5"/>
  <c r="A145" i="5" s="1"/>
  <c r="B144" i="5"/>
  <c r="A144" i="5" s="1"/>
  <c r="B143" i="5"/>
  <c r="A143" i="5" s="1"/>
  <c r="B142" i="5"/>
  <c r="A142" i="5" s="1"/>
  <c r="B141" i="5"/>
  <c r="A141" i="5" s="1"/>
  <c r="B140" i="5"/>
  <c r="A140" i="5" s="1"/>
  <c r="B139" i="5"/>
  <c r="A139" i="5" s="1"/>
  <c r="B138" i="5"/>
  <c r="A138" i="5" s="1"/>
  <c r="B137" i="5"/>
  <c r="A137" i="5" s="1"/>
  <c r="B136" i="5"/>
  <c r="A136" i="5" s="1"/>
  <c r="B135" i="5"/>
  <c r="A135" i="5" s="1"/>
  <c r="B133" i="5"/>
  <c r="A133" i="5" s="1"/>
  <c r="B132" i="5"/>
  <c r="A132" i="5" s="1"/>
  <c r="B131" i="5"/>
  <c r="A131" i="5" s="1"/>
  <c r="B130" i="5"/>
  <c r="A130" i="5" s="1"/>
  <c r="B129" i="5"/>
  <c r="A129" i="5" s="1"/>
  <c r="B128" i="5"/>
  <c r="A128" i="5" s="1"/>
  <c r="B127" i="5"/>
  <c r="A127" i="5" s="1"/>
  <c r="B126" i="5"/>
  <c r="A126" i="5" s="1"/>
  <c r="B125" i="5"/>
  <c r="A125" i="5" s="1"/>
  <c r="B124" i="5"/>
  <c r="A124" i="5" s="1"/>
  <c r="B123" i="5"/>
  <c r="A123" i="5" s="1"/>
  <c r="B122" i="5"/>
  <c r="A122" i="5" s="1"/>
  <c r="B121" i="5"/>
  <c r="A121" i="5" s="1"/>
  <c r="B120" i="5"/>
  <c r="A120" i="5" s="1"/>
  <c r="B119" i="5"/>
  <c r="A119" i="5" s="1"/>
  <c r="B118" i="5"/>
  <c r="A118" i="5" s="1"/>
  <c r="B117" i="5"/>
  <c r="A117" i="5" s="1"/>
  <c r="B116" i="5"/>
  <c r="A116" i="5" s="1"/>
  <c r="B115" i="5"/>
  <c r="A115" i="5" s="1"/>
  <c r="B114" i="5"/>
  <c r="A114" i="5" s="1"/>
  <c r="B113" i="5"/>
  <c r="A113" i="5" s="1"/>
  <c r="B111" i="5"/>
  <c r="A111" i="5" s="1"/>
  <c r="B110" i="5"/>
  <c r="A110" i="5" s="1"/>
  <c r="B109" i="5"/>
  <c r="A109" i="5" s="1"/>
  <c r="B108" i="5"/>
  <c r="A108" i="5" s="1"/>
  <c r="B107" i="5"/>
  <c r="A107" i="5" s="1"/>
  <c r="B106" i="5"/>
  <c r="A106" i="5" s="1"/>
  <c r="B105" i="5"/>
  <c r="A105" i="5" s="1"/>
  <c r="B104" i="5"/>
  <c r="A104" i="5" s="1"/>
  <c r="B103" i="5"/>
  <c r="A103" i="5" s="1"/>
  <c r="B102" i="5"/>
  <c r="A102" i="5" s="1"/>
  <c r="B101" i="5"/>
  <c r="A101" i="5" s="1"/>
  <c r="B100" i="5"/>
  <c r="A100" i="5" s="1"/>
  <c r="B99" i="5"/>
  <c r="A99" i="5" s="1"/>
  <c r="B98" i="5"/>
  <c r="A98" i="5" s="1"/>
  <c r="B97" i="5"/>
  <c r="A97" i="5" s="1"/>
  <c r="B96" i="5"/>
  <c r="A96" i="5" s="1"/>
  <c r="B95" i="5"/>
  <c r="A95" i="5" s="1"/>
  <c r="B94" i="5"/>
  <c r="A94" i="5" s="1"/>
  <c r="B93" i="5"/>
  <c r="A93" i="5" s="1"/>
  <c r="B92" i="5"/>
  <c r="A92" i="5" s="1"/>
  <c r="B91" i="5"/>
  <c r="A91" i="5" s="1"/>
  <c r="B89" i="5"/>
  <c r="A89" i="5" s="1"/>
  <c r="B88" i="5"/>
  <c r="A88" i="5" s="1"/>
  <c r="B87" i="5"/>
  <c r="A87" i="5" s="1"/>
  <c r="B86" i="5"/>
  <c r="A86" i="5" s="1"/>
  <c r="B85" i="5"/>
  <c r="A85" i="5" s="1"/>
  <c r="B84" i="5"/>
  <c r="A84" i="5" s="1"/>
  <c r="B83" i="5"/>
  <c r="A83" i="5" s="1"/>
  <c r="B82" i="5"/>
  <c r="A82" i="5" s="1"/>
  <c r="B81" i="5"/>
  <c r="A81" i="5" s="1"/>
  <c r="B80" i="5"/>
  <c r="A80" i="5" s="1"/>
  <c r="B79" i="5"/>
  <c r="A79" i="5" s="1"/>
  <c r="B78" i="5"/>
  <c r="A78" i="5" s="1"/>
  <c r="B77" i="5"/>
  <c r="A77" i="5" s="1"/>
  <c r="B76" i="5"/>
  <c r="A76" i="5" s="1"/>
  <c r="B75" i="5"/>
  <c r="A75" i="5" s="1"/>
  <c r="B74" i="5"/>
  <c r="A74" i="5" s="1"/>
  <c r="B73" i="5"/>
  <c r="A73" i="5" s="1"/>
  <c r="B72" i="5"/>
  <c r="A72" i="5" s="1"/>
  <c r="B71" i="5"/>
  <c r="A71" i="5" s="1"/>
  <c r="B70" i="5"/>
  <c r="A70" i="5" s="1"/>
  <c r="B69" i="5"/>
  <c r="A69" i="5" s="1"/>
  <c r="B67" i="5"/>
  <c r="A67" i="5" s="1"/>
  <c r="B66" i="5"/>
  <c r="A66" i="5" s="1"/>
  <c r="B65" i="5"/>
  <c r="A65" i="5" s="1"/>
  <c r="B64" i="5"/>
  <c r="A64" i="5" s="1"/>
  <c r="B63" i="5"/>
  <c r="A63" i="5" s="1"/>
  <c r="B62" i="5"/>
  <c r="A62" i="5" s="1"/>
  <c r="B61" i="5"/>
  <c r="A61" i="5" s="1"/>
  <c r="B60" i="5"/>
  <c r="A60" i="5" s="1"/>
  <c r="B59" i="5"/>
  <c r="A59" i="5" s="1"/>
  <c r="B58" i="5"/>
  <c r="A58" i="5" s="1"/>
  <c r="B57" i="5"/>
  <c r="A57" i="5" s="1"/>
  <c r="B56" i="5"/>
  <c r="A56" i="5" s="1"/>
  <c r="B55" i="5"/>
  <c r="A55" i="5" s="1"/>
  <c r="B54" i="5"/>
  <c r="A54" i="5" s="1"/>
  <c r="B53" i="5"/>
  <c r="A53" i="5" s="1"/>
  <c r="B52" i="5"/>
  <c r="A52" i="5" s="1"/>
  <c r="B51" i="5"/>
  <c r="A51" i="5" s="1"/>
  <c r="B50" i="5"/>
  <c r="A50" i="5" s="1"/>
  <c r="B49" i="5"/>
  <c r="A49" i="5" s="1"/>
  <c r="B48" i="5"/>
  <c r="A48" i="5" s="1"/>
  <c r="B47" i="5"/>
  <c r="A47" i="5" s="1"/>
  <c r="B45" i="5"/>
  <c r="A45" i="5" s="1"/>
  <c r="B44" i="5"/>
  <c r="A44" i="5" s="1"/>
  <c r="B43" i="5"/>
  <c r="A43" i="5" s="1"/>
  <c r="B42" i="5"/>
  <c r="A42" i="5" s="1"/>
  <c r="B41" i="5"/>
  <c r="A41" i="5" s="1"/>
  <c r="B40" i="5"/>
  <c r="A40" i="5" s="1"/>
  <c r="B39" i="5"/>
  <c r="A39" i="5" s="1"/>
  <c r="B38" i="5"/>
  <c r="A38" i="5" s="1"/>
  <c r="B37" i="5"/>
  <c r="A37" i="5" s="1"/>
  <c r="B36" i="5"/>
  <c r="A36" i="5" s="1"/>
  <c r="B35" i="5"/>
  <c r="A35" i="5" s="1"/>
  <c r="B34" i="5"/>
  <c r="A34" i="5" s="1"/>
  <c r="B33" i="5"/>
  <c r="A33" i="5" s="1"/>
  <c r="B32" i="5"/>
  <c r="A32" i="5" s="1"/>
  <c r="B31" i="5"/>
  <c r="A31" i="5" s="1"/>
  <c r="B30" i="5"/>
  <c r="A30" i="5" s="1"/>
  <c r="B29" i="5"/>
  <c r="A29" i="5" s="1"/>
  <c r="B28" i="5"/>
  <c r="A28" i="5" s="1"/>
  <c r="B27" i="5"/>
  <c r="A27" i="5" s="1"/>
  <c r="B26" i="5"/>
  <c r="A26" i="5" s="1"/>
  <c r="B25" i="5"/>
  <c r="A25" i="5" s="1"/>
  <c r="B23" i="5"/>
  <c r="A23" i="5" s="1"/>
  <c r="B22" i="5"/>
  <c r="A22" i="5" s="1"/>
  <c r="B21" i="5"/>
  <c r="A21" i="5" s="1"/>
  <c r="B20" i="5"/>
  <c r="A20" i="5" s="1"/>
  <c r="B19" i="5"/>
  <c r="A19" i="5" s="1"/>
  <c r="B18" i="5"/>
  <c r="A18" i="5" s="1"/>
  <c r="B17" i="5"/>
  <c r="A17" i="5" s="1"/>
  <c r="B16" i="5"/>
  <c r="A16" i="5" s="1"/>
  <c r="B15" i="5"/>
  <c r="A15" i="5" s="1"/>
  <c r="B14" i="5"/>
  <c r="A14" i="5" s="1"/>
  <c r="B13" i="5"/>
  <c r="A13" i="5" s="1"/>
  <c r="B12" i="5"/>
  <c r="A12" i="5" s="1"/>
  <c r="B11" i="5"/>
  <c r="A11" i="5" s="1"/>
  <c r="B10" i="5"/>
  <c r="A10" i="5" s="1"/>
  <c r="B9" i="5"/>
  <c r="A9" i="5" s="1"/>
  <c r="B8" i="5"/>
  <c r="A8" i="5" s="1"/>
  <c r="B7" i="5"/>
  <c r="A7" i="5" s="1"/>
  <c r="B6" i="5"/>
  <c r="A6" i="5" s="1"/>
  <c r="B5" i="5"/>
  <c r="A5" i="5" s="1"/>
  <c r="B4" i="5"/>
  <c r="A4" i="5" s="1"/>
  <c r="B3" i="5"/>
  <c r="A3" i="5" s="1"/>
  <c r="B30" i="10" l="1"/>
  <c r="B28" i="10"/>
  <c r="B26" i="10"/>
  <c r="B36" i="10"/>
  <c r="B33" i="10"/>
  <c r="B29" i="10"/>
  <c r="B32" i="10"/>
  <c r="B37" i="10"/>
  <c r="B14" i="10"/>
  <c r="B17" i="10"/>
  <c r="B11" i="10"/>
  <c r="B13" i="10"/>
  <c r="B9" i="10"/>
  <c r="B18" i="10"/>
  <c r="B10" i="10"/>
  <c r="B7" i="10"/>
  <c r="AG3" i="6"/>
  <c r="AG4" i="6" s="1"/>
  <c r="AG131" i="6" s="1"/>
  <c r="AF3" i="6"/>
  <c r="AF4" i="6" s="1"/>
  <c r="AF131" i="6" s="1"/>
  <c r="AG1" i="6"/>
  <c r="AD3" i="6"/>
  <c r="AD4" i="6" s="1"/>
  <c r="AD131" i="6" s="1"/>
  <c r="AC3" i="6"/>
  <c r="AC4" i="6" s="1"/>
  <c r="AC131" i="6" s="1"/>
  <c r="AD2" i="6"/>
  <c r="AC2" i="6"/>
  <c r="AC127" i="6" s="1"/>
  <c r="AA3" i="6"/>
  <c r="AA4" i="6" s="1"/>
  <c r="AA131" i="6" s="1"/>
  <c r="Z3" i="6"/>
  <c r="Z4" i="6" s="1"/>
  <c r="Z131" i="6" s="1"/>
  <c r="AB2" i="6"/>
  <c r="Z1" i="6"/>
  <c r="X3" i="6"/>
  <c r="X4" i="6" s="1"/>
  <c r="X131" i="6" s="1"/>
  <c r="W3" i="6"/>
  <c r="W4" i="6" s="1"/>
  <c r="W131" i="6" s="1"/>
  <c r="X2" i="6"/>
  <c r="X127" i="6" s="1"/>
  <c r="Y1" i="6"/>
  <c r="W2" i="6"/>
  <c r="W127" i="6" s="1"/>
  <c r="Y3" i="6"/>
  <c r="Y4" i="6" s="1"/>
  <c r="Y131" i="6" s="1"/>
  <c r="AD127" i="6" l="1"/>
  <c r="W129" i="6"/>
  <c r="W130" i="6"/>
  <c r="X129" i="6"/>
  <c r="X130" i="6"/>
  <c r="Z130" i="6"/>
  <c r="Z129" i="6"/>
  <c r="AC130" i="6"/>
  <c r="AC129" i="6"/>
  <c r="AD128" i="6"/>
  <c r="AD130" i="6"/>
  <c r="AD129" i="6"/>
  <c r="AA130" i="6"/>
  <c r="AA129" i="6"/>
  <c r="AF130" i="6"/>
  <c r="AF129" i="6"/>
  <c r="Y129" i="6"/>
  <c r="Y130" i="6"/>
  <c r="AG130" i="6"/>
  <c r="AG129" i="6"/>
  <c r="X128" i="6"/>
  <c r="W128" i="6"/>
  <c r="AC128" i="6"/>
  <c r="Y132" i="6"/>
  <c r="Y128" i="6"/>
  <c r="Z31" i="6"/>
  <c r="Z128" i="6"/>
  <c r="AG9" i="6"/>
  <c r="AG128" i="6"/>
  <c r="AA89" i="6"/>
  <c r="AA128" i="6"/>
  <c r="AF77" i="6"/>
  <c r="AF128" i="6"/>
  <c r="Y113" i="6"/>
  <c r="AA125" i="6"/>
  <c r="Y122" i="6"/>
  <c r="Z105" i="6"/>
  <c r="AA127" i="6"/>
  <c r="Z121" i="6"/>
  <c r="Y127" i="6"/>
  <c r="Y120" i="6"/>
  <c r="Z127" i="6"/>
  <c r="Z114" i="6"/>
  <c r="AF127" i="6"/>
  <c r="Y106" i="6"/>
  <c r="AG127" i="6"/>
  <c r="Z125" i="6"/>
  <c r="Z111" i="6"/>
  <c r="AA120" i="6"/>
  <c r="AA106" i="6"/>
  <c r="AA117" i="6"/>
  <c r="Y125" i="6"/>
  <c r="AF121" i="6"/>
  <c r="AG110" i="6"/>
  <c r="AF108" i="6"/>
  <c r="AG116" i="6"/>
  <c r="AF113" i="6"/>
  <c r="Z116" i="6"/>
  <c r="Z132" i="6"/>
  <c r="Z113" i="6"/>
  <c r="AA122" i="6"/>
  <c r="AA108" i="6"/>
  <c r="AA110" i="6"/>
  <c r="AG120" i="6"/>
  <c r="AG126" i="6"/>
  <c r="AF124" i="6"/>
  <c r="AG104" i="6"/>
  <c r="AG109" i="6"/>
  <c r="AF117" i="6"/>
  <c r="Y108" i="6"/>
  <c r="Z118" i="6"/>
  <c r="Z104" i="6"/>
  <c r="Z115" i="6"/>
  <c r="AA124" i="6"/>
  <c r="Z119" i="6"/>
  <c r="AG113" i="6"/>
  <c r="AF104" i="6"/>
  <c r="AG119" i="6"/>
  <c r="AF115" i="6"/>
  <c r="AF110" i="6"/>
  <c r="AG125" i="6"/>
  <c r="AG118" i="6"/>
  <c r="AC126" i="6"/>
  <c r="AC124" i="6"/>
  <c r="AC122" i="6"/>
  <c r="AC120" i="6"/>
  <c r="AC118" i="6"/>
  <c r="AC116" i="6"/>
  <c r="AC114" i="6"/>
  <c r="AC112" i="6"/>
  <c r="AC110" i="6"/>
  <c r="AC108" i="6"/>
  <c r="AC106" i="6"/>
  <c r="AC104" i="6"/>
  <c r="AC132" i="6"/>
  <c r="AC125" i="6"/>
  <c r="AC123" i="6"/>
  <c r="AC121" i="6"/>
  <c r="AC119" i="6"/>
  <c r="AC117" i="6"/>
  <c r="AC115" i="6"/>
  <c r="AC113" i="6"/>
  <c r="AC111" i="6"/>
  <c r="AC109" i="6"/>
  <c r="AC107" i="6"/>
  <c r="AC105" i="6"/>
  <c r="AA105" i="6"/>
  <c r="X125" i="6"/>
  <c r="X123" i="6"/>
  <c r="X121" i="6"/>
  <c r="X117" i="6"/>
  <c r="X111" i="6"/>
  <c r="X105" i="6"/>
  <c r="X113" i="6"/>
  <c r="X107" i="6"/>
  <c r="X109" i="6"/>
  <c r="X126" i="6"/>
  <c r="X124" i="6"/>
  <c r="X122" i="6"/>
  <c r="X120" i="6"/>
  <c r="X118" i="6"/>
  <c r="X116" i="6"/>
  <c r="X114" i="6"/>
  <c r="X112" i="6"/>
  <c r="X110" i="6"/>
  <c r="X108" i="6"/>
  <c r="X106" i="6"/>
  <c r="X104" i="6"/>
  <c r="X132" i="6"/>
  <c r="X119" i="6"/>
  <c r="X115" i="6"/>
  <c r="AD132" i="6"/>
  <c r="AD125" i="6"/>
  <c r="AD123" i="6"/>
  <c r="AD121" i="6"/>
  <c r="AD119" i="6"/>
  <c r="AD117" i="6"/>
  <c r="AD115" i="6"/>
  <c r="AD113" i="6"/>
  <c r="AD111" i="6"/>
  <c r="AD109" i="6"/>
  <c r="AD107" i="6"/>
  <c r="AD105" i="6"/>
  <c r="AD126" i="6"/>
  <c r="AD124" i="6"/>
  <c r="AD122" i="6"/>
  <c r="AD120" i="6"/>
  <c r="AD118" i="6"/>
  <c r="AD116" i="6"/>
  <c r="AD114" i="6"/>
  <c r="AD112" i="6"/>
  <c r="AD110" i="6"/>
  <c r="AD108" i="6"/>
  <c r="AD106" i="6"/>
  <c r="AD104" i="6"/>
  <c r="AA121" i="6"/>
  <c r="AA126" i="6"/>
  <c r="AC36" i="6"/>
  <c r="AA112" i="6"/>
  <c r="AA107" i="6"/>
  <c r="Y115" i="6"/>
  <c r="Y124" i="6"/>
  <c r="Y110" i="6"/>
  <c r="Z120" i="6"/>
  <c r="Z106" i="6"/>
  <c r="Z117" i="6"/>
  <c r="Z110" i="6"/>
  <c r="AF120" i="6"/>
  <c r="AF107" i="6"/>
  <c r="AG112" i="6"/>
  <c r="AF126" i="6"/>
  <c r="AF123" i="6"/>
  <c r="AG111" i="6"/>
  <c r="W132" i="6"/>
  <c r="W125" i="6"/>
  <c r="W123" i="6"/>
  <c r="W121" i="6"/>
  <c r="W119" i="6"/>
  <c r="W117" i="6"/>
  <c r="W115" i="6"/>
  <c r="W113" i="6"/>
  <c r="W111" i="6"/>
  <c r="W109" i="6"/>
  <c r="W107" i="6"/>
  <c r="W105" i="6"/>
  <c r="W126" i="6"/>
  <c r="W124" i="6"/>
  <c r="W122" i="6"/>
  <c r="W120" i="6"/>
  <c r="W118" i="6"/>
  <c r="W116" i="6"/>
  <c r="W114" i="6"/>
  <c r="W112" i="6"/>
  <c r="W110" i="6"/>
  <c r="W108" i="6"/>
  <c r="W106" i="6"/>
  <c r="W104" i="6"/>
  <c r="AA109" i="6"/>
  <c r="Y117" i="6"/>
  <c r="Y126" i="6"/>
  <c r="Y112" i="6"/>
  <c r="Z122" i="6"/>
  <c r="Z108" i="6"/>
  <c r="Z126" i="6"/>
  <c r="AF119" i="6"/>
  <c r="AG106" i="6"/>
  <c r="AG105" i="6"/>
  <c r="AF125" i="6"/>
  <c r="AG132" i="6"/>
  <c r="AA111" i="6"/>
  <c r="Y119" i="6"/>
  <c r="Y105" i="6"/>
  <c r="Y114" i="6"/>
  <c r="Z124" i="6"/>
  <c r="Y118" i="6"/>
  <c r="AG108" i="6"/>
  <c r="AF106" i="6"/>
  <c r="AG121" i="6"/>
  <c r="AG114" i="6"/>
  <c r="AF112" i="6"/>
  <c r="AA123" i="6"/>
  <c r="AA114" i="6"/>
  <c r="Z112" i="6"/>
  <c r="Z107" i="6"/>
  <c r="AA116" i="6"/>
  <c r="AA132" i="6"/>
  <c r="AA113" i="6"/>
  <c r="Y121" i="6"/>
  <c r="Y107" i="6"/>
  <c r="Y116" i="6"/>
  <c r="Y111" i="6"/>
  <c r="AF118" i="6"/>
  <c r="AG124" i="6"/>
  <c r="AF122" i="6"/>
  <c r="AF116" i="6"/>
  <c r="AG107" i="6"/>
  <c r="AF105" i="6"/>
  <c r="AF111" i="6"/>
  <c r="AA119" i="6"/>
  <c r="Y104" i="6"/>
  <c r="Z123" i="6"/>
  <c r="Z109" i="6"/>
  <c r="AA118" i="6"/>
  <c r="AA104" i="6"/>
  <c r="AA115" i="6"/>
  <c r="Y123" i="6"/>
  <c r="Y109" i="6"/>
  <c r="AG122" i="6"/>
  <c r="AG117" i="6"/>
  <c r="AF132" i="6"/>
  <c r="AG115" i="6"/>
  <c r="AG123" i="6"/>
  <c r="AF109" i="6"/>
  <c r="AF114" i="6"/>
  <c r="X1" i="6"/>
  <c r="W102" i="6"/>
  <c r="AD59" i="6"/>
  <c r="X65" i="6"/>
  <c r="C29" i="10"/>
  <c r="D29" i="10"/>
  <c r="C9" i="10"/>
  <c r="D9" i="10"/>
  <c r="C33" i="10"/>
  <c r="D33" i="10"/>
  <c r="D18" i="10"/>
  <c r="C18" i="10"/>
  <c r="C11" i="10"/>
  <c r="D11" i="10"/>
  <c r="D26" i="10"/>
  <c r="C26" i="10"/>
  <c r="D7" i="10"/>
  <c r="C7" i="10"/>
  <c r="D32" i="10"/>
  <c r="C32" i="10"/>
  <c r="C36" i="10"/>
  <c r="D36" i="10"/>
  <c r="C17" i="10"/>
  <c r="D17" i="10"/>
  <c r="D28" i="10"/>
  <c r="C28" i="10"/>
  <c r="D37" i="10"/>
  <c r="C37" i="10"/>
  <c r="D10" i="10"/>
  <c r="C10" i="10"/>
  <c r="D13" i="10"/>
  <c r="C13" i="10"/>
  <c r="C14" i="10"/>
  <c r="D14" i="10"/>
  <c r="C30" i="10"/>
  <c r="D30" i="10"/>
  <c r="AD103" i="6"/>
  <c r="AF103" i="6"/>
  <c r="X103" i="6"/>
  <c r="AG103" i="6"/>
  <c r="AC103" i="6"/>
  <c r="W103" i="6"/>
  <c r="X68" i="6"/>
  <c r="AG72" i="6"/>
  <c r="X17" i="6"/>
  <c r="AD79" i="6"/>
  <c r="X79" i="6"/>
  <c r="X5" i="6"/>
  <c r="AC34" i="6"/>
  <c r="W5" i="6"/>
  <c r="X36" i="6"/>
  <c r="AC51" i="6"/>
  <c r="W92" i="6"/>
  <c r="W64" i="6"/>
  <c r="X85" i="6"/>
  <c r="W98" i="6"/>
  <c r="X47" i="6"/>
  <c r="AC65" i="6"/>
  <c r="AD52" i="6"/>
  <c r="AC92" i="6"/>
  <c r="W12" i="6"/>
  <c r="W35" i="6"/>
  <c r="AC47" i="6"/>
  <c r="X58" i="6"/>
  <c r="W95" i="6"/>
  <c r="AG31" i="6"/>
  <c r="AG83" i="6"/>
  <c r="AD20" i="6"/>
  <c r="X15" i="6"/>
  <c r="X45" i="6"/>
  <c r="AA61" i="6"/>
  <c r="W60" i="6"/>
  <c r="AA57" i="6"/>
  <c r="W65" i="6"/>
  <c r="AC97" i="6"/>
  <c r="AC50" i="6"/>
  <c r="X29" i="6"/>
  <c r="AD60" i="6"/>
  <c r="X12" i="6"/>
  <c r="AD87" i="6"/>
  <c r="AG40" i="6"/>
  <c r="AC64" i="6"/>
  <c r="AG38" i="6"/>
  <c r="AC73" i="6"/>
  <c r="X10" i="6"/>
  <c r="AG18" i="6"/>
  <c r="AD42" i="6"/>
  <c r="AD35" i="6"/>
  <c r="AA100" i="6"/>
  <c r="AC29" i="6"/>
  <c r="AF19" i="6"/>
  <c r="AG78" i="6"/>
  <c r="X43" i="6"/>
  <c r="X56" i="6"/>
  <c r="AF10" i="6"/>
  <c r="AG36" i="6"/>
  <c r="AG70" i="6"/>
  <c r="Z91" i="6"/>
  <c r="AA73" i="6"/>
  <c r="AC80" i="6"/>
  <c r="X53" i="6"/>
  <c r="AC70" i="6"/>
  <c r="AG11" i="6"/>
  <c r="X27" i="6"/>
  <c r="Z7" i="6"/>
  <c r="AF87" i="6"/>
  <c r="AF75" i="6"/>
  <c r="AG8" i="6"/>
  <c r="AG76" i="6"/>
  <c r="AG96" i="6"/>
  <c r="AF40" i="6"/>
  <c r="AG21" i="6"/>
  <c r="AF62" i="6"/>
  <c r="AF29" i="6"/>
  <c r="AG58" i="6"/>
  <c r="AC71" i="6"/>
  <c r="AD29" i="6"/>
  <c r="X94" i="6"/>
  <c r="AG94" i="6"/>
  <c r="Z53" i="6"/>
  <c r="X66" i="6"/>
  <c r="Z57" i="6"/>
  <c r="AG10" i="6"/>
  <c r="AD9" i="6"/>
  <c r="AC42" i="6"/>
  <c r="X44" i="6"/>
  <c r="AC48" i="6"/>
  <c r="AF95" i="6"/>
  <c r="X70" i="6"/>
  <c r="AC58" i="6"/>
  <c r="AG13" i="6"/>
  <c r="AF7" i="6"/>
  <c r="AG32" i="6"/>
  <c r="AD85" i="6"/>
  <c r="Z36" i="6"/>
  <c r="AD21" i="6"/>
  <c r="AD101" i="6"/>
  <c r="AF81" i="6"/>
  <c r="AG84" i="6"/>
  <c r="X90" i="6"/>
  <c r="AG46" i="6"/>
  <c r="X62" i="6"/>
  <c r="AC60" i="6"/>
  <c r="X71" i="6"/>
  <c r="AC45" i="6"/>
  <c r="AF41" i="6"/>
  <c r="X81" i="6"/>
  <c r="AC43" i="6"/>
  <c r="AA76" i="6"/>
  <c r="AF94" i="6"/>
  <c r="AG61" i="6"/>
  <c r="AD5" i="6"/>
  <c r="AD54" i="6"/>
  <c r="AF28" i="6"/>
  <c r="AF52" i="6"/>
  <c r="AG20" i="6"/>
  <c r="AG91" i="6"/>
  <c r="X63" i="6"/>
  <c r="AC38" i="6"/>
  <c r="AG63" i="6"/>
  <c r="X30" i="6"/>
  <c r="AC28" i="6"/>
  <c r="X39" i="6"/>
  <c r="AG80" i="6"/>
  <c r="AC10" i="6"/>
  <c r="AF18" i="6"/>
  <c r="AA22" i="6"/>
  <c r="AD94" i="6"/>
  <c r="AD67" i="6"/>
  <c r="Y32" i="6"/>
  <c r="Y35" i="6"/>
  <c r="Y101" i="6"/>
  <c r="Y40" i="6"/>
  <c r="Y51" i="6"/>
  <c r="Y96" i="6"/>
  <c r="Y64" i="6"/>
  <c r="Y6" i="6"/>
  <c r="Y15" i="6"/>
  <c r="Y102" i="6"/>
  <c r="Y78" i="6"/>
  <c r="Y62" i="6"/>
  <c r="Y71" i="6"/>
  <c r="Y29" i="6"/>
  <c r="Y70" i="6"/>
  <c r="Y48" i="6"/>
  <c r="Y49" i="6"/>
  <c r="Y18" i="6"/>
  <c r="Y86" i="6"/>
  <c r="Y73" i="6"/>
  <c r="Y53" i="6"/>
  <c r="Y83" i="6"/>
  <c r="Y22" i="6"/>
  <c r="Y47" i="6"/>
  <c r="Y25" i="6"/>
  <c r="Y20" i="6"/>
  <c r="Y55" i="6"/>
  <c r="Y88" i="6"/>
  <c r="Y91" i="6"/>
  <c r="Y89" i="6"/>
  <c r="Y66" i="6"/>
  <c r="Y82" i="6"/>
  <c r="Y30" i="6"/>
  <c r="Y57" i="6"/>
  <c r="Y58" i="6"/>
  <c r="Y28" i="6"/>
  <c r="Y36" i="6"/>
  <c r="Y10" i="6"/>
  <c r="Y52" i="6"/>
  <c r="Y42" i="6"/>
  <c r="Y12" i="6"/>
  <c r="Y61" i="6"/>
  <c r="Y74" i="6"/>
  <c r="Y54" i="6"/>
  <c r="Y39" i="6"/>
  <c r="Y76" i="6"/>
  <c r="Y23" i="6"/>
  <c r="Y13" i="6"/>
  <c r="Y45" i="6"/>
  <c r="Y72" i="6"/>
  <c r="Y31" i="6"/>
  <c r="Y69" i="6"/>
  <c r="Y59" i="6"/>
  <c r="Y8" i="6"/>
  <c r="Y33" i="6"/>
  <c r="Y93" i="6"/>
  <c r="Y80" i="6"/>
  <c r="Y77" i="6"/>
  <c r="W100" i="6"/>
  <c r="W43" i="6"/>
  <c r="W72" i="6"/>
  <c r="W47" i="6"/>
  <c r="W76" i="6"/>
  <c r="W9" i="6"/>
  <c r="W73" i="6"/>
  <c r="W42" i="6"/>
  <c r="W75" i="6"/>
  <c r="W28" i="6"/>
  <c r="W51" i="6"/>
  <c r="W84" i="6"/>
  <c r="W55" i="6"/>
  <c r="W6" i="6"/>
  <c r="W17" i="6"/>
  <c r="W20" i="6"/>
  <c r="W58" i="6"/>
  <c r="W50" i="6"/>
  <c r="W89" i="6"/>
  <c r="W34" i="6"/>
  <c r="W59" i="6"/>
  <c r="W14" i="6"/>
  <c r="W63" i="6"/>
  <c r="W22" i="6"/>
  <c r="W25" i="6"/>
  <c r="W36" i="6"/>
  <c r="W79" i="6"/>
  <c r="W66" i="6"/>
  <c r="W97" i="6"/>
  <c r="W67" i="6"/>
  <c r="W30" i="6"/>
  <c r="W7" i="6"/>
  <c r="W71" i="6"/>
  <c r="W38" i="6"/>
  <c r="W33" i="6"/>
  <c r="W52" i="6"/>
  <c r="W90" i="6"/>
  <c r="W29" i="6"/>
  <c r="W78" i="6"/>
  <c r="W24" i="6"/>
  <c r="W23" i="6"/>
  <c r="W70" i="6"/>
  <c r="W83" i="6"/>
  <c r="W44" i="6"/>
  <c r="W93" i="6"/>
  <c r="W40" i="6"/>
  <c r="W31" i="6"/>
  <c r="W88" i="6"/>
  <c r="W10" i="6"/>
  <c r="W18" i="6"/>
  <c r="W21" i="6"/>
  <c r="W94" i="6"/>
  <c r="W11" i="6"/>
  <c r="W46" i="6"/>
  <c r="W16" i="6"/>
  <c r="W41" i="6"/>
  <c r="W82" i="6"/>
  <c r="W74" i="6"/>
  <c r="W27" i="6"/>
  <c r="W80" i="6"/>
  <c r="W48" i="6"/>
  <c r="W57" i="6"/>
  <c r="W45" i="6"/>
  <c r="W77" i="6"/>
  <c r="W91" i="6"/>
  <c r="AF83" i="6"/>
  <c r="AF38" i="6"/>
  <c r="AF74" i="6"/>
  <c r="AF32" i="6"/>
  <c r="W13" i="6"/>
  <c r="W85" i="6"/>
  <c r="W19" i="6"/>
  <c r="X100" i="6"/>
  <c r="X102" i="6"/>
  <c r="X91" i="6"/>
  <c r="X98" i="6"/>
  <c r="X99" i="6"/>
  <c r="X20" i="6"/>
  <c r="X32" i="6"/>
  <c r="X72" i="6"/>
  <c r="X16" i="6"/>
  <c r="X8" i="6"/>
  <c r="X96" i="6"/>
  <c r="X51" i="6"/>
  <c r="X42" i="6"/>
  <c r="X101" i="6"/>
  <c r="X97" i="6"/>
  <c r="X67" i="6"/>
  <c r="X33" i="6"/>
  <c r="X6" i="6"/>
  <c r="X46" i="6"/>
  <c r="X55" i="6"/>
  <c r="X75" i="6"/>
  <c r="X89" i="6"/>
  <c r="X52" i="6"/>
  <c r="X41" i="6"/>
  <c r="X22" i="6"/>
  <c r="X88" i="6"/>
  <c r="X92" i="6"/>
  <c r="X84" i="6"/>
  <c r="X19" i="6"/>
  <c r="X82" i="6"/>
  <c r="X57" i="6"/>
  <c r="X54" i="6"/>
  <c r="X37" i="6"/>
  <c r="X18" i="6"/>
  <c r="X40" i="6"/>
  <c r="X64" i="6"/>
  <c r="X35" i="6"/>
  <c r="X26" i="6"/>
  <c r="X9" i="6"/>
  <c r="X73" i="6"/>
  <c r="X76" i="6"/>
  <c r="X69" i="6"/>
  <c r="X7" i="6"/>
  <c r="X93" i="6"/>
  <c r="X78" i="6"/>
  <c r="AC99" i="6"/>
  <c r="AC96" i="6"/>
  <c r="AC72" i="6"/>
  <c r="AC66" i="6"/>
  <c r="AC21" i="6"/>
  <c r="AC31" i="6"/>
  <c r="AC88" i="6"/>
  <c r="AC102" i="6"/>
  <c r="AC101" i="6"/>
  <c r="AC37" i="6"/>
  <c r="AC63" i="6"/>
  <c r="AC83" i="6"/>
  <c r="AC100" i="6"/>
  <c r="AC98" i="6"/>
  <c r="AC53" i="6"/>
  <c r="AC85" i="6"/>
  <c r="AC54" i="6"/>
  <c r="AC14" i="6"/>
  <c r="AC52" i="6"/>
  <c r="AC26" i="6"/>
  <c r="AC24" i="6"/>
  <c r="AC94" i="6"/>
  <c r="AC23" i="6"/>
  <c r="AC69" i="6"/>
  <c r="AC41" i="6"/>
  <c r="AC91" i="6"/>
  <c r="AC18" i="6"/>
  <c r="AC40" i="6"/>
  <c r="AC82" i="6"/>
  <c r="AC17" i="6"/>
  <c r="AC55" i="6"/>
  <c r="AC22" i="6"/>
  <c r="AC12" i="6"/>
  <c r="AC30" i="6"/>
  <c r="AC19" i="6"/>
  <c r="AC49" i="6"/>
  <c r="AC11" i="6"/>
  <c r="AC86" i="6"/>
  <c r="AC7" i="6"/>
  <c r="AC16" i="6"/>
  <c r="AC62" i="6"/>
  <c r="AC59" i="6"/>
  <c r="AC79" i="6"/>
  <c r="AC20" i="6"/>
  <c r="AC75" i="6"/>
  <c r="AC27" i="6"/>
  <c r="AC15" i="6"/>
  <c r="AC25" i="6"/>
  <c r="AC6" i="6"/>
  <c r="AF26" i="6"/>
  <c r="AC67" i="6"/>
  <c r="X77" i="6"/>
  <c r="AA96" i="6"/>
  <c r="AG89" i="6"/>
  <c r="X23" i="6"/>
  <c r="AF92" i="6"/>
  <c r="AC35" i="6"/>
  <c r="AG35" i="6"/>
  <c r="W86" i="6"/>
  <c r="Z41" i="6"/>
  <c r="AC44" i="6"/>
  <c r="AA52" i="6"/>
  <c r="X38" i="6"/>
  <c r="AF24" i="6"/>
  <c r="AC81" i="6"/>
  <c r="AG22" i="6"/>
  <c r="AA69" i="6"/>
  <c r="X11" i="6"/>
  <c r="AF37" i="6"/>
  <c r="AG47" i="6"/>
  <c r="AG57" i="6"/>
  <c r="W53" i="6"/>
  <c r="AA11" i="6"/>
  <c r="Z70" i="6"/>
  <c r="W26" i="6"/>
  <c r="X48" i="6"/>
  <c r="W81" i="6"/>
  <c r="AF96" i="6"/>
  <c r="AF47" i="6"/>
  <c r="AF58" i="6"/>
  <c r="AF43" i="6"/>
  <c r="W99" i="6"/>
  <c r="AF85" i="6"/>
  <c r="AF44" i="6"/>
  <c r="AC89" i="6"/>
  <c r="AD8" i="6"/>
  <c r="AD96" i="6"/>
  <c r="AD53" i="6"/>
  <c r="AD16" i="6"/>
  <c r="AD18" i="6"/>
  <c r="AD75" i="6"/>
  <c r="AD7" i="6"/>
  <c r="AD14" i="6"/>
  <c r="AD82" i="6"/>
  <c r="AD44" i="6"/>
  <c r="AD89" i="6"/>
  <c r="AD24" i="6"/>
  <c r="AD34" i="6"/>
  <c r="AD83" i="6"/>
  <c r="AD32" i="6"/>
  <c r="AD50" i="6"/>
  <c r="AD25" i="6"/>
  <c r="AD23" i="6"/>
  <c r="AD46" i="6"/>
  <c r="AD72" i="6"/>
  <c r="AD47" i="6"/>
  <c r="AD65" i="6"/>
  <c r="AD100" i="6"/>
  <c r="AD40" i="6"/>
  <c r="AD66" i="6"/>
  <c r="AD73" i="6"/>
  <c r="AD48" i="6"/>
  <c r="AD80" i="6"/>
  <c r="AD93" i="6"/>
  <c r="AD39" i="6"/>
  <c r="AD69" i="6"/>
  <c r="AD33" i="6"/>
  <c r="AD76" i="6"/>
  <c r="AD12" i="6"/>
  <c r="AD92" i="6"/>
  <c r="AD102" i="6"/>
  <c r="AD56" i="6"/>
  <c r="AD88" i="6"/>
  <c r="AD95" i="6"/>
  <c r="AD64" i="6"/>
  <c r="AD6" i="6"/>
  <c r="AD41" i="6"/>
  <c r="AD55" i="6"/>
  <c r="AD13" i="6"/>
  <c r="AD74" i="6"/>
  <c r="AD15" i="6"/>
  <c r="AD28" i="6"/>
  <c r="AD27" i="6"/>
  <c r="AD81" i="6"/>
  <c r="AD68" i="6"/>
  <c r="AD26" i="6"/>
  <c r="AD30" i="6"/>
  <c r="AD43" i="6"/>
  <c r="AD77" i="6"/>
  <c r="AD97" i="6"/>
  <c r="AD78" i="6"/>
  <c r="AD58" i="6"/>
  <c r="AD61" i="6"/>
  <c r="AD22" i="6"/>
  <c r="AD98" i="6"/>
  <c r="AD19" i="6"/>
  <c r="AD49" i="6"/>
  <c r="AD45" i="6"/>
  <c r="AD86" i="6"/>
  <c r="AD31" i="6"/>
  <c r="AD70" i="6"/>
  <c r="AD51" i="6"/>
  <c r="AD91" i="6"/>
  <c r="AD36" i="6"/>
  <c r="AD57" i="6"/>
  <c r="AD62" i="6"/>
  <c r="Z65" i="6"/>
  <c r="X31" i="6"/>
  <c r="AF51" i="6"/>
  <c r="Z9" i="6"/>
  <c r="AC93" i="6"/>
  <c r="AG50" i="6"/>
  <c r="AG29" i="6"/>
  <c r="X61" i="6"/>
  <c r="AF82" i="6"/>
  <c r="AC39" i="6"/>
  <c r="AG59" i="6"/>
  <c r="W37" i="6"/>
  <c r="AF72" i="6"/>
  <c r="AC77" i="6"/>
  <c r="AG49" i="6"/>
  <c r="X14" i="6"/>
  <c r="AC9" i="6"/>
  <c r="X74" i="6"/>
  <c r="AF17" i="6"/>
  <c r="AC68" i="6"/>
  <c r="AG81" i="6"/>
  <c r="X80" i="6"/>
  <c r="AF50" i="6"/>
  <c r="AC5" i="6"/>
  <c r="AG71" i="6"/>
  <c r="Z22" i="6"/>
  <c r="W68" i="6"/>
  <c r="W54" i="6"/>
  <c r="X24" i="6"/>
  <c r="AD11" i="6"/>
  <c r="AF97" i="6"/>
  <c r="W69" i="6"/>
  <c r="AF25" i="6"/>
  <c r="AF63" i="6"/>
  <c r="AF30" i="6"/>
  <c r="AF88" i="6"/>
  <c r="W62" i="6"/>
  <c r="Z16" i="6"/>
  <c r="Z44" i="6"/>
  <c r="Z86" i="6"/>
  <c r="Z18" i="6"/>
  <c r="Z102" i="6"/>
  <c r="Z32" i="6"/>
  <c r="Z60" i="6"/>
  <c r="Z83" i="6"/>
  <c r="Z50" i="6"/>
  <c r="Z58" i="6"/>
  <c r="Z101" i="6"/>
  <c r="Z40" i="6"/>
  <c r="Z37" i="6"/>
  <c r="Z68" i="6"/>
  <c r="Z67" i="6"/>
  <c r="Z87" i="6"/>
  <c r="Z72" i="6"/>
  <c r="Z15" i="6"/>
  <c r="Z6" i="6"/>
  <c r="Z89" i="6"/>
  <c r="Z42" i="6"/>
  <c r="Z5" i="6"/>
  <c r="Z63" i="6"/>
  <c r="Z45" i="6"/>
  <c r="Z30" i="6"/>
  <c r="Z96" i="6"/>
  <c r="Z95" i="6"/>
  <c r="Z73" i="6"/>
  <c r="Z85" i="6"/>
  <c r="Z92" i="6"/>
  <c r="Z62" i="6"/>
  <c r="Z100" i="6"/>
  <c r="Z80" i="6"/>
  <c r="Z33" i="6"/>
  <c r="Z49" i="6"/>
  <c r="Z23" i="6"/>
  <c r="Z77" i="6"/>
  <c r="AG48" i="6"/>
  <c r="AG79" i="6"/>
  <c r="AG64" i="6"/>
  <c r="AG30" i="6"/>
  <c r="AG19" i="6"/>
  <c r="AG62" i="6"/>
  <c r="AG100" i="6"/>
  <c r="AG102" i="6"/>
  <c r="AG98" i="6"/>
  <c r="AG99" i="6"/>
  <c r="AG17" i="6"/>
  <c r="AG51" i="6"/>
  <c r="AG88" i="6"/>
  <c r="AG28" i="6"/>
  <c r="AG39" i="6"/>
  <c r="AG90" i="6"/>
  <c r="AG5" i="6"/>
  <c r="AG25" i="6"/>
  <c r="AG85" i="6"/>
  <c r="AG53" i="6"/>
  <c r="AG7" i="6"/>
  <c r="AG26" i="6"/>
  <c r="AG27" i="6"/>
  <c r="AG24" i="6"/>
  <c r="AG82" i="6"/>
  <c r="AG55" i="6"/>
  <c r="AG41" i="6"/>
  <c r="AG15" i="6"/>
  <c r="AG12" i="6"/>
  <c r="AG75" i="6"/>
  <c r="AG86" i="6"/>
  <c r="AG73" i="6"/>
  <c r="AG56" i="6"/>
  <c r="AG97" i="6"/>
  <c r="AG37" i="6"/>
  <c r="AG34" i="6"/>
  <c r="AG60" i="6"/>
  <c r="AG54" i="6"/>
  <c r="AG6" i="6"/>
  <c r="AG77" i="6"/>
  <c r="AG65" i="6"/>
  <c r="AG95" i="6"/>
  <c r="AG101" i="6"/>
  <c r="AG16" i="6"/>
  <c r="AG67" i="6"/>
  <c r="AG43" i="6"/>
  <c r="AG87" i="6"/>
  <c r="AG45" i="6"/>
  <c r="AG66" i="6"/>
  <c r="AG14" i="6"/>
  <c r="AG68" i="6"/>
  <c r="X34" i="6"/>
  <c r="AF48" i="6"/>
  <c r="W96" i="6"/>
  <c r="AC46" i="6"/>
  <c r="AC32" i="6"/>
  <c r="AG93" i="6"/>
  <c r="AA78" i="6"/>
  <c r="X28" i="6"/>
  <c r="X13" i="6"/>
  <c r="AF22" i="6"/>
  <c r="AC57" i="6"/>
  <c r="X50" i="6"/>
  <c r="AF45" i="6"/>
  <c r="AC13" i="6"/>
  <c r="X21" i="6"/>
  <c r="AF11" i="6"/>
  <c r="AC74" i="6"/>
  <c r="AG23" i="6"/>
  <c r="AD99" i="6"/>
  <c r="X49" i="6"/>
  <c r="AF89" i="6"/>
  <c r="AC87" i="6"/>
  <c r="AC33" i="6"/>
  <c r="AG44" i="6"/>
  <c r="X83" i="6"/>
  <c r="AC56" i="6"/>
  <c r="AD17" i="6"/>
  <c r="W87" i="6"/>
  <c r="AD84" i="6"/>
  <c r="X95" i="6"/>
  <c r="AD37" i="6"/>
  <c r="W39" i="6"/>
  <c r="Z8" i="6"/>
  <c r="W56" i="6"/>
  <c r="AF98" i="6"/>
  <c r="AF39" i="6"/>
  <c r="AF99" i="6"/>
  <c r="AF69" i="6"/>
  <c r="AF70" i="6"/>
  <c r="AF34" i="6"/>
  <c r="AF64" i="6"/>
  <c r="AF31" i="6"/>
  <c r="AF65" i="6"/>
  <c r="AF59" i="6"/>
  <c r="AF100" i="6"/>
  <c r="AF66" i="6"/>
  <c r="AF76" i="6"/>
  <c r="AF33" i="6"/>
  <c r="AF27" i="6"/>
  <c r="AF67" i="6"/>
  <c r="AF42" i="6"/>
  <c r="AF79" i="6"/>
  <c r="AF21" i="6"/>
  <c r="AF35" i="6"/>
  <c r="AF49" i="6"/>
  <c r="AF73" i="6"/>
  <c r="AF12" i="6"/>
  <c r="AF102" i="6"/>
  <c r="AF53" i="6"/>
  <c r="AF5" i="6"/>
  <c r="AF14" i="6"/>
  <c r="AF56" i="6"/>
  <c r="AF84" i="6"/>
  <c r="AF6" i="6"/>
  <c r="AF71" i="6"/>
  <c r="AF16" i="6"/>
  <c r="AF54" i="6"/>
  <c r="AF15" i="6"/>
  <c r="AF78" i="6"/>
  <c r="AF23" i="6"/>
  <c r="AF46" i="6"/>
  <c r="AF90" i="6"/>
  <c r="AF93" i="6"/>
  <c r="AF9" i="6"/>
  <c r="AF91" i="6"/>
  <c r="AF20" i="6"/>
  <c r="AF57" i="6"/>
  <c r="AF86" i="6"/>
  <c r="AF68" i="6"/>
  <c r="AF80" i="6"/>
  <c r="W49" i="6"/>
  <c r="W32" i="6"/>
  <c r="AF101" i="6"/>
  <c r="W101" i="6"/>
  <c r="AA79" i="6"/>
  <c r="AA35" i="6"/>
  <c r="AA16" i="6"/>
  <c r="AA44" i="6"/>
  <c r="AA93" i="6"/>
  <c r="AA10" i="6"/>
  <c r="AA23" i="6"/>
  <c r="AA48" i="6"/>
  <c r="AA68" i="6"/>
  <c r="AA47" i="6"/>
  <c r="AA64" i="6"/>
  <c r="AA9" i="6"/>
  <c r="AA34" i="6"/>
  <c r="AA72" i="6"/>
  <c r="AA13" i="6"/>
  <c r="AA94" i="6"/>
  <c r="AA50" i="6"/>
  <c r="AA17" i="6"/>
  <c r="AA60" i="6"/>
  <c r="AA88" i="6"/>
  <c r="AA6" i="6"/>
  <c r="AA95" i="6"/>
  <c r="AA58" i="6"/>
  <c r="X86" i="6"/>
  <c r="AF61" i="6"/>
  <c r="AC78" i="6"/>
  <c r="AC61" i="6"/>
  <c r="AG69" i="6"/>
  <c r="AF55" i="6"/>
  <c r="AC95" i="6"/>
  <c r="AG92" i="6"/>
  <c r="X87" i="6"/>
  <c r="AF13" i="6"/>
  <c r="AC90" i="6"/>
  <c r="AG74" i="6"/>
  <c r="AF8" i="6"/>
  <c r="AC76" i="6"/>
  <c r="AG52" i="6"/>
  <c r="X60" i="6"/>
  <c r="X25" i="6"/>
  <c r="AF60" i="6"/>
  <c r="AC84" i="6"/>
  <c r="AG42" i="6"/>
  <c r="AG33" i="6"/>
  <c r="AD63" i="6"/>
  <c r="X59" i="6"/>
  <c r="AF36" i="6"/>
  <c r="AC8" i="6"/>
  <c r="Z21" i="6"/>
  <c r="AD10" i="6"/>
  <c r="W61" i="6"/>
  <c r="AD71" i="6"/>
  <c r="AD38" i="6"/>
  <c r="W15" i="6"/>
  <c r="AD90" i="6"/>
  <c r="W8" i="6"/>
  <c r="AA39" i="6"/>
  <c r="AA42" i="6"/>
  <c r="AA27" i="6"/>
  <c r="AA102" i="6"/>
  <c r="Y27" i="6"/>
  <c r="AA36" i="6"/>
  <c r="Y85" i="6"/>
  <c r="Y26" i="6"/>
  <c r="Y68" i="6"/>
  <c r="Y7" i="6"/>
  <c r="AA8" i="6"/>
  <c r="Z74" i="6"/>
  <c r="Z90" i="6"/>
  <c r="Y63" i="6"/>
  <c r="Y17" i="6"/>
  <c r="Y14" i="6"/>
  <c r="AA81" i="6"/>
  <c r="AA37" i="6"/>
  <c r="Y19" i="6"/>
  <c r="Y56" i="6"/>
  <c r="AA24" i="6"/>
  <c r="AA32" i="6"/>
  <c r="AA65" i="6"/>
  <c r="Z59" i="6"/>
  <c r="AA91" i="6"/>
  <c r="AA31" i="6"/>
  <c r="AA26" i="6"/>
  <c r="AA19" i="6"/>
  <c r="Z78" i="6"/>
  <c r="Z14" i="6"/>
  <c r="Y5" i="6"/>
  <c r="Y94" i="6"/>
  <c r="Z47" i="6"/>
  <c r="Z52" i="6"/>
  <c r="AA97" i="6"/>
  <c r="Z81" i="6"/>
  <c r="Z79" i="6"/>
  <c r="Z24" i="6"/>
  <c r="Z13" i="6"/>
  <c r="AA28" i="6"/>
  <c r="AA15" i="6"/>
  <c r="AA67" i="6"/>
  <c r="AA29" i="6"/>
  <c r="AA92" i="6"/>
  <c r="AA20" i="6"/>
  <c r="AA70" i="6"/>
  <c r="Z11" i="6"/>
  <c r="Z54" i="6"/>
  <c r="Z61" i="6"/>
  <c r="AA98" i="6"/>
  <c r="Z69" i="6"/>
  <c r="Z75" i="6"/>
  <c r="Z28" i="6"/>
  <c r="Z94" i="6"/>
  <c r="Y97" i="6"/>
  <c r="Z71" i="6"/>
  <c r="Z64" i="6"/>
  <c r="Z99" i="6"/>
  <c r="AA103" i="6"/>
  <c r="Y103" i="6"/>
  <c r="AA53" i="6"/>
  <c r="AA87" i="6"/>
  <c r="AA77" i="6"/>
  <c r="AA75" i="6"/>
  <c r="AA80" i="6"/>
  <c r="Y60" i="6"/>
  <c r="Y41" i="6"/>
  <c r="AA18" i="6"/>
  <c r="Y43" i="6"/>
  <c r="AA56" i="6"/>
  <c r="Y50" i="6"/>
  <c r="Z17" i="6"/>
  <c r="Y95" i="6"/>
  <c r="Y81" i="6"/>
  <c r="Y46" i="6"/>
  <c r="AA85" i="6"/>
  <c r="Z10" i="6"/>
  <c r="Y75" i="6"/>
  <c r="Z25" i="6"/>
  <c r="Y84" i="6"/>
  <c r="Y37" i="6"/>
  <c r="Y24" i="6"/>
  <c r="AA83" i="6"/>
  <c r="AA14" i="6"/>
  <c r="AA90" i="6"/>
  <c r="AA54" i="6"/>
  <c r="AA33" i="6"/>
  <c r="AA63" i="6"/>
  <c r="Z43" i="6"/>
  <c r="AA5" i="6"/>
  <c r="AA51" i="6"/>
  <c r="Z66" i="6"/>
  <c r="Y99" i="6"/>
  <c r="Z35" i="6"/>
  <c r="Z46" i="6"/>
  <c r="Z98" i="6"/>
  <c r="Z88" i="6"/>
  <c r="Z84" i="6"/>
  <c r="Z20" i="6"/>
  <c r="Z55" i="6"/>
  <c r="Z56" i="6"/>
  <c r="Z97" i="6"/>
  <c r="AA101" i="6"/>
  <c r="Z103" i="6"/>
  <c r="AA30" i="6"/>
  <c r="AA40" i="6"/>
  <c r="AA66" i="6"/>
  <c r="AA86" i="6"/>
  <c r="AA49" i="6"/>
  <c r="AA99" i="6"/>
  <c r="AA46" i="6"/>
  <c r="AA84" i="6"/>
  <c r="AA41" i="6"/>
  <c r="Z26" i="6"/>
  <c r="AA71" i="6"/>
  <c r="AA7" i="6"/>
  <c r="Y90" i="6"/>
  <c r="AA59" i="6"/>
  <c r="Z51" i="6"/>
  <c r="Y44" i="6"/>
  <c r="Y92" i="6"/>
  <c r="Y9" i="6"/>
  <c r="AA21" i="6"/>
  <c r="Y11" i="6"/>
  <c r="AA12" i="6"/>
  <c r="Z27" i="6"/>
  <c r="Y79" i="6"/>
  <c r="Y34" i="6"/>
  <c r="Y87" i="6"/>
  <c r="Y65" i="6"/>
  <c r="Y38" i="6"/>
  <c r="AA62" i="6"/>
  <c r="Y67" i="6"/>
  <c r="Y21" i="6"/>
  <c r="Y16" i="6"/>
  <c r="AA82" i="6"/>
  <c r="AA45" i="6"/>
  <c r="Y98" i="6"/>
  <c r="AA74" i="6"/>
  <c r="AA38" i="6"/>
  <c r="AA25" i="6"/>
  <c r="AA55" i="6"/>
  <c r="Z82" i="6"/>
  <c r="AA43" i="6"/>
  <c r="Z34" i="6"/>
  <c r="Z19" i="6"/>
  <c r="Z38" i="6"/>
  <c r="Z93" i="6"/>
  <c r="Z76" i="6"/>
  <c r="Z12" i="6"/>
  <c r="Z29" i="6"/>
  <c r="Z39" i="6"/>
  <c r="Z48" i="6"/>
  <c r="Y100" i="6"/>
  <c r="AA1" i="6"/>
  <c r="AD1" i="6"/>
  <c r="V3" i="6" l="1"/>
  <c r="V4" i="6" s="1"/>
  <c r="V131" i="6" s="1"/>
  <c r="AE3" i="6"/>
  <c r="AE4" i="6" s="1"/>
  <c r="AE131" i="6" s="1"/>
  <c r="AB3" i="6"/>
  <c r="AB4" i="6" s="1"/>
  <c r="AB131" i="6" s="1"/>
  <c r="V2" i="6"/>
  <c r="V127" i="6" l="1"/>
  <c r="AB129" i="6"/>
  <c r="AB130" i="6"/>
  <c r="AE130" i="6"/>
  <c r="AE129" i="6"/>
  <c r="V129" i="6"/>
  <c r="V130" i="6"/>
  <c r="V128" i="6"/>
  <c r="AE127" i="6"/>
  <c r="AE128" i="6"/>
  <c r="AB127" i="6"/>
  <c r="AB128" i="6"/>
  <c r="AB114" i="6"/>
  <c r="AB123" i="6"/>
  <c r="AB107" i="6"/>
  <c r="AB106" i="6"/>
  <c r="AB121" i="6"/>
  <c r="AB105" i="6"/>
  <c r="AB112" i="6"/>
  <c r="AB119" i="6"/>
  <c r="AB124" i="6"/>
  <c r="AB108" i="6"/>
  <c r="AB117" i="6"/>
  <c r="AB122" i="6"/>
  <c r="AB126" i="6"/>
  <c r="AB115" i="6"/>
  <c r="AB120" i="6"/>
  <c r="AB118" i="6"/>
  <c r="AB113" i="6"/>
  <c r="AB116" i="6"/>
  <c r="AB132" i="6"/>
  <c r="AB111" i="6"/>
  <c r="AB110" i="6"/>
  <c r="AB125" i="6"/>
  <c r="AB109" i="6"/>
  <c r="AB104" i="6"/>
  <c r="V132" i="6"/>
  <c r="V125" i="6"/>
  <c r="V123" i="6"/>
  <c r="V121" i="6"/>
  <c r="V119" i="6"/>
  <c r="V117" i="6"/>
  <c r="V115" i="6"/>
  <c r="V113" i="6"/>
  <c r="V111" i="6"/>
  <c r="V109" i="6"/>
  <c r="V107" i="6"/>
  <c r="V105" i="6"/>
  <c r="V126" i="6"/>
  <c r="V124" i="6"/>
  <c r="V122" i="6"/>
  <c r="V120" i="6"/>
  <c r="V118" i="6"/>
  <c r="V116" i="6"/>
  <c r="V114" i="6"/>
  <c r="V112" i="6"/>
  <c r="V110" i="6"/>
  <c r="V108" i="6"/>
  <c r="V106" i="6"/>
  <c r="V104" i="6"/>
  <c r="AE132" i="6"/>
  <c r="AE105" i="6"/>
  <c r="AE111" i="6"/>
  <c r="AE112" i="6"/>
  <c r="AE118" i="6"/>
  <c r="AE125" i="6"/>
  <c r="AE119" i="6"/>
  <c r="AE113" i="6"/>
  <c r="AE109" i="6"/>
  <c r="AE106" i="6"/>
  <c r="AE126" i="6"/>
  <c r="AE120" i="6"/>
  <c r="AE116" i="6"/>
  <c r="AE110" i="6"/>
  <c r="AE104" i="6"/>
  <c r="AE123" i="6"/>
  <c r="AE117" i="6"/>
  <c r="AE107" i="6"/>
  <c r="AE124" i="6"/>
  <c r="AE115" i="6"/>
  <c r="AE114" i="6"/>
  <c r="AE121" i="6"/>
  <c r="AE108" i="6"/>
  <c r="AE122" i="6"/>
  <c r="AB103" i="6"/>
  <c r="AE103" i="6"/>
  <c r="V103" i="6"/>
  <c r="AE70" i="6"/>
  <c r="AE48" i="6"/>
  <c r="AE30" i="6"/>
  <c r="AE65" i="6"/>
  <c r="AE88" i="6"/>
  <c r="AE63" i="6"/>
  <c r="AE9" i="6"/>
  <c r="AE89" i="6"/>
  <c r="AE19" i="6"/>
  <c r="AE37" i="6"/>
  <c r="AE68" i="6"/>
  <c r="AE46" i="6"/>
  <c r="AE77" i="6"/>
  <c r="AE18" i="6"/>
  <c r="AE41" i="6"/>
  <c r="AE36" i="6"/>
  <c r="AE55" i="6"/>
  <c r="AE99" i="6"/>
  <c r="AE92" i="6"/>
  <c r="AE80" i="6"/>
  <c r="AE35" i="6"/>
  <c r="AE75" i="6"/>
  <c r="AE82" i="6"/>
  <c r="AE62" i="6"/>
  <c r="AE32" i="6"/>
  <c r="AE34" i="6"/>
  <c r="AE71" i="6"/>
  <c r="AE93" i="6"/>
  <c r="AE58" i="6"/>
  <c r="AE51" i="6"/>
  <c r="AE91" i="6"/>
  <c r="AE44" i="6"/>
  <c r="AE11" i="6"/>
  <c r="AE21" i="6"/>
  <c r="AE64" i="6"/>
  <c r="AE50" i="6"/>
  <c r="AE8" i="6"/>
  <c r="AE95" i="6"/>
  <c r="AE22" i="6"/>
  <c r="AE84" i="6"/>
  <c r="AE83" i="6"/>
  <c r="AE15" i="6"/>
  <c r="AE67" i="6"/>
  <c r="AE76" i="6"/>
  <c r="AE86" i="6"/>
  <c r="AE60" i="6"/>
  <c r="AE97" i="6"/>
  <c r="AE38" i="6"/>
  <c r="AE52" i="6"/>
  <c r="AE5" i="6"/>
  <c r="AE31" i="6"/>
  <c r="AE78" i="6"/>
  <c r="AE94" i="6"/>
  <c r="AE26" i="6"/>
  <c r="AE102" i="6"/>
  <c r="AE17" i="6"/>
  <c r="AE27" i="6"/>
  <c r="AE74" i="6"/>
  <c r="AE66" i="6"/>
  <c r="AE20" i="6"/>
  <c r="AE101" i="6"/>
  <c r="AE72" i="6"/>
  <c r="AE59" i="6"/>
  <c r="AE81" i="6"/>
  <c r="AE61" i="6"/>
  <c r="AE42" i="6"/>
  <c r="AE7" i="6"/>
  <c r="AE6" i="6"/>
  <c r="AE53" i="6"/>
  <c r="AE40" i="6"/>
  <c r="AE24" i="6"/>
  <c r="AE56" i="6"/>
  <c r="AE69" i="6"/>
  <c r="AE96" i="6"/>
  <c r="AE100" i="6"/>
  <c r="AE39" i="6"/>
  <c r="AE85" i="6"/>
  <c r="AE54" i="6"/>
  <c r="AE33" i="6"/>
  <c r="AE12" i="6"/>
  <c r="AE57" i="6"/>
  <c r="AE49" i="6"/>
  <c r="AE90" i="6"/>
  <c r="AE16" i="6"/>
  <c r="AE79" i="6"/>
  <c r="AE10" i="6"/>
  <c r="AE28" i="6"/>
  <c r="AE73" i="6"/>
  <c r="AE25" i="6"/>
  <c r="AE43" i="6"/>
  <c r="AE29" i="6"/>
  <c r="AE14" i="6"/>
  <c r="AE13" i="6"/>
  <c r="AE98" i="6"/>
  <c r="AE47" i="6"/>
  <c r="AE23" i="6"/>
  <c r="AE87" i="6"/>
  <c r="AE45" i="6"/>
  <c r="V101" i="6"/>
  <c r="V19" i="6"/>
  <c r="V27" i="6"/>
  <c r="V70" i="6"/>
  <c r="V89" i="6"/>
  <c r="V50" i="6"/>
  <c r="V45" i="6"/>
  <c r="V36" i="6"/>
  <c r="V17" i="6"/>
  <c r="V73" i="6"/>
  <c r="V100" i="6"/>
  <c r="V59" i="6"/>
  <c r="V67" i="6"/>
  <c r="V91" i="6"/>
  <c r="V12" i="6"/>
  <c r="V78" i="6"/>
  <c r="V58" i="6"/>
  <c r="V61" i="6"/>
  <c r="V44" i="6"/>
  <c r="V33" i="6"/>
  <c r="V87" i="6"/>
  <c r="V6" i="6"/>
  <c r="V35" i="6"/>
  <c r="V22" i="6"/>
  <c r="V86" i="6"/>
  <c r="V66" i="6"/>
  <c r="V75" i="6"/>
  <c r="V52" i="6"/>
  <c r="V49" i="6"/>
  <c r="V95" i="6"/>
  <c r="V102" i="6"/>
  <c r="V14" i="6"/>
  <c r="V96" i="6"/>
  <c r="V30" i="6"/>
  <c r="V81" i="6"/>
  <c r="V74" i="6"/>
  <c r="V60" i="6"/>
  <c r="V65" i="6"/>
  <c r="V57" i="6"/>
  <c r="V10" i="6"/>
  <c r="V46" i="6"/>
  <c r="V77" i="6"/>
  <c r="V8" i="6"/>
  <c r="V39" i="6"/>
  <c r="V41" i="6"/>
  <c r="V54" i="6"/>
  <c r="V13" i="6"/>
  <c r="V20" i="6"/>
  <c r="V24" i="6"/>
  <c r="V99" i="6"/>
  <c r="V21" i="6"/>
  <c r="V90" i="6"/>
  <c r="V18" i="6"/>
  <c r="V68" i="6"/>
  <c r="V43" i="6"/>
  <c r="V88" i="6"/>
  <c r="V98" i="6"/>
  <c r="V97" i="6"/>
  <c r="V53" i="6"/>
  <c r="V34" i="6"/>
  <c r="V84" i="6"/>
  <c r="V64" i="6"/>
  <c r="V47" i="6"/>
  <c r="V25" i="6"/>
  <c r="V11" i="6"/>
  <c r="V51" i="6"/>
  <c r="V48" i="6"/>
  <c r="V15" i="6"/>
  <c r="V71" i="6"/>
  <c r="V26" i="6"/>
  <c r="V76" i="6"/>
  <c r="V40" i="6"/>
  <c r="V28" i="6"/>
  <c r="V92" i="6"/>
  <c r="V56" i="6"/>
  <c r="V31" i="6"/>
  <c r="V5" i="6"/>
  <c r="V42" i="6"/>
  <c r="V85" i="6"/>
  <c r="V93" i="6"/>
  <c r="V38" i="6"/>
  <c r="V82" i="6"/>
  <c r="V83" i="6"/>
  <c r="V16" i="6"/>
  <c r="V80" i="6"/>
  <c r="V37" i="6"/>
  <c r="V32" i="6"/>
  <c r="V72" i="6"/>
  <c r="V69" i="6"/>
  <c r="V94" i="6"/>
  <c r="V62" i="6"/>
  <c r="V29" i="6"/>
  <c r="V55" i="6"/>
  <c r="V23" i="6"/>
  <c r="V7" i="6"/>
  <c r="V9" i="6"/>
  <c r="V79" i="6"/>
  <c r="V63" i="6"/>
  <c r="AB79" i="6"/>
  <c r="AB95" i="6"/>
  <c r="AB63" i="6"/>
  <c r="AB25" i="6"/>
  <c r="AB98" i="6"/>
  <c r="AB19" i="6"/>
  <c r="AB76" i="6"/>
  <c r="AB9" i="6"/>
  <c r="AB26" i="6"/>
  <c r="AB60" i="6"/>
  <c r="AB83" i="6"/>
  <c r="AB22" i="6"/>
  <c r="AB37" i="6"/>
  <c r="AB85" i="6"/>
  <c r="AB24" i="6"/>
  <c r="AB31" i="6"/>
  <c r="AB84" i="6"/>
  <c r="AB47" i="6"/>
  <c r="AB42" i="6"/>
  <c r="AB92" i="6"/>
  <c r="AB71" i="6"/>
  <c r="AB38" i="6"/>
  <c r="AB56" i="6"/>
  <c r="AB20" i="6"/>
  <c r="AB62" i="6"/>
  <c r="AB87" i="6"/>
  <c r="AB58" i="6"/>
  <c r="AB39" i="6"/>
  <c r="AB35" i="6"/>
  <c r="AB88" i="6"/>
  <c r="AB67" i="6"/>
  <c r="AB48" i="6"/>
  <c r="AB34" i="6"/>
  <c r="AB5" i="6"/>
  <c r="AB96" i="6"/>
  <c r="AB100" i="6"/>
  <c r="AB99" i="6"/>
  <c r="AB90" i="6"/>
  <c r="AB73" i="6"/>
  <c r="AB70" i="6"/>
  <c r="AB33" i="6"/>
  <c r="AB23" i="6"/>
  <c r="AB66" i="6"/>
  <c r="AB14" i="6"/>
  <c r="AB77" i="6"/>
  <c r="AB43" i="6"/>
  <c r="AB16" i="6"/>
  <c r="AB93" i="6"/>
  <c r="AB11" i="6"/>
  <c r="AB15" i="6"/>
  <c r="AB18" i="6"/>
  <c r="AB81" i="6"/>
  <c r="AB57" i="6"/>
  <c r="AB45" i="6"/>
  <c r="AB36" i="6"/>
  <c r="AB89" i="6"/>
  <c r="AB65" i="6"/>
  <c r="AB17" i="6"/>
  <c r="AB72" i="6"/>
  <c r="AB52" i="6"/>
  <c r="AB46" i="6"/>
  <c r="AB8" i="6"/>
  <c r="AB75" i="6"/>
  <c r="AB12" i="6"/>
  <c r="AB28" i="6"/>
  <c r="AB50" i="6"/>
  <c r="AB53" i="6"/>
  <c r="AB78" i="6"/>
  <c r="AB10" i="6"/>
  <c r="AB41" i="6"/>
  <c r="AB6" i="6"/>
  <c r="AB69" i="6"/>
  <c r="AB30" i="6"/>
  <c r="AB51" i="6"/>
  <c r="AB27" i="6"/>
  <c r="AB32" i="6"/>
  <c r="AB64" i="6"/>
  <c r="AB74" i="6"/>
  <c r="AB54" i="6"/>
  <c r="AB80" i="6"/>
  <c r="AB44" i="6"/>
  <c r="AB102" i="6"/>
  <c r="AB21" i="6"/>
  <c r="AB86" i="6"/>
  <c r="AB49" i="6"/>
  <c r="AB40" i="6"/>
  <c r="AB13" i="6"/>
  <c r="AB91" i="6"/>
  <c r="AB94" i="6"/>
  <c r="AB68" i="6"/>
  <c r="AB101" i="6"/>
  <c r="AB97" i="6"/>
  <c r="AB55" i="6"/>
  <c r="AB7" i="6"/>
  <c r="AB61" i="6"/>
  <c r="AB29" i="6"/>
  <c r="AB59" i="6"/>
  <c r="AB82" i="6"/>
  <c r="AF1" i="6"/>
  <c r="AE1" i="6"/>
  <c r="AC1" i="6"/>
  <c r="AB1" i="6"/>
  <c r="W1" i="6"/>
  <c r="V1" i="6"/>
  <c r="T11" i="1"/>
  <c r="S11" i="1"/>
  <c r="Q11" i="1"/>
  <c r="R9" i="1" l="1"/>
  <c r="R8" i="1"/>
  <c r="R7" i="1"/>
  <c r="R6" i="1"/>
  <c r="R5" i="1"/>
  <c r="R4" i="1"/>
</calcChain>
</file>

<file path=xl/sharedStrings.xml><?xml version="1.0" encoding="utf-8"?>
<sst xmlns="http://schemas.openxmlformats.org/spreadsheetml/2006/main" count="400" uniqueCount="225">
  <si>
    <t>Asset Size</t>
  </si>
  <si>
    <t>SMBs</t>
  </si>
  <si>
    <t>ROAA</t>
  </si>
  <si>
    <t>C&amp;I</t>
  </si>
  <si>
    <t>MT</t>
  </si>
  <si>
    <t>ND</t>
  </si>
  <si>
    <t>MN</t>
  </si>
  <si>
    <t>SD</t>
  </si>
  <si>
    <t>WI</t>
  </si>
  <si>
    <t>MI</t>
  </si>
  <si>
    <t>SMB</t>
  </si>
  <si>
    <t>SMB %</t>
  </si>
  <si>
    <t>Dist %</t>
  </si>
  <si>
    <t>Dist</t>
  </si>
  <si>
    <t>Equity / Assets</t>
  </si>
  <si>
    <t>Capital Ratios</t>
  </si>
  <si>
    <t>Earnings</t>
  </si>
  <si>
    <t>SMBs by State</t>
  </si>
  <si>
    <t>Liquidity</t>
  </si>
  <si>
    <t>Total</t>
  </si>
  <si>
    <t>BANKS</t>
  </si>
  <si>
    <t>HOLDING COMPANIES</t>
  </si>
  <si>
    <t>Agricultural</t>
  </si>
  <si>
    <t>NIM</t>
  </si>
  <si>
    <t>FINANCIAL INDICATORS</t>
  </si>
  <si>
    <t>TopTier</t>
  </si>
  <si>
    <t>Complex</t>
  </si>
  <si>
    <t>Asset Quality</t>
  </si>
  <si>
    <t>Provisions / Avg Assets</t>
  </si>
  <si>
    <t>Noncore Funding / Liab</t>
  </si>
  <si>
    <t>Brokered Dep / Liab</t>
  </si>
  <si>
    <t>Liquid Assets / Assets</t>
  </si>
  <si>
    <t>Residential Mortgage</t>
  </si>
  <si>
    <t>25th</t>
  </si>
  <si>
    <t>75th</t>
  </si>
  <si>
    <t>District</t>
  </si>
  <si>
    <t>Med</t>
  </si>
  <si>
    <t>Other</t>
  </si>
  <si>
    <t>series</t>
  </si>
  <si>
    <t>code</t>
  </si>
  <si>
    <t>MI Med</t>
  </si>
  <si>
    <t>MN Med</t>
  </si>
  <si>
    <t>MT Med</t>
  </si>
  <si>
    <t>ND Med</t>
  </si>
  <si>
    <t>SD Med</t>
  </si>
  <si>
    <t>WI Med</t>
  </si>
  <si>
    <t>Banks</t>
  </si>
  <si>
    <t>BHCs</t>
  </si>
  <si>
    <t>Business Category (&gt;25% loans)</t>
  </si>
  <si>
    <t>Commerical Real Estate (BOG)</t>
  </si>
  <si>
    <t>Tier 1 Leverage Ratio</t>
  </si>
  <si>
    <t>Negative Earners (last 4 qtrs)</t>
  </si>
  <si>
    <t>Miscellaneous</t>
  </si>
  <si>
    <t>[Noncurrent + Delinquent Loans] / [Capital + ALLL]</t>
  </si>
  <si>
    <t xml:space="preserve">  CLD [NCL+DQ] / [Capital + ALLL]</t>
  </si>
  <si>
    <t xml:space="preserve">  CRE [NCL+DQ] / [Capital + ALLL]</t>
  </si>
  <si>
    <t xml:space="preserve">  Res RE [NCL+DQ] / [Capital + ALLL]</t>
  </si>
  <si>
    <t xml:space="preserve">  C&amp;I [NCL+DQ] / [Capital + ALLL]</t>
  </si>
  <si>
    <t xml:space="preserve">  Ind [NCL+DQ] / [Capital + ALLL]</t>
  </si>
  <si>
    <t xml:space="preserve">  Ag [NCL+DQ] / [Capital + ALLL]</t>
  </si>
  <si>
    <t>[NCL+Delinquent Loans] / Capital + ALLL</t>
  </si>
  <si>
    <t>Use the individual spinner buttons within each</t>
  </si>
  <si>
    <t>chart to flip through different series</t>
  </si>
  <si>
    <t>Use the spinner button in the box below to</t>
  </si>
  <si>
    <t>change the bank category used to create</t>
  </si>
  <si>
    <t>the statistics</t>
  </si>
  <si>
    <t>Business Category</t>
  </si>
  <si>
    <t>at least 25% of the loan portfolio is composed of agriculture loans</t>
  </si>
  <si>
    <t>one of the following three conditions applies:</t>
  </si>
  <si>
    <t>--construction &amp; land development loans are greater than total capital</t>
  </si>
  <si>
    <t>--total commerical real estate loans are greater than 3 times total capital,</t>
  </si>
  <si>
    <t>--the growth rate of commercial real estate loans over the past three years was greater than 150%</t>
  </si>
  <si>
    <t>at least 25% of the loan portfolio is composed of residential mortgage loans</t>
  </si>
  <si>
    <t>at least 25% of the loan portfolio is composed of commerical &amp; industrial loans</t>
  </si>
  <si>
    <t>banks that do not fall into any of the above categories</t>
  </si>
  <si>
    <t>Capital ratios are a key measure of a bank’s financial stability. There are a variety of capital ratios, but they generally 
measure certain types of bank capital against certain types of assets. As a rule of thumb, the higher the ratio, the more 
sound the bank.</t>
  </si>
  <si>
    <r>
      <t xml:space="preserve">total bank equity / total assets, </t>
    </r>
    <r>
      <rPr>
        <sz val="11"/>
        <color theme="1"/>
        <rFont val="Calibri"/>
        <family val="2"/>
        <scheme val="minor"/>
      </rPr>
      <t>the simplest and most basic capital measure</t>
    </r>
  </si>
  <si>
    <r>
      <rPr>
        <b/>
        <sz val="11"/>
        <color indexed="8"/>
        <rFont val="Calibri"/>
        <family val="2"/>
      </rPr>
      <t>total risk-based capital / total risk-weighted assets</t>
    </r>
    <r>
      <rPr>
        <sz val="11"/>
        <color theme="1"/>
        <rFont val="Calibri"/>
        <family val="2"/>
        <scheme val="minor"/>
      </rPr>
      <t>, which adjusts both capital and assets for their underlying risk and 
allows lower capital charges for less risky assets.</t>
    </r>
  </si>
  <si>
    <r>
      <t>tier 1 capital / adjusted average assets</t>
    </r>
    <r>
      <rPr>
        <sz val="11"/>
        <color theme="1"/>
        <rFont val="Calibri"/>
        <family val="2"/>
        <scheme val="minor"/>
      </rPr>
      <t>, another adjusted capital ratio focuses on a bank's "core" capital (it typically 
consists of common &amp; preferred equity, surplus, and undivided profits).</t>
    </r>
  </si>
  <si>
    <t>Asset quality refers to the amount of risk or probable loss in a bank's assets and the ability of the bank's capital stock 
and other reserve accounts to absorb any losses. Asset quality measures usually focus on a bank's loan portfolio since 
(i) loans typically constitute a majority of a bank's assets, and (ii) most bank failures occur because of loan portfolio problems.</t>
  </si>
  <si>
    <r>
      <t xml:space="preserve">Ag [NCL + DQ] / [capital + allowances], </t>
    </r>
    <r>
      <rPr>
        <sz val="11"/>
        <color theme="1"/>
        <rFont val="Calibri"/>
        <family val="2"/>
        <scheme val="minor"/>
      </rPr>
      <t>a subset of the prior measure, this ratio focuses on problematic loans that are
secured by farmland, used to finance agriculture production, and other loans to farmers.</t>
    </r>
  </si>
  <si>
    <r>
      <t xml:space="preserve">CLD [NCL + DQ] / [capital + allowances], </t>
    </r>
    <r>
      <rPr>
        <sz val="11"/>
        <color theme="1"/>
        <rFont val="Calibri"/>
        <family val="2"/>
        <scheme val="minor"/>
      </rPr>
      <t>this ratio focuses on problematic construction &amp; land development loans.</t>
    </r>
  </si>
  <si>
    <r>
      <t xml:space="preserve">CRE [NCL + DQ] / [capital + allowances], </t>
    </r>
    <r>
      <rPr>
        <sz val="11"/>
        <color theme="1"/>
        <rFont val="Calibri"/>
        <family val="2"/>
        <scheme val="minor"/>
      </rPr>
      <t>this ratio focuses on problematic commercial real estate loans.</t>
    </r>
  </si>
  <si>
    <r>
      <t xml:space="preserve">Res RE [NCL + DQ] / [capital + allowances], </t>
    </r>
    <r>
      <rPr>
        <sz val="11"/>
        <color theme="1"/>
        <rFont val="Calibri"/>
        <family val="2"/>
        <scheme val="minor"/>
      </rPr>
      <t>this ratio focuses on problematic residential real estate loans.</t>
    </r>
  </si>
  <si>
    <r>
      <t xml:space="preserve">C&amp;I [NCL + DQ] / [capital + allowances], </t>
    </r>
    <r>
      <rPr>
        <sz val="11"/>
        <color theme="1"/>
        <rFont val="Calibri"/>
        <family val="2"/>
        <scheme val="minor"/>
      </rPr>
      <t>this ratio focuses on commercial &amp; industrial loans.</t>
    </r>
  </si>
  <si>
    <r>
      <t xml:space="preserve">Ind [NCL + DQ] / [capital + allowances], </t>
    </r>
    <r>
      <rPr>
        <sz val="11"/>
        <color theme="1"/>
        <rFont val="Calibri"/>
        <family val="2"/>
        <scheme val="minor"/>
      </rPr>
      <t>this ratio focuses on problematic consumer loans to individuals.</t>
    </r>
  </si>
  <si>
    <t>Earnings are the difference between revenues and expenses, taking into account various gains, losses, and taxes. An 
especially important item is the ""provision for loan and lease losses"", which is an amount set aside by a bank to maintain its allowances at a level sufficient to absorb estimated loan losses.</t>
  </si>
  <si>
    <r>
      <rPr>
        <b/>
        <sz val="11"/>
        <color indexed="8"/>
        <rFont val="Calibri"/>
        <family val="2"/>
      </rPr>
      <t>"return on average assets"</t>
    </r>
    <r>
      <rPr>
        <sz val="11"/>
        <color theme="1"/>
        <rFont val="Calibri"/>
        <family val="2"/>
        <scheme val="minor"/>
      </rPr>
      <t xml:space="preserve"> is a standard measure of bank earnings. It is the ratio of net income to annual average assets</t>
    </r>
  </si>
  <si>
    <r>
      <rPr>
        <b/>
        <sz val="11"/>
        <color indexed="8"/>
        <rFont val="Calibri"/>
        <family val="2"/>
      </rPr>
      <t xml:space="preserve">"net interest margin", </t>
    </r>
    <r>
      <rPr>
        <sz val="11"/>
        <color theme="1"/>
        <rFont val="Calibri"/>
        <family val="2"/>
        <scheme val="minor"/>
      </rPr>
      <t>the difference between interest income and interest expense.  It represents the spread or gross
margin on a bank's loans and investement (what it earns from its assets minus what it pays to buy those assets)</t>
    </r>
  </si>
  <si>
    <r>
      <rPr>
        <b/>
        <sz val="11"/>
        <color indexed="8"/>
        <rFont val="Calibri"/>
        <family val="2"/>
      </rPr>
      <t xml:space="preserve">provison expense / average assets, </t>
    </r>
    <r>
      <rPr>
        <sz val="11"/>
        <color theme="1"/>
        <rFont val="Calibri"/>
        <family val="2"/>
        <scheme val="minor"/>
      </rPr>
      <t>as mentioned above, provisions are the amounts set aside by a bank to absorb future
loan losses</t>
    </r>
  </si>
  <si>
    <t>A count of the number of banks with negative earnings over the past 4 quarters.</t>
  </si>
  <si>
    <t>Bank liquidity refers to the ability of bank to raise cash quickly and easily at a reasonable cost.  Banks must have adequate liquidity in order to serve their customers and operate efficiently.</t>
  </si>
  <si>
    <r>
      <t xml:space="preserve">noncore funding / total liabilities, </t>
    </r>
    <r>
      <rPr>
        <sz val="11"/>
        <color theme="1"/>
        <rFont val="Calibri"/>
        <family val="2"/>
        <scheme val="minor"/>
      </rPr>
      <t>noncore funding sources include federal funds purchased, Federal Home Loan Bank (FHLB) advances, subordinated notes and debentures, CDs of more than $100,000 (jumbo CDs) and brokered deposits.  Banks which make extensive use of the sort of financing may find themselves subjetct to potential liquidity stress if the funding sources are no longer available.</t>
    </r>
  </si>
  <si>
    <r>
      <rPr>
        <b/>
        <sz val="11"/>
        <color indexed="8"/>
        <rFont val="Calibri"/>
        <family val="2"/>
      </rPr>
      <t>brokered deposits / total liabilities,</t>
    </r>
    <r>
      <rPr>
        <sz val="11"/>
        <color theme="1"/>
        <rFont val="Calibri"/>
        <family val="2"/>
        <scheme val="minor"/>
      </rPr>
      <t xml:space="preserve"> brokered deposits are acquired from brokers and dealers for the account of others.   Banks which make extensive use of this sort of financing may find themselves subject to potential liquidity stress if the brokers suddenly withdraw their deposits.</t>
    </r>
  </si>
  <si>
    <r>
      <t xml:space="preserve">liquid assets / total assets, </t>
    </r>
    <r>
      <rPr>
        <sz val="11"/>
        <color theme="1"/>
        <rFont val="Calibri"/>
        <family val="2"/>
        <scheme val="minor"/>
      </rPr>
      <t xml:space="preserve">liquid assets consist of cash and other assets that can be converted easily into cash, including 
fed funds (which are reserve funds of commercial banks held at Federal Reserve banks) and securities (which are any 
negotiated instrument that has underlying financial value). </t>
    </r>
  </si>
  <si>
    <t>[NCL + OREO] / Total Loans</t>
  </si>
  <si>
    <t>[NCL+Delinquent Loans] / [Capital + ALLL]</t>
  </si>
  <si>
    <t>[%, unless indicated]</t>
  </si>
  <si>
    <t>Total Risk Based Capital Ratio</t>
  </si>
  <si>
    <t>Net Loan Growth (last 4 qtrs)</t>
  </si>
  <si>
    <t>The percentage change in total loans and leases, net of allowances, over the past four quarters.</t>
  </si>
  <si>
    <t>ALLL / Nonaccrual Loans</t>
  </si>
  <si>
    <t>Definition</t>
  </si>
  <si>
    <t>District Med</t>
  </si>
  <si>
    <t>Ag Banks Med</t>
  </si>
  <si>
    <t>CRE Banks Med</t>
  </si>
  <si>
    <t>C&amp;I Banks Med</t>
  </si>
  <si>
    <t>Other Banks Med</t>
  </si>
  <si>
    <t>RES RE Banks Med</t>
  </si>
  <si>
    <t>Ag Banks</t>
  </si>
  <si>
    <t>CRE Banks</t>
  </si>
  <si>
    <t>RES RE Banks</t>
  </si>
  <si>
    <t>C&amp;I Banks</t>
  </si>
  <si>
    <t>Other Banks</t>
  </si>
  <si>
    <r>
      <t xml:space="preserve">[noncurrent loans + delinquent loans] / [capital + allowances], </t>
    </r>
    <r>
      <rPr>
        <sz val="11"/>
        <color theme="1"/>
        <rFont val="Calibri"/>
        <family val="2"/>
        <scheme val="minor"/>
      </rPr>
      <t>a broader measure of asset quality which combines 
noncurrent loans with delinquent loans (these are loans which are still accruing interest but are past due 30-89 days). 
The denominator consists of total bank capital (equity) plus allowances, which represents the maximum loss the bank
could suffer while still remaining solvent.</t>
    </r>
  </si>
  <si>
    <t>[NCL + OREO]  / [Total Loans + OREO]</t>
  </si>
  <si>
    <r>
      <t xml:space="preserve">[noncurrent loans + other real estate owned] / [total loans + OREO], </t>
    </r>
    <r>
      <rPr>
        <sz val="11"/>
        <color theme="1"/>
        <rFont val="Calibri"/>
        <family val="2"/>
        <scheme val="minor"/>
      </rPr>
      <t>a more comprehensive measure of problem assets that includes noncurrent loans (which are loans past due 90 days or more plus loans that are no longer accuring interest) and other real estate owned by the bank, divided by the sum of total loans and OREO.</t>
    </r>
  </si>
  <si>
    <r>
      <t xml:space="preserve">allowances / nonaccrual loans, </t>
    </r>
    <r>
      <rPr>
        <sz val="11"/>
        <color theme="1"/>
        <rFont val="Calibri"/>
        <family val="2"/>
        <scheme val="minor"/>
      </rPr>
      <t>allowances are the cumulative capital the bank has set aside in the past to cover losses on loans and other bad debts and nonaccrual loans (a subset of noncurrent loans) are loans on which interest is overdue &amp; no longer accruing and collection of full principal is unlikely.</t>
    </r>
  </si>
  <si>
    <t>[NCL + OREO] / [Total Loans + OREO]</t>
  </si>
  <si>
    <t>OLD</t>
  </si>
  <si>
    <t>NEW</t>
  </si>
  <si>
    <t>NAME</t>
  </si>
  <si>
    <t>Minneapolis-St. Paul-Bloomingto</t>
  </si>
  <si>
    <t>NAME2</t>
  </si>
  <si>
    <t>Mpls-StPaul</t>
  </si>
  <si>
    <t>Tangible Common Equity Capital</t>
  </si>
  <si>
    <r>
      <t>tangible common equity capital</t>
    </r>
    <r>
      <rPr>
        <i/>
        <sz val="11"/>
        <color theme="1"/>
        <rFont val="Calibri"/>
        <family val="2"/>
        <scheme val="minor"/>
      </rPr>
      <t xml:space="preserve"> </t>
    </r>
    <r>
      <rPr>
        <sz val="11"/>
        <color theme="1"/>
        <rFont val="Calibri"/>
        <family val="2"/>
        <scheme val="minor"/>
      </rPr>
      <t>is total equity capital less any preferred stock, goodwill, or other intangible assets</t>
    </r>
  </si>
  <si>
    <t>Nation Med</t>
  </si>
  <si>
    <t>Nation</t>
  </si>
  <si>
    <t>District 25th</t>
  </si>
  <si>
    <t>Nation 25th</t>
  </si>
  <si>
    <t>MI 25th</t>
  </si>
  <si>
    <t>MN 25th</t>
  </si>
  <si>
    <t>MT 25th</t>
  </si>
  <si>
    <t>ND 25th</t>
  </si>
  <si>
    <t>SD 25th</t>
  </si>
  <si>
    <t>WI 25th</t>
  </si>
  <si>
    <t>Ag Banks 25th</t>
  </si>
  <si>
    <t>CRE Banks 25th</t>
  </si>
  <si>
    <t>RES RE Banks 25th</t>
  </si>
  <si>
    <t>C&amp;I Banks 25th</t>
  </si>
  <si>
    <t>Other Banks 25th</t>
  </si>
  <si>
    <t>District 75th</t>
  </si>
  <si>
    <t>Nation 75th</t>
  </si>
  <si>
    <t>MI 75th</t>
  </si>
  <si>
    <t>MN 75th</t>
  </si>
  <si>
    <t>MT 75th</t>
  </si>
  <si>
    <t>ND 75th</t>
  </si>
  <si>
    <t>SD 75th</t>
  </si>
  <si>
    <t>WI 75th</t>
  </si>
  <si>
    <t>Ag Banks 75th</t>
  </si>
  <si>
    <t>CRE Banks 75th</t>
  </si>
  <si>
    <t>RES RE Banks 75th</t>
  </si>
  <si>
    <t>C&amp;I Banks 75th</t>
  </si>
  <si>
    <t>Other Banks 75th</t>
  </si>
  <si>
    <t>Avg</t>
  </si>
  <si>
    <r>
      <t>Nation</t>
    </r>
    <r>
      <rPr>
        <sz val="11"/>
        <color theme="1"/>
        <rFont val="Calibri"/>
        <family val="2"/>
        <scheme val="minor"/>
      </rPr>
      <t xml:space="preserve"> Avg</t>
    </r>
  </si>
  <si>
    <t>District Avg</t>
  </si>
  <si>
    <t>MI Avg</t>
  </si>
  <si>
    <t>MN Avg</t>
  </si>
  <si>
    <t>MT Avg</t>
  </si>
  <si>
    <t>ND Avg</t>
  </si>
  <si>
    <t>SD Avg</t>
  </si>
  <si>
    <t>WI Avg</t>
  </si>
  <si>
    <t>Ag Banks Avg</t>
  </si>
  <si>
    <t>CRE Banks Avg</t>
  </si>
  <si>
    <t>RES RE Banks Avg</t>
  </si>
  <si>
    <t>C&amp;I Banks Avg</t>
  </si>
  <si>
    <t>Other Banks Avg</t>
  </si>
  <si>
    <t>Negative Earners (last 4 qtrs) [%, #]</t>
  </si>
  <si>
    <t>OREO / [Capital + ALLL]</t>
  </si>
  <si>
    <t xml:space="preserve">  OREO / [Capital + ALLL]</t>
  </si>
  <si>
    <t>Banks w/ Loan Growth (last 4 qtrs)</t>
  </si>
  <si>
    <t>Banks w/ Positive Loan Growth (last 4 qtrs)</t>
  </si>
  <si>
    <t>current.qtr</t>
  </si>
  <si>
    <t>prior.qtr</t>
  </si>
  <si>
    <t>Code</t>
  </si>
  <si>
    <t>Name</t>
  </si>
  <si>
    <t>col.pos.med</t>
  </si>
  <si>
    <t>prior.year</t>
  </si>
  <si>
    <t>Minnesota</t>
  </si>
  <si>
    <t>Change from</t>
  </si>
  <si>
    <t>North Dakota</t>
  </si>
  <si>
    <t>Capital</t>
  </si>
  <si>
    <t>Median</t>
  </si>
  <si>
    <t>previous quarter</t>
  </si>
  <si>
    <t>previous year</t>
  </si>
  <si>
    <t>South Dakota</t>
  </si>
  <si>
    <t>Montana</t>
  </si>
  <si>
    <t>Upper Peninsula of MI</t>
  </si>
  <si>
    <t>Noncurrent and Delinquent Loans as a 
Percent of Capital and Allowance</t>
  </si>
  <si>
    <t>Western WI</t>
  </si>
  <si>
    <t>Construction and Land Development Noncurrent and Delinquent Loans as a Percent of Capital and Allowance</t>
  </si>
  <si>
    <t>Commercial Real Estate Noncurrent and Delinquent Loans 
as a Percent of Capital and Allowance</t>
  </si>
  <si>
    <t>Return on Average Assets</t>
  </si>
  <si>
    <t>Net Interest Margin</t>
  </si>
  <si>
    <t>Provisions as a Percent of Average Assets</t>
  </si>
  <si>
    <t>Noncore Funding as a Percent of Liabilities</t>
  </si>
  <si>
    <t>Net Loan Growth (over last four quarters)</t>
  </si>
  <si>
    <t>order</t>
  </si>
  <si>
    <t>date</t>
  </si>
  <si>
    <t>SMB 25th</t>
  </si>
  <si>
    <t>SMB Med</t>
  </si>
  <si>
    <t>SMB 75th</t>
  </si>
  <si>
    <t>SMB Avg</t>
  </si>
  <si>
    <t>Percent of banks with positive loan growth over the last 4 quarters</t>
  </si>
  <si>
    <t>Noncurrent and Delinquent Loans as a 
     Percent of Capital and Allowance</t>
  </si>
  <si>
    <t>Construction and Land Development Noncurrent and   
     Delinquent Loans as a Percent of Capital and Allowance</t>
  </si>
  <si>
    <t>Commercial Real Estate Noncurrent and Delinquent Loans 
     as a Percent of Capital and Allowance</t>
  </si>
  <si>
    <t>&lt; $250m</t>
  </si>
  <si>
    <t>$500m - $1b</t>
  </si>
  <si>
    <t>$1b - $3b</t>
  </si>
  <si>
    <t>&gt; $3b</t>
  </si>
  <si>
    <t>$250m - $500m</t>
  </si>
  <si>
    <t>Banks w/Loan Growth &gt; 0 (last 4 qtrs)</t>
  </si>
  <si>
    <t>State Member Banks</t>
  </si>
  <si>
    <t>RRE Banks</t>
  </si>
  <si>
    <t>Mpls-StPaul MSA</t>
  </si>
  <si>
    <t>Mpls-StPaul MSA 25th</t>
  </si>
  <si>
    <t>Mpls-StPaul MSA Avg</t>
  </si>
  <si>
    <t>Mpls-StPaul MSA 75th</t>
  </si>
  <si>
    <t>Mpls-StPaul MSA Med</t>
  </si>
  <si>
    <t>Equity/ Assets</t>
  </si>
  <si>
    <t>Financial Date:  12/31/2021</t>
  </si>
  <si>
    <t>&gt; $3B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</si>
</sst>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3" x14ac:knownFonts="1">
    <font>
      <sz val="11"/>
      <color theme="1"/>
      <name val="Calibri"/>
      <family val="2"/>
      <scheme val="minor"/>
    </font>
    <font>
      <b/>
      <sz val="11"/>
      <color theme="1"/>
      <name val="Calibri"/>
      <family val="2"/>
      <scheme val="minor"/>
    </font>
    <font>
      <sz val="11"/>
      <color theme="1"/>
      <name val="Calibri"/>
      <family val="2"/>
      <scheme val="minor"/>
    </font>
    <font>
      <sz val="10"/>
      <color theme="1"/>
      <name val="Calibri"/>
      <family val="2"/>
      <scheme val="minor"/>
    </font>
    <font>
      <sz val="10"/>
      <name val="Arial"/>
      <family val="2"/>
    </font>
    <font>
      <sz val="20"/>
      <color theme="1"/>
      <name val="Calibri"/>
      <family val="2"/>
      <scheme val="minor"/>
    </font>
    <font>
      <sz val="11"/>
      <color rgb="FF000000"/>
      <name val="Calibri"/>
      <family val="2"/>
      <scheme val="minor"/>
    </font>
    <font>
      <b/>
      <sz val="11"/>
      <color indexed="8"/>
      <name val="Calibri"/>
      <family val="2"/>
    </font>
    <font>
      <b/>
      <sz val="9.9"/>
      <color rgb="FF000000"/>
      <name val="Arial"/>
      <family val="2"/>
    </font>
    <font>
      <sz val="18"/>
      <color theme="1"/>
      <name val="Calibri"/>
      <family val="2"/>
      <scheme val="minor"/>
    </font>
    <font>
      <i/>
      <sz val="11"/>
      <color theme="1"/>
      <name val="Calibri"/>
      <family val="2"/>
      <scheme val="minor"/>
    </font>
    <font>
      <b/>
      <sz val="14"/>
      <color theme="1"/>
      <name val="Calibri"/>
      <family val="2"/>
      <scheme val="minor"/>
    </font>
    <font>
      <b/>
      <sz val="9"/>
      <color theme="1"/>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6" tint="0.59999389629810485"/>
        <bgColor indexed="64"/>
      </patternFill>
    </fill>
    <fill>
      <patternFill patternType="solid">
        <fgColor theme="8" tint="0.59999389629810485"/>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diagonal/>
    </border>
    <border>
      <left style="medium">
        <color auto="1"/>
      </left>
      <right/>
      <top/>
      <bottom style="medium">
        <color indexed="64"/>
      </bottom>
      <diagonal/>
    </border>
    <border>
      <left/>
      <right/>
      <top style="medium">
        <color auto="1"/>
      </top>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indexed="64"/>
      </bottom>
      <diagonal/>
    </border>
    <border>
      <left style="medium">
        <color auto="1"/>
      </left>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bottom/>
      <diagonal/>
    </border>
    <border>
      <left style="medium">
        <color auto="1"/>
      </left>
      <right/>
      <top/>
      <bottom style="medium">
        <color indexed="64"/>
      </bottom>
      <diagonal/>
    </border>
    <border>
      <left/>
      <right/>
      <top style="medium">
        <color auto="1"/>
      </top>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indexed="64"/>
      </bottom>
      <diagonal/>
    </border>
    <border>
      <left style="medium">
        <color auto="1"/>
      </left>
      <right/>
      <top style="medium">
        <color indexed="64"/>
      </top>
      <bottom/>
      <diagonal/>
    </border>
    <border>
      <left style="medium">
        <color auto="1"/>
      </left>
      <right/>
      <top/>
      <bottom/>
      <diagonal/>
    </border>
    <border>
      <left/>
      <right style="medium">
        <color auto="1"/>
      </right>
      <top style="medium">
        <color indexed="64"/>
      </top>
      <bottom/>
      <diagonal/>
    </border>
    <border>
      <left/>
      <right style="medium">
        <color auto="1"/>
      </right>
      <top/>
      <bottom/>
      <diagonal/>
    </border>
    <border>
      <left style="medium">
        <color auto="1"/>
      </left>
      <right/>
      <top style="medium">
        <color indexed="64"/>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3">
    <xf numFmtId="0" fontId="0" fillId="0" borderId="0"/>
    <xf numFmtId="9" fontId="2" fillId="0" borderId="0" applyFont="0" applyFill="0" applyBorder="0" applyAlignment="0" applyProtection="0"/>
    <xf numFmtId="0" fontId="4" fillId="0" borderId="0"/>
  </cellStyleXfs>
  <cellXfs count="158">
    <xf numFmtId="0" fontId="0" fillId="0" borderId="0" xfId="0"/>
    <xf numFmtId="0" fontId="0" fillId="0" borderId="0" xfId="0" applyAlignment="1">
      <alignment horizontal="center"/>
    </xf>
    <xf numFmtId="0" fontId="0" fillId="0" borderId="4" xfId="0" applyBorder="1"/>
    <xf numFmtId="0" fontId="0" fillId="0" borderId="0" xfId="0" applyBorder="1" applyAlignment="1">
      <alignment horizontal="center"/>
    </xf>
    <xf numFmtId="0" fontId="1" fillId="0" borderId="4" xfId="0" applyFont="1" applyBorder="1"/>
    <xf numFmtId="0" fontId="0" fillId="0" borderId="0" xfId="0" applyBorder="1"/>
    <xf numFmtId="9" fontId="0" fillId="2" borderId="0" xfId="1" applyFont="1" applyFill="1" applyBorder="1" applyAlignment="1">
      <alignment horizontal="center"/>
    </xf>
    <xf numFmtId="0" fontId="0" fillId="0" borderId="0" xfId="0" applyFill="1" applyAlignment="1">
      <alignment horizontal="center"/>
    </xf>
    <xf numFmtId="9" fontId="0" fillId="2" borderId="7" xfId="1" applyFont="1" applyFill="1" applyBorder="1" applyAlignment="1">
      <alignment horizontal="center"/>
    </xf>
    <xf numFmtId="9" fontId="0" fillId="2" borderId="5" xfId="1" applyFont="1" applyFill="1" applyBorder="1" applyAlignment="1">
      <alignment horizontal="center"/>
    </xf>
    <xf numFmtId="9" fontId="0" fillId="2" borderId="8" xfId="1" applyFont="1" applyFill="1" applyBorder="1" applyAlignment="1">
      <alignment horizontal="center"/>
    </xf>
    <xf numFmtId="9" fontId="0" fillId="2" borderId="4" xfId="1" applyFont="1" applyFill="1" applyBorder="1" applyAlignment="1">
      <alignment horizontal="center"/>
    </xf>
    <xf numFmtId="14" fontId="0" fillId="0" borderId="0" xfId="0" applyNumberFormat="1" applyBorder="1"/>
    <xf numFmtId="0" fontId="0" fillId="3" borderId="0" xfId="0" applyFill="1"/>
    <xf numFmtId="0" fontId="0" fillId="3" borderId="0" xfId="0" applyFill="1" applyBorder="1"/>
    <xf numFmtId="0" fontId="0" fillId="2" borderId="0" xfId="0" applyFill="1" applyBorder="1"/>
    <xf numFmtId="0" fontId="0" fillId="2" borderId="0" xfId="0" applyFill="1"/>
    <xf numFmtId="165" fontId="0" fillId="0" borderId="7" xfId="0" applyNumberFormat="1" applyBorder="1" applyAlignment="1">
      <alignment horizontal="center"/>
    </xf>
    <xf numFmtId="165" fontId="0" fillId="0" borderId="7" xfId="1" applyNumberFormat="1" applyFont="1" applyBorder="1" applyAlignment="1">
      <alignment horizontal="center"/>
    </xf>
    <xf numFmtId="0" fontId="0" fillId="5" borderId="0" xfId="0" applyFill="1"/>
    <xf numFmtId="0" fontId="0" fillId="5" borderId="0" xfId="0" applyFill="1" applyBorder="1"/>
    <xf numFmtId="14" fontId="0" fillId="4" borderId="0" xfId="0" applyNumberFormat="1" applyFill="1"/>
    <xf numFmtId="14" fontId="0" fillId="0" borderId="0" xfId="0" applyNumberFormat="1"/>
    <xf numFmtId="0" fontId="0" fillId="4" borderId="0" xfId="0" applyFill="1" applyAlignment="1">
      <alignment horizontal="center"/>
    </xf>
    <xf numFmtId="0" fontId="0" fillId="4" borderId="0" xfId="0" applyFill="1" applyBorder="1"/>
    <xf numFmtId="0" fontId="0" fillId="0" borderId="0" xfId="0" applyFill="1"/>
    <xf numFmtId="0" fontId="0" fillId="0" borderId="0" xfId="0" applyFill="1" applyBorder="1"/>
    <xf numFmtId="0" fontId="0" fillId="6" borderId="0" xfId="0" applyFill="1"/>
    <xf numFmtId="0" fontId="0" fillId="3" borderId="4" xfId="0" applyFill="1" applyBorder="1"/>
    <xf numFmtId="0" fontId="0" fillId="0" borderId="7" xfId="0" applyBorder="1"/>
    <xf numFmtId="0" fontId="1" fillId="0" borderId="1" xfId="0" applyFont="1" applyBorder="1"/>
    <xf numFmtId="0" fontId="0" fillId="0" borderId="2" xfId="0" applyBorder="1"/>
    <xf numFmtId="0" fontId="0" fillId="0" borderId="3" xfId="0" applyBorder="1"/>
    <xf numFmtId="0" fontId="0" fillId="0" borderId="5" xfId="0" applyBorder="1"/>
    <xf numFmtId="0" fontId="1" fillId="0" borderId="6" xfId="0" applyFont="1" applyFill="1" applyBorder="1"/>
    <xf numFmtId="0" fontId="0" fillId="0" borderId="8" xfId="0" applyBorder="1"/>
    <xf numFmtId="0" fontId="0" fillId="0" borderId="1" xfId="0" applyBorder="1"/>
    <xf numFmtId="0" fontId="0" fillId="0" borderId="6" xfId="0" applyBorder="1"/>
    <xf numFmtId="0" fontId="1" fillId="2" borderId="0" xfId="0" applyFont="1" applyFill="1" applyBorder="1"/>
    <xf numFmtId="0" fontId="8" fillId="0" borderId="0" xfId="0" applyFont="1" applyAlignment="1">
      <alignment horizontal="left"/>
    </xf>
    <xf numFmtId="0" fontId="0" fillId="4" borderId="0" xfId="0" applyFill="1" applyBorder="1" applyAlignment="1">
      <alignment horizontal="center"/>
    </xf>
    <xf numFmtId="0" fontId="0" fillId="0" borderId="0" xfId="0" quotePrefix="1" applyBorder="1"/>
    <xf numFmtId="0" fontId="6" fillId="2" borderId="0" xfId="0" applyFont="1" applyFill="1" applyBorder="1" applyAlignment="1">
      <alignment wrapText="1"/>
    </xf>
    <xf numFmtId="0" fontId="1" fillId="0" borderId="0" xfId="0" applyFont="1" applyBorder="1"/>
    <xf numFmtId="0" fontId="0" fillId="0" borderId="0" xfId="0" applyBorder="1" applyAlignment="1">
      <alignment wrapText="1"/>
    </xf>
    <xf numFmtId="0" fontId="1" fillId="0" borderId="0" xfId="0" applyFont="1" applyBorder="1" applyAlignment="1">
      <alignment wrapText="1"/>
    </xf>
    <xf numFmtId="0" fontId="0" fillId="2" borderId="0" xfId="0" applyFill="1" applyBorder="1" applyAlignment="1">
      <alignment wrapText="1"/>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6" xfId="0" applyBorder="1" applyAlignment="1">
      <alignment horizontal="center"/>
    </xf>
    <xf numFmtId="0" fontId="1" fillId="0" borderId="12" xfId="0" applyFont="1" applyBorder="1" applyAlignment="1">
      <alignment horizontal="center"/>
    </xf>
    <xf numFmtId="0" fontId="1" fillId="0" borderId="16" xfId="0" applyFont="1" applyBorder="1" applyAlignment="1">
      <alignment horizontal="center"/>
    </xf>
    <xf numFmtId="165" fontId="0" fillId="0" borderId="13" xfId="0" applyNumberFormat="1" applyBorder="1" applyAlignment="1">
      <alignment horizontal="center"/>
    </xf>
    <xf numFmtId="165" fontId="0" fillId="0" borderId="17" xfId="1" applyNumberFormat="1" applyFont="1" applyBorder="1" applyAlignment="1">
      <alignment horizontal="center"/>
    </xf>
    <xf numFmtId="165" fontId="0" fillId="0" borderId="13" xfId="1" applyNumberFormat="1" applyFont="1" applyBorder="1" applyAlignment="1">
      <alignment horizontal="center"/>
    </xf>
    <xf numFmtId="0" fontId="1" fillId="0" borderId="0" xfId="0" applyFont="1" applyBorder="1" applyAlignment="1">
      <alignment horizontal="center"/>
    </xf>
    <xf numFmtId="0" fontId="0" fillId="0" borderId="0" xfId="0" applyBorder="1" applyAlignment="1">
      <alignment horizontal="center"/>
    </xf>
    <xf numFmtId="165" fontId="0" fillId="0" borderId="12" xfId="0" applyNumberFormat="1" applyBorder="1" applyAlignment="1">
      <alignment horizontal="center"/>
    </xf>
    <xf numFmtId="165" fontId="0" fillId="0" borderId="0" xfId="0" applyNumberFormat="1" applyBorder="1" applyAlignment="1">
      <alignment horizontal="center"/>
    </xf>
    <xf numFmtId="165" fontId="0" fillId="0" borderId="16" xfId="0" applyNumberFormat="1" applyBorder="1" applyAlignment="1">
      <alignment horizontal="center"/>
    </xf>
    <xf numFmtId="0" fontId="0" fillId="4" borderId="19" xfId="0" applyFill="1" applyBorder="1"/>
    <xf numFmtId="0" fontId="0" fillId="0" borderId="0" xfId="0" applyBorder="1" applyAlignment="1">
      <alignment horizontal="center"/>
    </xf>
    <xf numFmtId="0" fontId="1" fillId="0" borderId="0" xfId="0" applyFont="1" applyBorder="1" applyAlignment="1">
      <alignment horizontal="center"/>
    </xf>
    <xf numFmtId="0" fontId="0" fillId="0" borderId="7" xfId="0" applyBorder="1" applyAlignment="1">
      <alignment horizontal="center"/>
    </xf>
    <xf numFmtId="0" fontId="0" fillId="0" borderId="0" xfId="0" applyAlignment="1">
      <alignment horizontal="left"/>
    </xf>
    <xf numFmtId="0" fontId="0" fillId="0" borderId="20" xfId="0" applyBorder="1" applyAlignment="1">
      <alignment horizontal="left"/>
    </xf>
    <xf numFmtId="0" fontId="1" fillId="0" borderId="0" xfId="0" applyFont="1" applyBorder="1" applyAlignment="1">
      <alignment horizontal="left"/>
    </xf>
    <xf numFmtId="0" fontId="0" fillId="0" borderId="21" xfId="0" applyBorder="1" applyAlignment="1">
      <alignment horizontal="left"/>
    </xf>
    <xf numFmtId="0" fontId="0" fillId="0" borderId="0" xfId="0" applyFont="1"/>
    <xf numFmtId="0" fontId="1" fillId="0" borderId="21" xfId="0" applyFont="1" applyBorder="1" applyAlignment="1">
      <alignment horizontal="left"/>
    </xf>
    <xf numFmtId="0" fontId="0" fillId="0" borderId="0" xfId="0" applyBorder="1" applyAlignment="1">
      <alignment horizontal="left" vertical="top" wrapText="1" indent="1"/>
    </xf>
    <xf numFmtId="10" fontId="0" fillId="0" borderId="0" xfId="1" applyNumberFormat="1" applyFont="1" applyBorder="1" applyAlignment="1">
      <alignment horizontal="center"/>
    </xf>
    <xf numFmtId="1" fontId="0" fillId="0" borderId="0" xfId="1" applyNumberFormat="1" applyFont="1" applyBorder="1" applyAlignment="1">
      <alignment horizontal="center"/>
    </xf>
    <xf numFmtId="0" fontId="1" fillId="0" borderId="0" xfId="0" applyFont="1" applyBorder="1" applyAlignment="1">
      <alignment horizontal="left" vertical="top" wrapText="1"/>
    </xf>
    <xf numFmtId="0" fontId="0" fillId="0" borderId="9" xfId="0" applyBorder="1"/>
    <xf numFmtId="0" fontId="0" fillId="0" borderId="10" xfId="0" applyBorder="1"/>
    <xf numFmtId="0" fontId="0" fillId="0" borderId="10" xfId="0" applyBorder="1" applyAlignment="1">
      <alignment horizontal="center"/>
    </xf>
    <xf numFmtId="0" fontId="0" fillId="0" borderId="22" xfId="0" applyBorder="1" applyAlignment="1">
      <alignment horizontal="left"/>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1" fillId="0" borderId="0" xfId="0" applyFont="1" applyBorder="1" applyAlignment="1">
      <alignment horizontal="center"/>
    </xf>
    <xf numFmtId="0" fontId="1" fillId="0" borderId="0" xfId="0" applyFont="1" applyBorder="1" applyAlignment="1">
      <alignment horizontal="left"/>
    </xf>
    <xf numFmtId="0" fontId="0" fillId="0" borderId="23" xfId="0" applyBorder="1" applyAlignment="1">
      <alignment horizontal="center"/>
    </xf>
    <xf numFmtId="9" fontId="0" fillId="2" borderId="25" xfId="1" applyFont="1" applyFill="1" applyBorder="1" applyAlignment="1">
      <alignment horizontal="center"/>
    </xf>
    <xf numFmtId="0" fontId="0" fillId="0" borderId="27"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0" xfId="0" applyFont="1" applyFill="1" applyBorder="1" applyAlignment="1">
      <alignment horizontal="center" shrinkToFit="1"/>
    </xf>
    <xf numFmtId="0" fontId="12" fillId="0" borderId="11" xfId="0" applyFont="1" applyBorder="1" applyAlignment="1">
      <alignment horizontal="center"/>
    </xf>
    <xf numFmtId="0" fontId="1" fillId="0" borderId="25" xfId="0" applyFont="1" applyBorder="1" applyAlignment="1"/>
    <xf numFmtId="0" fontId="1" fillId="0" borderId="14" xfId="0" applyFont="1" applyBorder="1" applyAlignment="1"/>
    <xf numFmtId="0" fontId="1" fillId="0" borderId="18" xfId="0" applyFont="1" applyBorder="1" applyAlignment="1"/>
    <xf numFmtId="0" fontId="1" fillId="0" borderId="15" xfId="0" applyFont="1" applyBorder="1" applyAlignment="1"/>
    <xf numFmtId="0" fontId="1" fillId="0" borderId="10" xfId="0" applyFont="1" applyBorder="1" applyAlignment="1">
      <alignment horizontal="center"/>
    </xf>
    <xf numFmtId="0" fontId="1" fillId="0" borderId="0" xfId="0" applyFont="1" applyBorder="1" applyAlignment="1">
      <alignment horizontal="center"/>
    </xf>
    <xf numFmtId="0" fontId="0" fillId="0" borderId="0" xfId="0" applyBorder="1" applyAlignment="1">
      <alignment horizontal="center"/>
    </xf>
    <xf numFmtId="0" fontId="0" fillId="0" borderId="25" xfId="0" applyBorder="1" applyAlignment="1">
      <alignment horizontal="center"/>
    </xf>
    <xf numFmtId="0" fontId="0" fillId="0" borderId="23" xfId="0" applyBorder="1" applyAlignment="1">
      <alignment horizontal="center"/>
    </xf>
    <xf numFmtId="0" fontId="0" fillId="0" borderId="0" xfId="0" applyBorder="1" applyAlignment="1">
      <alignment horizontal="center"/>
    </xf>
    <xf numFmtId="0" fontId="0" fillId="0" borderId="27" xfId="0" applyBorder="1" applyAlignment="1">
      <alignment horizontal="center"/>
    </xf>
    <xf numFmtId="0" fontId="1" fillId="0" borderId="29"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2" borderId="23" xfId="0" applyFont="1" applyFill="1" applyBorder="1" applyAlignment="1">
      <alignment horizontal="center"/>
    </xf>
    <xf numFmtId="0" fontId="1" fillId="2" borderId="0" xfId="0" applyFont="1" applyFill="1" applyBorder="1" applyAlignment="1">
      <alignment horizontal="center"/>
    </xf>
    <xf numFmtId="0" fontId="1" fillId="2" borderId="27" xfId="0" applyFont="1" applyFill="1" applyBorder="1" applyAlignment="1">
      <alignment horizontal="center"/>
    </xf>
    <xf numFmtId="0" fontId="3" fillId="0" borderId="23" xfId="0" applyFont="1" applyBorder="1" applyAlignment="1">
      <alignment horizontal="center"/>
    </xf>
    <xf numFmtId="0" fontId="3" fillId="0" borderId="0" xfId="0" applyFont="1" applyBorder="1" applyAlignment="1">
      <alignment horizontal="center"/>
    </xf>
    <xf numFmtId="0" fontId="3" fillId="0" borderId="27" xfId="0" applyFont="1" applyBorder="1" applyAlignment="1">
      <alignment horizontal="center"/>
    </xf>
    <xf numFmtId="0" fontId="0" fillId="0" borderId="24" xfId="0" applyBorder="1" applyAlignment="1">
      <alignment horizontal="center"/>
    </xf>
    <xf numFmtId="0" fontId="0" fillId="0" borderId="7" xfId="0" applyBorder="1" applyAlignment="1">
      <alignment horizontal="center"/>
    </xf>
    <xf numFmtId="0" fontId="0" fillId="0" borderId="28" xfId="0" applyBorder="1" applyAlignment="1">
      <alignment horizontal="center"/>
    </xf>
    <xf numFmtId="0" fontId="1" fillId="0" borderId="29"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4" xfId="0" applyFont="1" applyBorder="1" applyAlignment="1">
      <alignment horizontal="center" vertical="center"/>
    </xf>
    <xf numFmtId="0" fontId="1" fillId="0" borderId="7" xfId="0" applyFont="1" applyBorder="1" applyAlignment="1">
      <alignment horizontal="center" vertical="center"/>
    </xf>
    <xf numFmtId="0" fontId="1" fillId="0" borderId="28" xfId="0" applyFont="1" applyBorder="1" applyAlignment="1">
      <alignment horizontal="center" vertical="center"/>
    </xf>
    <xf numFmtId="0" fontId="1" fillId="7" borderId="29" xfId="0" applyFont="1" applyFill="1" applyBorder="1" applyAlignment="1">
      <alignment horizontal="center" vertical="center"/>
    </xf>
    <xf numFmtId="0" fontId="1" fillId="7" borderId="25" xfId="0" applyFont="1" applyFill="1" applyBorder="1" applyAlignment="1">
      <alignment horizontal="center" vertical="center"/>
    </xf>
    <xf numFmtId="0" fontId="1" fillId="7" borderId="26" xfId="0" applyFont="1" applyFill="1" applyBorder="1" applyAlignment="1">
      <alignment horizontal="center" vertical="center"/>
    </xf>
    <xf numFmtId="0" fontId="1" fillId="7" borderId="24"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28" xfId="0" applyFont="1" applyFill="1"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1" fillId="0" borderId="23" xfId="0" applyFont="1" applyBorder="1" applyAlignment="1">
      <alignment horizontal="center"/>
    </xf>
    <xf numFmtId="0" fontId="1" fillId="0" borderId="0" xfId="0" applyFont="1" applyBorder="1" applyAlignment="1">
      <alignment horizontal="center"/>
    </xf>
    <xf numFmtId="0" fontId="1" fillId="0" borderId="27" xfId="0" applyFont="1"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5" fillId="0" borderId="4" xfId="0" applyFont="1" applyBorder="1" applyAlignment="1">
      <alignment horizontal="center" shrinkToFit="1"/>
    </xf>
    <xf numFmtId="0" fontId="5" fillId="0" borderId="0" xfId="0" applyFont="1" applyBorder="1" applyAlignment="1">
      <alignment horizontal="center" shrinkToFit="1"/>
    </xf>
    <xf numFmtId="0" fontId="5" fillId="0" borderId="5" xfId="0" applyFont="1" applyBorder="1" applyAlignment="1">
      <alignment horizontal="center" shrinkToFit="1"/>
    </xf>
    <xf numFmtId="0" fontId="9" fillId="0" borderId="0" xfId="0" applyFont="1" applyBorder="1" applyAlignment="1">
      <alignment horizontal="center"/>
    </xf>
    <xf numFmtId="0" fontId="9" fillId="0" borderId="7" xfId="0" applyFont="1" applyBorder="1" applyAlignment="1">
      <alignment horizontal="center"/>
    </xf>
    <xf numFmtId="0" fontId="11" fillId="0" borderId="0" xfId="0" applyFont="1" applyBorder="1" applyAlignment="1">
      <alignment horizontal="left"/>
    </xf>
    <xf numFmtId="0" fontId="1" fillId="0" borderId="33" xfId="0" applyFont="1" applyBorder="1" applyAlignment="1">
      <alignment horizontal="center"/>
    </xf>
    <xf numFmtId="0" fontId="1" fillId="0" borderId="30" xfId="0" applyFont="1" applyBorder="1" applyAlignment="1">
      <alignment horizontal="center"/>
    </xf>
    <xf numFmtId="0" fontId="0" fillId="0" borderId="36" xfId="0" applyBorder="1" applyAlignment="1">
      <alignment horizontal="center"/>
    </xf>
  </cellXfs>
  <cellStyles count="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wksp!$V$1</c:f>
          <c:strCache>
            <c:ptCount val="1"/>
            <c:pt idx="0">
              <c:v>Capital:  Equity / Assets</c:v>
            </c:pt>
          </c:strCache>
        </c:strRef>
      </c:tx>
      <c:overlay val="0"/>
      <c:txPr>
        <a:bodyPr/>
        <a:lstStyle/>
        <a:p>
          <a:pPr>
            <a:defRPr sz="1600"/>
          </a:pPr>
          <a:endParaRPr lang="en-US"/>
        </a:p>
      </c:txPr>
    </c:title>
    <c:autoTitleDeleted val="0"/>
    <c:plotArea>
      <c:layout/>
      <c:lineChart>
        <c:grouping val="standard"/>
        <c:varyColors val="0"/>
        <c:ser>
          <c:idx val="0"/>
          <c:order val="0"/>
          <c:tx>
            <c:strRef>
              <c:f>wksp!$V$3</c:f>
              <c:strCache>
                <c:ptCount val="1"/>
                <c:pt idx="0">
                  <c:v>SMB Med</c:v>
                </c:pt>
              </c:strCache>
            </c:strRef>
          </c:tx>
          <c:spPr>
            <a:ln>
              <a:solidFill>
                <a:schemeClr val="accent2"/>
              </a:solidFill>
            </a:ln>
          </c:spPr>
          <c:marker>
            <c:symbol val="diamond"/>
            <c:size val="5"/>
            <c:spPr>
              <a:solidFill>
                <a:schemeClr val="accent2"/>
              </a:solidFill>
              <a:ln>
                <a:solidFill>
                  <a:schemeClr val="accent2"/>
                </a:solidFill>
              </a:ln>
            </c:spPr>
          </c:marker>
          <c:cat>
            <c:numRef>
              <c:f>wksp!$U$5:$U$133</c:f>
              <c:numCache>
                <c:formatCode>m/d/yyyy</c:formatCode>
                <c:ptCount val="129"/>
                <c:pt idx="0">
                  <c:v>32963</c:v>
                </c:pt>
                <c:pt idx="1">
                  <c:v>33054</c:v>
                </c:pt>
                <c:pt idx="2">
                  <c:v>33146</c:v>
                </c:pt>
                <c:pt idx="3">
                  <c:v>33238</c:v>
                </c:pt>
                <c:pt idx="4">
                  <c:v>33328</c:v>
                </c:pt>
                <c:pt idx="5">
                  <c:v>33419</c:v>
                </c:pt>
                <c:pt idx="6">
                  <c:v>33511</c:v>
                </c:pt>
                <c:pt idx="7">
                  <c:v>33603</c:v>
                </c:pt>
                <c:pt idx="8">
                  <c:v>33694</c:v>
                </c:pt>
                <c:pt idx="9">
                  <c:v>33785</c:v>
                </c:pt>
                <c:pt idx="10">
                  <c:v>33877</c:v>
                </c:pt>
                <c:pt idx="11">
                  <c:v>33969</c:v>
                </c:pt>
                <c:pt idx="12">
                  <c:v>34059</c:v>
                </c:pt>
                <c:pt idx="13">
                  <c:v>34150</c:v>
                </c:pt>
                <c:pt idx="14">
                  <c:v>34242</c:v>
                </c:pt>
                <c:pt idx="15">
                  <c:v>34334</c:v>
                </c:pt>
                <c:pt idx="16">
                  <c:v>34424</c:v>
                </c:pt>
                <c:pt idx="17">
                  <c:v>34515</c:v>
                </c:pt>
                <c:pt idx="18">
                  <c:v>34607</c:v>
                </c:pt>
                <c:pt idx="19">
                  <c:v>34699</c:v>
                </c:pt>
                <c:pt idx="20">
                  <c:v>34789</c:v>
                </c:pt>
                <c:pt idx="21">
                  <c:v>34880</c:v>
                </c:pt>
                <c:pt idx="22">
                  <c:v>34972</c:v>
                </c:pt>
                <c:pt idx="23">
                  <c:v>35064</c:v>
                </c:pt>
                <c:pt idx="24">
                  <c:v>35155</c:v>
                </c:pt>
                <c:pt idx="25">
                  <c:v>35246</c:v>
                </c:pt>
                <c:pt idx="26">
                  <c:v>35338</c:v>
                </c:pt>
                <c:pt idx="27">
                  <c:v>35430</c:v>
                </c:pt>
                <c:pt idx="28">
                  <c:v>35520</c:v>
                </c:pt>
                <c:pt idx="29">
                  <c:v>35611</c:v>
                </c:pt>
                <c:pt idx="30">
                  <c:v>35703</c:v>
                </c:pt>
                <c:pt idx="31">
                  <c:v>35795</c:v>
                </c:pt>
                <c:pt idx="32">
                  <c:v>35885</c:v>
                </c:pt>
                <c:pt idx="33">
                  <c:v>35976</c:v>
                </c:pt>
                <c:pt idx="34">
                  <c:v>36068</c:v>
                </c:pt>
                <c:pt idx="35">
                  <c:v>36160</c:v>
                </c:pt>
                <c:pt idx="36">
                  <c:v>36250</c:v>
                </c:pt>
                <c:pt idx="37">
                  <c:v>36341</c:v>
                </c:pt>
                <c:pt idx="38">
                  <c:v>36433</c:v>
                </c:pt>
                <c:pt idx="39">
                  <c:v>36525</c:v>
                </c:pt>
                <c:pt idx="40">
                  <c:v>36616</c:v>
                </c:pt>
                <c:pt idx="41">
                  <c:v>36707</c:v>
                </c:pt>
                <c:pt idx="42">
                  <c:v>36799</c:v>
                </c:pt>
                <c:pt idx="43">
                  <c:v>36891</c:v>
                </c:pt>
                <c:pt idx="44">
                  <c:v>36981</c:v>
                </c:pt>
                <c:pt idx="45">
                  <c:v>37072</c:v>
                </c:pt>
                <c:pt idx="46">
                  <c:v>37164</c:v>
                </c:pt>
                <c:pt idx="47">
                  <c:v>37256</c:v>
                </c:pt>
                <c:pt idx="48">
                  <c:v>37346</c:v>
                </c:pt>
                <c:pt idx="49">
                  <c:v>37437</c:v>
                </c:pt>
                <c:pt idx="50">
                  <c:v>37529</c:v>
                </c:pt>
                <c:pt idx="51">
                  <c:v>37621</c:v>
                </c:pt>
                <c:pt idx="52">
                  <c:v>37711</c:v>
                </c:pt>
                <c:pt idx="53">
                  <c:v>37802</c:v>
                </c:pt>
                <c:pt idx="54">
                  <c:v>37894</c:v>
                </c:pt>
                <c:pt idx="55">
                  <c:v>37986</c:v>
                </c:pt>
                <c:pt idx="56">
                  <c:v>38077</c:v>
                </c:pt>
                <c:pt idx="57">
                  <c:v>38168</c:v>
                </c:pt>
                <c:pt idx="58">
                  <c:v>38260</c:v>
                </c:pt>
                <c:pt idx="59">
                  <c:v>38352</c:v>
                </c:pt>
                <c:pt idx="60">
                  <c:v>38442</c:v>
                </c:pt>
                <c:pt idx="61">
                  <c:v>38533</c:v>
                </c:pt>
                <c:pt idx="62">
                  <c:v>38625</c:v>
                </c:pt>
                <c:pt idx="63">
                  <c:v>38717</c:v>
                </c:pt>
                <c:pt idx="64">
                  <c:v>38807</c:v>
                </c:pt>
                <c:pt idx="65">
                  <c:v>38898</c:v>
                </c:pt>
                <c:pt idx="66">
                  <c:v>38990</c:v>
                </c:pt>
                <c:pt idx="67">
                  <c:v>39082</c:v>
                </c:pt>
                <c:pt idx="68">
                  <c:v>39172</c:v>
                </c:pt>
                <c:pt idx="69">
                  <c:v>39263</c:v>
                </c:pt>
                <c:pt idx="70">
                  <c:v>39355</c:v>
                </c:pt>
                <c:pt idx="71">
                  <c:v>39447</c:v>
                </c:pt>
                <c:pt idx="72">
                  <c:v>39538</c:v>
                </c:pt>
                <c:pt idx="73">
                  <c:v>39629</c:v>
                </c:pt>
                <c:pt idx="74">
                  <c:v>39721</c:v>
                </c:pt>
                <c:pt idx="75">
                  <c:v>39813</c:v>
                </c:pt>
                <c:pt idx="76">
                  <c:v>39903</c:v>
                </c:pt>
                <c:pt idx="77">
                  <c:v>39994</c:v>
                </c:pt>
                <c:pt idx="78">
                  <c:v>40086</c:v>
                </c:pt>
                <c:pt idx="79">
                  <c:v>40178</c:v>
                </c:pt>
                <c:pt idx="80">
                  <c:v>40268</c:v>
                </c:pt>
                <c:pt idx="81">
                  <c:v>40359</c:v>
                </c:pt>
                <c:pt idx="82">
                  <c:v>40451</c:v>
                </c:pt>
                <c:pt idx="83">
                  <c:v>40543</c:v>
                </c:pt>
                <c:pt idx="84">
                  <c:v>40633</c:v>
                </c:pt>
                <c:pt idx="85">
                  <c:v>40724</c:v>
                </c:pt>
                <c:pt idx="86">
                  <c:v>40816</c:v>
                </c:pt>
                <c:pt idx="87">
                  <c:v>40908</c:v>
                </c:pt>
                <c:pt idx="88">
                  <c:v>40999</c:v>
                </c:pt>
                <c:pt idx="89">
                  <c:v>41090</c:v>
                </c:pt>
                <c:pt idx="90">
                  <c:v>41182</c:v>
                </c:pt>
                <c:pt idx="91">
                  <c:v>41274</c:v>
                </c:pt>
                <c:pt idx="92">
                  <c:v>41364</c:v>
                </c:pt>
                <c:pt idx="93">
                  <c:v>41455</c:v>
                </c:pt>
                <c:pt idx="94">
                  <c:v>41547</c:v>
                </c:pt>
                <c:pt idx="95">
                  <c:v>41639</c:v>
                </c:pt>
                <c:pt idx="96">
                  <c:v>41729</c:v>
                </c:pt>
                <c:pt idx="97">
                  <c:v>41820</c:v>
                </c:pt>
                <c:pt idx="98">
                  <c:v>41912</c:v>
                </c:pt>
                <c:pt idx="99">
                  <c:v>42004</c:v>
                </c:pt>
                <c:pt idx="100">
                  <c:v>42094</c:v>
                </c:pt>
                <c:pt idx="101">
                  <c:v>42185</c:v>
                </c:pt>
                <c:pt idx="102">
                  <c:v>42277</c:v>
                </c:pt>
                <c:pt idx="103">
                  <c:v>42369</c:v>
                </c:pt>
                <c:pt idx="104">
                  <c:v>42460</c:v>
                </c:pt>
                <c:pt idx="105">
                  <c:v>42551</c:v>
                </c:pt>
                <c:pt idx="106">
                  <c:v>42643</c:v>
                </c:pt>
                <c:pt idx="107">
                  <c:v>42735</c:v>
                </c:pt>
                <c:pt idx="108">
                  <c:v>42825</c:v>
                </c:pt>
                <c:pt idx="109">
                  <c:v>42916</c:v>
                </c:pt>
                <c:pt idx="110">
                  <c:v>43008</c:v>
                </c:pt>
                <c:pt idx="111">
                  <c:v>43100</c:v>
                </c:pt>
                <c:pt idx="112">
                  <c:v>43190</c:v>
                </c:pt>
                <c:pt idx="113">
                  <c:v>43281</c:v>
                </c:pt>
                <c:pt idx="114">
                  <c:v>43373</c:v>
                </c:pt>
                <c:pt idx="115">
                  <c:v>43465</c:v>
                </c:pt>
                <c:pt idx="116">
                  <c:v>43555</c:v>
                </c:pt>
                <c:pt idx="117">
                  <c:v>43646</c:v>
                </c:pt>
                <c:pt idx="118">
                  <c:v>43738</c:v>
                </c:pt>
                <c:pt idx="119">
                  <c:v>43830</c:v>
                </c:pt>
                <c:pt idx="120">
                  <c:v>43921</c:v>
                </c:pt>
                <c:pt idx="121">
                  <c:v>44012</c:v>
                </c:pt>
                <c:pt idx="122">
                  <c:v>44104</c:v>
                </c:pt>
                <c:pt idx="123">
                  <c:v>44196</c:v>
                </c:pt>
                <c:pt idx="124">
                  <c:v>44286</c:v>
                </c:pt>
                <c:pt idx="125">
                  <c:v>44377</c:v>
                </c:pt>
                <c:pt idx="126">
                  <c:v>44469</c:v>
                </c:pt>
                <c:pt idx="127">
                  <c:v>44561</c:v>
                </c:pt>
              </c:numCache>
            </c:numRef>
          </c:cat>
          <c:val>
            <c:numRef>
              <c:f>wksp!$V$5:$V$133</c:f>
              <c:numCache>
                <c:formatCode>General</c:formatCode>
                <c:ptCount val="129"/>
                <c:pt idx="0">
                  <c:v>9.0239011435694501</c:v>
                </c:pt>
                <c:pt idx="1">
                  <c:v>9.0284317553685707</c:v>
                </c:pt>
                <c:pt idx="2">
                  <c:v>9.2268712390470498</c:v>
                </c:pt>
                <c:pt idx="3">
                  <c:v>8.9496687837191793</c:v>
                </c:pt>
                <c:pt idx="4">
                  <c:v>9.0924131380760098</c:v>
                </c:pt>
                <c:pt idx="5">
                  <c:v>8.9939340554181904</c:v>
                </c:pt>
                <c:pt idx="6">
                  <c:v>9.2817679558011097</c:v>
                </c:pt>
                <c:pt idx="7">
                  <c:v>8.7045690468452701</c:v>
                </c:pt>
                <c:pt idx="8">
                  <c:v>9.0206663603784492</c:v>
                </c:pt>
                <c:pt idx="9">
                  <c:v>9.2518845114492994</c:v>
                </c:pt>
                <c:pt idx="10">
                  <c:v>9.4347578912983003</c:v>
                </c:pt>
                <c:pt idx="11">
                  <c:v>9.0599261573416605</c:v>
                </c:pt>
                <c:pt idx="12">
                  <c:v>9.2358881660943393</c:v>
                </c:pt>
                <c:pt idx="13">
                  <c:v>9.6172823357321704</c:v>
                </c:pt>
                <c:pt idx="14">
                  <c:v>9.8221955174368691</c:v>
                </c:pt>
                <c:pt idx="15">
                  <c:v>9.3846811609841208</c:v>
                </c:pt>
                <c:pt idx="16">
                  <c:v>9.5762012780650707</c:v>
                </c:pt>
                <c:pt idx="17">
                  <c:v>9.59309184933133</c:v>
                </c:pt>
                <c:pt idx="18">
                  <c:v>9.72854417353944</c:v>
                </c:pt>
                <c:pt idx="19">
                  <c:v>9.6073060860031401</c:v>
                </c:pt>
                <c:pt idx="20">
                  <c:v>9.7881693715617608</c:v>
                </c:pt>
                <c:pt idx="21">
                  <c:v>9.8231527594267707</c:v>
                </c:pt>
                <c:pt idx="22">
                  <c:v>9.9436997319034894</c:v>
                </c:pt>
                <c:pt idx="23">
                  <c:v>9.7252701397294796</c:v>
                </c:pt>
                <c:pt idx="24">
                  <c:v>9.8043957679559099</c:v>
                </c:pt>
                <c:pt idx="25">
                  <c:v>9.4362283805749598</c:v>
                </c:pt>
                <c:pt idx="26">
                  <c:v>9.5448840687178897</c:v>
                </c:pt>
                <c:pt idx="27">
                  <c:v>9.2574653817941606</c:v>
                </c:pt>
                <c:pt idx="28">
                  <c:v>9.3076049943246293</c:v>
                </c:pt>
                <c:pt idx="29">
                  <c:v>9.5502090079962407</c:v>
                </c:pt>
                <c:pt idx="30">
                  <c:v>9.6800577339427498</c:v>
                </c:pt>
                <c:pt idx="31">
                  <c:v>9.6762632899295191</c:v>
                </c:pt>
                <c:pt idx="32">
                  <c:v>9.6740342471175609</c:v>
                </c:pt>
                <c:pt idx="33">
                  <c:v>9.7987761363444807</c:v>
                </c:pt>
                <c:pt idx="34">
                  <c:v>9.93192371849781</c:v>
                </c:pt>
                <c:pt idx="35">
                  <c:v>9.4525273468220501</c:v>
                </c:pt>
                <c:pt idx="36">
                  <c:v>9.4722999567220203</c:v>
                </c:pt>
                <c:pt idx="37">
                  <c:v>9.3646430174703408</c:v>
                </c:pt>
                <c:pt idx="38">
                  <c:v>9.0580319880373192</c:v>
                </c:pt>
                <c:pt idx="39">
                  <c:v>8.7999235620103207</c:v>
                </c:pt>
                <c:pt idx="40">
                  <c:v>8.9572706171411003</c:v>
                </c:pt>
                <c:pt idx="41">
                  <c:v>9.1239740973040302</c:v>
                </c:pt>
                <c:pt idx="42">
                  <c:v>9.0446396957206794</c:v>
                </c:pt>
                <c:pt idx="43">
                  <c:v>9.2810444539747596</c:v>
                </c:pt>
                <c:pt idx="44">
                  <c:v>9.7005805275560508</c:v>
                </c:pt>
                <c:pt idx="45">
                  <c:v>9.7362363347293908</c:v>
                </c:pt>
                <c:pt idx="46">
                  <c:v>9.7130563209770795</c:v>
                </c:pt>
                <c:pt idx="47">
                  <c:v>9.4666041546451201</c:v>
                </c:pt>
                <c:pt idx="48">
                  <c:v>9.5796625354636404</c:v>
                </c:pt>
                <c:pt idx="49">
                  <c:v>9.8046157590777305</c:v>
                </c:pt>
                <c:pt idx="50">
                  <c:v>10.021436897560401</c:v>
                </c:pt>
                <c:pt idx="51">
                  <c:v>9.6724474607880193</c:v>
                </c:pt>
                <c:pt idx="52">
                  <c:v>9.8094099886778192</c:v>
                </c:pt>
                <c:pt idx="53">
                  <c:v>9.8811192279663196</c:v>
                </c:pt>
                <c:pt idx="54">
                  <c:v>9.8834244050813709</c:v>
                </c:pt>
                <c:pt idx="55">
                  <c:v>9.6401833053579509</c:v>
                </c:pt>
                <c:pt idx="56">
                  <c:v>10.0880877996142</c:v>
                </c:pt>
                <c:pt idx="57">
                  <c:v>9.5938776166436206</c:v>
                </c:pt>
                <c:pt idx="58">
                  <c:v>9.8946020488573705</c:v>
                </c:pt>
                <c:pt idx="59">
                  <c:v>9.7186813186813197</c:v>
                </c:pt>
                <c:pt idx="60">
                  <c:v>9.7362243752585496</c:v>
                </c:pt>
                <c:pt idx="61">
                  <c:v>9.9900448515872</c:v>
                </c:pt>
                <c:pt idx="62">
                  <c:v>10.0289627411516</c:v>
                </c:pt>
                <c:pt idx="63">
                  <c:v>9.9404269959574094</c:v>
                </c:pt>
                <c:pt idx="64">
                  <c:v>10.004337413016</c:v>
                </c:pt>
                <c:pt idx="65">
                  <c:v>9.9564213583735999</c:v>
                </c:pt>
                <c:pt idx="66">
                  <c:v>10.2286140485039</c:v>
                </c:pt>
                <c:pt idx="67">
                  <c:v>10.0548571803401</c:v>
                </c:pt>
                <c:pt idx="68">
                  <c:v>10.185254142617801</c:v>
                </c:pt>
                <c:pt idx="69">
                  <c:v>10.1279298460872</c:v>
                </c:pt>
                <c:pt idx="70">
                  <c:v>10.4443620570944</c:v>
                </c:pt>
                <c:pt idx="71">
                  <c:v>10.442139018733201</c:v>
                </c:pt>
                <c:pt idx="72">
                  <c:v>10.586436978218799</c:v>
                </c:pt>
                <c:pt idx="73">
                  <c:v>10.4078177900893</c:v>
                </c:pt>
                <c:pt idx="74">
                  <c:v>10.4604349979987</c:v>
                </c:pt>
                <c:pt idx="75">
                  <c:v>10.336708866984599</c:v>
                </c:pt>
                <c:pt idx="76">
                  <c:v>10.222664260041901</c:v>
                </c:pt>
                <c:pt idx="77">
                  <c:v>10.3763994660079</c:v>
                </c:pt>
                <c:pt idx="78">
                  <c:v>10.6325297038605</c:v>
                </c:pt>
                <c:pt idx="79">
                  <c:v>10.340761748251101</c:v>
                </c:pt>
                <c:pt idx="80">
                  <c:v>10.293527123316901</c:v>
                </c:pt>
                <c:pt idx="81">
                  <c:v>10.4360832901145</c:v>
                </c:pt>
                <c:pt idx="82">
                  <c:v>10.482023273424501</c:v>
                </c:pt>
                <c:pt idx="83">
                  <c:v>10.006409615002401</c:v>
                </c:pt>
                <c:pt idx="84">
                  <c:v>10.061727026847301</c:v>
                </c:pt>
                <c:pt idx="85">
                  <c:v>10.433492248918601</c:v>
                </c:pt>
                <c:pt idx="86">
                  <c:v>10.656026388664801</c:v>
                </c:pt>
                <c:pt idx="87">
                  <c:v>10.5758799944642</c:v>
                </c:pt>
                <c:pt idx="88">
                  <c:v>10.600537164469101</c:v>
                </c:pt>
                <c:pt idx="89">
                  <c:v>10.985503640307799</c:v>
                </c:pt>
                <c:pt idx="90">
                  <c:v>10.8715876384568</c:v>
                </c:pt>
                <c:pt idx="91">
                  <c:v>10.4096013807606</c:v>
                </c:pt>
                <c:pt idx="92">
                  <c:v>10.5669948941489</c:v>
                </c:pt>
                <c:pt idx="93">
                  <c:v>10.456851010056701</c:v>
                </c:pt>
                <c:pt idx="94">
                  <c:v>10.4895205489305</c:v>
                </c:pt>
                <c:pt idx="95">
                  <c:v>10.3123708382444</c:v>
                </c:pt>
                <c:pt idx="96">
                  <c:v>10.2736862417187</c:v>
                </c:pt>
                <c:pt idx="97">
                  <c:v>10.5840990811027</c:v>
                </c:pt>
                <c:pt idx="98">
                  <c:v>10.6561207378119</c:v>
                </c:pt>
                <c:pt idx="99">
                  <c:v>10.501749388488101</c:v>
                </c:pt>
                <c:pt idx="100">
                  <c:v>10.789345559297301</c:v>
                </c:pt>
                <c:pt idx="101">
                  <c:v>10.565744193322001</c:v>
                </c:pt>
                <c:pt idx="102">
                  <c:v>10.911566745426599</c:v>
                </c:pt>
                <c:pt idx="103">
                  <c:v>10.535416071308299</c:v>
                </c:pt>
                <c:pt idx="104">
                  <c:v>10.960271994139999</c:v>
                </c:pt>
                <c:pt idx="105">
                  <c:v>11.276487641591199</c:v>
                </c:pt>
                <c:pt idx="106">
                  <c:v>11.2626699329102</c:v>
                </c:pt>
                <c:pt idx="107">
                  <c:v>10.6302414539279</c:v>
                </c:pt>
                <c:pt idx="108">
                  <c:v>11.024313725490201</c:v>
                </c:pt>
                <c:pt idx="109">
                  <c:v>10.9933726604035</c:v>
                </c:pt>
                <c:pt idx="110">
                  <c:v>11.2721764410222</c:v>
                </c:pt>
                <c:pt idx="111">
                  <c:v>11.1019468687062</c:v>
                </c:pt>
                <c:pt idx="112">
                  <c:v>11.158871587577201</c:v>
                </c:pt>
                <c:pt idx="113">
                  <c:v>11.0499260925355</c:v>
                </c:pt>
                <c:pt idx="114">
                  <c:v>10.834653598097701</c:v>
                </c:pt>
                <c:pt idx="115">
                  <c:v>11.071488006086099</c:v>
                </c:pt>
                <c:pt idx="116">
                  <c:v>11.366783556434299</c:v>
                </c:pt>
                <c:pt idx="117">
                  <c:v>11.574809597903499</c:v>
                </c:pt>
                <c:pt idx="118">
                  <c:v>11.7388284325075</c:v>
                </c:pt>
                <c:pt idx="119">
                  <c:v>11.6042490910009</c:v>
                </c:pt>
                <c:pt idx="120">
                  <c:v>11.646862280263599</c:v>
                </c:pt>
                <c:pt idx="121">
                  <c:v>11.0505348772049</c:v>
                </c:pt>
                <c:pt idx="122">
                  <c:v>11.0946085522604</c:v>
                </c:pt>
                <c:pt idx="123">
                  <c:v>10.725707302417099</c:v>
                </c:pt>
                <c:pt idx="124">
                  <c:v>10.360461172813499</c:v>
                </c:pt>
                <c:pt idx="125">
                  <c:v>10.453613531522301</c:v>
                </c:pt>
                <c:pt idx="126">
                  <c:v>10.1257413493536</c:v>
                </c:pt>
                <c:pt idx="127">
                  <c:v>9.7937511630945604</c:v>
                </c:pt>
              </c:numCache>
            </c:numRef>
          </c:val>
          <c:smooth val="0"/>
          <c:extLst>
            <c:ext xmlns:c16="http://schemas.microsoft.com/office/drawing/2014/chart" uri="{C3380CC4-5D6E-409C-BE32-E72D297353CC}">
              <c16:uniqueId val="{00000000-75D5-4AC4-BBEF-0108A359987A}"/>
            </c:ext>
          </c:extLst>
        </c:ser>
        <c:ser>
          <c:idx val="1"/>
          <c:order val="1"/>
          <c:tx>
            <c:strRef>
              <c:f>wksp!$W$3</c:f>
              <c:strCache>
                <c:ptCount val="1"/>
                <c:pt idx="0">
                  <c:v>SMB 25th</c:v>
                </c:pt>
              </c:strCache>
            </c:strRef>
          </c:tx>
          <c:spPr>
            <a:ln>
              <a:solidFill>
                <a:schemeClr val="accent1"/>
              </a:solidFill>
            </a:ln>
          </c:spPr>
          <c:marker>
            <c:symbol val="square"/>
            <c:size val="3"/>
            <c:spPr>
              <a:solidFill>
                <a:schemeClr val="accent1"/>
              </a:solidFill>
              <a:ln w="9525">
                <a:solidFill>
                  <a:schemeClr val="accent1"/>
                </a:solidFill>
              </a:ln>
            </c:spPr>
          </c:marker>
          <c:cat>
            <c:numRef>
              <c:f>wksp!$U$5:$U$133</c:f>
              <c:numCache>
                <c:formatCode>m/d/yyyy</c:formatCode>
                <c:ptCount val="129"/>
                <c:pt idx="0">
                  <c:v>32963</c:v>
                </c:pt>
                <c:pt idx="1">
                  <c:v>33054</c:v>
                </c:pt>
                <c:pt idx="2">
                  <c:v>33146</c:v>
                </c:pt>
                <c:pt idx="3">
                  <c:v>33238</c:v>
                </c:pt>
                <c:pt idx="4">
                  <c:v>33328</c:v>
                </c:pt>
                <c:pt idx="5">
                  <c:v>33419</c:v>
                </c:pt>
                <c:pt idx="6">
                  <c:v>33511</c:v>
                </c:pt>
                <c:pt idx="7">
                  <c:v>33603</c:v>
                </c:pt>
                <c:pt idx="8">
                  <c:v>33694</c:v>
                </c:pt>
                <c:pt idx="9">
                  <c:v>33785</c:v>
                </c:pt>
                <c:pt idx="10">
                  <c:v>33877</c:v>
                </c:pt>
                <c:pt idx="11">
                  <c:v>33969</c:v>
                </c:pt>
                <c:pt idx="12">
                  <c:v>34059</c:v>
                </c:pt>
                <c:pt idx="13">
                  <c:v>34150</c:v>
                </c:pt>
                <c:pt idx="14">
                  <c:v>34242</c:v>
                </c:pt>
                <c:pt idx="15">
                  <c:v>34334</c:v>
                </c:pt>
                <c:pt idx="16">
                  <c:v>34424</c:v>
                </c:pt>
                <c:pt idx="17">
                  <c:v>34515</c:v>
                </c:pt>
                <c:pt idx="18">
                  <c:v>34607</c:v>
                </c:pt>
                <c:pt idx="19">
                  <c:v>34699</c:v>
                </c:pt>
                <c:pt idx="20">
                  <c:v>34789</c:v>
                </c:pt>
                <c:pt idx="21">
                  <c:v>34880</c:v>
                </c:pt>
                <c:pt idx="22">
                  <c:v>34972</c:v>
                </c:pt>
                <c:pt idx="23">
                  <c:v>35064</c:v>
                </c:pt>
                <c:pt idx="24">
                  <c:v>35155</c:v>
                </c:pt>
                <c:pt idx="25">
                  <c:v>35246</c:v>
                </c:pt>
                <c:pt idx="26">
                  <c:v>35338</c:v>
                </c:pt>
                <c:pt idx="27">
                  <c:v>35430</c:v>
                </c:pt>
                <c:pt idx="28">
                  <c:v>35520</c:v>
                </c:pt>
                <c:pt idx="29">
                  <c:v>35611</c:v>
                </c:pt>
                <c:pt idx="30">
                  <c:v>35703</c:v>
                </c:pt>
                <c:pt idx="31">
                  <c:v>35795</c:v>
                </c:pt>
                <c:pt idx="32">
                  <c:v>35885</c:v>
                </c:pt>
                <c:pt idx="33">
                  <c:v>35976</c:v>
                </c:pt>
                <c:pt idx="34">
                  <c:v>36068</c:v>
                </c:pt>
                <c:pt idx="35">
                  <c:v>36160</c:v>
                </c:pt>
                <c:pt idx="36">
                  <c:v>36250</c:v>
                </c:pt>
                <c:pt idx="37">
                  <c:v>36341</c:v>
                </c:pt>
                <c:pt idx="38">
                  <c:v>36433</c:v>
                </c:pt>
                <c:pt idx="39">
                  <c:v>36525</c:v>
                </c:pt>
                <c:pt idx="40">
                  <c:v>36616</c:v>
                </c:pt>
                <c:pt idx="41">
                  <c:v>36707</c:v>
                </c:pt>
                <c:pt idx="42">
                  <c:v>36799</c:v>
                </c:pt>
                <c:pt idx="43">
                  <c:v>36891</c:v>
                </c:pt>
                <c:pt idx="44">
                  <c:v>36981</c:v>
                </c:pt>
                <c:pt idx="45">
                  <c:v>37072</c:v>
                </c:pt>
                <c:pt idx="46">
                  <c:v>37164</c:v>
                </c:pt>
                <c:pt idx="47">
                  <c:v>37256</c:v>
                </c:pt>
                <c:pt idx="48">
                  <c:v>37346</c:v>
                </c:pt>
                <c:pt idx="49">
                  <c:v>37437</c:v>
                </c:pt>
                <c:pt idx="50">
                  <c:v>37529</c:v>
                </c:pt>
                <c:pt idx="51">
                  <c:v>37621</c:v>
                </c:pt>
                <c:pt idx="52">
                  <c:v>37711</c:v>
                </c:pt>
                <c:pt idx="53">
                  <c:v>37802</c:v>
                </c:pt>
                <c:pt idx="54">
                  <c:v>37894</c:v>
                </c:pt>
                <c:pt idx="55">
                  <c:v>37986</c:v>
                </c:pt>
                <c:pt idx="56">
                  <c:v>38077</c:v>
                </c:pt>
                <c:pt idx="57">
                  <c:v>38168</c:v>
                </c:pt>
                <c:pt idx="58">
                  <c:v>38260</c:v>
                </c:pt>
                <c:pt idx="59">
                  <c:v>38352</c:v>
                </c:pt>
                <c:pt idx="60">
                  <c:v>38442</c:v>
                </c:pt>
                <c:pt idx="61">
                  <c:v>38533</c:v>
                </c:pt>
                <c:pt idx="62">
                  <c:v>38625</c:v>
                </c:pt>
                <c:pt idx="63">
                  <c:v>38717</c:v>
                </c:pt>
                <c:pt idx="64">
                  <c:v>38807</c:v>
                </c:pt>
                <c:pt idx="65">
                  <c:v>38898</c:v>
                </c:pt>
                <c:pt idx="66">
                  <c:v>38990</c:v>
                </c:pt>
                <c:pt idx="67">
                  <c:v>39082</c:v>
                </c:pt>
                <c:pt idx="68">
                  <c:v>39172</c:v>
                </c:pt>
                <c:pt idx="69">
                  <c:v>39263</c:v>
                </c:pt>
                <c:pt idx="70">
                  <c:v>39355</c:v>
                </c:pt>
                <c:pt idx="71">
                  <c:v>39447</c:v>
                </c:pt>
                <c:pt idx="72">
                  <c:v>39538</c:v>
                </c:pt>
                <c:pt idx="73">
                  <c:v>39629</c:v>
                </c:pt>
                <c:pt idx="74">
                  <c:v>39721</c:v>
                </c:pt>
                <c:pt idx="75">
                  <c:v>39813</c:v>
                </c:pt>
                <c:pt idx="76">
                  <c:v>39903</c:v>
                </c:pt>
                <c:pt idx="77">
                  <c:v>39994</c:v>
                </c:pt>
                <c:pt idx="78">
                  <c:v>40086</c:v>
                </c:pt>
                <c:pt idx="79">
                  <c:v>40178</c:v>
                </c:pt>
                <c:pt idx="80">
                  <c:v>40268</c:v>
                </c:pt>
                <c:pt idx="81">
                  <c:v>40359</c:v>
                </c:pt>
                <c:pt idx="82">
                  <c:v>40451</c:v>
                </c:pt>
                <c:pt idx="83">
                  <c:v>40543</c:v>
                </c:pt>
                <c:pt idx="84">
                  <c:v>40633</c:v>
                </c:pt>
                <c:pt idx="85">
                  <c:v>40724</c:v>
                </c:pt>
                <c:pt idx="86">
                  <c:v>40816</c:v>
                </c:pt>
                <c:pt idx="87">
                  <c:v>40908</c:v>
                </c:pt>
                <c:pt idx="88">
                  <c:v>40999</c:v>
                </c:pt>
                <c:pt idx="89">
                  <c:v>41090</c:v>
                </c:pt>
                <c:pt idx="90">
                  <c:v>41182</c:v>
                </c:pt>
                <c:pt idx="91">
                  <c:v>41274</c:v>
                </c:pt>
                <c:pt idx="92">
                  <c:v>41364</c:v>
                </c:pt>
                <c:pt idx="93">
                  <c:v>41455</c:v>
                </c:pt>
                <c:pt idx="94">
                  <c:v>41547</c:v>
                </c:pt>
                <c:pt idx="95">
                  <c:v>41639</c:v>
                </c:pt>
                <c:pt idx="96">
                  <c:v>41729</c:v>
                </c:pt>
                <c:pt idx="97">
                  <c:v>41820</c:v>
                </c:pt>
                <c:pt idx="98">
                  <c:v>41912</c:v>
                </c:pt>
                <c:pt idx="99">
                  <c:v>42004</c:v>
                </c:pt>
                <c:pt idx="100">
                  <c:v>42094</c:v>
                </c:pt>
                <c:pt idx="101">
                  <c:v>42185</c:v>
                </c:pt>
                <c:pt idx="102">
                  <c:v>42277</c:v>
                </c:pt>
                <c:pt idx="103">
                  <c:v>42369</c:v>
                </c:pt>
                <c:pt idx="104">
                  <c:v>42460</c:v>
                </c:pt>
                <c:pt idx="105">
                  <c:v>42551</c:v>
                </c:pt>
                <c:pt idx="106">
                  <c:v>42643</c:v>
                </c:pt>
                <c:pt idx="107">
                  <c:v>42735</c:v>
                </c:pt>
                <c:pt idx="108">
                  <c:v>42825</c:v>
                </c:pt>
                <c:pt idx="109">
                  <c:v>42916</c:v>
                </c:pt>
                <c:pt idx="110">
                  <c:v>43008</c:v>
                </c:pt>
                <c:pt idx="111">
                  <c:v>43100</c:v>
                </c:pt>
                <c:pt idx="112">
                  <c:v>43190</c:v>
                </c:pt>
                <c:pt idx="113">
                  <c:v>43281</c:v>
                </c:pt>
                <c:pt idx="114">
                  <c:v>43373</c:v>
                </c:pt>
                <c:pt idx="115">
                  <c:v>43465</c:v>
                </c:pt>
                <c:pt idx="116">
                  <c:v>43555</c:v>
                </c:pt>
                <c:pt idx="117">
                  <c:v>43646</c:v>
                </c:pt>
                <c:pt idx="118">
                  <c:v>43738</c:v>
                </c:pt>
                <c:pt idx="119">
                  <c:v>43830</c:v>
                </c:pt>
                <c:pt idx="120">
                  <c:v>43921</c:v>
                </c:pt>
                <c:pt idx="121">
                  <c:v>44012</c:v>
                </c:pt>
                <c:pt idx="122">
                  <c:v>44104</c:v>
                </c:pt>
                <c:pt idx="123">
                  <c:v>44196</c:v>
                </c:pt>
                <c:pt idx="124">
                  <c:v>44286</c:v>
                </c:pt>
                <c:pt idx="125">
                  <c:v>44377</c:v>
                </c:pt>
                <c:pt idx="126">
                  <c:v>44469</c:v>
                </c:pt>
                <c:pt idx="127">
                  <c:v>44561</c:v>
                </c:pt>
              </c:numCache>
            </c:numRef>
          </c:cat>
          <c:val>
            <c:numRef>
              <c:f>wksp!$W$5:$W$133</c:f>
              <c:numCache>
                <c:formatCode>General</c:formatCode>
                <c:ptCount val="129"/>
                <c:pt idx="0">
                  <c:v>7.7681066076123804</c:v>
                </c:pt>
                <c:pt idx="1">
                  <c:v>7.8033202320153396</c:v>
                </c:pt>
                <c:pt idx="2">
                  <c:v>7.8874126975791601</c:v>
                </c:pt>
                <c:pt idx="3">
                  <c:v>7.63744027992733</c:v>
                </c:pt>
                <c:pt idx="4">
                  <c:v>7.70309132228265</c:v>
                </c:pt>
                <c:pt idx="5">
                  <c:v>7.8793102451010899</c:v>
                </c:pt>
                <c:pt idx="6">
                  <c:v>7.7114765982511004</c:v>
                </c:pt>
                <c:pt idx="7">
                  <c:v>7.6608306188925104</c:v>
                </c:pt>
                <c:pt idx="8">
                  <c:v>7.9120201091564901</c:v>
                </c:pt>
                <c:pt idx="9">
                  <c:v>8.0889940806089395</c:v>
                </c:pt>
                <c:pt idx="10">
                  <c:v>8.1567611270743594</c:v>
                </c:pt>
                <c:pt idx="11">
                  <c:v>7.9601636884131297</c:v>
                </c:pt>
                <c:pt idx="12">
                  <c:v>8.1524487232863994</c:v>
                </c:pt>
                <c:pt idx="13">
                  <c:v>8.5996307860112804</c:v>
                </c:pt>
                <c:pt idx="14">
                  <c:v>8.5513106775904593</c:v>
                </c:pt>
                <c:pt idx="15">
                  <c:v>8.3047501930982293</c:v>
                </c:pt>
                <c:pt idx="16">
                  <c:v>8.4019257241428207</c:v>
                </c:pt>
                <c:pt idx="17">
                  <c:v>8.4431239087839405</c:v>
                </c:pt>
                <c:pt idx="18">
                  <c:v>8.4561951737368108</c:v>
                </c:pt>
                <c:pt idx="19">
                  <c:v>8.5009850371605307</c:v>
                </c:pt>
                <c:pt idx="20">
                  <c:v>8.5636179804888801</c:v>
                </c:pt>
                <c:pt idx="21">
                  <c:v>8.7267962982616698</c:v>
                </c:pt>
                <c:pt idx="22">
                  <c:v>8.6820130354676692</c:v>
                </c:pt>
                <c:pt idx="23">
                  <c:v>8.4264613122194891</c:v>
                </c:pt>
                <c:pt idx="24">
                  <c:v>8.6026749333449395</c:v>
                </c:pt>
                <c:pt idx="25">
                  <c:v>8.3638506869919294</c:v>
                </c:pt>
                <c:pt idx="26">
                  <c:v>8.3771393761848891</c:v>
                </c:pt>
                <c:pt idx="27">
                  <c:v>8.3853799939647207</c:v>
                </c:pt>
                <c:pt idx="28">
                  <c:v>8.4874577164697094</c:v>
                </c:pt>
                <c:pt idx="29">
                  <c:v>8.2728050862498304</c:v>
                </c:pt>
                <c:pt idx="30">
                  <c:v>8.4947521514789397</c:v>
                </c:pt>
                <c:pt idx="31">
                  <c:v>8.3887660623910101</c:v>
                </c:pt>
                <c:pt idx="32">
                  <c:v>8.5974182539547108</c:v>
                </c:pt>
                <c:pt idx="33">
                  <c:v>8.4977552556149103</c:v>
                </c:pt>
                <c:pt idx="34">
                  <c:v>8.5547872449296793</c:v>
                </c:pt>
                <c:pt idx="35">
                  <c:v>8.3659968255868797</c:v>
                </c:pt>
                <c:pt idx="36">
                  <c:v>8.5434317591198692</c:v>
                </c:pt>
                <c:pt idx="37">
                  <c:v>8.4102836190314907</c:v>
                </c:pt>
                <c:pt idx="38">
                  <c:v>8.3367711830831706</c:v>
                </c:pt>
                <c:pt idx="39">
                  <c:v>8.0268155659451406</c:v>
                </c:pt>
                <c:pt idx="40">
                  <c:v>8.1642948938498403</c:v>
                </c:pt>
                <c:pt idx="41">
                  <c:v>8.0617586085281001</c:v>
                </c:pt>
                <c:pt idx="42">
                  <c:v>8.3755724707247001</c:v>
                </c:pt>
                <c:pt idx="43">
                  <c:v>8.4844031291821693</c:v>
                </c:pt>
                <c:pt idx="44">
                  <c:v>8.7325163357262099</c:v>
                </c:pt>
                <c:pt idx="45">
                  <c:v>8.88691065767871</c:v>
                </c:pt>
                <c:pt idx="46">
                  <c:v>8.780519185827</c:v>
                </c:pt>
                <c:pt idx="47">
                  <c:v>8.6019990230338497</c:v>
                </c:pt>
                <c:pt idx="48">
                  <c:v>8.8329027296130995</c:v>
                </c:pt>
                <c:pt idx="49">
                  <c:v>8.9525600478673404</c:v>
                </c:pt>
                <c:pt idx="50">
                  <c:v>9.03416215404153</c:v>
                </c:pt>
                <c:pt idx="51">
                  <c:v>9.0495355822072305</c:v>
                </c:pt>
                <c:pt idx="52">
                  <c:v>9.0010244145128002</c:v>
                </c:pt>
                <c:pt idx="53">
                  <c:v>9.0967325205514502</c:v>
                </c:pt>
                <c:pt idx="54">
                  <c:v>8.9303837831583799</c:v>
                </c:pt>
                <c:pt idx="55">
                  <c:v>8.7413436091794097</c:v>
                </c:pt>
                <c:pt idx="56">
                  <c:v>9.0380927562958995</c:v>
                </c:pt>
                <c:pt idx="57">
                  <c:v>8.8287615637701098</c:v>
                </c:pt>
                <c:pt idx="58">
                  <c:v>9.0471231704394093</c:v>
                </c:pt>
                <c:pt idx="59">
                  <c:v>8.7079864323157601</c:v>
                </c:pt>
                <c:pt idx="60">
                  <c:v>8.9029641595697306</c:v>
                </c:pt>
                <c:pt idx="61">
                  <c:v>9.1559300153723697</c:v>
                </c:pt>
                <c:pt idx="62">
                  <c:v>9.3185814453209801</c:v>
                </c:pt>
                <c:pt idx="63">
                  <c:v>8.9774572247269795</c:v>
                </c:pt>
                <c:pt idx="64">
                  <c:v>8.9077518567314709</c:v>
                </c:pt>
                <c:pt idx="65">
                  <c:v>8.9013880220808392</c:v>
                </c:pt>
                <c:pt idx="66">
                  <c:v>9.2019567096964998</c:v>
                </c:pt>
                <c:pt idx="67">
                  <c:v>8.9521926311064597</c:v>
                </c:pt>
                <c:pt idx="68">
                  <c:v>9.1363695686100108</c:v>
                </c:pt>
                <c:pt idx="69">
                  <c:v>9.0163307454009995</c:v>
                </c:pt>
                <c:pt idx="70">
                  <c:v>9.3624932706231903</c:v>
                </c:pt>
                <c:pt idx="71">
                  <c:v>9.3204020661018792</c:v>
                </c:pt>
                <c:pt idx="72">
                  <c:v>9.4776627590149296</c:v>
                </c:pt>
                <c:pt idx="73">
                  <c:v>9.3929179321162799</c:v>
                </c:pt>
                <c:pt idx="74">
                  <c:v>9.3495838944447307</c:v>
                </c:pt>
                <c:pt idx="75">
                  <c:v>9.0479655808232007</c:v>
                </c:pt>
                <c:pt idx="76">
                  <c:v>9.1644758061329306</c:v>
                </c:pt>
                <c:pt idx="77">
                  <c:v>9.1293149078303895</c:v>
                </c:pt>
                <c:pt idx="78">
                  <c:v>9.4839070087232997</c:v>
                </c:pt>
                <c:pt idx="79">
                  <c:v>8.9543828659402909</c:v>
                </c:pt>
                <c:pt idx="80">
                  <c:v>9.3058841298753308</c:v>
                </c:pt>
                <c:pt idx="81">
                  <c:v>9.4441226558378801</c:v>
                </c:pt>
                <c:pt idx="82">
                  <c:v>9.1876381427665894</c:v>
                </c:pt>
                <c:pt idx="83">
                  <c:v>8.8006174822871603</c:v>
                </c:pt>
                <c:pt idx="84">
                  <c:v>8.9108040062886893</c:v>
                </c:pt>
                <c:pt idx="85">
                  <c:v>9.2856146065530893</c:v>
                </c:pt>
                <c:pt idx="86">
                  <c:v>9.5110808895223595</c:v>
                </c:pt>
                <c:pt idx="87">
                  <c:v>9.4980915308819505</c:v>
                </c:pt>
                <c:pt idx="88">
                  <c:v>9.4159950950879097</c:v>
                </c:pt>
                <c:pt idx="89">
                  <c:v>9.6955952209959708</c:v>
                </c:pt>
                <c:pt idx="90">
                  <c:v>9.7425179919255793</c:v>
                </c:pt>
                <c:pt idx="91">
                  <c:v>9.4486109951638699</c:v>
                </c:pt>
                <c:pt idx="92">
                  <c:v>9.4435649221216504</c:v>
                </c:pt>
                <c:pt idx="93">
                  <c:v>9.4252055714016603</c:v>
                </c:pt>
                <c:pt idx="94">
                  <c:v>9.3348982012784099</c:v>
                </c:pt>
                <c:pt idx="95">
                  <c:v>9.39061587132284</c:v>
                </c:pt>
                <c:pt idx="96">
                  <c:v>9.4756432212556891</c:v>
                </c:pt>
                <c:pt idx="97">
                  <c:v>9.7521295524239004</c:v>
                </c:pt>
                <c:pt idx="98">
                  <c:v>10.0576084910586</c:v>
                </c:pt>
                <c:pt idx="99">
                  <c:v>9.6931431562418204</c:v>
                </c:pt>
                <c:pt idx="100">
                  <c:v>9.7826370927711093</c:v>
                </c:pt>
                <c:pt idx="101">
                  <c:v>9.8961705819251709</c:v>
                </c:pt>
                <c:pt idx="102">
                  <c:v>10.1987742004167</c:v>
                </c:pt>
                <c:pt idx="103">
                  <c:v>9.8178168241449892</c:v>
                </c:pt>
                <c:pt idx="104">
                  <c:v>10.1973684210526</c:v>
                </c:pt>
                <c:pt idx="105">
                  <c:v>10.332396367778101</c:v>
                </c:pt>
                <c:pt idx="106">
                  <c:v>10.378801760555699</c:v>
                </c:pt>
                <c:pt idx="107">
                  <c:v>10.075955620017099</c:v>
                </c:pt>
                <c:pt idx="108">
                  <c:v>10.2420910125585</c:v>
                </c:pt>
                <c:pt idx="109">
                  <c:v>10.1751027636367</c:v>
                </c:pt>
                <c:pt idx="110">
                  <c:v>10.463600691138801</c:v>
                </c:pt>
                <c:pt idx="111">
                  <c:v>10.0239298059027</c:v>
                </c:pt>
                <c:pt idx="112">
                  <c:v>10.222575735980399</c:v>
                </c:pt>
                <c:pt idx="113">
                  <c:v>10.263042796729399</c:v>
                </c:pt>
                <c:pt idx="114">
                  <c:v>10.1574303586812</c:v>
                </c:pt>
                <c:pt idx="115">
                  <c:v>10.2836166910475</c:v>
                </c:pt>
                <c:pt idx="116">
                  <c:v>10.673069553700699</c:v>
                </c:pt>
                <c:pt idx="117">
                  <c:v>10.802569854897699</c:v>
                </c:pt>
                <c:pt idx="118">
                  <c:v>10.7843518384453</c:v>
                </c:pt>
                <c:pt idx="119">
                  <c:v>10.714437502656301</c:v>
                </c:pt>
                <c:pt idx="120">
                  <c:v>10.894340306064899</c:v>
                </c:pt>
                <c:pt idx="121">
                  <c:v>9.8487046084298804</c:v>
                </c:pt>
                <c:pt idx="122">
                  <c:v>9.7021739506286995</c:v>
                </c:pt>
                <c:pt idx="123">
                  <c:v>9.3854627954039707</c:v>
                </c:pt>
                <c:pt idx="124">
                  <c:v>8.9284284237081799</c:v>
                </c:pt>
                <c:pt idx="125">
                  <c:v>9.2458640168562596</c:v>
                </c:pt>
                <c:pt idx="126">
                  <c:v>9.3720115701564009</c:v>
                </c:pt>
                <c:pt idx="127">
                  <c:v>8.7610878538598893</c:v>
                </c:pt>
              </c:numCache>
            </c:numRef>
          </c:val>
          <c:smooth val="0"/>
          <c:extLst>
            <c:ext xmlns:c16="http://schemas.microsoft.com/office/drawing/2014/chart" uri="{C3380CC4-5D6E-409C-BE32-E72D297353CC}">
              <c16:uniqueId val="{00000001-75D5-4AC4-BBEF-0108A359987A}"/>
            </c:ext>
          </c:extLst>
        </c:ser>
        <c:ser>
          <c:idx val="2"/>
          <c:order val="2"/>
          <c:tx>
            <c:strRef>
              <c:f>wksp!$X$3</c:f>
              <c:strCache>
                <c:ptCount val="1"/>
                <c:pt idx="0">
                  <c:v>SMB 75th</c:v>
                </c:pt>
              </c:strCache>
            </c:strRef>
          </c:tx>
          <c:spPr>
            <a:ln>
              <a:solidFill>
                <a:schemeClr val="accent1"/>
              </a:solidFill>
            </a:ln>
          </c:spPr>
          <c:marker>
            <c:symbol val="triangle"/>
            <c:size val="5"/>
            <c:spPr>
              <a:solidFill>
                <a:schemeClr val="accent1"/>
              </a:solidFill>
              <a:ln>
                <a:solidFill>
                  <a:schemeClr val="accent1"/>
                </a:solidFill>
              </a:ln>
            </c:spPr>
          </c:marker>
          <c:cat>
            <c:numRef>
              <c:f>wksp!$U$5:$U$133</c:f>
              <c:numCache>
                <c:formatCode>m/d/yyyy</c:formatCode>
                <c:ptCount val="129"/>
                <c:pt idx="0">
                  <c:v>32963</c:v>
                </c:pt>
                <c:pt idx="1">
                  <c:v>33054</c:v>
                </c:pt>
                <c:pt idx="2">
                  <c:v>33146</c:v>
                </c:pt>
                <c:pt idx="3">
                  <c:v>33238</c:v>
                </c:pt>
                <c:pt idx="4">
                  <c:v>33328</c:v>
                </c:pt>
                <c:pt idx="5">
                  <c:v>33419</c:v>
                </c:pt>
                <c:pt idx="6">
                  <c:v>33511</c:v>
                </c:pt>
                <c:pt idx="7">
                  <c:v>33603</c:v>
                </c:pt>
                <c:pt idx="8">
                  <c:v>33694</c:v>
                </c:pt>
                <c:pt idx="9">
                  <c:v>33785</c:v>
                </c:pt>
                <c:pt idx="10">
                  <c:v>33877</c:v>
                </c:pt>
                <c:pt idx="11">
                  <c:v>33969</c:v>
                </c:pt>
                <c:pt idx="12">
                  <c:v>34059</c:v>
                </c:pt>
                <c:pt idx="13">
                  <c:v>34150</c:v>
                </c:pt>
                <c:pt idx="14">
                  <c:v>34242</c:v>
                </c:pt>
                <c:pt idx="15">
                  <c:v>34334</c:v>
                </c:pt>
                <c:pt idx="16">
                  <c:v>34424</c:v>
                </c:pt>
                <c:pt idx="17">
                  <c:v>34515</c:v>
                </c:pt>
                <c:pt idx="18">
                  <c:v>34607</c:v>
                </c:pt>
                <c:pt idx="19">
                  <c:v>34699</c:v>
                </c:pt>
                <c:pt idx="20">
                  <c:v>34789</c:v>
                </c:pt>
                <c:pt idx="21">
                  <c:v>34880</c:v>
                </c:pt>
                <c:pt idx="22">
                  <c:v>34972</c:v>
                </c:pt>
                <c:pt idx="23">
                  <c:v>35064</c:v>
                </c:pt>
                <c:pt idx="24">
                  <c:v>35155</c:v>
                </c:pt>
                <c:pt idx="25">
                  <c:v>35246</c:v>
                </c:pt>
                <c:pt idx="26">
                  <c:v>35338</c:v>
                </c:pt>
                <c:pt idx="27">
                  <c:v>35430</c:v>
                </c:pt>
                <c:pt idx="28">
                  <c:v>35520</c:v>
                </c:pt>
                <c:pt idx="29">
                  <c:v>35611</c:v>
                </c:pt>
                <c:pt idx="30">
                  <c:v>35703</c:v>
                </c:pt>
                <c:pt idx="31">
                  <c:v>35795</c:v>
                </c:pt>
                <c:pt idx="32">
                  <c:v>35885</c:v>
                </c:pt>
                <c:pt idx="33">
                  <c:v>35976</c:v>
                </c:pt>
                <c:pt idx="34">
                  <c:v>36068</c:v>
                </c:pt>
                <c:pt idx="35">
                  <c:v>36160</c:v>
                </c:pt>
                <c:pt idx="36">
                  <c:v>36250</c:v>
                </c:pt>
                <c:pt idx="37">
                  <c:v>36341</c:v>
                </c:pt>
                <c:pt idx="38">
                  <c:v>36433</c:v>
                </c:pt>
                <c:pt idx="39">
                  <c:v>36525</c:v>
                </c:pt>
                <c:pt idx="40">
                  <c:v>36616</c:v>
                </c:pt>
                <c:pt idx="41">
                  <c:v>36707</c:v>
                </c:pt>
                <c:pt idx="42">
                  <c:v>36799</c:v>
                </c:pt>
                <c:pt idx="43">
                  <c:v>36891</c:v>
                </c:pt>
                <c:pt idx="44">
                  <c:v>36981</c:v>
                </c:pt>
                <c:pt idx="45">
                  <c:v>37072</c:v>
                </c:pt>
                <c:pt idx="46">
                  <c:v>37164</c:v>
                </c:pt>
                <c:pt idx="47">
                  <c:v>37256</c:v>
                </c:pt>
                <c:pt idx="48">
                  <c:v>37346</c:v>
                </c:pt>
                <c:pt idx="49">
                  <c:v>37437</c:v>
                </c:pt>
                <c:pt idx="50">
                  <c:v>37529</c:v>
                </c:pt>
                <c:pt idx="51">
                  <c:v>37621</c:v>
                </c:pt>
                <c:pt idx="52">
                  <c:v>37711</c:v>
                </c:pt>
                <c:pt idx="53">
                  <c:v>37802</c:v>
                </c:pt>
                <c:pt idx="54">
                  <c:v>37894</c:v>
                </c:pt>
                <c:pt idx="55">
                  <c:v>37986</c:v>
                </c:pt>
                <c:pt idx="56">
                  <c:v>38077</c:v>
                </c:pt>
                <c:pt idx="57">
                  <c:v>38168</c:v>
                </c:pt>
                <c:pt idx="58">
                  <c:v>38260</c:v>
                </c:pt>
                <c:pt idx="59">
                  <c:v>38352</c:v>
                </c:pt>
                <c:pt idx="60">
                  <c:v>38442</c:v>
                </c:pt>
                <c:pt idx="61">
                  <c:v>38533</c:v>
                </c:pt>
                <c:pt idx="62">
                  <c:v>38625</c:v>
                </c:pt>
                <c:pt idx="63">
                  <c:v>38717</c:v>
                </c:pt>
                <c:pt idx="64">
                  <c:v>38807</c:v>
                </c:pt>
                <c:pt idx="65">
                  <c:v>38898</c:v>
                </c:pt>
                <c:pt idx="66">
                  <c:v>38990</c:v>
                </c:pt>
                <c:pt idx="67">
                  <c:v>39082</c:v>
                </c:pt>
                <c:pt idx="68">
                  <c:v>39172</c:v>
                </c:pt>
                <c:pt idx="69">
                  <c:v>39263</c:v>
                </c:pt>
                <c:pt idx="70">
                  <c:v>39355</c:v>
                </c:pt>
                <c:pt idx="71">
                  <c:v>39447</c:v>
                </c:pt>
                <c:pt idx="72">
                  <c:v>39538</c:v>
                </c:pt>
                <c:pt idx="73">
                  <c:v>39629</c:v>
                </c:pt>
                <c:pt idx="74">
                  <c:v>39721</c:v>
                </c:pt>
                <c:pt idx="75">
                  <c:v>39813</c:v>
                </c:pt>
                <c:pt idx="76">
                  <c:v>39903</c:v>
                </c:pt>
                <c:pt idx="77">
                  <c:v>39994</c:v>
                </c:pt>
                <c:pt idx="78">
                  <c:v>40086</c:v>
                </c:pt>
                <c:pt idx="79">
                  <c:v>40178</c:v>
                </c:pt>
                <c:pt idx="80">
                  <c:v>40268</c:v>
                </c:pt>
                <c:pt idx="81">
                  <c:v>40359</c:v>
                </c:pt>
                <c:pt idx="82">
                  <c:v>40451</c:v>
                </c:pt>
                <c:pt idx="83">
                  <c:v>40543</c:v>
                </c:pt>
                <c:pt idx="84">
                  <c:v>40633</c:v>
                </c:pt>
                <c:pt idx="85">
                  <c:v>40724</c:v>
                </c:pt>
                <c:pt idx="86">
                  <c:v>40816</c:v>
                </c:pt>
                <c:pt idx="87">
                  <c:v>40908</c:v>
                </c:pt>
                <c:pt idx="88">
                  <c:v>40999</c:v>
                </c:pt>
                <c:pt idx="89">
                  <c:v>41090</c:v>
                </c:pt>
                <c:pt idx="90">
                  <c:v>41182</c:v>
                </c:pt>
                <c:pt idx="91">
                  <c:v>41274</c:v>
                </c:pt>
                <c:pt idx="92">
                  <c:v>41364</c:v>
                </c:pt>
                <c:pt idx="93">
                  <c:v>41455</c:v>
                </c:pt>
                <c:pt idx="94">
                  <c:v>41547</c:v>
                </c:pt>
                <c:pt idx="95">
                  <c:v>41639</c:v>
                </c:pt>
                <c:pt idx="96">
                  <c:v>41729</c:v>
                </c:pt>
                <c:pt idx="97">
                  <c:v>41820</c:v>
                </c:pt>
                <c:pt idx="98">
                  <c:v>41912</c:v>
                </c:pt>
                <c:pt idx="99">
                  <c:v>42004</c:v>
                </c:pt>
                <c:pt idx="100">
                  <c:v>42094</c:v>
                </c:pt>
                <c:pt idx="101">
                  <c:v>42185</c:v>
                </c:pt>
                <c:pt idx="102">
                  <c:v>42277</c:v>
                </c:pt>
                <c:pt idx="103">
                  <c:v>42369</c:v>
                </c:pt>
                <c:pt idx="104">
                  <c:v>42460</c:v>
                </c:pt>
                <c:pt idx="105">
                  <c:v>42551</c:v>
                </c:pt>
                <c:pt idx="106">
                  <c:v>42643</c:v>
                </c:pt>
                <c:pt idx="107">
                  <c:v>42735</c:v>
                </c:pt>
                <c:pt idx="108">
                  <c:v>42825</c:v>
                </c:pt>
                <c:pt idx="109">
                  <c:v>42916</c:v>
                </c:pt>
                <c:pt idx="110">
                  <c:v>43008</c:v>
                </c:pt>
                <c:pt idx="111">
                  <c:v>43100</c:v>
                </c:pt>
                <c:pt idx="112">
                  <c:v>43190</c:v>
                </c:pt>
                <c:pt idx="113">
                  <c:v>43281</c:v>
                </c:pt>
                <c:pt idx="114">
                  <c:v>43373</c:v>
                </c:pt>
                <c:pt idx="115">
                  <c:v>43465</c:v>
                </c:pt>
                <c:pt idx="116">
                  <c:v>43555</c:v>
                </c:pt>
                <c:pt idx="117">
                  <c:v>43646</c:v>
                </c:pt>
                <c:pt idx="118">
                  <c:v>43738</c:v>
                </c:pt>
                <c:pt idx="119">
                  <c:v>43830</c:v>
                </c:pt>
                <c:pt idx="120">
                  <c:v>43921</c:v>
                </c:pt>
                <c:pt idx="121">
                  <c:v>44012</c:v>
                </c:pt>
                <c:pt idx="122">
                  <c:v>44104</c:v>
                </c:pt>
                <c:pt idx="123">
                  <c:v>44196</c:v>
                </c:pt>
                <c:pt idx="124">
                  <c:v>44286</c:v>
                </c:pt>
                <c:pt idx="125">
                  <c:v>44377</c:v>
                </c:pt>
                <c:pt idx="126">
                  <c:v>44469</c:v>
                </c:pt>
                <c:pt idx="127">
                  <c:v>44561</c:v>
                </c:pt>
              </c:numCache>
            </c:numRef>
          </c:cat>
          <c:val>
            <c:numRef>
              <c:f>wksp!$X$5:$X$133</c:f>
              <c:numCache>
                <c:formatCode>General</c:formatCode>
                <c:ptCount val="129"/>
                <c:pt idx="0">
                  <c:v>10.8717078394446</c:v>
                </c:pt>
                <c:pt idx="1">
                  <c:v>11.149116823553801</c:v>
                </c:pt>
                <c:pt idx="2">
                  <c:v>11.126018684158201</c:v>
                </c:pt>
                <c:pt idx="3">
                  <c:v>10.673318872017401</c:v>
                </c:pt>
                <c:pt idx="4">
                  <c:v>10.9834916031157</c:v>
                </c:pt>
                <c:pt idx="5">
                  <c:v>10.914451704809</c:v>
                </c:pt>
                <c:pt idx="6">
                  <c:v>10.922218826405899</c:v>
                </c:pt>
                <c:pt idx="7">
                  <c:v>10.5064862782035</c:v>
                </c:pt>
                <c:pt idx="8">
                  <c:v>10.687609738574601</c:v>
                </c:pt>
                <c:pt idx="9">
                  <c:v>10.7328607751124</c:v>
                </c:pt>
                <c:pt idx="10">
                  <c:v>10.9780038044169</c:v>
                </c:pt>
                <c:pt idx="11">
                  <c:v>10.6784964626518</c:v>
                </c:pt>
                <c:pt idx="12">
                  <c:v>10.9835224045686</c:v>
                </c:pt>
                <c:pt idx="13">
                  <c:v>11.2198996272099</c:v>
                </c:pt>
                <c:pt idx="14">
                  <c:v>11.746071453335899</c:v>
                </c:pt>
                <c:pt idx="15">
                  <c:v>11.0383186480113</c:v>
                </c:pt>
                <c:pt idx="16">
                  <c:v>11.4338648428954</c:v>
                </c:pt>
                <c:pt idx="17">
                  <c:v>11.644586683083901</c:v>
                </c:pt>
                <c:pt idx="18">
                  <c:v>11.838818367659799</c:v>
                </c:pt>
                <c:pt idx="19">
                  <c:v>11.544256778428201</c:v>
                </c:pt>
                <c:pt idx="20">
                  <c:v>11.899001808484901</c:v>
                </c:pt>
                <c:pt idx="21">
                  <c:v>11.8309786103297</c:v>
                </c:pt>
                <c:pt idx="22">
                  <c:v>11.7996497402677</c:v>
                </c:pt>
                <c:pt idx="23">
                  <c:v>11.755707595251099</c:v>
                </c:pt>
                <c:pt idx="24">
                  <c:v>11.8500613392834</c:v>
                </c:pt>
                <c:pt idx="25">
                  <c:v>11.362029092191801</c:v>
                </c:pt>
                <c:pt idx="26">
                  <c:v>11.5317996632691</c:v>
                </c:pt>
                <c:pt idx="27">
                  <c:v>10.982450435436499</c:v>
                </c:pt>
                <c:pt idx="28">
                  <c:v>11.106302667484099</c:v>
                </c:pt>
                <c:pt idx="29">
                  <c:v>11.216889154282301</c:v>
                </c:pt>
                <c:pt idx="30">
                  <c:v>11.6603513606614</c:v>
                </c:pt>
                <c:pt idx="31">
                  <c:v>11.218007220395901</c:v>
                </c:pt>
                <c:pt idx="32">
                  <c:v>11.600216741239</c:v>
                </c:pt>
                <c:pt idx="33">
                  <c:v>11.367632606258301</c:v>
                </c:pt>
                <c:pt idx="34">
                  <c:v>11.501485569298699</c:v>
                </c:pt>
                <c:pt idx="35">
                  <c:v>10.990957757383599</c:v>
                </c:pt>
                <c:pt idx="36">
                  <c:v>11.2013072426882</c:v>
                </c:pt>
                <c:pt idx="37">
                  <c:v>10.8278130590557</c:v>
                </c:pt>
                <c:pt idx="38">
                  <c:v>10.8054626330291</c:v>
                </c:pt>
                <c:pt idx="39">
                  <c:v>10.440156731089999</c:v>
                </c:pt>
                <c:pt idx="40">
                  <c:v>10.673385216141</c:v>
                </c:pt>
                <c:pt idx="41">
                  <c:v>10.3206395478972</c:v>
                </c:pt>
                <c:pt idx="42">
                  <c:v>10.5764451812788</c:v>
                </c:pt>
                <c:pt idx="43">
                  <c:v>10.7211876317639</c:v>
                </c:pt>
                <c:pt idx="44">
                  <c:v>11.0336536584912</c:v>
                </c:pt>
                <c:pt idx="45">
                  <c:v>11.085935861664099</c:v>
                </c:pt>
                <c:pt idx="46">
                  <c:v>11.183990373683301</c:v>
                </c:pt>
                <c:pt idx="47">
                  <c:v>10.7154478158301</c:v>
                </c:pt>
                <c:pt idx="48">
                  <c:v>10.899605081237199</c:v>
                </c:pt>
                <c:pt idx="49">
                  <c:v>11.085888037320901</c:v>
                </c:pt>
                <c:pt idx="50">
                  <c:v>11.3989876651962</c:v>
                </c:pt>
                <c:pt idx="51">
                  <c:v>11.487303385019899</c:v>
                </c:pt>
                <c:pt idx="52">
                  <c:v>11.3410136883482</c:v>
                </c:pt>
                <c:pt idx="53">
                  <c:v>11.287201194417401</c:v>
                </c:pt>
                <c:pt idx="54">
                  <c:v>11.2377512777501</c:v>
                </c:pt>
                <c:pt idx="55">
                  <c:v>11.1483596539644</c:v>
                </c:pt>
                <c:pt idx="56">
                  <c:v>11.384034418643701</c:v>
                </c:pt>
                <c:pt idx="57">
                  <c:v>11.3660997358658</c:v>
                </c:pt>
                <c:pt idx="58">
                  <c:v>11.359505637063499</c:v>
                </c:pt>
                <c:pt idx="59">
                  <c:v>11.1601569466738</c:v>
                </c:pt>
                <c:pt idx="60">
                  <c:v>11.141717988510001</c:v>
                </c:pt>
                <c:pt idx="61">
                  <c:v>11.312550470961201</c:v>
                </c:pt>
                <c:pt idx="62">
                  <c:v>11.3784422842614</c:v>
                </c:pt>
                <c:pt idx="63">
                  <c:v>11.4153718978733</c:v>
                </c:pt>
                <c:pt idx="64">
                  <c:v>11.586928086163301</c:v>
                </c:pt>
                <c:pt idx="65">
                  <c:v>11.4058206986226</c:v>
                </c:pt>
                <c:pt idx="66">
                  <c:v>11.655173431682501</c:v>
                </c:pt>
                <c:pt idx="67">
                  <c:v>11.3986571027531</c:v>
                </c:pt>
                <c:pt idx="68">
                  <c:v>11.6430875936836</c:v>
                </c:pt>
                <c:pt idx="69">
                  <c:v>11.781336704948499</c:v>
                </c:pt>
                <c:pt idx="70">
                  <c:v>11.9110320491579</c:v>
                </c:pt>
                <c:pt idx="71">
                  <c:v>11.753446965787701</c:v>
                </c:pt>
                <c:pt idx="72">
                  <c:v>12.215226271916</c:v>
                </c:pt>
                <c:pt idx="73">
                  <c:v>12.1371547426055</c:v>
                </c:pt>
                <c:pt idx="74">
                  <c:v>12.039316734301099</c:v>
                </c:pt>
                <c:pt idx="75">
                  <c:v>11.9788939371275</c:v>
                </c:pt>
                <c:pt idx="76">
                  <c:v>12.1045992784437</c:v>
                </c:pt>
                <c:pt idx="77">
                  <c:v>12.043856971604299</c:v>
                </c:pt>
                <c:pt idx="78">
                  <c:v>12.2603362108133</c:v>
                </c:pt>
                <c:pt idx="79">
                  <c:v>11.7707737303303</c:v>
                </c:pt>
                <c:pt idx="80">
                  <c:v>12.062625705950801</c:v>
                </c:pt>
                <c:pt idx="81">
                  <c:v>12.184670316458799</c:v>
                </c:pt>
                <c:pt idx="82">
                  <c:v>12.408708933882799</c:v>
                </c:pt>
                <c:pt idx="83">
                  <c:v>11.7889019555179</c:v>
                </c:pt>
                <c:pt idx="84">
                  <c:v>11.8997793030548</c:v>
                </c:pt>
                <c:pt idx="85">
                  <c:v>11.888567669571399</c:v>
                </c:pt>
                <c:pt idx="86">
                  <c:v>11.941822842019301</c:v>
                </c:pt>
                <c:pt idx="87">
                  <c:v>11.730114764957699</c:v>
                </c:pt>
                <c:pt idx="88">
                  <c:v>11.682548579970099</c:v>
                </c:pt>
                <c:pt idx="89">
                  <c:v>12.2466185592494</c:v>
                </c:pt>
                <c:pt idx="90">
                  <c:v>12.4173111732763</c:v>
                </c:pt>
                <c:pt idx="91">
                  <c:v>11.7179392142328</c:v>
                </c:pt>
                <c:pt idx="92">
                  <c:v>11.930951766223499</c:v>
                </c:pt>
                <c:pt idx="93">
                  <c:v>11.7563552107265</c:v>
                </c:pt>
                <c:pt idx="94">
                  <c:v>11.574067589855501</c:v>
                </c:pt>
                <c:pt idx="95">
                  <c:v>11.258080905760901</c:v>
                </c:pt>
                <c:pt idx="96">
                  <c:v>11.5869545720297</c:v>
                </c:pt>
                <c:pt idx="97">
                  <c:v>11.943464244510199</c:v>
                </c:pt>
                <c:pt idx="98">
                  <c:v>12.114384832795199</c:v>
                </c:pt>
                <c:pt idx="99">
                  <c:v>11.938455205063599</c:v>
                </c:pt>
                <c:pt idx="100">
                  <c:v>12.1286859381234</c:v>
                </c:pt>
                <c:pt idx="101">
                  <c:v>11.867914295854501</c:v>
                </c:pt>
                <c:pt idx="102">
                  <c:v>11.8347514835631</c:v>
                </c:pt>
                <c:pt idx="103">
                  <c:v>11.6970671659654</c:v>
                </c:pt>
                <c:pt idx="104">
                  <c:v>12.141941000427501</c:v>
                </c:pt>
                <c:pt idx="105">
                  <c:v>12.257555659125901</c:v>
                </c:pt>
                <c:pt idx="106">
                  <c:v>12.149285816139299</c:v>
                </c:pt>
                <c:pt idx="107">
                  <c:v>11.585035396595201</c:v>
                </c:pt>
                <c:pt idx="108">
                  <c:v>11.805949864023701</c:v>
                </c:pt>
                <c:pt idx="109">
                  <c:v>12.1348545353536</c:v>
                </c:pt>
                <c:pt idx="110">
                  <c:v>12.3309291579705</c:v>
                </c:pt>
                <c:pt idx="111">
                  <c:v>12.174060810513099</c:v>
                </c:pt>
                <c:pt idx="112">
                  <c:v>12.135116665039501</c:v>
                </c:pt>
                <c:pt idx="113">
                  <c:v>12.308899694791</c:v>
                </c:pt>
                <c:pt idx="114">
                  <c:v>12.233290577913101</c:v>
                </c:pt>
                <c:pt idx="115">
                  <c:v>12.322610648768</c:v>
                </c:pt>
                <c:pt idx="116">
                  <c:v>12.6933267422047</c:v>
                </c:pt>
                <c:pt idx="117">
                  <c:v>13.0622065140806</c:v>
                </c:pt>
                <c:pt idx="118">
                  <c:v>13.0518840520176</c:v>
                </c:pt>
                <c:pt idx="119">
                  <c:v>13.1612138348084</c:v>
                </c:pt>
                <c:pt idx="120">
                  <c:v>12.8929752717266</c:v>
                </c:pt>
                <c:pt idx="121">
                  <c:v>11.9767763331851</c:v>
                </c:pt>
                <c:pt idx="122">
                  <c:v>11.834292599661699</c:v>
                </c:pt>
                <c:pt idx="123">
                  <c:v>11.9612036149739</c:v>
                </c:pt>
                <c:pt idx="124">
                  <c:v>10.817440720542701</c:v>
                </c:pt>
                <c:pt idx="125">
                  <c:v>11.1315262453444</c:v>
                </c:pt>
                <c:pt idx="126">
                  <c:v>11.116039093559801</c:v>
                </c:pt>
                <c:pt idx="127">
                  <c:v>10.698133452472099</c:v>
                </c:pt>
              </c:numCache>
            </c:numRef>
          </c:val>
          <c:smooth val="0"/>
          <c:extLst>
            <c:ext xmlns:c16="http://schemas.microsoft.com/office/drawing/2014/chart" uri="{C3380CC4-5D6E-409C-BE32-E72D297353CC}">
              <c16:uniqueId val="{00000002-75D5-4AC4-BBEF-0108A359987A}"/>
            </c:ext>
          </c:extLst>
        </c:ser>
        <c:dLbls>
          <c:showLegendKey val="0"/>
          <c:showVal val="0"/>
          <c:showCatName val="0"/>
          <c:showSerName val="0"/>
          <c:showPercent val="0"/>
          <c:showBubbleSize val="0"/>
        </c:dLbls>
        <c:marker val="1"/>
        <c:smooth val="0"/>
        <c:axId val="545473664"/>
        <c:axId val="545654656"/>
      </c:lineChart>
      <c:dateAx>
        <c:axId val="545473664"/>
        <c:scaling>
          <c:orientation val="minMax"/>
          <c:max val="44926"/>
          <c:min val="32874"/>
        </c:scaling>
        <c:delete val="0"/>
        <c:axPos val="b"/>
        <c:numFmt formatCode="yyyy" sourceLinked="0"/>
        <c:majorTickMark val="out"/>
        <c:minorTickMark val="none"/>
        <c:tickLblPos val="nextTo"/>
        <c:txPr>
          <a:bodyPr/>
          <a:lstStyle/>
          <a:p>
            <a:pPr>
              <a:defRPr sz="1100"/>
            </a:pPr>
            <a:endParaRPr lang="en-US"/>
          </a:p>
        </c:txPr>
        <c:crossAx val="545654656"/>
        <c:crosses val="autoZero"/>
        <c:auto val="1"/>
        <c:lblOffset val="100"/>
        <c:baseTimeUnit val="months"/>
        <c:majorUnit val="5"/>
        <c:majorTimeUnit val="years"/>
        <c:minorUnit val="1"/>
        <c:minorTimeUnit val="years"/>
      </c:dateAx>
      <c:valAx>
        <c:axId val="545654656"/>
        <c:scaling>
          <c:orientation val="minMax"/>
        </c:scaling>
        <c:delete val="0"/>
        <c:axPos val="l"/>
        <c:majorGridlines/>
        <c:title>
          <c:tx>
            <c:rich>
              <a:bodyPr rot="-5400000" vert="horz"/>
              <a:lstStyle/>
              <a:p>
                <a:pPr>
                  <a:defRPr sz="1100"/>
                </a:pPr>
                <a:r>
                  <a:rPr lang="en-US" sz="1100"/>
                  <a:t>Percent</a:t>
                </a:r>
              </a:p>
            </c:rich>
          </c:tx>
          <c:overlay val="0"/>
        </c:title>
        <c:numFmt formatCode="General" sourceLinked="1"/>
        <c:majorTickMark val="out"/>
        <c:minorTickMark val="none"/>
        <c:tickLblPos val="nextTo"/>
        <c:txPr>
          <a:bodyPr/>
          <a:lstStyle/>
          <a:p>
            <a:pPr>
              <a:defRPr sz="1100"/>
            </a:pPr>
            <a:endParaRPr lang="en-US"/>
          </a:p>
        </c:txPr>
        <c:crossAx val="545473664"/>
        <c:crosses val="autoZero"/>
        <c:crossBetween val="between"/>
      </c:valAx>
    </c:plotArea>
    <c:legend>
      <c:legendPos val="b"/>
      <c:overlay val="0"/>
      <c:txPr>
        <a:bodyPr/>
        <a:lstStyle/>
        <a:p>
          <a:pPr>
            <a:defRPr sz="1100"/>
          </a:pPr>
          <a:endParaRPr lang="en-US"/>
        </a:p>
      </c:txPr>
    </c:legend>
    <c:plotVisOnly val="1"/>
    <c:dispBlanksAs val="gap"/>
    <c:showDLblsOverMax val="0"/>
  </c:chart>
  <c:txPr>
    <a:bodyPr/>
    <a:lstStyle/>
    <a:p>
      <a:pPr>
        <a:defRPr sz="1200"/>
      </a:pPr>
      <a:endParaRPr lang="en-US"/>
    </a:p>
  </c:txPr>
  <c:printSettings>
    <c:headerFooter/>
    <c:pageMargins b="0.75000000000000833" l="0.70000000000000062" r="0.70000000000000062" t="0.750000000000008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wksp!$Y$1</c:f>
          <c:strCache>
            <c:ptCount val="1"/>
            <c:pt idx="0">
              <c:v>Asset Quality:  ALLL / Nonaccrual Loans</c:v>
            </c:pt>
          </c:strCache>
        </c:strRef>
      </c:tx>
      <c:overlay val="0"/>
      <c:txPr>
        <a:bodyPr/>
        <a:lstStyle/>
        <a:p>
          <a:pPr>
            <a:defRPr sz="1600"/>
          </a:pPr>
          <a:endParaRPr lang="en-US"/>
        </a:p>
      </c:txPr>
    </c:title>
    <c:autoTitleDeleted val="0"/>
    <c:plotArea>
      <c:layout/>
      <c:lineChart>
        <c:grouping val="standard"/>
        <c:varyColors val="0"/>
        <c:ser>
          <c:idx val="0"/>
          <c:order val="0"/>
          <c:tx>
            <c:strRef>
              <c:f>wksp!$Y$3</c:f>
              <c:strCache>
                <c:ptCount val="1"/>
                <c:pt idx="0">
                  <c:v>SMB Med</c:v>
                </c:pt>
              </c:strCache>
            </c:strRef>
          </c:tx>
          <c:spPr>
            <a:ln>
              <a:solidFill>
                <a:schemeClr val="accent2"/>
              </a:solidFill>
            </a:ln>
          </c:spPr>
          <c:marker>
            <c:symbol val="diamond"/>
            <c:size val="5"/>
            <c:spPr>
              <a:solidFill>
                <a:schemeClr val="accent2"/>
              </a:solidFill>
              <a:ln>
                <a:solidFill>
                  <a:schemeClr val="accent2"/>
                </a:solidFill>
              </a:ln>
            </c:spPr>
          </c:marker>
          <c:cat>
            <c:numRef>
              <c:f>wksp!$U$5:$U$133</c:f>
              <c:numCache>
                <c:formatCode>m/d/yyyy</c:formatCode>
                <c:ptCount val="129"/>
                <c:pt idx="0">
                  <c:v>32963</c:v>
                </c:pt>
                <c:pt idx="1">
                  <c:v>33054</c:v>
                </c:pt>
                <c:pt idx="2">
                  <c:v>33146</c:v>
                </c:pt>
                <c:pt idx="3">
                  <c:v>33238</c:v>
                </c:pt>
                <c:pt idx="4">
                  <c:v>33328</c:v>
                </c:pt>
                <c:pt idx="5">
                  <c:v>33419</c:v>
                </c:pt>
                <c:pt idx="6">
                  <c:v>33511</c:v>
                </c:pt>
                <c:pt idx="7">
                  <c:v>33603</c:v>
                </c:pt>
                <c:pt idx="8">
                  <c:v>33694</c:v>
                </c:pt>
                <c:pt idx="9">
                  <c:v>33785</c:v>
                </c:pt>
                <c:pt idx="10">
                  <c:v>33877</c:v>
                </c:pt>
                <c:pt idx="11">
                  <c:v>33969</c:v>
                </c:pt>
                <c:pt idx="12">
                  <c:v>34059</c:v>
                </c:pt>
                <c:pt idx="13">
                  <c:v>34150</c:v>
                </c:pt>
                <c:pt idx="14">
                  <c:v>34242</c:v>
                </c:pt>
                <c:pt idx="15">
                  <c:v>34334</c:v>
                </c:pt>
                <c:pt idx="16">
                  <c:v>34424</c:v>
                </c:pt>
                <c:pt idx="17">
                  <c:v>34515</c:v>
                </c:pt>
                <c:pt idx="18">
                  <c:v>34607</c:v>
                </c:pt>
                <c:pt idx="19">
                  <c:v>34699</c:v>
                </c:pt>
                <c:pt idx="20">
                  <c:v>34789</c:v>
                </c:pt>
                <c:pt idx="21">
                  <c:v>34880</c:v>
                </c:pt>
                <c:pt idx="22">
                  <c:v>34972</c:v>
                </c:pt>
                <c:pt idx="23">
                  <c:v>35064</c:v>
                </c:pt>
                <c:pt idx="24">
                  <c:v>35155</c:v>
                </c:pt>
                <c:pt idx="25">
                  <c:v>35246</c:v>
                </c:pt>
                <c:pt idx="26">
                  <c:v>35338</c:v>
                </c:pt>
                <c:pt idx="27">
                  <c:v>35430</c:v>
                </c:pt>
                <c:pt idx="28">
                  <c:v>35520</c:v>
                </c:pt>
                <c:pt idx="29">
                  <c:v>35611</c:v>
                </c:pt>
                <c:pt idx="30">
                  <c:v>35703</c:v>
                </c:pt>
                <c:pt idx="31">
                  <c:v>35795</c:v>
                </c:pt>
                <c:pt idx="32">
                  <c:v>35885</c:v>
                </c:pt>
                <c:pt idx="33">
                  <c:v>35976</c:v>
                </c:pt>
                <c:pt idx="34">
                  <c:v>36068</c:v>
                </c:pt>
                <c:pt idx="35">
                  <c:v>36160</c:v>
                </c:pt>
                <c:pt idx="36">
                  <c:v>36250</c:v>
                </c:pt>
                <c:pt idx="37">
                  <c:v>36341</c:v>
                </c:pt>
                <c:pt idx="38">
                  <c:v>36433</c:v>
                </c:pt>
                <c:pt idx="39">
                  <c:v>36525</c:v>
                </c:pt>
                <c:pt idx="40">
                  <c:v>36616</c:v>
                </c:pt>
                <c:pt idx="41">
                  <c:v>36707</c:v>
                </c:pt>
                <c:pt idx="42">
                  <c:v>36799</c:v>
                </c:pt>
                <c:pt idx="43">
                  <c:v>36891</c:v>
                </c:pt>
                <c:pt idx="44">
                  <c:v>36981</c:v>
                </c:pt>
                <c:pt idx="45">
                  <c:v>37072</c:v>
                </c:pt>
                <c:pt idx="46">
                  <c:v>37164</c:v>
                </c:pt>
                <c:pt idx="47">
                  <c:v>37256</c:v>
                </c:pt>
                <c:pt idx="48">
                  <c:v>37346</c:v>
                </c:pt>
                <c:pt idx="49">
                  <c:v>37437</c:v>
                </c:pt>
                <c:pt idx="50">
                  <c:v>37529</c:v>
                </c:pt>
                <c:pt idx="51">
                  <c:v>37621</c:v>
                </c:pt>
                <c:pt idx="52">
                  <c:v>37711</c:v>
                </c:pt>
                <c:pt idx="53">
                  <c:v>37802</c:v>
                </c:pt>
                <c:pt idx="54">
                  <c:v>37894</c:v>
                </c:pt>
                <c:pt idx="55">
                  <c:v>37986</c:v>
                </c:pt>
                <c:pt idx="56">
                  <c:v>38077</c:v>
                </c:pt>
                <c:pt idx="57">
                  <c:v>38168</c:v>
                </c:pt>
                <c:pt idx="58">
                  <c:v>38260</c:v>
                </c:pt>
                <c:pt idx="59">
                  <c:v>38352</c:v>
                </c:pt>
                <c:pt idx="60">
                  <c:v>38442</c:v>
                </c:pt>
                <c:pt idx="61">
                  <c:v>38533</c:v>
                </c:pt>
                <c:pt idx="62">
                  <c:v>38625</c:v>
                </c:pt>
                <c:pt idx="63">
                  <c:v>38717</c:v>
                </c:pt>
                <c:pt idx="64">
                  <c:v>38807</c:v>
                </c:pt>
                <c:pt idx="65">
                  <c:v>38898</c:v>
                </c:pt>
                <c:pt idx="66">
                  <c:v>38990</c:v>
                </c:pt>
                <c:pt idx="67">
                  <c:v>39082</c:v>
                </c:pt>
                <c:pt idx="68">
                  <c:v>39172</c:v>
                </c:pt>
                <c:pt idx="69">
                  <c:v>39263</c:v>
                </c:pt>
                <c:pt idx="70">
                  <c:v>39355</c:v>
                </c:pt>
                <c:pt idx="71">
                  <c:v>39447</c:v>
                </c:pt>
                <c:pt idx="72">
                  <c:v>39538</c:v>
                </c:pt>
                <c:pt idx="73">
                  <c:v>39629</c:v>
                </c:pt>
                <c:pt idx="74">
                  <c:v>39721</c:v>
                </c:pt>
                <c:pt idx="75">
                  <c:v>39813</c:v>
                </c:pt>
                <c:pt idx="76">
                  <c:v>39903</c:v>
                </c:pt>
                <c:pt idx="77">
                  <c:v>39994</c:v>
                </c:pt>
                <c:pt idx="78">
                  <c:v>40086</c:v>
                </c:pt>
                <c:pt idx="79">
                  <c:v>40178</c:v>
                </c:pt>
                <c:pt idx="80">
                  <c:v>40268</c:v>
                </c:pt>
                <c:pt idx="81">
                  <c:v>40359</c:v>
                </c:pt>
                <c:pt idx="82">
                  <c:v>40451</c:v>
                </c:pt>
                <c:pt idx="83">
                  <c:v>40543</c:v>
                </c:pt>
                <c:pt idx="84">
                  <c:v>40633</c:v>
                </c:pt>
                <c:pt idx="85">
                  <c:v>40724</c:v>
                </c:pt>
                <c:pt idx="86">
                  <c:v>40816</c:v>
                </c:pt>
                <c:pt idx="87">
                  <c:v>40908</c:v>
                </c:pt>
                <c:pt idx="88">
                  <c:v>40999</c:v>
                </c:pt>
                <c:pt idx="89">
                  <c:v>41090</c:v>
                </c:pt>
                <c:pt idx="90">
                  <c:v>41182</c:v>
                </c:pt>
                <c:pt idx="91">
                  <c:v>41274</c:v>
                </c:pt>
                <c:pt idx="92">
                  <c:v>41364</c:v>
                </c:pt>
                <c:pt idx="93">
                  <c:v>41455</c:v>
                </c:pt>
                <c:pt idx="94">
                  <c:v>41547</c:v>
                </c:pt>
                <c:pt idx="95">
                  <c:v>41639</c:v>
                </c:pt>
                <c:pt idx="96">
                  <c:v>41729</c:v>
                </c:pt>
                <c:pt idx="97">
                  <c:v>41820</c:v>
                </c:pt>
                <c:pt idx="98">
                  <c:v>41912</c:v>
                </c:pt>
                <c:pt idx="99">
                  <c:v>42004</c:v>
                </c:pt>
                <c:pt idx="100">
                  <c:v>42094</c:v>
                </c:pt>
                <c:pt idx="101">
                  <c:v>42185</c:v>
                </c:pt>
                <c:pt idx="102">
                  <c:v>42277</c:v>
                </c:pt>
                <c:pt idx="103">
                  <c:v>42369</c:v>
                </c:pt>
                <c:pt idx="104">
                  <c:v>42460</c:v>
                </c:pt>
                <c:pt idx="105">
                  <c:v>42551</c:v>
                </c:pt>
                <c:pt idx="106">
                  <c:v>42643</c:v>
                </c:pt>
                <c:pt idx="107">
                  <c:v>42735</c:v>
                </c:pt>
                <c:pt idx="108">
                  <c:v>42825</c:v>
                </c:pt>
                <c:pt idx="109">
                  <c:v>42916</c:v>
                </c:pt>
                <c:pt idx="110">
                  <c:v>43008</c:v>
                </c:pt>
                <c:pt idx="111">
                  <c:v>43100</c:v>
                </c:pt>
                <c:pt idx="112">
                  <c:v>43190</c:v>
                </c:pt>
                <c:pt idx="113">
                  <c:v>43281</c:v>
                </c:pt>
                <c:pt idx="114">
                  <c:v>43373</c:v>
                </c:pt>
                <c:pt idx="115">
                  <c:v>43465</c:v>
                </c:pt>
                <c:pt idx="116">
                  <c:v>43555</c:v>
                </c:pt>
                <c:pt idx="117">
                  <c:v>43646</c:v>
                </c:pt>
                <c:pt idx="118">
                  <c:v>43738</c:v>
                </c:pt>
                <c:pt idx="119">
                  <c:v>43830</c:v>
                </c:pt>
                <c:pt idx="120">
                  <c:v>43921</c:v>
                </c:pt>
                <c:pt idx="121">
                  <c:v>44012</c:v>
                </c:pt>
                <c:pt idx="122">
                  <c:v>44104</c:v>
                </c:pt>
                <c:pt idx="123">
                  <c:v>44196</c:v>
                </c:pt>
                <c:pt idx="124">
                  <c:v>44286</c:v>
                </c:pt>
                <c:pt idx="125">
                  <c:v>44377</c:v>
                </c:pt>
                <c:pt idx="126">
                  <c:v>44469</c:v>
                </c:pt>
                <c:pt idx="127">
                  <c:v>44561</c:v>
                </c:pt>
              </c:numCache>
            </c:numRef>
          </c:cat>
          <c:val>
            <c:numRef>
              <c:f>wksp!$Y$5:$Y$133</c:f>
              <c:numCache>
                <c:formatCode>General</c:formatCode>
                <c:ptCount val="129"/>
                <c:pt idx="0">
                  <c:v>105.669748127126</c:v>
                </c:pt>
                <c:pt idx="1">
                  <c:v>129.39405709846599</c:v>
                </c:pt>
                <c:pt idx="2">
                  <c:v>133.20388349514599</c:v>
                </c:pt>
                <c:pt idx="3">
                  <c:v>148.291666666667</c:v>
                </c:pt>
                <c:pt idx="4">
                  <c:v>131.58670597694999</c:v>
                </c:pt>
                <c:pt idx="5">
                  <c:v>142.537736919759</c:v>
                </c:pt>
                <c:pt idx="6">
                  <c:v>200.546448087432</c:v>
                </c:pt>
                <c:pt idx="7">
                  <c:v>286.45833333333297</c:v>
                </c:pt>
                <c:pt idx="8">
                  <c:v>184.571227741331</c:v>
                </c:pt>
                <c:pt idx="9">
                  <c:v>199.45560913906201</c:v>
                </c:pt>
                <c:pt idx="10">
                  <c:v>233.06604894274199</c:v>
                </c:pt>
                <c:pt idx="11">
                  <c:v>267.37588652482299</c:v>
                </c:pt>
                <c:pt idx="12">
                  <c:v>251.470588235294</c:v>
                </c:pt>
                <c:pt idx="13">
                  <c:v>296.70081210778898</c:v>
                </c:pt>
                <c:pt idx="14">
                  <c:v>296.52045454545498</c:v>
                </c:pt>
                <c:pt idx="15">
                  <c:v>353.20272947391601</c:v>
                </c:pt>
                <c:pt idx="16">
                  <c:v>323.465749936338</c:v>
                </c:pt>
                <c:pt idx="17">
                  <c:v>340</c:v>
                </c:pt>
                <c:pt idx="18">
                  <c:v>382.71786184829699</c:v>
                </c:pt>
                <c:pt idx="19">
                  <c:v>432.06349206349199</c:v>
                </c:pt>
                <c:pt idx="20">
                  <c:v>422.222222222222</c:v>
                </c:pt>
                <c:pt idx="21">
                  <c:v>452.36087689713298</c:v>
                </c:pt>
                <c:pt idx="22">
                  <c:v>382.69230769230802</c:v>
                </c:pt>
                <c:pt idx="23">
                  <c:v>470.11661807580202</c:v>
                </c:pt>
                <c:pt idx="24">
                  <c:v>470.82182320442001</c:v>
                </c:pt>
                <c:pt idx="25">
                  <c:v>355.892255892256</c:v>
                </c:pt>
                <c:pt idx="26">
                  <c:v>292.789734519001</c:v>
                </c:pt>
                <c:pt idx="27">
                  <c:v>335.43599795861599</c:v>
                </c:pt>
                <c:pt idx="28">
                  <c:v>244.444444444444</c:v>
                </c:pt>
                <c:pt idx="29">
                  <c:v>334.27419354838702</c:v>
                </c:pt>
                <c:pt idx="30">
                  <c:v>342.66987265626301</c:v>
                </c:pt>
                <c:pt idx="31">
                  <c:v>352.31958762886597</c:v>
                </c:pt>
                <c:pt idx="32">
                  <c:v>329.78571428571399</c:v>
                </c:pt>
                <c:pt idx="33">
                  <c:v>290.59829059829099</c:v>
                </c:pt>
                <c:pt idx="34">
                  <c:v>332.47613752200903</c:v>
                </c:pt>
                <c:pt idx="35">
                  <c:v>363.09643030205098</c:v>
                </c:pt>
                <c:pt idx="36">
                  <c:v>298.13499405312501</c:v>
                </c:pt>
                <c:pt idx="37">
                  <c:v>366.38655462184897</c:v>
                </c:pt>
                <c:pt idx="38">
                  <c:v>276.92307692307702</c:v>
                </c:pt>
                <c:pt idx="39">
                  <c:v>277.35849056603797</c:v>
                </c:pt>
                <c:pt idx="40">
                  <c:v>336.39705882352899</c:v>
                </c:pt>
                <c:pt idx="41">
                  <c:v>282.78062020340701</c:v>
                </c:pt>
                <c:pt idx="42">
                  <c:v>346.08695652173901</c:v>
                </c:pt>
                <c:pt idx="43">
                  <c:v>278.241768695536</c:v>
                </c:pt>
                <c:pt idx="44">
                  <c:v>193.43010363397701</c:v>
                </c:pt>
                <c:pt idx="45">
                  <c:v>226.43907898944701</c:v>
                </c:pt>
                <c:pt idx="46">
                  <c:v>289.86565611324198</c:v>
                </c:pt>
                <c:pt idx="47">
                  <c:v>205.48846058400201</c:v>
                </c:pt>
                <c:pt idx="48">
                  <c:v>248.63840746448199</c:v>
                </c:pt>
                <c:pt idx="49">
                  <c:v>258.62068965517199</c:v>
                </c:pt>
                <c:pt idx="50">
                  <c:v>262.54248204292202</c:v>
                </c:pt>
                <c:pt idx="51">
                  <c:v>326.937738246506</c:v>
                </c:pt>
                <c:pt idx="52">
                  <c:v>237.313432835821</c:v>
                </c:pt>
                <c:pt idx="53">
                  <c:v>268.341708542714</c:v>
                </c:pt>
                <c:pt idx="54">
                  <c:v>246.79487179487199</c:v>
                </c:pt>
                <c:pt idx="55">
                  <c:v>215.253047049559</c:v>
                </c:pt>
                <c:pt idx="56">
                  <c:v>220.54433713783999</c:v>
                </c:pt>
                <c:pt idx="57">
                  <c:v>363.33333333333297</c:v>
                </c:pt>
                <c:pt idx="58">
                  <c:v>369.51566951567003</c:v>
                </c:pt>
                <c:pt idx="59">
                  <c:v>356.38766519823798</c:v>
                </c:pt>
                <c:pt idx="60">
                  <c:v>339.76409313725497</c:v>
                </c:pt>
                <c:pt idx="61">
                  <c:v>454.31051931528998</c:v>
                </c:pt>
                <c:pt idx="62">
                  <c:v>404.416612307023</c:v>
                </c:pt>
                <c:pt idx="63">
                  <c:v>268.83720930232602</c:v>
                </c:pt>
                <c:pt idx="64">
                  <c:v>273.71557618718998</c:v>
                </c:pt>
                <c:pt idx="65">
                  <c:v>324.98033573141498</c:v>
                </c:pt>
                <c:pt idx="66">
                  <c:v>298.95833333333297</c:v>
                </c:pt>
                <c:pt idx="67">
                  <c:v>256.8</c:v>
                </c:pt>
                <c:pt idx="68">
                  <c:v>273.01905717151499</c:v>
                </c:pt>
                <c:pt idx="69">
                  <c:v>245.493504150126</c:v>
                </c:pt>
                <c:pt idx="70">
                  <c:v>235.65573770491801</c:v>
                </c:pt>
                <c:pt idx="71">
                  <c:v>173.75065827766801</c:v>
                </c:pt>
                <c:pt idx="72">
                  <c:v>166.40625</c:v>
                </c:pt>
                <c:pt idx="73">
                  <c:v>138.12426621239001</c:v>
                </c:pt>
                <c:pt idx="74">
                  <c:v>126.697674418605</c:v>
                </c:pt>
                <c:pt idx="75">
                  <c:v>112.607052859614</c:v>
                </c:pt>
                <c:pt idx="76">
                  <c:v>99.449035812672193</c:v>
                </c:pt>
                <c:pt idx="77">
                  <c:v>84.375594470951896</c:v>
                </c:pt>
                <c:pt idx="78">
                  <c:v>84.820304994780003</c:v>
                </c:pt>
                <c:pt idx="79">
                  <c:v>79.466357308584705</c:v>
                </c:pt>
                <c:pt idx="80">
                  <c:v>86.7882310165257</c:v>
                </c:pt>
                <c:pt idx="81">
                  <c:v>87.597306054915904</c:v>
                </c:pt>
                <c:pt idx="82">
                  <c:v>91.191394442066894</c:v>
                </c:pt>
                <c:pt idx="83">
                  <c:v>96.610169491525397</c:v>
                </c:pt>
                <c:pt idx="84">
                  <c:v>92.583120204603603</c:v>
                </c:pt>
                <c:pt idx="85">
                  <c:v>98.045602605863195</c:v>
                </c:pt>
                <c:pt idx="86">
                  <c:v>107.95899509039999</c:v>
                </c:pt>
                <c:pt idx="87">
                  <c:v>109.01795949560599</c:v>
                </c:pt>
                <c:pt idx="88">
                  <c:v>107.722018160018</c:v>
                </c:pt>
                <c:pt idx="89">
                  <c:v>115.355086372361</c:v>
                </c:pt>
                <c:pt idx="90">
                  <c:v>112.102285560422</c:v>
                </c:pt>
                <c:pt idx="91">
                  <c:v>109.422867559561</c:v>
                </c:pt>
                <c:pt idx="92">
                  <c:v>116.806758217587</c:v>
                </c:pt>
                <c:pt idx="93">
                  <c:v>138.85638660834201</c:v>
                </c:pt>
                <c:pt idx="94">
                  <c:v>142.144716852638</c:v>
                </c:pt>
                <c:pt idx="95">
                  <c:v>159.87116456696401</c:v>
                </c:pt>
                <c:pt idx="96">
                  <c:v>170.077289862806</c:v>
                </c:pt>
                <c:pt idx="97">
                  <c:v>178.694158075601</c:v>
                </c:pt>
                <c:pt idx="98">
                  <c:v>186.02519371063499</c:v>
                </c:pt>
                <c:pt idx="99">
                  <c:v>196.39889196675901</c:v>
                </c:pt>
                <c:pt idx="100">
                  <c:v>261.83745583038899</c:v>
                </c:pt>
                <c:pt idx="101">
                  <c:v>219.01565995525701</c:v>
                </c:pt>
                <c:pt idx="102">
                  <c:v>216.58475336686999</c:v>
                </c:pt>
                <c:pt idx="103">
                  <c:v>265.15151515151501</c:v>
                </c:pt>
                <c:pt idx="104">
                  <c:v>169.71608832807601</c:v>
                </c:pt>
                <c:pt idx="105">
                  <c:v>192.44808206722999</c:v>
                </c:pt>
                <c:pt idx="106">
                  <c:v>205.10638297872299</c:v>
                </c:pt>
                <c:pt idx="107">
                  <c:v>189.981585215243</c:v>
                </c:pt>
                <c:pt idx="108">
                  <c:v>168.84428381480501</c:v>
                </c:pt>
                <c:pt idx="109">
                  <c:v>180.110444910913</c:v>
                </c:pt>
                <c:pt idx="110">
                  <c:v>230.328080185467</c:v>
                </c:pt>
                <c:pt idx="111">
                  <c:v>204.08344420254801</c:v>
                </c:pt>
                <c:pt idx="112">
                  <c:v>172.25569364708801</c:v>
                </c:pt>
                <c:pt idx="113">
                  <c:v>187.97026995351001</c:v>
                </c:pt>
                <c:pt idx="114">
                  <c:v>191.83182354654301</c:v>
                </c:pt>
                <c:pt idx="115">
                  <c:v>176.113430758525</c:v>
                </c:pt>
                <c:pt idx="116">
                  <c:v>148.701870595895</c:v>
                </c:pt>
                <c:pt idx="117">
                  <c:v>163.93268613115799</c:v>
                </c:pt>
                <c:pt idx="118">
                  <c:v>150.206868490738</c:v>
                </c:pt>
                <c:pt idx="119">
                  <c:v>178.57160397367201</c:v>
                </c:pt>
                <c:pt idx="120">
                  <c:v>193.768425550096</c:v>
                </c:pt>
                <c:pt idx="121">
                  <c:v>202.88808664259901</c:v>
                </c:pt>
                <c:pt idx="122">
                  <c:v>260</c:v>
                </c:pt>
                <c:pt idx="123">
                  <c:v>287.86826014452498</c:v>
                </c:pt>
                <c:pt idx="124">
                  <c:v>295.890410958904</c:v>
                </c:pt>
                <c:pt idx="125">
                  <c:v>371.78329571106099</c:v>
                </c:pt>
                <c:pt idx="126">
                  <c:v>372.23695844385497</c:v>
                </c:pt>
                <c:pt idx="127">
                  <c:v>276.96817420435502</c:v>
                </c:pt>
              </c:numCache>
            </c:numRef>
          </c:val>
          <c:smooth val="0"/>
          <c:extLst>
            <c:ext xmlns:c16="http://schemas.microsoft.com/office/drawing/2014/chart" uri="{C3380CC4-5D6E-409C-BE32-E72D297353CC}">
              <c16:uniqueId val="{00000000-8A3E-4902-87FE-23050FB4E0A3}"/>
            </c:ext>
          </c:extLst>
        </c:ser>
        <c:ser>
          <c:idx val="1"/>
          <c:order val="1"/>
          <c:tx>
            <c:strRef>
              <c:f>wksp!$Z$3</c:f>
              <c:strCache>
                <c:ptCount val="1"/>
                <c:pt idx="0">
                  <c:v>SMB 25th</c:v>
                </c:pt>
              </c:strCache>
            </c:strRef>
          </c:tx>
          <c:spPr>
            <a:ln>
              <a:solidFill>
                <a:schemeClr val="accent1"/>
              </a:solidFill>
            </a:ln>
          </c:spPr>
          <c:marker>
            <c:symbol val="square"/>
            <c:size val="3"/>
            <c:spPr>
              <a:solidFill>
                <a:schemeClr val="accent1"/>
              </a:solidFill>
              <a:ln>
                <a:solidFill>
                  <a:schemeClr val="accent1"/>
                </a:solidFill>
              </a:ln>
            </c:spPr>
          </c:marker>
          <c:cat>
            <c:numRef>
              <c:f>wksp!$U$5:$U$133</c:f>
              <c:numCache>
                <c:formatCode>m/d/yyyy</c:formatCode>
                <c:ptCount val="129"/>
                <c:pt idx="0">
                  <c:v>32963</c:v>
                </c:pt>
                <c:pt idx="1">
                  <c:v>33054</c:v>
                </c:pt>
                <c:pt idx="2">
                  <c:v>33146</c:v>
                </c:pt>
                <c:pt idx="3">
                  <c:v>33238</c:v>
                </c:pt>
                <c:pt idx="4">
                  <c:v>33328</c:v>
                </c:pt>
                <c:pt idx="5">
                  <c:v>33419</c:v>
                </c:pt>
                <c:pt idx="6">
                  <c:v>33511</c:v>
                </c:pt>
                <c:pt idx="7">
                  <c:v>33603</c:v>
                </c:pt>
                <c:pt idx="8">
                  <c:v>33694</c:v>
                </c:pt>
                <c:pt idx="9">
                  <c:v>33785</c:v>
                </c:pt>
                <c:pt idx="10">
                  <c:v>33877</c:v>
                </c:pt>
                <c:pt idx="11">
                  <c:v>33969</c:v>
                </c:pt>
                <c:pt idx="12">
                  <c:v>34059</c:v>
                </c:pt>
                <c:pt idx="13">
                  <c:v>34150</c:v>
                </c:pt>
                <c:pt idx="14">
                  <c:v>34242</c:v>
                </c:pt>
                <c:pt idx="15">
                  <c:v>34334</c:v>
                </c:pt>
                <c:pt idx="16">
                  <c:v>34424</c:v>
                </c:pt>
                <c:pt idx="17">
                  <c:v>34515</c:v>
                </c:pt>
                <c:pt idx="18">
                  <c:v>34607</c:v>
                </c:pt>
                <c:pt idx="19">
                  <c:v>34699</c:v>
                </c:pt>
                <c:pt idx="20">
                  <c:v>34789</c:v>
                </c:pt>
                <c:pt idx="21">
                  <c:v>34880</c:v>
                </c:pt>
                <c:pt idx="22">
                  <c:v>34972</c:v>
                </c:pt>
                <c:pt idx="23">
                  <c:v>35064</c:v>
                </c:pt>
                <c:pt idx="24">
                  <c:v>35155</c:v>
                </c:pt>
                <c:pt idx="25">
                  <c:v>35246</c:v>
                </c:pt>
                <c:pt idx="26">
                  <c:v>35338</c:v>
                </c:pt>
                <c:pt idx="27">
                  <c:v>35430</c:v>
                </c:pt>
                <c:pt idx="28">
                  <c:v>35520</c:v>
                </c:pt>
                <c:pt idx="29">
                  <c:v>35611</c:v>
                </c:pt>
                <c:pt idx="30">
                  <c:v>35703</c:v>
                </c:pt>
                <c:pt idx="31">
                  <c:v>35795</c:v>
                </c:pt>
                <c:pt idx="32">
                  <c:v>35885</c:v>
                </c:pt>
                <c:pt idx="33">
                  <c:v>35976</c:v>
                </c:pt>
                <c:pt idx="34">
                  <c:v>36068</c:v>
                </c:pt>
                <c:pt idx="35">
                  <c:v>36160</c:v>
                </c:pt>
                <c:pt idx="36">
                  <c:v>36250</c:v>
                </c:pt>
                <c:pt idx="37">
                  <c:v>36341</c:v>
                </c:pt>
                <c:pt idx="38">
                  <c:v>36433</c:v>
                </c:pt>
                <c:pt idx="39">
                  <c:v>36525</c:v>
                </c:pt>
                <c:pt idx="40">
                  <c:v>36616</c:v>
                </c:pt>
                <c:pt idx="41">
                  <c:v>36707</c:v>
                </c:pt>
                <c:pt idx="42">
                  <c:v>36799</c:v>
                </c:pt>
                <c:pt idx="43">
                  <c:v>36891</c:v>
                </c:pt>
                <c:pt idx="44">
                  <c:v>36981</c:v>
                </c:pt>
                <c:pt idx="45">
                  <c:v>37072</c:v>
                </c:pt>
                <c:pt idx="46">
                  <c:v>37164</c:v>
                </c:pt>
                <c:pt idx="47">
                  <c:v>37256</c:v>
                </c:pt>
                <c:pt idx="48">
                  <c:v>37346</c:v>
                </c:pt>
                <c:pt idx="49">
                  <c:v>37437</c:v>
                </c:pt>
                <c:pt idx="50">
                  <c:v>37529</c:v>
                </c:pt>
                <c:pt idx="51">
                  <c:v>37621</c:v>
                </c:pt>
                <c:pt idx="52">
                  <c:v>37711</c:v>
                </c:pt>
                <c:pt idx="53">
                  <c:v>37802</c:v>
                </c:pt>
                <c:pt idx="54">
                  <c:v>37894</c:v>
                </c:pt>
                <c:pt idx="55">
                  <c:v>37986</c:v>
                </c:pt>
                <c:pt idx="56">
                  <c:v>38077</c:v>
                </c:pt>
                <c:pt idx="57">
                  <c:v>38168</c:v>
                </c:pt>
                <c:pt idx="58">
                  <c:v>38260</c:v>
                </c:pt>
                <c:pt idx="59">
                  <c:v>38352</c:v>
                </c:pt>
                <c:pt idx="60">
                  <c:v>38442</c:v>
                </c:pt>
                <c:pt idx="61">
                  <c:v>38533</c:v>
                </c:pt>
                <c:pt idx="62">
                  <c:v>38625</c:v>
                </c:pt>
                <c:pt idx="63">
                  <c:v>38717</c:v>
                </c:pt>
                <c:pt idx="64">
                  <c:v>38807</c:v>
                </c:pt>
                <c:pt idx="65">
                  <c:v>38898</c:v>
                </c:pt>
                <c:pt idx="66">
                  <c:v>38990</c:v>
                </c:pt>
                <c:pt idx="67">
                  <c:v>39082</c:v>
                </c:pt>
                <c:pt idx="68">
                  <c:v>39172</c:v>
                </c:pt>
                <c:pt idx="69">
                  <c:v>39263</c:v>
                </c:pt>
                <c:pt idx="70">
                  <c:v>39355</c:v>
                </c:pt>
                <c:pt idx="71">
                  <c:v>39447</c:v>
                </c:pt>
                <c:pt idx="72">
                  <c:v>39538</c:v>
                </c:pt>
                <c:pt idx="73">
                  <c:v>39629</c:v>
                </c:pt>
                <c:pt idx="74">
                  <c:v>39721</c:v>
                </c:pt>
                <c:pt idx="75">
                  <c:v>39813</c:v>
                </c:pt>
                <c:pt idx="76">
                  <c:v>39903</c:v>
                </c:pt>
                <c:pt idx="77">
                  <c:v>39994</c:v>
                </c:pt>
                <c:pt idx="78">
                  <c:v>40086</c:v>
                </c:pt>
                <c:pt idx="79">
                  <c:v>40178</c:v>
                </c:pt>
                <c:pt idx="80">
                  <c:v>40268</c:v>
                </c:pt>
                <c:pt idx="81">
                  <c:v>40359</c:v>
                </c:pt>
                <c:pt idx="82">
                  <c:v>40451</c:v>
                </c:pt>
                <c:pt idx="83">
                  <c:v>40543</c:v>
                </c:pt>
                <c:pt idx="84">
                  <c:v>40633</c:v>
                </c:pt>
                <c:pt idx="85">
                  <c:v>40724</c:v>
                </c:pt>
                <c:pt idx="86">
                  <c:v>40816</c:v>
                </c:pt>
                <c:pt idx="87">
                  <c:v>40908</c:v>
                </c:pt>
                <c:pt idx="88">
                  <c:v>40999</c:v>
                </c:pt>
                <c:pt idx="89">
                  <c:v>41090</c:v>
                </c:pt>
                <c:pt idx="90">
                  <c:v>41182</c:v>
                </c:pt>
                <c:pt idx="91">
                  <c:v>41274</c:v>
                </c:pt>
                <c:pt idx="92">
                  <c:v>41364</c:v>
                </c:pt>
                <c:pt idx="93">
                  <c:v>41455</c:v>
                </c:pt>
                <c:pt idx="94">
                  <c:v>41547</c:v>
                </c:pt>
                <c:pt idx="95">
                  <c:v>41639</c:v>
                </c:pt>
                <c:pt idx="96">
                  <c:v>41729</c:v>
                </c:pt>
                <c:pt idx="97">
                  <c:v>41820</c:v>
                </c:pt>
                <c:pt idx="98">
                  <c:v>41912</c:v>
                </c:pt>
                <c:pt idx="99">
                  <c:v>42004</c:v>
                </c:pt>
                <c:pt idx="100">
                  <c:v>42094</c:v>
                </c:pt>
                <c:pt idx="101">
                  <c:v>42185</c:v>
                </c:pt>
                <c:pt idx="102">
                  <c:v>42277</c:v>
                </c:pt>
                <c:pt idx="103">
                  <c:v>42369</c:v>
                </c:pt>
                <c:pt idx="104">
                  <c:v>42460</c:v>
                </c:pt>
                <c:pt idx="105">
                  <c:v>42551</c:v>
                </c:pt>
                <c:pt idx="106">
                  <c:v>42643</c:v>
                </c:pt>
                <c:pt idx="107">
                  <c:v>42735</c:v>
                </c:pt>
                <c:pt idx="108">
                  <c:v>42825</c:v>
                </c:pt>
                <c:pt idx="109">
                  <c:v>42916</c:v>
                </c:pt>
                <c:pt idx="110">
                  <c:v>43008</c:v>
                </c:pt>
                <c:pt idx="111">
                  <c:v>43100</c:v>
                </c:pt>
                <c:pt idx="112">
                  <c:v>43190</c:v>
                </c:pt>
                <c:pt idx="113">
                  <c:v>43281</c:v>
                </c:pt>
                <c:pt idx="114">
                  <c:v>43373</c:v>
                </c:pt>
                <c:pt idx="115">
                  <c:v>43465</c:v>
                </c:pt>
                <c:pt idx="116">
                  <c:v>43555</c:v>
                </c:pt>
                <c:pt idx="117">
                  <c:v>43646</c:v>
                </c:pt>
                <c:pt idx="118">
                  <c:v>43738</c:v>
                </c:pt>
                <c:pt idx="119">
                  <c:v>43830</c:v>
                </c:pt>
                <c:pt idx="120">
                  <c:v>43921</c:v>
                </c:pt>
                <c:pt idx="121">
                  <c:v>44012</c:v>
                </c:pt>
                <c:pt idx="122">
                  <c:v>44104</c:v>
                </c:pt>
                <c:pt idx="123">
                  <c:v>44196</c:v>
                </c:pt>
                <c:pt idx="124">
                  <c:v>44286</c:v>
                </c:pt>
                <c:pt idx="125">
                  <c:v>44377</c:v>
                </c:pt>
                <c:pt idx="126">
                  <c:v>44469</c:v>
                </c:pt>
                <c:pt idx="127">
                  <c:v>44561</c:v>
                </c:pt>
              </c:numCache>
            </c:numRef>
          </c:cat>
          <c:val>
            <c:numRef>
              <c:f>wksp!$Z$5:$Z$133</c:f>
              <c:numCache>
                <c:formatCode>General</c:formatCode>
                <c:ptCount val="129"/>
                <c:pt idx="0">
                  <c:v>62.275487983597401</c:v>
                </c:pt>
                <c:pt idx="1">
                  <c:v>64.466366985657004</c:v>
                </c:pt>
                <c:pt idx="2">
                  <c:v>81.280333670374105</c:v>
                </c:pt>
                <c:pt idx="3">
                  <c:v>83.934199253411705</c:v>
                </c:pt>
                <c:pt idx="4">
                  <c:v>73.154727793696296</c:v>
                </c:pt>
                <c:pt idx="5">
                  <c:v>87.921797004991703</c:v>
                </c:pt>
                <c:pt idx="6">
                  <c:v>101.014264793622</c:v>
                </c:pt>
                <c:pt idx="7">
                  <c:v>112.84148490857</c:v>
                </c:pt>
                <c:pt idx="8">
                  <c:v>105.73593073593101</c:v>
                </c:pt>
                <c:pt idx="9">
                  <c:v>110.865362584488</c:v>
                </c:pt>
                <c:pt idx="10">
                  <c:v>134.12534967738301</c:v>
                </c:pt>
                <c:pt idx="11">
                  <c:v>118.32061068702301</c:v>
                </c:pt>
                <c:pt idx="12">
                  <c:v>115.92592592592599</c:v>
                </c:pt>
                <c:pt idx="13">
                  <c:v>121.168459403192</c:v>
                </c:pt>
                <c:pt idx="14">
                  <c:v>131.53409090909099</c:v>
                </c:pt>
                <c:pt idx="15">
                  <c:v>139.16256157635499</c:v>
                </c:pt>
                <c:pt idx="16">
                  <c:v>165.99238660999299</c:v>
                </c:pt>
                <c:pt idx="17">
                  <c:v>163.087527757217</c:v>
                </c:pt>
                <c:pt idx="18">
                  <c:v>209.55773501110301</c:v>
                </c:pt>
                <c:pt idx="19">
                  <c:v>239.776444487628</c:v>
                </c:pt>
                <c:pt idx="20">
                  <c:v>204.578246392897</c:v>
                </c:pt>
                <c:pt idx="21">
                  <c:v>235.35911602209899</c:v>
                </c:pt>
                <c:pt idx="22">
                  <c:v>206.18228602383499</c:v>
                </c:pt>
                <c:pt idx="23">
                  <c:v>218.53507435435699</c:v>
                </c:pt>
                <c:pt idx="24">
                  <c:v>207.88510101010101</c:v>
                </c:pt>
                <c:pt idx="25">
                  <c:v>143.30028640669801</c:v>
                </c:pt>
                <c:pt idx="26">
                  <c:v>143.437694277139</c:v>
                </c:pt>
                <c:pt idx="27">
                  <c:v>136.374520118493</c:v>
                </c:pt>
                <c:pt idx="28">
                  <c:v>126.049301690644</c:v>
                </c:pt>
                <c:pt idx="29">
                  <c:v>165.916398713826</c:v>
                </c:pt>
                <c:pt idx="30">
                  <c:v>183.53315205168599</c:v>
                </c:pt>
                <c:pt idx="31">
                  <c:v>153.82830626450101</c:v>
                </c:pt>
                <c:pt idx="32">
                  <c:v>159.14161384737599</c:v>
                </c:pt>
                <c:pt idx="33">
                  <c:v>162.03902229845599</c:v>
                </c:pt>
                <c:pt idx="34">
                  <c:v>174.51780695843701</c:v>
                </c:pt>
                <c:pt idx="35">
                  <c:v>162.685392072345</c:v>
                </c:pt>
                <c:pt idx="36">
                  <c:v>148.11758958129801</c:v>
                </c:pt>
                <c:pt idx="37">
                  <c:v>172.63496143958901</c:v>
                </c:pt>
                <c:pt idx="38">
                  <c:v>152.20227685446599</c:v>
                </c:pt>
                <c:pt idx="39">
                  <c:v>133.85579937304101</c:v>
                </c:pt>
                <c:pt idx="40">
                  <c:v>153.216374269006</c:v>
                </c:pt>
                <c:pt idx="41">
                  <c:v>137.49422711800599</c:v>
                </c:pt>
                <c:pt idx="42">
                  <c:v>128.56056343897799</c:v>
                </c:pt>
                <c:pt idx="43">
                  <c:v>130.115155450309</c:v>
                </c:pt>
                <c:pt idx="44">
                  <c:v>119.11072323666301</c:v>
                </c:pt>
                <c:pt idx="45">
                  <c:v>118.333740227356</c:v>
                </c:pt>
                <c:pt idx="46">
                  <c:v>127.831173698865</c:v>
                </c:pt>
                <c:pt idx="47">
                  <c:v>111.244917483856</c:v>
                </c:pt>
                <c:pt idx="48">
                  <c:v>123.452203025049</c:v>
                </c:pt>
                <c:pt idx="49">
                  <c:v>135.955056179775</c:v>
                </c:pt>
                <c:pt idx="50">
                  <c:v>147.27730898116499</c:v>
                </c:pt>
                <c:pt idx="51">
                  <c:v>133.61872146118699</c:v>
                </c:pt>
                <c:pt idx="52">
                  <c:v>127.326007326007</c:v>
                </c:pt>
                <c:pt idx="53">
                  <c:v>140</c:v>
                </c:pt>
                <c:pt idx="54">
                  <c:v>137.39804530689199</c:v>
                </c:pt>
                <c:pt idx="55">
                  <c:v>102.30284956925099</c:v>
                </c:pt>
                <c:pt idx="56">
                  <c:v>104.06320541760699</c:v>
                </c:pt>
                <c:pt idx="57">
                  <c:v>144.07272464047901</c:v>
                </c:pt>
                <c:pt idx="58">
                  <c:v>143.43910362316799</c:v>
                </c:pt>
                <c:pt idx="59">
                  <c:v>144.50549450549499</c:v>
                </c:pt>
                <c:pt idx="60">
                  <c:v>164.606676003735</c:v>
                </c:pt>
                <c:pt idx="61">
                  <c:v>175.39738550021099</c:v>
                </c:pt>
                <c:pt idx="62">
                  <c:v>148.86075514874099</c:v>
                </c:pt>
                <c:pt idx="63">
                  <c:v>179.72382751836599</c:v>
                </c:pt>
                <c:pt idx="64">
                  <c:v>169.70029970030001</c:v>
                </c:pt>
                <c:pt idx="65">
                  <c:v>150.28743654527099</c:v>
                </c:pt>
                <c:pt idx="66">
                  <c:v>133.71330031835899</c:v>
                </c:pt>
                <c:pt idx="67">
                  <c:v>124.06417112299501</c:v>
                </c:pt>
                <c:pt idx="68">
                  <c:v>92.144026186579396</c:v>
                </c:pt>
                <c:pt idx="69">
                  <c:v>103.829090886657</c:v>
                </c:pt>
                <c:pt idx="70">
                  <c:v>99.339661576558001</c:v>
                </c:pt>
                <c:pt idx="71">
                  <c:v>83.447750904808402</c:v>
                </c:pt>
                <c:pt idx="72">
                  <c:v>86.711390236939806</c:v>
                </c:pt>
                <c:pt idx="73">
                  <c:v>74.645827803130402</c:v>
                </c:pt>
                <c:pt idx="74">
                  <c:v>63.902883907238099</c:v>
                </c:pt>
                <c:pt idx="75">
                  <c:v>55.376499332023698</c:v>
                </c:pt>
                <c:pt idx="76">
                  <c:v>48.304353112840502</c:v>
                </c:pt>
                <c:pt idx="77">
                  <c:v>56.535686071949399</c:v>
                </c:pt>
                <c:pt idx="78">
                  <c:v>58.203329339914397</c:v>
                </c:pt>
                <c:pt idx="79">
                  <c:v>56.731422930930002</c:v>
                </c:pt>
                <c:pt idx="80">
                  <c:v>62.318680897541498</c:v>
                </c:pt>
                <c:pt idx="81">
                  <c:v>62.428144238554303</c:v>
                </c:pt>
                <c:pt idx="82">
                  <c:v>61.266358882187703</c:v>
                </c:pt>
                <c:pt idx="83">
                  <c:v>61.676444389839403</c:v>
                </c:pt>
                <c:pt idx="84">
                  <c:v>66.253165186383299</c:v>
                </c:pt>
                <c:pt idx="85">
                  <c:v>66.943127962085299</c:v>
                </c:pt>
                <c:pt idx="86">
                  <c:v>69.779391669302001</c:v>
                </c:pt>
                <c:pt idx="87">
                  <c:v>65.299456244566699</c:v>
                </c:pt>
                <c:pt idx="88">
                  <c:v>76.2628549842007</c:v>
                </c:pt>
                <c:pt idx="89">
                  <c:v>75.027743274720393</c:v>
                </c:pt>
                <c:pt idx="90">
                  <c:v>81.174805378626999</c:v>
                </c:pt>
                <c:pt idx="91">
                  <c:v>66.139103818930195</c:v>
                </c:pt>
                <c:pt idx="92">
                  <c:v>67.494617216204503</c:v>
                </c:pt>
                <c:pt idx="93">
                  <c:v>86.760968207336305</c:v>
                </c:pt>
                <c:pt idx="94">
                  <c:v>79.278054887653795</c:v>
                </c:pt>
                <c:pt idx="95">
                  <c:v>83.289992826398802</c:v>
                </c:pt>
                <c:pt idx="96">
                  <c:v>80.722158153875597</c:v>
                </c:pt>
                <c:pt idx="97">
                  <c:v>85.408997050004004</c:v>
                </c:pt>
                <c:pt idx="98">
                  <c:v>91.624097333308598</c:v>
                </c:pt>
                <c:pt idx="99">
                  <c:v>95.454545454545496</c:v>
                </c:pt>
                <c:pt idx="100">
                  <c:v>110.920611256057</c:v>
                </c:pt>
                <c:pt idx="101">
                  <c:v>107.950459448662</c:v>
                </c:pt>
                <c:pt idx="102">
                  <c:v>114.741226380535</c:v>
                </c:pt>
                <c:pt idx="103">
                  <c:v>133.333333333333</c:v>
                </c:pt>
                <c:pt idx="104">
                  <c:v>117.405978784957</c:v>
                </c:pt>
                <c:pt idx="105">
                  <c:v>117.473588269448</c:v>
                </c:pt>
                <c:pt idx="106">
                  <c:v>121.743510934536</c:v>
                </c:pt>
                <c:pt idx="107">
                  <c:v>128.433580463271</c:v>
                </c:pt>
                <c:pt idx="108">
                  <c:v>116.068745304282</c:v>
                </c:pt>
                <c:pt idx="109">
                  <c:v>129.81561238223401</c:v>
                </c:pt>
                <c:pt idx="110">
                  <c:v>126.47168986064</c:v>
                </c:pt>
                <c:pt idx="111">
                  <c:v>100.432996247159</c:v>
                </c:pt>
                <c:pt idx="112">
                  <c:v>82.186527614456907</c:v>
                </c:pt>
                <c:pt idx="113">
                  <c:v>85.8154228013764</c:v>
                </c:pt>
                <c:pt idx="114">
                  <c:v>81.239273209913307</c:v>
                </c:pt>
                <c:pt idx="115">
                  <c:v>86.460807600950105</c:v>
                </c:pt>
                <c:pt idx="116">
                  <c:v>103.831915141127</c:v>
                </c:pt>
                <c:pt idx="117">
                  <c:v>97.641949558484498</c:v>
                </c:pt>
                <c:pt idx="118">
                  <c:v>92.132037614315493</c:v>
                </c:pt>
                <c:pt idx="119">
                  <c:v>97.848204711785698</c:v>
                </c:pt>
                <c:pt idx="120">
                  <c:v>108.008824739316</c:v>
                </c:pt>
                <c:pt idx="121">
                  <c:v>128.385824135061</c:v>
                </c:pt>
                <c:pt idx="122">
                  <c:v>138.29655242584599</c:v>
                </c:pt>
                <c:pt idx="123">
                  <c:v>151.82991645993201</c:v>
                </c:pt>
                <c:pt idx="124">
                  <c:v>154.277711084434</c:v>
                </c:pt>
                <c:pt idx="125">
                  <c:v>169.50269622528501</c:v>
                </c:pt>
                <c:pt idx="126">
                  <c:v>185.677518570102</c:v>
                </c:pt>
                <c:pt idx="127">
                  <c:v>206.98012603005299</c:v>
                </c:pt>
              </c:numCache>
            </c:numRef>
          </c:val>
          <c:smooth val="0"/>
          <c:extLst>
            <c:ext xmlns:c16="http://schemas.microsoft.com/office/drawing/2014/chart" uri="{C3380CC4-5D6E-409C-BE32-E72D297353CC}">
              <c16:uniqueId val="{00000001-8A3E-4902-87FE-23050FB4E0A3}"/>
            </c:ext>
          </c:extLst>
        </c:ser>
        <c:ser>
          <c:idx val="2"/>
          <c:order val="2"/>
          <c:tx>
            <c:strRef>
              <c:f>wksp!$AA$3</c:f>
              <c:strCache>
                <c:ptCount val="1"/>
                <c:pt idx="0">
                  <c:v>SMB 75th</c:v>
                </c:pt>
              </c:strCache>
            </c:strRef>
          </c:tx>
          <c:spPr>
            <a:ln>
              <a:solidFill>
                <a:schemeClr val="accent1"/>
              </a:solidFill>
            </a:ln>
          </c:spPr>
          <c:marker>
            <c:symbol val="triangle"/>
            <c:size val="5"/>
            <c:spPr>
              <a:solidFill>
                <a:schemeClr val="accent1"/>
              </a:solidFill>
              <a:ln>
                <a:solidFill>
                  <a:schemeClr val="accent1"/>
                </a:solidFill>
              </a:ln>
            </c:spPr>
          </c:marker>
          <c:cat>
            <c:numRef>
              <c:f>wksp!$U$5:$U$133</c:f>
              <c:numCache>
                <c:formatCode>m/d/yyyy</c:formatCode>
                <c:ptCount val="129"/>
                <c:pt idx="0">
                  <c:v>32963</c:v>
                </c:pt>
                <c:pt idx="1">
                  <c:v>33054</c:v>
                </c:pt>
                <c:pt idx="2">
                  <c:v>33146</c:v>
                </c:pt>
                <c:pt idx="3">
                  <c:v>33238</c:v>
                </c:pt>
                <c:pt idx="4">
                  <c:v>33328</c:v>
                </c:pt>
                <c:pt idx="5">
                  <c:v>33419</c:v>
                </c:pt>
                <c:pt idx="6">
                  <c:v>33511</c:v>
                </c:pt>
                <c:pt idx="7">
                  <c:v>33603</c:v>
                </c:pt>
                <c:pt idx="8">
                  <c:v>33694</c:v>
                </c:pt>
                <c:pt idx="9">
                  <c:v>33785</c:v>
                </c:pt>
                <c:pt idx="10">
                  <c:v>33877</c:v>
                </c:pt>
                <c:pt idx="11">
                  <c:v>33969</c:v>
                </c:pt>
                <c:pt idx="12">
                  <c:v>34059</c:v>
                </c:pt>
                <c:pt idx="13">
                  <c:v>34150</c:v>
                </c:pt>
                <c:pt idx="14">
                  <c:v>34242</c:v>
                </c:pt>
                <c:pt idx="15">
                  <c:v>34334</c:v>
                </c:pt>
                <c:pt idx="16">
                  <c:v>34424</c:v>
                </c:pt>
                <c:pt idx="17">
                  <c:v>34515</c:v>
                </c:pt>
                <c:pt idx="18">
                  <c:v>34607</c:v>
                </c:pt>
                <c:pt idx="19">
                  <c:v>34699</c:v>
                </c:pt>
                <c:pt idx="20">
                  <c:v>34789</c:v>
                </c:pt>
                <c:pt idx="21">
                  <c:v>34880</c:v>
                </c:pt>
                <c:pt idx="22">
                  <c:v>34972</c:v>
                </c:pt>
                <c:pt idx="23">
                  <c:v>35064</c:v>
                </c:pt>
                <c:pt idx="24">
                  <c:v>35155</c:v>
                </c:pt>
                <c:pt idx="25">
                  <c:v>35246</c:v>
                </c:pt>
                <c:pt idx="26">
                  <c:v>35338</c:v>
                </c:pt>
                <c:pt idx="27">
                  <c:v>35430</c:v>
                </c:pt>
                <c:pt idx="28">
                  <c:v>35520</c:v>
                </c:pt>
                <c:pt idx="29">
                  <c:v>35611</c:v>
                </c:pt>
                <c:pt idx="30">
                  <c:v>35703</c:v>
                </c:pt>
                <c:pt idx="31">
                  <c:v>35795</c:v>
                </c:pt>
                <c:pt idx="32">
                  <c:v>35885</c:v>
                </c:pt>
                <c:pt idx="33">
                  <c:v>35976</c:v>
                </c:pt>
                <c:pt idx="34">
                  <c:v>36068</c:v>
                </c:pt>
                <c:pt idx="35">
                  <c:v>36160</c:v>
                </c:pt>
                <c:pt idx="36">
                  <c:v>36250</c:v>
                </c:pt>
                <c:pt idx="37">
                  <c:v>36341</c:v>
                </c:pt>
                <c:pt idx="38">
                  <c:v>36433</c:v>
                </c:pt>
                <c:pt idx="39">
                  <c:v>36525</c:v>
                </c:pt>
                <c:pt idx="40">
                  <c:v>36616</c:v>
                </c:pt>
                <c:pt idx="41">
                  <c:v>36707</c:v>
                </c:pt>
                <c:pt idx="42">
                  <c:v>36799</c:v>
                </c:pt>
                <c:pt idx="43">
                  <c:v>36891</c:v>
                </c:pt>
                <c:pt idx="44">
                  <c:v>36981</c:v>
                </c:pt>
                <c:pt idx="45">
                  <c:v>37072</c:v>
                </c:pt>
                <c:pt idx="46">
                  <c:v>37164</c:v>
                </c:pt>
                <c:pt idx="47">
                  <c:v>37256</c:v>
                </c:pt>
                <c:pt idx="48">
                  <c:v>37346</c:v>
                </c:pt>
                <c:pt idx="49">
                  <c:v>37437</c:v>
                </c:pt>
                <c:pt idx="50">
                  <c:v>37529</c:v>
                </c:pt>
                <c:pt idx="51">
                  <c:v>37621</c:v>
                </c:pt>
                <c:pt idx="52">
                  <c:v>37711</c:v>
                </c:pt>
                <c:pt idx="53">
                  <c:v>37802</c:v>
                </c:pt>
                <c:pt idx="54">
                  <c:v>37894</c:v>
                </c:pt>
                <c:pt idx="55">
                  <c:v>37986</c:v>
                </c:pt>
                <c:pt idx="56">
                  <c:v>38077</c:v>
                </c:pt>
                <c:pt idx="57">
                  <c:v>38168</c:v>
                </c:pt>
                <c:pt idx="58">
                  <c:v>38260</c:v>
                </c:pt>
                <c:pt idx="59">
                  <c:v>38352</c:v>
                </c:pt>
                <c:pt idx="60">
                  <c:v>38442</c:v>
                </c:pt>
                <c:pt idx="61">
                  <c:v>38533</c:v>
                </c:pt>
                <c:pt idx="62">
                  <c:v>38625</c:v>
                </c:pt>
                <c:pt idx="63">
                  <c:v>38717</c:v>
                </c:pt>
                <c:pt idx="64">
                  <c:v>38807</c:v>
                </c:pt>
                <c:pt idx="65">
                  <c:v>38898</c:v>
                </c:pt>
                <c:pt idx="66">
                  <c:v>38990</c:v>
                </c:pt>
                <c:pt idx="67">
                  <c:v>39082</c:v>
                </c:pt>
                <c:pt idx="68">
                  <c:v>39172</c:v>
                </c:pt>
                <c:pt idx="69">
                  <c:v>39263</c:v>
                </c:pt>
                <c:pt idx="70">
                  <c:v>39355</c:v>
                </c:pt>
                <c:pt idx="71">
                  <c:v>39447</c:v>
                </c:pt>
                <c:pt idx="72">
                  <c:v>39538</c:v>
                </c:pt>
                <c:pt idx="73">
                  <c:v>39629</c:v>
                </c:pt>
                <c:pt idx="74">
                  <c:v>39721</c:v>
                </c:pt>
                <c:pt idx="75">
                  <c:v>39813</c:v>
                </c:pt>
                <c:pt idx="76">
                  <c:v>39903</c:v>
                </c:pt>
                <c:pt idx="77">
                  <c:v>39994</c:v>
                </c:pt>
                <c:pt idx="78">
                  <c:v>40086</c:v>
                </c:pt>
                <c:pt idx="79">
                  <c:v>40178</c:v>
                </c:pt>
                <c:pt idx="80">
                  <c:v>40268</c:v>
                </c:pt>
                <c:pt idx="81">
                  <c:v>40359</c:v>
                </c:pt>
                <c:pt idx="82">
                  <c:v>40451</c:v>
                </c:pt>
                <c:pt idx="83">
                  <c:v>40543</c:v>
                </c:pt>
                <c:pt idx="84">
                  <c:v>40633</c:v>
                </c:pt>
                <c:pt idx="85">
                  <c:v>40724</c:v>
                </c:pt>
                <c:pt idx="86">
                  <c:v>40816</c:v>
                </c:pt>
                <c:pt idx="87">
                  <c:v>40908</c:v>
                </c:pt>
                <c:pt idx="88">
                  <c:v>40999</c:v>
                </c:pt>
                <c:pt idx="89">
                  <c:v>41090</c:v>
                </c:pt>
                <c:pt idx="90">
                  <c:v>41182</c:v>
                </c:pt>
                <c:pt idx="91">
                  <c:v>41274</c:v>
                </c:pt>
                <c:pt idx="92">
                  <c:v>41364</c:v>
                </c:pt>
                <c:pt idx="93">
                  <c:v>41455</c:v>
                </c:pt>
                <c:pt idx="94">
                  <c:v>41547</c:v>
                </c:pt>
                <c:pt idx="95">
                  <c:v>41639</c:v>
                </c:pt>
                <c:pt idx="96">
                  <c:v>41729</c:v>
                </c:pt>
                <c:pt idx="97">
                  <c:v>41820</c:v>
                </c:pt>
                <c:pt idx="98">
                  <c:v>41912</c:v>
                </c:pt>
                <c:pt idx="99">
                  <c:v>42004</c:v>
                </c:pt>
                <c:pt idx="100">
                  <c:v>42094</c:v>
                </c:pt>
                <c:pt idx="101">
                  <c:v>42185</c:v>
                </c:pt>
                <c:pt idx="102">
                  <c:v>42277</c:v>
                </c:pt>
                <c:pt idx="103">
                  <c:v>42369</c:v>
                </c:pt>
                <c:pt idx="104">
                  <c:v>42460</c:v>
                </c:pt>
                <c:pt idx="105">
                  <c:v>42551</c:v>
                </c:pt>
                <c:pt idx="106">
                  <c:v>42643</c:v>
                </c:pt>
                <c:pt idx="107">
                  <c:v>42735</c:v>
                </c:pt>
                <c:pt idx="108">
                  <c:v>42825</c:v>
                </c:pt>
                <c:pt idx="109">
                  <c:v>42916</c:v>
                </c:pt>
                <c:pt idx="110">
                  <c:v>43008</c:v>
                </c:pt>
                <c:pt idx="111">
                  <c:v>43100</c:v>
                </c:pt>
                <c:pt idx="112">
                  <c:v>43190</c:v>
                </c:pt>
                <c:pt idx="113">
                  <c:v>43281</c:v>
                </c:pt>
                <c:pt idx="114">
                  <c:v>43373</c:v>
                </c:pt>
                <c:pt idx="115">
                  <c:v>43465</c:v>
                </c:pt>
                <c:pt idx="116">
                  <c:v>43555</c:v>
                </c:pt>
                <c:pt idx="117">
                  <c:v>43646</c:v>
                </c:pt>
                <c:pt idx="118">
                  <c:v>43738</c:v>
                </c:pt>
                <c:pt idx="119">
                  <c:v>43830</c:v>
                </c:pt>
                <c:pt idx="120">
                  <c:v>43921</c:v>
                </c:pt>
                <c:pt idx="121">
                  <c:v>44012</c:v>
                </c:pt>
                <c:pt idx="122">
                  <c:v>44104</c:v>
                </c:pt>
                <c:pt idx="123">
                  <c:v>44196</c:v>
                </c:pt>
                <c:pt idx="124">
                  <c:v>44286</c:v>
                </c:pt>
                <c:pt idx="125">
                  <c:v>44377</c:v>
                </c:pt>
                <c:pt idx="126">
                  <c:v>44469</c:v>
                </c:pt>
                <c:pt idx="127">
                  <c:v>44561</c:v>
                </c:pt>
              </c:numCache>
            </c:numRef>
          </c:cat>
          <c:val>
            <c:numRef>
              <c:f>wksp!$AA$5:$AA$133</c:f>
              <c:numCache>
                <c:formatCode>General</c:formatCode>
                <c:ptCount val="129"/>
                <c:pt idx="0">
                  <c:v>341.77023265062599</c:v>
                </c:pt>
                <c:pt idx="1">
                  <c:v>309.07029478458099</c:v>
                </c:pt>
                <c:pt idx="2">
                  <c:v>236.12315818737801</c:v>
                </c:pt>
                <c:pt idx="3">
                  <c:v>378.21337193644001</c:v>
                </c:pt>
                <c:pt idx="4">
                  <c:v>262.13345864661699</c:v>
                </c:pt>
                <c:pt idx="5">
                  <c:v>355.10169491525397</c:v>
                </c:pt>
                <c:pt idx="6">
                  <c:v>435.597722960152</c:v>
                </c:pt>
                <c:pt idx="7">
                  <c:v>580.357142857143</c:v>
                </c:pt>
                <c:pt idx="8">
                  <c:v>441.40245547760401</c:v>
                </c:pt>
                <c:pt idx="9">
                  <c:v>435.04201145340198</c:v>
                </c:pt>
                <c:pt idx="10">
                  <c:v>577.10498960499001</c:v>
                </c:pt>
                <c:pt idx="11">
                  <c:v>726.77165354330702</c:v>
                </c:pt>
                <c:pt idx="12">
                  <c:v>619.45945945945903</c:v>
                </c:pt>
                <c:pt idx="13">
                  <c:v>612.62626262626304</c:v>
                </c:pt>
                <c:pt idx="14">
                  <c:v>572.64429530201301</c:v>
                </c:pt>
                <c:pt idx="15">
                  <c:v>970.614035087719</c:v>
                </c:pt>
                <c:pt idx="16">
                  <c:v>780.96849778703495</c:v>
                </c:pt>
                <c:pt idx="17">
                  <c:v>1284.1414611447201</c:v>
                </c:pt>
                <c:pt idx="18">
                  <c:v>998.72159090909099</c:v>
                </c:pt>
                <c:pt idx="19">
                  <c:v>979.44444444444503</c:v>
                </c:pt>
                <c:pt idx="20">
                  <c:v>1400.9740259740299</c:v>
                </c:pt>
                <c:pt idx="21">
                  <c:v>978.57142857142901</c:v>
                </c:pt>
                <c:pt idx="22">
                  <c:v>1079.1481164383599</c:v>
                </c:pt>
                <c:pt idx="23">
                  <c:v>1007.80051150895</c:v>
                </c:pt>
                <c:pt idx="24">
                  <c:v>1130.6513409961699</c:v>
                </c:pt>
                <c:pt idx="25">
                  <c:v>805.74941841143198</c:v>
                </c:pt>
                <c:pt idx="26">
                  <c:v>720.62771830043505</c:v>
                </c:pt>
                <c:pt idx="27">
                  <c:v>744.13300835654604</c:v>
                </c:pt>
                <c:pt idx="28">
                  <c:v>620.510543840178</c:v>
                </c:pt>
                <c:pt idx="29">
                  <c:v>681.26463700234206</c:v>
                </c:pt>
                <c:pt idx="30">
                  <c:v>790.59959349593498</c:v>
                </c:pt>
                <c:pt idx="31">
                  <c:v>1012.76595744681</c:v>
                </c:pt>
                <c:pt idx="32">
                  <c:v>677.85304588607596</c:v>
                </c:pt>
                <c:pt idx="33">
                  <c:v>956.27479502776998</c:v>
                </c:pt>
                <c:pt idx="34">
                  <c:v>970.38043478260897</c:v>
                </c:pt>
                <c:pt idx="35">
                  <c:v>1095.7142857142901</c:v>
                </c:pt>
                <c:pt idx="36">
                  <c:v>957.96654929577505</c:v>
                </c:pt>
                <c:pt idx="37">
                  <c:v>1071.03896103896</c:v>
                </c:pt>
                <c:pt idx="38">
                  <c:v>914.930955120828</c:v>
                </c:pt>
                <c:pt idx="39">
                  <c:v>922.05882352941205</c:v>
                </c:pt>
                <c:pt idx="40">
                  <c:v>892.857142857143</c:v>
                </c:pt>
                <c:pt idx="41">
                  <c:v>774.58333333333303</c:v>
                </c:pt>
                <c:pt idx="42">
                  <c:v>791.9140625</c:v>
                </c:pt>
                <c:pt idx="43">
                  <c:v>718.22635135135101</c:v>
                </c:pt>
                <c:pt idx="44">
                  <c:v>609.59183673469397</c:v>
                </c:pt>
                <c:pt idx="45">
                  <c:v>704.80072463768101</c:v>
                </c:pt>
                <c:pt idx="46">
                  <c:v>796.23397435897402</c:v>
                </c:pt>
                <c:pt idx="47">
                  <c:v>552.90264234035897</c:v>
                </c:pt>
                <c:pt idx="48">
                  <c:v>738.15156375300705</c:v>
                </c:pt>
                <c:pt idx="49">
                  <c:v>715.29411764705901</c:v>
                </c:pt>
                <c:pt idx="50">
                  <c:v>475.58757630489998</c:v>
                </c:pt>
                <c:pt idx="51">
                  <c:v>716.39344262295106</c:v>
                </c:pt>
                <c:pt idx="52">
                  <c:v>949.52107279693496</c:v>
                </c:pt>
                <c:pt idx="53">
                  <c:v>1033.96226415094</c:v>
                </c:pt>
                <c:pt idx="54">
                  <c:v>860.90730429086102</c:v>
                </c:pt>
                <c:pt idx="55">
                  <c:v>476.22390392226799</c:v>
                </c:pt>
                <c:pt idx="56">
                  <c:v>528.09278350515501</c:v>
                </c:pt>
                <c:pt idx="57">
                  <c:v>1158.1193040596499</c:v>
                </c:pt>
                <c:pt idx="58">
                  <c:v>955.40192373754701</c:v>
                </c:pt>
                <c:pt idx="59">
                  <c:v>1292.7536231884101</c:v>
                </c:pt>
                <c:pt idx="60">
                  <c:v>1216.8849304865901</c:v>
                </c:pt>
                <c:pt idx="61">
                  <c:v>856.34414703068296</c:v>
                </c:pt>
                <c:pt idx="62">
                  <c:v>991.43348060873802</c:v>
                </c:pt>
                <c:pt idx="63">
                  <c:v>1099.3619838690299</c:v>
                </c:pt>
                <c:pt idx="64">
                  <c:v>906.64426523297504</c:v>
                </c:pt>
                <c:pt idx="65">
                  <c:v>1064.8987411056401</c:v>
                </c:pt>
                <c:pt idx="66">
                  <c:v>829.73456790123498</c:v>
                </c:pt>
                <c:pt idx="67">
                  <c:v>532</c:v>
                </c:pt>
                <c:pt idx="68">
                  <c:v>552.43902439024396</c:v>
                </c:pt>
                <c:pt idx="69">
                  <c:v>601.42951541850198</c:v>
                </c:pt>
                <c:pt idx="70">
                  <c:v>561.43771827706598</c:v>
                </c:pt>
                <c:pt idx="71">
                  <c:v>605.12267904509304</c:v>
                </c:pt>
                <c:pt idx="72">
                  <c:v>486.81318681318697</c:v>
                </c:pt>
                <c:pt idx="73">
                  <c:v>452.90552729189102</c:v>
                </c:pt>
                <c:pt idx="74">
                  <c:v>264.40923143050799</c:v>
                </c:pt>
                <c:pt idx="75">
                  <c:v>235.30381535562901</c:v>
                </c:pt>
                <c:pt idx="76">
                  <c:v>202.85609255054601</c:v>
                </c:pt>
                <c:pt idx="77">
                  <c:v>157.267715860729</c:v>
                </c:pt>
                <c:pt idx="78">
                  <c:v>265.44180726336901</c:v>
                </c:pt>
                <c:pt idx="79">
                  <c:v>138.34518429724099</c:v>
                </c:pt>
                <c:pt idx="80">
                  <c:v>165.66058839479399</c:v>
                </c:pt>
                <c:pt idx="81">
                  <c:v>214.603405076163</c:v>
                </c:pt>
                <c:pt idx="82">
                  <c:v>221.637902963204</c:v>
                </c:pt>
                <c:pt idx="83">
                  <c:v>237.41648106904199</c:v>
                </c:pt>
                <c:pt idx="84">
                  <c:v>196.21126936531701</c:v>
                </c:pt>
                <c:pt idx="85">
                  <c:v>176.19047619047601</c:v>
                </c:pt>
                <c:pt idx="86">
                  <c:v>170.934157028382</c:v>
                </c:pt>
                <c:pt idx="87">
                  <c:v>237.378392217102</c:v>
                </c:pt>
                <c:pt idx="88">
                  <c:v>249.69029040302499</c:v>
                </c:pt>
                <c:pt idx="89">
                  <c:v>265.32299008481698</c:v>
                </c:pt>
                <c:pt idx="90">
                  <c:v>244.425034867503</c:v>
                </c:pt>
                <c:pt idx="91">
                  <c:v>263.059676217571</c:v>
                </c:pt>
                <c:pt idx="92">
                  <c:v>243.17383669885899</c:v>
                </c:pt>
                <c:pt idx="93">
                  <c:v>228.54609929078001</c:v>
                </c:pt>
                <c:pt idx="94">
                  <c:v>246.75980513392699</c:v>
                </c:pt>
                <c:pt idx="95">
                  <c:v>275.91060537610099</c:v>
                </c:pt>
                <c:pt idx="96">
                  <c:v>341.02208285555997</c:v>
                </c:pt>
                <c:pt idx="97">
                  <c:v>310.92737382711198</c:v>
                </c:pt>
                <c:pt idx="98">
                  <c:v>592.43613138686101</c:v>
                </c:pt>
                <c:pt idx="99">
                  <c:v>467.64705882352899</c:v>
                </c:pt>
                <c:pt idx="100">
                  <c:v>773.68421052631595</c:v>
                </c:pt>
                <c:pt idx="101">
                  <c:v>607.24637681159402</c:v>
                </c:pt>
                <c:pt idx="102">
                  <c:v>587.88835564536498</c:v>
                </c:pt>
                <c:pt idx="103">
                  <c:v>761.16022099447503</c:v>
                </c:pt>
                <c:pt idx="104">
                  <c:v>480.03663003663002</c:v>
                </c:pt>
                <c:pt idx="105">
                  <c:v>538.29816017316</c:v>
                </c:pt>
                <c:pt idx="106">
                  <c:v>591.93548387096803</c:v>
                </c:pt>
                <c:pt idx="107">
                  <c:v>544.20461491442495</c:v>
                </c:pt>
                <c:pt idx="108">
                  <c:v>375.27670860691501</c:v>
                </c:pt>
                <c:pt idx="109">
                  <c:v>403.75152998776002</c:v>
                </c:pt>
                <c:pt idx="110">
                  <c:v>476.81106499706101</c:v>
                </c:pt>
                <c:pt idx="111">
                  <c:v>607.10067635801602</c:v>
                </c:pt>
                <c:pt idx="112">
                  <c:v>424.09405537459298</c:v>
                </c:pt>
                <c:pt idx="113">
                  <c:v>410.47482837528599</c:v>
                </c:pt>
                <c:pt idx="114">
                  <c:v>601.70857988165699</c:v>
                </c:pt>
                <c:pt idx="115">
                  <c:v>515.97938144329896</c:v>
                </c:pt>
                <c:pt idx="116">
                  <c:v>553.78252262443402</c:v>
                </c:pt>
                <c:pt idx="117">
                  <c:v>338.35068457762901</c:v>
                </c:pt>
                <c:pt idx="118">
                  <c:v>390.24046728579998</c:v>
                </c:pt>
                <c:pt idx="119">
                  <c:v>475.20442851892699</c:v>
                </c:pt>
                <c:pt idx="120">
                  <c:v>399.16033453097702</c:v>
                </c:pt>
                <c:pt idx="121">
                  <c:v>399.02578107602602</c:v>
                </c:pt>
                <c:pt idx="122">
                  <c:v>517.74831081081095</c:v>
                </c:pt>
                <c:pt idx="123">
                  <c:v>539.41465753778095</c:v>
                </c:pt>
                <c:pt idx="124">
                  <c:v>788.56447688564504</c:v>
                </c:pt>
                <c:pt idx="125">
                  <c:v>893.54838709677404</c:v>
                </c:pt>
                <c:pt idx="126">
                  <c:v>859.90926228478099</c:v>
                </c:pt>
                <c:pt idx="127">
                  <c:v>706.43776824034296</c:v>
                </c:pt>
              </c:numCache>
            </c:numRef>
          </c:val>
          <c:smooth val="0"/>
          <c:extLst>
            <c:ext xmlns:c16="http://schemas.microsoft.com/office/drawing/2014/chart" uri="{C3380CC4-5D6E-409C-BE32-E72D297353CC}">
              <c16:uniqueId val="{00000002-8A3E-4902-87FE-23050FB4E0A3}"/>
            </c:ext>
          </c:extLst>
        </c:ser>
        <c:dLbls>
          <c:showLegendKey val="0"/>
          <c:showVal val="0"/>
          <c:showCatName val="0"/>
          <c:showSerName val="0"/>
          <c:showPercent val="0"/>
          <c:showBubbleSize val="0"/>
        </c:dLbls>
        <c:marker val="1"/>
        <c:smooth val="0"/>
        <c:axId val="551339136"/>
        <c:axId val="551350656"/>
      </c:lineChart>
      <c:dateAx>
        <c:axId val="551339136"/>
        <c:scaling>
          <c:orientation val="minMax"/>
          <c:max val="44926"/>
          <c:min val="32874"/>
        </c:scaling>
        <c:delete val="0"/>
        <c:axPos val="b"/>
        <c:numFmt formatCode="yyyy" sourceLinked="0"/>
        <c:majorTickMark val="out"/>
        <c:minorTickMark val="none"/>
        <c:tickLblPos val="nextTo"/>
        <c:txPr>
          <a:bodyPr/>
          <a:lstStyle/>
          <a:p>
            <a:pPr>
              <a:defRPr sz="1100"/>
            </a:pPr>
            <a:endParaRPr lang="en-US"/>
          </a:p>
        </c:txPr>
        <c:crossAx val="551350656"/>
        <c:crosses val="autoZero"/>
        <c:auto val="1"/>
        <c:lblOffset val="100"/>
        <c:baseTimeUnit val="months"/>
        <c:majorUnit val="5"/>
        <c:majorTimeUnit val="years"/>
        <c:minorUnit val="1"/>
        <c:minorTimeUnit val="years"/>
      </c:dateAx>
      <c:valAx>
        <c:axId val="551350656"/>
        <c:scaling>
          <c:orientation val="minMax"/>
        </c:scaling>
        <c:delete val="0"/>
        <c:axPos val="l"/>
        <c:majorGridlines/>
        <c:title>
          <c:tx>
            <c:rich>
              <a:bodyPr rot="-5400000" vert="horz"/>
              <a:lstStyle/>
              <a:p>
                <a:pPr>
                  <a:defRPr sz="1100"/>
                </a:pPr>
                <a:r>
                  <a:rPr lang="en-US" sz="1100"/>
                  <a:t>Percent</a:t>
                </a:r>
              </a:p>
            </c:rich>
          </c:tx>
          <c:overlay val="0"/>
        </c:title>
        <c:numFmt formatCode="General" sourceLinked="1"/>
        <c:majorTickMark val="out"/>
        <c:minorTickMark val="none"/>
        <c:tickLblPos val="nextTo"/>
        <c:txPr>
          <a:bodyPr/>
          <a:lstStyle/>
          <a:p>
            <a:pPr>
              <a:defRPr sz="1100"/>
            </a:pPr>
            <a:endParaRPr lang="en-US"/>
          </a:p>
        </c:txPr>
        <c:crossAx val="551339136"/>
        <c:crosses val="autoZero"/>
        <c:crossBetween val="between"/>
      </c:valAx>
    </c:plotArea>
    <c:legend>
      <c:legendPos val="b"/>
      <c:overlay val="0"/>
      <c:txPr>
        <a:bodyPr/>
        <a:lstStyle/>
        <a:p>
          <a:pPr>
            <a:defRPr sz="1100"/>
          </a:pPr>
          <a:endParaRPr lang="en-US"/>
        </a:p>
      </c:txPr>
    </c:legend>
    <c:plotVisOnly val="1"/>
    <c:dispBlanksAs val="gap"/>
    <c:showDLblsOverMax val="0"/>
  </c:chart>
  <c:txPr>
    <a:bodyPr/>
    <a:lstStyle/>
    <a:p>
      <a:pPr>
        <a:defRPr sz="1200"/>
      </a:pPr>
      <a:endParaRPr lang="en-US"/>
    </a:p>
  </c:txPr>
  <c:printSettings>
    <c:headerFooter/>
    <c:pageMargins b="0.75000000000000855" l="0.70000000000000062" r="0.70000000000000062" t="0.750000000000008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wksp!$AB$1</c:f>
          <c:strCache>
            <c:ptCount val="1"/>
            <c:pt idx="0">
              <c:v>Earnings:  ROAA</c:v>
            </c:pt>
          </c:strCache>
        </c:strRef>
      </c:tx>
      <c:overlay val="0"/>
      <c:txPr>
        <a:bodyPr/>
        <a:lstStyle/>
        <a:p>
          <a:pPr>
            <a:defRPr sz="1600"/>
          </a:pPr>
          <a:endParaRPr lang="en-US"/>
        </a:p>
      </c:txPr>
    </c:title>
    <c:autoTitleDeleted val="0"/>
    <c:plotArea>
      <c:layout/>
      <c:lineChart>
        <c:grouping val="standard"/>
        <c:varyColors val="0"/>
        <c:ser>
          <c:idx val="0"/>
          <c:order val="0"/>
          <c:tx>
            <c:strRef>
              <c:f>wksp!$AB$3</c:f>
              <c:strCache>
                <c:ptCount val="1"/>
                <c:pt idx="0">
                  <c:v>SMB Med</c:v>
                </c:pt>
              </c:strCache>
            </c:strRef>
          </c:tx>
          <c:spPr>
            <a:ln>
              <a:solidFill>
                <a:schemeClr val="accent2"/>
              </a:solidFill>
            </a:ln>
          </c:spPr>
          <c:marker>
            <c:symbol val="diamond"/>
            <c:size val="5"/>
            <c:spPr>
              <a:solidFill>
                <a:schemeClr val="accent2"/>
              </a:solidFill>
              <a:ln>
                <a:solidFill>
                  <a:schemeClr val="accent2"/>
                </a:solidFill>
              </a:ln>
            </c:spPr>
          </c:marker>
          <c:cat>
            <c:numRef>
              <c:f>wksp!$U$5:$U$133</c:f>
              <c:numCache>
                <c:formatCode>m/d/yyyy</c:formatCode>
                <c:ptCount val="129"/>
                <c:pt idx="0">
                  <c:v>32963</c:v>
                </c:pt>
                <c:pt idx="1">
                  <c:v>33054</c:v>
                </c:pt>
                <c:pt idx="2">
                  <c:v>33146</c:v>
                </c:pt>
                <c:pt idx="3">
                  <c:v>33238</c:v>
                </c:pt>
                <c:pt idx="4">
                  <c:v>33328</c:v>
                </c:pt>
                <c:pt idx="5">
                  <c:v>33419</c:v>
                </c:pt>
                <c:pt idx="6">
                  <c:v>33511</c:v>
                </c:pt>
                <c:pt idx="7">
                  <c:v>33603</c:v>
                </c:pt>
                <c:pt idx="8">
                  <c:v>33694</c:v>
                </c:pt>
                <c:pt idx="9">
                  <c:v>33785</c:v>
                </c:pt>
                <c:pt idx="10">
                  <c:v>33877</c:v>
                </c:pt>
                <c:pt idx="11">
                  <c:v>33969</c:v>
                </c:pt>
                <c:pt idx="12">
                  <c:v>34059</c:v>
                </c:pt>
                <c:pt idx="13">
                  <c:v>34150</c:v>
                </c:pt>
                <c:pt idx="14">
                  <c:v>34242</c:v>
                </c:pt>
                <c:pt idx="15">
                  <c:v>34334</c:v>
                </c:pt>
                <c:pt idx="16">
                  <c:v>34424</c:v>
                </c:pt>
                <c:pt idx="17">
                  <c:v>34515</c:v>
                </c:pt>
                <c:pt idx="18">
                  <c:v>34607</c:v>
                </c:pt>
                <c:pt idx="19">
                  <c:v>34699</c:v>
                </c:pt>
                <c:pt idx="20">
                  <c:v>34789</c:v>
                </c:pt>
                <c:pt idx="21">
                  <c:v>34880</c:v>
                </c:pt>
                <c:pt idx="22">
                  <c:v>34972</c:v>
                </c:pt>
                <c:pt idx="23">
                  <c:v>35064</c:v>
                </c:pt>
                <c:pt idx="24">
                  <c:v>35155</c:v>
                </c:pt>
                <c:pt idx="25">
                  <c:v>35246</c:v>
                </c:pt>
                <c:pt idx="26">
                  <c:v>35338</c:v>
                </c:pt>
                <c:pt idx="27">
                  <c:v>35430</c:v>
                </c:pt>
                <c:pt idx="28">
                  <c:v>35520</c:v>
                </c:pt>
                <c:pt idx="29">
                  <c:v>35611</c:v>
                </c:pt>
                <c:pt idx="30">
                  <c:v>35703</c:v>
                </c:pt>
                <c:pt idx="31">
                  <c:v>35795</c:v>
                </c:pt>
                <c:pt idx="32">
                  <c:v>35885</c:v>
                </c:pt>
                <c:pt idx="33">
                  <c:v>35976</c:v>
                </c:pt>
                <c:pt idx="34">
                  <c:v>36068</c:v>
                </c:pt>
                <c:pt idx="35">
                  <c:v>36160</c:v>
                </c:pt>
                <c:pt idx="36">
                  <c:v>36250</c:v>
                </c:pt>
                <c:pt idx="37">
                  <c:v>36341</c:v>
                </c:pt>
                <c:pt idx="38">
                  <c:v>36433</c:v>
                </c:pt>
                <c:pt idx="39">
                  <c:v>36525</c:v>
                </c:pt>
                <c:pt idx="40">
                  <c:v>36616</c:v>
                </c:pt>
                <c:pt idx="41">
                  <c:v>36707</c:v>
                </c:pt>
                <c:pt idx="42">
                  <c:v>36799</c:v>
                </c:pt>
                <c:pt idx="43">
                  <c:v>36891</c:v>
                </c:pt>
                <c:pt idx="44">
                  <c:v>36981</c:v>
                </c:pt>
                <c:pt idx="45">
                  <c:v>37072</c:v>
                </c:pt>
                <c:pt idx="46">
                  <c:v>37164</c:v>
                </c:pt>
                <c:pt idx="47">
                  <c:v>37256</c:v>
                </c:pt>
                <c:pt idx="48">
                  <c:v>37346</c:v>
                </c:pt>
                <c:pt idx="49">
                  <c:v>37437</c:v>
                </c:pt>
                <c:pt idx="50">
                  <c:v>37529</c:v>
                </c:pt>
                <c:pt idx="51">
                  <c:v>37621</c:v>
                </c:pt>
                <c:pt idx="52">
                  <c:v>37711</c:v>
                </c:pt>
                <c:pt idx="53">
                  <c:v>37802</c:v>
                </c:pt>
                <c:pt idx="54">
                  <c:v>37894</c:v>
                </c:pt>
                <c:pt idx="55">
                  <c:v>37986</c:v>
                </c:pt>
                <c:pt idx="56">
                  <c:v>38077</c:v>
                </c:pt>
                <c:pt idx="57">
                  <c:v>38168</c:v>
                </c:pt>
                <c:pt idx="58">
                  <c:v>38260</c:v>
                </c:pt>
                <c:pt idx="59">
                  <c:v>38352</c:v>
                </c:pt>
                <c:pt idx="60">
                  <c:v>38442</c:v>
                </c:pt>
                <c:pt idx="61">
                  <c:v>38533</c:v>
                </c:pt>
                <c:pt idx="62">
                  <c:v>38625</c:v>
                </c:pt>
                <c:pt idx="63">
                  <c:v>38717</c:v>
                </c:pt>
                <c:pt idx="64">
                  <c:v>38807</c:v>
                </c:pt>
                <c:pt idx="65">
                  <c:v>38898</c:v>
                </c:pt>
                <c:pt idx="66">
                  <c:v>38990</c:v>
                </c:pt>
                <c:pt idx="67">
                  <c:v>39082</c:v>
                </c:pt>
                <c:pt idx="68">
                  <c:v>39172</c:v>
                </c:pt>
                <c:pt idx="69">
                  <c:v>39263</c:v>
                </c:pt>
                <c:pt idx="70">
                  <c:v>39355</c:v>
                </c:pt>
                <c:pt idx="71">
                  <c:v>39447</c:v>
                </c:pt>
                <c:pt idx="72">
                  <c:v>39538</c:v>
                </c:pt>
                <c:pt idx="73">
                  <c:v>39629</c:v>
                </c:pt>
                <c:pt idx="74">
                  <c:v>39721</c:v>
                </c:pt>
                <c:pt idx="75">
                  <c:v>39813</c:v>
                </c:pt>
                <c:pt idx="76">
                  <c:v>39903</c:v>
                </c:pt>
                <c:pt idx="77">
                  <c:v>39994</c:v>
                </c:pt>
                <c:pt idx="78">
                  <c:v>40086</c:v>
                </c:pt>
                <c:pt idx="79">
                  <c:v>40178</c:v>
                </c:pt>
                <c:pt idx="80">
                  <c:v>40268</c:v>
                </c:pt>
                <c:pt idx="81">
                  <c:v>40359</c:v>
                </c:pt>
                <c:pt idx="82">
                  <c:v>40451</c:v>
                </c:pt>
                <c:pt idx="83">
                  <c:v>40543</c:v>
                </c:pt>
                <c:pt idx="84">
                  <c:v>40633</c:v>
                </c:pt>
                <c:pt idx="85">
                  <c:v>40724</c:v>
                </c:pt>
                <c:pt idx="86">
                  <c:v>40816</c:v>
                </c:pt>
                <c:pt idx="87">
                  <c:v>40908</c:v>
                </c:pt>
                <c:pt idx="88">
                  <c:v>40999</c:v>
                </c:pt>
                <c:pt idx="89">
                  <c:v>41090</c:v>
                </c:pt>
                <c:pt idx="90">
                  <c:v>41182</c:v>
                </c:pt>
                <c:pt idx="91">
                  <c:v>41274</c:v>
                </c:pt>
                <c:pt idx="92">
                  <c:v>41364</c:v>
                </c:pt>
                <c:pt idx="93">
                  <c:v>41455</c:v>
                </c:pt>
                <c:pt idx="94">
                  <c:v>41547</c:v>
                </c:pt>
                <c:pt idx="95">
                  <c:v>41639</c:v>
                </c:pt>
                <c:pt idx="96">
                  <c:v>41729</c:v>
                </c:pt>
                <c:pt idx="97">
                  <c:v>41820</c:v>
                </c:pt>
                <c:pt idx="98">
                  <c:v>41912</c:v>
                </c:pt>
                <c:pt idx="99">
                  <c:v>42004</c:v>
                </c:pt>
                <c:pt idx="100">
                  <c:v>42094</c:v>
                </c:pt>
                <c:pt idx="101">
                  <c:v>42185</c:v>
                </c:pt>
                <c:pt idx="102">
                  <c:v>42277</c:v>
                </c:pt>
                <c:pt idx="103">
                  <c:v>42369</c:v>
                </c:pt>
                <c:pt idx="104">
                  <c:v>42460</c:v>
                </c:pt>
                <c:pt idx="105">
                  <c:v>42551</c:v>
                </c:pt>
                <c:pt idx="106">
                  <c:v>42643</c:v>
                </c:pt>
                <c:pt idx="107">
                  <c:v>42735</c:v>
                </c:pt>
                <c:pt idx="108">
                  <c:v>42825</c:v>
                </c:pt>
                <c:pt idx="109">
                  <c:v>42916</c:v>
                </c:pt>
                <c:pt idx="110">
                  <c:v>43008</c:v>
                </c:pt>
                <c:pt idx="111">
                  <c:v>43100</c:v>
                </c:pt>
                <c:pt idx="112">
                  <c:v>43190</c:v>
                </c:pt>
                <c:pt idx="113">
                  <c:v>43281</c:v>
                </c:pt>
                <c:pt idx="114">
                  <c:v>43373</c:v>
                </c:pt>
                <c:pt idx="115">
                  <c:v>43465</c:v>
                </c:pt>
                <c:pt idx="116">
                  <c:v>43555</c:v>
                </c:pt>
                <c:pt idx="117">
                  <c:v>43646</c:v>
                </c:pt>
                <c:pt idx="118">
                  <c:v>43738</c:v>
                </c:pt>
                <c:pt idx="119">
                  <c:v>43830</c:v>
                </c:pt>
                <c:pt idx="120">
                  <c:v>43921</c:v>
                </c:pt>
                <c:pt idx="121">
                  <c:v>44012</c:v>
                </c:pt>
                <c:pt idx="122">
                  <c:v>44104</c:v>
                </c:pt>
                <c:pt idx="123">
                  <c:v>44196</c:v>
                </c:pt>
                <c:pt idx="124">
                  <c:v>44286</c:v>
                </c:pt>
                <c:pt idx="125">
                  <c:v>44377</c:v>
                </c:pt>
                <c:pt idx="126">
                  <c:v>44469</c:v>
                </c:pt>
                <c:pt idx="127">
                  <c:v>44561</c:v>
                </c:pt>
              </c:numCache>
            </c:numRef>
          </c:cat>
          <c:val>
            <c:numRef>
              <c:f>wksp!$AB$5:$AB$133</c:f>
              <c:numCache>
                <c:formatCode>General</c:formatCode>
                <c:ptCount val="129"/>
                <c:pt idx="0">
                  <c:v>0.89</c:v>
                </c:pt>
                <c:pt idx="1">
                  <c:v>0.995</c:v>
                </c:pt>
                <c:pt idx="2">
                  <c:v>1.05</c:v>
                </c:pt>
                <c:pt idx="3">
                  <c:v>0.95</c:v>
                </c:pt>
                <c:pt idx="4">
                  <c:v>0.97</c:v>
                </c:pt>
                <c:pt idx="5">
                  <c:v>1</c:v>
                </c:pt>
                <c:pt idx="6">
                  <c:v>1.04</c:v>
                </c:pt>
                <c:pt idx="7">
                  <c:v>0.97</c:v>
                </c:pt>
                <c:pt idx="8">
                  <c:v>1.2450000000000001</c:v>
                </c:pt>
                <c:pt idx="9">
                  <c:v>1.24</c:v>
                </c:pt>
                <c:pt idx="10">
                  <c:v>1.29</c:v>
                </c:pt>
                <c:pt idx="11">
                  <c:v>1.27</c:v>
                </c:pt>
                <c:pt idx="12">
                  <c:v>1.1599999999999999</c:v>
                </c:pt>
                <c:pt idx="13">
                  <c:v>1.21</c:v>
                </c:pt>
                <c:pt idx="14">
                  <c:v>1.22</c:v>
                </c:pt>
                <c:pt idx="15">
                  <c:v>1.1299999999999999</c:v>
                </c:pt>
                <c:pt idx="16">
                  <c:v>1.0549999999999999</c:v>
                </c:pt>
                <c:pt idx="17">
                  <c:v>1.1599999999999999</c:v>
                </c:pt>
                <c:pt idx="18">
                  <c:v>1.21</c:v>
                </c:pt>
                <c:pt idx="19">
                  <c:v>1.21</c:v>
                </c:pt>
                <c:pt idx="20">
                  <c:v>1.2</c:v>
                </c:pt>
                <c:pt idx="21">
                  <c:v>1.19</c:v>
                </c:pt>
                <c:pt idx="22">
                  <c:v>1.24</c:v>
                </c:pt>
                <c:pt idx="23">
                  <c:v>1.21</c:v>
                </c:pt>
                <c:pt idx="24">
                  <c:v>1.23</c:v>
                </c:pt>
                <c:pt idx="25">
                  <c:v>1.2849999999999999</c:v>
                </c:pt>
                <c:pt idx="26">
                  <c:v>1.27</c:v>
                </c:pt>
                <c:pt idx="27">
                  <c:v>1.2</c:v>
                </c:pt>
                <c:pt idx="28">
                  <c:v>1.17</c:v>
                </c:pt>
                <c:pt idx="29">
                  <c:v>1.31</c:v>
                </c:pt>
                <c:pt idx="30">
                  <c:v>1.36</c:v>
                </c:pt>
                <c:pt idx="31">
                  <c:v>1.33</c:v>
                </c:pt>
                <c:pt idx="32">
                  <c:v>1.2549999999999999</c:v>
                </c:pt>
                <c:pt idx="33">
                  <c:v>1.34</c:v>
                </c:pt>
                <c:pt idx="34">
                  <c:v>1.34</c:v>
                </c:pt>
                <c:pt idx="35">
                  <c:v>1.29</c:v>
                </c:pt>
                <c:pt idx="36">
                  <c:v>1.2250000000000001</c:v>
                </c:pt>
                <c:pt idx="37">
                  <c:v>1.2350000000000001</c:v>
                </c:pt>
                <c:pt idx="38">
                  <c:v>1.2949999999999999</c:v>
                </c:pt>
                <c:pt idx="39">
                  <c:v>1.2</c:v>
                </c:pt>
                <c:pt idx="40">
                  <c:v>1.2849999999999999</c:v>
                </c:pt>
                <c:pt idx="41">
                  <c:v>1.335</c:v>
                </c:pt>
                <c:pt idx="42">
                  <c:v>1.37</c:v>
                </c:pt>
                <c:pt idx="43">
                  <c:v>1.28</c:v>
                </c:pt>
                <c:pt idx="44">
                  <c:v>1.2649999999999999</c:v>
                </c:pt>
                <c:pt idx="45">
                  <c:v>1.3</c:v>
                </c:pt>
                <c:pt idx="46">
                  <c:v>1.3149999999999999</c:v>
                </c:pt>
                <c:pt idx="47">
                  <c:v>1.27</c:v>
                </c:pt>
                <c:pt idx="48">
                  <c:v>1.21</c:v>
                </c:pt>
                <c:pt idx="49">
                  <c:v>1.3</c:v>
                </c:pt>
                <c:pt idx="50">
                  <c:v>1.3</c:v>
                </c:pt>
                <c:pt idx="51">
                  <c:v>1.2450000000000001</c:v>
                </c:pt>
                <c:pt idx="52">
                  <c:v>1.25</c:v>
                </c:pt>
                <c:pt idx="53">
                  <c:v>1.345</c:v>
                </c:pt>
                <c:pt idx="54">
                  <c:v>1.325</c:v>
                </c:pt>
                <c:pt idx="55">
                  <c:v>1.32</c:v>
                </c:pt>
                <c:pt idx="56">
                  <c:v>1.2849999999999999</c:v>
                </c:pt>
                <c:pt idx="57">
                  <c:v>1.46</c:v>
                </c:pt>
                <c:pt idx="58">
                  <c:v>1.38</c:v>
                </c:pt>
                <c:pt idx="59">
                  <c:v>1.33</c:v>
                </c:pt>
                <c:pt idx="60">
                  <c:v>1.325</c:v>
                </c:pt>
                <c:pt idx="61">
                  <c:v>1.36</c:v>
                </c:pt>
                <c:pt idx="62">
                  <c:v>1.37</c:v>
                </c:pt>
                <c:pt idx="63">
                  <c:v>1.33</c:v>
                </c:pt>
                <c:pt idx="64">
                  <c:v>1.4</c:v>
                </c:pt>
                <c:pt idx="65">
                  <c:v>1.415</c:v>
                </c:pt>
                <c:pt idx="66">
                  <c:v>1.46</c:v>
                </c:pt>
                <c:pt idx="67">
                  <c:v>1.395</c:v>
                </c:pt>
                <c:pt idx="68">
                  <c:v>1.36</c:v>
                </c:pt>
                <c:pt idx="69">
                  <c:v>1.36</c:v>
                </c:pt>
                <c:pt idx="70">
                  <c:v>1.41</c:v>
                </c:pt>
                <c:pt idx="71">
                  <c:v>1.3</c:v>
                </c:pt>
                <c:pt idx="72">
                  <c:v>1.335</c:v>
                </c:pt>
                <c:pt idx="73">
                  <c:v>1.32</c:v>
                </c:pt>
                <c:pt idx="74">
                  <c:v>1.2</c:v>
                </c:pt>
                <c:pt idx="75">
                  <c:v>1.07</c:v>
                </c:pt>
                <c:pt idx="76">
                  <c:v>0.93</c:v>
                </c:pt>
                <c:pt idx="77">
                  <c:v>0.89</c:v>
                </c:pt>
                <c:pt idx="78">
                  <c:v>0.79</c:v>
                </c:pt>
                <c:pt idx="79">
                  <c:v>0.78</c:v>
                </c:pt>
                <c:pt idx="80">
                  <c:v>0.81499999999999995</c:v>
                </c:pt>
                <c:pt idx="81">
                  <c:v>0.84499999999999997</c:v>
                </c:pt>
                <c:pt idx="82">
                  <c:v>0.83499999999999996</c:v>
                </c:pt>
                <c:pt idx="83">
                  <c:v>0.85499999999999998</c:v>
                </c:pt>
                <c:pt idx="84">
                  <c:v>0.82</c:v>
                </c:pt>
                <c:pt idx="85">
                  <c:v>0.82</c:v>
                </c:pt>
                <c:pt idx="86">
                  <c:v>0.98</c:v>
                </c:pt>
                <c:pt idx="87">
                  <c:v>0.93500000000000005</c:v>
                </c:pt>
                <c:pt idx="88">
                  <c:v>0.97</c:v>
                </c:pt>
                <c:pt idx="89">
                  <c:v>0.93</c:v>
                </c:pt>
                <c:pt idx="90">
                  <c:v>0.98</c:v>
                </c:pt>
                <c:pt idx="91">
                  <c:v>0.95</c:v>
                </c:pt>
                <c:pt idx="92">
                  <c:v>0.84499999999999997</c:v>
                </c:pt>
                <c:pt idx="93">
                  <c:v>0.92</c:v>
                </c:pt>
                <c:pt idx="94">
                  <c:v>0.97</c:v>
                </c:pt>
                <c:pt idx="95">
                  <c:v>0.92500000000000004</c:v>
                </c:pt>
                <c:pt idx="96">
                  <c:v>0.93500000000000005</c:v>
                </c:pt>
                <c:pt idx="97">
                  <c:v>0.88</c:v>
                </c:pt>
                <c:pt idx="98">
                  <c:v>1.02</c:v>
                </c:pt>
                <c:pt idx="99">
                  <c:v>1.0900000000000001</c:v>
                </c:pt>
                <c:pt idx="100">
                  <c:v>0.84</c:v>
                </c:pt>
                <c:pt idx="101">
                  <c:v>0.99</c:v>
                </c:pt>
                <c:pt idx="102">
                  <c:v>1.08</c:v>
                </c:pt>
                <c:pt idx="103">
                  <c:v>1.03</c:v>
                </c:pt>
                <c:pt idx="104">
                  <c:v>1.06</c:v>
                </c:pt>
                <c:pt idx="105">
                  <c:v>1.06</c:v>
                </c:pt>
                <c:pt idx="106">
                  <c:v>1.1000000000000001</c:v>
                </c:pt>
                <c:pt idx="107">
                  <c:v>1.04</c:v>
                </c:pt>
                <c:pt idx="108">
                  <c:v>0.94</c:v>
                </c:pt>
                <c:pt idx="109">
                  <c:v>0.97</c:v>
                </c:pt>
                <c:pt idx="110">
                  <c:v>1.155</c:v>
                </c:pt>
                <c:pt idx="111">
                  <c:v>1.02</c:v>
                </c:pt>
                <c:pt idx="112">
                  <c:v>1.1399999999999999</c:v>
                </c:pt>
                <c:pt idx="113">
                  <c:v>1.1499999999999999</c:v>
                </c:pt>
                <c:pt idx="114">
                  <c:v>1.1599999999999999</c:v>
                </c:pt>
                <c:pt idx="115">
                  <c:v>1.18</c:v>
                </c:pt>
                <c:pt idx="116">
                  <c:v>1.1100000000000001</c:v>
                </c:pt>
                <c:pt idx="117">
                  <c:v>1.24</c:v>
                </c:pt>
                <c:pt idx="118">
                  <c:v>1.28</c:v>
                </c:pt>
                <c:pt idx="119">
                  <c:v>1.2</c:v>
                </c:pt>
                <c:pt idx="120">
                  <c:v>1.0649999999999999</c:v>
                </c:pt>
                <c:pt idx="121">
                  <c:v>1.365</c:v>
                </c:pt>
                <c:pt idx="122">
                  <c:v>1.35</c:v>
                </c:pt>
                <c:pt idx="123">
                  <c:v>1.3</c:v>
                </c:pt>
                <c:pt idx="124">
                  <c:v>1.35</c:v>
                </c:pt>
                <c:pt idx="125">
                  <c:v>1.36</c:v>
                </c:pt>
                <c:pt idx="126">
                  <c:v>1.395</c:v>
                </c:pt>
                <c:pt idx="127">
                  <c:v>1.25</c:v>
                </c:pt>
              </c:numCache>
            </c:numRef>
          </c:val>
          <c:smooth val="0"/>
          <c:extLst>
            <c:ext xmlns:c16="http://schemas.microsoft.com/office/drawing/2014/chart" uri="{C3380CC4-5D6E-409C-BE32-E72D297353CC}">
              <c16:uniqueId val="{00000000-CF9C-4209-B828-A4DB6747426E}"/>
            </c:ext>
          </c:extLst>
        </c:ser>
        <c:ser>
          <c:idx val="1"/>
          <c:order val="1"/>
          <c:tx>
            <c:strRef>
              <c:f>wksp!$AC$3</c:f>
              <c:strCache>
                <c:ptCount val="1"/>
                <c:pt idx="0">
                  <c:v>SMB 25th</c:v>
                </c:pt>
              </c:strCache>
            </c:strRef>
          </c:tx>
          <c:spPr>
            <a:ln>
              <a:solidFill>
                <a:schemeClr val="accent1"/>
              </a:solidFill>
            </a:ln>
          </c:spPr>
          <c:marker>
            <c:symbol val="square"/>
            <c:size val="3"/>
            <c:spPr>
              <a:solidFill>
                <a:schemeClr val="accent1"/>
              </a:solidFill>
              <a:ln>
                <a:solidFill>
                  <a:schemeClr val="accent1"/>
                </a:solidFill>
              </a:ln>
            </c:spPr>
          </c:marker>
          <c:cat>
            <c:numRef>
              <c:f>wksp!$U$5:$U$133</c:f>
              <c:numCache>
                <c:formatCode>m/d/yyyy</c:formatCode>
                <c:ptCount val="129"/>
                <c:pt idx="0">
                  <c:v>32963</c:v>
                </c:pt>
                <c:pt idx="1">
                  <c:v>33054</c:v>
                </c:pt>
                <c:pt idx="2">
                  <c:v>33146</c:v>
                </c:pt>
                <c:pt idx="3">
                  <c:v>33238</c:v>
                </c:pt>
                <c:pt idx="4">
                  <c:v>33328</c:v>
                </c:pt>
                <c:pt idx="5">
                  <c:v>33419</c:v>
                </c:pt>
                <c:pt idx="6">
                  <c:v>33511</c:v>
                </c:pt>
                <c:pt idx="7">
                  <c:v>33603</c:v>
                </c:pt>
                <c:pt idx="8">
                  <c:v>33694</c:v>
                </c:pt>
                <c:pt idx="9">
                  <c:v>33785</c:v>
                </c:pt>
                <c:pt idx="10">
                  <c:v>33877</c:v>
                </c:pt>
                <c:pt idx="11">
                  <c:v>33969</c:v>
                </c:pt>
                <c:pt idx="12">
                  <c:v>34059</c:v>
                </c:pt>
                <c:pt idx="13">
                  <c:v>34150</c:v>
                </c:pt>
                <c:pt idx="14">
                  <c:v>34242</c:v>
                </c:pt>
                <c:pt idx="15">
                  <c:v>34334</c:v>
                </c:pt>
                <c:pt idx="16">
                  <c:v>34424</c:v>
                </c:pt>
                <c:pt idx="17">
                  <c:v>34515</c:v>
                </c:pt>
                <c:pt idx="18">
                  <c:v>34607</c:v>
                </c:pt>
                <c:pt idx="19">
                  <c:v>34699</c:v>
                </c:pt>
                <c:pt idx="20">
                  <c:v>34789</c:v>
                </c:pt>
                <c:pt idx="21">
                  <c:v>34880</c:v>
                </c:pt>
                <c:pt idx="22">
                  <c:v>34972</c:v>
                </c:pt>
                <c:pt idx="23">
                  <c:v>35064</c:v>
                </c:pt>
                <c:pt idx="24">
                  <c:v>35155</c:v>
                </c:pt>
                <c:pt idx="25">
                  <c:v>35246</c:v>
                </c:pt>
                <c:pt idx="26">
                  <c:v>35338</c:v>
                </c:pt>
                <c:pt idx="27">
                  <c:v>35430</c:v>
                </c:pt>
                <c:pt idx="28">
                  <c:v>35520</c:v>
                </c:pt>
                <c:pt idx="29">
                  <c:v>35611</c:v>
                </c:pt>
                <c:pt idx="30">
                  <c:v>35703</c:v>
                </c:pt>
                <c:pt idx="31">
                  <c:v>35795</c:v>
                </c:pt>
                <c:pt idx="32">
                  <c:v>35885</c:v>
                </c:pt>
                <c:pt idx="33">
                  <c:v>35976</c:v>
                </c:pt>
                <c:pt idx="34">
                  <c:v>36068</c:v>
                </c:pt>
                <c:pt idx="35">
                  <c:v>36160</c:v>
                </c:pt>
                <c:pt idx="36">
                  <c:v>36250</c:v>
                </c:pt>
                <c:pt idx="37">
                  <c:v>36341</c:v>
                </c:pt>
                <c:pt idx="38">
                  <c:v>36433</c:v>
                </c:pt>
                <c:pt idx="39">
                  <c:v>36525</c:v>
                </c:pt>
                <c:pt idx="40">
                  <c:v>36616</c:v>
                </c:pt>
                <c:pt idx="41">
                  <c:v>36707</c:v>
                </c:pt>
                <c:pt idx="42">
                  <c:v>36799</c:v>
                </c:pt>
                <c:pt idx="43">
                  <c:v>36891</c:v>
                </c:pt>
                <c:pt idx="44">
                  <c:v>36981</c:v>
                </c:pt>
                <c:pt idx="45">
                  <c:v>37072</c:v>
                </c:pt>
                <c:pt idx="46">
                  <c:v>37164</c:v>
                </c:pt>
                <c:pt idx="47">
                  <c:v>37256</c:v>
                </c:pt>
                <c:pt idx="48">
                  <c:v>37346</c:v>
                </c:pt>
                <c:pt idx="49">
                  <c:v>37437</c:v>
                </c:pt>
                <c:pt idx="50">
                  <c:v>37529</c:v>
                </c:pt>
                <c:pt idx="51">
                  <c:v>37621</c:v>
                </c:pt>
                <c:pt idx="52">
                  <c:v>37711</c:v>
                </c:pt>
                <c:pt idx="53">
                  <c:v>37802</c:v>
                </c:pt>
                <c:pt idx="54">
                  <c:v>37894</c:v>
                </c:pt>
                <c:pt idx="55">
                  <c:v>37986</c:v>
                </c:pt>
                <c:pt idx="56">
                  <c:v>38077</c:v>
                </c:pt>
                <c:pt idx="57">
                  <c:v>38168</c:v>
                </c:pt>
                <c:pt idx="58">
                  <c:v>38260</c:v>
                </c:pt>
                <c:pt idx="59">
                  <c:v>38352</c:v>
                </c:pt>
                <c:pt idx="60">
                  <c:v>38442</c:v>
                </c:pt>
                <c:pt idx="61">
                  <c:v>38533</c:v>
                </c:pt>
                <c:pt idx="62">
                  <c:v>38625</c:v>
                </c:pt>
                <c:pt idx="63">
                  <c:v>38717</c:v>
                </c:pt>
                <c:pt idx="64">
                  <c:v>38807</c:v>
                </c:pt>
                <c:pt idx="65">
                  <c:v>38898</c:v>
                </c:pt>
                <c:pt idx="66">
                  <c:v>38990</c:v>
                </c:pt>
                <c:pt idx="67">
                  <c:v>39082</c:v>
                </c:pt>
                <c:pt idx="68">
                  <c:v>39172</c:v>
                </c:pt>
                <c:pt idx="69">
                  <c:v>39263</c:v>
                </c:pt>
                <c:pt idx="70">
                  <c:v>39355</c:v>
                </c:pt>
                <c:pt idx="71">
                  <c:v>39447</c:v>
                </c:pt>
                <c:pt idx="72">
                  <c:v>39538</c:v>
                </c:pt>
                <c:pt idx="73">
                  <c:v>39629</c:v>
                </c:pt>
                <c:pt idx="74">
                  <c:v>39721</c:v>
                </c:pt>
                <c:pt idx="75">
                  <c:v>39813</c:v>
                </c:pt>
                <c:pt idx="76">
                  <c:v>39903</c:v>
                </c:pt>
                <c:pt idx="77">
                  <c:v>39994</c:v>
                </c:pt>
                <c:pt idx="78">
                  <c:v>40086</c:v>
                </c:pt>
                <c:pt idx="79">
                  <c:v>40178</c:v>
                </c:pt>
                <c:pt idx="80">
                  <c:v>40268</c:v>
                </c:pt>
                <c:pt idx="81">
                  <c:v>40359</c:v>
                </c:pt>
                <c:pt idx="82">
                  <c:v>40451</c:v>
                </c:pt>
                <c:pt idx="83">
                  <c:v>40543</c:v>
                </c:pt>
                <c:pt idx="84">
                  <c:v>40633</c:v>
                </c:pt>
                <c:pt idx="85">
                  <c:v>40724</c:v>
                </c:pt>
                <c:pt idx="86">
                  <c:v>40816</c:v>
                </c:pt>
                <c:pt idx="87">
                  <c:v>40908</c:v>
                </c:pt>
                <c:pt idx="88">
                  <c:v>40999</c:v>
                </c:pt>
                <c:pt idx="89">
                  <c:v>41090</c:v>
                </c:pt>
                <c:pt idx="90">
                  <c:v>41182</c:v>
                </c:pt>
                <c:pt idx="91">
                  <c:v>41274</c:v>
                </c:pt>
                <c:pt idx="92">
                  <c:v>41364</c:v>
                </c:pt>
                <c:pt idx="93">
                  <c:v>41455</c:v>
                </c:pt>
                <c:pt idx="94">
                  <c:v>41547</c:v>
                </c:pt>
                <c:pt idx="95">
                  <c:v>41639</c:v>
                </c:pt>
                <c:pt idx="96">
                  <c:v>41729</c:v>
                </c:pt>
                <c:pt idx="97">
                  <c:v>41820</c:v>
                </c:pt>
                <c:pt idx="98">
                  <c:v>41912</c:v>
                </c:pt>
                <c:pt idx="99">
                  <c:v>42004</c:v>
                </c:pt>
                <c:pt idx="100">
                  <c:v>42094</c:v>
                </c:pt>
                <c:pt idx="101">
                  <c:v>42185</c:v>
                </c:pt>
                <c:pt idx="102">
                  <c:v>42277</c:v>
                </c:pt>
                <c:pt idx="103">
                  <c:v>42369</c:v>
                </c:pt>
                <c:pt idx="104">
                  <c:v>42460</c:v>
                </c:pt>
                <c:pt idx="105">
                  <c:v>42551</c:v>
                </c:pt>
                <c:pt idx="106">
                  <c:v>42643</c:v>
                </c:pt>
                <c:pt idx="107">
                  <c:v>42735</c:v>
                </c:pt>
                <c:pt idx="108">
                  <c:v>42825</c:v>
                </c:pt>
                <c:pt idx="109">
                  <c:v>42916</c:v>
                </c:pt>
                <c:pt idx="110">
                  <c:v>43008</c:v>
                </c:pt>
                <c:pt idx="111">
                  <c:v>43100</c:v>
                </c:pt>
                <c:pt idx="112">
                  <c:v>43190</c:v>
                </c:pt>
                <c:pt idx="113">
                  <c:v>43281</c:v>
                </c:pt>
                <c:pt idx="114">
                  <c:v>43373</c:v>
                </c:pt>
                <c:pt idx="115">
                  <c:v>43465</c:v>
                </c:pt>
                <c:pt idx="116">
                  <c:v>43555</c:v>
                </c:pt>
                <c:pt idx="117">
                  <c:v>43646</c:v>
                </c:pt>
                <c:pt idx="118">
                  <c:v>43738</c:v>
                </c:pt>
                <c:pt idx="119">
                  <c:v>43830</c:v>
                </c:pt>
                <c:pt idx="120">
                  <c:v>43921</c:v>
                </c:pt>
                <c:pt idx="121">
                  <c:v>44012</c:v>
                </c:pt>
                <c:pt idx="122">
                  <c:v>44104</c:v>
                </c:pt>
                <c:pt idx="123">
                  <c:v>44196</c:v>
                </c:pt>
                <c:pt idx="124">
                  <c:v>44286</c:v>
                </c:pt>
                <c:pt idx="125">
                  <c:v>44377</c:v>
                </c:pt>
                <c:pt idx="126">
                  <c:v>44469</c:v>
                </c:pt>
                <c:pt idx="127">
                  <c:v>44561</c:v>
                </c:pt>
              </c:numCache>
            </c:numRef>
          </c:cat>
          <c:val>
            <c:numRef>
              <c:f>wksp!$AC$5:$AC$133</c:f>
              <c:numCache>
                <c:formatCode>General</c:formatCode>
                <c:ptCount val="129"/>
                <c:pt idx="0">
                  <c:v>0.61</c:v>
                </c:pt>
                <c:pt idx="1">
                  <c:v>0.73250000000000004</c:v>
                </c:pt>
                <c:pt idx="2">
                  <c:v>0.68</c:v>
                </c:pt>
                <c:pt idx="3">
                  <c:v>0.57999999999999996</c:v>
                </c:pt>
                <c:pt idx="4">
                  <c:v>0.64749999999999996</c:v>
                </c:pt>
                <c:pt idx="5">
                  <c:v>0.64500000000000002</c:v>
                </c:pt>
                <c:pt idx="6">
                  <c:v>0.73</c:v>
                </c:pt>
                <c:pt idx="7">
                  <c:v>0.73</c:v>
                </c:pt>
                <c:pt idx="8">
                  <c:v>0.76</c:v>
                </c:pt>
                <c:pt idx="9">
                  <c:v>0.85499999999999998</c:v>
                </c:pt>
                <c:pt idx="10">
                  <c:v>0.92249999999999999</c:v>
                </c:pt>
                <c:pt idx="11">
                  <c:v>0.87</c:v>
                </c:pt>
                <c:pt idx="12">
                  <c:v>0.87250000000000005</c:v>
                </c:pt>
                <c:pt idx="13">
                  <c:v>0.82</c:v>
                </c:pt>
                <c:pt idx="14">
                  <c:v>0.83750000000000002</c:v>
                </c:pt>
                <c:pt idx="15">
                  <c:v>0.83</c:v>
                </c:pt>
                <c:pt idx="16">
                  <c:v>0.74</c:v>
                </c:pt>
                <c:pt idx="17">
                  <c:v>0.92749999999999999</c:v>
                </c:pt>
                <c:pt idx="18">
                  <c:v>0.97499999999999998</c:v>
                </c:pt>
                <c:pt idx="19">
                  <c:v>0.92749999999999999</c:v>
                </c:pt>
                <c:pt idx="20">
                  <c:v>0.9</c:v>
                </c:pt>
                <c:pt idx="21">
                  <c:v>0.95</c:v>
                </c:pt>
                <c:pt idx="22">
                  <c:v>1.04</c:v>
                </c:pt>
                <c:pt idx="23">
                  <c:v>1.0075000000000001</c:v>
                </c:pt>
                <c:pt idx="24">
                  <c:v>0.91</c:v>
                </c:pt>
                <c:pt idx="25">
                  <c:v>0.99750000000000005</c:v>
                </c:pt>
                <c:pt idx="26">
                  <c:v>1.01</c:v>
                </c:pt>
                <c:pt idx="27">
                  <c:v>1</c:v>
                </c:pt>
                <c:pt idx="28">
                  <c:v>0.94</c:v>
                </c:pt>
                <c:pt idx="29">
                  <c:v>1.08</c:v>
                </c:pt>
                <c:pt idx="30">
                  <c:v>1.05</c:v>
                </c:pt>
                <c:pt idx="31">
                  <c:v>0.995</c:v>
                </c:pt>
                <c:pt idx="32">
                  <c:v>1</c:v>
                </c:pt>
                <c:pt idx="33">
                  <c:v>1.02</c:v>
                </c:pt>
                <c:pt idx="34">
                  <c:v>1.075</c:v>
                </c:pt>
                <c:pt idx="35">
                  <c:v>1.0149999999999999</c:v>
                </c:pt>
                <c:pt idx="36">
                  <c:v>0.93500000000000005</c:v>
                </c:pt>
                <c:pt idx="37">
                  <c:v>0.995</c:v>
                </c:pt>
                <c:pt idx="38">
                  <c:v>1.0475000000000001</c:v>
                </c:pt>
                <c:pt idx="39">
                  <c:v>1.07</c:v>
                </c:pt>
                <c:pt idx="40">
                  <c:v>0.98750000000000004</c:v>
                </c:pt>
                <c:pt idx="41">
                  <c:v>1.0075000000000001</c:v>
                </c:pt>
                <c:pt idx="42">
                  <c:v>1.01</c:v>
                </c:pt>
                <c:pt idx="43">
                  <c:v>1.0049999999999999</c:v>
                </c:pt>
                <c:pt idx="44">
                  <c:v>0.99250000000000005</c:v>
                </c:pt>
                <c:pt idx="45">
                  <c:v>0.98750000000000004</c:v>
                </c:pt>
                <c:pt idx="46">
                  <c:v>1.0049999999999999</c:v>
                </c:pt>
                <c:pt idx="47">
                  <c:v>0.93</c:v>
                </c:pt>
                <c:pt idx="48">
                  <c:v>0.78</c:v>
                </c:pt>
                <c:pt idx="49">
                  <c:v>0.89</c:v>
                </c:pt>
                <c:pt idx="50">
                  <c:v>0.94</c:v>
                </c:pt>
                <c:pt idx="51">
                  <c:v>0.87</c:v>
                </c:pt>
                <c:pt idx="52">
                  <c:v>0.89</c:v>
                </c:pt>
                <c:pt idx="53">
                  <c:v>0.98</c:v>
                </c:pt>
                <c:pt idx="54">
                  <c:v>0.98</c:v>
                </c:pt>
                <c:pt idx="55">
                  <c:v>0.92500000000000004</c:v>
                </c:pt>
                <c:pt idx="56">
                  <c:v>0.92</c:v>
                </c:pt>
                <c:pt idx="57">
                  <c:v>0.94499999999999995</c:v>
                </c:pt>
                <c:pt idx="58">
                  <c:v>1.0249999999999999</c:v>
                </c:pt>
                <c:pt idx="59">
                  <c:v>1.01</c:v>
                </c:pt>
                <c:pt idx="60">
                  <c:v>1.0075000000000001</c:v>
                </c:pt>
                <c:pt idx="61">
                  <c:v>1.085</c:v>
                </c:pt>
                <c:pt idx="62">
                  <c:v>1.155</c:v>
                </c:pt>
                <c:pt idx="63">
                  <c:v>1.105</c:v>
                </c:pt>
                <c:pt idx="64">
                  <c:v>1.05</c:v>
                </c:pt>
                <c:pt idx="65">
                  <c:v>1.1299999999999999</c:v>
                </c:pt>
                <c:pt idx="66">
                  <c:v>1.0774999999999999</c:v>
                </c:pt>
                <c:pt idx="67">
                  <c:v>1.0725</c:v>
                </c:pt>
                <c:pt idx="68">
                  <c:v>0.97</c:v>
                </c:pt>
                <c:pt idx="69">
                  <c:v>1.05</c:v>
                </c:pt>
                <c:pt idx="70">
                  <c:v>1.04</c:v>
                </c:pt>
                <c:pt idx="71">
                  <c:v>1.0175000000000001</c:v>
                </c:pt>
                <c:pt idx="72">
                  <c:v>0.98499999999999999</c:v>
                </c:pt>
                <c:pt idx="73">
                  <c:v>0.97</c:v>
                </c:pt>
                <c:pt idx="74">
                  <c:v>0.89</c:v>
                </c:pt>
                <c:pt idx="75">
                  <c:v>0.70250000000000001</c:v>
                </c:pt>
                <c:pt idx="76">
                  <c:v>0.49</c:v>
                </c:pt>
                <c:pt idx="77">
                  <c:v>0.26500000000000001</c:v>
                </c:pt>
                <c:pt idx="78">
                  <c:v>0.37</c:v>
                </c:pt>
                <c:pt idx="79">
                  <c:v>0.20250000000000001</c:v>
                </c:pt>
                <c:pt idx="80">
                  <c:v>0.40250000000000002</c:v>
                </c:pt>
                <c:pt idx="81">
                  <c:v>0.47</c:v>
                </c:pt>
                <c:pt idx="82">
                  <c:v>0.38</c:v>
                </c:pt>
                <c:pt idx="83">
                  <c:v>0.36249999999999999</c:v>
                </c:pt>
                <c:pt idx="84">
                  <c:v>0.55000000000000004</c:v>
                </c:pt>
                <c:pt idx="85">
                  <c:v>0.5</c:v>
                </c:pt>
                <c:pt idx="86">
                  <c:v>0.54749999999999999</c:v>
                </c:pt>
                <c:pt idx="87">
                  <c:v>0.51</c:v>
                </c:pt>
                <c:pt idx="88">
                  <c:v>0.62</c:v>
                </c:pt>
                <c:pt idx="89">
                  <c:v>0.67</c:v>
                </c:pt>
                <c:pt idx="90">
                  <c:v>0.71</c:v>
                </c:pt>
                <c:pt idx="91">
                  <c:v>0.7</c:v>
                </c:pt>
                <c:pt idx="92">
                  <c:v>0.63249999999999995</c:v>
                </c:pt>
                <c:pt idx="93">
                  <c:v>0.7</c:v>
                </c:pt>
                <c:pt idx="94">
                  <c:v>0.71499999999999997</c:v>
                </c:pt>
                <c:pt idx="95">
                  <c:v>0.67749999999999999</c:v>
                </c:pt>
                <c:pt idx="96">
                  <c:v>0.57750000000000001</c:v>
                </c:pt>
                <c:pt idx="97">
                  <c:v>0.68500000000000005</c:v>
                </c:pt>
                <c:pt idx="98">
                  <c:v>0.70250000000000001</c:v>
                </c:pt>
                <c:pt idx="99">
                  <c:v>0.7</c:v>
                </c:pt>
                <c:pt idx="100">
                  <c:v>0.66</c:v>
                </c:pt>
                <c:pt idx="101">
                  <c:v>0.74</c:v>
                </c:pt>
                <c:pt idx="102">
                  <c:v>0.76</c:v>
                </c:pt>
                <c:pt idx="103">
                  <c:v>0.76249999999999996</c:v>
                </c:pt>
                <c:pt idx="104">
                  <c:v>0.72</c:v>
                </c:pt>
                <c:pt idx="105">
                  <c:v>0.75</c:v>
                </c:pt>
                <c:pt idx="106">
                  <c:v>0.8075</c:v>
                </c:pt>
                <c:pt idx="107">
                  <c:v>0.83250000000000002</c:v>
                </c:pt>
                <c:pt idx="108">
                  <c:v>0.64</c:v>
                </c:pt>
                <c:pt idx="109">
                  <c:v>0.76</c:v>
                </c:pt>
                <c:pt idx="110">
                  <c:v>0.8</c:v>
                </c:pt>
                <c:pt idx="111">
                  <c:v>0.74</c:v>
                </c:pt>
                <c:pt idx="112">
                  <c:v>0.84</c:v>
                </c:pt>
                <c:pt idx="113">
                  <c:v>0.92749999999999999</c:v>
                </c:pt>
                <c:pt idx="114">
                  <c:v>0.93500000000000005</c:v>
                </c:pt>
                <c:pt idx="115">
                  <c:v>0.95499999999999996</c:v>
                </c:pt>
                <c:pt idx="116">
                  <c:v>0.88500000000000001</c:v>
                </c:pt>
                <c:pt idx="117">
                  <c:v>0.88500000000000001</c:v>
                </c:pt>
                <c:pt idx="118">
                  <c:v>0.875</c:v>
                </c:pt>
                <c:pt idx="119">
                  <c:v>0.97</c:v>
                </c:pt>
                <c:pt idx="120">
                  <c:v>0.73250000000000004</c:v>
                </c:pt>
                <c:pt idx="121">
                  <c:v>0.97499999999999998</c:v>
                </c:pt>
                <c:pt idx="122">
                  <c:v>1.0425</c:v>
                </c:pt>
                <c:pt idx="123">
                  <c:v>0.92</c:v>
                </c:pt>
                <c:pt idx="124">
                  <c:v>0.93</c:v>
                </c:pt>
                <c:pt idx="125">
                  <c:v>0.97</c:v>
                </c:pt>
                <c:pt idx="126">
                  <c:v>1.06</c:v>
                </c:pt>
                <c:pt idx="127">
                  <c:v>0.92</c:v>
                </c:pt>
              </c:numCache>
            </c:numRef>
          </c:val>
          <c:smooth val="0"/>
          <c:extLst>
            <c:ext xmlns:c16="http://schemas.microsoft.com/office/drawing/2014/chart" uri="{C3380CC4-5D6E-409C-BE32-E72D297353CC}">
              <c16:uniqueId val="{00000001-CF9C-4209-B828-A4DB6747426E}"/>
            </c:ext>
          </c:extLst>
        </c:ser>
        <c:ser>
          <c:idx val="2"/>
          <c:order val="2"/>
          <c:tx>
            <c:strRef>
              <c:f>wksp!$AD$3</c:f>
              <c:strCache>
                <c:ptCount val="1"/>
                <c:pt idx="0">
                  <c:v>SMB 75th</c:v>
                </c:pt>
              </c:strCache>
            </c:strRef>
          </c:tx>
          <c:spPr>
            <a:ln>
              <a:solidFill>
                <a:schemeClr val="accent1"/>
              </a:solidFill>
            </a:ln>
          </c:spPr>
          <c:marker>
            <c:symbol val="triangle"/>
            <c:size val="5"/>
            <c:spPr>
              <a:solidFill>
                <a:schemeClr val="accent1"/>
              </a:solidFill>
              <a:ln>
                <a:solidFill>
                  <a:schemeClr val="accent1"/>
                </a:solidFill>
              </a:ln>
            </c:spPr>
          </c:marker>
          <c:cat>
            <c:numRef>
              <c:f>wksp!$U$5:$U$133</c:f>
              <c:numCache>
                <c:formatCode>m/d/yyyy</c:formatCode>
                <c:ptCount val="129"/>
                <c:pt idx="0">
                  <c:v>32963</c:v>
                </c:pt>
                <c:pt idx="1">
                  <c:v>33054</c:v>
                </c:pt>
                <c:pt idx="2">
                  <c:v>33146</c:v>
                </c:pt>
                <c:pt idx="3">
                  <c:v>33238</c:v>
                </c:pt>
                <c:pt idx="4">
                  <c:v>33328</c:v>
                </c:pt>
                <c:pt idx="5">
                  <c:v>33419</c:v>
                </c:pt>
                <c:pt idx="6">
                  <c:v>33511</c:v>
                </c:pt>
                <c:pt idx="7">
                  <c:v>33603</c:v>
                </c:pt>
                <c:pt idx="8">
                  <c:v>33694</c:v>
                </c:pt>
                <c:pt idx="9">
                  <c:v>33785</c:v>
                </c:pt>
                <c:pt idx="10">
                  <c:v>33877</c:v>
                </c:pt>
                <c:pt idx="11">
                  <c:v>33969</c:v>
                </c:pt>
                <c:pt idx="12">
                  <c:v>34059</c:v>
                </c:pt>
                <c:pt idx="13">
                  <c:v>34150</c:v>
                </c:pt>
                <c:pt idx="14">
                  <c:v>34242</c:v>
                </c:pt>
                <c:pt idx="15">
                  <c:v>34334</c:v>
                </c:pt>
                <c:pt idx="16">
                  <c:v>34424</c:v>
                </c:pt>
                <c:pt idx="17">
                  <c:v>34515</c:v>
                </c:pt>
                <c:pt idx="18">
                  <c:v>34607</c:v>
                </c:pt>
                <c:pt idx="19">
                  <c:v>34699</c:v>
                </c:pt>
                <c:pt idx="20">
                  <c:v>34789</c:v>
                </c:pt>
                <c:pt idx="21">
                  <c:v>34880</c:v>
                </c:pt>
                <c:pt idx="22">
                  <c:v>34972</c:v>
                </c:pt>
                <c:pt idx="23">
                  <c:v>35064</c:v>
                </c:pt>
                <c:pt idx="24">
                  <c:v>35155</c:v>
                </c:pt>
                <c:pt idx="25">
                  <c:v>35246</c:v>
                </c:pt>
                <c:pt idx="26">
                  <c:v>35338</c:v>
                </c:pt>
                <c:pt idx="27">
                  <c:v>35430</c:v>
                </c:pt>
                <c:pt idx="28">
                  <c:v>35520</c:v>
                </c:pt>
                <c:pt idx="29">
                  <c:v>35611</c:v>
                </c:pt>
                <c:pt idx="30">
                  <c:v>35703</c:v>
                </c:pt>
                <c:pt idx="31">
                  <c:v>35795</c:v>
                </c:pt>
                <c:pt idx="32">
                  <c:v>35885</c:v>
                </c:pt>
                <c:pt idx="33">
                  <c:v>35976</c:v>
                </c:pt>
                <c:pt idx="34">
                  <c:v>36068</c:v>
                </c:pt>
                <c:pt idx="35">
                  <c:v>36160</c:v>
                </c:pt>
                <c:pt idx="36">
                  <c:v>36250</c:v>
                </c:pt>
                <c:pt idx="37">
                  <c:v>36341</c:v>
                </c:pt>
                <c:pt idx="38">
                  <c:v>36433</c:v>
                </c:pt>
                <c:pt idx="39">
                  <c:v>36525</c:v>
                </c:pt>
                <c:pt idx="40">
                  <c:v>36616</c:v>
                </c:pt>
                <c:pt idx="41">
                  <c:v>36707</c:v>
                </c:pt>
                <c:pt idx="42">
                  <c:v>36799</c:v>
                </c:pt>
                <c:pt idx="43">
                  <c:v>36891</c:v>
                </c:pt>
                <c:pt idx="44">
                  <c:v>36981</c:v>
                </c:pt>
                <c:pt idx="45">
                  <c:v>37072</c:v>
                </c:pt>
                <c:pt idx="46">
                  <c:v>37164</c:v>
                </c:pt>
                <c:pt idx="47">
                  <c:v>37256</c:v>
                </c:pt>
                <c:pt idx="48">
                  <c:v>37346</c:v>
                </c:pt>
                <c:pt idx="49">
                  <c:v>37437</c:v>
                </c:pt>
                <c:pt idx="50">
                  <c:v>37529</c:v>
                </c:pt>
                <c:pt idx="51">
                  <c:v>37621</c:v>
                </c:pt>
                <c:pt idx="52">
                  <c:v>37711</c:v>
                </c:pt>
                <c:pt idx="53">
                  <c:v>37802</c:v>
                </c:pt>
                <c:pt idx="54">
                  <c:v>37894</c:v>
                </c:pt>
                <c:pt idx="55">
                  <c:v>37986</c:v>
                </c:pt>
                <c:pt idx="56">
                  <c:v>38077</c:v>
                </c:pt>
                <c:pt idx="57">
                  <c:v>38168</c:v>
                </c:pt>
                <c:pt idx="58">
                  <c:v>38260</c:v>
                </c:pt>
                <c:pt idx="59">
                  <c:v>38352</c:v>
                </c:pt>
                <c:pt idx="60">
                  <c:v>38442</c:v>
                </c:pt>
                <c:pt idx="61">
                  <c:v>38533</c:v>
                </c:pt>
                <c:pt idx="62">
                  <c:v>38625</c:v>
                </c:pt>
                <c:pt idx="63">
                  <c:v>38717</c:v>
                </c:pt>
                <c:pt idx="64">
                  <c:v>38807</c:v>
                </c:pt>
                <c:pt idx="65">
                  <c:v>38898</c:v>
                </c:pt>
                <c:pt idx="66">
                  <c:v>38990</c:v>
                </c:pt>
                <c:pt idx="67">
                  <c:v>39082</c:v>
                </c:pt>
                <c:pt idx="68">
                  <c:v>39172</c:v>
                </c:pt>
                <c:pt idx="69">
                  <c:v>39263</c:v>
                </c:pt>
                <c:pt idx="70">
                  <c:v>39355</c:v>
                </c:pt>
                <c:pt idx="71">
                  <c:v>39447</c:v>
                </c:pt>
                <c:pt idx="72">
                  <c:v>39538</c:v>
                </c:pt>
                <c:pt idx="73">
                  <c:v>39629</c:v>
                </c:pt>
                <c:pt idx="74">
                  <c:v>39721</c:v>
                </c:pt>
                <c:pt idx="75">
                  <c:v>39813</c:v>
                </c:pt>
                <c:pt idx="76">
                  <c:v>39903</c:v>
                </c:pt>
                <c:pt idx="77">
                  <c:v>39994</c:v>
                </c:pt>
                <c:pt idx="78">
                  <c:v>40086</c:v>
                </c:pt>
                <c:pt idx="79">
                  <c:v>40178</c:v>
                </c:pt>
                <c:pt idx="80">
                  <c:v>40268</c:v>
                </c:pt>
                <c:pt idx="81">
                  <c:v>40359</c:v>
                </c:pt>
                <c:pt idx="82">
                  <c:v>40451</c:v>
                </c:pt>
                <c:pt idx="83">
                  <c:v>40543</c:v>
                </c:pt>
                <c:pt idx="84">
                  <c:v>40633</c:v>
                </c:pt>
                <c:pt idx="85">
                  <c:v>40724</c:v>
                </c:pt>
                <c:pt idx="86">
                  <c:v>40816</c:v>
                </c:pt>
                <c:pt idx="87">
                  <c:v>40908</c:v>
                </c:pt>
                <c:pt idx="88">
                  <c:v>40999</c:v>
                </c:pt>
                <c:pt idx="89">
                  <c:v>41090</c:v>
                </c:pt>
                <c:pt idx="90">
                  <c:v>41182</c:v>
                </c:pt>
                <c:pt idx="91">
                  <c:v>41274</c:v>
                </c:pt>
                <c:pt idx="92">
                  <c:v>41364</c:v>
                </c:pt>
                <c:pt idx="93">
                  <c:v>41455</c:v>
                </c:pt>
                <c:pt idx="94">
                  <c:v>41547</c:v>
                </c:pt>
                <c:pt idx="95">
                  <c:v>41639</c:v>
                </c:pt>
                <c:pt idx="96">
                  <c:v>41729</c:v>
                </c:pt>
                <c:pt idx="97">
                  <c:v>41820</c:v>
                </c:pt>
                <c:pt idx="98">
                  <c:v>41912</c:v>
                </c:pt>
                <c:pt idx="99">
                  <c:v>42004</c:v>
                </c:pt>
                <c:pt idx="100">
                  <c:v>42094</c:v>
                </c:pt>
                <c:pt idx="101">
                  <c:v>42185</c:v>
                </c:pt>
                <c:pt idx="102">
                  <c:v>42277</c:v>
                </c:pt>
                <c:pt idx="103">
                  <c:v>42369</c:v>
                </c:pt>
                <c:pt idx="104">
                  <c:v>42460</c:v>
                </c:pt>
                <c:pt idx="105">
                  <c:v>42551</c:v>
                </c:pt>
                <c:pt idx="106">
                  <c:v>42643</c:v>
                </c:pt>
                <c:pt idx="107">
                  <c:v>42735</c:v>
                </c:pt>
                <c:pt idx="108">
                  <c:v>42825</c:v>
                </c:pt>
                <c:pt idx="109">
                  <c:v>42916</c:v>
                </c:pt>
                <c:pt idx="110">
                  <c:v>43008</c:v>
                </c:pt>
                <c:pt idx="111">
                  <c:v>43100</c:v>
                </c:pt>
                <c:pt idx="112">
                  <c:v>43190</c:v>
                </c:pt>
                <c:pt idx="113">
                  <c:v>43281</c:v>
                </c:pt>
                <c:pt idx="114">
                  <c:v>43373</c:v>
                </c:pt>
                <c:pt idx="115">
                  <c:v>43465</c:v>
                </c:pt>
                <c:pt idx="116">
                  <c:v>43555</c:v>
                </c:pt>
                <c:pt idx="117">
                  <c:v>43646</c:v>
                </c:pt>
                <c:pt idx="118">
                  <c:v>43738</c:v>
                </c:pt>
                <c:pt idx="119">
                  <c:v>43830</c:v>
                </c:pt>
                <c:pt idx="120">
                  <c:v>43921</c:v>
                </c:pt>
                <c:pt idx="121">
                  <c:v>44012</c:v>
                </c:pt>
                <c:pt idx="122">
                  <c:v>44104</c:v>
                </c:pt>
                <c:pt idx="123">
                  <c:v>44196</c:v>
                </c:pt>
                <c:pt idx="124">
                  <c:v>44286</c:v>
                </c:pt>
                <c:pt idx="125">
                  <c:v>44377</c:v>
                </c:pt>
                <c:pt idx="126">
                  <c:v>44469</c:v>
                </c:pt>
                <c:pt idx="127">
                  <c:v>44561</c:v>
                </c:pt>
              </c:numCache>
            </c:numRef>
          </c:cat>
          <c:val>
            <c:numRef>
              <c:f>wksp!$AD$5:$AD$133</c:f>
              <c:numCache>
                <c:formatCode>General</c:formatCode>
                <c:ptCount val="129"/>
                <c:pt idx="0">
                  <c:v>1.27</c:v>
                </c:pt>
                <c:pt idx="1">
                  <c:v>1.2775000000000001</c:v>
                </c:pt>
                <c:pt idx="2">
                  <c:v>1.25</c:v>
                </c:pt>
                <c:pt idx="3">
                  <c:v>1.23</c:v>
                </c:pt>
                <c:pt idx="4">
                  <c:v>1.24</c:v>
                </c:pt>
                <c:pt idx="5">
                  <c:v>1.23</c:v>
                </c:pt>
                <c:pt idx="6">
                  <c:v>1.31</c:v>
                </c:pt>
                <c:pt idx="7">
                  <c:v>1.2</c:v>
                </c:pt>
                <c:pt idx="8">
                  <c:v>1.51</c:v>
                </c:pt>
                <c:pt idx="9">
                  <c:v>1.5149999999999999</c:v>
                </c:pt>
                <c:pt idx="10">
                  <c:v>1.5575000000000001</c:v>
                </c:pt>
                <c:pt idx="11">
                  <c:v>1.47</c:v>
                </c:pt>
                <c:pt idx="12">
                  <c:v>1.5425</c:v>
                </c:pt>
                <c:pt idx="13">
                  <c:v>1.5449999999999999</c:v>
                </c:pt>
                <c:pt idx="14">
                  <c:v>1.57</c:v>
                </c:pt>
                <c:pt idx="15">
                  <c:v>1.48</c:v>
                </c:pt>
                <c:pt idx="16">
                  <c:v>1.45</c:v>
                </c:pt>
                <c:pt idx="17">
                  <c:v>1.415</c:v>
                </c:pt>
                <c:pt idx="18">
                  <c:v>1.4950000000000001</c:v>
                </c:pt>
                <c:pt idx="19">
                  <c:v>1.39</c:v>
                </c:pt>
                <c:pt idx="20">
                  <c:v>1.42</c:v>
                </c:pt>
                <c:pt idx="21">
                  <c:v>1.4</c:v>
                </c:pt>
                <c:pt idx="22">
                  <c:v>1.4550000000000001</c:v>
                </c:pt>
                <c:pt idx="23">
                  <c:v>1.41</c:v>
                </c:pt>
                <c:pt idx="24">
                  <c:v>1.5825</c:v>
                </c:pt>
                <c:pt idx="25">
                  <c:v>1.55</c:v>
                </c:pt>
                <c:pt idx="26">
                  <c:v>1.5525</c:v>
                </c:pt>
                <c:pt idx="27">
                  <c:v>1.47</c:v>
                </c:pt>
                <c:pt idx="28">
                  <c:v>1.48</c:v>
                </c:pt>
                <c:pt idx="29">
                  <c:v>1.5175000000000001</c:v>
                </c:pt>
                <c:pt idx="30">
                  <c:v>1.54</c:v>
                </c:pt>
                <c:pt idx="31">
                  <c:v>1.52</c:v>
                </c:pt>
                <c:pt idx="32">
                  <c:v>1.64</c:v>
                </c:pt>
                <c:pt idx="33">
                  <c:v>1.76</c:v>
                </c:pt>
                <c:pt idx="34">
                  <c:v>1.665</c:v>
                </c:pt>
                <c:pt idx="35">
                  <c:v>1.6</c:v>
                </c:pt>
                <c:pt idx="36">
                  <c:v>1.5075000000000001</c:v>
                </c:pt>
                <c:pt idx="37">
                  <c:v>1.54</c:v>
                </c:pt>
                <c:pt idx="38">
                  <c:v>1.5549999999999999</c:v>
                </c:pt>
                <c:pt idx="39">
                  <c:v>1.52</c:v>
                </c:pt>
                <c:pt idx="40">
                  <c:v>1.71</c:v>
                </c:pt>
                <c:pt idx="41">
                  <c:v>1.7075</c:v>
                </c:pt>
                <c:pt idx="42">
                  <c:v>1.6875</c:v>
                </c:pt>
                <c:pt idx="43">
                  <c:v>1.615</c:v>
                </c:pt>
                <c:pt idx="44">
                  <c:v>1.6475</c:v>
                </c:pt>
                <c:pt idx="45">
                  <c:v>1.6375</c:v>
                </c:pt>
                <c:pt idx="46">
                  <c:v>1.66</c:v>
                </c:pt>
                <c:pt idx="47">
                  <c:v>1.62</c:v>
                </c:pt>
                <c:pt idx="48">
                  <c:v>1.58</c:v>
                </c:pt>
                <c:pt idx="49">
                  <c:v>1.71</c:v>
                </c:pt>
                <c:pt idx="50">
                  <c:v>1.83</c:v>
                </c:pt>
                <c:pt idx="51">
                  <c:v>1.78</c:v>
                </c:pt>
                <c:pt idx="52">
                  <c:v>1.83</c:v>
                </c:pt>
                <c:pt idx="53">
                  <c:v>1.9924999999999999</c:v>
                </c:pt>
                <c:pt idx="54">
                  <c:v>1.9325000000000001</c:v>
                </c:pt>
                <c:pt idx="55">
                  <c:v>1.73</c:v>
                </c:pt>
                <c:pt idx="56">
                  <c:v>1.7749999999999999</c:v>
                </c:pt>
                <c:pt idx="57">
                  <c:v>1.7949999999999999</c:v>
                </c:pt>
                <c:pt idx="58">
                  <c:v>1.83</c:v>
                </c:pt>
                <c:pt idx="59">
                  <c:v>1.72</c:v>
                </c:pt>
                <c:pt idx="60">
                  <c:v>1.7949999999999999</c:v>
                </c:pt>
                <c:pt idx="61">
                  <c:v>1.825</c:v>
                </c:pt>
                <c:pt idx="62">
                  <c:v>1.87</c:v>
                </c:pt>
                <c:pt idx="63">
                  <c:v>1.7949999999999999</c:v>
                </c:pt>
                <c:pt idx="64">
                  <c:v>1.82</c:v>
                </c:pt>
                <c:pt idx="65">
                  <c:v>1.9075</c:v>
                </c:pt>
                <c:pt idx="66">
                  <c:v>1.9450000000000001</c:v>
                </c:pt>
                <c:pt idx="67">
                  <c:v>1.8149999999999999</c:v>
                </c:pt>
                <c:pt idx="68">
                  <c:v>1.69</c:v>
                </c:pt>
                <c:pt idx="69">
                  <c:v>1.7</c:v>
                </c:pt>
                <c:pt idx="70">
                  <c:v>1.75</c:v>
                </c:pt>
                <c:pt idx="71">
                  <c:v>1.7124999999999999</c:v>
                </c:pt>
                <c:pt idx="72">
                  <c:v>1.7575000000000001</c:v>
                </c:pt>
                <c:pt idx="73">
                  <c:v>1.7</c:v>
                </c:pt>
                <c:pt idx="74">
                  <c:v>1.6325000000000001</c:v>
                </c:pt>
                <c:pt idx="75">
                  <c:v>1.42</c:v>
                </c:pt>
                <c:pt idx="76">
                  <c:v>1.4225000000000001</c:v>
                </c:pt>
                <c:pt idx="77">
                  <c:v>1.2324999999999999</c:v>
                </c:pt>
                <c:pt idx="78">
                  <c:v>1.17</c:v>
                </c:pt>
                <c:pt idx="79">
                  <c:v>1.0549999999999999</c:v>
                </c:pt>
                <c:pt idx="80">
                  <c:v>1.3174999999999999</c:v>
                </c:pt>
                <c:pt idx="81">
                  <c:v>1.38</c:v>
                </c:pt>
                <c:pt idx="82">
                  <c:v>1.3374999999999999</c:v>
                </c:pt>
                <c:pt idx="83">
                  <c:v>1.2749999999999999</c:v>
                </c:pt>
                <c:pt idx="84">
                  <c:v>1.18</c:v>
                </c:pt>
                <c:pt idx="85">
                  <c:v>1.2350000000000001</c:v>
                </c:pt>
                <c:pt idx="86">
                  <c:v>1.2775000000000001</c:v>
                </c:pt>
                <c:pt idx="87">
                  <c:v>1.22</c:v>
                </c:pt>
                <c:pt idx="88">
                  <c:v>1.33</c:v>
                </c:pt>
                <c:pt idx="89">
                  <c:v>1.2925</c:v>
                </c:pt>
                <c:pt idx="90">
                  <c:v>1.23</c:v>
                </c:pt>
                <c:pt idx="91">
                  <c:v>1.18</c:v>
                </c:pt>
                <c:pt idx="92">
                  <c:v>1.2524999999999999</c:v>
                </c:pt>
                <c:pt idx="93">
                  <c:v>1.345</c:v>
                </c:pt>
                <c:pt idx="94">
                  <c:v>1.42</c:v>
                </c:pt>
                <c:pt idx="95">
                  <c:v>1.2925</c:v>
                </c:pt>
                <c:pt idx="96">
                  <c:v>1.2749999999999999</c:v>
                </c:pt>
                <c:pt idx="97">
                  <c:v>1.33</c:v>
                </c:pt>
                <c:pt idx="98">
                  <c:v>1.365</c:v>
                </c:pt>
                <c:pt idx="99">
                  <c:v>1.37</c:v>
                </c:pt>
                <c:pt idx="100">
                  <c:v>1.32</c:v>
                </c:pt>
                <c:pt idx="101">
                  <c:v>1.3049999999999999</c:v>
                </c:pt>
                <c:pt idx="102">
                  <c:v>1.39</c:v>
                </c:pt>
                <c:pt idx="103">
                  <c:v>1.385</c:v>
                </c:pt>
                <c:pt idx="104">
                  <c:v>1.44</c:v>
                </c:pt>
                <c:pt idx="105">
                  <c:v>1.58</c:v>
                </c:pt>
                <c:pt idx="106">
                  <c:v>1.5049999999999999</c:v>
                </c:pt>
                <c:pt idx="107">
                  <c:v>1.4750000000000001</c:v>
                </c:pt>
                <c:pt idx="108">
                  <c:v>1.325</c:v>
                </c:pt>
                <c:pt idx="109">
                  <c:v>1.35</c:v>
                </c:pt>
                <c:pt idx="110">
                  <c:v>1.4750000000000001</c:v>
                </c:pt>
                <c:pt idx="111">
                  <c:v>1.45</c:v>
                </c:pt>
                <c:pt idx="112">
                  <c:v>1.76</c:v>
                </c:pt>
                <c:pt idx="113">
                  <c:v>1.7324999999999999</c:v>
                </c:pt>
                <c:pt idx="114">
                  <c:v>1.825</c:v>
                </c:pt>
                <c:pt idx="115">
                  <c:v>1.79</c:v>
                </c:pt>
                <c:pt idx="116">
                  <c:v>1.5349999999999999</c:v>
                </c:pt>
                <c:pt idx="117">
                  <c:v>1.665</c:v>
                </c:pt>
                <c:pt idx="118">
                  <c:v>1.6850000000000001</c:v>
                </c:pt>
                <c:pt idx="119">
                  <c:v>1.65</c:v>
                </c:pt>
                <c:pt idx="120">
                  <c:v>1.6325000000000001</c:v>
                </c:pt>
                <c:pt idx="121">
                  <c:v>1.875</c:v>
                </c:pt>
                <c:pt idx="122">
                  <c:v>1.7925</c:v>
                </c:pt>
                <c:pt idx="123">
                  <c:v>1.65</c:v>
                </c:pt>
                <c:pt idx="124">
                  <c:v>2.0049999999999999</c:v>
                </c:pt>
                <c:pt idx="125">
                  <c:v>1.8149999999999999</c:v>
                </c:pt>
                <c:pt idx="126">
                  <c:v>1.6425000000000001</c:v>
                </c:pt>
                <c:pt idx="127">
                  <c:v>1.5</c:v>
                </c:pt>
              </c:numCache>
            </c:numRef>
          </c:val>
          <c:smooth val="0"/>
          <c:extLst>
            <c:ext xmlns:c16="http://schemas.microsoft.com/office/drawing/2014/chart" uri="{C3380CC4-5D6E-409C-BE32-E72D297353CC}">
              <c16:uniqueId val="{00000002-CF9C-4209-B828-A4DB6747426E}"/>
            </c:ext>
          </c:extLst>
        </c:ser>
        <c:dLbls>
          <c:showLegendKey val="0"/>
          <c:showVal val="0"/>
          <c:showCatName val="0"/>
          <c:showSerName val="0"/>
          <c:showPercent val="0"/>
          <c:showBubbleSize val="0"/>
        </c:dLbls>
        <c:marker val="1"/>
        <c:smooth val="0"/>
        <c:axId val="602513792"/>
        <c:axId val="602516096"/>
      </c:lineChart>
      <c:dateAx>
        <c:axId val="602513792"/>
        <c:scaling>
          <c:orientation val="minMax"/>
          <c:max val="44926"/>
          <c:min val="32874"/>
        </c:scaling>
        <c:delete val="0"/>
        <c:axPos val="b"/>
        <c:numFmt formatCode="yyyy" sourceLinked="0"/>
        <c:majorTickMark val="out"/>
        <c:minorTickMark val="none"/>
        <c:tickLblPos val="nextTo"/>
        <c:txPr>
          <a:bodyPr/>
          <a:lstStyle/>
          <a:p>
            <a:pPr>
              <a:defRPr sz="1100"/>
            </a:pPr>
            <a:endParaRPr lang="en-US"/>
          </a:p>
        </c:txPr>
        <c:crossAx val="602516096"/>
        <c:crosses val="autoZero"/>
        <c:auto val="1"/>
        <c:lblOffset val="100"/>
        <c:baseTimeUnit val="months"/>
        <c:majorUnit val="5"/>
        <c:majorTimeUnit val="years"/>
        <c:minorUnit val="1"/>
        <c:minorTimeUnit val="years"/>
      </c:dateAx>
      <c:valAx>
        <c:axId val="602516096"/>
        <c:scaling>
          <c:orientation val="minMax"/>
        </c:scaling>
        <c:delete val="0"/>
        <c:axPos val="l"/>
        <c:majorGridlines/>
        <c:title>
          <c:tx>
            <c:rich>
              <a:bodyPr rot="-5400000" vert="horz"/>
              <a:lstStyle/>
              <a:p>
                <a:pPr>
                  <a:defRPr sz="1100"/>
                </a:pPr>
                <a:r>
                  <a:rPr lang="en-US" sz="1100"/>
                  <a:t>Percent</a:t>
                </a:r>
              </a:p>
            </c:rich>
          </c:tx>
          <c:overlay val="0"/>
        </c:title>
        <c:numFmt formatCode="General" sourceLinked="1"/>
        <c:majorTickMark val="out"/>
        <c:minorTickMark val="none"/>
        <c:tickLblPos val="nextTo"/>
        <c:txPr>
          <a:bodyPr/>
          <a:lstStyle/>
          <a:p>
            <a:pPr>
              <a:defRPr sz="1100"/>
            </a:pPr>
            <a:endParaRPr lang="en-US"/>
          </a:p>
        </c:txPr>
        <c:crossAx val="602513792"/>
        <c:crosses val="autoZero"/>
        <c:crossBetween val="between"/>
      </c:valAx>
    </c:plotArea>
    <c:legend>
      <c:legendPos val="b"/>
      <c:overlay val="0"/>
      <c:txPr>
        <a:bodyPr/>
        <a:lstStyle/>
        <a:p>
          <a:pPr>
            <a:defRPr sz="1100"/>
          </a:pPr>
          <a:endParaRPr lang="en-US"/>
        </a:p>
      </c:txPr>
    </c:legend>
    <c:plotVisOnly val="1"/>
    <c:dispBlanksAs val="gap"/>
    <c:showDLblsOverMax val="0"/>
  </c:chart>
  <c:txPr>
    <a:bodyPr/>
    <a:lstStyle/>
    <a:p>
      <a:pPr>
        <a:defRPr sz="1200"/>
      </a:pPr>
      <a:endParaRPr lang="en-US"/>
    </a:p>
  </c:txPr>
  <c:printSettings>
    <c:headerFooter/>
    <c:pageMargins b="0.75000000000000877" l="0.70000000000000062" r="0.70000000000000062" t="0.75000000000000877"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wksp!$AE$1</c:f>
          <c:strCache>
            <c:ptCount val="1"/>
            <c:pt idx="0">
              <c:v>Liquidity &amp; Misc:  Noncore Funding / Liab</c:v>
            </c:pt>
          </c:strCache>
        </c:strRef>
      </c:tx>
      <c:overlay val="0"/>
      <c:txPr>
        <a:bodyPr/>
        <a:lstStyle/>
        <a:p>
          <a:pPr>
            <a:defRPr sz="1600"/>
          </a:pPr>
          <a:endParaRPr lang="en-US"/>
        </a:p>
      </c:txPr>
    </c:title>
    <c:autoTitleDeleted val="0"/>
    <c:plotArea>
      <c:layout/>
      <c:lineChart>
        <c:grouping val="standard"/>
        <c:varyColors val="0"/>
        <c:ser>
          <c:idx val="0"/>
          <c:order val="0"/>
          <c:tx>
            <c:strRef>
              <c:f>wksp!$AE$3</c:f>
              <c:strCache>
                <c:ptCount val="1"/>
                <c:pt idx="0">
                  <c:v>SMB Med</c:v>
                </c:pt>
              </c:strCache>
            </c:strRef>
          </c:tx>
          <c:spPr>
            <a:ln>
              <a:solidFill>
                <a:schemeClr val="accent2"/>
              </a:solidFill>
            </a:ln>
          </c:spPr>
          <c:marker>
            <c:symbol val="diamond"/>
            <c:size val="5"/>
            <c:spPr>
              <a:solidFill>
                <a:schemeClr val="accent2"/>
              </a:solidFill>
              <a:ln>
                <a:solidFill>
                  <a:schemeClr val="accent2"/>
                </a:solidFill>
              </a:ln>
            </c:spPr>
          </c:marker>
          <c:cat>
            <c:numRef>
              <c:f>wksp!$U$5:$U$133</c:f>
              <c:numCache>
                <c:formatCode>m/d/yyyy</c:formatCode>
                <c:ptCount val="129"/>
                <c:pt idx="0">
                  <c:v>32963</c:v>
                </c:pt>
                <c:pt idx="1">
                  <c:v>33054</c:v>
                </c:pt>
                <c:pt idx="2">
                  <c:v>33146</c:v>
                </c:pt>
                <c:pt idx="3">
                  <c:v>33238</c:v>
                </c:pt>
                <c:pt idx="4">
                  <c:v>33328</c:v>
                </c:pt>
                <c:pt idx="5">
                  <c:v>33419</c:v>
                </c:pt>
                <c:pt idx="6">
                  <c:v>33511</c:v>
                </c:pt>
                <c:pt idx="7">
                  <c:v>33603</c:v>
                </c:pt>
                <c:pt idx="8">
                  <c:v>33694</c:v>
                </c:pt>
                <c:pt idx="9">
                  <c:v>33785</c:v>
                </c:pt>
                <c:pt idx="10">
                  <c:v>33877</c:v>
                </c:pt>
                <c:pt idx="11">
                  <c:v>33969</c:v>
                </c:pt>
                <c:pt idx="12">
                  <c:v>34059</c:v>
                </c:pt>
                <c:pt idx="13">
                  <c:v>34150</c:v>
                </c:pt>
                <c:pt idx="14">
                  <c:v>34242</c:v>
                </c:pt>
                <c:pt idx="15">
                  <c:v>34334</c:v>
                </c:pt>
                <c:pt idx="16">
                  <c:v>34424</c:v>
                </c:pt>
                <c:pt idx="17">
                  <c:v>34515</c:v>
                </c:pt>
                <c:pt idx="18">
                  <c:v>34607</c:v>
                </c:pt>
                <c:pt idx="19">
                  <c:v>34699</c:v>
                </c:pt>
                <c:pt idx="20">
                  <c:v>34789</c:v>
                </c:pt>
                <c:pt idx="21">
                  <c:v>34880</c:v>
                </c:pt>
                <c:pt idx="22">
                  <c:v>34972</c:v>
                </c:pt>
                <c:pt idx="23">
                  <c:v>35064</c:v>
                </c:pt>
                <c:pt idx="24">
                  <c:v>35155</c:v>
                </c:pt>
                <c:pt idx="25">
                  <c:v>35246</c:v>
                </c:pt>
                <c:pt idx="26">
                  <c:v>35338</c:v>
                </c:pt>
                <c:pt idx="27">
                  <c:v>35430</c:v>
                </c:pt>
                <c:pt idx="28">
                  <c:v>35520</c:v>
                </c:pt>
                <c:pt idx="29">
                  <c:v>35611</c:v>
                </c:pt>
                <c:pt idx="30">
                  <c:v>35703</c:v>
                </c:pt>
                <c:pt idx="31">
                  <c:v>35795</c:v>
                </c:pt>
                <c:pt idx="32">
                  <c:v>35885</c:v>
                </c:pt>
                <c:pt idx="33">
                  <c:v>35976</c:v>
                </c:pt>
                <c:pt idx="34">
                  <c:v>36068</c:v>
                </c:pt>
                <c:pt idx="35">
                  <c:v>36160</c:v>
                </c:pt>
                <c:pt idx="36">
                  <c:v>36250</c:v>
                </c:pt>
                <c:pt idx="37">
                  <c:v>36341</c:v>
                </c:pt>
                <c:pt idx="38">
                  <c:v>36433</c:v>
                </c:pt>
                <c:pt idx="39">
                  <c:v>36525</c:v>
                </c:pt>
                <c:pt idx="40">
                  <c:v>36616</c:v>
                </c:pt>
                <c:pt idx="41">
                  <c:v>36707</c:v>
                </c:pt>
                <c:pt idx="42">
                  <c:v>36799</c:v>
                </c:pt>
                <c:pt idx="43">
                  <c:v>36891</c:v>
                </c:pt>
                <c:pt idx="44">
                  <c:v>36981</c:v>
                </c:pt>
                <c:pt idx="45">
                  <c:v>37072</c:v>
                </c:pt>
                <c:pt idx="46">
                  <c:v>37164</c:v>
                </c:pt>
                <c:pt idx="47">
                  <c:v>37256</c:v>
                </c:pt>
                <c:pt idx="48">
                  <c:v>37346</c:v>
                </c:pt>
                <c:pt idx="49">
                  <c:v>37437</c:v>
                </c:pt>
                <c:pt idx="50">
                  <c:v>37529</c:v>
                </c:pt>
                <c:pt idx="51">
                  <c:v>37621</c:v>
                </c:pt>
                <c:pt idx="52">
                  <c:v>37711</c:v>
                </c:pt>
                <c:pt idx="53">
                  <c:v>37802</c:v>
                </c:pt>
                <c:pt idx="54">
                  <c:v>37894</c:v>
                </c:pt>
                <c:pt idx="55">
                  <c:v>37986</c:v>
                </c:pt>
                <c:pt idx="56">
                  <c:v>38077</c:v>
                </c:pt>
                <c:pt idx="57">
                  <c:v>38168</c:v>
                </c:pt>
                <c:pt idx="58">
                  <c:v>38260</c:v>
                </c:pt>
                <c:pt idx="59">
                  <c:v>38352</c:v>
                </c:pt>
                <c:pt idx="60">
                  <c:v>38442</c:v>
                </c:pt>
                <c:pt idx="61">
                  <c:v>38533</c:v>
                </c:pt>
                <c:pt idx="62">
                  <c:v>38625</c:v>
                </c:pt>
                <c:pt idx="63">
                  <c:v>38717</c:v>
                </c:pt>
                <c:pt idx="64">
                  <c:v>38807</c:v>
                </c:pt>
                <c:pt idx="65">
                  <c:v>38898</c:v>
                </c:pt>
                <c:pt idx="66">
                  <c:v>38990</c:v>
                </c:pt>
                <c:pt idx="67">
                  <c:v>39082</c:v>
                </c:pt>
                <c:pt idx="68">
                  <c:v>39172</c:v>
                </c:pt>
                <c:pt idx="69">
                  <c:v>39263</c:v>
                </c:pt>
                <c:pt idx="70">
                  <c:v>39355</c:v>
                </c:pt>
                <c:pt idx="71">
                  <c:v>39447</c:v>
                </c:pt>
                <c:pt idx="72">
                  <c:v>39538</c:v>
                </c:pt>
                <c:pt idx="73">
                  <c:v>39629</c:v>
                </c:pt>
                <c:pt idx="74">
                  <c:v>39721</c:v>
                </c:pt>
                <c:pt idx="75">
                  <c:v>39813</c:v>
                </c:pt>
                <c:pt idx="76">
                  <c:v>39903</c:v>
                </c:pt>
                <c:pt idx="77">
                  <c:v>39994</c:v>
                </c:pt>
                <c:pt idx="78">
                  <c:v>40086</c:v>
                </c:pt>
                <c:pt idx="79">
                  <c:v>40178</c:v>
                </c:pt>
                <c:pt idx="80">
                  <c:v>40268</c:v>
                </c:pt>
                <c:pt idx="81">
                  <c:v>40359</c:v>
                </c:pt>
                <c:pt idx="82">
                  <c:v>40451</c:v>
                </c:pt>
                <c:pt idx="83">
                  <c:v>40543</c:v>
                </c:pt>
                <c:pt idx="84">
                  <c:v>40633</c:v>
                </c:pt>
                <c:pt idx="85">
                  <c:v>40724</c:v>
                </c:pt>
                <c:pt idx="86">
                  <c:v>40816</c:v>
                </c:pt>
                <c:pt idx="87">
                  <c:v>40908</c:v>
                </c:pt>
                <c:pt idx="88">
                  <c:v>40999</c:v>
                </c:pt>
                <c:pt idx="89">
                  <c:v>41090</c:v>
                </c:pt>
                <c:pt idx="90">
                  <c:v>41182</c:v>
                </c:pt>
                <c:pt idx="91">
                  <c:v>41274</c:v>
                </c:pt>
                <c:pt idx="92">
                  <c:v>41364</c:v>
                </c:pt>
                <c:pt idx="93">
                  <c:v>41455</c:v>
                </c:pt>
                <c:pt idx="94">
                  <c:v>41547</c:v>
                </c:pt>
                <c:pt idx="95">
                  <c:v>41639</c:v>
                </c:pt>
                <c:pt idx="96">
                  <c:v>41729</c:v>
                </c:pt>
                <c:pt idx="97">
                  <c:v>41820</c:v>
                </c:pt>
                <c:pt idx="98">
                  <c:v>41912</c:v>
                </c:pt>
                <c:pt idx="99">
                  <c:v>42004</c:v>
                </c:pt>
                <c:pt idx="100">
                  <c:v>42094</c:v>
                </c:pt>
                <c:pt idx="101">
                  <c:v>42185</c:v>
                </c:pt>
                <c:pt idx="102">
                  <c:v>42277</c:v>
                </c:pt>
                <c:pt idx="103">
                  <c:v>42369</c:v>
                </c:pt>
                <c:pt idx="104">
                  <c:v>42460</c:v>
                </c:pt>
                <c:pt idx="105">
                  <c:v>42551</c:v>
                </c:pt>
                <c:pt idx="106">
                  <c:v>42643</c:v>
                </c:pt>
                <c:pt idx="107">
                  <c:v>42735</c:v>
                </c:pt>
                <c:pt idx="108">
                  <c:v>42825</c:v>
                </c:pt>
                <c:pt idx="109">
                  <c:v>42916</c:v>
                </c:pt>
                <c:pt idx="110">
                  <c:v>43008</c:v>
                </c:pt>
                <c:pt idx="111">
                  <c:v>43100</c:v>
                </c:pt>
                <c:pt idx="112">
                  <c:v>43190</c:v>
                </c:pt>
                <c:pt idx="113">
                  <c:v>43281</c:v>
                </c:pt>
                <c:pt idx="114">
                  <c:v>43373</c:v>
                </c:pt>
                <c:pt idx="115">
                  <c:v>43465</c:v>
                </c:pt>
                <c:pt idx="116">
                  <c:v>43555</c:v>
                </c:pt>
                <c:pt idx="117">
                  <c:v>43646</c:v>
                </c:pt>
                <c:pt idx="118">
                  <c:v>43738</c:v>
                </c:pt>
                <c:pt idx="119">
                  <c:v>43830</c:v>
                </c:pt>
                <c:pt idx="120">
                  <c:v>43921</c:v>
                </c:pt>
                <c:pt idx="121">
                  <c:v>44012</c:v>
                </c:pt>
                <c:pt idx="122">
                  <c:v>44104</c:v>
                </c:pt>
                <c:pt idx="123">
                  <c:v>44196</c:v>
                </c:pt>
                <c:pt idx="124">
                  <c:v>44286</c:v>
                </c:pt>
                <c:pt idx="125">
                  <c:v>44377</c:v>
                </c:pt>
                <c:pt idx="126">
                  <c:v>44469</c:v>
                </c:pt>
                <c:pt idx="127">
                  <c:v>44561</c:v>
                </c:pt>
              </c:numCache>
            </c:numRef>
          </c:cat>
          <c:val>
            <c:numRef>
              <c:f>wksp!$AE$5:$AE$133</c:f>
              <c:numCache>
                <c:formatCode>General</c:formatCode>
                <c:ptCount val="129"/>
                <c:pt idx="0">
                  <c:v>7.3378745085008603</c:v>
                </c:pt>
                <c:pt idx="1">
                  <c:v>7.6591269780145002</c:v>
                </c:pt>
                <c:pt idx="2">
                  <c:v>7.7517881306785199</c:v>
                </c:pt>
                <c:pt idx="3">
                  <c:v>7.2811197141155501</c:v>
                </c:pt>
                <c:pt idx="4">
                  <c:v>7.4749704276529201</c:v>
                </c:pt>
                <c:pt idx="5">
                  <c:v>7.3998780997915299</c:v>
                </c:pt>
                <c:pt idx="6">
                  <c:v>7.2954363490792602</c:v>
                </c:pt>
                <c:pt idx="7">
                  <c:v>7.3267612479873598</c:v>
                </c:pt>
                <c:pt idx="8">
                  <c:v>6.8627303833040996</c:v>
                </c:pt>
                <c:pt idx="9">
                  <c:v>6.3776619662246299</c:v>
                </c:pt>
                <c:pt idx="10">
                  <c:v>7.1142670950923099</c:v>
                </c:pt>
                <c:pt idx="11">
                  <c:v>6.7746750016222901</c:v>
                </c:pt>
                <c:pt idx="12">
                  <c:v>6.6152599611596603</c:v>
                </c:pt>
                <c:pt idx="13">
                  <c:v>7.1547412481897403</c:v>
                </c:pt>
                <c:pt idx="14">
                  <c:v>7.8036353956088602</c:v>
                </c:pt>
                <c:pt idx="15">
                  <c:v>7.1592475835892699</c:v>
                </c:pt>
                <c:pt idx="16">
                  <c:v>7.6142278560096601</c:v>
                </c:pt>
                <c:pt idx="17">
                  <c:v>8.5984388666647096</c:v>
                </c:pt>
                <c:pt idx="18">
                  <c:v>9.2923634566274007</c:v>
                </c:pt>
                <c:pt idx="19">
                  <c:v>8.4936698716603303</c:v>
                </c:pt>
                <c:pt idx="20">
                  <c:v>9.7861472878473101</c:v>
                </c:pt>
                <c:pt idx="21">
                  <c:v>11.184589819242399</c:v>
                </c:pt>
                <c:pt idx="22">
                  <c:v>11.6710999113351</c:v>
                </c:pt>
                <c:pt idx="23">
                  <c:v>11.7415498576032</c:v>
                </c:pt>
                <c:pt idx="24">
                  <c:v>11.3682821279533</c:v>
                </c:pt>
                <c:pt idx="25">
                  <c:v>12.0348946179365</c:v>
                </c:pt>
                <c:pt idx="26">
                  <c:v>12.7446754211919</c:v>
                </c:pt>
                <c:pt idx="27">
                  <c:v>11.4381388790976</c:v>
                </c:pt>
                <c:pt idx="28">
                  <c:v>12.8151395549156</c:v>
                </c:pt>
                <c:pt idx="29">
                  <c:v>13.8645232426534</c:v>
                </c:pt>
                <c:pt idx="30">
                  <c:v>13.8869401469557</c:v>
                </c:pt>
                <c:pt idx="31">
                  <c:v>13.6059168294725</c:v>
                </c:pt>
                <c:pt idx="32">
                  <c:v>14.172806913925101</c:v>
                </c:pt>
                <c:pt idx="33">
                  <c:v>14.215996746514801</c:v>
                </c:pt>
                <c:pt idx="34">
                  <c:v>14.6327802282434</c:v>
                </c:pt>
                <c:pt idx="35">
                  <c:v>13.542886131272899</c:v>
                </c:pt>
                <c:pt idx="36">
                  <c:v>15.0087730148697</c:v>
                </c:pt>
                <c:pt idx="37">
                  <c:v>15.667205105979701</c:v>
                </c:pt>
                <c:pt idx="38">
                  <c:v>15.913930625497899</c:v>
                </c:pt>
                <c:pt idx="39">
                  <c:v>17.8268303108017</c:v>
                </c:pt>
                <c:pt idx="40">
                  <c:v>18.214770291076501</c:v>
                </c:pt>
                <c:pt idx="41">
                  <c:v>20.463503933389401</c:v>
                </c:pt>
                <c:pt idx="42">
                  <c:v>18.839880422838402</c:v>
                </c:pt>
                <c:pt idx="43">
                  <c:v>17.961739526900399</c:v>
                </c:pt>
                <c:pt idx="44">
                  <c:v>17.674550525822401</c:v>
                </c:pt>
                <c:pt idx="45">
                  <c:v>17.800451229668901</c:v>
                </c:pt>
                <c:pt idx="46">
                  <c:v>18.2453787514747</c:v>
                </c:pt>
                <c:pt idx="47">
                  <c:v>16.288983903420501</c:v>
                </c:pt>
                <c:pt idx="48">
                  <c:v>14.006721218076301</c:v>
                </c:pt>
                <c:pt idx="49">
                  <c:v>15.221637866266001</c:v>
                </c:pt>
                <c:pt idx="50">
                  <c:v>15.788906233104299</c:v>
                </c:pt>
                <c:pt idx="51">
                  <c:v>14.2748840647857</c:v>
                </c:pt>
                <c:pt idx="52">
                  <c:v>14.605999908954299</c:v>
                </c:pt>
                <c:pt idx="53">
                  <c:v>14.596856625532199</c:v>
                </c:pt>
                <c:pt idx="54">
                  <c:v>14.8061565358626</c:v>
                </c:pt>
                <c:pt idx="55">
                  <c:v>14.8976829365395</c:v>
                </c:pt>
                <c:pt idx="56">
                  <c:v>15.0618634164098</c:v>
                </c:pt>
                <c:pt idx="57">
                  <c:v>16.546852534850299</c:v>
                </c:pt>
                <c:pt idx="58">
                  <c:v>17.215208710533499</c:v>
                </c:pt>
                <c:pt idx="59">
                  <c:v>15.992080950286001</c:v>
                </c:pt>
                <c:pt idx="60">
                  <c:v>15.669524507267599</c:v>
                </c:pt>
                <c:pt idx="61">
                  <c:v>17.744960299247499</c:v>
                </c:pt>
                <c:pt idx="62">
                  <c:v>18.699346039908299</c:v>
                </c:pt>
                <c:pt idx="63">
                  <c:v>18.015769675925899</c:v>
                </c:pt>
                <c:pt idx="64">
                  <c:v>18.885413045997002</c:v>
                </c:pt>
                <c:pt idx="65">
                  <c:v>20.174344976247099</c:v>
                </c:pt>
                <c:pt idx="66">
                  <c:v>21.240801029569699</c:v>
                </c:pt>
                <c:pt idx="67">
                  <c:v>21.2116449885953</c:v>
                </c:pt>
                <c:pt idx="68">
                  <c:v>21.169279231980799</c:v>
                </c:pt>
                <c:pt idx="69">
                  <c:v>20.441537203597701</c:v>
                </c:pt>
                <c:pt idx="70">
                  <c:v>20.1451027811366</c:v>
                </c:pt>
                <c:pt idx="71">
                  <c:v>21.6281357667708</c:v>
                </c:pt>
                <c:pt idx="72">
                  <c:v>21.667865937226299</c:v>
                </c:pt>
                <c:pt idx="73">
                  <c:v>21.744560203415801</c:v>
                </c:pt>
                <c:pt idx="74">
                  <c:v>22.637201613388999</c:v>
                </c:pt>
                <c:pt idx="75">
                  <c:v>22.003403033941499</c:v>
                </c:pt>
                <c:pt idx="76">
                  <c:v>21.725445053445501</c:v>
                </c:pt>
                <c:pt idx="77">
                  <c:v>23.001832716573599</c:v>
                </c:pt>
                <c:pt idx="78">
                  <c:v>23.630963430480801</c:v>
                </c:pt>
                <c:pt idx="79">
                  <c:v>22.6103847353112</c:v>
                </c:pt>
                <c:pt idx="80">
                  <c:v>23.3212304250812</c:v>
                </c:pt>
                <c:pt idx="81">
                  <c:v>22.751095074831699</c:v>
                </c:pt>
                <c:pt idx="82">
                  <c:v>21.7483862758891</c:v>
                </c:pt>
                <c:pt idx="83">
                  <c:v>21.160829519558401</c:v>
                </c:pt>
                <c:pt idx="84">
                  <c:v>21.163514484079499</c:v>
                </c:pt>
                <c:pt idx="85">
                  <c:v>19.960492898128098</c:v>
                </c:pt>
                <c:pt idx="86">
                  <c:v>19.1516364332434</c:v>
                </c:pt>
                <c:pt idx="87">
                  <c:v>18.083504924841499</c:v>
                </c:pt>
                <c:pt idx="88">
                  <c:v>18.112679994407902</c:v>
                </c:pt>
                <c:pt idx="89">
                  <c:v>17.2691138413816</c:v>
                </c:pt>
                <c:pt idx="90">
                  <c:v>16.0889124106907</c:v>
                </c:pt>
                <c:pt idx="91">
                  <c:v>15.214365134257299</c:v>
                </c:pt>
                <c:pt idx="92">
                  <c:v>15.302776422750901</c:v>
                </c:pt>
                <c:pt idx="93">
                  <c:v>14.999023501074101</c:v>
                </c:pt>
                <c:pt idx="94">
                  <c:v>15.0196364065868</c:v>
                </c:pt>
                <c:pt idx="95">
                  <c:v>13.8044136130222</c:v>
                </c:pt>
                <c:pt idx="96">
                  <c:v>13.337689995058501</c:v>
                </c:pt>
                <c:pt idx="97">
                  <c:v>13.2463343652103</c:v>
                </c:pt>
                <c:pt idx="98">
                  <c:v>13.6910411558154</c:v>
                </c:pt>
                <c:pt idx="99">
                  <c:v>13.3019568986871</c:v>
                </c:pt>
                <c:pt idx="100">
                  <c:v>13.8708831353741</c:v>
                </c:pt>
                <c:pt idx="101">
                  <c:v>14.3972720410235</c:v>
                </c:pt>
                <c:pt idx="102">
                  <c:v>14.0761405227816</c:v>
                </c:pt>
                <c:pt idx="103">
                  <c:v>13.2504521415678</c:v>
                </c:pt>
                <c:pt idx="104">
                  <c:v>12.4672593062941</c:v>
                </c:pt>
                <c:pt idx="105">
                  <c:v>12.9715888970608</c:v>
                </c:pt>
                <c:pt idx="106">
                  <c:v>12.681507798534399</c:v>
                </c:pt>
                <c:pt idx="107">
                  <c:v>12.4256912543091</c:v>
                </c:pt>
                <c:pt idx="108">
                  <c:v>13.132914489264699</c:v>
                </c:pt>
                <c:pt idx="109">
                  <c:v>12.237562290662501</c:v>
                </c:pt>
                <c:pt idx="110">
                  <c:v>12.7236586544337</c:v>
                </c:pt>
                <c:pt idx="111">
                  <c:v>12.466072341150401</c:v>
                </c:pt>
                <c:pt idx="112">
                  <c:v>13.701851851851901</c:v>
                </c:pt>
                <c:pt idx="113">
                  <c:v>14.7378743692156</c:v>
                </c:pt>
                <c:pt idx="114">
                  <c:v>14.9643328929987</c:v>
                </c:pt>
                <c:pt idx="115">
                  <c:v>14.496550684208501</c:v>
                </c:pt>
                <c:pt idx="116">
                  <c:v>15.378225031963099</c:v>
                </c:pt>
                <c:pt idx="117">
                  <c:v>15.009662487079201</c:v>
                </c:pt>
                <c:pt idx="118">
                  <c:v>16.646025998268001</c:v>
                </c:pt>
                <c:pt idx="119">
                  <c:v>13.6776106965815</c:v>
                </c:pt>
                <c:pt idx="120">
                  <c:v>13.822931855972399</c:v>
                </c:pt>
                <c:pt idx="121">
                  <c:v>13.266925542248799</c:v>
                </c:pt>
                <c:pt idx="122">
                  <c:v>12.333586903187101</c:v>
                </c:pt>
                <c:pt idx="123">
                  <c:v>9.6973357272509393</c:v>
                </c:pt>
                <c:pt idx="124">
                  <c:v>7.9660035946020002</c:v>
                </c:pt>
                <c:pt idx="125">
                  <c:v>8.7853851217906502</c:v>
                </c:pt>
                <c:pt idx="126">
                  <c:v>7.7943157400211902</c:v>
                </c:pt>
                <c:pt idx="127">
                  <c:v>7.8667682890331596</c:v>
                </c:pt>
              </c:numCache>
            </c:numRef>
          </c:val>
          <c:smooth val="0"/>
          <c:extLst>
            <c:ext xmlns:c16="http://schemas.microsoft.com/office/drawing/2014/chart" uri="{C3380CC4-5D6E-409C-BE32-E72D297353CC}">
              <c16:uniqueId val="{00000000-A5A1-4005-AEA9-5411217D643A}"/>
            </c:ext>
          </c:extLst>
        </c:ser>
        <c:ser>
          <c:idx val="1"/>
          <c:order val="1"/>
          <c:tx>
            <c:strRef>
              <c:f>wksp!$AF$3</c:f>
              <c:strCache>
                <c:ptCount val="1"/>
                <c:pt idx="0">
                  <c:v>SMB 25th</c:v>
                </c:pt>
              </c:strCache>
            </c:strRef>
          </c:tx>
          <c:spPr>
            <a:ln>
              <a:solidFill>
                <a:schemeClr val="accent1"/>
              </a:solidFill>
            </a:ln>
          </c:spPr>
          <c:marker>
            <c:symbol val="square"/>
            <c:size val="3"/>
            <c:spPr>
              <a:solidFill>
                <a:schemeClr val="accent1"/>
              </a:solidFill>
              <a:ln>
                <a:solidFill>
                  <a:schemeClr val="accent1"/>
                </a:solidFill>
              </a:ln>
            </c:spPr>
          </c:marker>
          <c:cat>
            <c:numRef>
              <c:f>wksp!$U$5:$U$133</c:f>
              <c:numCache>
                <c:formatCode>m/d/yyyy</c:formatCode>
                <c:ptCount val="129"/>
                <c:pt idx="0">
                  <c:v>32963</c:v>
                </c:pt>
                <c:pt idx="1">
                  <c:v>33054</c:v>
                </c:pt>
                <c:pt idx="2">
                  <c:v>33146</c:v>
                </c:pt>
                <c:pt idx="3">
                  <c:v>33238</c:v>
                </c:pt>
                <c:pt idx="4">
                  <c:v>33328</c:v>
                </c:pt>
                <c:pt idx="5">
                  <c:v>33419</c:v>
                </c:pt>
                <c:pt idx="6">
                  <c:v>33511</c:v>
                </c:pt>
                <c:pt idx="7">
                  <c:v>33603</c:v>
                </c:pt>
                <c:pt idx="8">
                  <c:v>33694</c:v>
                </c:pt>
                <c:pt idx="9">
                  <c:v>33785</c:v>
                </c:pt>
                <c:pt idx="10">
                  <c:v>33877</c:v>
                </c:pt>
                <c:pt idx="11">
                  <c:v>33969</c:v>
                </c:pt>
                <c:pt idx="12">
                  <c:v>34059</c:v>
                </c:pt>
                <c:pt idx="13">
                  <c:v>34150</c:v>
                </c:pt>
                <c:pt idx="14">
                  <c:v>34242</c:v>
                </c:pt>
                <c:pt idx="15">
                  <c:v>34334</c:v>
                </c:pt>
                <c:pt idx="16">
                  <c:v>34424</c:v>
                </c:pt>
                <c:pt idx="17">
                  <c:v>34515</c:v>
                </c:pt>
                <c:pt idx="18">
                  <c:v>34607</c:v>
                </c:pt>
                <c:pt idx="19">
                  <c:v>34699</c:v>
                </c:pt>
                <c:pt idx="20">
                  <c:v>34789</c:v>
                </c:pt>
                <c:pt idx="21">
                  <c:v>34880</c:v>
                </c:pt>
                <c:pt idx="22">
                  <c:v>34972</c:v>
                </c:pt>
                <c:pt idx="23">
                  <c:v>35064</c:v>
                </c:pt>
                <c:pt idx="24">
                  <c:v>35155</c:v>
                </c:pt>
                <c:pt idx="25">
                  <c:v>35246</c:v>
                </c:pt>
                <c:pt idx="26">
                  <c:v>35338</c:v>
                </c:pt>
                <c:pt idx="27">
                  <c:v>35430</c:v>
                </c:pt>
                <c:pt idx="28">
                  <c:v>35520</c:v>
                </c:pt>
                <c:pt idx="29">
                  <c:v>35611</c:v>
                </c:pt>
                <c:pt idx="30">
                  <c:v>35703</c:v>
                </c:pt>
                <c:pt idx="31">
                  <c:v>35795</c:v>
                </c:pt>
                <c:pt idx="32">
                  <c:v>35885</c:v>
                </c:pt>
                <c:pt idx="33">
                  <c:v>35976</c:v>
                </c:pt>
                <c:pt idx="34">
                  <c:v>36068</c:v>
                </c:pt>
                <c:pt idx="35">
                  <c:v>36160</c:v>
                </c:pt>
                <c:pt idx="36">
                  <c:v>36250</c:v>
                </c:pt>
                <c:pt idx="37">
                  <c:v>36341</c:v>
                </c:pt>
                <c:pt idx="38">
                  <c:v>36433</c:v>
                </c:pt>
                <c:pt idx="39">
                  <c:v>36525</c:v>
                </c:pt>
                <c:pt idx="40">
                  <c:v>36616</c:v>
                </c:pt>
                <c:pt idx="41">
                  <c:v>36707</c:v>
                </c:pt>
                <c:pt idx="42">
                  <c:v>36799</c:v>
                </c:pt>
                <c:pt idx="43">
                  <c:v>36891</c:v>
                </c:pt>
                <c:pt idx="44">
                  <c:v>36981</c:v>
                </c:pt>
                <c:pt idx="45">
                  <c:v>37072</c:v>
                </c:pt>
                <c:pt idx="46">
                  <c:v>37164</c:v>
                </c:pt>
                <c:pt idx="47">
                  <c:v>37256</c:v>
                </c:pt>
                <c:pt idx="48">
                  <c:v>37346</c:v>
                </c:pt>
                <c:pt idx="49">
                  <c:v>37437</c:v>
                </c:pt>
                <c:pt idx="50">
                  <c:v>37529</c:v>
                </c:pt>
                <c:pt idx="51">
                  <c:v>37621</c:v>
                </c:pt>
                <c:pt idx="52">
                  <c:v>37711</c:v>
                </c:pt>
                <c:pt idx="53">
                  <c:v>37802</c:v>
                </c:pt>
                <c:pt idx="54">
                  <c:v>37894</c:v>
                </c:pt>
                <c:pt idx="55">
                  <c:v>37986</c:v>
                </c:pt>
                <c:pt idx="56">
                  <c:v>38077</c:v>
                </c:pt>
                <c:pt idx="57">
                  <c:v>38168</c:v>
                </c:pt>
                <c:pt idx="58">
                  <c:v>38260</c:v>
                </c:pt>
                <c:pt idx="59">
                  <c:v>38352</c:v>
                </c:pt>
                <c:pt idx="60">
                  <c:v>38442</c:v>
                </c:pt>
                <c:pt idx="61">
                  <c:v>38533</c:v>
                </c:pt>
                <c:pt idx="62">
                  <c:v>38625</c:v>
                </c:pt>
                <c:pt idx="63">
                  <c:v>38717</c:v>
                </c:pt>
                <c:pt idx="64">
                  <c:v>38807</c:v>
                </c:pt>
                <c:pt idx="65">
                  <c:v>38898</c:v>
                </c:pt>
                <c:pt idx="66">
                  <c:v>38990</c:v>
                </c:pt>
                <c:pt idx="67">
                  <c:v>39082</c:v>
                </c:pt>
                <c:pt idx="68">
                  <c:v>39172</c:v>
                </c:pt>
                <c:pt idx="69">
                  <c:v>39263</c:v>
                </c:pt>
                <c:pt idx="70">
                  <c:v>39355</c:v>
                </c:pt>
                <c:pt idx="71">
                  <c:v>39447</c:v>
                </c:pt>
                <c:pt idx="72">
                  <c:v>39538</c:v>
                </c:pt>
                <c:pt idx="73">
                  <c:v>39629</c:v>
                </c:pt>
                <c:pt idx="74">
                  <c:v>39721</c:v>
                </c:pt>
                <c:pt idx="75">
                  <c:v>39813</c:v>
                </c:pt>
                <c:pt idx="76">
                  <c:v>39903</c:v>
                </c:pt>
                <c:pt idx="77">
                  <c:v>39994</c:v>
                </c:pt>
                <c:pt idx="78">
                  <c:v>40086</c:v>
                </c:pt>
                <c:pt idx="79">
                  <c:v>40178</c:v>
                </c:pt>
                <c:pt idx="80">
                  <c:v>40268</c:v>
                </c:pt>
                <c:pt idx="81">
                  <c:v>40359</c:v>
                </c:pt>
                <c:pt idx="82">
                  <c:v>40451</c:v>
                </c:pt>
                <c:pt idx="83">
                  <c:v>40543</c:v>
                </c:pt>
                <c:pt idx="84">
                  <c:v>40633</c:v>
                </c:pt>
                <c:pt idx="85">
                  <c:v>40724</c:v>
                </c:pt>
                <c:pt idx="86">
                  <c:v>40816</c:v>
                </c:pt>
                <c:pt idx="87">
                  <c:v>40908</c:v>
                </c:pt>
                <c:pt idx="88">
                  <c:v>40999</c:v>
                </c:pt>
                <c:pt idx="89">
                  <c:v>41090</c:v>
                </c:pt>
                <c:pt idx="90">
                  <c:v>41182</c:v>
                </c:pt>
                <c:pt idx="91">
                  <c:v>41274</c:v>
                </c:pt>
                <c:pt idx="92">
                  <c:v>41364</c:v>
                </c:pt>
                <c:pt idx="93">
                  <c:v>41455</c:v>
                </c:pt>
                <c:pt idx="94">
                  <c:v>41547</c:v>
                </c:pt>
                <c:pt idx="95">
                  <c:v>41639</c:v>
                </c:pt>
                <c:pt idx="96">
                  <c:v>41729</c:v>
                </c:pt>
                <c:pt idx="97">
                  <c:v>41820</c:v>
                </c:pt>
                <c:pt idx="98">
                  <c:v>41912</c:v>
                </c:pt>
                <c:pt idx="99">
                  <c:v>42004</c:v>
                </c:pt>
                <c:pt idx="100">
                  <c:v>42094</c:v>
                </c:pt>
                <c:pt idx="101">
                  <c:v>42185</c:v>
                </c:pt>
                <c:pt idx="102">
                  <c:v>42277</c:v>
                </c:pt>
                <c:pt idx="103">
                  <c:v>42369</c:v>
                </c:pt>
                <c:pt idx="104">
                  <c:v>42460</c:v>
                </c:pt>
                <c:pt idx="105">
                  <c:v>42551</c:v>
                </c:pt>
                <c:pt idx="106">
                  <c:v>42643</c:v>
                </c:pt>
                <c:pt idx="107">
                  <c:v>42735</c:v>
                </c:pt>
                <c:pt idx="108">
                  <c:v>42825</c:v>
                </c:pt>
                <c:pt idx="109">
                  <c:v>42916</c:v>
                </c:pt>
                <c:pt idx="110">
                  <c:v>43008</c:v>
                </c:pt>
                <c:pt idx="111">
                  <c:v>43100</c:v>
                </c:pt>
                <c:pt idx="112">
                  <c:v>43190</c:v>
                </c:pt>
                <c:pt idx="113">
                  <c:v>43281</c:v>
                </c:pt>
                <c:pt idx="114">
                  <c:v>43373</c:v>
                </c:pt>
                <c:pt idx="115">
                  <c:v>43465</c:v>
                </c:pt>
                <c:pt idx="116">
                  <c:v>43555</c:v>
                </c:pt>
                <c:pt idx="117">
                  <c:v>43646</c:v>
                </c:pt>
                <c:pt idx="118">
                  <c:v>43738</c:v>
                </c:pt>
                <c:pt idx="119">
                  <c:v>43830</c:v>
                </c:pt>
                <c:pt idx="120">
                  <c:v>43921</c:v>
                </c:pt>
                <c:pt idx="121">
                  <c:v>44012</c:v>
                </c:pt>
                <c:pt idx="122">
                  <c:v>44104</c:v>
                </c:pt>
                <c:pt idx="123">
                  <c:v>44196</c:v>
                </c:pt>
                <c:pt idx="124">
                  <c:v>44286</c:v>
                </c:pt>
                <c:pt idx="125">
                  <c:v>44377</c:v>
                </c:pt>
                <c:pt idx="126">
                  <c:v>44469</c:v>
                </c:pt>
                <c:pt idx="127">
                  <c:v>44561</c:v>
                </c:pt>
              </c:numCache>
            </c:numRef>
          </c:cat>
          <c:val>
            <c:numRef>
              <c:f>wksp!$AF$5:$AF$133</c:f>
              <c:numCache>
                <c:formatCode>General</c:formatCode>
                <c:ptCount val="129"/>
                <c:pt idx="0">
                  <c:v>4.80138528275537</c:v>
                </c:pt>
                <c:pt idx="1">
                  <c:v>5.3984144037661901</c:v>
                </c:pt>
                <c:pt idx="2">
                  <c:v>4.8100113765642796</c:v>
                </c:pt>
                <c:pt idx="3">
                  <c:v>4.6239320023020003</c:v>
                </c:pt>
                <c:pt idx="4">
                  <c:v>4.8418091589400403</c:v>
                </c:pt>
                <c:pt idx="5">
                  <c:v>4.5798001255817002</c:v>
                </c:pt>
                <c:pt idx="6">
                  <c:v>4.6682407183624903</c:v>
                </c:pt>
                <c:pt idx="7">
                  <c:v>4.3440397520618799</c:v>
                </c:pt>
                <c:pt idx="8">
                  <c:v>4.3308163053326796</c:v>
                </c:pt>
                <c:pt idx="9">
                  <c:v>4.2878632672092998</c:v>
                </c:pt>
                <c:pt idx="10">
                  <c:v>4.30960337417216</c:v>
                </c:pt>
                <c:pt idx="11">
                  <c:v>4.3597813152022296</c:v>
                </c:pt>
                <c:pt idx="12">
                  <c:v>4.4986442895448802</c:v>
                </c:pt>
                <c:pt idx="13">
                  <c:v>4.5898497031443997</c:v>
                </c:pt>
                <c:pt idx="14">
                  <c:v>4.4788032601580996</c:v>
                </c:pt>
                <c:pt idx="15">
                  <c:v>4.4089465191687998</c:v>
                </c:pt>
                <c:pt idx="16">
                  <c:v>4.5421163043465604</c:v>
                </c:pt>
                <c:pt idx="17">
                  <c:v>5.4993874202030097</c:v>
                </c:pt>
                <c:pt idx="18">
                  <c:v>5.2410029850035098</c:v>
                </c:pt>
                <c:pt idx="19">
                  <c:v>5.2214574811581098</c:v>
                </c:pt>
                <c:pt idx="20">
                  <c:v>5.8314832839774704</c:v>
                </c:pt>
                <c:pt idx="21">
                  <c:v>6.1554642659784102</c:v>
                </c:pt>
                <c:pt idx="22">
                  <c:v>6.0281608876585704</c:v>
                </c:pt>
                <c:pt idx="23">
                  <c:v>6.1614131875927702</c:v>
                </c:pt>
                <c:pt idx="24">
                  <c:v>7.1906179550959299</c:v>
                </c:pt>
                <c:pt idx="25">
                  <c:v>8.26599199952744</c:v>
                </c:pt>
                <c:pt idx="26">
                  <c:v>8.3628824704282891</c:v>
                </c:pt>
                <c:pt idx="27">
                  <c:v>7.8850418484870204</c:v>
                </c:pt>
                <c:pt idx="28">
                  <c:v>7.8731530654168598</c:v>
                </c:pt>
                <c:pt idx="29">
                  <c:v>8.6847171728382104</c:v>
                </c:pt>
                <c:pt idx="30">
                  <c:v>9.8071180569162397</c:v>
                </c:pt>
                <c:pt idx="31">
                  <c:v>8.1704893536766097</c:v>
                </c:pt>
                <c:pt idx="32">
                  <c:v>9.9442037884239305</c:v>
                </c:pt>
                <c:pt idx="33">
                  <c:v>9.9191992983606703</c:v>
                </c:pt>
                <c:pt idx="34">
                  <c:v>10.830843386279</c:v>
                </c:pt>
                <c:pt idx="35">
                  <c:v>9.5205167424950101</c:v>
                </c:pt>
                <c:pt idx="36">
                  <c:v>9.4066002356139098</c:v>
                </c:pt>
                <c:pt idx="37">
                  <c:v>10.245502246329</c:v>
                </c:pt>
                <c:pt idx="38">
                  <c:v>10.7727745633614</c:v>
                </c:pt>
                <c:pt idx="39">
                  <c:v>10.7418064248335</c:v>
                </c:pt>
                <c:pt idx="40">
                  <c:v>11.0307073894494</c:v>
                </c:pt>
                <c:pt idx="41">
                  <c:v>11.981376503577099</c:v>
                </c:pt>
                <c:pt idx="42">
                  <c:v>11.7125529953562</c:v>
                </c:pt>
                <c:pt idx="43">
                  <c:v>10.379627144958899</c:v>
                </c:pt>
                <c:pt idx="44">
                  <c:v>11.369697744415401</c:v>
                </c:pt>
                <c:pt idx="45">
                  <c:v>11.874572724646301</c:v>
                </c:pt>
                <c:pt idx="46">
                  <c:v>12.539969455966901</c:v>
                </c:pt>
                <c:pt idx="47">
                  <c:v>11.864832085651001</c:v>
                </c:pt>
                <c:pt idx="48">
                  <c:v>10.731487055990399</c:v>
                </c:pt>
                <c:pt idx="49">
                  <c:v>11.815308078976001</c:v>
                </c:pt>
                <c:pt idx="50">
                  <c:v>12.1259066280233</c:v>
                </c:pt>
                <c:pt idx="51">
                  <c:v>11.296402561623101</c:v>
                </c:pt>
                <c:pt idx="52">
                  <c:v>10.6736661261856</c:v>
                </c:pt>
                <c:pt idx="53">
                  <c:v>11.232737659824499</c:v>
                </c:pt>
                <c:pt idx="54">
                  <c:v>11.300749413984599</c:v>
                </c:pt>
                <c:pt idx="55">
                  <c:v>11.027309144240601</c:v>
                </c:pt>
                <c:pt idx="56">
                  <c:v>11.653413853000099</c:v>
                </c:pt>
                <c:pt idx="57">
                  <c:v>11.3772048428481</c:v>
                </c:pt>
                <c:pt idx="58">
                  <c:v>11.6036165407406</c:v>
                </c:pt>
                <c:pt idx="59">
                  <c:v>11.841057612859601</c:v>
                </c:pt>
                <c:pt idx="60">
                  <c:v>11.7382483506686</c:v>
                </c:pt>
                <c:pt idx="61">
                  <c:v>11.9491637516031</c:v>
                </c:pt>
                <c:pt idx="62">
                  <c:v>12.7817662217721</c:v>
                </c:pt>
                <c:pt idx="63">
                  <c:v>12.355860874244399</c:v>
                </c:pt>
                <c:pt idx="64">
                  <c:v>12.49044767014</c:v>
                </c:pt>
                <c:pt idx="65">
                  <c:v>12.8769236402425</c:v>
                </c:pt>
                <c:pt idx="66">
                  <c:v>14.623387358742701</c:v>
                </c:pt>
                <c:pt idx="67">
                  <c:v>15.2338862969125</c:v>
                </c:pt>
                <c:pt idx="68">
                  <c:v>14.3871587807752</c:v>
                </c:pt>
                <c:pt idx="69">
                  <c:v>14.618809700918501</c:v>
                </c:pt>
                <c:pt idx="70">
                  <c:v>14.471217497219699</c:v>
                </c:pt>
                <c:pt idx="71">
                  <c:v>14.106799520866</c:v>
                </c:pt>
                <c:pt idx="72">
                  <c:v>14.569053724340799</c:v>
                </c:pt>
                <c:pt idx="73">
                  <c:v>14.7820314228812</c:v>
                </c:pt>
                <c:pt idx="74">
                  <c:v>16.7221209829816</c:v>
                </c:pt>
                <c:pt idx="75">
                  <c:v>16.318802678864699</c:v>
                </c:pt>
                <c:pt idx="76">
                  <c:v>16.5518377685862</c:v>
                </c:pt>
                <c:pt idx="77">
                  <c:v>16.761534740028999</c:v>
                </c:pt>
                <c:pt idx="78">
                  <c:v>16.413474240422701</c:v>
                </c:pt>
                <c:pt idx="79">
                  <c:v>15.6986063156341</c:v>
                </c:pt>
                <c:pt idx="80">
                  <c:v>15.764759193851701</c:v>
                </c:pt>
                <c:pt idx="81">
                  <c:v>15.580612343702001</c:v>
                </c:pt>
                <c:pt idx="82">
                  <c:v>15.4898653426243</c:v>
                </c:pt>
                <c:pt idx="83">
                  <c:v>15.475872763616101</c:v>
                </c:pt>
                <c:pt idx="84">
                  <c:v>15.654537303395999</c:v>
                </c:pt>
                <c:pt idx="85">
                  <c:v>14.811240673820301</c:v>
                </c:pt>
                <c:pt idx="86">
                  <c:v>14.055411672112999</c:v>
                </c:pt>
                <c:pt idx="87">
                  <c:v>13.6594016068881</c:v>
                </c:pt>
                <c:pt idx="88">
                  <c:v>12.2912929136427</c:v>
                </c:pt>
                <c:pt idx="89">
                  <c:v>11.9258988254738</c:v>
                </c:pt>
                <c:pt idx="90">
                  <c:v>11.7859243792544</c:v>
                </c:pt>
                <c:pt idx="91">
                  <c:v>11.8810658890298</c:v>
                </c:pt>
                <c:pt idx="92">
                  <c:v>10.655504801613001</c:v>
                </c:pt>
                <c:pt idx="93">
                  <c:v>10.696933059178299</c:v>
                </c:pt>
                <c:pt idx="94">
                  <c:v>10.8126608035752</c:v>
                </c:pt>
                <c:pt idx="95">
                  <c:v>9.91828533654955</c:v>
                </c:pt>
                <c:pt idx="96">
                  <c:v>10.126526192301</c:v>
                </c:pt>
                <c:pt idx="97">
                  <c:v>9.9918951806448408</c:v>
                </c:pt>
                <c:pt idx="98">
                  <c:v>9.8389565078645909</c:v>
                </c:pt>
                <c:pt idx="99">
                  <c:v>9.3829502824371502</c:v>
                </c:pt>
                <c:pt idx="100">
                  <c:v>9.0482434950652202</c:v>
                </c:pt>
                <c:pt idx="101">
                  <c:v>10.1865381206634</c:v>
                </c:pt>
                <c:pt idx="102">
                  <c:v>9.0915165892612499</c:v>
                </c:pt>
                <c:pt idx="103">
                  <c:v>8.7189960425279995</c:v>
                </c:pt>
                <c:pt idx="104">
                  <c:v>8.5566138508100398</c:v>
                </c:pt>
                <c:pt idx="105">
                  <c:v>8.7878929489841795</c:v>
                </c:pt>
                <c:pt idx="106">
                  <c:v>8.4429285288600706</c:v>
                </c:pt>
                <c:pt idx="107">
                  <c:v>7.9788231595702799</c:v>
                </c:pt>
                <c:pt idx="108">
                  <c:v>7.50857777253783</c:v>
                </c:pt>
                <c:pt idx="109">
                  <c:v>7.8959211226117896</c:v>
                </c:pt>
                <c:pt idx="110">
                  <c:v>7.4051882802554996</c:v>
                </c:pt>
                <c:pt idx="111">
                  <c:v>6.9512871601866602</c:v>
                </c:pt>
                <c:pt idx="112">
                  <c:v>7.7852188471657504</c:v>
                </c:pt>
                <c:pt idx="113">
                  <c:v>8.0506256788684407</c:v>
                </c:pt>
                <c:pt idx="114">
                  <c:v>8.1861468358761993</c:v>
                </c:pt>
                <c:pt idx="115">
                  <c:v>7.8567318237319199</c:v>
                </c:pt>
                <c:pt idx="116">
                  <c:v>8.6339749455508201</c:v>
                </c:pt>
                <c:pt idx="117">
                  <c:v>8.2353340729693105</c:v>
                </c:pt>
                <c:pt idx="118">
                  <c:v>8.1584770612617508</c:v>
                </c:pt>
                <c:pt idx="119">
                  <c:v>7.6668274082027397</c:v>
                </c:pt>
                <c:pt idx="120">
                  <c:v>7.5221435722225198</c:v>
                </c:pt>
                <c:pt idx="121">
                  <c:v>8.6289163116238292</c:v>
                </c:pt>
                <c:pt idx="122">
                  <c:v>7.8484366855890997</c:v>
                </c:pt>
                <c:pt idx="123">
                  <c:v>6.2467686955250796</c:v>
                </c:pt>
                <c:pt idx="124">
                  <c:v>5.2171395223535901</c:v>
                </c:pt>
                <c:pt idx="125">
                  <c:v>4.7872477013085399</c:v>
                </c:pt>
                <c:pt idx="126">
                  <c:v>3.9796458448538501</c:v>
                </c:pt>
                <c:pt idx="127">
                  <c:v>4.1665489069789396</c:v>
                </c:pt>
              </c:numCache>
            </c:numRef>
          </c:val>
          <c:smooth val="0"/>
          <c:extLst>
            <c:ext xmlns:c16="http://schemas.microsoft.com/office/drawing/2014/chart" uri="{C3380CC4-5D6E-409C-BE32-E72D297353CC}">
              <c16:uniqueId val="{00000001-A5A1-4005-AEA9-5411217D643A}"/>
            </c:ext>
          </c:extLst>
        </c:ser>
        <c:ser>
          <c:idx val="2"/>
          <c:order val="2"/>
          <c:tx>
            <c:strRef>
              <c:f>wksp!$AG$3</c:f>
              <c:strCache>
                <c:ptCount val="1"/>
                <c:pt idx="0">
                  <c:v>SMB 75th</c:v>
                </c:pt>
              </c:strCache>
            </c:strRef>
          </c:tx>
          <c:spPr>
            <a:ln>
              <a:solidFill>
                <a:schemeClr val="accent1"/>
              </a:solidFill>
            </a:ln>
          </c:spPr>
          <c:marker>
            <c:symbol val="triangle"/>
            <c:size val="5"/>
            <c:spPr>
              <a:solidFill>
                <a:schemeClr val="accent1"/>
              </a:solidFill>
              <a:ln>
                <a:solidFill>
                  <a:schemeClr val="accent1"/>
                </a:solidFill>
              </a:ln>
            </c:spPr>
          </c:marker>
          <c:cat>
            <c:numRef>
              <c:f>wksp!$U$5:$U$133</c:f>
              <c:numCache>
                <c:formatCode>m/d/yyyy</c:formatCode>
                <c:ptCount val="129"/>
                <c:pt idx="0">
                  <c:v>32963</c:v>
                </c:pt>
                <c:pt idx="1">
                  <c:v>33054</c:v>
                </c:pt>
                <c:pt idx="2">
                  <c:v>33146</c:v>
                </c:pt>
                <c:pt idx="3">
                  <c:v>33238</c:v>
                </c:pt>
                <c:pt idx="4">
                  <c:v>33328</c:v>
                </c:pt>
                <c:pt idx="5">
                  <c:v>33419</c:v>
                </c:pt>
                <c:pt idx="6">
                  <c:v>33511</c:v>
                </c:pt>
                <c:pt idx="7">
                  <c:v>33603</c:v>
                </c:pt>
                <c:pt idx="8">
                  <c:v>33694</c:v>
                </c:pt>
                <c:pt idx="9">
                  <c:v>33785</c:v>
                </c:pt>
                <c:pt idx="10">
                  <c:v>33877</c:v>
                </c:pt>
                <c:pt idx="11">
                  <c:v>33969</c:v>
                </c:pt>
                <c:pt idx="12">
                  <c:v>34059</c:v>
                </c:pt>
                <c:pt idx="13">
                  <c:v>34150</c:v>
                </c:pt>
                <c:pt idx="14">
                  <c:v>34242</c:v>
                </c:pt>
                <c:pt idx="15">
                  <c:v>34334</c:v>
                </c:pt>
                <c:pt idx="16">
                  <c:v>34424</c:v>
                </c:pt>
                <c:pt idx="17">
                  <c:v>34515</c:v>
                </c:pt>
                <c:pt idx="18">
                  <c:v>34607</c:v>
                </c:pt>
                <c:pt idx="19">
                  <c:v>34699</c:v>
                </c:pt>
                <c:pt idx="20">
                  <c:v>34789</c:v>
                </c:pt>
                <c:pt idx="21">
                  <c:v>34880</c:v>
                </c:pt>
                <c:pt idx="22">
                  <c:v>34972</c:v>
                </c:pt>
                <c:pt idx="23">
                  <c:v>35064</c:v>
                </c:pt>
                <c:pt idx="24">
                  <c:v>35155</c:v>
                </c:pt>
                <c:pt idx="25">
                  <c:v>35246</c:v>
                </c:pt>
                <c:pt idx="26">
                  <c:v>35338</c:v>
                </c:pt>
                <c:pt idx="27">
                  <c:v>35430</c:v>
                </c:pt>
                <c:pt idx="28">
                  <c:v>35520</c:v>
                </c:pt>
                <c:pt idx="29">
                  <c:v>35611</c:v>
                </c:pt>
                <c:pt idx="30">
                  <c:v>35703</c:v>
                </c:pt>
                <c:pt idx="31">
                  <c:v>35795</c:v>
                </c:pt>
                <c:pt idx="32">
                  <c:v>35885</c:v>
                </c:pt>
                <c:pt idx="33">
                  <c:v>35976</c:v>
                </c:pt>
                <c:pt idx="34">
                  <c:v>36068</c:v>
                </c:pt>
                <c:pt idx="35">
                  <c:v>36160</c:v>
                </c:pt>
                <c:pt idx="36">
                  <c:v>36250</c:v>
                </c:pt>
                <c:pt idx="37">
                  <c:v>36341</c:v>
                </c:pt>
                <c:pt idx="38">
                  <c:v>36433</c:v>
                </c:pt>
                <c:pt idx="39">
                  <c:v>36525</c:v>
                </c:pt>
                <c:pt idx="40">
                  <c:v>36616</c:v>
                </c:pt>
                <c:pt idx="41">
                  <c:v>36707</c:v>
                </c:pt>
                <c:pt idx="42">
                  <c:v>36799</c:v>
                </c:pt>
                <c:pt idx="43">
                  <c:v>36891</c:v>
                </c:pt>
                <c:pt idx="44">
                  <c:v>36981</c:v>
                </c:pt>
                <c:pt idx="45">
                  <c:v>37072</c:v>
                </c:pt>
                <c:pt idx="46">
                  <c:v>37164</c:v>
                </c:pt>
                <c:pt idx="47">
                  <c:v>37256</c:v>
                </c:pt>
                <c:pt idx="48">
                  <c:v>37346</c:v>
                </c:pt>
                <c:pt idx="49">
                  <c:v>37437</c:v>
                </c:pt>
                <c:pt idx="50">
                  <c:v>37529</c:v>
                </c:pt>
                <c:pt idx="51">
                  <c:v>37621</c:v>
                </c:pt>
                <c:pt idx="52">
                  <c:v>37711</c:v>
                </c:pt>
                <c:pt idx="53">
                  <c:v>37802</c:v>
                </c:pt>
                <c:pt idx="54">
                  <c:v>37894</c:v>
                </c:pt>
                <c:pt idx="55">
                  <c:v>37986</c:v>
                </c:pt>
                <c:pt idx="56">
                  <c:v>38077</c:v>
                </c:pt>
                <c:pt idx="57">
                  <c:v>38168</c:v>
                </c:pt>
                <c:pt idx="58">
                  <c:v>38260</c:v>
                </c:pt>
                <c:pt idx="59">
                  <c:v>38352</c:v>
                </c:pt>
                <c:pt idx="60">
                  <c:v>38442</c:v>
                </c:pt>
                <c:pt idx="61">
                  <c:v>38533</c:v>
                </c:pt>
                <c:pt idx="62">
                  <c:v>38625</c:v>
                </c:pt>
                <c:pt idx="63">
                  <c:v>38717</c:v>
                </c:pt>
                <c:pt idx="64">
                  <c:v>38807</c:v>
                </c:pt>
                <c:pt idx="65">
                  <c:v>38898</c:v>
                </c:pt>
                <c:pt idx="66">
                  <c:v>38990</c:v>
                </c:pt>
                <c:pt idx="67">
                  <c:v>39082</c:v>
                </c:pt>
                <c:pt idx="68">
                  <c:v>39172</c:v>
                </c:pt>
                <c:pt idx="69">
                  <c:v>39263</c:v>
                </c:pt>
                <c:pt idx="70">
                  <c:v>39355</c:v>
                </c:pt>
                <c:pt idx="71">
                  <c:v>39447</c:v>
                </c:pt>
                <c:pt idx="72">
                  <c:v>39538</c:v>
                </c:pt>
                <c:pt idx="73">
                  <c:v>39629</c:v>
                </c:pt>
                <c:pt idx="74">
                  <c:v>39721</c:v>
                </c:pt>
                <c:pt idx="75">
                  <c:v>39813</c:v>
                </c:pt>
                <c:pt idx="76">
                  <c:v>39903</c:v>
                </c:pt>
                <c:pt idx="77">
                  <c:v>39994</c:v>
                </c:pt>
                <c:pt idx="78">
                  <c:v>40086</c:v>
                </c:pt>
                <c:pt idx="79">
                  <c:v>40178</c:v>
                </c:pt>
                <c:pt idx="80">
                  <c:v>40268</c:v>
                </c:pt>
                <c:pt idx="81">
                  <c:v>40359</c:v>
                </c:pt>
                <c:pt idx="82">
                  <c:v>40451</c:v>
                </c:pt>
                <c:pt idx="83">
                  <c:v>40543</c:v>
                </c:pt>
                <c:pt idx="84">
                  <c:v>40633</c:v>
                </c:pt>
                <c:pt idx="85">
                  <c:v>40724</c:v>
                </c:pt>
                <c:pt idx="86">
                  <c:v>40816</c:v>
                </c:pt>
                <c:pt idx="87">
                  <c:v>40908</c:v>
                </c:pt>
                <c:pt idx="88">
                  <c:v>40999</c:v>
                </c:pt>
                <c:pt idx="89">
                  <c:v>41090</c:v>
                </c:pt>
                <c:pt idx="90">
                  <c:v>41182</c:v>
                </c:pt>
                <c:pt idx="91">
                  <c:v>41274</c:v>
                </c:pt>
                <c:pt idx="92">
                  <c:v>41364</c:v>
                </c:pt>
                <c:pt idx="93">
                  <c:v>41455</c:v>
                </c:pt>
                <c:pt idx="94">
                  <c:v>41547</c:v>
                </c:pt>
                <c:pt idx="95">
                  <c:v>41639</c:v>
                </c:pt>
                <c:pt idx="96">
                  <c:v>41729</c:v>
                </c:pt>
                <c:pt idx="97">
                  <c:v>41820</c:v>
                </c:pt>
                <c:pt idx="98">
                  <c:v>41912</c:v>
                </c:pt>
                <c:pt idx="99">
                  <c:v>42004</c:v>
                </c:pt>
                <c:pt idx="100">
                  <c:v>42094</c:v>
                </c:pt>
                <c:pt idx="101">
                  <c:v>42185</c:v>
                </c:pt>
                <c:pt idx="102">
                  <c:v>42277</c:v>
                </c:pt>
                <c:pt idx="103">
                  <c:v>42369</c:v>
                </c:pt>
                <c:pt idx="104">
                  <c:v>42460</c:v>
                </c:pt>
                <c:pt idx="105">
                  <c:v>42551</c:v>
                </c:pt>
                <c:pt idx="106">
                  <c:v>42643</c:v>
                </c:pt>
                <c:pt idx="107">
                  <c:v>42735</c:v>
                </c:pt>
                <c:pt idx="108">
                  <c:v>42825</c:v>
                </c:pt>
                <c:pt idx="109">
                  <c:v>42916</c:v>
                </c:pt>
                <c:pt idx="110">
                  <c:v>43008</c:v>
                </c:pt>
                <c:pt idx="111">
                  <c:v>43100</c:v>
                </c:pt>
                <c:pt idx="112">
                  <c:v>43190</c:v>
                </c:pt>
                <c:pt idx="113">
                  <c:v>43281</c:v>
                </c:pt>
                <c:pt idx="114">
                  <c:v>43373</c:v>
                </c:pt>
                <c:pt idx="115">
                  <c:v>43465</c:v>
                </c:pt>
                <c:pt idx="116">
                  <c:v>43555</c:v>
                </c:pt>
                <c:pt idx="117">
                  <c:v>43646</c:v>
                </c:pt>
                <c:pt idx="118">
                  <c:v>43738</c:v>
                </c:pt>
                <c:pt idx="119">
                  <c:v>43830</c:v>
                </c:pt>
                <c:pt idx="120">
                  <c:v>43921</c:v>
                </c:pt>
                <c:pt idx="121">
                  <c:v>44012</c:v>
                </c:pt>
                <c:pt idx="122">
                  <c:v>44104</c:v>
                </c:pt>
                <c:pt idx="123">
                  <c:v>44196</c:v>
                </c:pt>
                <c:pt idx="124">
                  <c:v>44286</c:v>
                </c:pt>
                <c:pt idx="125">
                  <c:v>44377</c:v>
                </c:pt>
                <c:pt idx="126">
                  <c:v>44469</c:v>
                </c:pt>
                <c:pt idx="127">
                  <c:v>44561</c:v>
                </c:pt>
              </c:numCache>
            </c:numRef>
          </c:cat>
          <c:val>
            <c:numRef>
              <c:f>wksp!$AG$5:$AG$133</c:f>
              <c:numCache>
                <c:formatCode>General</c:formatCode>
                <c:ptCount val="129"/>
                <c:pt idx="0">
                  <c:v>12.7254548290664</c:v>
                </c:pt>
                <c:pt idx="1">
                  <c:v>12.484494812594299</c:v>
                </c:pt>
                <c:pt idx="2">
                  <c:v>12.253694581280801</c:v>
                </c:pt>
                <c:pt idx="3">
                  <c:v>11.780741765183</c:v>
                </c:pt>
                <c:pt idx="4">
                  <c:v>11.7925242440683</c:v>
                </c:pt>
                <c:pt idx="5">
                  <c:v>11.245134972767801</c:v>
                </c:pt>
                <c:pt idx="6">
                  <c:v>10.7456445993031</c:v>
                </c:pt>
                <c:pt idx="7">
                  <c:v>10.1638824485266</c:v>
                </c:pt>
                <c:pt idx="8">
                  <c:v>9.9421767582549805</c:v>
                </c:pt>
                <c:pt idx="9">
                  <c:v>10.9403547837326</c:v>
                </c:pt>
                <c:pt idx="10">
                  <c:v>10.7518830363703</c:v>
                </c:pt>
                <c:pt idx="11">
                  <c:v>11.0141407708717</c:v>
                </c:pt>
                <c:pt idx="12">
                  <c:v>11.130418042479899</c:v>
                </c:pt>
                <c:pt idx="13">
                  <c:v>11.321635191963299</c:v>
                </c:pt>
                <c:pt idx="14">
                  <c:v>12.355097245369199</c:v>
                </c:pt>
                <c:pt idx="15">
                  <c:v>10.7644820576103</c:v>
                </c:pt>
                <c:pt idx="16">
                  <c:v>11.6674875786344</c:v>
                </c:pt>
                <c:pt idx="17">
                  <c:v>14.3306382066519</c:v>
                </c:pt>
                <c:pt idx="18">
                  <c:v>14.6814593065853</c:v>
                </c:pt>
                <c:pt idx="19">
                  <c:v>13.4927011977116</c:v>
                </c:pt>
                <c:pt idx="20">
                  <c:v>14.5840176433015</c:v>
                </c:pt>
                <c:pt idx="21">
                  <c:v>15.2995421355772</c:v>
                </c:pt>
                <c:pt idx="22">
                  <c:v>16.011444178594001</c:v>
                </c:pt>
                <c:pt idx="23">
                  <c:v>14.732316244212701</c:v>
                </c:pt>
                <c:pt idx="24">
                  <c:v>16.0627015520685</c:v>
                </c:pt>
                <c:pt idx="25">
                  <c:v>16.717891240767901</c:v>
                </c:pt>
                <c:pt idx="26">
                  <c:v>16.641923028821299</c:v>
                </c:pt>
                <c:pt idx="27">
                  <c:v>16.833763845716</c:v>
                </c:pt>
                <c:pt idx="28">
                  <c:v>18.0554215123293</c:v>
                </c:pt>
                <c:pt idx="29">
                  <c:v>19.646561221199999</c:v>
                </c:pt>
                <c:pt idx="30">
                  <c:v>19.830274742760199</c:v>
                </c:pt>
                <c:pt idx="31">
                  <c:v>19.5974689927734</c:v>
                </c:pt>
                <c:pt idx="32">
                  <c:v>19.530788228079398</c:v>
                </c:pt>
                <c:pt idx="33">
                  <c:v>20.471192640274701</c:v>
                </c:pt>
                <c:pt idx="34">
                  <c:v>20.176354664346999</c:v>
                </c:pt>
                <c:pt idx="35">
                  <c:v>20.0589688355711</c:v>
                </c:pt>
                <c:pt idx="36">
                  <c:v>21.307859499805499</c:v>
                </c:pt>
                <c:pt idx="37">
                  <c:v>22.744090645090701</c:v>
                </c:pt>
                <c:pt idx="38">
                  <c:v>23.907364998262899</c:v>
                </c:pt>
                <c:pt idx="39">
                  <c:v>23.560358037038299</c:v>
                </c:pt>
                <c:pt idx="40">
                  <c:v>23.498339911017698</c:v>
                </c:pt>
                <c:pt idx="41">
                  <c:v>29.023769672949999</c:v>
                </c:pt>
                <c:pt idx="42">
                  <c:v>26.635219028810599</c:v>
                </c:pt>
                <c:pt idx="43">
                  <c:v>25.1444625430005</c:v>
                </c:pt>
                <c:pt idx="44">
                  <c:v>26.584382499615501</c:v>
                </c:pt>
                <c:pt idx="45">
                  <c:v>25.9254820463876</c:v>
                </c:pt>
                <c:pt idx="46">
                  <c:v>24.484283343059801</c:v>
                </c:pt>
                <c:pt idx="47">
                  <c:v>23.782652716841</c:v>
                </c:pt>
                <c:pt idx="48">
                  <c:v>22.617730928680501</c:v>
                </c:pt>
                <c:pt idx="49">
                  <c:v>23.9008268554736</c:v>
                </c:pt>
                <c:pt idx="50">
                  <c:v>22.888482015380099</c:v>
                </c:pt>
                <c:pt idx="51">
                  <c:v>22.980601018755099</c:v>
                </c:pt>
                <c:pt idx="52">
                  <c:v>23.758279648704001</c:v>
                </c:pt>
                <c:pt idx="53">
                  <c:v>24.566578237523402</c:v>
                </c:pt>
                <c:pt idx="54">
                  <c:v>25.3178062643107</c:v>
                </c:pt>
                <c:pt idx="55">
                  <c:v>23.450457254772299</c:v>
                </c:pt>
                <c:pt idx="56">
                  <c:v>24.642957134588102</c:v>
                </c:pt>
                <c:pt idx="57">
                  <c:v>24.493866460600699</c:v>
                </c:pt>
                <c:pt idx="58">
                  <c:v>26.746192166788902</c:v>
                </c:pt>
                <c:pt idx="59">
                  <c:v>24.6455901541066</c:v>
                </c:pt>
                <c:pt idx="60">
                  <c:v>23.9799008777503</c:v>
                </c:pt>
                <c:pt idx="61">
                  <c:v>26.414334016581499</c:v>
                </c:pt>
                <c:pt idx="62">
                  <c:v>27.654048041274599</c:v>
                </c:pt>
                <c:pt idx="63">
                  <c:v>24.281131475549699</c:v>
                </c:pt>
                <c:pt idx="64">
                  <c:v>26.497016532026699</c:v>
                </c:pt>
                <c:pt idx="65">
                  <c:v>26.8240428274738</c:v>
                </c:pt>
                <c:pt idx="66">
                  <c:v>28.2805727792203</c:v>
                </c:pt>
                <c:pt idx="67">
                  <c:v>26.718409225158901</c:v>
                </c:pt>
                <c:pt idx="68">
                  <c:v>26.329706050561899</c:v>
                </c:pt>
                <c:pt idx="69">
                  <c:v>26.1177742317393</c:v>
                </c:pt>
                <c:pt idx="70">
                  <c:v>26.9270468536882</c:v>
                </c:pt>
                <c:pt idx="71">
                  <c:v>28.1613529238548</c:v>
                </c:pt>
                <c:pt idx="72">
                  <c:v>28.294833371162799</c:v>
                </c:pt>
                <c:pt idx="73">
                  <c:v>28.362870553800601</c:v>
                </c:pt>
                <c:pt idx="74">
                  <c:v>29.8721594551279</c:v>
                </c:pt>
                <c:pt idx="75">
                  <c:v>31.642603378289401</c:v>
                </c:pt>
                <c:pt idx="76">
                  <c:v>32.588838946971897</c:v>
                </c:pt>
                <c:pt idx="77">
                  <c:v>29.408230472306801</c:v>
                </c:pt>
                <c:pt idx="78">
                  <c:v>30.379544728798901</c:v>
                </c:pt>
                <c:pt idx="79">
                  <c:v>29.9477986476806</c:v>
                </c:pt>
                <c:pt idx="80">
                  <c:v>30.299300358060101</c:v>
                </c:pt>
                <c:pt idx="81">
                  <c:v>30.776247884519599</c:v>
                </c:pt>
                <c:pt idx="82">
                  <c:v>29.2529251588108</c:v>
                </c:pt>
                <c:pt idx="83">
                  <c:v>30.172635404983598</c:v>
                </c:pt>
                <c:pt idx="84">
                  <c:v>26.9644721521652</c:v>
                </c:pt>
                <c:pt idx="85">
                  <c:v>24.817347837981501</c:v>
                </c:pt>
                <c:pt idx="86">
                  <c:v>23.671628767275301</c:v>
                </c:pt>
                <c:pt idx="87">
                  <c:v>22.7067329639506</c:v>
                </c:pt>
                <c:pt idx="88">
                  <c:v>22.758954501452099</c:v>
                </c:pt>
                <c:pt idx="89">
                  <c:v>20.900848480959301</c:v>
                </c:pt>
                <c:pt idx="90">
                  <c:v>21.296119744494199</c:v>
                </c:pt>
                <c:pt idx="91">
                  <c:v>19.527264482484998</c:v>
                </c:pt>
                <c:pt idx="92">
                  <c:v>19.019664961582901</c:v>
                </c:pt>
                <c:pt idx="93">
                  <c:v>19.451107837587401</c:v>
                </c:pt>
                <c:pt idx="94">
                  <c:v>19.745411359901201</c:v>
                </c:pt>
                <c:pt idx="95">
                  <c:v>17.403364109544299</c:v>
                </c:pt>
                <c:pt idx="96">
                  <c:v>17.351519174071498</c:v>
                </c:pt>
                <c:pt idx="97">
                  <c:v>18.926998842990201</c:v>
                </c:pt>
                <c:pt idx="98">
                  <c:v>20.9033169899797</c:v>
                </c:pt>
                <c:pt idx="99">
                  <c:v>18.580859439068401</c:v>
                </c:pt>
                <c:pt idx="100">
                  <c:v>20.656718572608799</c:v>
                </c:pt>
                <c:pt idx="101">
                  <c:v>21.444803208400799</c:v>
                </c:pt>
                <c:pt idx="102">
                  <c:v>21.2779134682484</c:v>
                </c:pt>
                <c:pt idx="103">
                  <c:v>19.053779186819199</c:v>
                </c:pt>
                <c:pt idx="104">
                  <c:v>16.4927703875072</c:v>
                </c:pt>
                <c:pt idx="105">
                  <c:v>18.771012327232</c:v>
                </c:pt>
                <c:pt idx="106">
                  <c:v>21.102435023403899</c:v>
                </c:pt>
                <c:pt idx="107">
                  <c:v>17.923102591303198</c:v>
                </c:pt>
                <c:pt idx="108">
                  <c:v>19.1475389656426</c:v>
                </c:pt>
                <c:pt idx="109">
                  <c:v>20.5615084537252</c:v>
                </c:pt>
                <c:pt idx="110">
                  <c:v>21.534703697370698</c:v>
                </c:pt>
                <c:pt idx="111">
                  <c:v>17.699670484858</c:v>
                </c:pt>
                <c:pt idx="112">
                  <c:v>17.929295784201798</c:v>
                </c:pt>
                <c:pt idx="113">
                  <c:v>21.405847362333802</c:v>
                </c:pt>
                <c:pt idx="114">
                  <c:v>22.399366792638801</c:v>
                </c:pt>
                <c:pt idx="115">
                  <c:v>19.580771438006099</c:v>
                </c:pt>
                <c:pt idx="116">
                  <c:v>19.2696744653412</c:v>
                </c:pt>
                <c:pt idx="117">
                  <c:v>20.1007836937147</c:v>
                </c:pt>
                <c:pt idx="118">
                  <c:v>20.641809907911501</c:v>
                </c:pt>
                <c:pt idx="119">
                  <c:v>18.4939370022243</c:v>
                </c:pt>
                <c:pt idx="120">
                  <c:v>18.3647648215752</c:v>
                </c:pt>
                <c:pt idx="121">
                  <c:v>18.8516668220431</c:v>
                </c:pt>
                <c:pt idx="122">
                  <c:v>16.6755948160577</c:v>
                </c:pt>
                <c:pt idx="123">
                  <c:v>15.3764157926793</c:v>
                </c:pt>
                <c:pt idx="124">
                  <c:v>14.2727303831378</c:v>
                </c:pt>
                <c:pt idx="125">
                  <c:v>13.855296567444499</c:v>
                </c:pt>
                <c:pt idx="126">
                  <c:v>13.4535386504807</c:v>
                </c:pt>
                <c:pt idx="127">
                  <c:v>12.4797546574394</c:v>
                </c:pt>
              </c:numCache>
            </c:numRef>
          </c:val>
          <c:smooth val="0"/>
          <c:extLst>
            <c:ext xmlns:c16="http://schemas.microsoft.com/office/drawing/2014/chart" uri="{C3380CC4-5D6E-409C-BE32-E72D297353CC}">
              <c16:uniqueId val="{00000002-A5A1-4005-AEA9-5411217D643A}"/>
            </c:ext>
          </c:extLst>
        </c:ser>
        <c:dLbls>
          <c:showLegendKey val="0"/>
          <c:showVal val="0"/>
          <c:showCatName val="0"/>
          <c:showSerName val="0"/>
          <c:showPercent val="0"/>
          <c:showBubbleSize val="0"/>
        </c:dLbls>
        <c:marker val="1"/>
        <c:smooth val="0"/>
        <c:axId val="619937152"/>
        <c:axId val="619956096"/>
      </c:lineChart>
      <c:dateAx>
        <c:axId val="619937152"/>
        <c:scaling>
          <c:orientation val="minMax"/>
          <c:max val="44926"/>
          <c:min val="32874"/>
        </c:scaling>
        <c:delete val="0"/>
        <c:axPos val="b"/>
        <c:numFmt formatCode="yyyy" sourceLinked="0"/>
        <c:majorTickMark val="out"/>
        <c:minorTickMark val="none"/>
        <c:tickLblPos val="nextTo"/>
        <c:txPr>
          <a:bodyPr/>
          <a:lstStyle/>
          <a:p>
            <a:pPr>
              <a:defRPr sz="1100"/>
            </a:pPr>
            <a:endParaRPr lang="en-US"/>
          </a:p>
        </c:txPr>
        <c:crossAx val="619956096"/>
        <c:crosses val="autoZero"/>
        <c:auto val="1"/>
        <c:lblOffset val="100"/>
        <c:baseTimeUnit val="months"/>
        <c:majorUnit val="5"/>
        <c:majorTimeUnit val="years"/>
        <c:minorUnit val="1"/>
        <c:minorTimeUnit val="years"/>
      </c:dateAx>
      <c:valAx>
        <c:axId val="619956096"/>
        <c:scaling>
          <c:orientation val="minMax"/>
        </c:scaling>
        <c:delete val="0"/>
        <c:axPos val="l"/>
        <c:majorGridlines/>
        <c:title>
          <c:tx>
            <c:rich>
              <a:bodyPr rot="-5400000" vert="horz"/>
              <a:lstStyle/>
              <a:p>
                <a:pPr>
                  <a:defRPr sz="1100"/>
                </a:pPr>
                <a:r>
                  <a:rPr lang="en-US" sz="1100"/>
                  <a:t>Percent</a:t>
                </a:r>
              </a:p>
            </c:rich>
          </c:tx>
          <c:overlay val="0"/>
        </c:title>
        <c:numFmt formatCode="General" sourceLinked="1"/>
        <c:majorTickMark val="out"/>
        <c:minorTickMark val="none"/>
        <c:tickLblPos val="nextTo"/>
        <c:txPr>
          <a:bodyPr/>
          <a:lstStyle/>
          <a:p>
            <a:pPr>
              <a:defRPr sz="1100"/>
            </a:pPr>
            <a:endParaRPr lang="en-US"/>
          </a:p>
        </c:txPr>
        <c:crossAx val="619937152"/>
        <c:crosses val="autoZero"/>
        <c:crossBetween val="between"/>
      </c:valAx>
    </c:plotArea>
    <c:legend>
      <c:legendPos val="b"/>
      <c:overlay val="0"/>
      <c:txPr>
        <a:bodyPr/>
        <a:lstStyle/>
        <a:p>
          <a:pPr>
            <a:defRPr sz="1100"/>
          </a:pPr>
          <a:endParaRPr lang="en-US"/>
        </a:p>
      </c:txPr>
    </c:legend>
    <c:plotVisOnly val="1"/>
    <c:dispBlanksAs val="gap"/>
    <c:showDLblsOverMax val="0"/>
  </c:chart>
  <c:txPr>
    <a:bodyPr/>
    <a:lstStyle/>
    <a:p>
      <a:pPr>
        <a:defRPr sz="1200"/>
      </a:pPr>
      <a:endParaRPr lang="en-US"/>
    </a:p>
  </c:txPr>
  <c:printSettings>
    <c:headerFooter/>
    <c:pageMargins b="0.75000000000000899" l="0.70000000000000062" r="0.70000000000000062" t="0.75000000000000899" header="0.30000000000000032" footer="0.30000000000000032"/>
    <c:pageSetup/>
  </c:printSettings>
</c:chartSpace>
</file>

<file path=xl/ctrlProps/ctrlProp1.xml><?xml version="1.0" encoding="utf-8"?>
<formControlPr xmlns="http://schemas.microsoft.com/office/spreadsheetml/2009/9/main" objectType="Spin" dx="15" fmlaLink="wksp!$E$1" max="10" min="1" page="10"/>
</file>

<file path=xl/ctrlProps/ctrlProp2.xml><?xml version="1.0" encoding="utf-8"?>
<formControlPr xmlns="http://schemas.microsoft.com/office/spreadsheetml/2009/9/main" objectType="Spin" dx="15" fmlaLink="wksp!$G$1" max="4" min="1" page="10"/>
</file>

<file path=xl/ctrlProps/ctrlProp3.xml><?xml version="1.0" encoding="utf-8"?>
<formControlPr xmlns="http://schemas.microsoft.com/office/spreadsheetml/2009/9/main" objectType="Spin" dx="15" fmlaLink="wksp!$I$1" max="5" min="1" page="10"/>
</file>

<file path=xl/ctrlProps/ctrlProp4.xml><?xml version="1.0" encoding="utf-8"?>
<formControlPr xmlns="http://schemas.microsoft.com/office/spreadsheetml/2009/9/main" objectType="Spin" dx="15" fmlaLink="wksp!$C$1" max="3" min="1" page="10"/>
</file>

<file path=xl/ctrlProps/ctrlProp5.xml><?xml version="1.0" encoding="utf-8"?>
<formControlPr xmlns="http://schemas.microsoft.com/office/spreadsheetml/2009/9/main" objectType="Spin" dx="15" fmlaLink="wksp!$A$1" max="15" min="1" page="10"/>
</file>

<file path=xl/ctrlProps/ctrlProp6.xml><?xml version="1.0" encoding="utf-8"?>
<formControlPr xmlns="http://schemas.microsoft.com/office/spreadsheetml/2009/9/main" objectType="Spin" dx="20" fmlaLink="$H$1" max="6" min="1" page="10" val="6"/>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2</xdr:row>
      <xdr:rowOff>-1</xdr:rowOff>
    </xdr:from>
    <xdr:to>
      <xdr:col>11</xdr:col>
      <xdr:colOff>333375</xdr:colOff>
      <xdr:row>24</xdr:row>
      <xdr:rowOff>180974</xdr:rowOff>
    </xdr:to>
    <xdr:graphicFrame macro="">
      <xdr:nvGraphicFramePr>
        <xdr:cNvPr id="11" name="Chart 10">
          <a:extLst>
            <a:ext uri="{FF2B5EF4-FFF2-40B4-BE49-F238E27FC236}">
              <a16:creationId xmlns:a16="http://schemas.microsoft.com/office/drawing/2014/main" id="{00000000-0008-0000-01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xdr:colOff>
      <xdr:row>1</xdr:row>
      <xdr:rowOff>190499</xdr:rowOff>
    </xdr:from>
    <xdr:to>
      <xdr:col>23</xdr:col>
      <xdr:colOff>333375</xdr:colOff>
      <xdr:row>24</xdr:row>
      <xdr:rowOff>180974</xdr:rowOff>
    </xdr:to>
    <xdr:graphicFrame macro="">
      <xdr:nvGraphicFramePr>
        <xdr:cNvPr id="46" name="Chart 45">
          <a:extLst>
            <a:ext uri="{FF2B5EF4-FFF2-40B4-BE49-F238E27FC236}">
              <a16:creationId xmlns:a16="http://schemas.microsoft.com/office/drawing/2014/main" id="{00000000-0008-0000-0100-00002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26</xdr:row>
      <xdr:rowOff>0</xdr:rowOff>
    </xdr:from>
    <xdr:to>
      <xdr:col>11</xdr:col>
      <xdr:colOff>333374</xdr:colOff>
      <xdr:row>48</xdr:row>
      <xdr:rowOff>180975</xdr:rowOff>
    </xdr:to>
    <xdr:graphicFrame macro="">
      <xdr:nvGraphicFramePr>
        <xdr:cNvPr id="48" name="Chart 47">
          <a:extLst>
            <a:ext uri="{FF2B5EF4-FFF2-40B4-BE49-F238E27FC236}">
              <a16:creationId xmlns:a16="http://schemas.microsoft.com/office/drawing/2014/main" id="{00000000-0008-0000-0100-00003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26</xdr:row>
      <xdr:rowOff>0</xdr:rowOff>
    </xdr:from>
    <xdr:to>
      <xdr:col>23</xdr:col>
      <xdr:colOff>333374</xdr:colOff>
      <xdr:row>48</xdr:row>
      <xdr:rowOff>180975</xdr:rowOff>
    </xdr:to>
    <xdr:graphicFrame macro="">
      <xdr:nvGraphicFramePr>
        <xdr:cNvPr id="49" name="Chart 48">
          <a:extLst>
            <a:ext uri="{FF2B5EF4-FFF2-40B4-BE49-F238E27FC236}">
              <a16:creationId xmlns:a16="http://schemas.microsoft.com/office/drawing/2014/main" id="{00000000-0008-0000-0100-00003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xdr:from>
          <xdr:col>22</xdr:col>
          <xdr:colOff>323850</xdr:colOff>
          <xdr:row>2</xdr:row>
          <xdr:rowOff>142875</xdr:rowOff>
        </xdr:from>
        <xdr:to>
          <xdr:col>23</xdr:col>
          <xdr:colOff>209550</xdr:colOff>
          <xdr:row>5</xdr:row>
          <xdr:rowOff>123825</xdr:rowOff>
        </xdr:to>
        <xdr:sp macro="" textlink="">
          <xdr:nvSpPr>
            <xdr:cNvPr id="3075" name="Spinner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314325</xdr:colOff>
          <xdr:row>26</xdr:row>
          <xdr:rowOff>57150</xdr:rowOff>
        </xdr:from>
        <xdr:to>
          <xdr:col>11</xdr:col>
          <xdr:colOff>209550</xdr:colOff>
          <xdr:row>29</xdr:row>
          <xdr:rowOff>19050</xdr:rowOff>
        </xdr:to>
        <xdr:sp macro="" textlink="">
          <xdr:nvSpPr>
            <xdr:cNvPr id="3076" name="Spinner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400050</xdr:colOff>
          <xdr:row>26</xdr:row>
          <xdr:rowOff>47625</xdr:rowOff>
        </xdr:from>
        <xdr:to>
          <xdr:col>23</xdr:col>
          <xdr:colOff>276225</xdr:colOff>
          <xdr:row>29</xdr:row>
          <xdr:rowOff>47625</xdr:rowOff>
        </xdr:to>
        <xdr:sp macro="" textlink="">
          <xdr:nvSpPr>
            <xdr:cNvPr id="3077" name="Spinner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333375</xdr:colOff>
          <xdr:row>2</xdr:row>
          <xdr:rowOff>85725</xdr:rowOff>
        </xdr:from>
        <xdr:to>
          <xdr:col>11</xdr:col>
          <xdr:colOff>247650</xdr:colOff>
          <xdr:row>5</xdr:row>
          <xdr:rowOff>142875</xdr:rowOff>
        </xdr:to>
        <xdr:sp macro="" textlink="">
          <xdr:nvSpPr>
            <xdr:cNvPr id="3078" name="Spinner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19</xdr:row>
          <xdr:rowOff>180975</xdr:rowOff>
        </xdr:from>
        <xdr:to>
          <xdr:col>25</xdr:col>
          <xdr:colOff>581025</xdr:colOff>
          <xdr:row>24</xdr:row>
          <xdr:rowOff>9525</xdr:rowOff>
        </xdr:to>
        <xdr:sp macro="" textlink="">
          <xdr:nvSpPr>
            <xdr:cNvPr id="3081" name="Spinner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257175</xdr:colOff>
          <xdr:row>15</xdr:row>
          <xdr:rowOff>57150</xdr:rowOff>
        </xdr:from>
        <xdr:to>
          <xdr:col>8</xdr:col>
          <xdr:colOff>1095375</xdr:colOff>
          <xdr:row>21</xdr:row>
          <xdr:rowOff>28575</xdr:rowOff>
        </xdr:to>
        <xdr:sp macro="" textlink="">
          <xdr:nvSpPr>
            <xdr:cNvPr id="4097" name="Spinner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V495"/>
  <sheetViews>
    <sheetView tabSelected="1" zoomScaleNormal="100" workbookViewId="0">
      <selection activeCell="W10" sqref="W10"/>
    </sheetView>
  </sheetViews>
  <sheetFormatPr defaultRowHeight="15" x14ac:dyDescent="0.25"/>
  <cols>
    <col min="1" max="4" width="6.7109375" customWidth="1"/>
    <col min="5" max="5" width="10.85546875" customWidth="1"/>
    <col min="6" max="9" width="6.7109375" style="1" customWidth="1"/>
    <col min="10" max="10" width="6.7109375" style="7" customWidth="1"/>
    <col min="11" max="16" width="6.7109375" style="1" customWidth="1"/>
    <col min="17" max="18" width="6.7109375" customWidth="1"/>
    <col min="19" max="22" width="6.7109375" style="1" customWidth="1"/>
    <col min="23" max="23" width="6.7109375" style="3" customWidth="1"/>
    <col min="24" max="32" width="6.7109375" style="1" customWidth="1"/>
    <col min="33" max="33" width="7.7109375" style="1" bestFit="1" customWidth="1"/>
    <col min="34" max="35" width="6.7109375" style="3" customWidth="1"/>
  </cols>
  <sheetData>
    <row r="1" spans="1:464" x14ac:dyDescent="0.25">
      <c r="A1" s="131" t="s">
        <v>223</v>
      </c>
      <c r="B1" s="132"/>
      <c r="C1" s="132"/>
      <c r="D1" s="132"/>
      <c r="E1" s="133"/>
      <c r="F1" s="125" t="s">
        <v>20</v>
      </c>
      <c r="G1" s="126"/>
      <c r="H1" s="126"/>
      <c r="I1" s="126"/>
      <c r="J1" s="126"/>
      <c r="K1" s="126"/>
      <c r="L1" s="126"/>
      <c r="M1" s="126"/>
      <c r="N1" s="126"/>
      <c r="O1" s="127"/>
      <c r="P1" s="125" t="s">
        <v>21</v>
      </c>
      <c r="Q1" s="126"/>
      <c r="R1" s="126"/>
      <c r="S1" s="126"/>
      <c r="T1" s="127"/>
      <c r="W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row>
    <row r="2" spans="1:464" ht="15.75" thickBot="1" x14ac:dyDescent="0.3">
      <c r="A2" s="134"/>
      <c r="B2" s="135"/>
      <c r="C2" s="135"/>
      <c r="D2" s="135"/>
      <c r="E2" s="136"/>
      <c r="F2" s="128"/>
      <c r="G2" s="129"/>
      <c r="H2" s="129"/>
      <c r="I2" s="129"/>
      <c r="J2" s="129"/>
      <c r="K2" s="129"/>
      <c r="L2" s="129"/>
      <c r="M2" s="129"/>
      <c r="N2" s="129"/>
      <c r="O2" s="130"/>
      <c r="P2" s="128"/>
      <c r="Q2" s="129"/>
      <c r="R2" s="129"/>
      <c r="S2" s="129"/>
      <c r="T2" s="130"/>
      <c r="W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row>
    <row r="3" spans="1:464" ht="15" customHeight="1" thickBot="1" x14ac:dyDescent="0.3">
      <c r="A3" s="146" t="s">
        <v>0</v>
      </c>
      <c r="B3" s="147"/>
      <c r="C3" s="147"/>
      <c r="D3" s="147"/>
      <c r="E3" s="148"/>
      <c r="F3" s="82" t="s">
        <v>1</v>
      </c>
      <c r="G3" s="98" t="s">
        <v>13</v>
      </c>
      <c r="H3" s="98" t="s">
        <v>11</v>
      </c>
      <c r="I3" s="99" t="s">
        <v>12</v>
      </c>
      <c r="J3" s="82" t="s">
        <v>9</v>
      </c>
      <c r="K3" s="83" t="s">
        <v>6</v>
      </c>
      <c r="L3" s="83" t="s">
        <v>4</v>
      </c>
      <c r="M3" s="83" t="s">
        <v>5</v>
      </c>
      <c r="N3" s="83" t="s">
        <v>7</v>
      </c>
      <c r="O3" s="84" t="s">
        <v>8</v>
      </c>
      <c r="P3" s="50"/>
      <c r="Q3" s="100" t="s">
        <v>25</v>
      </c>
      <c r="R3" s="80"/>
      <c r="S3" s="106" t="s">
        <v>224</v>
      </c>
      <c r="T3" s="101" t="s">
        <v>26</v>
      </c>
      <c r="W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row>
    <row r="4" spans="1:464" ht="15" customHeight="1" x14ac:dyDescent="0.25">
      <c r="A4" s="137" t="s">
        <v>209</v>
      </c>
      <c r="B4" s="111"/>
      <c r="C4" s="111"/>
      <c r="D4" s="111"/>
      <c r="E4" s="138"/>
      <c r="F4" s="1">
        <v>17</v>
      </c>
      <c r="G4" s="1">
        <v>270</v>
      </c>
      <c r="H4" s="6">
        <f t="shared" ref="H4:I8" si="0">F4/F$10</f>
        <v>0.37777777777777777</v>
      </c>
      <c r="I4" s="9">
        <f t="shared" si="0"/>
        <v>0.58441558441558439</v>
      </c>
      <c r="J4" s="1">
        <v>8</v>
      </c>
      <c r="K4" s="1">
        <v>161</v>
      </c>
      <c r="L4" s="1">
        <v>22</v>
      </c>
      <c r="M4" s="1">
        <v>36</v>
      </c>
      <c r="N4" s="1">
        <v>29</v>
      </c>
      <c r="O4" s="1">
        <v>14</v>
      </c>
      <c r="P4" s="155" t="s">
        <v>9</v>
      </c>
      <c r="Q4" s="109">
        <v>15</v>
      </c>
      <c r="R4" s="91">
        <f t="shared" ref="R4:R9" si="1">Q4/Q$11</f>
        <v>3.8659793814432991E-2</v>
      </c>
      <c r="S4" s="109">
        <v>0</v>
      </c>
      <c r="T4" s="94">
        <v>0</v>
      </c>
      <c r="W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row>
    <row r="5" spans="1:464" x14ac:dyDescent="0.25">
      <c r="A5" s="137" t="s">
        <v>213</v>
      </c>
      <c r="B5" s="111"/>
      <c r="C5" s="111"/>
      <c r="D5" s="111"/>
      <c r="E5" s="138"/>
      <c r="F5" s="1">
        <v>13</v>
      </c>
      <c r="G5" s="1">
        <v>100</v>
      </c>
      <c r="H5" s="6">
        <f t="shared" si="0"/>
        <v>0.28888888888888886</v>
      </c>
      <c r="I5" s="9">
        <f t="shared" si="0"/>
        <v>0.21645021645021645</v>
      </c>
      <c r="J5" s="1">
        <v>4</v>
      </c>
      <c r="K5" s="1">
        <v>55</v>
      </c>
      <c r="L5" s="1">
        <v>5</v>
      </c>
      <c r="M5" s="1">
        <v>13</v>
      </c>
      <c r="N5" s="1">
        <v>9</v>
      </c>
      <c r="O5" s="1">
        <v>14</v>
      </c>
      <c r="P5" s="156" t="s">
        <v>6</v>
      </c>
      <c r="Q5" s="108">
        <v>203</v>
      </c>
      <c r="R5" s="6">
        <f t="shared" si="1"/>
        <v>0.52319587628865982</v>
      </c>
      <c r="S5" s="108">
        <v>4</v>
      </c>
      <c r="T5" s="95">
        <v>1</v>
      </c>
      <c r="W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row>
    <row r="6" spans="1:464" x14ac:dyDescent="0.25">
      <c r="A6" s="137" t="s">
        <v>210</v>
      </c>
      <c r="B6" s="111"/>
      <c r="C6" s="111"/>
      <c r="D6" s="111"/>
      <c r="E6" s="138"/>
      <c r="F6" s="1">
        <v>6</v>
      </c>
      <c r="G6" s="1">
        <v>45</v>
      </c>
      <c r="H6" s="6">
        <f t="shared" si="0"/>
        <v>0.13333333333333333</v>
      </c>
      <c r="I6" s="9">
        <f t="shared" si="0"/>
        <v>9.7402597402597407E-2</v>
      </c>
      <c r="J6" s="1">
        <v>2</v>
      </c>
      <c r="K6" s="1">
        <v>23</v>
      </c>
      <c r="L6" s="1">
        <v>5</v>
      </c>
      <c r="M6" s="1">
        <v>6</v>
      </c>
      <c r="N6" s="1">
        <v>3</v>
      </c>
      <c r="O6" s="1">
        <v>6</v>
      </c>
      <c r="P6" s="156" t="s">
        <v>4</v>
      </c>
      <c r="Q6" s="108">
        <v>35</v>
      </c>
      <c r="R6" s="6">
        <f t="shared" si="1"/>
        <v>9.0206185567010308E-2</v>
      </c>
      <c r="S6" s="108">
        <v>3</v>
      </c>
      <c r="T6" s="95">
        <v>0</v>
      </c>
      <c r="W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row>
    <row r="7" spans="1:464" x14ac:dyDescent="0.25">
      <c r="A7" s="110" t="s">
        <v>211</v>
      </c>
      <c r="B7" s="111"/>
      <c r="C7" s="111"/>
      <c r="D7" s="111"/>
      <c r="E7" s="112"/>
      <c r="F7" s="1">
        <v>7</v>
      </c>
      <c r="G7" s="1">
        <v>34</v>
      </c>
      <c r="H7" s="6">
        <f t="shared" si="0"/>
        <v>0.15555555555555556</v>
      </c>
      <c r="I7" s="9">
        <f t="shared" si="0"/>
        <v>7.3593073593073599E-2</v>
      </c>
      <c r="J7" s="1">
        <v>1</v>
      </c>
      <c r="K7" s="1">
        <v>11</v>
      </c>
      <c r="L7" s="1">
        <v>3</v>
      </c>
      <c r="M7" s="1">
        <v>6</v>
      </c>
      <c r="N7" s="1">
        <v>9</v>
      </c>
      <c r="O7" s="1">
        <v>3</v>
      </c>
      <c r="P7" s="156" t="s">
        <v>5</v>
      </c>
      <c r="Q7" s="108">
        <v>52</v>
      </c>
      <c r="R7" s="6">
        <f t="shared" si="1"/>
        <v>0.13402061855670103</v>
      </c>
      <c r="S7" s="108">
        <v>2</v>
      </c>
      <c r="T7" s="95">
        <v>0</v>
      </c>
      <c r="W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row>
    <row r="8" spans="1:464" x14ac:dyDescent="0.25">
      <c r="A8" s="110" t="s">
        <v>212</v>
      </c>
      <c r="B8" s="111"/>
      <c r="C8" s="111"/>
      <c r="D8" s="111"/>
      <c r="E8" s="112"/>
      <c r="F8" s="1">
        <v>2</v>
      </c>
      <c r="G8" s="1">
        <v>13</v>
      </c>
      <c r="H8" s="6">
        <f t="shared" si="0"/>
        <v>4.4444444444444446E-2</v>
      </c>
      <c r="I8" s="9">
        <f t="shared" si="0"/>
        <v>2.813852813852814E-2</v>
      </c>
      <c r="J8" s="1">
        <v>0</v>
      </c>
      <c r="K8" s="1">
        <v>2</v>
      </c>
      <c r="L8" s="1">
        <v>3</v>
      </c>
      <c r="M8" s="1">
        <v>4</v>
      </c>
      <c r="N8" s="1">
        <v>4</v>
      </c>
      <c r="O8" s="1">
        <v>0</v>
      </c>
      <c r="P8" s="156" t="s">
        <v>7</v>
      </c>
      <c r="Q8" s="108">
        <v>48</v>
      </c>
      <c r="R8" s="6">
        <f t="shared" si="1"/>
        <v>0.12371134020618557</v>
      </c>
      <c r="S8" s="108">
        <v>5</v>
      </c>
      <c r="T8" s="95">
        <v>1</v>
      </c>
      <c r="W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row>
    <row r="9" spans="1:464" x14ac:dyDescent="0.25">
      <c r="A9" s="110"/>
      <c r="B9" s="111"/>
      <c r="C9" s="111"/>
      <c r="D9" s="111"/>
      <c r="E9" s="112"/>
      <c r="F9" s="47"/>
      <c r="G9" s="48"/>
      <c r="H9" s="48"/>
      <c r="I9" s="49"/>
      <c r="P9" s="156" t="s">
        <v>8</v>
      </c>
      <c r="Q9" s="108">
        <v>35</v>
      </c>
      <c r="R9" s="6">
        <f t="shared" si="1"/>
        <v>9.0206185567010308E-2</v>
      </c>
      <c r="S9" s="108">
        <v>0</v>
      </c>
      <c r="T9" s="95">
        <v>0</v>
      </c>
      <c r="W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row>
    <row r="10" spans="1:464" x14ac:dyDescent="0.25">
      <c r="A10" s="139" t="s">
        <v>19</v>
      </c>
      <c r="B10" s="140"/>
      <c r="C10" s="140"/>
      <c r="D10" s="140"/>
      <c r="E10" s="141"/>
      <c r="F10" s="85">
        <f>SUM(F4:F8)</f>
        <v>45</v>
      </c>
      <c r="G10" s="86">
        <f>SUM(G4:G8)</f>
        <v>462</v>
      </c>
      <c r="H10" s="48"/>
      <c r="I10" s="49"/>
      <c r="J10" s="47">
        <f t="shared" ref="J10:O10" si="2">SUM(J4:J8)</f>
        <v>15</v>
      </c>
      <c r="K10" s="48">
        <f t="shared" si="2"/>
        <v>252</v>
      </c>
      <c r="L10" s="48">
        <f t="shared" si="2"/>
        <v>38</v>
      </c>
      <c r="M10" s="48">
        <f t="shared" si="2"/>
        <v>65</v>
      </c>
      <c r="N10" s="48">
        <f t="shared" si="2"/>
        <v>54</v>
      </c>
      <c r="O10" s="48">
        <f t="shared" si="2"/>
        <v>37</v>
      </c>
      <c r="P10" s="93"/>
      <c r="Q10" s="108"/>
      <c r="R10" s="108"/>
      <c r="S10" s="108"/>
      <c r="T10" s="95"/>
      <c r="W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row>
    <row r="11" spans="1:464" x14ac:dyDescent="0.25">
      <c r="A11" s="137"/>
      <c r="B11" s="111"/>
      <c r="C11" s="111"/>
      <c r="D11" s="111"/>
      <c r="E11" s="138"/>
      <c r="F11" s="47"/>
      <c r="G11" s="48"/>
      <c r="H11" s="48"/>
      <c r="I11" s="49"/>
      <c r="J11" s="11">
        <f t="shared" ref="J11:O11" si="3">J10/$G$10</f>
        <v>3.2467532467532464E-2</v>
      </c>
      <c r="K11" s="6">
        <f t="shared" si="3"/>
        <v>0.54545454545454541</v>
      </c>
      <c r="L11" s="6">
        <f t="shared" si="3"/>
        <v>8.2251082251082255E-2</v>
      </c>
      <c r="M11" s="6">
        <f t="shared" si="3"/>
        <v>0.1406926406926407</v>
      </c>
      <c r="N11" s="6">
        <f t="shared" si="3"/>
        <v>0.11688311688311688</v>
      </c>
      <c r="O11" s="9">
        <f t="shared" si="3"/>
        <v>8.0086580086580081E-2</v>
      </c>
      <c r="P11" s="156" t="s">
        <v>19</v>
      </c>
      <c r="Q11" s="108">
        <f>SUM(Q4:Q9)</f>
        <v>388</v>
      </c>
      <c r="R11" s="108"/>
      <c r="S11" s="108">
        <f>SUM(S4:S9)</f>
        <v>14</v>
      </c>
      <c r="T11" s="95">
        <f>SUM(T4:T9)</f>
        <v>2</v>
      </c>
      <c r="W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row>
    <row r="12" spans="1:464" x14ac:dyDescent="0.25">
      <c r="A12" s="144"/>
      <c r="B12" s="140"/>
      <c r="C12" s="140"/>
      <c r="D12" s="140"/>
      <c r="E12" s="145"/>
      <c r="F12" s="47"/>
      <c r="G12" s="48"/>
      <c r="H12" s="48"/>
      <c r="I12" s="49"/>
      <c r="P12" s="93"/>
      <c r="Q12" s="108"/>
      <c r="R12" s="108"/>
      <c r="S12" s="108"/>
      <c r="T12" s="95"/>
      <c r="W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row>
    <row r="13" spans="1:464" x14ac:dyDescent="0.25">
      <c r="A13" s="144" t="s">
        <v>17</v>
      </c>
      <c r="B13" s="140"/>
      <c r="C13" s="140"/>
      <c r="D13" s="140"/>
      <c r="E13" s="145"/>
      <c r="F13" s="85"/>
      <c r="G13" s="86"/>
      <c r="H13" s="86"/>
      <c r="I13" s="87"/>
      <c r="J13" s="1">
        <v>2</v>
      </c>
      <c r="K13" s="1">
        <v>18</v>
      </c>
      <c r="L13" s="1">
        <v>13</v>
      </c>
      <c r="M13" s="1">
        <v>3</v>
      </c>
      <c r="N13" s="1">
        <v>4</v>
      </c>
      <c r="O13" s="1">
        <v>5</v>
      </c>
      <c r="P13" s="93"/>
      <c r="Q13" s="107"/>
      <c r="R13" s="107"/>
      <c r="S13" s="107"/>
      <c r="T13" s="95"/>
      <c r="W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row>
    <row r="14" spans="1:464" x14ac:dyDescent="0.25">
      <c r="A14" s="137"/>
      <c r="B14" s="111"/>
      <c r="C14" s="111"/>
      <c r="D14" s="111"/>
      <c r="E14" s="138"/>
      <c r="F14" s="90"/>
      <c r="G14" s="86"/>
      <c r="H14" s="86"/>
      <c r="I14" s="92"/>
      <c r="J14" s="11">
        <f t="shared" ref="J14:O14" si="4">J13/$F$10</f>
        <v>4.4444444444444446E-2</v>
      </c>
      <c r="K14" s="6">
        <f t="shared" si="4"/>
        <v>0.4</v>
      </c>
      <c r="L14" s="6">
        <f t="shared" si="4"/>
        <v>0.28888888888888886</v>
      </c>
      <c r="M14" s="6">
        <f t="shared" si="4"/>
        <v>6.6666666666666666E-2</v>
      </c>
      <c r="N14" s="6">
        <f t="shared" si="4"/>
        <v>8.8888888888888892E-2</v>
      </c>
      <c r="O14" s="9">
        <f t="shared" si="4"/>
        <v>0.1111111111111111</v>
      </c>
      <c r="P14" s="93"/>
      <c r="Q14" s="107"/>
      <c r="R14" s="107"/>
      <c r="S14" s="107"/>
      <c r="T14" s="95"/>
      <c r="W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row>
    <row r="15" spans="1:464" ht="15.75" thickBot="1" x14ac:dyDescent="0.3">
      <c r="A15" s="137"/>
      <c r="B15" s="111"/>
      <c r="C15" s="111"/>
      <c r="D15" s="111"/>
      <c r="E15" s="138"/>
      <c r="F15" s="47"/>
      <c r="G15" s="48"/>
      <c r="H15" s="48"/>
      <c r="I15" s="49"/>
      <c r="J15" s="47"/>
      <c r="K15" s="48"/>
      <c r="L15" s="48"/>
      <c r="M15" s="48"/>
      <c r="N15" s="48"/>
      <c r="O15" s="49"/>
      <c r="P15" s="93"/>
      <c r="Q15" s="108"/>
      <c r="R15" s="108"/>
      <c r="S15" s="108"/>
      <c r="T15" s="95"/>
      <c r="W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row>
    <row r="16" spans="1:464" ht="15.75" thickBot="1" x14ac:dyDescent="0.3">
      <c r="A16" s="146" t="s">
        <v>48</v>
      </c>
      <c r="B16" s="147"/>
      <c r="C16" s="147"/>
      <c r="D16" s="147"/>
      <c r="E16" s="148"/>
      <c r="F16" s="82" t="s">
        <v>1</v>
      </c>
      <c r="G16" s="83" t="s">
        <v>13</v>
      </c>
      <c r="H16" s="83" t="s">
        <v>11</v>
      </c>
      <c r="I16" s="84" t="s">
        <v>12</v>
      </c>
      <c r="J16" s="82" t="s">
        <v>9</v>
      </c>
      <c r="K16" s="83" t="s">
        <v>6</v>
      </c>
      <c r="L16" s="83" t="s">
        <v>4</v>
      </c>
      <c r="M16" s="83" t="s">
        <v>5</v>
      </c>
      <c r="N16" s="83" t="s">
        <v>7</v>
      </c>
      <c r="O16" s="84" t="s">
        <v>8</v>
      </c>
      <c r="P16" s="93"/>
      <c r="Q16" s="107"/>
      <c r="R16" s="107"/>
      <c r="S16" s="107"/>
      <c r="T16" s="95"/>
      <c r="W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row>
    <row r="17" spans="1:464" x14ac:dyDescent="0.25">
      <c r="A17" s="137" t="s">
        <v>22</v>
      </c>
      <c r="B17" s="111"/>
      <c r="C17" s="111"/>
      <c r="D17" s="111"/>
      <c r="E17" s="138"/>
      <c r="F17" s="1">
        <v>20</v>
      </c>
      <c r="G17" s="1">
        <v>203</v>
      </c>
      <c r="H17" s="6">
        <f>F17/$F$10</f>
        <v>0.44444444444444442</v>
      </c>
      <c r="I17" s="9">
        <f>G17/$G$10</f>
        <v>0.43939393939393939</v>
      </c>
      <c r="J17" s="1">
        <v>0</v>
      </c>
      <c r="K17" s="1">
        <v>92</v>
      </c>
      <c r="L17" s="1">
        <v>15</v>
      </c>
      <c r="M17" s="1">
        <v>48</v>
      </c>
      <c r="N17" s="1">
        <v>39</v>
      </c>
      <c r="O17" s="1">
        <v>9</v>
      </c>
      <c r="P17" s="93"/>
      <c r="Q17" s="108"/>
      <c r="R17" s="108"/>
      <c r="S17" s="108"/>
      <c r="T17" s="95"/>
      <c r="W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row>
    <row r="18" spans="1:464" x14ac:dyDescent="0.25">
      <c r="A18" s="137" t="s">
        <v>49</v>
      </c>
      <c r="B18" s="111"/>
      <c r="C18" s="111"/>
      <c r="D18" s="111"/>
      <c r="E18" s="138"/>
      <c r="F18" s="1">
        <v>7</v>
      </c>
      <c r="G18" s="1">
        <v>101</v>
      </c>
      <c r="H18" s="6">
        <f>F18/$F$10</f>
        <v>0.15555555555555556</v>
      </c>
      <c r="I18" s="9">
        <f>G18/$G$10</f>
        <v>0.21861471861471862</v>
      </c>
      <c r="J18" s="1">
        <v>2</v>
      </c>
      <c r="K18" s="1">
        <v>45</v>
      </c>
      <c r="L18" s="1">
        <v>10</v>
      </c>
      <c r="M18" s="1">
        <v>20</v>
      </c>
      <c r="N18" s="1">
        <v>15</v>
      </c>
      <c r="O18" s="1">
        <v>9</v>
      </c>
      <c r="P18" s="93"/>
      <c r="Q18" s="108"/>
      <c r="R18" s="108"/>
      <c r="S18" s="108"/>
      <c r="T18" s="95"/>
      <c r="W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row>
    <row r="19" spans="1:464" x14ac:dyDescent="0.25">
      <c r="A19" s="137" t="s">
        <v>32</v>
      </c>
      <c r="B19" s="111"/>
      <c r="C19" s="111"/>
      <c r="D19" s="111"/>
      <c r="E19" s="138"/>
      <c r="F19" s="1">
        <v>9</v>
      </c>
      <c r="G19" s="1">
        <v>117</v>
      </c>
      <c r="H19" s="6">
        <f>F19/$F$10</f>
        <v>0.2</v>
      </c>
      <c r="I19" s="9">
        <f>G19/$G$10</f>
        <v>0.25324675324675322</v>
      </c>
      <c r="J19" s="1">
        <v>8</v>
      </c>
      <c r="K19" s="1">
        <v>82</v>
      </c>
      <c r="L19" s="1">
        <v>7</v>
      </c>
      <c r="M19" s="1">
        <v>4</v>
      </c>
      <c r="N19" s="1">
        <v>5</v>
      </c>
      <c r="O19" s="1">
        <v>11</v>
      </c>
      <c r="P19" s="93"/>
      <c r="Q19" s="108"/>
      <c r="R19" s="108"/>
      <c r="S19" s="108"/>
      <c r="T19" s="95"/>
      <c r="W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row>
    <row r="20" spans="1:464" x14ac:dyDescent="0.25">
      <c r="A20" s="137" t="s">
        <v>3</v>
      </c>
      <c r="B20" s="111"/>
      <c r="C20" s="111"/>
      <c r="D20" s="111"/>
      <c r="E20" s="138"/>
      <c r="F20" s="1">
        <v>2</v>
      </c>
      <c r="G20" s="1">
        <v>55</v>
      </c>
      <c r="H20" s="6">
        <f>F20/$F$10</f>
        <v>4.4444444444444446E-2</v>
      </c>
      <c r="I20" s="9">
        <f>G20/$G$10</f>
        <v>0.11904761904761904</v>
      </c>
      <c r="J20" s="1">
        <v>1</v>
      </c>
      <c r="K20" s="1">
        <v>39</v>
      </c>
      <c r="L20" s="1">
        <v>3</v>
      </c>
      <c r="M20" s="1">
        <v>5</v>
      </c>
      <c r="N20" s="1">
        <v>3</v>
      </c>
      <c r="O20" s="1">
        <v>4</v>
      </c>
      <c r="P20" s="93"/>
      <c r="Q20" s="108"/>
      <c r="R20" s="108"/>
      <c r="S20" s="108"/>
      <c r="T20" s="95"/>
      <c r="W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row>
    <row r="21" spans="1:464" ht="15.75" thickBot="1" x14ac:dyDescent="0.3">
      <c r="A21" s="142" t="s">
        <v>37</v>
      </c>
      <c r="B21" s="123"/>
      <c r="C21" s="123"/>
      <c r="D21" s="123"/>
      <c r="E21" s="143"/>
      <c r="F21" s="1">
        <v>11</v>
      </c>
      <c r="G21" s="1">
        <v>89</v>
      </c>
      <c r="H21" s="8">
        <f>F21/$F$10</f>
        <v>0.24444444444444444</v>
      </c>
      <c r="I21" s="10">
        <f>G21/$G$10</f>
        <v>0.19264069264069264</v>
      </c>
      <c r="J21" s="1">
        <v>5</v>
      </c>
      <c r="K21" s="1">
        <v>51</v>
      </c>
      <c r="L21" s="1">
        <v>10</v>
      </c>
      <c r="M21" s="1">
        <v>5</v>
      </c>
      <c r="N21" s="1">
        <v>6</v>
      </c>
      <c r="O21" s="1">
        <v>11</v>
      </c>
      <c r="P21" s="96"/>
      <c r="Q21" s="97"/>
      <c r="R21" s="97"/>
      <c r="S21" s="97"/>
      <c r="T21" s="157"/>
      <c r="W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row>
    <row r="22" spans="1:464" x14ac:dyDescent="0.25">
      <c r="A22" s="113"/>
      <c r="B22" s="114"/>
      <c r="C22" s="114"/>
      <c r="D22" s="114"/>
      <c r="E22" s="115"/>
      <c r="F22" s="102"/>
      <c r="G22" s="103"/>
      <c r="H22" s="103"/>
      <c r="I22" s="103"/>
      <c r="J22" s="104"/>
      <c r="K22" s="103"/>
      <c r="L22" s="103"/>
      <c r="M22" s="105"/>
      <c r="N22" s="104"/>
      <c r="O22" s="105"/>
      <c r="P22" s="104"/>
      <c r="Q22" s="103"/>
      <c r="R22" s="104"/>
      <c r="S22" s="105"/>
      <c r="T22" s="113"/>
      <c r="U22" s="115"/>
      <c r="V22" s="104"/>
      <c r="W22" s="105"/>
      <c r="X22" s="104"/>
      <c r="Y22" s="105"/>
      <c r="Z22" s="104"/>
      <c r="AA22" s="105"/>
      <c r="AB22" s="104"/>
      <c r="AC22" s="105"/>
      <c r="AD22" s="104"/>
      <c r="AE22" s="105"/>
      <c r="AF22" s="104"/>
      <c r="AG22" s="105"/>
      <c r="AH22" s="104"/>
      <c r="AI22" s="105"/>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row>
    <row r="23" spans="1:464" x14ac:dyDescent="0.25">
      <c r="A23" s="139" t="s">
        <v>24</v>
      </c>
      <c r="B23" s="140"/>
      <c r="C23" s="140"/>
      <c r="D23" s="140"/>
      <c r="E23" s="141"/>
      <c r="F23" s="139" t="s">
        <v>215</v>
      </c>
      <c r="G23" s="140"/>
      <c r="H23" s="140"/>
      <c r="I23" s="141"/>
      <c r="J23" s="139" t="s">
        <v>35</v>
      </c>
      <c r="K23" s="140"/>
      <c r="L23" s="140"/>
      <c r="M23" s="141"/>
      <c r="N23" s="139" t="s">
        <v>9</v>
      </c>
      <c r="O23" s="141"/>
      <c r="P23" s="139" t="s">
        <v>6</v>
      </c>
      <c r="Q23" s="141"/>
      <c r="R23" s="139" t="s">
        <v>4</v>
      </c>
      <c r="S23" s="141"/>
      <c r="T23" s="139" t="s">
        <v>5</v>
      </c>
      <c r="U23" s="141"/>
      <c r="V23" s="139" t="s">
        <v>7</v>
      </c>
      <c r="W23" s="141"/>
      <c r="X23" s="139" t="s">
        <v>8</v>
      </c>
      <c r="Y23" s="141"/>
      <c r="Z23" s="139" t="s">
        <v>109</v>
      </c>
      <c r="AA23" s="141"/>
      <c r="AB23" s="139" t="s">
        <v>110</v>
      </c>
      <c r="AC23" s="141"/>
      <c r="AD23" s="139" t="s">
        <v>216</v>
      </c>
      <c r="AE23" s="141"/>
      <c r="AF23" s="139" t="s">
        <v>112</v>
      </c>
      <c r="AG23" s="141"/>
      <c r="AH23" s="139" t="s">
        <v>37</v>
      </c>
      <c r="AI23" s="14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row>
    <row r="24" spans="1:464" x14ac:dyDescent="0.25">
      <c r="A24" s="110" t="s">
        <v>97</v>
      </c>
      <c r="B24" s="111"/>
      <c r="C24" s="111"/>
      <c r="D24" s="111"/>
      <c r="E24" s="112"/>
      <c r="F24" s="88" t="s">
        <v>33</v>
      </c>
      <c r="G24" s="59" t="s">
        <v>36</v>
      </c>
      <c r="H24" s="59" t="s">
        <v>34</v>
      </c>
      <c r="I24" s="59" t="s">
        <v>155</v>
      </c>
      <c r="J24" s="54" t="s">
        <v>33</v>
      </c>
      <c r="K24" s="59" t="s">
        <v>36</v>
      </c>
      <c r="L24" s="59" t="s">
        <v>34</v>
      </c>
      <c r="M24" s="55" t="s">
        <v>155</v>
      </c>
      <c r="N24" s="54" t="s">
        <v>36</v>
      </c>
      <c r="O24" s="55" t="s">
        <v>155</v>
      </c>
      <c r="P24" s="54" t="s">
        <v>36</v>
      </c>
      <c r="Q24" s="59" t="s">
        <v>155</v>
      </c>
      <c r="R24" s="54" t="s">
        <v>36</v>
      </c>
      <c r="S24" s="55" t="s">
        <v>155</v>
      </c>
      <c r="T24" s="54" t="s">
        <v>36</v>
      </c>
      <c r="U24" s="55" t="s">
        <v>155</v>
      </c>
      <c r="V24" s="54" t="s">
        <v>36</v>
      </c>
      <c r="W24" s="59" t="s">
        <v>155</v>
      </c>
      <c r="X24" s="54" t="s">
        <v>36</v>
      </c>
      <c r="Y24" s="55" t="s">
        <v>155</v>
      </c>
      <c r="Z24" s="54" t="s">
        <v>36</v>
      </c>
      <c r="AA24" s="55" t="s">
        <v>155</v>
      </c>
      <c r="AB24" s="54" t="s">
        <v>36</v>
      </c>
      <c r="AC24" s="55" t="s">
        <v>155</v>
      </c>
      <c r="AD24" s="54" t="s">
        <v>36</v>
      </c>
      <c r="AE24" s="59" t="s">
        <v>155</v>
      </c>
      <c r="AF24" s="54" t="s">
        <v>36</v>
      </c>
      <c r="AG24" s="59" t="s">
        <v>155</v>
      </c>
      <c r="AH24" s="54" t="s">
        <v>36</v>
      </c>
      <c r="AI24" s="55" t="s">
        <v>155</v>
      </c>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row>
    <row r="25" spans="1:464" x14ac:dyDescent="0.25">
      <c r="A25" s="116" t="s">
        <v>15</v>
      </c>
      <c r="B25" s="117"/>
      <c r="C25" s="117"/>
      <c r="D25" s="117"/>
      <c r="E25" s="118"/>
      <c r="F25" s="62"/>
      <c r="G25" s="62"/>
      <c r="H25" s="62"/>
      <c r="I25" s="62"/>
      <c r="J25" s="61"/>
      <c r="K25" s="62"/>
      <c r="L25" s="62"/>
      <c r="M25" s="63"/>
      <c r="N25" s="61"/>
      <c r="O25" s="63"/>
      <c r="P25" s="61"/>
      <c r="Q25" s="62"/>
      <c r="R25" s="61"/>
      <c r="S25" s="63"/>
      <c r="T25" s="61"/>
      <c r="U25" s="63"/>
      <c r="V25" s="61"/>
      <c r="W25" s="62"/>
      <c r="X25" s="61"/>
      <c r="Y25" s="63"/>
      <c r="Z25" s="61"/>
      <c r="AA25" s="63"/>
      <c r="AB25" s="61"/>
      <c r="AC25" s="63"/>
      <c r="AD25" s="61"/>
      <c r="AE25" s="62"/>
      <c r="AF25" s="61"/>
      <c r="AG25" s="62"/>
      <c r="AH25" s="61"/>
      <c r="AI25" s="63"/>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row>
    <row r="26" spans="1:464" x14ac:dyDescent="0.25">
      <c r="A26" s="110" t="s">
        <v>14</v>
      </c>
      <c r="B26" s="111"/>
      <c r="C26" s="111"/>
      <c r="D26" s="111"/>
      <c r="E26" s="112"/>
      <c r="F26" s="62">
        <v>8.7610878538598893</v>
      </c>
      <c r="G26" s="62">
        <v>9.7937511630945604</v>
      </c>
      <c r="H26" s="62">
        <v>10.698133452472099</v>
      </c>
      <c r="I26" s="62">
        <v>9.8888994643356796</v>
      </c>
      <c r="J26" s="61">
        <v>8.6788065244971708</v>
      </c>
      <c r="K26" s="62">
        <v>9.8024545012103097</v>
      </c>
      <c r="L26" s="62">
        <v>11.154361379738001</v>
      </c>
      <c r="M26" s="63">
        <v>10.2440755771302</v>
      </c>
      <c r="N26" s="61">
        <v>9.2549703341313592</v>
      </c>
      <c r="O26" s="63">
        <v>9.3448352120301497</v>
      </c>
      <c r="P26" s="61">
        <v>9.6794769704348305</v>
      </c>
      <c r="Q26" s="62">
        <v>10.1553838330319</v>
      </c>
      <c r="R26" s="61">
        <v>9.2418596214811206</v>
      </c>
      <c r="S26" s="63">
        <v>9.87284458830554</v>
      </c>
      <c r="T26" s="61">
        <v>9.9379685508961906</v>
      </c>
      <c r="U26" s="63">
        <v>9.8703040861943094</v>
      </c>
      <c r="V26" s="61">
        <v>10.4493471073148</v>
      </c>
      <c r="W26" s="62">
        <v>11.950199445242999</v>
      </c>
      <c r="X26" s="61">
        <v>9.8754294962788105</v>
      </c>
      <c r="Y26" s="63">
        <v>11.822026781580499</v>
      </c>
      <c r="Z26" s="61">
        <v>10.0013183608897</v>
      </c>
      <c r="AA26" s="63">
        <v>10.4515736117069</v>
      </c>
      <c r="AB26" s="61">
        <v>10.0939741571068</v>
      </c>
      <c r="AC26" s="63">
        <v>10.442041885059099</v>
      </c>
      <c r="AD26" s="61">
        <v>9.3425857758275104</v>
      </c>
      <c r="AE26" s="62">
        <v>9.9353110472218198</v>
      </c>
      <c r="AF26" s="61">
        <v>10.145518236596599</v>
      </c>
      <c r="AG26" s="62">
        <v>11.456443334344099</v>
      </c>
      <c r="AH26" s="61">
        <v>9.2809874178240204</v>
      </c>
      <c r="AI26" s="63">
        <v>10.672929681892899</v>
      </c>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row>
    <row r="27" spans="1:464" x14ac:dyDescent="0.25">
      <c r="A27" s="110" t="s">
        <v>98</v>
      </c>
      <c r="B27" s="111"/>
      <c r="C27" s="111"/>
      <c r="D27" s="111"/>
      <c r="E27" s="112"/>
      <c r="F27" s="62">
        <v>13.939375</v>
      </c>
      <c r="G27" s="62">
        <v>15.731400000000001</v>
      </c>
      <c r="H27" s="62">
        <v>19.550850000000001</v>
      </c>
      <c r="I27" s="62">
        <v>17.216125000000002</v>
      </c>
      <c r="J27" s="61">
        <v>13.537775</v>
      </c>
      <c r="K27" s="62">
        <v>15.23925</v>
      </c>
      <c r="L27" s="62">
        <v>19.497475000000001</v>
      </c>
      <c r="M27" s="63">
        <v>17.258996178343899</v>
      </c>
      <c r="N27" s="61">
        <v>15.277900000000001</v>
      </c>
      <c r="O27" s="63">
        <v>17.282299999999999</v>
      </c>
      <c r="P27" s="61">
        <v>15.19355</v>
      </c>
      <c r="Q27" s="62">
        <v>17.640409677419399</v>
      </c>
      <c r="R27" s="61">
        <v>15.218349999999999</v>
      </c>
      <c r="S27" s="63">
        <v>17.105469230769199</v>
      </c>
      <c r="T27" s="61">
        <v>14.3245</v>
      </c>
      <c r="U27" s="63">
        <v>15.8705441176471</v>
      </c>
      <c r="V27" s="61">
        <v>17.996400000000001</v>
      </c>
      <c r="W27" s="62">
        <v>25.385372222222198</v>
      </c>
      <c r="X27" s="61">
        <v>14.422499999999999</v>
      </c>
      <c r="Y27" s="63">
        <v>15.946985714285701</v>
      </c>
      <c r="Z27" s="61">
        <v>15.675599999999999</v>
      </c>
      <c r="AA27" s="63">
        <v>18.484759055118101</v>
      </c>
      <c r="AB27" s="61">
        <v>13.8758</v>
      </c>
      <c r="AC27" s="63">
        <v>16.110719718309898</v>
      </c>
      <c r="AD27" s="61">
        <v>15.9762</v>
      </c>
      <c r="AE27" s="62">
        <v>20.521463414634098</v>
      </c>
      <c r="AF27" s="61">
        <v>16.725549999999998</v>
      </c>
      <c r="AG27" s="62">
        <v>19.288197368421098</v>
      </c>
      <c r="AH27" s="61">
        <v>14.480600000000001</v>
      </c>
      <c r="AI27" s="63">
        <v>18.792854411764701</v>
      </c>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row>
    <row r="28" spans="1:464" x14ac:dyDescent="0.25">
      <c r="A28" s="110" t="s">
        <v>50</v>
      </c>
      <c r="B28" s="111"/>
      <c r="C28" s="111"/>
      <c r="D28" s="111"/>
      <c r="E28" s="112"/>
      <c r="F28" s="62">
        <v>8.3704999999999998</v>
      </c>
      <c r="G28" s="62">
        <v>9.1674000000000007</v>
      </c>
      <c r="H28" s="62">
        <v>10.3643</v>
      </c>
      <c r="I28" s="62">
        <v>9.5003688888888895</v>
      </c>
      <c r="J28" s="61">
        <v>8.4575250000000004</v>
      </c>
      <c r="K28" s="62">
        <v>9.2848500000000005</v>
      </c>
      <c r="L28" s="62">
        <v>10.742274999999999</v>
      </c>
      <c r="M28" s="63">
        <v>9.8873213656387708</v>
      </c>
      <c r="N28" s="61">
        <v>9.0808</v>
      </c>
      <c r="O28" s="63">
        <v>9.0958733333333299</v>
      </c>
      <c r="P28" s="61">
        <v>9.2623499999999996</v>
      </c>
      <c r="Q28" s="62">
        <v>9.7980403225806505</v>
      </c>
      <c r="R28" s="61">
        <v>8.8061500000000006</v>
      </c>
      <c r="S28" s="63">
        <v>9.5470815789473704</v>
      </c>
      <c r="T28" s="61">
        <v>9.2150999999999996</v>
      </c>
      <c r="U28" s="63">
        <v>9.5486969230769194</v>
      </c>
      <c r="V28" s="61">
        <v>10.20105</v>
      </c>
      <c r="W28" s="62">
        <v>11.415944444444399</v>
      </c>
      <c r="X28" s="61">
        <v>9.7691999999999997</v>
      </c>
      <c r="Y28" s="63">
        <v>11.5371378378378</v>
      </c>
      <c r="Z28" s="61">
        <v>9.5455000000000005</v>
      </c>
      <c r="AA28" s="63">
        <v>10.122339195979899</v>
      </c>
      <c r="AB28" s="61">
        <v>9.3642000000000003</v>
      </c>
      <c r="AC28" s="63">
        <v>9.8870747474747507</v>
      </c>
      <c r="AD28" s="61">
        <v>9.1709999999999994</v>
      </c>
      <c r="AE28" s="62">
        <v>9.6179669565217392</v>
      </c>
      <c r="AF28" s="61">
        <v>9.7848000000000006</v>
      </c>
      <c r="AG28" s="62">
        <v>11.04402</v>
      </c>
      <c r="AH28" s="61">
        <v>9.1275999999999993</v>
      </c>
      <c r="AI28" s="63">
        <v>10.291184269662899</v>
      </c>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row>
    <row r="29" spans="1:464" x14ac:dyDescent="0.25">
      <c r="A29" s="116" t="s">
        <v>27</v>
      </c>
      <c r="B29" s="117"/>
      <c r="C29" s="117"/>
      <c r="D29" s="117"/>
      <c r="E29" s="118"/>
      <c r="F29" s="62"/>
      <c r="G29" s="62"/>
      <c r="H29" s="62"/>
      <c r="I29" s="62"/>
      <c r="J29" s="61"/>
      <c r="K29" s="62"/>
      <c r="L29" s="62"/>
      <c r="M29" s="63"/>
      <c r="N29" s="61"/>
      <c r="O29" s="63"/>
      <c r="P29" s="61"/>
      <c r="Q29" s="62"/>
      <c r="R29" s="61"/>
      <c r="S29" s="63"/>
      <c r="T29" s="61"/>
      <c r="U29" s="63"/>
      <c r="V29" s="61"/>
      <c r="W29" s="62"/>
      <c r="X29" s="61"/>
      <c r="Y29" s="63"/>
      <c r="Z29" s="61"/>
      <c r="AA29" s="63"/>
      <c r="AB29" s="61"/>
      <c r="AC29" s="63"/>
      <c r="AD29" s="61"/>
      <c r="AE29" s="62"/>
      <c r="AF29" s="61"/>
      <c r="AG29" s="62"/>
      <c r="AH29" s="61"/>
      <c r="AI29" s="63"/>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row>
    <row r="30" spans="1:464" x14ac:dyDescent="0.25">
      <c r="A30" s="110" t="s">
        <v>101</v>
      </c>
      <c r="B30" s="111"/>
      <c r="C30" s="111"/>
      <c r="D30" s="111"/>
      <c r="E30" s="112"/>
      <c r="F30" s="62">
        <v>206.98012603005299</v>
      </c>
      <c r="G30" s="62">
        <v>276.96817420435502</v>
      </c>
      <c r="H30" s="62">
        <v>706.43776824034296</v>
      </c>
      <c r="I30" s="62">
        <v>1092.3370955793</v>
      </c>
      <c r="J30" s="61">
        <v>144.09819625596799</v>
      </c>
      <c r="K30" s="62">
        <v>350.53406738189301</v>
      </c>
      <c r="L30" s="62">
        <v>1287.42943986105</v>
      </c>
      <c r="M30" s="63">
        <v>1915.9820091470201</v>
      </c>
      <c r="N30" s="61">
        <v>504.33275563258201</v>
      </c>
      <c r="O30" s="63">
        <v>1383.40296894681</v>
      </c>
      <c r="P30" s="61">
        <v>398.14100784937102</v>
      </c>
      <c r="Q30" s="62">
        <v>2633.4856225475601</v>
      </c>
      <c r="R30" s="61">
        <v>294.46193114940502</v>
      </c>
      <c r="S30" s="63">
        <v>12032.932292469</v>
      </c>
      <c r="T30" s="61">
        <v>390.768118875602</v>
      </c>
      <c r="U30" s="63">
        <v>9838.8395146419407</v>
      </c>
      <c r="V30" s="61">
        <v>329.09289022064797</v>
      </c>
      <c r="W30" s="62">
        <v>1321.99429171211</v>
      </c>
      <c r="X30" s="61">
        <v>248.972602739726</v>
      </c>
      <c r="Y30" s="63">
        <v>736.58490216209896</v>
      </c>
      <c r="Z30" s="61">
        <v>276.96817420435502</v>
      </c>
      <c r="AA30" s="63">
        <v>4007.9958787141099</v>
      </c>
      <c r="AB30" s="61">
        <v>369.767441860465</v>
      </c>
      <c r="AC30" s="63">
        <v>2669.5816850112901</v>
      </c>
      <c r="AD30" s="61">
        <v>350.75757575757598</v>
      </c>
      <c r="AE30" s="62">
        <v>2972.0091291806302</v>
      </c>
      <c r="AF30" s="61">
        <v>350.158755046843</v>
      </c>
      <c r="AG30" s="62">
        <v>3052.4468669187299</v>
      </c>
      <c r="AH30" s="61">
        <v>424.59199565770598</v>
      </c>
      <c r="AI30" s="63">
        <v>1420.2063041169499</v>
      </c>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row>
    <row r="31" spans="1:464" x14ac:dyDescent="0.25">
      <c r="A31" s="110" t="s">
        <v>95</v>
      </c>
      <c r="B31" s="111"/>
      <c r="C31" s="111"/>
      <c r="D31" s="111"/>
      <c r="E31" s="112"/>
      <c r="F31" s="62">
        <v>5.7195586025974403E-2</v>
      </c>
      <c r="G31" s="62">
        <v>0.39814792290039802</v>
      </c>
      <c r="H31" s="62">
        <v>0.73230986412564003</v>
      </c>
      <c r="I31" s="62">
        <v>0.84077192985149396</v>
      </c>
      <c r="J31" s="61">
        <v>3.9813480780032599E-2</v>
      </c>
      <c r="K31" s="62">
        <v>0.33467692392445197</v>
      </c>
      <c r="L31" s="62">
        <v>0.93923907784553196</v>
      </c>
      <c r="M31" s="63">
        <v>0.74490409874576502</v>
      </c>
      <c r="N31" s="61">
        <v>0.49214108775237297</v>
      </c>
      <c r="O31" s="63">
        <v>0.89198835797587195</v>
      </c>
      <c r="P31" s="61">
        <v>0.29285103258607997</v>
      </c>
      <c r="Q31" s="62">
        <v>0.66519494995464001</v>
      </c>
      <c r="R31" s="61">
        <v>0.55534066541497296</v>
      </c>
      <c r="S31" s="63">
        <v>1.4295314544865101</v>
      </c>
      <c r="T31" s="61">
        <v>0.212860310421286</v>
      </c>
      <c r="U31" s="63">
        <v>0.70323499816111501</v>
      </c>
      <c r="V31" s="61">
        <v>0.38886675764538198</v>
      </c>
      <c r="W31" s="62">
        <v>0.97022045082000097</v>
      </c>
      <c r="X31" s="61">
        <v>0.54027369851784801</v>
      </c>
      <c r="Y31" s="63">
        <v>0.99877978156809999</v>
      </c>
      <c r="Z31" s="61">
        <v>0.32262387004339399</v>
      </c>
      <c r="AA31" s="63">
        <v>0.90167422149943699</v>
      </c>
      <c r="AB31" s="61">
        <v>0.244413407821229</v>
      </c>
      <c r="AC31" s="63">
        <v>0.638926143570692</v>
      </c>
      <c r="AD31" s="61">
        <v>0.294693916561798</v>
      </c>
      <c r="AE31" s="62">
        <v>0.59231771770259101</v>
      </c>
      <c r="AF31" s="61">
        <v>0.36088054853843399</v>
      </c>
      <c r="AG31" s="62">
        <v>1.1121000500798699</v>
      </c>
      <c r="AH31" s="61">
        <v>0.37310268803527502</v>
      </c>
      <c r="AI31" s="63">
        <v>0.63601865107783995</v>
      </c>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row>
    <row r="32" spans="1:464" x14ac:dyDescent="0.25">
      <c r="A32" s="119" t="s">
        <v>96</v>
      </c>
      <c r="B32" s="120"/>
      <c r="C32" s="120"/>
      <c r="D32" s="120"/>
      <c r="E32" s="121"/>
      <c r="F32" s="62">
        <v>1.1553070684576701</v>
      </c>
      <c r="G32" s="62">
        <v>3.37387375554913</v>
      </c>
      <c r="H32" s="62">
        <v>5.6146946910672204</v>
      </c>
      <c r="I32" s="62">
        <v>4.5535806811520096</v>
      </c>
      <c r="J32" s="61">
        <v>0.88041050681834498</v>
      </c>
      <c r="K32" s="62">
        <v>3.1355496486102901</v>
      </c>
      <c r="L32" s="62">
        <v>7.2305992890012103</v>
      </c>
      <c r="M32" s="63">
        <v>5.1568598010903104</v>
      </c>
      <c r="N32" s="61">
        <v>5.12421501639085</v>
      </c>
      <c r="O32" s="63">
        <v>7.3377131129539297</v>
      </c>
      <c r="P32" s="61">
        <v>2.7240220686929701</v>
      </c>
      <c r="Q32" s="62">
        <v>4.8568162703955799</v>
      </c>
      <c r="R32" s="61">
        <v>5.0620868215372097</v>
      </c>
      <c r="S32" s="63">
        <v>7.9284969637290796</v>
      </c>
      <c r="T32" s="61">
        <v>2.24966916629907</v>
      </c>
      <c r="U32" s="63">
        <v>4.1862420250684496</v>
      </c>
      <c r="V32" s="61">
        <v>2.8156176197188798</v>
      </c>
      <c r="W32" s="62">
        <v>5.2422840444381498</v>
      </c>
      <c r="X32" s="61">
        <v>4.6036994936447204</v>
      </c>
      <c r="Y32" s="63">
        <v>6.6772642386410404</v>
      </c>
      <c r="Z32" s="61">
        <v>2.7668235593435999</v>
      </c>
      <c r="AA32" s="63">
        <v>5.8552853675996799</v>
      </c>
      <c r="AB32" s="61">
        <v>3.37387375554913</v>
      </c>
      <c r="AC32" s="63">
        <v>5.3158547172036901</v>
      </c>
      <c r="AD32" s="61">
        <v>3.26002787672294</v>
      </c>
      <c r="AE32" s="62">
        <v>5.0889387169712004</v>
      </c>
      <c r="AF32" s="61">
        <v>2.3806814949655801</v>
      </c>
      <c r="AG32" s="62">
        <v>5.7579370352612802</v>
      </c>
      <c r="AH32" s="61">
        <v>3.3814684442473499</v>
      </c>
      <c r="AI32" s="63">
        <v>4.2033836593191101</v>
      </c>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row>
    <row r="33" spans="1:464" x14ac:dyDescent="0.25">
      <c r="A33" s="110" t="s">
        <v>59</v>
      </c>
      <c r="B33" s="111"/>
      <c r="C33" s="111"/>
      <c r="D33" s="111"/>
      <c r="E33" s="112"/>
      <c r="F33" s="62">
        <v>0</v>
      </c>
      <c r="G33" s="62">
        <v>0</v>
      </c>
      <c r="H33" s="62">
        <v>1.4889936573618701</v>
      </c>
      <c r="I33" s="62">
        <v>1.5878153619150299</v>
      </c>
      <c r="J33" s="61">
        <v>0</v>
      </c>
      <c r="K33" s="62">
        <v>0</v>
      </c>
      <c r="L33" s="62">
        <v>0.76404209389271005</v>
      </c>
      <c r="M33" s="63">
        <v>1.3011158049862599</v>
      </c>
      <c r="N33" s="61">
        <v>0</v>
      </c>
      <c r="O33" s="63">
        <v>0</v>
      </c>
      <c r="P33" s="61">
        <v>0</v>
      </c>
      <c r="Q33" s="62">
        <v>1.2534353958870701</v>
      </c>
      <c r="R33" s="61">
        <v>0.25660120346877202</v>
      </c>
      <c r="S33" s="63">
        <v>2.8607713574181299</v>
      </c>
      <c r="T33" s="61">
        <v>7.3391802135701397E-3</v>
      </c>
      <c r="U33" s="63">
        <v>0.78533209459345699</v>
      </c>
      <c r="V33" s="61">
        <v>0.179435687742696</v>
      </c>
      <c r="W33" s="62">
        <v>2.47568797064244</v>
      </c>
      <c r="X33" s="61">
        <v>0</v>
      </c>
      <c r="Y33" s="63">
        <v>1.4088599278527301</v>
      </c>
      <c r="Z33" s="61">
        <v>0.37117727749536</v>
      </c>
      <c r="AA33" s="63">
        <v>2.7506660441747499</v>
      </c>
      <c r="AB33" s="61">
        <v>0</v>
      </c>
      <c r="AC33" s="63">
        <v>1.6289956854619501</v>
      </c>
      <c r="AD33" s="61">
        <v>0</v>
      </c>
      <c r="AE33" s="62">
        <v>0.50361087516384795</v>
      </c>
      <c r="AF33" s="61">
        <v>0</v>
      </c>
      <c r="AG33" s="62">
        <v>0.19997518805193701</v>
      </c>
      <c r="AH33" s="61">
        <v>0</v>
      </c>
      <c r="AI33" s="63">
        <v>0.60414969140494601</v>
      </c>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row>
    <row r="34" spans="1:464" x14ac:dyDescent="0.25">
      <c r="A34" s="110" t="s">
        <v>54</v>
      </c>
      <c r="B34" s="111"/>
      <c r="C34" s="111"/>
      <c r="D34" s="111"/>
      <c r="E34" s="112"/>
      <c r="F34" s="62">
        <v>0</v>
      </c>
      <c r="G34" s="62">
        <v>0</v>
      </c>
      <c r="H34" s="62">
        <v>0</v>
      </c>
      <c r="I34" s="62">
        <v>0.20330278560481599</v>
      </c>
      <c r="J34" s="61">
        <v>0</v>
      </c>
      <c r="K34" s="62">
        <v>0</v>
      </c>
      <c r="L34" s="62">
        <v>0</v>
      </c>
      <c r="M34" s="63">
        <v>0.17916807399416401</v>
      </c>
      <c r="N34" s="61">
        <v>0</v>
      </c>
      <c r="O34" s="63">
        <v>0.56112380914483995</v>
      </c>
      <c r="P34" s="61">
        <v>0</v>
      </c>
      <c r="Q34" s="62">
        <v>0.13958255571367201</v>
      </c>
      <c r="R34" s="61">
        <v>0</v>
      </c>
      <c r="S34" s="63">
        <v>0.37738108228933798</v>
      </c>
      <c r="T34" s="61">
        <v>0</v>
      </c>
      <c r="U34" s="63">
        <v>0.187570819519149</v>
      </c>
      <c r="V34" s="61">
        <v>0</v>
      </c>
      <c r="W34" s="62">
        <v>0.105291954874159</v>
      </c>
      <c r="X34" s="61">
        <v>0</v>
      </c>
      <c r="Y34" s="63">
        <v>0.45219011579488699</v>
      </c>
      <c r="Z34" s="61">
        <v>0</v>
      </c>
      <c r="AA34" s="63">
        <v>5.8847995567581399E-2</v>
      </c>
      <c r="AB34" s="61">
        <v>0</v>
      </c>
      <c r="AC34" s="63">
        <v>0.22588249528753701</v>
      </c>
      <c r="AD34" s="61">
        <v>0</v>
      </c>
      <c r="AE34" s="62">
        <v>0.29374458132034897</v>
      </c>
      <c r="AF34" s="61">
        <v>0</v>
      </c>
      <c r="AG34" s="62">
        <v>0.18296939664953099</v>
      </c>
      <c r="AH34" s="61">
        <v>0</v>
      </c>
      <c r="AI34" s="63">
        <v>0.37490109355972701</v>
      </c>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row>
    <row r="35" spans="1:464" x14ac:dyDescent="0.25">
      <c r="A35" s="110" t="s">
        <v>55</v>
      </c>
      <c r="B35" s="111"/>
      <c r="C35" s="111"/>
      <c r="D35" s="111"/>
      <c r="E35" s="112"/>
      <c r="F35" s="62">
        <v>0</v>
      </c>
      <c r="G35" s="62">
        <v>0.32038632089708202</v>
      </c>
      <c r="H35" s="62">
        <v>1.25826647875108</v>
      </c>
      <c r="I35" s="62">
        <v>0.888156803630058</v>
      </c>
      <c r="J35" s="61">
        <v>0</v>
      </c>
      <c r="K35" s="62">
        <v>1.24348268404188E-2</v>
      </c>
      <c r="L35" s="62">
        <v>1.45119651879031</v>
      </c>
      <c r="M35" s="63">
        <v>1.1046763248818501</v>
      </c>
      <c r="N35" s="61">
        <v>1.2994194083494599</v>
      </c>
      <c r="O35" s="63">
        <v>2.53403857719425</v>
      </c>
      <c r="P35" s="61">
        <v>0</v>
      </c>
      <c r="Q35" s="62">
        <v>0.99897064580601103</v>
      </c>
      <c r="R35" s="61">
        <v>0.85329363275256698</v>
      </c>
      <c r="S35" s="63">
        <v>1.56383379599711</v>
      </c>
      <c r="T35" s="61">
        <v>9.72573429293912E-2</v>
      </c>
      <c r="U35" s="63">
        <v>1.26742324884456</v>
      </c>
      <c r="V35" s="61">
        <v>0</v>
      </c>
      <c r="W35" s="62">
        <v>0.34899392871382501</v>
      </c>
      <c r="X35" s="61">
        <v>0.58526363058039899</v>
      </c>
      <c r="Y35" s="63">
        <v>2.3698247111740698</v>
      </c>
      <c r="Z35" s="61">
        <v>0</v>
      </c>
      <c r="AA35" s="63">
        <v>0.678729948877838</v>
      </c>
      <c r="AB35" s="61">
        <v>4.41229770402937E-2</v>
      </c>
      <c r="AC35" s="63">
        <v>1.09210378379088</v>
      </c>
      <c r="AD35" s="61">
        <v>0</v>
      </c>
      <c r="AE35" s="62">
        <v>1.03875276845246</v>
      </c>
      <c r="AF35" s="61">
        <v>0</v>
      </c>
      <c r="AG35" s="62">
        <v>1.6377540984402801</v>
      </c>
      <c r="AH35" s="61">
        <v>0.33853320333658299</v>
      </c>
      <c r="AI35" s="63">
        <v>1.5968025238803301</v>
      </c>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row>
    <row r="36" spans="1:464" x14ac:dyDescent="0.25">
      <c r="A36" s="110" t="s">
        <v>56</v>
      </c>
      <c r="B36" s="111"/>
      <c r="C36" s="111"/>
      <c r="D36" s="111"/>
      <c r="E36" s="112"/>
      <c r="F36" s="62">
        <v>0</v>
      </c>
      <c r="G36" s="62">
        <v>0.31166518254675002</v>
      </c>
      <c r="H36" s="62">
        <v>1.02463483758448</v>
      </c>
      <c r="I36" s="62">
        <v>0.74916884446335996</v>
      </c>
      <c r="J36" s="61">
        <v>0</v>
      </c>
      <c r="K36" s="62">
        <v>0.21515559141558699</v>
      </c>
      <c r="L36" s="62">
        <v>1.2603696869744101</v>
      </c>
      <c r="M36" s="63">
        <v>0.83883691117828096</v>
      </c>
      <c r="N36" s="61">
        <v>2.02057651311521</v>
      </c>
      <c r="O36" s="63">
        <v>2.42640888148672</v>
      </c>
      <c r="P36" s="61">
        <v>0.23388195996987199</v>
      </c>
      <c r="Q36" s="62">
        <v>0.92169131402359805</v>
      </c>
      <c r="R36" s="61">
        <v>0.369080857135409</v>
      </c>
      <c r="S36" s="63">
        <v>1.0946926867598901</v>
      </c>
      <c r="T36" s="61">
        <v>0</v>
      </c>
      <c r="U36" s="63">
        <v>0.30546794559616802</v>
      </c>
      <c r="V36" s="61">
        <v>0</v>
      </c>
      <c r="W36" s="62">
        <v>0.20200319180722301</v>
      </c>
      <c r="X36" s="61">
        <v>1.18999433336032</v>
      </c>
      <c r="Y36" s="63">
        <v>1.8176725432715699</v>
      </c>
      <c r="Z36" s="61">
        <v>0</v>
      </c>
      <c r="AA36" s="63">
        <v>0.52031248309452705</v>
      </c>
      <c r="AB36" s="61">
        <v>0.20177844778237999</v>
      </c>
      <c r="AC36" s="63">
        <v>0.83098836294661804</v>
      </c>
      <c r="AD36" s="61">
        <v>1.3387323361705601</v>
      </c>
      <c r="AE36" s="62">
        <v>1.9260941688488999</v>
      </c>
      <c r="AF36" s="61">
        <v>0</v>
      </c>
      <c r="AG36" s="62">
        <v>0.75840345457520797</v>
      </c>
      <c r="AH36" s="61">
        <v>0.39457650722423199</v>
      </c>
      <c r="AI36" s="63">
        <v>0.74393671392764305</v>
      </c>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row>
    <row r="37" spans="1:464" x14ac:dyDescent="0.25">
      <c r="A37" s="110" t="s">
        <v>57</v>
      </c>
      <c r="B37" s="111"/>
      <c r="C37" s="111"/>
      <c r="D37" s="111"/>
      <c r="E37" s="112"/>
      <c r="F37" s="62">
        <v>0</v>
      </c>
      <c r="G37" s="62">
        <v>0.26740162729436801</v>
      </c>
      <c r="H37" s="62">
        <v>0.92011902037079396</v>
      </c>
      <c r="I37" s="62">
        <v>0.93968855206004198</v>
      </c>
      <c r="J37" s="61">
        <v>0</v>
      </c>
      <c r="K37" s="62">
        <v>0.17413530213949899</v>
      </c>
      <c r="L37" s="62">
        <v>1.02648947979136</v>
      </c>
      <c r="M37" s="63">
        <v>0.96645763268408702</v>
      </c>
      <c r="N37" s="61">
        <v>0.183186879239774</v>
      </c>
      <c r="O37" s="63">
        <v>1.6326086805187601</v>
      </c>
      <c r="P37" s="61">
        <v>0.155999373401074</v>
      </c>
      <c r="Q37" s="62">
        <v>0.87254606867322704</v>
      </c>
      <c r="R37" s="61">
        <v>0.813885540092669</v>
      </c>
      <c r="S37" s="63">
        <v>1.8223069295292</v>
      </c>
      <c r="T37" s="61">
        <v>0.26554444375427</v>
      </c>
      <c r="U37" s="63">
        <v>1.4931766357901699</v>
      </c>
      <c r="V37" s="61">
        <v>7.6068348449782899E-2</v>
      </c>
      <c r="W37" s="62">
        <v>0.80424189127918599</v>
      </c>
      <c r="X37" s="61">
        <v>3.9106747936781899E-2</v>
      </c>
      <c r="Y37" s="63">
        <v>0.76332536045918198</v>
      </c>
      <c r="Z37" s="61">
        <v>0.127399354509937</v>
      </c>
      <c r="AA37" s="63">
        <v>0.86065882181014897</v>
      </c>
      <c r="AB37" s="61">
        <v>0.21184251317557101</v>
      </c>
      <c r="AC37" s="63">
        <v>0.83749369972994203</v>
      </c>
      <c r="AD37" s="61">
        <v>5.5881531153953598E-2</v>
      </c>
      <c r="AE37" s="62">
        <v>0.75988800747211005</v>
      </c>
      <c r="AF37" s="61">
        <v>1.01615523124772</v>
      </c>
      <c r="AG37" s="62">
        <v>2.6974584877513199</v>
      </c>
      <c r="AH37" s="61">
        <v>0.15163954218380299</v>
      </c>
      <c r="AI37" s="63">
        <v>0.81560707666247101</v>
      </c>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row>
    <row r="38" spans="1:464" x14ac:dyDescent="0.25">
      <c r="A38" s="110" t="s">
        <v>58</v>
      </c>
      <c r="B38" s="111"/>
      <c r="C38" s="111"/>
      <c r="D38" s="111"/>
      <c r="E38" s="112"/>
      <c r="F38" s="62">
        <v>2.26490306214894E-3</v>
      </c>
      <c r="G38" s="62">
        <v>7.5757575757575801E-2</v>
      </c>
      <c r="H38" s="62">
        <v>0.25024795910582098</v>
      </c>
      <c r="I38" s="62">
        <v>0.17007930731746199</v>
      </c>
      <c r="J38" s="61">
        <v>0</v>
      </c>
      <c r="K38" s="62">
        <v>5.3407544911931198E-2</v>
      </c>
      <c r="L38" s="62">
        <v>0.22945255872461501</v>
      </c>
      <c r="M38" s="63">
        <v>0.22372439477131301</v>
      </c>
      <c r="N38" s="61">
        <v>0.40322580645161299</v>
      </c>
      <c r="O38" s="63">
        <v>0.56250259976045203</v>
      </c>
      <c r="P38" s="61">
        <v>3.2608271528768697E-2</v>
      </c>
      <c r="Q38" s="62">
        <v>0.18685815753878501</v>
      </c>
      <c r="R38" s="61">
        <v>8.3547040943088693E-2</v>
      </c>
      <c r="S38" s="63">
        <v>0.21382094402729199</v>
      </c>
      <c r="T38" s="61">
        <v>6.0731818411862898E-2</v>
      </c>
      <c r="U38" s="63">
        <v>0.15612867433517999</v>
      </c>
      <c r="V38" s="61">
        <v>0.123964003632136</v>
      </c>
      <c r="W38" s="62">
        <v>0.72192960496274206</v>
      </c>
      <c r="X38" s="61">
        <v>3.2702448595838603E-2</v>
      </c>
      <c r="Y38" s="63">
        <v>8.6832462622222301E-2</v>
      </c>
      <c r="Z38" s="61">
        <v>6.0731818411862898E-2</v>
      </c>
      <c r="AA38" s="63">
        <v>0.19688289611797199</v>
      </c>
      <c r="AB38" s="61">
        <v>6.1807526783261603E-2</v>
      </c>
      <c r="AC38" s="63">
        <v>0.28770185245163199</v>
      </c>
      <c r="AD38" s="61">
        <v>0.10583906812187301</v>
      </c>
      <c r="AE38" s="62">
        <v>0.36737963474569801</v>
      </c>
      <c r="AF38" s="61">
        <v>1.77881186040596E-3</v>
      </c>
      <c r="AG38" s="62">
        <v>0.15264869378753601</v>
      </c>
      <c r="AH38" s="61">
        <v>2.9549081023580202E-2</v>
      </c>
      <c r="AI38" s="63">
        <v>0.205216234922282</v>
      </c>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row>
    <row r="39" spans="1:464" x14ac:dyDescent="0.25">
      <c r="A39" s="110" t="s">
        <v>170</v>
      </c>
      <c r="B39" s="111"/>
      <c r="C39" s="111"/>
      <c r="D39" s="111"/>
      <c r="E39" s="112"/>
      <c r="F39" s="62">
        <v>0</v>
      </c>
      <c r="G39" s="62">
        <v>0</v>
      </c>
      <c r="H39" s="62">
        <v>0</v>
      </c>
      <c r="I39" s="62">
        <v>7.1255035229242106E-2</v>
      </c>
      <c r="J39" s="61">
        <v>0</v>
      </c>
      <c r="K39" s="62">
        <v>0</v>
      </c>
      <c r="L39" s="62">
        <v>0.10730982148026</v>
      </c>
      <c r="M39" s="63">
        <v>0.34719368635811398</v>
      </c>
      <c r="N39" s="61">
        <v>0.12772168835907999</v>
      </c>
      <c r="O39" s="63">
        <v>0.47484828448077598</v>
      </c>
      <c r="P39" s="61">
        <v>0</v>
      </c>
      <c r="Q39" s="62">
        <v>0.43079073229231502</v>
      </c>
      <c r="R39" s="61">
        <v>0</v>
      </c>
      <c r="S39" s="63">
        <v>0.12886474452180999</v>
      </c>
      <c r="T39" s="61">
        <v>0</v>
      </c>
      <c r="U39" s="63">
        <v>0.54364410229849502</v>
      </c>
      <c r="V39" s="61">
        <v>0</v>
      </c>
      <c r="W39" s="62">
        <v>0.17630405312701</v>
      </c>
      <c r="X39" s="61">
        <v>0</v>
      </c>
      <c r="Y39" s="63">
        <v>0.30634485042803</v>
      </c>
      <c r="Z39" s="61">
        <v>0</v>
      </c>
      <c r="AA39" s="63">
        <v>0.238889097920743</v>
      </c>
      <c r="AB39" s="61">
        <v>0</v>
      </c>
      <c r="AC39" s="63">
        <v>0.229519392125135</v>
      </c>
      <c r="AD39" s="61">
        <v>0</v>
      </c>
      <c r="AE39" s="62">
        <v>0.325570829976216</v>
      </c>
      <c r="AF39" s="61">
        <v>0</v>
      </c>
      <c r="AG39" s="62">
        <v>0.70108433926188995</v>
      </c>
      <c r="AH39" s="61">
        <v>0</v>
      </c>
      <c r="AI39" s="63">
        <v>0.67515057952741697</v>
      </c>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row>
    <row r="40" spans="1:464" x14ac:dyDescent="0.25">
      <c r="A40" s="116" t="s">
        <v>16</v>
      </c>
      <c r="B40" s="117"/>
      <c r="C40" s="117"/>
      <c r="D40" s="117"/>
      <c r="E40" s="118"/>
      <c r="F40" s="62"/>
      <c r="G40" s="62"/>
      <c r="H40" s="62"/>
      <c r="I40" s="62"/>
      <c r="J40" s="61"/>
      <c r="K40" s="62"/>
      <c r="L40" s="62"/>
      <c r="M40" s="63"/>
      <c r="N40" s="61"/>
      <c r="O40" s="63"/>
      <c r="P40" s="61"/>
      <c r="Q40" s="62"/>
      <c r="R40" s="61"/>
      <c r="S40" s="63"/>
      <c r="T40" s="61"/>
      <c r="U40" s="63"/>
      <c r="V40" s="61"/>
      <c r="W40" s="62"/>
      <c r="X40" s="61"/>
      <c r="Y40" s="63"/>
      <c r="Z40" s="61"/>
      <c r="AA40" s="63"/>
      <c r="AB40" s="61"/>
      <c r="AC40" s="63"/>
      <c r="AD40" s="61"/>
      <c r="AE40" s="62"/>
      <c r="AF40" s="61"/>
      <c r="AG40" s="62"/>
      <c r="AH40" s="61"/>
      <c r="AI40" s="63"/>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row>
    <row r="41" spans="1:464" x14ac:dyDescent="0.25">
      <c r="A41" s="110" t="s">
        <v>2</v>
      </c>
      <c r="B41" s="111"/>
      <c r="C41" s="111"/>
      <c r="D41" s="111"/>
      <c r="E41" s="112"/>
      <c r="F41" s="62">
        <v>0.92</v>
      </c>
      <c r="G41" s="62">
        <v>1.25</v>
      </c>
      <c r="H41" s="62">
        <v>1.5</v>
      </c>
      <c r="I41" s="62">
        <v>1.2333333333333301</v>
      </c>
      <c r="J41" s="61">
        <v>0.79249999999999998</v>
      </c>
      <c r="K41" s="62">
        <v>1.1599999999999999</v>
      </c>
      <c r="L41" s="62">
        <v>1.5175000000000001</v>
      </c>
      <c r="M41" s="63">
        <v>1.1778414096916301</v>
      </c>
      <c r="N41" s="61">
        <v>0.83</v>
      </c>
      <c r="O41" s="63">
        <v>0.82799999999999996</v>
      </c>
      <c r="P41" s="61">
        <v>1.135</v>
      </c>
      <c r="Q41" s="62">
        <v>1.14282258064516</v>
      </c>
      <c r="R41" s="61">
        <v>1.21</v>
      </c>
      <c r="S41" s="63">
        <v>1.2971052631578901</v>
      </c>
      <c r="T41" s="61">
        <v>1.18</v>
      </c>
      <c r="U41" s="63">
        <v>1.13507692307692</v>
      </c>
      <c r="V41" s="61">
        <v>1.375</v>
      </c>
      <c r="W41" s="62">
        <v>1.2825925925925901</v>
      </c>
      <c r="X41" s="61">
        <v>1.1299999999999999</v>
      </c>
      <c r="Y41" s="63">
        <v>1.2724324324324301</v>
      </c>
      <c r="Z41" s="61">
        <v>1.1599999999999999</v>
      </c>
      <c r="AA41" s="63">
        <v>1.1259798994974899</v>
      </c>
      <c r="AB41" s="61">
        <v>1.31</v>
      </c>
      <c r="AC41" s="63">
        <v>1.2978787878787901</v>
      </c>
      <c r="AD41" s="61">
        <v>1.02</v>
      </c>
      <c r="AE41" s="62">
        <v>1.01139130434783</v>
      </c>
      <c r="AF41" s="61">
        <v>1.1200000000000001</v>
      </c>
      <c r="AG41" s="62">
        <v>1.28054545454545</v>
      </c>
      <c r="AH41" s="61">
        <v>1.19</v>
      </c>
      <c r="AI41" s="63">
        <v>1.2830337078651699</v>
      </c>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row>
    <row r="42" spans="1:464" x14ac:dyDescent="0.25">
      <c r="A42" s="110" t="s">
        <v>23</v>
      </c>
      <c r="B42" s="111"/>
      <c r="C42" s="111"/>
      <c r="D42" s="111"/>
      <c r="E42" s="112"/>
      <c r="F42" s="62">
        <v>2.88</v>
      </c>
      <c r="G42" s="62">
        <v>3.45</v>
      </c>
      <c r="H42" s="62">
        <v>3.89</v>
      </c>
      <c r="I42" s="62">
        <v>3.41844444444444</v>
      </c>
      <c r="J42" s="61">
        <v>3.06</v>
      </c>
      <c r="K42" s="62">
        <v>3.46</v>
      </c>
      <c r="L42" s="62">
        <v>3.9</v>
      </c>
      <c r="M42" s="63">
        <v>3.4716740088105702</v>
      </c>
      <c r="N42" s="61">
        <v>3.18</v>
      </c>
      <c r="O42" s="63">
        <v>3.2393333333333301</v>
      </c>
      <c r="P42" s="61">
        <v>3.45</v>
      </c>
      <c r="Q42" s="62">
        <v>3.42620967741935</v>
      </c>
      <c r="R42" s="61">
        <v>3.6150000000000002</v>
      </c>
      <c r="S42" s="63">
        <v>3.68394736842105</v>
      </c>
      <c r="T42" s="61">
        <v>3.35</v>
      </c>
      <c r="U42" s="63">
        <v>3.40984615384615</v>
      </c>
      <c r="V42" s="61">
        <v>3.61</v>
      </c>
      <c r="W42" s="62">
        <v>3.8618518518518501</v>
      </c>
      <c r="X42" s="61">
        <v>3.44</v>
      </c>
      <c r="Y42" s="63">
        <v>3.44324324324324</v>
      </c>
      <c r="Z42" s="61">
        <v>3.48</v>
      </c>
      <c r="AA42" s="63">
        <v>3.4280402010050302</v>
      </c>
      <c r="AB42" s="61">
        <v>3.72</v>
      </c>
      <c r="AC42" s="63">
        <v>3.7507070707070702</v>
      </c>
      <c r="AD42" s="61">
        <v>3.28</v>
      </c>
      <c r="AE42" s="62">
        <v>3.27313043478261</v>
      </c>
      <c r="AF42" s="61">
        <v>3.58</v>
      </c>
      <c r="AG42" s="62">
        <v>3.68290909090909</v>
      </c>
      <c r="AH42" s="61">
        <v>3.44</v>
      </c>
      <c r="AI42" s="63">
        <v>3.4637078651685398</v>
      </c>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row>
    <row r="43" spans="1:464" x14ac:dyDescent="0.25">
      <c r="A43" s="110" t="s">
        <v>28</v>
      </c>
      <c r="B43" s="111"/>
      <c r="C43" s="111"/>
      <c r="D43" s="111"/>
      <c r="E43" s="112"/>
      <c r="F43" s="62">
        <v>0</v>
      </c>
      <c r="G43" s="62">
        <v>0</v>
      </c>
      <c r="H43" s="62">
        <v>0.04</v>
      </c>
      <c r="I43" s="62">
        <v>1.97777777777778E-2</v>
      </c>
      <c r="J43" s="61">
        <v>0</v>
      </c>
      <c r="K43" s="62">
        <v>0.02</v>
      </c>
      <c r="L43" s="62">
        <v>0.08</v>
      </c>
      <c r="M43" s="63">
        <v>5.7863436123348003E-2</v>
      </c>
      <c r="N43" s="61">
        <v>0.06</v>
      </c>
      <c r="O43" s="63">
        <v>0.16466666666666699</v>
      </c>
      <c r="P43" s="61">
        <v>0.02</v>
      </c>
      <c r="Q43" s="62">
        <v>4.3508064516129E-2</v>
      </c>
      <c r="R43" s="61">
        <v>5.0000000000000001E-3</v>
      </c>
      <c r="S43" s="63">
        <v>1.86842105263158E-2</v>
      </c>
      <c r="T43" s="61">
        <v>0.02</v>
      </c>
      <c r="U43" s="63">
        <v>7.3538461538461497E-2</v>
      </c>
      <c r="V43" s="61">
        <v>0.03</v>
      </c>
      <c r="W43" s="62">
        <v>0.16407407407407401</v>
      </c>
      <c r="X43" s="61">
        <v>0.04</v>
      </c>
      <c r="Y43" s="63">
        <v>4.1351351351351401E-2</v>
      </c>
      <c r="Z43" s="61">
        <v>0</v>
      </c>
      <c r="AA43" s="63">
        <v>4.9849246231155803E-2</v>
      </c>
      <c r="AB43" s="61">
        <v>0.06</v>
      </c>
      <c r="AC43" s="63">
        <v>0.11020202020202</v>
      </c>
      <c r="AD43" s="61">
        <v>0.02</v>
      </c>
      <c r="AE43" s="62">
        <v>4.6086956521739102E-2</v>
      </c>
      <c r="AF43" s="61">
        <v>7.0000000000000007E-2</v>
      </c>
      <c r="AG43" s="62">
        <v>7.3090909090909095E-2</v>
      </c>
      <c r="AH43" s="61">
        <v>0.01</v>
      </c>
      <c r="AI43" s="63">
        <v>5.4606741573033697E-2</v>
      </c>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row>
    <row r="44" spans="1:464" x14ac:dyDescent="0.25">
      <c r="A44" s="110" t="s">
        <v>169</v>
      </c>
      <c r="B44" s="111"/>
      <c r="C44" s="111"/>
      <c r="D44" s="111"/>
      <c r="E44" s="112"/>
      <c r="F44" s="86"/>
      <c r="G44" s="62">
        <v>0</v>
      </c>
      <c r="H44" s="60"/>
      <c r="I44" s="60">
        <v>0</v>
      </c>
      <c r="J44" s="52"/>
      <c r="K44" s="62">
        <v>1.08225108225108</v>
      </c>
      <c r="L44" s="60"/>
      <c r="M44" s="53">
        <v>5</v>
      </c>
      <c r="N44" s="61">
        <v>6.6666666666666696</v>
      </c>
      <c r="O44" s="53">
        <v>1</v>
      </c>
      <c r="P44" s="61">
        <v>0.39682539682539703</v>
      </c>
      <c r="Q44" s="53">
        <v>1</v>
      </c>
      <c r="R44" s="61">
        <v>0</v>
      </c>
      <c r="S44" s="53">
        <v>0</v>
      </c>
      <c r="T44" s="61">
        <v>1.5384615384615401</v>
      </c>
      <c r="U44" s="53">
        <v>1</v>
      </c>
      <c r="V44" s="61">
        <v>3.7037037037037002</v>
      </c>
      <c r="W44" s="53">
        <v>2</v>
      </c>
      <c r="X44" s="61">
        <v>0</v>
      </c>
      <c r="Y44" s="53">
        <v>0</v>
      </c>
      <c r="Z44" s="61">
        <v>0.98522167487684698</v>
      </c>
      <c r="AA44" s="53">
        <v>2</v>
      </c>
      <c r="AB44" s="61">
        <v>0</v>
      </c>
      <c r="AC44" s="53">
        <v>0</v>
      </c>
      <c r="AD44" s="61">
        <v>1.70940170940171</v>
      </c>
      <c r="AE44" s="53">
        <v>2</v>
      </c>
      <c r="AF44" s="61">
        <v>1.8181818181818199</v>
      </c>
      <c r="AG44" s="53">
        <v>1</v>
      </c>
      <c r="AH44" s="61">
        <v>0</v>
      </c>
      <c r="AI44" s="53">
        <v>0</v>
      </c>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row>
    <row r="45" spans="1:464" x14ac:dyDescent="0.25">
      <c r="A45" s="116" t="s">
        <v>18</v>
      </c>
      <c r="B45" s="117"/>
      <c r="C45" s="117"/>
      <c r="D45" s="117"/>
      <c r="E45" s="118"/>
      <c r="F45" s="62"/>
      <c r="G45" s="62"/>
      <c r="H45" s="62"/>
      <c r="I45" s="62"/>
      <c r="J45" s="61"/>
      <c r="K45" s="62"/>
      <c r="L45" s="62"/>
      <c r="M45" s="63"/>
      <c r="N45" s="61"/>
      <c r="O45" s="63"/>
      <c r="P45" s="61"/>
      <c r="Q45" s="62"/>
      <c r="R45" s="61"/>
      <c r="S45" s="63"/>
      <c r="T45" s="61"/>
      <c r="U45" s="63"/>
      <c r="V45" s="61"/>
      <c r="W45" s="62"/>
      <c r="X45" s="61"/>
      <c r="Y45" s="63"/>
      <c r="Z45" s="61"/>
      <c r="AA45" s="63"/>
      <c r="AB45" s="61"/>
      <c r="AC45" s="63"/>
      <c r="AD45" s="61"/>
      <c r="AE45" s="62"/>
      <c r="AF45" s="61"/>
      <c r="AG45" s="62"/>
      <c r="AH45" s="61"/>
      <c r="AI45" s="63"/>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row>
    <row r="46" spans="1:464" x14ac:dyDescent="0.25">
      <c r="A46" s="110" t="s">
        <v>29</v>
      </c>
      <c r="B46" s="111"/>
      <c r="C46" s="111"/>
      <c r="D46" s="111"/>
      <c r="E46" s="112"/>
      <c r="F46" s="62">
        <v>4.1665489069789396</v>
      </c>
      <c r="G46" s="62">
        <v>7.8667682890331596</v>
      </c>
      <c r="H46" s="62">
        <v>12.4797546574394</v>
      </c>
      <c r="I46" s="62">
        <v>8.7215224043638901</v>
      </c>
      <c r="J46" s="61">
        <v>6.1256297749693598</v>
      </c>
      <c r="K46" s="62">
        <v>10.3744254806586</v>
      </c>
      <c r="L46" s="62">
        <v>15.7852648051425</v>
      </c>
      <c r="M46" s="63">
        <v>12.3919326273558</v>
      </c>
      <c r="N46" s="61">
        <v>12.094313453536801</v>
      </c>
      <c r="O46" s="63">
        <v>11.850660880582399</v>
      </c>
      <c r="P46" s="61">
        <v>9.6991797940193596</v>
      </c>
      <c r="Q46" s="62">
        <v>11.961824768831301</v>
      </c>
      <c r="R46" s="61">
        <v>7.8048661250453</v>
      </c>
      <c r="S46" s="63">
        <v>9.2130592752141798</v>
      </c>
      <c r="T46" s="61">
        <v>10.9478439211818</v>
      </c>
      <c r="U46" s="63">
        <v>12.663717721307</v>
      </c>
      <c r="V46" s="61">
        <v>12.1463492822535</v>
      </c>
      <c r="W46" s="62">
        <v>18.633318694928501</v>
      </c>
      <c r="X46" s="61">
        <v>12.0146756240859</v>
      </c>
      <c r="Y46" s="63">
        <v>13.5150851750524</v>
      </c>
      <c r="Z46" s="61">
        <v>11.4200835952883</v>
      </c>
      <c r="AA46" s="63">
        <v>13.343151285449901</v>
      </c>
      <c r="AB46" s="61">
        <v>11.686002223070499</v>
      </c>
      <c r="AC46" s="63">
        <v>14.794362797815999</v>
      </c>
      <c r="AD46" s="61">
        <v>8.8842168493767808</v>
      </c>
      <c r="AE46" s="62">
        <v>11.0491476590188</v>
      </c>
      <c r="AF46" s="61">
        <v>10.1407131114214</v>
      </c>
      <c r="AG46" s="62">
        <v>13.825677779639699</v>
      </c>
      <c r="AH46" s="61">
        <v>9.2086991369829807</v>
      </c>
      <c r="AI46" s="63">
        <v>11.061041601842</v>
      </c>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row>
    <row r="47" spans="1:464" x14ac:dyDescent="0.25">
      <c r="A47" s="110" t="s">
        <v>30</v>
      </c>
      <c r="B47" s="111"/>
      <c r="C47" s="111"/>
      <c r="D47" s="111"/>
      <c r="E47" s="112"/>
      <c r="F47" s="62">
        <v>0</v>
      </c>
      <c r="G47" s="62">
        <v>0</v>
      </c>
      <c r="H47" s="62">
        <v>0.34086850028065502</v>
      </c>
      <c r="I47" s="62">
        <v>0.70835964804627904</v>
      </c>
      <c r="J47" s="61">
        <v>0</v>
      </c>
      <c r="K47" s="62">
        <v>0</v>
      </c>
      <c r="L47" s="62">
        <v>0.47649572964824</v>
      </c>
      <c r="M47" s="63">
        <v>1.21152280986212</v>
      </c>
      <c r="N47" s="61">
        <v>0</v>
      </c>
      <c r="O47" s="63">
        <v>0.55822502049173495</v>
      </c>
      <c r="P47" s="61">
        <v>0</v>
      </c>
      <c r="Q47" s="62">
        <v>1.1523415908554899</v>
      </c>
      <c r="R47" s="61">
        <v>0</v>
      </c>
      <c r="S47" s="63">
        <v>0.66704747722837199</v>
      </c>
      <c r="T47" s="61">
        <v>0</v>
      </c>
      <c r="U47" s="63">
        <v>1.32708121324202</v>
      </c>
      <c r="V47" s="61">
        <v>0</v>
      </c>
      <c r="W47" s="62">
        <v>3.0073229580974199</v>
      </c>
      <c r="X47" s="61">
        <v>0</v>
      </c>
      <c r="Y47" s="63">
        <v>1.7983762208457501</v>
      </c>
      <c r="Z47" s="61">
        <v>0</v>
      </c>
      <c r="AA47" s="63">
        <v>1.25318064722301</v>
      </c>
      <c r="AB47" s="61">
        <v>0</v>
      </c>
      <c r="AC47" s="63">
        <v>1.9884452922303999</v>
      </c>
      <c r="AD47" s="61">
        <v>0</v>
      </c>
      <c r="AE47" s="62">
        <v>0.45574357295030499</v>
      </c>
      <c r="AF47" s="61">
        <v>0</v>
      </c>
      <c r="AG47" s="62">
        <v>2.6085183360694102</v>
      </c>
      <c r="AH47" s="61">
        <v>0</v>
      </c>
      <c r="AI47" s="63">
        <v>0.69992712832267301</v>
      </c>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row>
    <row r="48" spans="1:464" x14ac:dyDescent="0.25">
      <c r="A48" s="110" t="s">
        <v>31</v>
      </c>
      <c r="B48" s="111"/>
      <c r="C48" s="111"/>
      <c r="D48" s="111"/>
      <c r="E48" s="112"/>
      <c r="F48" s="62">
        <v>22.596993168513102</v>
      </c>
      <c r="G48" s="62">
        <v>31.804502473725801</v>
      </c>
      <c r="H48" s="62">
        <v>43.116199067539903</v>
      </c>
      <c r="I48" s="62">
        <v>33.695519609524702</v>
      </c>
      <c r="J48" s="61">
        <v>21.354251853551499</v>
      </c>
      <c r="K48" s="62">
        <v>31.528849678615899</v>
      </c>
      <c r="L48" s="62">
        <v>42.618953701319299</v>
      </c>
      <c r="M48" s="63">
        <v>32.421944813838799</v>
      </c>
      <c r="N48" s="61">
        <v>41.497736025814497</v>
      </c>
      <c r="O48" s="63">
        <v>44.500531974040499</v>
      </c>
      <c r="P48" s="61">
        <v>31.532553007597102</v>
      </c>
      <c r="Q48" s="62">
        <v>32.328085694126997</v>
      </c>
      <c r="R48" s="61">
        <v>33.455185422274198</v>
      </c>
      <c r="S48" s="63">
        <v>36.044357992254298</v>
      </c>
      <c r="T48" s="61">
        <v>27.810561355727</v>
      </c>
      <c r="U48" s="63">
        <v>31.368493758451901</v>
      </c>
      <c r="V48" s="61">
        <v>28.744325874229101</v>
      </c>
      <c r="W48" s="62">
        <v>31.908717509793998</v>
      </c>
      <c r="X48" s="61">
        <v>29.161596995590401</v>
      </c>
      <c r="Y48" s="63">
        <v>27.572635819253399</v>
      </c>
      <c r="Z48" s="61">
        <v>31.493887565990601</v>
      </c>
      <c r="AA48" s="63">
        <v>32.897995445659397</v>
      </c>
      <c r="AB48" s="61">
        <v>22.596993168513102</v>
      </c>
      <c r="AC48" s="63">
        <v>26.425992252819</v>
      </c>
      <c r="AD48" s="61">
        <v>35.266007439471601</v>
      </c>
      <c r="AE48" s="62">
        <v>34.964662781928098</v>
      </c>
      <c r="AF48" s="61">
        <v>34.410629746073703</v>
      </c>
      <c r="AG48" s="62">
        <v>35.035797990988002</v>
      </c>
      <c r="AH48" s="61">
        <v>30.8033710769867</v>
      </c>
      <c r="AI48" s="63">
        <v>32.152708568056497</v>
      </c>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row>
    <row r="49" spans="1:464" x14ac:dyDescent="0.25">
      <c r="A49" s="116" t="s">
        <v>52</v>
      </c>
      <c r="B49" s="117"/>
      <c r="C49" s="117"/>
      <c r="D49" s="117"/>
      <c r="E49" s="118"/>
      <c r="F49" s="62"/>
      <c r="G49" s="62"/>
      <c r="H49" s="62"/>
      <c r="I49" s="62"/>
      <c r="J49" s="61"/>
      <c r="K49" s="62"/>
      <c r="L49" s="62"/>
      <c r="M49" s="63"/>
      <c r="N49" s="61"/>
      <c r="O49" s="63"/>
      <c r="P49" s="61"/>
      <c r="Q49" s="62"/>
      <c r="R49" s="61"/>
      <c r="S49" s="63"/>
      <c r="T49" s="61"/>
      <c r="U49" s="63"/>
      <c r="V49" s="61"/>
      <c r="W49" s="62"/>
      <c r="X49" s="61"/>
      <c r="Y49" s="63"/>
      <c r="Z49" s="61"/>
      <c r="AA49" s="63"/>
      <c r="AB49" s="61"/>
      <c r="AC49" s="63"/>
      <c r="AD49" s="61"/>
      <c r="AE49" s="62"/>
      <c r="AF49" s="61"/>
      <c r="AG49" s="62"/>
      <c r="AH49" s="61"/>
      <c r="AI49" s="63"/>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row>
    <row r="50" spans="1:464" x14ac:dyDescent="0.25">
      <c r="A50" s="110" t="s">
        <v>99</v>
      </c>
      <c r="B50" s="111"/>
      <c r="C50" s="111"/>
      <c r="D50" s="111"/>
      <c r="E50" s="112"/>
      <c r="F50" s="62">
        <v>-5.1100000000000003</v>
      </c>
      <c r="G50" s="62">
        <v>0.96</v>
      </c>
      <c r="H50" s="62">
        <v>4.21</v>
      </c>
      <c r="I50" s="62">
        <v>0.75133333333333296</v>
      </c>
      <c r="J50" s="61">
        <v>-5.4275000000000002</v>
      </c>
      <c r="K50" s="62">
        <v>1.47</v>
      </c>
      <c r="L50" s="62">
        <v>8.4275000000000002</v>
      </c>
      <c r="M50" s="63">
        <v>2.0094713656387699</v>
      </c>
      <c r="N50" s="61">
        <v>-0.6</v>
      </c>
      <c r="O50" s="63">
        <v>0.58533333333333304</v>
      </c>
      <c r="P50" s="61">
        <v>1.41</v>
      </c>
      <c r="Q50" s="62">
        <v>2.26258064516129</v>
      </c>
      <c r="R50" s="61">
        <v>2.14</v>
      </c>
      <c r="S50" s="63">
        <v>3.3460526315789498</v>
      </c>
      <c r="T50" s="61">
        <v>2.52</v>
      </c>
      <c r="U50" s="63">
        <v>2.1752307692307702</v>
      </c>
      <c r="V50" s="61">
        <v>-0.52</v>
      </c>
      <c r="W50" s="62">
        <v>2.0859259259259302</v>
      </c>
      <c r="X50" s="61">
        <v>0.83</v>
      </c>
      <c r="Y50" s="63">
        <v>2.1681081081081102</v>
      </c>
      <c r="Z50" s="61">
        <v>1.55</v>
      </c>
      <c r="AA50" s="63">
        <v>2.4407537688442198</v>
      </c>
      <c r="AB50" s="61">
        <v>8.14</v>
      </c>
      <c r="AC50" s="63">
        <v>10.953535353535401</v>
      </c>
      <c r="AD50" s="61">
        <v>0.76</v>
      </c>
      <c r="AE50" s="62">
        <v>2.3012173913043501</v>
      </c>
      <c r="AF50" s="61">
        <v>-2.72</v>
      </c>
      <c r="AG50" s="62">
        <v>-2.4165454545454499</v>
      </c>
      <c r="AH50" s="61">
        <v>1.32</v>
      </c>
      <c r="AI50" s="63">
        <v>2.93258426966292E-2</v>
      </c>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row>
    <row r="51" spans="1:464" ht="15.75" thickBot="1" x14ac:dyDescent="0.3">
      <c r="A51" s="122" t="s">
        <v>214</v>
      </c>
      <c r="B51" s="123"/>
      <c r="C51" s="123"/>
      <c r="D51" s="123"/>
      <c r="E51" s="124"/>
      <c r="F51" s="17"/>
      <c r="G51" s="17">
        <v>53.3333333333333</v>
      </c>
      <c r="H51" s="17"/>
      <c r="I51" s="17"/>
      <c r="J51" s="56"/>
      <c r="K51" s="17">
        <v>54.761904761904802</v>
      </c>
      <c r="L51" s="17"/>
      <c r="M51" s="57"/>
      <c r="N51" s="58">
        <v>46.6666666666667</v>
      </c>
      <c r="O51" s="57"/>
      <c r="P51" s="58">
        <v>54.761904761904802</v>
      </c>
      <c r="Q51" s="18"/>
      <c r="R51" s="58">
        <v>60.526315789473699</v>
      </c>
      <c r="S51" s="57"/>
      <c r="T51" s="58">
        <v>60</v>
      </c>
      <c r="U51" s="57"/>
      <c r="V51" s="58">
        <v>48.148148148148103</v>
      </c>
      <c r="W51" s="18"/>
      <c r="X51" s="58">
        <v>54.054054054054099</v>
      </c>
      <c r="Y51" s="57"/>
      <c r="Z51" s="58">
        <v>53.694581280788199</v>
      </c>
      <c r="AA51" s="57"/>
      <c r="AB51" s="58">
        <v>79.207920792079193</v>
      </c>
      <c r="AC51" s="57"/>
      <c r="AD51" s="58">
        <v>52.136752136752101</v>
      </c>
      <c r="AE51" s="18"/>
      <c r="AF51" s="58">
        <v>41.818181818181799</v>
      </c>
      <c r="AG51" s="18"/>
      <c r="AH51" s="58">
        <v>53.932584269662897</v>
      </c>
      <c r="AI51" s="57"/>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row>
    <row r="52" spans="1:464" x14ac:dyDescent="0.25">
      <c r="A52" s="1"/>
      <c r="B52" s="1"/>
      <c r="C52" s="1"/>
      <c r="D52" s="1"/>
      <c r="E52" s="1"/>
      <c r="Q52" s="1"/>
      <c r="R52" s="1"/>
      <c r="W52" s="48"/>
      <c r="AH52" s="48"/>
      <c r="AI52" s="48"/>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row>
    <row r="53" spans="1:464" x14ac:dyDescent="0.25">
      <c r="A53" s="1"/>
      <c r="B53" s="1"/>
      <c r="C53" s="1"/>
      <c r="D53" s="1"/>
      <c r="E53" s="1"/>
      <c r="Q53" s="1"/>
      <c r="R53" s="1"/>
      <c r="W53" s="48"/>
      <c r="AH53" s="48"/>
      <c r="AI53" s="48"/>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row>
    <row r="54" spans="1:464" x14ac:dyDescent="0.25">
      <c r="A54" s="1"/>
      <c r="B54" s="1"/>
      <c r="C54" s="1"/>
      <c r="D54" s="1"/>
      <c r="E54" s="1"/>
      <c r="Q54" s="1"/>
      <c r="R54" s="1"/>
      <c r="W54" s="48"/>
      <c r="AH54" s="48"/>
      <c r="AI54" s="48"/>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row>
    <row r="55" spans="1:464" x14ac:dyDescent="0.25">
      <c r="A55" s="1"/>
      <c r="B55" s="1"/>
      <c r="C55" s="1"/>
      <c r="D55" s="1"/>
      <c r="E55" s="1"/>
      <c r="Q55" s="1"/>
      <c r="R55" s="1"/>
      <c r="W55" s="48"/>
      <c r="AH55" s="48"/>
      <c r="AI55" s="48"/>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row>
    <row r="56" spans="1:464" x14ac:dyDescent="0.25">
      <c r="A56" s="1"/>
      <c r="B56" s="1"/>
      <c r="C56" s="1"/>
      <c r="D56" s="1"/>
      <c r="E56" s="1"/>
      <c r="Q56" s="1"/>
      <c r="R56" s="1"/>
      <c r="W56" s="48"/>
      <c r="AH56" s="48"/>
      <c r="AI56" s="48"/>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row>
    <row r="57" spans="1:464" x14ac:dyDescent="0.25">
      <c r="A57" s="1"/>
      <c r="B57" s="1"/>
      <c r="C57" s="1"/>
      <c r="D57" s="1"/>
      <c r="E57" s="1"/>
      <c r="Q57" s="1"/>
      <c r="R57" s="1"/>
      <c r="W57" s="48"/>
      <c r="AH57" s="48"/>
      <c r="AI57" s="48"/>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row>
    <row r="58" spans="1:464" x14ac:dyDescent="0.25">
      <c r="A58" s="1"/>
      <c r="B58" s="1"/>
      <c r="C58" s="1"/>
      <c r="D58" s="1"/>
      <c r="E58" s="1"/>
      <c r="Q58" s="1"/>
      <c r="R58" s="1"/>
      <c r="W58" s="48"/>
      <c r="AH58" s="48"/>
      <c r="AI58" s="48"/>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row>
    <row r="59" spans="1:464" x14ac:dyDescent="0.25">
      <c r="A59" s="1"/>
      <c r="B59" s="1"/>
      <c r="C59" s="1"/>
      <c r="D59" s="1"/>
      <c r="E59" s="1"/>
      <c r="Q59" s="1"/>
      <c r="R59" s="1"/>
      <c r="W59" s="48"/>
      <c r="AH59" s="48"/>
      <c r="AI59" s="48"/>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row>
    <row r="60" spans="1:464" x14ac:dyDescent="0.25">
      <c r="A60" s="1"/>
      <c r="B60" s="1"/>
      <c r="C60" s="1"/>
      <c r="D60" s="1"/>
      <c r="E60" s="1"/>
      <c r="Q60" s="1"/>
      <c r="R60" s="1"/>
      <c r="W60" s="48"/>
      <c r="AH60" s="48"/>
      <c r="AI60" s="48"/>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row>
    <row r="61" spans="1:464" x14ac:dyDescent="0.25">
      <c r="A61" s="1"/>
      <c r="B61" s="1"/>
      <c r="C61" s="1"/>
      <c r="D61" s="1"/>
      <c r="E61" s="1"/>
      <c r="Q61" s="1"/>
      <c r="R61" s="1"/>
      <c r="W61" s="48"/>
      <c r="AH61" s="48"/>
      <c r="AI61" s="48"/>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row>
    <row r="62" spans="1:464" x14ac:dyDescent="0.25">
      <c r="A62" s="1"/>
      <c r="B62" s="1"/>
      <c r="C62" s="1"/>
      <c r="D62" s="1"/>
      <c r="E62" s="1"/>
      <c r="Q62" s="1"/>
      <c r="R62" s="1"/>
      <c r="W62" s="48"/>
      <c r="AH62" s="48"/>
      <c r="AI62" s="48"/>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row>
    <row r="63" spans="1:464" x14ac:dyDescent="0.25">
      <c r="A63" s="1"/>
      <c r="B63" s="1"/>
      <c r="C63" s="1"/>
      <c r="D63" s="1"/>
      <c r="E63" s="1"/>
      <c r="Q63" s="1"/>
      <c r="R63" s="1"/>
      <c r="W63" s="48"/>
      <c r="AH63" s="48"/>
      <c r="AI63" s="48"/>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row>
    <row r="64" spans="1:464" x14ac:dyDescent="0.25">
      <c r="A64" s="1"/>
      <c r="B64" s="1"/>
      <c r="C64" s="1"/>
      <c r="D64" s="1"/>
      <c r="E64" s="1"/>
      <c r="Q64" s="1"/>
      <c r="R64" s="1"/>
      <c r="W64" s="48"/>
      <c r="AH64" s="48"/>
      <c r="AI64" s="48"/>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row>
    <row r="65" spans="1:464" x14ac:dyDescent="0.25">
      <c r="A65" s="1"/>
      <c r="B65" s="1"/>
      <c r="C65" s="1"/>
      <c r="D65" s="1"/>
      <c r="E65" s="1"/>
      <c r="Q65" s="1"/>
      <c r="R65" s="1"/>
      <c r="W65" s="48"/>
      <c r="AH65" s="48"/>
      <c r="AI65" s="48"/>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row>
    <row r="66" spans="1:464" x14ac:dyDescent="0.25">
      <c r="A66" s="1"/>
      <c r="B66" s="1"/>
      <c r="C66" s="1"/>
      <c r="D66" s="1"/>
      <c r="E66" s="1"/>
      <c r="Q66" s="1"/>
      <c r="R66" s="1"/>
      <c r="W66" s="48"/>
      <c r="AH66" s="48"/>
      <c r="AI66" s="48"/>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row>
    <row r="67" spans="1:464" x14ac:dyDescent="0.25">
      <c r="A67" s="1"/>
      <c r="B67" s="1"/>
      <c r="C67" s="1"/>
      <c r="D67" s="1"/>
      <c r="E67" s="1"/>
      <c r="Q67" s="1"/>
      <c r="R67" s="1"/>
      <c r="W67" s="48"/>
      <c r="AH67" s="48"/>
      <c r="AI67" s="48"/>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row>
    <row r="68" spans="1:464" x14ac:dyDescent="0.25">
      <c r="A68" s="1"/>
      <c r="B68" s="1"/>
      <c r="C68" s="1"/>
      <c r="D68" s="1"/>
      <c r="E68" s="1"/>
      <c r="Q68" s="1"/>
      <c r="R68" s="1"/>
      <c r="W68" s="48"/>
      <c r="AH68" s="48"/>
      <c r="AI68" s="48"/>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row>
    <row r="69" spans="1:464" x14ac:dyDescent="0.25">
      <c r="A69" s="1"/>
      <c r="B69" s="1"/>
      <c r="C69" s="1"/>
      <c r="D69" s="1"/>
      <c r="E69" s="1"/>
      <c r="Q69" s="1"/>
      <c r="R69" s="1"/>
      <c r="W69" s="48"/>
      <c r="AH69" s="48"/>
      <c r="AI69" s="48"/>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row>
    <row r="70" spans="1:464" x14ac:dyDescent="0.25">
      <c r="A70" s="1"/>
      <c r="B70" s="1"/>
      <c r="C70" s="1"/>
      <c r="D70" s="1"/>
      <c r="E70" s="1"/>
      <c r="Q70" s="1"/>
      <c r="R70" s="1"/>
      <c r="W70" s="48"/>
      <c r="AH70" s="48"/>
      <c r="AI70" s="48"/>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row>
    <row r="71" spans="1:464" x14ac:dyDescent="0.25">
      <c r="A71" s="1"/>
      <c r="B71" s="1"/>
      <c r="C71" s="1"/>
      <c r="D71" s="1"/>
      <c r="E71" s="1"/>
      <c r="Q71" s="1"/>
      <c r="R71" s="1"/>
      <c r="W71" s="48"/>
      <c r="AH71" s="48"/>
      <c r="AI71" s="48"/>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row>
    <row r="72" spans="1:464" x14ac:dyDescent="0.25">
      <c r="A72" s="1"/>
      <c r="B72" s="1"/>
      <c r="C72" s="1"/>
      <c r="D72" s="1"/>
      <c r="E72" s="1"/>
      <c r="Q72" s="1"/>
      <c r="R72" s="1"/>
      <c r="W72" s="48"/>
      <c r="AH72" s="48"/>
      <c r="AI72" s="48"/>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row>
    <row r="73" spans="1:464" x14ac:dyDescent="0.25">
      <c r="A73" s="1"/>
      <c r="B73" s="1"/>
      <c r="C73" s="1"/>
      <c r="D73" s="1"/>
      <c r="E73" s="1"/>
      <c r="Q73" s="1"/>
      <c r="R73" s="1"/>
      <c r="W73" s="48"/>
      <c r="AH73" s="48"/>
      <c r="AI73" s="48"/>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row>
    <row r="74" spans="1:464" x14ac:dyDescent="0.25">
      <c r="A74" s="1"/>
      <c r="B74" s="1"/>
      <c r="C74" s="1"/>
      <c r="D74" s="1"/>
      <c r="E74" s="1"/>
      <c r="Q74" s="1"/>
      <c r="R74" s="1"/>
      <c r="W74" s="48"/>
      <c r="AH74" s="48"/>
      <c r="AI74" s="48"/>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row>
    <row r="75" spans="1:464" x14ac:dyDescent="0.25">
      <c r="A75" s="1"/>
      <c r="B75" s="1"/>
      <c r="C75" s="1"/>
      <c r="D75" s="1"/>
      <c r="E75" s="1"/>
      <c r="Q75" s="1"/>
      <c r="R75" s="1"/>
      <c r="W75" s="48"/>
      <c r="AH75" s="48"/>
      <c r="AI75" s="48"/>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row>
    <row r="76" spans="1:464" x14ac:dyDescent="0.25">
      <c r="A76" s="1"/>
      <c r="B76" s="1"/>
      <c r="C76" s="1"/>
      <c r="D76" s="1"/>
      <c r="E76" s="1"/>
      <c r="Q76" s="1"/>
      <c r="R76" s="1"/>
      <c r="W76" s="48"/>
      <c r="AH76" s="48"/>
      <c r="AI76" s="48"/>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row>
    <row r="77" spans="1:464" x14ac:dyDescent="0.25">
      <c r="A77" s="1"/>
      <c r="B77" s="1"/>
      <c r="C77" s="1"/>
      <c r="D77" s="1"/>
      <c r="E77" s="1"/>
      <c r="Q77" s="1"/>
      <c r="R77" s="1"/>
      <c r="W77" s="48"/>
      <c r="AH77" s="48"/>
      <c r="AI77" s="48"/>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row>
    <row r="78" spans="1:464" x14ac:dyDescent="0.25">
      <c r="A78" s="1"/>
      <c r="B78" s="1"/>
      <c r="C78" s="1"/>
      <c r="D78" s="1"/>
      <c r="E78" s="1"/>
      <c r="Q78" s="1"/>
      <c r="R78" s="1"/>
      <c r="W78" s="48"/>
      <c r="AH78" s="48"/>
      <c r="AI78" s="48"/>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row>
    <row r="79" spans="1:464" x14ac:dyDescent="0.25">
      <c r="A79" s="1"/>
      <c r="B79" s="1"/>
      <c r="C79" s="1"/>
      <c r="D79" s="1"/>
      <c r="E79" s="1"/>
      <c r="Q79" s="1"/>
      <c r="R79" s="1"/>
      <c r="W79" s="48"/>
      <c r="AH79" s="48"/>
      <c r="AI79" s="48"/>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row>
    <row r="80" spans="1:464" x14ac:dyDescent="0.25">
      <c r="A80" s="1"/>
      <c r="B80" s="1"/>
      <c r="C80" s="1"/>
      <c r="D80" s="1"/>
      <c r="E80" s="1"/>
      <c r="Q80" s="1"/>
      <c r="R80" s="1"/>
      <c r="W80" s="48"/>
      <c r="AH80" s="48"/>
      <c r="AI80" s="48"/>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row>
    <row r="81" spans="1:464" x14ac:dyDescent="0.25">
      <c r="A81" s="1"/>
      <c r="B81" s="1"/>
      <c r="C81" s="1"/>
      <c r="D81" s="1"/>
      <c r="E81" s="1"/>
      <c r="Q81" s="1"/>
      <c r="R81" s="1"/>
      <c r="W81" s="48"/>
      <c r="AH81" s="48"/>
      <c r="AI81" s="48"/>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row>
    <row r="82" spans="1:464" x14ac:dyDescent="0.25">
      <c r="A82" s="1"/>
      <c r="B82" s="1"/>
      <c r="C82" s="1"/>
      <c r="D82" s="1"/>
      <c r="E82" s="1"/>
      <c r="Q82" s="1"/>
      <c r="R82" s="1"/>
      <c r="W82" s="48"/>
      <c r="AH82" s="48"/>
      <c r="AI82" s="48"/>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row>
    <row r="83" spans="1:464" x14ac:dyDescent="0.25">
      <c r="A83" s="1"/>
      <c r="B83" s="1"/>
      <c r="C83" s="1"/>
      <c r="D83" s="1"/>
      <c r="E83" s="1"/>
      <c r="Q83" s="1"/>
      <c r="R83" s="1"/>
      <c r="W83" s="48"/>
      <c r="AH83" s="48"/>
      <c r="AI83" s="48"/>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row>
    <row r="84" spans="1:464" x14ac:dyDescent="0.25">
      <c r="A84" s="1"/>
      <c r="B84" s="1"/>
      <c r="C84" s="1"/>
      <c r="D84" s="1"/>
      <c r="E84" s="1"/>
      <c r="Q84" s="1"/>
      <c r="R84" s="1"/>
      <c r="W84" s="48"/>
      <c r="AH84" s="48"/>
      <c r="AI84" s="48"/>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row>
    <row r="85" spans="1:464" x14ac:dyDescent="0.25">
      <c r="A85" s="1"/>
      <c r="B85" s="1"/>
      <c r="C85" s="1"/>
      <c r="D85" s="1"/>
      <c r="E85" s="1"/>
      <c r="Q85" s="1"/>
      <c r="R85" s="1"/>
      <c r="W85" s="48"/>
      <c r="AH85" s="48"/>
      <c r="AI85" s="48"/>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row>
    <row r="86" spans="1:464" x14ac:dyDescent="0.25">
      <c r="A86" s="1"/>
      <c r="B86" s="1"/>
      <c r="C86" s="1"/>
      <c r="D86" s="1"/>
      <c r="E86" s="1"/>
      <c r="Q86" s="1"/>
      <c r="R86" s="1"/>
      <c r="W86" s="48"/>
      <c r="AH86" s="48"/>
      <c r="AI86" s="48"/>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row>
    <row r="87" spans="1:464" x14ac:dyDescent="0.25">
      <c r="A87" s="1"/>
      <c r="B87" s="1"/>
      <c r="C87" s="1"/>
      <c r="D87" s="1"/>
      <c r="E87" s="1"/>
      <c r="Q87" s="1"/>
      <c r="R87" s="1"/>
      <c r="W87" s="48"/>
      <c r="AH87" s="48"/>
      <c r="AI87" s="48"/>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row>
    <row r="88" spans="1:464" x14ac:dyDescent="0.25">
      <c r="A88" s="1"/>
      <c r="B88" s="1"/>
      <c r="C88" s="1"/>
      <c r="D88" s="1"/>
      <c r="E88" s="1"/>
      <c r="Q88" s="1"/>
      <c r="R88" s="1"/>
      <c r="W88" s="48"/>
      <c r="AH88" s="48"/>
      <c r="AI88" s="48"/>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row>
    <row r="89" spans="1:464" x14ac:dyDescent="0.25">
      <c r="A89" s="1"/>
      <c r="B89" s="1"/>
      <c r="C89" s="1"/>
      <c r="D89" s="1"/>
      <c r="E89" s="1"/>
      <c r="Q89" s="1"/>
      <c r="R89" s="1"/>
      <c r="W89" s="48"/>
      <c r="AH89" s="48"/>
      <c r="AI89" s="48"/>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row>
    <row r="90" spans="1:464" x14ac:dyDescent="0.25">
      <c r="A90" s="1"/>
      <c r="B90" s="1"/>
      <c r="C90" s="1"/>
      <c r="D90" s="1"/>
      <c r="E90" s="1"/>
      <c r="Q90" s="1"/>
      <c r="R90" s="1"/>
      <c r="W90" s="48"/>
      <c r="AH90" s="48"/>
      <c r="AI90" s="48"/>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row>
    <row r="91" spans="1:464" x14ac:dyDescent="0.25">
      <c r="A91" s="1"/>
      <c r="B91" s="1"/>
      <c r="C91" s="1"/>
      <c r="D91" s="1"/>
      <c r="E91" s="1"/>
      <c r="Q91" s="1"/>
      <c r="R91" s="1"/>
      <c r="W91" s="48"/>
      <c r="AH91" s="48"/>
      <c r="AI91" s="48"/>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row>
    <row r="92" spans="1:464" x14ac:dyDescent="0.25">
      <c r="A92" s="1"/>
      <c r="B92" s="1"/>
      <c r="C92" s="1"/>
      <c r="D92" s="1"/>
      <c r="E92" s="1"/>
      <c r="Q92" s="1"/>
      <c r="R92" s="1"/>
      <c r="W92" s="48"/>
      <c r="AH92" s="48"/>
      <c r="AI92" s="48"/>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row>
    <row r="93" spans="1:464" x14ac:dyDescent="0.25">
      <c r="A93" s="1"/>
      <c r="B93" s="1"/>
      <c r="C93" s="1"/>
      <c r="D93" s="1"/>
      <c r="E93" s="1"/>
      <c r="Q93" s="1"/>
      <c r="R93" s="1"/>
      <c r="W93" s="48"/>
      <c r="AH93" s="48"/>
      <c r="AI93" s="48"/>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row>
    <row r="94" spans="1:464" x14ac:dyDescent="0.25">
      <c r="A94" s="1"/>
      <c r="B94" s="1"/>
      <c r="C94" s="1"/>
      <c r="D94" s="1"/>
      <c r="E94" s="1"/>
      <c r="Q94" s="1"/>
      <c r="R94" s="1"/>
      <c r="W94" s="48"/>
      <c r="AH94" s="48"/>
      <c r="AI94" s="48"/>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row>
    <row r="95" spans="1:464" x14ac:dyDescent="0.25">
      <c r="A95" s="1"/>
      <c r="B95" s="1"/>
      <c r="C95" s="1"/>
      <c r="D95" s="1"/>
      <c r="E95" s="1"/>
      <c r="Q95" s="1"/>
      <c r="R95" s="1"/>
      <c r="W95" s="48"/>
      <c r="AH95" s="48"/>
      <c r="AI95" s="48"/>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row>
    <row r="96" spans="1:464" x14ac:dyDescent="0.25">
      <c r="A96" s="1"/>
      <c r="B96" s="1"/>
      <c r="C96" s="1"/>
      <c r="D96" s="1"/>
      <c r="E96" s="1"/>
      <c r="Q96" s="1"/>
      <c r="R96" s="1"/>
      <c r="W96" s="48"/>
      <c r="AH96" s="48"/>
      <c r="AI96" s="48"/>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row>
    <row r="97" spans="1:464" x14ac:dyDescent="0.25">
      <c r="A97" s="1"/>
      <c r="B97" s="1"/>
      <c r="C97" s="1"/>
      <c r="D97" s="1"/>
      <c r="E97" s="1"/>
      <c r="Q97" s="1"/>
      <c r="R97" s="1"/>
      <c r="W97" s="48"/>
      <c r="AH97" s="48"/>
      <c r="AI97" s="48"/>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row>
    <row r="98" spans="1:464" x14ac:dyDescent="0.25">
      <c r="A98" s="1"/>
      <c r="B98" s="1"/>
      <c r="C98" s="1"/>
      <c r="D98" s="1"/>
      <c r="E98" s="1"/>
      <c r="Q98" s="1"/>
      <c r="R98" s="1"/>
      <c r="W98" s="48"/>
      <c r="AH98" s="48"/>
      <c r="AI98" s="48"/>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row>
    <row r="99" spans="1:464" x14ac:dyDescent="0.25">
      <c r="A99" s="1"/>
      <c r="B99" s="1"/>
      <c r="C99" s="1"/>
      <c r="D99" s="1"/>
      <c r="E99" s="1"/>
      <c r="Q99" s="1"/>
      <c r="R99" s="1"/>
      <c r="W99" s="48"/>
      <c r="AH99" s="48"/>
      <c r="AI99" s="48"/>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row>
    <row r="100" spans="1:464" x14ac:dyDescent="0.25">
      <c r="A100" s="1"/>
      <c r="B100" s="1"/>
      <c r="C100" s="1"/>
      <c r="D100" s="1"/>
      <c r="E100" s="1"/>
      <c r="Q100" s="1"/>
      <c r="R100" s="1"/>
      <c r="W100" s="48"/>
      <c r="AH100" s="48"/>
      <c r="AI100" s="48"/>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row>
    <row r="101" spans="1:464" x14ac:dyDescent="0.25">
      <c r="A101" s="1"/>
      <c r="B101" s="1"/>
      <c r="C101" s="1"/>
      <c r="D101" s="1"/>
      <c r="E101" s="1"/>
      <c r="Q101" s="1"/>
      <c r="R101" s="1"/>
      <c r="W101" s="48"/>
      <c r="AH101" s="48"/>
      <c r="AI101" s="48"/>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row>
    <row r="102" spans="1:464" x14ac:dyDescent="0.25">
      <c r="A102" s="1"/>
      <c r="B102" s="1"/>
      <c r="C102" s="1"/>
      <c r="D102" s="1"/>
      <c r="E102" s="1"/>
      <c r="Q102" s="1"/>
      <c r="R102" s="1"/>
      <c r="W102" s="48"/>
      <c r="AH102" s="48"/>
      <c r="AI102" s="48"/>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row>
    <row r="103" spans="1:464" x14ac:dyDescent="0.25">
      <c r="A103" s="1"/>
      <c r="B103" s="1"/>
      <c r="C103" s="1"/>
      <c r="D103" s="1"/>
      <c r="E103" s="1"/>
      <c r="Q103" s="1"/>
      <c r="R103" s="1"/>
      <c r="W103" s="48"/>
      <c r="AH103" s="48"/>
      <c r="AI103" s="48"/>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row>
    <row r="104" spans="1:464" x14ac:dyDescent="0.25">
      <c r="A104" s="1"/>
      <c r="B104" s="1"/>
      <c r="C104" s="1"/>
      <c r="D104" s="1"/>
      <c r="E104" s="1"/>
      <c r="Q104" s="1"/>
      <c r="R104" s="1"/>
      <c r="W104" s="48"/>
      <c r="AH104" s="48"/>
      <c r="AI104" s="48"/>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row>
    <row r="105" spans="1:464" x14ac:dyDescent="0.25">
      <c r="A105" s="1"/>
      <c r="B105" s="1"/>
      <c r="C105" s="1"/>
      <c r="D105" s="1"/>
      <c r="E105" s="1"/>
      <c r="Q105" s="1"/>
      <c r="R105" s="1"/>
      <c r="W105" s="48"/>
      <c r="AH105" s="48"/>
      <c r="AI105" s="48"/>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row>
    <row r="106" spans="1:464" x14ac:dyDescent="0.25">
      <c r="A106" s="1"/>
      <c r="B106" s="1"/>
      <c r="C106" s="1"/>
      <c r="D106" s="1"/>
      <c r="E106" s="1"/>
      <c r="Q106" s="1"/>
      <c r="R106" s="1"/>
      <c r="W106" s="48"/>
      <c r="AH106" s="48"/>
      <c r="AI106" s="48"/>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row>
    <row r="107" spans="1:464" x14ac:dyDescent="0.25">
      <c r="A107" s="1"/>
      <c r="B107" s="1"/>
      <c r="C107" s="1"/>
      <c r="D107" s="1"/>
      <c r="E107" s="1"/>
      <c r="Q107" s="1"/>
      <c r="R107" s="1"/>
      <c r="W107" s="48"/>
      <c r="AH107" s="48"/>
      <c r="AI107" s="48"/>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row>
    <row r="108" spans="1:464" x14ac:dyDescent="0.25">
      <c r="A108" s="1"/>
      <c r="B108" s="1"/>
      <c r="C108" s="1"/>
      <c r="D108" s="1"/>
      <c r="E108" s="1"/>
      <c r="Q108" s="1"/>
      <c r="R108" s="1"/>
      <c r="W108" s="48"/>
      <c r="AH108" s="48"/>
      <c r="AI108" s="48"/>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row>
    <row r="109" spans="1:464" x14ac:dyDescent="0.25">
      <c r="A109" s="1"/>
      <c r="B109" s="1"/>
      <c r="C109" s="1"/>
      <c r="D109" s="1"/>
      <c r="E109" s="1"/>
      <c r="Q109" s="1"/>
      <c r="R109" s="1"/>
      <c r="W109" s="48"/>
      <c r="AH109" s="48"/>
      <c r="AI109" s="48"/>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row>
    <row r="110" spans="1:464" x14ac:dyDescent="0.25">
      <c r="A110" s="1"/>
      <c r="B110" s="1"/>
      <c r="C110" s="1"/>
      <c r="D110" s="1"/>
      <c r="E110" s="1"/>
      <c r="Q110" s="1"/>
      <c r="R110" s="1"/>
      <c r="W110" s="48"/>
      <c r="AH110" s="48"/>
      <c r="AI110" s="48"/>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row>
    <row r="111" spans="1:464" x14ac:dyDescent="0.25">
      <c r="A111" s="1"/>
      <c r="B111" s="1"/>
      <c r="C111" s="1"/>
      <c r="D111" s="1"/>
      <c r="E111" s="1"/>
      <c r="Q111" s="1"/>
      <c r="R111" s="1"/>
      <c r="W111" s="48"/>
      <c r="AH111" s="48"/>
      <c r="AI111" s="48"/>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row>
    <row r="112" spans="1:464" x14ac:dyDescent="0.25">
      <c r="A112" s="1"/>
      <c r="B112" s="1"/>
      <c r="C112" s="1"/>
      <c r="D112" s="1"/>
      <c r="E112" s="1"/>
      <c r="Q112" s="1"/>
      <c r="R112" s="1"/>
      <c r="W112" s="48"/>
      <c r="AH112" s="48"/>
      <c r="AI112" s="48"/>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row>
    <row r="113" spans="1:464" x14ac:dyDescent="0.25">
      <c r="A113" s="1"/>
      <c r="B113" s="1"/>
      <c r="C113" s="1"/>
      <c r="D113" s="1"/>
      <c r="E113" s="1"/>
      <c r="Q113" s="1"/>
      <c r="R113" s="1"/>
      <c r="W113" s="48"/>
      <c r="AH113" s="48"/>
      <c r="AI113" s="48"/>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row>
    <row r="114" spans="1:464" x14ac:dyDescent="0.25">
      <c r="A114" s="1"/>
      <c r="B114" s="1"/>
      <c r="C114" s="1"/>
      <c r="D114" s="1"/>
      <c r="E114" s="1"/>
      <c r="Q114" s="1"/>
      <c r="R114" s="1"/>
      <c r="W114" s="48"/>
      <c r="AH114" s="48"/>
      <c r="AI114" s="48"/>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row>
    <row r="115" spans="1:464" x14ac:dyDescent="0.25">
      <c r="A115" s="1"/>
      <c r="B115" s="1"/>
      <c r="C115" s="1"/>
      <c r="D115" s="1"/>
      <c r="E115" s="1"/>
      <c r="Q115" s="1"/>
      <c r="R115" s="1"/>
      <c r="W115" s="48"/>
      <c r="AH115" s="48"/>
      <c r="AI115" s="48"/>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row>
    <row r="116" spans="1:464" x14ac:dyDescent="0.25">
      <c r="A116" s="1"/>
      <c r="B116" s="1"/>
      <c r="C116" s="1"/>
      <c r="D116" s="1"/>
      <c r="E116" s="1"/>
      <c r="Q116" s="1"/>
      <c r="R116" s="1"/>
      <c r="W116" s="48"/>
      <c r="AH116" s="48"/>
      <c r="AI116" s="48"/>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row>
    <row r="117" spans="1:464" x14ac:dyDescent="0.25">
      <c r="A117" s="1"/>
      <c r="B117" s="1"/>
      <c r="C117" s="1"/>
      <c r="D117" s="1"/>
      <c r="E117" s="1"/>
      <c r="Q117" s="1"/>
      <c r="R117" s="1"/>
      <c r="W117" s="48"/>
      <c r="AH117" s="48"/>
      <c r="AI117" s="48"/>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row>
    <row r="118" spans="1:464" x14ac:dyDescent="0.25">
      <c r="A118" s="1"/>
      <c r="B118" s="1"/>
      <c r="C118" s="1"/>
      <c r="D118" s="1"/>
      <c r="E118" s="1"/>
      <c r="Q118" s="1"/>
      <c r="R118" s="1"/>
      <c r="W118" s="48"/>
      <c r="AH118" s="48"/>
      <c r="AI118" s="48"/>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row>
    <row r="119" spans="1:464" x14ac:dyDescent="0.25">
      <c r="A119" s="1"/>
      <c r="B119" s="1"/>
      <c r="C119" s="1"/>
      <c r="D119" s="1"/>
      <c r="E119" s="1"/>
      <c r="Q119" s="1"/>
      <c r="R119" s="1"/>
      <c r="W119" s="48"/>
      <c r="AH119" s="48"/>
      <c r="AI119" s="48"/>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row>
    <row r="120" spans="1:464" x14ac:dyDescent="0.25">
      <c r="A120" s="1"/>
      <c r="B120" s="1"/>
      <c r="C120" s="1"/>
      <c r="D120" s="1"/>
      <c r="E120" s="1"/>
      <c r="Q120" s="1"/>
      <c r="R120" s="1"/>
      <c r="W120" s="48"/>
      <c r="AH120" s="48"/>
      <c r="AI120" s="48"/>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row>
    <row r="121" spans="1:464" x14ac:dyDescent="0.25">
      <c r="A121" s="1"/>
      <c r="B121" s="1"/>
      <c r="C121" s="1"/>
      <c r="D121" s="1"/>
      <c r="E121" s="1"/>
      <c r="Q121" s="1"/>
      <c r="R121" s="1"/>
      <c r="W121" s="48"/>
      <c r="AH121" s="48"/>
      <c r="AI121" s="48"/>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row>
    <row r="122" spans="1:464" x14ac:dyDescent="0.25">
      <c r="A122" s="1"/>
      <c r="B122" s="1"/>
      <c r="C122" s="1"/>
      <c r="D122" s="1"/>
      <c r="E122" s="1"/>
      <c r="Q122" s="1"/>
      <c r="R122" s="1"/>
      <c r="W122" s="48"/>
      <c r="AH122" s="48"/>
      <c r="AI122" s="48"/>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row>
    <row r="123" spans="1:464" x14ac:dyDescent="0.25">
      <c r="A123" s="1"/>
      <c r="B123" s="1"/>
      <c r="C123" s="1"/>
      <c r="D123" s="1"/>
      <c r="E123" s="1"/>
      <c r="Q123" s="1"/>
      <c r="R123" s="1"/>
      <c r="W123" s="48"/>
      <c r="AH123" s="48"/>
      <c r="AI123" s="48"/>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row>
    <row r="124" spans="1:464" x14ac:dyDescent="0.25">
      <c r="A124" s="1"/>
      <c r="B124" s="1"/>
      <c r="C124" s="1"/>
      <c r="D124" s="1"/>
      <c r="E124" s="1"/>
      <c r="Q124" s="1"/>
      <c r="R124" s="1"/>
      <c r="W124" s="48"/>
      <c r="AH124" s="48"/>
      <c r="AI124" s="48"/>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row>
    <row r="125" spans="1:464" x14ac:dyDescent="0.25">
      <c r="A125" s="1"/>
      <c r="B125" s="1"/>
      <c r="C125" s="1"/>
      <c r="D125" s="1"/>
      <c r="E125" s="1"/>
      <c r="Q125" s="1"/>
      <c r="R125" s="1"/>
      <c r="W125" s="48"/>
      <c r="AH125" s="48"/>
      <c r="AI125" s="48"/>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row>
    <row r="126" spans="1:464" x14ac:dyDescent="0.25">
      <c r="A126" s="1"/>
      <c r="B126" s="1"/>
      <c r="C126" s="1"/>
      <c r="D126" s="1"/>
      <c r="E126" s="1"/>
      <c r="Q126" s="1"/>
      <c r="R126" s="1"/>
      <c r="W126" s="48"/>
      <c r="AH126" s="48"/>
      <c r="AI126" s="48"/>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row>
    <row r="127" spans="1:464" x14ac:dyDescent="0.25">
      <c r="A127" s="1"/>
      <c r="B127" s="1"/>
      <c r="C127" s="1"/>
      <c r="D127" s="1"/>
      <c r="E127" s="1"/>
      <c r="Q127" s="1"/>
      <c r="R127" s="1"/>
      <c r="W127" s="48"/>
      <c r="AH127" s="48"/>
      <c r="AI127" s="48"/>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row>
    <row r="128" spans="1:464" x14ac:dyDescent="0.25">
      <c r="A128" s="1"/>
      <c r="B128" s="1"/>
      <c r="C128" s="1"/>
      <c r="D128" s="1"/>
      <c r="E128" s="1"/>
      <c r="Q128" s="1"/>
      <c r="R128" s="1"/>
      <c r="W128" s="48"/>
      <c r="AH128" s="48"/>
      <c r="AI128" s="48"/>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row>
    <row r="129" spans="1:464" x14ac:dyDescent="0.25">
      <c r="A129" s="1"/>
      <c r="B129" s="1"/>
      <c r="C129" s="1"/>
      <c r="D129" s="1"/>
      <c r="E129" s="1"/>
      <c r="Q129" s="1"/>
      <c r="R129" s="1"/>
      <c r="W129" s="48"/>
      <c r="AH129" s="48"/>
      <c r="AI129" s="48"/>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row>
    <row r="130" spans="1:464" x14ac:dyDescent="0.25">
      <c r="A130" s="1"/>
      <c r="B130" s="1"/>
      <c r="C130" s="1"/>
      <c r="D130" s="1"/>
      <c r="E130" s="1"/>
      <c r="Q130" s="1"/>
      <c r="R130" s="1"/>
      <c r="W130" s="48"/>
      <c r="AH130" s="48"/>
      <c r="AI130" s="48"/>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row>
    <row r="131" spans="1:464" x14ac:dyDescent="0.25">
      <c r="A131" s="1"/>
      <c r="B131" s="1"/>
      <c r="C131" s="1"/>
      <c r="D131" s="1"/>
      <c r="E131" s="1"/>
      <c r="Q131" s="1"/>
      <c r="R131" s="1"/>
      <c r="W131" s="48"/>
      <c r="AH131" s="48"/>
      <c r="AI131" s="48"/>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row>
    <row r="132" spans="1:464" x14ac:dyDescent="0.25">
      <c r="A132" s="1"/>
      <c r="B132" s="1"/>
      <c r="C132" s="1"/>
      <c r="D132" s="1"/>
      <c r="E132" s="1"/>
      <c r="Q132" s="1"/>
      <c r="R132" s="1"/>
      <c r="W132" s="48"/>
      <c r="AH132" s="48"/>
      <c r="AI132" s="48"/>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row>
    <row r="133" spans="1:464" x14ac:dyDescent="0.25">
      <c r="A133" s="1"/>
      <c r="B133" s="1"/>
      <c r="C133" s="1"/>
      <c r="D133" s="1"/>
      <c r="E133" s="1"/>
      <c r="Q133" s="1"/>
      <c r="R133" s="1"/>
      <c r="W133" s="48"/>
      <c r="AH133" s="48"/>
      <c r="AI133" s="48"/>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row>
    <row r="134" spans="1:464" x14ac:dyDescent="0.25">
      <c r="A134" s="1"/>
      <c r="B134" s="1"/>
      <c r="C134" s="1"/>
      <c r="D134" s="1"/>
      <c r="E134" s="1"/>
      <c r="Q134" s="1"/>
      <c r="R134" s="1"/>
      <c r="W134" s="48"/>
      <c r="AH134" s="48"/>
      <c r="AI134" s="48"/>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row>
    <row r="135" spans="1:464" x14ac:dyDescent="0.25">
      <c r="A135" s="1"/>
      <c r="B135" s="1"/>
      <c r="C135" s="1"/>
      <c r="D135" s="1"/>
      <c r="E135" s="1"/>
      <c r="Q135" s="1"/>
      <c r="R135" s="1"/>
      <c r="W135" s="48"/>
      <c r="AH135" s="48"/>
      <c r="AI135" s="48"/>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row>
    <row r="136" spans="1:464" x14ac:dyDescent="0.25">
      <c r="A136" s="1"/>
      <c r="B136" s="1"/>
      <c r="C136" s="1"/>
      <c r="D136" s="1"/>
      <c r="E136" s="1"/>
      <c r="Q136" s="1"/>
      <c r="R136" s="1"/>
      <c r="W136" s="48"/>
      <c r="AH136" s="48"/>
      <c r="AI136" s="48"/>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row>
    <row r="137" spans="1:464" x14ac:dyDescent="0.25">
      <c r="A137" s="1"/>
      <c r="B137" s="1"/>
      <c r="C137" s="1"/>
      <c r="D137" s="1"/>
      <c r="E137" s="1"/>
      <c r="Q137" s="1"/>
      <c r="R137" s="1"/>
      <c r="W137" s="48"/>
      <c r="AH137" s="48"/>
      <c r="AI137" s="48"/>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row>
    <row r="138" spans="1:464" x14ac:dyDescent="0.25">
      <c r="A138" s="1"/>
      <c r="B138" s="1"/>
      <c r="C138" s="1"/>
      <c r="D138" s="1"/>
      <c r="E138" s="1"/>
      <c r="Q138" s="1"/>
      <c r="R138" s="1"/>
      <c r="W138" s="48"/>
      <c r="AH138" s="48"/>
      <c r="AI138" s="48"/>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row>
    <row r="139" spans="1:464" x14ac:dyDescent="0.25">
      <c r="A139" s="1"/>
      <c r="B139" s="1"/>
      <c r="C139" s="1"/>
      <c r="D139" s="1"/>
      <c r="E139" s="1"/>
      <c r="Q139" s="1"/>
      <c r="R139" s="1"/>
      <c r="W139" s="48"/>
      <c r="AH139" s="48"/>
      <c r="AI139" s="48"/>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row>
    <row r="140" spans="1:464" x14ac:dyDescent="0.25">
      <c r="A140" s="1"/>
      <c r="B140" s="1"/>
      <c r="C140" s="1"/>
      <c r="D140" s="1"/>
      <c r="E140" s="1"/>
      <c r="Q140" s="1"/>
      <c r="R140" s="1"/>
      <c r="W140" s="48"/>
      <c r="AH140" s="48"/>
      <c r="AI140" s="48"/>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row>
    <row r="141" spans="1:464" x14ac:dyDescent="0.25">
      <c r="A141" s="1"/>
      <c r="B141" s="1"/>
      <c r="C141" s="1"/>
      <c r="D141" s="1"/>
      <c r="E141" s="1"/>
      <c r="Q141" s="1"/>
      <c r="R141" s="1"/>
      <c r="W141" s="48"/>
      <c r="AH141" s="48"/>
      <c r="AI141" s="48"/>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row>
    <row r="142" spans="1:464" x14ac:dyDescent="0.25">
      <c r="A142" s="1"/>
      <c r="B142" s="1"/>
      <c r="C142" s="1"/>
      <c r="D142" s="1"/>
      <c r="E142" s="1"/>
      <c r="Q142" s="1"/>
      <c r="R142" s="1"/>
      <c r="W142" s="48"/>
      <c r="AH142" s="48"/>
      <c r="AI142" s="48"/>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row>
    <row r="143" spans="1:464" x14ac:dyDescent="0.25">
      <c r="A143" s="1"/>
      <c r="B143" s="1"/>
      <c r="C143" s="1"/>
      <c r="D143" s="1"/>
      <c r="E143" s="1"/>
      <c r="Q143" s="1"/>
      <c r="R143" s="1"/>
      <c r="W143" s="48"/>
      <c r="AH143" s="48"/>
      <c r="AI143" s="48"/>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row>
    <row r="144" spans="1:464" x14ac:dyDescent="0.25">
      <c r="A144" s="1"/>
      <c r="B144" s="1"/>
      <c r="C144" s="1"/>
      <c r="D144" s="1"/>
      <c r="E144" s="1"/>
      <c r="Q144" s="1"/>
      <c r="R144" s="1"/>
      <c r="W144" s="48"/>
      <c r="AH144" s="48"/>
      <c r="AI144" s="48"/>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row>
    <row r="145" spans="1:464" x14ac:dyDescent="0.25">
      <c r="A145" s="1"/>
      <c r="B145" s="1"/>
      <c r="C145" s="1"/>
      <c r="D145" s="1"/>
      <c r="E145" s="1"/>
      <c r="Q145" s="1"/>
      <c r="R145" s="1"/>
      <c r="W145" s="48"/>
      <c r="AH145" s="48"/>
      <c r="AI145" s="48"/>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row>
    <row r="146" spans="1:464" x14ac:dyDescent="0.25">
      <c r="A146" s="1"/>
      <c r="B146" s="1"/>
      <c r="C146" s="1"/>
      <c r="D146" s="1"/>
      <c r="E146" s="1"/>
      <c r="Q146" s="1"/>
      <c r="R146" s="1"/>
      <c r="W146" s="48"/>
      <c r="AH146" s="48"/>
      <c r="AI146" s="48"/>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row>
    <row r="147" spans="1:464" x14ac:dyDescent="0.25">
      <c r="A147" s="1"/>
      <c r="B147" s="1"/>
      <c r="C147" s="1"/>
      <c r="D147" s="1"/>
      <c r="E147" s="1"/>
      <c r="Q147" s="1"/>
      <c r="R147" s="1"/>
      <c r="W147" s="48"/>
      <c r="AH147" s="48"/>
      <c r="AI147" s="48"/>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row>
    <row r="148" spans="1:464" x14ac:dyDescent="0.25">
      <c r="A148" s="1"/>
      <c r="B148" s="1"/>
      <c r="C148" s="1"/>
      <c r="D148" s="1"/>
      <c r="E148" s="1"/>
      <c r="Q148" s="1"/>
      <c r="R148" s="1"/>
      <c r="W148" s="48"/>
      <c r="AH148" s="48"/>
      <c r="AI148" s="48"/>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row>
    <row r="149" spans="1:464" x14ac:dyDescent="0.25">
      <c r="A149" s="1"/>
      <c r="B149" s="1"/>
      <c r="C149" s="1"/>
      <c r="D149" s="1"/>
      <c r="E149" s="1"/>
      <c r="Q149" s="1"/>
      <c r="R149" s="1"/>
      <c r="W149" s="48"/>
      <c r="AH149" s="48"/>
      <c r="AI149" s="48"/>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row>
    <row r="150" spans="1:464" x14ac:dyDescent="0.25">
      <c r="A150" s="1"/>
      <c r="B150" s="1"/>
      <c r="C150" s="1"/>
      <c r="D150" s="1"/>
      <c r="E150" s="1"/>
      <c r="Q150" s="1"/>
      <c r="R150" s="1"/>
      <c r="W150" s="48"/>
      <c r="AH150" s="48"/>
      <c r="AI150" s="48"/>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row>
    <row r="151" spans="1:464" x14ac:dyDescent="0.25">
      <c r="A151" s="1"/>
      <c r="B151" s="1"/>
      <c r="C151" s="1"/>
      <c r="D151" s="1"/>
      <c r="E151" s="1"/>
      <c r="Q151" s="1"/>
      <c r="R151" s="1"/>
      <c r="W151" s="48"/>
      <c r="AH151" s="48"/>
      <c r="AI151" s="48"/>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row>
    <row r="152" spans="1:464" x14ac:dyDescent="0.25">
      <c r="A152" s="1"/>
      <c r="B152" s="1"/>
      <c r="C152" s="1"/>
      <c r="D152" s="1"/>
      <c r="E152" s="1"/>
      <c r="Q152" s="1"/>
      <c r="R152" s="1"/>
      <c r="W152" s="48"/>
      <c r="AH152" s="48"/>
      <c r="AI152" s="48"/>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row>
    <row r="153" spans="1:464" x14ac:dyDescent="0.25">
      <c r="A153" s="1"/>
      <c r="B153" s="1"/>
      <c r="C153" s="1"/>
      <c r="D153" s="1"/>
      <c r="E153" s="1"/>
      <c r="Q153" s="1"/>
      <c r="R153" s="1"/>
      <c r="W153" s="48"/>
      <c r="AH153" s="48"/>
      <c r="AI153" s="48"/>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row>
    <row r="154" spans="1:464" x14ac:dyDescent="0.25">
      <c r="A154" s="1"/>
      <c r="B154" s="1"/>
      <c r="C154" s="1"/>
      <c r="D154" s="1"/>
      <c r="E154" s="1"/>
      <c r="Q154" s="1"/>
      <c r="R154" s="1"/>
      <c r="W154" s="48"/>
      <c r="AH154" s="48"/>
      <c r="AI154" s="48"/>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row>
    <row r="155" spans="1:464" x14ac:dyDescent="0.25">
      <c r="A155" s="1"/>
      <c r="B155" s="1"/>
      <c r="C155" s="1"/>
      <c r="D155" s="1"/>
      <c r="E155" s="1"/>
      <c r="Q155" s="1"/>
      <c r="R155" s="1"/>
      <c r="W155" s="48"/>
      <c r="AH155" s="48"/>
      <c r="AI155" s="48"/>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row>
    <row r="156" spans="1:464" x14ac:dyDescent="0.25">
      <c r="A156" s="1"/>
      <c r="B156" s="1"/>
      <c r="C156" s="1"/>
      <c r="D156" s="1"/>
      <c r="E156" s="1"/>
      <c r="Q156" s="1"/>
      <c r="R156" s="1"/>
      <c r="W156" s="48"/>
      <c r="AH156" s="48"/>
      <c r="AI156" s="48"/>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row>
    <row r="157" spans="1:464" x14ac:dyDescent="0.25">
      <c r="A157" s="1"/>
      <c r="B157" s="1"/>
      <c r="C157" s="1"/>
      <c r="D157" s="1"/>
      <c r="E157" s="1"/>
      <c r="Q157" s="1"/>
      <c r="R157" s="1"/>
      <c r="W157" s="48"/>
      <c r="AH157" s="48"/>
      <c r="AI157" s="48"/>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row>
    <row r="158" spans="1:464" x14ac:dyDescent="0.25">
      <c r="A158" s="1"/>
      <c r="B158" s="1"/>
      <c r="C158" s="1"/>
      <c r="D158" s="1"/>
      <c r="E158" s="1"/>
      <c r="Q158" s="1"/>
      <c r="R158" s="1"/>
      <c r="W158" s="48"/>
      <c r="AH158" s="48"/>
      <c r="AI158" s="48"/>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row>
    <row r="159" spans="1:464" x14ac:dyDescent="0.25">
      <c r="A159" s="1"/>
      <c r="B159" s="1"/>
      <c r="C159" s="1"/>
      <c r="D159" s="1"/>
      <c r="E159" s="1"/>
      <c r="Q159" s="1"/>
      <c r="R159" s="1"/>
      <c r="W159" s="48"/>
      <c r="AH159" s="48"/>
      <c r="AI159" s="48"/>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row>
    <row r="160" spans="1:464" x14ac:dyDescent="0.25">
      <c r="A160" s="1"/>
      <c r="B160" s="1"/>
      <c r="C160" s="1"/>
      <c r="D160" s="1"/>
      <c r="E160" s="1"/>
      <c r="Q160" s="1"/>
      <c r="R160" s="1"/>
      <c r="W160" s="48"/>
      <c r="AH160" s="48"/>
      <c r="AI160" s="48"/>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row>
    <row r="161" spans="1:464" x14ac:dyDescent="0.25">
      <c r="A161" s="1"/>
      <c r="B161" s="1"/>
      <c r="C161" s="1"/>
      <c r="D161" s="1"/>
      <c r="E161" s="1"/>
      <c r="Q161" s="1"/>
      <c r="R161" s="1"/>
      <c r="W161" s="48"/>
      <c r="AH161" s="48"/>
      <c r="AI161" s="48"/>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row>
    <row r="162" spans="1:464" x14ac:dyDescent="0.25">
      <c r="A162" s="1"/>
      <c r="B162" s="1"/>
      <c r="C162" s="1"/>
      <c r="D162" s="1"/>
      <c r="E162" s="1"/>
      <c r="Q162" s="1"/>
      <c r="R162" s="1"/>
      <c r="W162" s="48"/>
      <c r="AH162" s="48"/>
      <c r="AI162" s="48"/>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row>
    <row r="163" spans="1:464" x14ac:dyDescent="0.25">
      <c r="A163" s="1"/>
      <c r="B163" s="1"/>
      <c r="C163" s="1"/>
      <c r="D163" s="1"/>
      <c r="E163" s="1"/>
      <c r="Q163" s="1"/>
      <c r="R163" s="1"/>
      <c r="W163" s="48"/>
      <c r="AH163" s="48"/>
      <c r="AI163" s="48"/>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row>
    <row r="164" spans="1:464" x14ac:dyDescent="0.25">
      <c r="A164" s="1"/>
      <c r="B164" s="1"/>
      <c r="C164" s="1"/>
      <c r="D164" s="1"/>
      <c r="E164" s="1"/>
      <c r="Q164" s="1"/>
      <c r="R164" s="1"/>
      <c r="W164" s="48"/>
      <c r="AH164" s="48"/>
      <c r="AI164" s="48"/>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row>
    <row r="165" spans="1:464" x14ac:dyDescent="0.25">
      <c r="A165" s="1"/>
      <c r="B165" s="1"/>
      <c r="C165" s="1"/>
      <c r="D165" s="1"/>
      <c r="E165" s="1"/>
      <c r="Q165" s="1"/>
      <c r="R165" s="1"/>
      <c r="W165" s="48"/>
      <c r="AH165" s="48"/>
      <c r="AI165" s="48"/>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row>
    <row r="166" spans="1:464" x14ac:dyDescent="0.25">
      <c r="A166" s="1"/>
      <c r="B166" s="1"/>
      <c r="C166" s="1"/>
      <c r="D166" s="1"/>
      <c r="E166" s="1"/>
      <c r="Q166" s="1"/>
      <c r="R166" s="1"/>
      <c r="W166" s="48"/>
      <c r="AH166" s="48"/>
      <c r="AI166" s="48"/>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row>
    <row r="167" spans="1:464" x14ac:dyDescent="0.25">
      <c r="A167" s="1"/>
      <c r="B167" s="1"/>
      <c r="C167" s="1"/>
      <c r="D167" s="1"/>
      <c r="E167" s="1"/>
      <c r="Q167" s="1"/>
      <c r="R167" s="1"/>
      <c r="W167" s="48"/>
      <c r="AH167" s="48"/>
      <c r="AI167" s="48"/>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row>
    <row r="168" spans="1:464" x14ac:dyDescent="0.25">
      <c r="A168" s="1"/>
      <c r="B168" s="1"/>
      <c r="C168" s="1"/>
      <c r="D168" s="1"/>
      <c r="E168" s="1"/>
      <c r="Q168" s="1"/>
      <c r="R168" s="1"/>
      <c r="W168" s="48"/>
      <c r="AH168" s="48"/>
      <c r="AI168" s="48"/>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row>
    <row r="169" spans="1:464" x14ac:dyDescent="0.25">
      <c r="A169" s="1"/>
      <c r="B169" s="1"/>
      <c r="C169" s="1"/>
      <c r="D169" s="1"/>
      <c r="E169" s="1"/>
      <c r="Q169" s="1"/>
      <c r="R169" s="1"/>
      <c r="W169" s="48"/>
      <c r="AH169" s="48"/>
      <c r="AI169" s="48"/>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c r="PU169" s="1"/>
      <c r="PV169" s="1"/>
      <c r="PW169" s="1"/>
      <c r="PX169" s="1"/>
      <c r="PY169" s="1"/>
      <c r="PZ169" s="1"/>
      <c r="QA169" s="1"/>
      <c r="QB169" s="1"/>
      <c r="QC169" s="1"/>
      <c r="QD169" s="1"/>
      <c r="QE169" s="1"/>
      <c r="QF169" s="1"/>
      <c r="QG169" s="1"/>
      <c r="QH169" s="1"/>
      <c r="QI169" s="1"/>
      <c r="QJ169" s="1"/>
      <c r="QK169" s="1"/>
      <c r="QL169" s="1"/>
      <c r="QM169" s="1"/>
      <c r="QN169" s="1"/>
      <c r="QO169" s="1"/>
      <c r="QP169" s="1"/>
      <c r="QQ169" s="1"/>
      <c r="QR169" s="1"/>
      <c r="QS169" s="1"/>
      <c r="QT169" s="1"/>
      <c r="QU169" s="1"/>
      <c r="QV169" s="1"/>
    </row>
    <row r="170" spans="1:464" x14ac:dyDescent="0.25">
      <c r="A170" s="1"/>
      <c r="B170" s="1"/>
      <c r="C170" s="1"/>
      <c r="D170" s="1"/>
      <c r="E170" s="1"/>
      <c r="Q170" s="1"/>
      <c r="R170" s="1"/>
      <c r="W170" s="48"/>
      <c r="AH170" s="48"/>
      <c r="AI170" s="48"/>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row>
    <row r="171" spans="1:464" x14ac:dyDescent="0.25">
      <c r="A171" s="1"/>
      <c r="B171" s="1"/>
      <c r="C171" s="1"/>
      <c r="D171" s="1"/>
      <c r="E171" s="1"/>
      <c r="Q171" s="1"/>
      <c r="R171" s="1"/>
      <c r="W171" s="48"/>
      <c r="AH171" s="48"/>
      <c r="AI171" s="48"/>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c r="PU171" s="1"/>
      <c r="PV171" s="1"/>
      <c r="PW171" s="1"/>
      <c r="PX171" s="1"/>
      <c r="PY171" s="1"/>
      <c r="PZ171" s="1"/>
      <c r="QA171" s="1"/>
      <c r="QB171" s="1"/>
      <c r="QC171" s="1"/>
      <c r="QD171" s="1"/>
      <c r="QE171" s="1"/>
      <c r="QF171" s="1"/>
      <c r="QG171" s="1"/>
      <c r="QH171" s="1"/>
      <c r="QI171" s="1"/>
      <c r="QJ171" s="1"/>
      <c r="QK171" s="1"/>
      <c r="QL171" s="1"/>
      <c r="QM171" s="1"/>
      <c r="QN171" s="1"/>
      <c r="QO171" s="1"/>
      <c r="QP171" s="1"/>
      <c r="QQ171" s="1"/>
      <c r="QR171" s="1"/>
      <c r="QS171" s="1"/>
      <c r="QT171" s="1"/>
      <c r="QU171" s="1"/>
      <c r="QV171" s="1"/>
    </row>
    <row r="172" spans="1:464" x14ac:dyDescent="0.25">
      <c r="A172" s="1"/>
      <c r="B172" s="1"/>
      <c r="C172" s="1"/>
      <c r="D172" s="1"/>
      <c r="E172" s="1"/>
      <c r="Q172" s="1"/>
      <c r="R172" s="1"/>
      <c r="W172" s="48"/>
      <c r="AH172" s="48"/>
      <c r="AI172" s="48"/>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row>
    <row r="173" spans="1:464" x14ac:dyDescent="0.25">
      <c r="A173" s="1"/>
      <c r="B173" s="1"/>
      <c r="C173" s="1"/>
      <c r="D173" s="1"/>
      <c r="E173" s="1"/>
      <c r="Q173" s="1"/>
      <c r="R173" s="1"/>
      <c r="W173" s="48"/>
      <c r="AH173" s="48"/>
      <c r="AI173" s="48"/>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c r="PU173" s="1"/>
      <c r="PV173" s="1"/>
      <c r="PW173" s="1"/>
      <c r="PX173" s="1"/>
      <c r="PY173" s="1"/>
      <c r="PZ173" s="1"/>
      <c r="QA173" s="1"/>
      <c r="QB173" s="1"/>
      <c r="QC173" s="1"/>
      <c r="QD173" s="1"/>
      <c r="QE173" s="1"/>
      <c r="QF173" s="1"/>
      <c r="QG173" s="1"/>
      <c r="QH173" s="1"/>
      <c r="QI173" s="1"/>
      <c r="QJ173" s="1"/>
      <c r="QK173" s="1"/>
      <c r="QL173" s="1"/>
      <c r="QM173" s="1"/>
      <c r="QN173" s="1"/>
      <c r="QO173" s="1"/>
      <c r="QP173" s="1"/>
      <c r="QQ173" s="1"/>
      <c r="QR173" s="1"/>
      <c r="QS173" s="1"/>
      <c r="QT173" s="1"/>
      <c r="QU173" s="1"/>
      <c r="QV173" s="1"/>
    </row>
    <row r="174" spans="1:464" x14ac:dyDescent="0.25">
      <c r="A174" s="1"/>
      <c r="B174" s="1"/>
      <c r="C174" s="1"/>
      <c r="D174" s="1"/>
      <c r="E174" s="1"/>
      <c r="Q174" s="1"/>
      <c r="R174" s="1"/>
      <c r="W174" s="48"/>
      <c r="AH174" s="48"/>
      <c r="AI174" s="48"/>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c r="PU174" s="1"/>
      <c r="PV174" s="1"/>
      <c r="PW174" s="1"/>
      <c r="PX174" s="1"/>
      <c r="PY174" s="1"/>
      <c r="PZ174" s="1"/>
      <c r="QA174" s="1"/>
      <c r="QB174" s="1"/>
      <c r="QC174" s="1"/>
      <c r="QD174" s="1"/>
      <c r="QE174" s="1"/>
      <c r="QF174" s="1"/>
      <c r="QG174" s="1"/>
      <c r="QH174" s="1"/>
      <c r="QI174" s="1"/>
      <c r="QJ174" s="1"/>
      <c r="QK174" s="1"/>
      <c r="QL174" s="1"/>
      <c r="QM174" s="1"/>
      <c r="QN174" s="1"/>
      <c r="QO174" s="1"/>
      <c r="QP174" s="1"/>
      <c r="QQ174" s="1"/>
      <c r="QR174" s="1"/>
      <c r="QS174" s="1"/>
      <c r="QT174" s="1"/>
      <c r="QU174" s="1"/>
      <c r="QV174" s="1"/>
    </row>
    <row r="175" spans="1:464" x14ac:dyDescent="0.25">
      <c r="A175" s="1"/>
      <c r="B175" s="1"/>
      <c r="C175" s="1"/>
      <c r="D175" s="1"/>
      <c r="E175" s="1"/>
      <c r="Q175" s="1"/>
      <c r="R175" s="1"/>
      <c r="W175" s="48"/>
      <c r="AH175" s="48"/>
      <c r="AI175" s="48"/>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c r="PU175" s="1"/>
      <c r="PV175" s="1"/>
      <c r="PW175" s="1"/>
      <c r="PX175" s="1"/>
      <c r="PY175" s="1"/>
      <c r="PZ175" s="1"/>
      <c r="QA175" s="1"/>
      <c r="QB175" s="1"/>
      <c r="QC175" s="1"/>
      <c r="QD175" s="1"/>
      <c r="QE175" s="1"/>
      <c r="QF175" s="1"/>
      <c r="QG175" s="1"/>
      <c r="QH175" s="1"/>
      <c r="QI175" s="1"/>
      <c r="QJ175" s="1"/>
      <c r="QK175" s="1"/>
      <c r="QL175" s="1"/>
      <c r="QM175" s="1"/>
      <c r="QN175" s="1"/>
      <c r="QO175" s="1"/>
      <c r="QP175" s="1"/>
      <c r="QQ175" s="1"/>
      <c r="QR175" s="1"/>
      <c r="QS175" s="1"/>
      <c r="QT175" s="1"/>
      <c r="QU175" s="1"/>
      <c r="QV175" s="1"/>
    </row>
    <row r="176" spans="1:464" x14ac:dyDescent="0.25">
      <c r="A176" s="1"/>
      <c r="B176" s="1"/>
      <c r="C176" s="1"/>
      <c r="D176" s="1"/>
      <c r="E176" s="1"/>
      <c r="Q176" s="1"/>
      <c r="R176" s="1"/>
      <c r="W176" s="48"/>
      <c r="AH176" s="48"/>
      <c r="AI176" s="48"/>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c r="PU176" s="1"/>
      <c r="PV176" s="1"/>
      <c r="PW176" s="1"/>
      <c r="PX176" s="1"/>
      <c r="PY176" s="1"/>
      <c r="PZ176" s="1"/>
      <c r="QA176" s="1"/>
      <c r="QB176" s="1"/>
      <c r="QC176" s="1"/>
      <c r="QD176" s="1"/>
      <c r="QE176" s="1"/>
      <c r="QF176" s="1"/>
      <c r="QG176" s="1"/>
      <c r="QH176" s="1"/>
      <c r="QI176" s="1"/>
      <c r="QJ176" s="1"/>
      <c r="QK176" s="1"/>
      <c r="QL176" s="1"/>
      <c r="QM176" s="1"/>
      <c r="QN176" s="1"/>
      <c r="QO176" s="1"/>
      <c r="QP176" s="1"/>
      <c r="QQ176" s="1"/>
      <c r="QR176" s="1"/>
      <c r="QS176" s="1"/>
      <c r="QT176" s="1"/>
      <c r="QU176" s="1"/>
      <c r="QV176" s="1"/>
    </row>
    <row r="177" spans="1:464" x14ac:dyDescent="0.25">
      <c r="A177" s="1"/>
      <c r="B177" s="1"/>
      <c r="C177" s="1"/>
      <c r="D177" s="1"/>
      <c r="E177" s="1"/>
      <c r="Q177" s="1"/>
      <c r="R177" s="1"/>
      <c r="W177" s="48"/>
      <c r="AH177" s="48"/>
      <c r="AI177" s="48"/>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c r="PU177" s="1"/>
      <c r="PV177" s="1"/>
      <c r="PW177" s="1"/>
      <c r="PX177" s="1"/>
      <c r="PY177" s="1"/>
      <c r="PZ177" s="1"/>
      <c r="QA177" s="1"/>
      <c r="QB177" s="1"/>
      <c r="QC177" s="1"/>
      <c r="QD177" s="1"/>
      <c r="QE177" s="1"/>
      <c r="QF177" s="1"/>
      <c r="QG177" s="1"/>
      <c r="QH177" s="1"/>
      <c r="QI177" s="1"/>
      <c r="QJ177" s="1"/>
      <c r="QK177" s="1"/>
      <c r="QL177" s="1"/>
      <c r="QM177" s="1"/>
      <c r="QN177" s="1"/>
      <c r="QO177" s="1"/>
      <c r="QP177" s="1"/>
      <c r="QQ177" s="1"/>
      <c r="QR177" s="1"/>
      <c r="QS177" s="1"/>
      <c r="QT177" s="1"/>
      <c r="QU177" s="1"/>
      <c r="QV177" s="1"/>
    </row>
    <row r="178" spans="1:464" x14ac:dyDescent="0.25">
      <c r="A178" s="1"/>
      <c r="B178" s="1"/>
      <c r="C178" s="1"/>
      <c r="D178" s="1"/>
      <c r="E178" s="1"/>
      <c r="Q178" s="1"/>
      <c r="R178" s="1"/>
      <c r="W178" s="48"/>
      <c r="AH178" s="48"/>
      <c r="AI178" s="48"/>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c r="PU178" s="1"/>
      <c r="PV178" s="1"/>
      <c r="PW178" s="1"/>
      <c r="PX178" s="1"/>
      <c r="PY178" s="1"/>
      <c r="PZ178" s="1"/>
      <c r="QA178" s="1"/>
      <c r="QB178" s="1"/>
      <c r="QC178" s="1"/>
      <c r="QD178" s="1"/>
      <c r="QE178" s="1"/>
      <c r="QF178" s="1"/>
      <c r="QG178" s="1"/>
      <c r="QH178" s="1"/>
      <c r="QI178" s="1"/>
      <c r="QJ178" s="1"/>
      <c r="QK178" s="1"/>
      <c r="QL178" s="1"/>
      <c r="QM178" s="1"/>
      <c r="QN178" s="1"/>
      <c r="QO178" s="1"/>
      <c r="QP178" s="1"/>
      <c r="QQ178" s="1"/>
      <c r="QR178" s="1"/>
      <c r="QS178" s="1"/>
      <c r="QT178" s="1"/>
      <c r="QU178" s="1"/>
      <c r="QV178" s="1"/>
    </row>
    <row r="179" spans="1:464" x14ac:dyDescent="0.25">
      <c r="A179" s="1"/>
      <c r="B179" s="1"/>
      <c r="C179" s="1"/>
      <c r="D179" s="1"/>
      <c r="E179" s="1"/>
      <c r="Q179" s="1"/>
      <c r="R179" s="1"/>
      <c r="W179" s="48"/>
      <c r="AH179" s="48"/>
      <c r="AI179" s="48"/>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c r="PU179" s="1"/>
      <c r="PV179" s="1"/>
      <c r="PW179" s="1"/>
      <c r="PX179" s="1"/>
      <c r="PY179" s="1"/>
      <c r="PZ179" s="1"/>
      <c r="QA179" s="1"/>
      <c r="QB179" s="1"/>
      <c r="QC179" s="1"/>
      <c r="QD179" s="1"/>
      <c r="QE179" s="1"/>
      <c r="QF179" s="1"/>
      <c r="QG179" s="1"/>
      <c r="QH179" s="1"/>
      <c r="QI179" s="1"/>
      <c r="QJ179" s="1"/>
      <c r="QK179" s="1"/>
      <c r="QL179" s="1"/>
      <c r="QM179" s="1"/>
      <c r="QN179" s="1"/>
      <c r="QO179" s="1"/>
      <c r="QP179" s="1"/>
      <c r="QQ179" s="1"/>
      <c r="QR179" s="1"/>
      <c r="QS179" s="1"/>
      <c r="QT179" s="1"/>
      <c r="QU179" s="1"/>
      <c r="QV179" s="1"/>
    </row>
    <row r="180" spans="1:464" x14ac:dyDescent="0.25">
      <c r="A180" s="1"/>
      <c r="B180" s="1"/>
      <c r="C180" s="1"/>
      <c r="D180" s="1"/>
      <c r="E180" s="1"/>
      <c r="Q180" s="1"/>
      <c r="R180" s="1"/>
      <c r="W180" s="48"/>
      <c r="AH180" s="48"/>
      <c r="AI180" s="48"/>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c r="PU180" s="1"/>
      <c r="PV180" s="1"/>
      <c r="PW180" s="1"/>
      <c r="PX180" s="1"/>
      <c r="PY180" s="1"/>
      <c r="PZ180" s="1"/>
      <c r="QA180" s="1"/>
      <c r="QB180" s="1"/>
      <c r="QC180" s="1"/>
      <c r="QD180" s="1"/>
      <c r="QE180" s="1"/>
      <c r="QF180" s="1"/>
      <c r="QG180" s="1"/>
      <c r="QH180" s="1"/>
      <c r="QI180" s="1"/>
      <c r="QJ180" s="1"/>
      <c r="QK180" s="1"/>
      <c r="QL180" s="1"/>
      <c r="QM180" s="1"/>
      <c r="QN180" s="1"/>
      <c r="QO180" s="1"/>
      <c r="QP180" s="1"/>
      <c r="QQ180" s="1"/>
      <c r="QR180" s="1"/>
      <c r="QS180" s="1"/>
      <c r="QT180" s="1"/>
      <c r="QU180" s="1"/>
      <c r="QV180" s="1"/>
    </row>
    <row r="181" spans="1:464" x14ac:dyDescent="0.25">
      <c r="A181" s="1"/>
      <c r="B181" s="1"/>
      <c r="C181" s="1"/>
      <c r="D181" s="1"/>
      <c r="E181" s="1"/>
      <c r="Q181" s="1"/>
      <c r="R181" s="1"/>
      <c r="W181" s="48"/>
      <c r="AH181" s="48"/>
      <c r="AI181" s="48"/>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c r="PU181" s="1"/>
      <c r="PV181" s="1"/>
      <c r="PW181" s="1"/>
      <c r="PX181" s="1"/>
      <c r="PY181" s="1"/>
      <c r="PZ181" s="1"/>
      <c r="QA181" s="1"/>
      <c r="QB181" s="1"/>
      <c r="QC181" s="1"/>
      <c r="QD181" s="1"/>
      <c r="QE181" s="1"/>
      <c r="QF181" s="1"/>
      <c r="QG181" s="1"/>
      <c r="QH181" s="1"/>
      <c r="QI181" s="1"/>
      <c r="QJ181" s="1"/>
      <c r="QK181" s="1"/>
      <c r="QL181" s="1"/>
      <c r="QM181" s="1"/>
      <c r="QN181" s="1"/>
      <c r="QO181" s="1"/>
      <c r="QP181" s="1"/>
      <c r="QQ181" s="1"/>
      <c r="QR181" s="1"/>
      <c r="QS181" s="1"/>
      <c r="QT181" s="1"/>
      <c r="QU181" s="1"/>
      <c r="QV181" s="1"/>
    </row>
    <row r="182" spans="1:464" x14ac:dyDescent="0.25">
      <c r="A182" s="1"/>
      <c r="B182" s="1"/>
      <c r="C182" s="1"/>
      <c r="D182" s="1"/>
      <c r="E182" s="1"/>
      <c r="Q182" s="1"/>
      <c r="R182" s="1"/>
      <c r="W182" s="48"/>
      <c r="AH182" s="48"/>
      <c r="AI182" s="48"/>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c r="PU182" s="1"/>
      <c r="PV182" s="1"/>
      <c r="PW182" s="1"/>
      <c r="PX182" s="1"/>
      <c r="PY182" s="1"/>
      <c r="PZ182" s="1"/>
      <c r="QA182" s="1"/>
      <c r="QB182" s="1"/>
      <c r="QC182" s="1"/>
      <c r="QD182" s="1"/>
      <c r="QE182" s="1"/>
      <c r="QF182" s="1"/>
      <c r="QG182" s="1"/>
      <c r="QH182" s="1"/>
      <c r="QI182" s="1"/>
      <c r="QJ182" s="1"/>
      <c r="QK182" s="1"/>
      <c r="QL182" s="1"/>
      <c r="QM182" s="1"/>
      <c r="QN182" s="1"/>
      <c r="QO182" s="1"/>
      <c r="QP182" s="1"/>
      <c r="QQ182" s="1"/>
      <c r="QR182" s="1"/>
      <c r="QS182" s="1"/>
      <c r="QT182" s="1"/>
      <c r="QU182" s="1"/>
      <c r="QV182" s="1"/>
    </row>
    <row r="183" spans="1:464" x14ac:dyDescent="0.25">
      <c r="A183" s="1"/>
      <c r="B183" s="1"/>
      <c r="C183" s="1"/>
      <c r="D183" s="1"/>
      <c r="E183" s="1"/>
      <c r="Q183" s="1"/>
      <c r="R183" s="1"/>
      <c r="W183" s="48"/>
      <c r="AH183" s="48"/>
      <c r="AI183" s="48"/>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c r="PU183" s="1"/>
      <c r="PV183" s="1"/>
      <c r="PW183" s="1"/>
      <c r="PX183" s="1"/>
      <c r="PY183" s="1"/>
      <c r="PZ183" s="1"/>
      <c r="QA183" s="1"/>
      <c r="QB183" s="1"/>
      <c r="QC183" s="1"/>
      <c r="QD183" s="1"/>
      <c r="QE183" s="1"/>
      <c r="QF183" s="1"/>
      <c r="QG183" s="1"/>
      <c r="QH183" s="1"/>
      <c r="QI183" s="1"/>
      <c r="QJ183" s="1"/>
      <c r="QK183" s="1"/>
      <c r="QL183" s="1"/>
      <c r="QM183" s="1"/>
      <c r="QN183" s="1"/>
      <c r="QO183" s="1"/>
      <c r="QP183" s="1"/>
      <c r="QQ183" s="1"/>
      <c r="QR183" s="1"/>
      <c r="QS183" s="1"/>
      <c r="QT183" s="1"/>
      <c r="QU183" s="1"/>
      <c r="QV183" s="1"/>
    </row>
    <row r="184" spans="1:464" x14ac:dyDescent="0.25">
      <c r="A184" s="1"/>
      <c r="B184" s="1"/>
      <c r="C184" s="1"/>
      <c r="D184" s="1"/>
      <c r="E184" s="1"/>
      <c r="Q184" s="1"/>
      <c r="R184" s="1"/>
      <c r="W184" s="48"/>
      <c r="AH184" s="48"/>
      <c r="AI184" s="48"/>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c r="PU184" s="1"/>
      <c r="PV184" s="1"/>
      <c r="PW184" s="1"/>
      <c r="PX184" s="1"/>
      <c r="PY184" s="1"/>
      <c r="PZ184" s="1"/>
      <c r="QA184" s="1"/>
      <c r="QB184" s="1"/>
      <c r="QC184" s="1"/>
      <c r="QD184" s="1"/>
      <c r="QE184" s="1"/>
      <c r="QF184" s="1"/>
      <c r="QG184" s="1"/>
      <c r="QH184" s="1"/>
      <c r="QI184" s="1"/>
      <c r="QJ184" s="1"/>
      <c r="QK184" s="1"/>
      <c r="QL184" s="1"/>
      <c r="QM184" s="1"/>
      <c r="QN184" s="1"/>
      <c r="QO184" s="1"/>
      <c r="QP184" s="1"/>
      <c r="QQ184" s="1"/>
      <c r="QR184" s="1"/>
      <c r="QS184" s="1"/>
      <c r="QT184" s="1"/>
      <c r="QU184" s="1"/>
      <c r="QV184" s="1"/>
    </row>
    <row r="185" spans="1:464" x14ac:dyDescent="0.25">
      <c r="A185" s="1"/>
      <c r="B185" s="1"/>
      <c r="C185" s="1"/>
      <c r="D185" s="1"/>
      <c r="E185" s="1"/>
      <c r="Q185" s="1"/>
      <c r="R185" s="1"/>
      <c r="W185" s="48"/>
      <c r="AH185" s="48"/>
      <c r="AI185" s="48"/>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c r="PU185" s="1"/>
      <c r="PV185" s="1"/>
      <c r="PW185" s="1"/>
      <c r="PX185" s="1"/>
      <c r="PY185" s="1"/>
      <c r="PZ185" s="1"/>
      <c r="QA185" s="1"/>
      <c r="QB185" s="1"/>
      <c r="QC185" s="1"/>
      <c r="QD185" s="1"/>
      <c r="QE185" s="1"/>
      <c r="QF185" s="1"/>
      <c r="QG185" s="1"/>
      <c r="QH185" s="1"/>
      <c r="QI185" s="1"/>
      <c r="QJ185" s="1"/>
      <c r="QK185" s="1"/>
      <c r="QL185" s="1"/>
      <c r="QM185" s="1"/>
      <c r="QN185" s="1"/>
      <c r="QO185" s="1"/>
      <c r="QP185" s="1"/>
      <c r="QQ185" s="1"/>
      <c r="QR185" s="1"/>
      <c r="QS185" s="1"/>
      <c r="QT185" s="1"/>
      <c r="QU185" s="1"/>
      <c r="QV185" s="1"/>
    </row>
    <row r="186" spans="1:464" x14ac:dyDescent="0.25">
      <c r="A186" s="1"/>
      <c r="B186" s="1"/>
      <c r="C186" s="1"/>
      <c r="D186" s="1"/>
      <c r="E186" s="1"/>
      <c r="Q186" s="1"/>
      <c r="R186" s="1"/>
      <c r="W186" s="48"/>
      <c r="AH186" s="48"/>
      <c r="AI186" s="48"/>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c r="PU186" s="1"/>
      <c r="PV186" s="1"/>
      <c r="PW186" s="1"/>
      <c r="PX186" s="1"/>
      <c r="PY186" s="1"/>
      <c r="PZ186" s="1"/>
      <c r="QA186" s="1"/>
      <c r="QB186" s="1"/>
      <c r="QC186" s="1"/>
      <c r="QD186" s="1"/>
      <c r="QE186" s="1"/>
      <c r="QF186" s="1"/>
      <c r="QG186" s="1"/>
      <c r="QH186" s="1"/>
      <c r="QI186" s="1"/>
      <c r="QJ186" s="1"/>
      <c r="QK186" s="1"/>
      <c r="QL186" s="1"/>
      <c r="QM186" s="1"/>
      <c r="QN186" s="1"/>
      <c r="QO186" s="1"/>
      <c r="QP186" s="1"/>
      <c r="QQ186" s="1"/>
      <c r="QR186" s="1"/>
      <c r="QS186" s="1"/>
      <c r="QT186" s="1"/>
      <c r="QU186" s="1"/>
      <c r="QV186" s="1"/>
    </row>
    <row r="187" spans="1:464" x14ac:dyDescent="0.25">
      <c r="A187" s="1"/>
      <c r="B187" s="1"/>
      <c r="C187" s="1"/>
      <c r="D187" s="1"/>
      <c r="E187" s="1"/>
      <c r="Q187" s="1"/>
      <c r="R187" s="1"/>
      <c r="W187" s="48"/>
      <c r="AH187" s="48"/>
      <c r="AI187" s="48"/>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c r="PU187" s="1"/>
      <c r="PV187" s="1"/>
      <c r="PW187" s="1"/>
      <c r="PX187" s="1"/>
      <c r="PY187" s="1"/>
      <c r="PZ187" s="1"/>
      <c r="QA187" s="1"/>
      <c r="QB187" s="1"/>
      <c r="QC187" s="1"/>
      <c r="QD187" s="1"/>
      <c r="QE187" s="1"/>
      <c r="QF187" s="1"/>
      <c r="QG187" s="1"/>
      <c r="QH187" s="1"/>
      <c r="QI187" s="1"/>
      <c r="QJ187" s="1"/>
      <c r="QK187" s="1"/>
      <c r="QL187" s="1"/>
      <c r="QM187" s="1"/>
      <c r="QN187" s="1"/>
      <c r="QO187" s="1"/>
      <c r="QP187" s="1"/>
      <c r="QQ187" s="1"/>
      <c r="QR187" s="1"/>
      <c r="QS187" s="1"/>
      <c r="QT187" s="1"/>
      <c r="QU187" s="1"/>
      <c r="QV187" s="1"/>
    </row>
    <row r="188" spans="1:464" x14ac:dyDescent="0.25">
      <c r="A188" s="1"/>
      <c r="B188" s="1"/>
      <c r="C188" s="1"/>
      <c r="D188" s="1"/>
      <c r="E188" s="1"/>
      <c r="Q188" s="1"/>
      <c r="R188" s="1"/>
      <c r="W188" s="48"/>
      <c r="AH188" s="48"/>
      <c r="AI188" s="48"/>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c r="QQ188" s="1"/>
      <c r="QR188" s="1"/>
      <c r="QS188" s="1"/>
      <c r="QT188" s="1"/>
      <c r="QU188" s="1"/>
      <c r="QV188" s="1"/>
    </row>
    <row r="189" spans="1:464" x14ac:dyDescent="0.25">
      <c r="A189" s="1"/>
      <c r="B189" s="1"/>
      <c r="C189" s="1"/>
      <c r="D189" s="1"/>
      <c r="E189" s="1"/>
      <c r="Q189" s="1"/>
      <c r="R189" s="1"/>
      <c r="W189" s="48"/>
      <c r="AH189" s="48"/>
      <c r="AI189" s="48"/>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c r="QQ189" s="1"/>
      <c r="QR189" s="1"/>
      <c r="QS189" s="1"/>
      <c r="QT189" s="1"/>
      <c r="QU189" s="1"/>
      <c r="QV189" s="1"/>
    </row>
    <row r="190" spans="1:464" x14ac:dyDescent="0.25">
      <c r="A190" s="1"/>
      <c r="B190" s="1"/>
      <c r="C190" s="1"/>
      <c r="D190" s="1"/>
      <c r="E190" s="1"/>
      <c r="Q190" s="1"/>
      <c r="R190" s="1"/>
      <c r="W190" s="48"/>
      <c r="AH190" s="48"/>
      <c r="AI190" s="48"/>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c r="QU190" s="1"/>
      <c r="QV190" s="1"/>
    </row>
    <row r="191" spans="1:464" x14ac:dyDescent="0.25">
      <c r="A191" s="1"/>
      <c r="B191" s="1"/>
      <c r="C191" s="1"/>
      <c r="D191" s="1"/>
      <c r="E191" s="1"/>
      <c r="Q191" s="1"/>
      <c r="R191" s="1"/>
      <c r="W191" s="48"/>
      <c r="AH191" s="48"/>
      <c r="AI191" s="48"/>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c r="PU191" s="1"/>
      <c r="PV191" s="1"/>
      <c r="PW191" s="1"/>
      <c r="PX191" s="1"/>
      <c r="PY191" s="1"/>
      <c r="PZ191" s="1"/>
      <c r="QA191" s="1"/>
      <c r="QB191" s="1"/>
      <c r="QC191" s="1"/>
      <c r="QD191" s="1"/>
      <c r="QE191" s="1"/>
      <c r="QF191" s="1"/>
      <c r="QG191" s="1"/>
      <c r="QH191" s="1"/>
      <c r="QI191" s="1"/>
      <c r="QJ191" s="1"/>
      <c r="QK191" s="1"/>
      <c r="QL191" s="1"/>
      <c r="QM191" s="1"/>
      <c r="QN191" s="1"/>
      <c r="QO191" s="1"/>
      <c r="QP191" s="1"/>
      <c r="QQ191" s="1"/>
      <c r="QR191" s="1"/>
      <c r="QS191" s="1"/>
      <c r="QT191" s="1"/>
      <c r="QU191" s="1"/>
      <c r="QV191" s="1"/>
    </row>
    <row r="192" spans="1:464" x14ac:dyDescent="0.25">
      <c r="A192" s="1"/>
      <c r="B192" s="1"/>
      <c r="C192" s="1"/>
      <c r="D192" s="1"/>
      <c r="E192" s="1"/>
      <c r="Q192" s="1"/>
      <c r="R192" s="1"/>
      <c r="W192" s="48"/>
      <c r="AH192" s="48"/>
      <c r="AI192" s="48"/>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row>
    <row r="193" spans="1:464" x14ac:dyDescent="0.25">
      <c r="A193" s="1"/>
      <c r="B193" s="1"/>
      <c r="C193" s="1"/>
      <c r="D193" s="1"/>
      <c r="E193" s="1"/>
      <c r="Q193" s="1"/>
      <c r="R193" s="1"/>
      <c r="W193" s="48"/>
      <c r="AH193" s="48"/>
      <c r="AI193" s="48"/>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row>
    <row r="194" spans="1:464" x14ac:dyDescent="0.25">
      <c r="A194" s="1"/>
      <c r="B194" s="1"/>
      <c r="C194" s="1"/>
      <c r="D194" s="1"/>
      <c r="E194" s="1"/>
      <c r="Q194" s="1"/>
      <c r="R194" s="1"/>
      <c r="W194" s="48"/>
      <c r="AH194" s="48"/>
      <c r="AI194" s="48"/>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row>
    <row r="195" spans="1:464" x14ac:dyDescent="0.25">
      <c r="A195" s="1"/>
      <c r="B195" s="1"/>
      <c r="C195" s="1"/>
      <c r="D195" s="1"/>
      <c r="E195" s="1"/>
      <c r="Q195" s="1"/>
      <c r="R195" s="1"/>
      <c r="W195" s="48"/>
      <c r="AH195" s="48"/>
      <c r="AI195" s="48"/>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row>
    <row r="196" spans="1:464" x14ac:dyDescent="0.25">
      <c r="A196" s="1"/>
      <c r="B196" s="1"/>
      <c r="C196" s="1"/>
      <c r="D196" s="1"/>
      <c r="E196" s="1"/>
      <c r="Q196" s="1"/>
      <c r="R196" s="1"/>
      <c r="W196" s="48"/>
      <c r="AH196" s="48"/>
      <c r="AI196" s="48"/>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c r="PU196" s="1"/>
      <c r="PV196" s="1"/>
      <c r="PW196" s="1"/>
      <c r="PX196" s="1"/>
      <c r="PY196" s="1"/>
      <c r="PZ196" s="1"/>
      <c r="QA196" s="1"/>
      <c r="QB196" s="1"/>
      <c r="QC196" s="1"/>
      <c r="QD196" s="1"/>
      <c r="QE196" s="1"/>
      <c r="QF196" s="1"/>
      <c r="QG196" s="1"/>
      <c r="QH196" s="1"/>
      <c r="QI196" s="1"/>
      <c r="QJ196" s="1"/>
      <c r="QK196" s="1"/>
      <c r="QL196" s="1"/>
      <c r="QM196" s="1"/>
      <c r="QN196" s="1"/>
      <c r="QO196" s="1"/>
      <c r="QP196" s="1"/>
      <c r="QQ196" s="1"/>
      <c r="QR196" s="1"/>
      <c r="QS196" s="1"/>
      <c r="QT196" s="1"/>
      <c r="QU196" s="1"/>
      <c r="QV196" s="1"/>
    </row>
    <row r="197" spans="1:464" x14ac:dyDescent="0.25">
      <c r="A197" s="1"/>
      <c r="B197" s="1"/>
      <c r="C197" s="1"/>
      <c r="D197" s="1"/>
      <c r="E197" s="1"/>
      <c r="Q197" s="1"/>
      <c r="R197" s="1"/>
      <c r="W197" s="48"/>
      <c r="AH197" s="48"/>
      <c r="AI197" s="48"/>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c r="PU197" s="1"/>
      <c r="PV197" s="1"/>
      <c r="PW197" s="1"/>
      <c r="PX197" s="1"/>
      <c r="PY197" s="1"/>
      <c r="PZ197" s="1"/>
      <c r="QA197" s="1"/>
      <c r="QB197" s="1"/>
      <c r="QC197" s="1"/>
      <c r="QD197" s="1"/>
      <c r="QE197" s="1"/>
      <c r="QF197" s="1"/>
      <c r="QG197" s="1"/>
      <c r="QH197" s="1"/>
      <c r="QI197" s="1"/>
      <c r="QJ197" s="1"/>
      <c r="QK197" s="1"/>
      <c r="QL197" s="1"/>
      <c r="QM197" s="1"/>
      <c r="QN197" s="1"/>
      <c r="QO197" s="1"/>
      <c r="QP197" s="1"/>
      <c r="QQ197" s="1"/>
      <c r="QR197" s="1"/>
      <c r="QS197" s="1"/>
      <c r="QT197" s="1"/>
      <c r="QU197" s="1"/>
      <c r="QV197" s="1"/>
    </row>
    <row r="198" spans="1:464" x14ac:dyDescent="0.25">
      <c r="A198" s="1"/>
      <c r="B198" s="1"/>
      <c r="C198" s="1"/>
      <c r="D198" s="1"/>
      <c r="E198" s="1"/>
      <c r="Q198" s="1"/>
      <c r="R198" s="1"/>
      <c r="W198" s="48"/>
      <c r="AH198" s="48"/>
      <c r="AI198" s="48"/>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c r="PU198" s="1"/>
      <c r="PV198" s="1"/>
      <c r="PW198" s="1"/>
      <c r="PX198" s="1"/>
      <c r="PY198" s="1"/>
      <c r="PZ198" s="1"/>
      <c r="QA198" s="1"/>
      <c r="QB198" s="1"/>
      <c r="QC198" s="1"/>
      <c r="QD198" s="1"/>
      <c r="QE198" s="1"/>
      <c r="QF198" s="1"/>
      <c r="QG198" s="1"/>
      <c r="QH198" s="1"/>
      <c r="QI198" s="1"/>
      <c r="QJ198" s="1"/>
      <c r="QK198" s="1"/>
      <c r="QL198" s="1"/>
      <c r="QM198" s="1"/>
      <c r="QN198" s="1"/>
      <c r="QO198" s="1"/>
      <c r="QP198" s="1"/>
      <c r="QQ198" s="1"/>
      <c r="QR198" s="1"/>
      <c r="QS198" s="1"/>
      <c r="QT198" s="1"/>
      <c r="QU198" s="1"/>
      <c r="QV198" s="1"/>
    </row>
    <row r="199" spans="1:464" x14ac:dyDescent="0.25">
      <c r="A199" s="1"/>
      <c r="B199" s="1"/>
      <c r="C199" s="1"/>
      <c r="D199" s="1"/>
      <c r="E199" s="1"/>
      <c r="Q199" s="1"/>
      <c r="R199" s="1"/>
      <c r="W199" s="48"/>
      <c r="AH199" s="48"/>
      <c r="AI199" s="48"/>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c r="PU199" s="1"/>
      <c r="PV199" s="1"/>
      <c r="PW199" s="1"/>
      <c r="PX199" s="1"/>
      <c r="PY199" s="1"/>
      <c r="PZ199" s="1"/>
      <c r="QA199" s="1"/>
      <c r="QB199" s="1"/>
      <c r="QC199" s="1"/>
      <c r="QD199" s="1"/>
      <c r="QE199" s="1"/>
      <c r="QF199" s="1"/>
      <c r="QG199" s="1"/>
      <c r="QH199" s="1"/>
      <c r="QI199" s="1"/>
      <c r="QJ199" s="1"/>
      <c r="QK199" s="1"/>
      <c r="QL199" s="1"/>
      <c r="QM199" s="1"/>
      <c r="QN199" s="1"/>
      <c r="QO199" s="1"/>
      <c r="QP199" s="1"/>
      <c r="QQ199" s="1"/>
      <c r="QR199" s="1"/>
      <c r="QS199" s="1"/>
      <c r="QT199" s="1"/>
      <c r="QU199" s="1"/>
      <c r="QV199" s="1"/>
    </row>
    <row r="200" spans="1:464" x14ac:dyDescent="0.25">
      <c r="A200" s="1"/>
      <c r="B200" s="1"/>
      <c r="C200" s="1"/>
      <c r="D200" s="1"/>
      <c r="E200" s="1"/>
      <c r="Q200" s="1"/>
      <c r="R200" s="1"/>
      <c r="W200" s="48"/>
      <c r="AH200" s="48"/>
      <c r="AI200" s="48"/>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c r="PU200" s="1"/>
      <c r="PV200" s="1"/>
      <c r="PW200" s="1"/>
      <c r="PX200" s="1"/>
      <c r="PY200" s="1"/>
      <c r="PZ200" s="1"/>
      <c r="QA200" s="1"/>
      <c r="QB200" s="1"/>
      <c r="QC200" s="1"/>
      <c r="QD200" s="1"/>
      <c r="QE200" s="1"/>
      <c r="QF200" s="1"/>
      <c r="QG200" s="1"/>
      <c r="QH200" s="1"/>
      <c r="QI200" s="1"/>
      <c r="QJ200" s="1"/>
      <c r="QK200" s="1"/>
      <c r="QL200" s="1"/>
      <c r="QM200" s="1"/>
      <c r="QN200" s="1"/>
      <c r="QO200" s="1"/>
      <c r="QP200" s="1"/>
      <c r="QQ200" s="1"/>
      <c r="QR200" s="1"/>
      <c r="QS200" s="1"/>
      <c r="QT200" s="1"/>
      <c r="QU200" s="1"/>
      <c r="QV200" s="1"/>
    </row>
    <row r="201" spans="1:464" x14ac:dyDescent="0.25">
      <c r="A201" s="1"/>
      <c r="B201" s="1"/>
      <c r="C201" s="1"/>
      <c r="D201" s="1"/>
      <c r="E201" s="1"/>
      <c r="Q201" s="1"/>
      <c r="R201" s="1"/>
      <c r="W201" s="48"/>
      <c r="AH201" s="48"/>
      <c r="AI201" s="48"/>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c r="PU201" s="1"/>
      <c r="PV201" s="1"/>
      <c r="PW201" s="1"/>
      <c r="PX201" s="1"/>
      <c r="PY201" s="1"/>
      <c r="PZ201" s="1"/>
      <c r="QA201" s="1"/>
      <c r="QB201" s="1"/>
      <c r="QC201" s="1"/>
      <c r="QD201" s="1"/>
      <c r="QE201" s="1"/>
      <c r="QF201" s="1"/>
      <c r="QG201" s="1"/>
      <c r="QH201" s="1"/>
      <c r="QI201" s="1"/>
      <c r="QJ201" s="1"/>
      <c r="QK201" s="1"/>
      <c r="QL201" s="1"/>
      <c r="QM201" s="1"/>
      <c r="QN201" s="1"/>
      <c r="QO201" s="1"/>
      <c r="QP201" s="1"/>
      <c r="QQ201" s="1"/>
      <c r="QR201" s="1"/>
      <c r="QS201" s="1"/>
      <c r="QT201" s="1"/>
      <c r="QU201" s="1"/>
      <c r="QV201" s="1"/>
    </row>
    <row r="202" spans="1:464" x14ac:dyDescent="0.25">
      <c r="A202" s="1"/>
      <c r="B202" s="1"/>
      <c r="C202" s="1"/>
      <c r="D202" s="1"/>
      <c r="E202" s="1"/>
      <c r="Q202" s="1"/>
      <c r="R202" s="1"/>
      <c r="W202" s="48"/>
      <c r="AH202" s="48"/>
      <c r="AI202" s="48"/>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c r="PU202" s="1"/>
      <c r="PV202" s="1"/>
      <c r="PW202" s="1"/>
      <c r="PX202" s="1"/>
      <c r="PY202" s="1"/>
      <c r="PZ202" s="1"/>
      <c r="QA202" s="1"/>
      <c r="QB202" s="1"/>
      <c r="QC202" s="1"/>
      <c r="QD202" s="1"/>
      <c r="QE202" s="1"/>
      <c r="QF202" s="1"/>
      <c r="QG202" s="1"/>
      <c r="QH202" s="1"/>
      <c r="QI202" s="1"/>
      <c r="QJ202" s="1"/>
      <c r="QK202" s="1"/>
      <c r="QL202" s="1"/>
      <c r="QM202" s="1"/>
      <c r="QN202" s="1"/>
      <c r="QO202" s="1"/>
      <c r="QP202" s="1"/>
      <c r="QQ202" s="1"/>
      <c r="QR202" s="1"/>
      <c r="QS202" s="1"/>
      <c r="QT202" s="1"/>
      <c r="QU202" s="1"/>
      <c r="QV202" s="1"/>
    </row>
    <row r="203" spans="1:464" x14ac:dyDescent="0.25">
      <c r="A203" s="1"/>
      <c r="B203" s="1"/>
      <c r="C203" s="1"/>
      <c r="D203" s="1"/>
      <c r="E203" s="1"/>
      <c r="Q203" s="1"/>
      <c r="R203" s="1"/>
      <c r="W203" s="48"/>
      <c r="AH203" s="48"/>
      <c r="AI203" s="48"/>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c r="PU203" s="1"/>
      <c r="PV203" s="1"/>
      <c r="PW203" s="1"/>
      <c r="PX203" s="1"/>
      <c r="PY203" s="1"/>
      <c r="PZ203" s="1"/>
      <c r="QA203" s="1"/>
      <c r="QB203" s="1"/>
      <c r="QC203" s="1"/>
      <c r="QD203" s="1"/>
      <c r="QE203" s="1"/>
      <c r="QF203" s="1"/>
      <c r="QG203" s="1"/>
      <c r="QH203" s="1"/>
      <c r="QI203" s="1"/>
      <c r="QJ203" s="1"/>
      <c r="QK203" s="1"/>
      <c r="QL203" s="1"/>
      <c r="QM203" s="1"/>
      <c r="QN203" s="1"/>
      <c r="QO203" s="1"/>
      <c r="QP203" s="1"/>
      <c r="QQ203" s="1"/>
      <c r="QR203" s="1"/>
      <c r="QS203" s="1"/>
      <c r="QT203" s="1"/>
      <c r="QU203" s="1"/>
      <c r="QV203" s="1"/>
    </row>
    <row r="204" spans="1:464" x14ac:dyDescent="0.25">
      <c r="A204" s="1"/>
      <c r="B204" s="1"/>
      <c r="C204" s="1"/>
      <c r="D204" s="1"/>
      <c r="E204" s="1"/>
      <c r="Q204" s="1"/>
      <c r="R204" s="1"/>
      <c r="W204" s="48"/>
      <c r="AH204" s="48"/>
      <c r="AI204" s="48"/>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c r="PU204" s="1"/>
      <c r="PV204" s="1"/>
      <c r="PW204" s="1"/>
      <c r="PX204" s="1"/>
      <c r="PY204" s="1"/>
      <c r="PZ204" s="1"/>
      <c r="QA204" s="1"/>
      <c r="QB204" s="1"/>
      <c r="QC204" s="1"/>
      <c r="QD204" s="1"/>
      <c r="QE204" s="1"/>
      <c r="QF204" s="1"/>
      <c r="QG204" s="1"/>
      <c r="QH204" s="1"/>
      <c r="QI204" s="1"/>
      <c r="QJ204" s="1"/>
      <c r="QK204" s="1"/>
      <c r="QL204" s="1"/>
      <c r="QM204" s="1"/>
      <c r="QN204" s="1"/>
      <c r="QO204" s="1"/>
      <c r="QP204" s="1"/>
      <c r="QQ204" s="1"/>
      <c r="QR204" s="1"/>
      <c r="QS204" s="1"/>
      <c r="QT204" s="1"/>
      <c r="QU204" s="1"/>
      <c r="QV204" s="1"/>
    </row>
    <row r="205" spans="1:464" x14ac:dyDescent="0.25">
      <c r="A205" s="1"/>
      <c r="B205" s="1"/>
      <c r="C205" s="1"/>
      <c r="D205" s="1"/>
      <c r="E205" s="1"/>
      <c r="Q205" s="1"/>
      <c r="R205" s="1"/>
      <c r="W205" s="48"/>
      <c r="AH205" s="48"/>
      <c r="AI205" s="48"/>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c r="PU205" s="1"/>
      <c r="PV205" s="1"/>
      <c r="PW205" s="1"/>
      <c r="PX205" s="1"/>
      <c r="PY205" s="1"/>
      <c r="PZ205" s="1"/>
      <c r="QA205" s="1"/>
      <c r="QB205" s="1"/>
      <c r="QC205" s="1"/>
      <c r="QD205" s="1"/>
      <c r="QE205" s="1"/>
      <c r="QF205" s="1"/>
      <c r="QG205" s="1"/>
      <c r="QH205" s="1"/>
      <c r="QI205" s="1"/>
      <c r="QJ205" s="1"/>
      <c r="QK205" s="1"/>
      <c r="QL205" s="1"/>
      <c r="QM205" s="1"/>
      <c r="QN205" s="1"/>
      <c r="QO205" s="1"/>
      <c r="QP205" s="1"/>
      <c r="QQ205" s="1"/>
      <c r="QR205" s="1"/>
      <c r="QS205" s="1"/>
      <c r="QT205" s="1"/>
      <c r="QU205" s="1"/>
      <c r="QV205" s="1"/>
    </row>
    <row r="206" spans="1:464" x14ac:dyDescent="0.25">
      <c r="A206" s="1"/>
      <c r="B206" s="1"/>
      <c r="C206" s="1"/>
      <c r="D206" s="1"/>
      <c r="E206" s="1"/>
      <c r="Q206" s="1"/>
      <c r="R206" s="1"/>
      <c r="W206" s="48"/>
      <c r="AH206" s="48"/>
      <c r="AI206" s="48"/>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c r="PU206" s="1"/>
      <c r="PV206" s="1"/>
      <c r="PW206" s="1"/>
      <c r="PX206" s="1"/>
      <c r="PY206" s="1"/>
      <c r="PZ206" s="1"/>
      <c r="QA206" s="1"/>
      <c r="QB206" s="1"/>
      <c r="QC206" s="1"/>
      <c r="QD206" s="1"/>
      <c r="QE206" s="1"/>
      <c r="QF206" s="1"/>
      <c r="QG206" s="1"/>
      <c r="QH206" s="1"/>
      <c r="QI206" s="1"/>
      <c r="QJ206" s="1"/>
      <c r="QK206" s="1"/>
      <c r="QL206" s="1"/>
      <c r="QM206" s="1"/>
      <c r="QN206" s="1"/>
      <c r="QO206" s="1"/>
      <c r="QP206" s="1"/>
      <c r="QQ206" s="1"/>
      <c r="QR206" s="1"/>
      <c r="QS206" s="1"/>
      <c r="QT206" s="1"/>
      <c r="QU206" s="1"/>
      <c r="QV206" s="1"/>
    </row>
    <row r="207" spans="1:464" x14ac:dyDescent="0.25">
      <c r="A207" s="1"/>
      <c r="B207" s="1"/>
      <c r="C207" s="1"/>
      <c r="D207" s="1"/>
      <c r="E207" s="1"/>
      <c r="Q207" s="1"/>
      <c r="R207" s="1"/>
      <c r="W207" s="48"/>
      <c r="AH207" s="48"/>
      <c r="AI207" s="48"/>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c r="PU207" s="1"/>
      <c r="PV207" s="1"/>
      <c r="PW207" s="1"/>
      <c r="PX207" s="1"/>
      <c r="PY207" s="1"/>
      <c r="PZ207" s="1"/>
      <c r="QA207" s="1"/>
      <c r="QB207" s="1"/>
      <c r="QC207" s="1"/>
      <c r="QD207" s="1"/>
      <c r="QE207" s="1"/>
      <c r="QF207" s="1"/>
      <c r="QG207" s="1"/>
      <c r="QH207" s="1"/>
      <c r="QI207" s="1"/>
      <c r="QJ207" s="1"/>
      <c r="QK207" s="1"/>
      <c r="QL207" s="1"/>
      <c r="QM207" s="1"/>
      <c r="QN207" s="1"/>
      <c r="QO207" s="1"/>
      <c r="QP207" s="1"/>
      <c r="QQ207" s="1"/>
      <c r="QR207" s="1"/>
      <c r="QS207" s="1"/>
      <c r="QT207" s="1"/>
      <c r="QU207" s="1"/>
      <c r="QV207" s="1"/>
    </row>
    <row r="208" spans="1:464" x14ac:dyDescent="0.25">
      <c r="A208" s="1"/>
      <c r="B208" s="1"/>
      <c r="C208" s="1"/>
      <c r="D208" s="1"/>
      <c r="E208" s="1"/>
      <c r="Q208" s="1"/>
      <c r="R208" s="1"/>
      <c r="W208" s="48"/>
      <c r="AH208" s="48"/>
      <c r="AI208" s="48"/>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c r="PU208" s="1"/>
      <c r="PV208" s="1"/>
      <c r="PW208" s="1"/>
      <c r="PX208" s="1"/>
      <c r="PY208" s="1"/>
      <c r="PZ208" s="1"/>
      <c r="QA208" s="1"/>
      <c r="QB208" s="1"/>
      <c r="QC208" s="1"/>
      <c r="QD208" s="1"/>
      <c r="QE208" s="1"/>
      <c r="QF208" s="1"/>
      <c r="QG208" s="1"/>
      <c r="QH208" s="1"/>
      <c r="QI208" s="1"/>
      <c r="QJ208" s="1"/>
      <c r="QK208" s="1"/>
      <c r="QL208" s="1"/>
      <c r="QM208" s="1"/>
      <c r="QN208" s="1"/>
      <c r="QO208" s="1"/>
      <c r="QP208" s="1"/>
      <c r="QQ208" s="1"/>
      <c r="QR208" s="1"/>
      <c r="QS208" s="1"/>
      <c r="QT208" s="1"/>
      <c r="QU208" s="1"/>
      <c r="QV208" s="1"/>
    </row>
    <row r="209" spans="1:464" x14ac:dyDescent="0.25">
      <c r="A209" s="1"/>
      <c r="B209" s="1"/>
      <c r="C209" s="1"/>
      <c r="D209" s="1"/>
      <c r="E209" s="1"/>
      <c r="Q209" s="1"/>
      <c r="R209" s="1"/>
      <c r="W209" s="48"/>
      <c r="AH209" s="48"/>
      <c r="AI209" s="48"/>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c r="PU209" s="1"/>
      <c r="PV209" s="1"/>
      <c r="PW209" s="1"/>
      <c r="PX209" s="1"/>
      <c r="PY209" s="1"/>
      <c r="PZ209" s="1"/>
      <c r="QA209" s="1"/>
      <c r="QB209" s="1"/>
      <c r="QC209" s="1"/>
      <c r="QD209" s="1"/>
      <c r="QE209" s="1"/>
      <c r="QF209" s="1"/>
      <c r="QG209" s="1"/>
      <c r="QH209" s="1"/>
      <c r="QI209" s="1"/>
      <c r="QJ209" s="1"/>
      <c r="QK209" s="1"/>
      <c r="QL209" s="1"/>
      <c r="QM209" s="1"/>
      <c r="QN209" s="1"/>
      <c r="QO209" s="1"/>
      <c r="QP209" s="1"/>
      <c r="QQ209" s="1"/>
      <c r="QR209" s="1"/>
      <c r="QS209" s="1"/>
      <c r="QT209" s="1"/>
      <c r="QU209" s="1"/>
      <c r="QV209" s="1"/>
    </row>
    <row r="210" spans="1:464" x14ac:dyDescent="0.25">
      <c r="A210" s="1"/>
      <c r="B210" s="1"/>
      <c r="C210" s="1"/>
      <c r="D210" s="1"/>
      <c r="E210" s="1"/>
      <c r="Q210" s="1"/>
      <c r="R210" s="1"/>
      <c r="W210" s="48"/>
      <c r="AH210" s="48"/>
      <c r="AI210" s="48"/>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c r="PU210" s="1"/>
      <c r="PV210" s="1"/>
      <c r="PW210" s="1"/>
      <c r="PX210" s="1"/>
      <c r="PY210" s="1"/>
      <c r="PZ210" s="1"/>
      <c r="QA210" s="1"/>
      <c r="QB210" s="1"/>
      <c r="QC210" s="1"/>
      <c r="QD210" s="1"/>
      <c r="QE210" s="1"/>
      <c r="QF210" s="1"/>
      <c r="QG210" s="1"/>
      <c r="QH210" s="1"/>
      <c r="QI210" s="1"/>
      <c r="QJ210" s="1"/>
      <c r="QK210" s="1"/>
      <c r="QL210" s="1"/>
      <c r="QM210" s="1"/>
      <c r="QN210" s="1"/>
      <c r="QO210" s="1"/>
      <c r="QP210" s="1"/>
      <c r="QQ210" s="1"/>
      <c r="QR210" s="1"/>
      <c r="QS210" s="1"/>
      <c r="QT210" s="1"/>
      <c r="QU210" s="1"/>
      <c r="QV210" s="1"/>
    </row>
    <row r="211" spans="1:464" x14ac:dyDescent="0.25">
      <c r="A211" s="1"/>
      <c r="B211" s="1"/>
      <c r="C211" s="1"/>
      <c r="D211" s="1"/>
      <c r="E211" s="1"/>
      <c r="Q211" s="1"/>
      <c r="R211" s="1"/>
      <c r="W211" s="48"/>
      <c r="AH211" s="48"/>
      <c r="AI211" s="48"/>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c r="PU211" s="1"/>
      <c r="PV211" s="1"/>
      <c r="PW211" s="1"/>
      <c r="PX211" s="1"/>
      <c r="PY211" s="1"/>
      <c r="PZ211" s="1"/>
      <c r="QA211" s="1"/>
      <c r="QB211" s="1"/>
      <c r="QC211" s="1"/>
      <c r="QD211" s="1"/>
      <c r="QE211" s="1"/>
      <c r="QF211" s="1"/>
      <c r="QG211" s="1"/>
      <c r="QH211" s="1"/>
      <c r="QI211" s="1"/>
      <c r="QJ211" s="1"/>
      <c r="QK211" s="1"/>
      <c r="QL211" s="1"/>
      <c r="QM211" s="1"/>
      <c r="QN211" s="1"/>
      <c r="QO211" s="1"/>
      <c r="QP211" s="1"/>
      <c r="QQ211" s="1"/>
      <c r="QR211" s="1"/>
      <c r="QS211" s="1"/>
      <c r="QT211" s="1"/>
      <c r="QU211" s="1"/>
      <c r="QV211" s="1"/>
    </row>
    <row r="212" spans="1:464" x14ac:dyDescent="0.25">
      <c r="A212" s="1"/>
      <c r="B212" s="1"/>
      <c r="C212" s="1"/>
      <c r="D212" s="1"/>
      <c r="E212" s="1"/>
      <c r="Q212" s="1"/>
      <c r="R212" s="1"/>
      <c r="W212" s="48"/>
      <c r="AH212" s="48"/>
      <c r="AI212" s="48"/>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c r="PU212" s="1"/>
      <c r="PV212" s="1"/>
      <c r="PW212" s="1"/>
      <c r="PX212" s="1"/>
      <c r="PY212" s="1"/>
      <c r="PZ212" s="1"/>
      <c r="QA212" s="1"/>
      <c r="QB212" s="1"/>
      <c r="QC212" s="1"/>
      <c r="QD212" s="1"/>
      <c r="QE212" s="1"/>
      <c r="QF212" s="1"/>
      <c r="QG212" s="1"/>
      <c r="QH212" s="1"/>
      <c r="QI212" s="1"/>
      <c r="QJ212" s="1"/>
      <c r="QK212" s="1"/>
      <c r="QL212" s="1"/>
      <c r="QM212" s="1"/>
      <c r="QN212" s="1"/>
      <c r="QO212" s="1"/>
      <c r="QP212" s="1"/>
      <c r="QQ212" s="1"/>
      <c r="QR212" s="1"/>
      <c r="QS212" s="1"/>
      <c r="QT212" s="1"/>
      <c r="QU212" s="1"/>
      <c r="QV212" s="1"/>
    </row>
    <row r="213" spans="1:464" x14ac:dyDescent="0.25">
      <c r="A213" s="1"/>
      <c r="B213" s="1"/>
      <c r="C213" s="1"/>
      <c r="D213" s="1"/>
      <c r="E213" s="1"/>
      <c r="Q213" s="1"/>
      <c r="R213" s="1"/>
      <c r="W213" s="48"/>
      <c r="AH213" s="48"/>
      <c r="AI213" s="48"/>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c r="PU213" s="1"/>
      <c r="PV213" s="1"/>
      <c r="PW213" s="1"/>
      <c r="PX213" s="1"/>
      <c r="PY213" s="1"/>
      <c r="PZ213" s="1"/>
      <c r="QA213" s="1"/>
      <c r="QB213" s="1"/>
      <c r="QC213" s="1"/>
      <c r="QD213" s="1"/>
      <c r="QE213" s="1"/>
      <c r="QF213" s="1"/>
      <c r="QG213" s="1"/>
      <c r="QH213" s="1"/>
      <c r="QI213" s="1"/>
      <c r="QJ213" s="1"/>
      <c r="QK213" s="1"/>
      <c r="QL213" s="1"/>
      <c r="QM213" s="1"/>
      <c r="QN213" s="1"/>
      <c r="QO213" s="1"/>
      <c r="QP213" s="1"/>
      <c r="QQ213" s="1"/>
      <c r="QR213" s="1"/>
      <c r="QS213" s="1"/>
      <c r="QT213" s="1"/>
      <c r="QU213" s="1"/>
      <c r="QV213" s="1"/>
    </row>
    <row r="214" spans="1:464" x14ac:dyDescent="0.25">
      <c r="A214" s="1"/>
      <c r="B214" s="1"/>
      <c r="C214" s="1"/>
      <c r="D214" s="1"/>
      <c r="E214" s="1"/>
      <c r="Q214" s="1"/>
      <c r="R214" s="1"/>
      <c r="W214" s="48"/>
      <c r="AH214" s="48"/>
      <c r="AI214" s="48"/>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c r="PU214" s="1"/>
      <c r="PV214" s="1"/>
      <c r="PW214" s="1"/>
      <c r="PX214" s="1"/>
      <c r="PY214" s="1"/>
      <c r="PZ214" s="1"/>
      <c r="QA214" s="1"/>
      <c r="QB214" s="1"/>
      <c r="QC214" s="1"/>
      <c r="QD214" s="1"/>
      <c r="QE214" s="1"/>
      <c r="QF214" s="1"/>
      <c r="QG214" s="1"/>
      <c r="QH214" s="1"/>
      <c r="QI214" s="1"/>
      <c r="QJ214" s="1"/>
      <c r="QK214" s="1"/>
      <c r="QL214" s="1"/>
      <c r="QM214" s="1"/>
      <c r="QN214" s="1"/>
      <c r="QO214" s="1"/>
      <c r="QP214" s="1"/>
      <c r="QQ214" s="1"/>
      <c r="QR214" s="1"/>
      <c r="QS214" s="1"/>
      <c r="QT214" s="1"/>
      <c r="QU214" s="1"/>
      <c r="QV214" s="1"/>
    </row>
    <row r="215" spans="1:464" x14ac:dyDescent="0.25">
      <c r="A215" s="1"/>
      <c r="B215" s="1"/>
      <c r="C215" s="1"/>
      <c r="D215" s="1"/>
      <c r="E215" s="1"/>
      <c r="Q215" s="1"/>
      <c r="R215" s="1"/>
      <c r="W215" s="48"/>
      <c r="AH215" s="48"/>
      <c r="AI215" s="48"/>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c r="PU215" s="1"/>
      <c r="PV215" s="1"/>
      <c r="PW215" s="1"/>
      <c r="PX215" s="1"/>
      <c r="PY215" s="1"/>
      <c r="PZ215" s="1"/>
      <c r="QA215" s="1"/>
      <c r="QB215" s="1"/>
      <c r="QC215" s="1"/>
      <c r="QD215" s="1"/>
      <c r="QE215" s="1"/>
      <c r="QF215" s="1"/>
      <c r="QG215" s="1"/>
      <c r="QH215" s="1"/>
      <c r="QI215" s="1"/>
      <c r="QJ215" s="1"/>
      <c r="QK215" s="1"/>
      <c r="QL215" s="1"/>
      <c r="QM215" s="1"/>
      <c r="QN215" s="1"/>
      <c r="QO215" s="1"/>
      <c r="QP215" s="1"/>
      <c r="QQ215" s="1"/>
      <c r="QR215" s="1"/>
      <c r="QS215" s="1"/>
      <c r="QT215" s="1"/>
      <c r="QU215" s="1"/>
      <c r="QV215" s="1"/>
    </row>
    <row r="216" spans="1:464" x14ac:dyDescent="0.25">
      <c r="A216" s="1"/>
      <c r="B216" s="1"/>
      <c r="C216" s="1"/>
      <c r="D216" s="1"/>
      <c r="E216" s="1"/>
      <c r="Q216" s="1"/>
      <c r="R216" s="1"/>
      <c r="W216" s="48"/>
      <c r="AH216" s="48"/>
      <c r="AI216" s="48"/>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c r="PU216" s="1"/>
      <c r="PV216" s="1"/>
      <c r="PW216" s="1"/>
      <c r="PX216" s="1"/>
      <c r="PY216" s="1"/>
      <c r="PZ216" s="1"/>
      <c r="QA216" s="1"/>
      <c r="QB216" s="1"/>
      <c r="QC216" s="1"/>
      <c r="QD216" s="1"/>
      <c r="QE216" s="1"/>
      <c r="QF216" s="1"/>
      <c r="QG216" s="1"/>
      <c r="QH216" s="1"/>
      <c r="QI216" s="1"/>
      <c r="QJ216" s="1"/>
      <c r="QK216" s="1"/>
      <c r="QL216" s="1"/>
      <c r="QM216" s="1"/>
      <c r="QN216" s="1"/>
      <c r="QO216" s="1"/>
      <c r="QP216" s="1"/>
      <c r="QQ216" s="1"/>
      <c r="QR216" s="1"/>
      <c r="QS216" s="1"/>
      <c r="QT216" s="1"/>
      <c r="QU216" s="1"/>
      <c r="QV216" s="1"/>
    </row>
    <row r="217" spans="1:464" x14ac:dyDescent="0.25">
      <c r="A217" s="1"/>
      <c r="B217" s="1"/>
      <c r="C217" s="1"/>
      <c r="D217" s="1"/>
      <c r="E217" s="1"/>
      <c r="Q217" s="1"/>
      <c r="R217" s="1"/>
      <c r="W217" s="48"/>
      <c r="AH217" s="48"/>
      <c r="AI217" s="48"/>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row>
    <row r="218" spans="1:464" x14ac:dyDescent="0.25">
      <c r="A218" s="1"/>
      <c r="B218" s="1"/>
      <c r="C218" s="1"/>
      <c r="D218" s="1"/>
      <c r="E218" s="1"/>
      <c r="Q218" s="1"/>
      <c r="R218" s="1"/>
      <c r="W218" s="48"/>
      <c r="AH218" s="48"/>
      <c r="AI218" s="48"/>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c r="PU218" s="1"/>
      <c r="PV218" s="1"/>
      <c r="PW218" s="1"/>
      <c r="PX218" s="1"/>
      <c r="PY218" s="1"/>
      <c r="PZ218" s="1"/>
      <c r="QA218" s="1"/>
      <c r="QB218" s="1"/>
      <c r="QC218" s="1"/>
      <c r="QD218" s="1"/>
      <c r="QE218" s="1"/>
      <c r="QF218" s="1"/>
      <c r="QG218" s="1"/>
      <c r="QH218" s="1"/>
      <c r="QI218" s="1"/>
      <c r="QJ218" s="1"/>
      <c r="QK218" s="1"/>
      <c r="QL218" s="1"/>
      <c r="QM218" s="1"/>
      <c r="QN218" s="1"/>
      <c r="QO218" s="1"/>
      <c r="QP218" s="1"/>
      <c r="QQ218" s="1"/>
      <c r="QR218" s="1"/>
      <c r="QS218" s="1"/>
      <c r="QT218" s="1"/>
      <c r="QU218" s="1"/>
      <c r="QV218" s="1"/>
    </row>
    <row r="219" spans="1:464" x14ac:dyDescent="0.25">
      <c r="A219" s="1"/>
      <c r="B219" s="1"/>
      <c r="C219" s="1"/>
      <c r="D219" s="1"/>
      <c r="E219" s="1"/>
      <c r="Q219" s="1"/>
      <c r="R219" s="1"/>
      <c r="W219" s="48"/>
      <c r="AH219" s="48"/>
      <c r="AI219" s="48"/>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c r="PU219" s="1"/>
      <c r="PV219" s="1"/>
      <c r="PW219" s="1"/>
      <c r="PX219" s="1"/>
      <c r="PY219" s="1"/>
      <c r="PZ219" s="1"/>
      <c r="QA219" s="1"/>
      <c r="QB219" s="1"/>
      <c r="QC219" s="1"/>
      <c r="QD219" s="1"/>
      <c r="QE219" s="1"/>
      <c r="QF219" s="1"/>
      <c r="QG219" s="1"/>
      <c r="QH219" s="1"/>
      <c r="QI219" s="1"/>
      <c r="QJ219" s="1"/>
      <c r="QK219" s="1"/>
      <c r="QL219" s="1"/>
      <c r="QM219" s="1"/>
      <c r="QN219" s="1"/>
      <c r="QO219" s="1"/>
      <c r="QP219" s="1"/>
      <c r="QQ219" s="1"/>
      <c r="QR219" s="1"/>
      <c r="QS219" s="1"/>
      <c r="QT219" s="1"/>
      <c r="QU219" s="1"/>
      <c r="QV219" s="1"/>
    </row>
    <row r="220" spans="1:464" x14ac:dyDescent="0.25">
      <c r="A220" s="1"/>
      <c r="B220" s="1"/>
      <c r="C220" s="1"/>
      <c r="D220" s="1"/>
      <c r="E220" s="1"/>
      <c r="Q220" s="1"/>
      <c r="R220" s="1"/>
      <c r="W220" s="48"/>
      <c r="AH220" s="48"/>
      <c r="AI220" s="48"/>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c r="PU220" s="1"/>
      <c r="PV220" s="1"/>
      <c r="PW220" s="1"/>
      <c r="PX220" s="1"/>
      <c r="PY220" s="1"/>
      <c r="PZ220" s="1"/>
      <c r="QA220" s="1"/>
      <c r="QB220" s="1"/>
      <c r="QC220" s="1"/>
      <c r="QD220" s="1"/>
      <c r="QE220" s="1"/>
      <c r="QF220" s="1"/>
      <c r="QG220" s="1"/>
      <c r="QH220" s="1"/>
      <c r="QI220" s="1"/>
      <c r="QJ220" s="1"/>
      <c r="QK220" s="1"/>
      <c r="QL220" s="1"/>
      <c r="QM220" s="1"/>
      <c r="QN220" s="1"/>
      <c r="QO220" s="1"/>
      <c r="QP220" s="1"/>
      <c r="QQ220" s="1"/>
      <c r="QR220" s="1"/>
      <c r="QS220" s="1"/>
      <c r="QT220" s="1"/>
      <c r="QU220" s="1"/>
      <c r="QV220" s="1"/>
    </row>
    <row r="221" spans="1:464" x14ac:dyDescent="0.25">
      <c r="A221" s="1"/>
      <c r="B221" s="1"/>
      <c r="C221" s="1"/>
      <c r="D221" s="1"/>
      <c r="E221" s="1"/>
      <c r="Q221" s="1"/>
      <c r="R221" s="1"/>
      <c r="W221" s="48"/>
      <c r="AH221" s="48"/>
      <c r="AI221" s="48"/>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c r="PL221" s="1"/>
      <c r="PM221" s="1"/>
      <c r="PN221" s="1"/>
      <c r="PO221" s="1"/>
      <c r="PP221" s="1"/>
      <c r="PQ221" s="1"/>
      <c r="PR221" s="1"/>
      <c r="PS221" s="1"/>
      <c r="PT221" s="1"/>
      <c r="PU221" s="1"/>
      <c r="PV221" s="1"/>
      <c r="PW221" s="1"/>
      <c r="PX221" s="1"/>
      <c r="PY221" s="1"/>
      <c r="PZ221" s="1"/>
      <c r="QA221" s="1"/>
      <c r="QB221" s="1"/>
      <c r="QC221" s="1"/>
      <c r="QD221" s="1"/>
      <c r="QE221" s="1"/>
      <c r="QF221" s="1"/>
      <c r="QG221" s="1"/>
      <c r="QH221" s="1"/>
      <c r="QI221" s="1"/>
      <c r="QJ221" s="1"/>
      <c r="QK221" s="1"/>
      <c r="QL221" s="1"/>
      <c r="QM221" s="1"/>
      <c r="QN221" s="1"/>
      <c r="QO221" s="1"/>
      <c r="QP221" s="1"/>
      <c r="QQ221" s="1"/>
      <c r="QR221" s="1"/>
      <c r="QS221" s="1"/>
      <c r="QT221" s="1"/>
      <c r="QU221" s="1"/>
      <c r="QV221" s="1"/>
    </row>
    <row r="222" spans="1:464" x14ac:dyDescent="0.25">
      <c r="A222" s="1"/>
      <c r="B222" s="1"/>
      <c r="C222" s="1"/>
      <c r="D222" s="1"/>
      <c r="E222" s="1"/>
      <c r="Q222" s="1"/>
      <c r="R222" s="1"/>
      <c r="W222" s="48"/>
      <c r="AH222" s="48"/>
      <c r="AI222" s="48"/>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c r="PU222" s="1"/>
      <c r="PV222" s="1"/>
      <c r="PW222" s="1"/>
      <c r="PX222" s="1"/>
      <c r="PY222" s="1"/>
      <c r="PZ222" s="1"/>
      <c r="QA222" s="1"/>
      <c r="QB222" s="1"/>
      <c r="QC222" s="1"/>
      <c r="QD222" s="1"/>
      <c r="QE222" s="1"/>
      <c r="QF222" s="1"/>
      <c r="QG222" s="1"/>
      <c r="QH222" s="1"/>
      <c r="QI222" s="1"/>
      <c r="QJ222" s="1"/>
      <c r="QK222" s="1"/>
      <c r="QL222" s="1"/>
      <c r="QM222" s="1"/>
      <c r="QN222" s="1"/>
      <c r="QO222" s="1"/>
      <c r="QP222" s="1"/>
      <c r="QQ222" s="1"/>
      <c r="QR222" s="1"/>
      <c r="QS222" s="1"/>
      <c r="QT222" s="1"/>
      <c r="QU222" s="1"/>
      <c r="QV222" s="1"/>
    </row>
    <row r="223" spans="1:464" x14ac:dyDescent="0.25">
      <c r="A223" s="1"/>
      <c r="B223" s="1"/>
      <c r="C223" s="1"/>
      <c r="D223" s="1"/>
      <c r="E223" s="1"/>
      <c r="Q223" s="1"/>
      <c r="R223" s="1"/>
      <c r="W223" s="48"/>
      <c r="AH223" s="48"/>
      <c r="AI223" s="48"/>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c r="PU223" s="1"/>
      <c r="PV223" s="1"/>
      <c r="PW223" s="1"/>
      <c r="PX223" s="1"/>
      <c r="PY223" s="1"/>
      <c r="PZ223" s="1"/>
      <c r="QA223" s="1"/>
      <c r="QB223" s="1"/>
      <c r="QC223" s="1"/>
      <c r="QD223" s="1"/>
      <c r="QE223" s="1"/>
      <c r="QF223" s="1"/>
      <c r="QG223" s="1"/>
      <c r="QH223" s="1"/>
      <c r="QI223" s="1"/>
      <c r="QJ223" s="1"/>
      <c r="QK223" s="1"/>
      <c r="QL223" s="1"/>
      <c r="QM223" s="1"/>
      <c r="QN223" s="1"/>
      <c r="QO223" s="1"/>
      <c r="QP223" s="1"/>
      <c r="QQ223" s="1"/>
      <c r="QR223" s="1"/>
      <c r="QS223" s="1"/>
      <c r="QT223" s="1"/>
      <c r="QU223" s="1"/>
      <c r="QV223" s="1"/>
    </row>
    <row r="224" spans="1:464" x14ac:dyDescent="0.25">
      <c r="A224" s="1"/>
      <c r="B224" s="1"/>
      <c r="C224" s="1"/>
      <c r="D224" s="1"/>
      <c r="E224" s="1"/>
      <c r="Q224" s="1"/>
      <c r="R224" s="1"/>
      <c r="W224" s="48"/>
      <c r="AH224" s="48"/>
      <c r="AI224" s="48"/>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c r="PU224" s="1"/>
      <c r="PV224" s="1"/>
      <c r="PW224" s="1"/>
      <c r="PX224" s="1"/>
      <c r="PY224" s="1"/>
      <c r="PZ224" s="1"/>
      <c r="QA224" s="1"/>
      <c r="QB224" s="1"/>
      <c r="QC224" s="1"/>
      <c r="QD224" s="1"/>
      <c r="QE224" s="1"/>
      <c r="QF224" s="1"/>
      <c r="QG224" s="1"/>
      <c r="QH224" s="1"/>
      <c r="QI224" s="1"/>
      <c r="QJ224" s="1"/>
      <c r="QK224" s="1"/>
      <c r="QL224" s="1"/>
      <c r="QM224" s="1"/>
      <c r="QN224" s="1"/>
      <c r="QO224" s="1"/>
      <c r="QP224" s="1"/>
      <c r="QQ224" s="1"/>
      <c r="QR224" s="1"/>
      <c r="QS224" s="1"/>
      <c r="QT224" s="1"/>
      <c r="QU224" s="1"/>
      <c r="QV224" s="1"/>
    </row>
    <row r="225" spans="1:464" x14ac:dyDescent="0.25">
      <c r="A225" s="1"/>
      <c r="B225" s="1"/>
      <c r="C225" s="1"/>
      <c r="D225" s="1"/>
      <c r="E225" s="1"/>
      <c r="Q225" s="1"/>
      <c r="R225" s="1"/>
      <c r="W225" s="48"/>
      <c r="AH225" s="48"/>
      <c r="AI225" s="48"/>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c r="PU225" s="1"/>
      <c r="PV225" s="1"/>
      <c r="PW225" s="1"/>
      <c r="PX225" s="1"/>
      <c r="PY225" s="1"/>
      <c r="PZ225" s="1"/>
      <c r="QA225" s="1"/>
      <c r="QB225" s="1"/>
      <c r="QC225" s="1"/>
      <c r="QD225" s="1"/>
      <c r="QE225" s="1"/>
      <c r="QF225" s="1"/>
      <c r="QG225" s="1"/>
      <c r="QH225" s="1"/>
      <c r="QI225" s="1"/>
      <c r="QJ225" s="1"/>
      <c r="QK225" s="1"/>
      <c r="QL225" s="1"/>
      <c r="QM225" s="1"/>
      <c r="QN225" s="1"/>
      <c r="QO225" s="1"/>
      <c r="QP225" s="1"/>
      <c r="QQ225" s="1"/>
      <c r="QR225" s="1"/>
      <c r="QS225" s="1"/>
      <c r="QT225" s="1"/>
      <c r="QU225" s="1"/>
      <c r="QV225" s="1"/>
    </row>
    <row r="226" spans="1:464" x14ac:dyDescent="0.25">
      <c r="A226" s="1"/>
      <c r="B226" s="1"/>
      <c r="C226" s="1"/>
      <c r="D226" s="1"/>
      <c r="E226" s="1"/>
      <c r="Q226" s="1"/>
      <c r="R226" s="1"/>
      <c r="W226" s="48"/>
      <c r="AH226" s="48"/>
      <c r="AI226" s="48"/>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c r="PU226" s="1"/>
      <c r="PV226" s="1"/>
      <c r="PW226" s="1"/>
      <c r="PX226" s="1"/>
      <c r="PY226" s="1"/>
      <c r="PZ226" s="1"/>
      <c r="QA226" s="1"/>
      <c r="QB226" s="1"/>
      <c r="QC226" s="1"/>
      <c r="QD226" s="1"/>
      <c r="QE226" s="1"/>
      <c r="QF226" s="1"/>
      <c r="QG226" s="1"/>
      <c r="QH226" s="1"/>
      <c r="QI226" s="1"/>
      <c r="QJ226" s="1"/>
      <c r="QK226" s="1"/>
      <c r="QL226" s="1"/>
      <c r="QM226" s="1"/>
      <c r="QN226" s="1"/>
      <c r="QO226" s="1"/>
      <c r="QP226" s="1"/>
      <c r="QQ226" s="1"/>
      <c r="QR226" s="1"/>
      <c r="QS226" s="1"/>
      <c r="QT226" s="1"/>
      <c r="QU226" s="1"/>
      <c r="QV226" s="1"/>
    </row>
    <row r="227" spans="1:464" x14ac:dyDescent="0.25">
      <c r="A227" s="1"/>
      <c r="B227" s="1"/>
      <c r="C227" s="1"/>
      <c r="D227" s="1"/>
      <c r="E227" s="1"/>
      <c r="Q227" s="1"/>
      <c r="R227" s="1"/>
      <c r="W227" s="48"/>
      <c r="AH227" s="48"/>
      <c r="AI227" s="48"/>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row>
    <row r="228" spans="1:464" x14ac:dyDescent="0.25">
      <c r="A228" s="1"/>
      <c r="B228" s="1"/>
      <c r="C228" s="1"/>
      <c r="D228" s="1"/>
      <c r="E228" s="1"/>
      <c r="Q228" s="1"/>
      <c r="R228" s="1"/>
      <c r="W228" s="48"/>
      <c r="AH228" s="48"/>
      <c r="AI228" s="48"/>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c r="PU228" s="1"/>
      <c r="PV228" s="1"/>
      <c r="PW228" s="1"/>
      <c r="PX228" s="1"/>
      <c r="PY228" s="1"/>
      <c r="PZ228" s="1"/>
      <c r="QA228" s="1"/>
      <c r="QB228" s="1"/>
      <c r="QC228" s="1"/>
      <c r="QD228" s="1"/>
      <c r="QE228" s="1"/>
      <c r="QF228" s="1"/>
      <c r="QG228" s="1"/>
      <c r="QH228" s="1"/>
      <c r="QI228" s="1"/>
      <c r="QJ228" s="1"/>
      <c r="QK228" s="1"/>
      <c r="QL228" s="1"/>
      <c r="QM228" s="1"/>
      <c r="QN228" s="1"/>
      <c r="QO228" s="1"/>
      <c r="QP228" s="1"/>
      <c r="QQ228" s="1"/>
      <c r="QR228" s="1"/>
      <c r="QS228" s="1"/>
      <c r="QT228" s="1"/>
      <c r="QU228" s="1"/>
      <c r="QV228" s="1"/>
    </row>
    <row r="229" spans="1:464" x14ac:dyDescent="0.25">
      <c r="A229" s="1"/>
      <c r="B229" s="1"/>
      <c r="C229" s="1"/>
      <c r="D229" s="1"/>
      <c r="E229" s="1"/>
      <c r="Q229" s="1"/>
      <c r="R229" s="1"/>
      <c r="W229" s="48"/>
      <c r="AH229" s="48"/>
      <c r="AI229" s="48"/>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row>
    <row r="230" spans="1:464" x14ac:dyDescent="0.25">
      <c r="A230" s="1"/>
      <c r="B230" s="1"/>
      <c r="C230" s="1"/>
      <c r="D230" s="1"/>
      <c r="E230" s="1"/>
      <c r="Q230" s="1"/>
      <c r="R230" s="1"/>
      <c r="W230" s="48"/>
      <c r="AH230" s="48"/>
      <c r="AI230" s="48"/>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c r="PU230" s="1"/>
      <c r="PV230" s="1"/>
      <c r="PW230" s="1"/>
      <c r="PX230" s="1"/>
      <c r="PY230" s="1"/>
      <c r="PZ230" s="1"/>
      <c r="QA230" s="1"/>
      <c r="QB230" s="1"/>
      <c r="QC230" s="1"/>
      <c r="QD230" s="1"/>
      <c r="QE230" s="1"/>
      <c r="QF230" s="1"/>
      <c r="QG230" s="1"/>
      <c r="QH230" s="1"/>
      <c r="QI230" s="1"/>
      <c r="QJ230" s="1"/>
      <c r="QK230" s="1"/>
      <c r="QL230" s="1"/>
      <c r="QM230" s="1"/>
      <c r="QN230" s="1"/>
      <c r="QO230" s="1"/>
      <c r="QP230" s="1"/>
      <c r="QQ230" s="1"/>
      <c r="QR230" s="1"/>
      <c r="QS230" s="1"/>
      <c r="QT230" s="1"/>
      <c r="QU230" s="1"/>
      <c r="QV230" s="1"/>
    </row>
    <row r="231" spans="1:464" x14ac:dyDescent="0.25">
      <c r="A231" s="1"/>
      <c r="B231" s="1"/>
      <c r="C231" s="1"/>
      <c r="D231" s="1"/>
      <c r="E231" s="1"/>
      <c r="Q231" s="1"/>
      <c r="R231" s="1"/>
      <c r="W231" s="48"/>
      <c r="AH231" s="48"/>
      <c r="AI231" s="48"/>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row>
    <row r="232" spans="1:464" x14ac:dyDescent="0.25">
      <c r="A232" s="1"/>
      <c r="B232" s="1"/>
      <c r="C232" s="1"/>
      <c r="D232" s="1"/>
      <c r="E232" s="1"/>
      <c r="Q232" s="1"/>
      <c r="R232" s="1"/>
      <c r="W232" s="48"/>
      <c r="AH232" s="48"/>
      <c r="AI232" s="48"/>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c r="PU232" s="1"/>
      <c r="PV232" s="1"/>
      <c r="PW232" s="1"/>
      <c r="PX232" s="1"/>
      <c r="PY232" s="1"/>
      <c r="PZ232" s="1"/>
      <c r="QA232" s="1"/>
      <c r="QB232" s="1"/>
      <c r="QC232" s="1"/>
      <c r="QD232" s="1"/>
      <c r="QE232" s="1"/>
      <c r="QF232" s="1"/>
      <c r="QG232" s="1"/>
      <c r="QH232" s="1"/>
      <c r="QI232" s="1"/>
      <c r="QJ232" s="1"/>
      <c r="QK232" s="1"/>
      <c r="QL232" s="1"/>
      <c r="QM232" s="1"/>
      <c r="QN232" s="1"/>
      <c r="QO232" s="1"/>
      <c r="QP232" s="1"/>
      <c r="QQ232" s="1"/>
      <c r="QR232" s="1"/>
      <c r="QS232" s="1"/>
      <c r="QT232" s="1"/>
      <c r="QU232" s="1"/>
      <c r="QV232" s="1"/>
    </row>
    <row r="233" spans="1:464" x14ac:dyDescent="0.25">
      <c r="A233" s="1"/>
      <c r="B233" s="1"/>
      <c r="C233" s="1"/>
      <c r="D233" s="1"/>
      <c r="E233" s="1"/>
      <c r="Q233" s="1"/>
      <c r="R233" s="1"/>
      <c r="W233" s="48"/>
      <c r="AH233" s="48"/>
      <c r="AI233" s="48"/>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c r="PU233" s="1"/>
      <c r="PV233" s="1"/>
      <c r="PW233" s="1"/>
      <c r="PX233" s="1"/>
      <c r="PY233" s="1"/>
      <c r="PZ233" s="1"/>
      <c r="QA233" s="1"/>
      <c r="QB233" s="1"/>
      <c r="QC233" s="1"/>
      <c r="QD233" s="1"/>
      <c r="QE233" s="1"/>
      <c r="QF233" s="1"/>
      <c r="QG233" s="1"/>
      <c r="QH233" s="1"/>
      <c r="QI233" s="1"/>
      <c r="QJ233" s="1"/>
      <c r="QK233" s="1"/>
      <c r="QL233" s="1"/>
      <c r="QM233" s="1"/>
      <c r="QN233" s="1"/>
      <c r="QO233" s="1"/>
      <c r="QP233" s="1"/>
      <c r="QQ233" s="1"/>
      <c r="QR233" s="1"/>
      <c r="QS233" s="1"/>
      <c r="QT233" s="1"/>
      <c r="QU233" s="1"/>
      <c r="QV233" s="1"/>
    </row>
    <row r="234" spans="1:464" x14ac:dyDescent="0.25">
      <c r="A234" s="1"/>
      <c r="B234" s="1"/>
      <c r="C234" s="1"/>
      <c r="D234" s="1"/>
      <c r="E234" s="1"/>
      <c r="Q234" s="1"/>
      <c r="R234" s="1"/>
      <c r="W234" s="48"/>
      <c r="AH234" s="48"/>
      <c r="AI234" s="48"/>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c r="PU234" s="1"/>
      <c r="PV234" s="1"/>
      <c r="PW234" s="1"/>
      <c r="PX234" s="1"/>
      <c r="PY234" s="1"/>
      <c r="PZ234" s="1"/>
      <c r="QA234" s="1"/>
      <c r="QB234" s="1"/>
      <c r="QC234" s="1"/>
      <c r="QD234" s="1"/>
      <c r="QE234" s="1"/>
      <c r="QF234" s="1"/>
      <c r="QG234" s="1"/>
      <c r="QH234" s="1"/>
      <c r="QI234" s="1"/>
      <c r="QJ234" s="1"/>
      <c r="QK234" s="1"/>
      <c r="QL234" s="1"/>
      <c r="QM234" s="1"/>
      <c r="QN234" s="1"/>
      <c r="QO234" s="1"/>
      <c r="QP234" s="1"/>
      <c r="QQ234" s="1"/>
      <c r="QR234" s="1"/>
      <c r="QS234" s="1"/>
      <c r="QT234" s="1"/>
      <c r="QU234" s="1"/>
      <c r="QV234" s="1"/>
    </row>
    <row r="235" spans="1:464" x14ac:dyDescent="0.25">
      <c r="A235" s="1"/>
      <c r="B235" s="1"/>
      <c r="C235" s="1"/>
      <c r="D235" s="1"/>
      <c r="E235" s="1"/>
      <c r="Q235" s="1"/>
      <c r="R235" s="1"/>
      <c r="W235" s="48"/>
      <c r="AH235" s="48"/>
      <c r="AI235" s="48"/>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c r="PU235" s="1"/>
      <c r="PV235" s="1"/>
      <c r="PW235" s="1"/>
      <c r="PX235" s="1"/>
      <c r="PY235" s="1"/>
      <c r="PZ235" s="1"/>
      <c r="QA235" s="1"/>
      <c r="QB235" s="1"/>
      <c r="QC235" s="1"/>
      <c r="QD235" s="1"/>
      <c r="QE235" s="1"/>
      <c r="QF235" s="1"/>
      <c r="QG235" s="1"/>
      <c r="QH235" s="1"/>
      <c r="QI235" s="1"/>
      <c r="QJ235" s="1"/>
      <c r="QK235" s="1"/>
      <c r="QL235" s="1"/>
      <c r="QM235" s="1"/>
      <c r="QN235" s="1"/>
      <c r="QO235" s="1"/>
      <c r="QP235" s="1"/>
      <c r="QQ235" s="1"/>
      <c r="QR235" s="1"/>
      <c r="QS235" s="1"/>
      <c r="QT235" s="1"/>
      <c r="QU235" s="1"/>
      <c r="QV235" s="1"/>
    </row>
    <row r="236" spans="1:464" x14ac:dyDescent="0.25">
      <c r="A236" s="1"/>
      <c r="B236" s="1"/>
      <c r="C236" s="1"/>
      <c r="D236" s="1"/>
      <c r="E236" s="1"/>
      <c r="Q236" s="1"/>
      <c r="R236" s="1"/>
      <c r="W236" s="48"/>
      <c r="AH236" s="48"/>
      <c r="AI236" s="48"/>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c r="PU236" s="1"/>
      <c r="PV236" s="1"/>
      <c r="PW236" s="1"/>
      <c r="PX236" s="1"/>
      <c r="PY236" s="1"/>
      <c r="PZ236" s="1"/>
      <c r="QA236" s="1"/>
      <c r="QB236" s="1"/>
      <c r="QC236" s="1"/>
      <c r="QD236" s="1"/>
      <c r="QE236" s="1"/>
      <c r="QF236" s="1"/>
      <c r="QG236" s="1"/>
      <c r="QH236" s="1"/>
      <c r="QI236" s="1"/>
      <c r="QJ236" s="1"/>
      <c r="QK236" s="1"/>
      <c r="QL236" s="1"/>
      <c r="QM236" s="1"/>
      <c r="QN236" s="1"/>
      <c r="QO236" s="1"/>
      <c r="QP236" s="1"/>
      <c r="QQ236" s="1"/>
      <c r="QR236" s="1"/>
      <c r="QS236" s="1"/>
      <c r="QT236" s="1"/>
      <c r="QU236" s="1"/>
      <c r="QV236" s="1"/>
    </row>
    <row r="237" spans="1:464" x14ac:dyDescent="0.25">
      <c r="A237" s="1"/>
      <c r="B237" s="1"/>
      <c r="C237" s="1"/>
      <c r="D237" s="1"/>
      <c r="E237" s="1"/>
      <c r="Q237" s="1"/>
      <c r="R237" s="1"/>
      <c r="W237" s="48"/>
      <c r="AH237" s="48"/>
      <c r="AI237" s="48"/>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c r="PU237" s="1"/>
      <c r="PV237" s="1"/>
      <c r="PW237" s="1"/>
      <c r="PX237" s="1"/>
      <c r="PY237" s="1"/>
      <c r="PZ237" s="1"/>
      <c r="QA237" s="1"/>
      <c r="QB237" s="1"/>
      <c r="QC237" s="1"/>
      <c r="QD237" s="1"/>
      <c r="QE237" s="1"/>
      <c r="QF237" s="1"/>
      <c r="QG237" s="1"/>
      <c r="QH237" s="1"/>
      <c r="QI237" s="1"/>
      <c r="QJ237" s="1"/>
      <c r="QK237" s="1"/>
      <c r="QL237" s="1"/>
      <c r="QM237" s="1"/>
      <c r="QN237" s="1"/>
      <c r="QO237" s="1"/>
      <c r="QP237" s="1"/>
      <c r="QQ237" s="1"/>
      <c r="QR237" s="1"/>
      <c r="QS237" s="1"/>
      <c r="QT237" s="1"/>
      <c r="QU237" s="1"/>
      <c r="QV237" s="1"/>
    </row>
    <row r="238" spans="1:464" x14ac:dyDescent="0.25">
      <c r="A238" s="1"/>
      <c r="B238" s="1"/>
      <c r="C238" s="1"/>
      <c r="D238" s="1"/>
      <c r="E238" s="1"/>
      <c r="Q238" s="1"/>
      <c r="R238" s="1"/>
      <c r="W238" s="48"/>
      <c r="AH238" s="48"/>
      <c r="AI238" s="48"/>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c r="PU238" s="1"/>
      <c r="PV238" s="1"/>
      <c r="PW238" s="1"/>
      <c r="PX238" s="1"/>
      <c r="PY238" s="1"/>
      <c r="PZ238" s="1"/>
      <c r="QA238" s="1"/>
      <c r="QB238" s="1"/>
      <c r="QC238" s="1"/>
      <c r="QD238" s="1"/>
      <c r="QE238" s="1"/>
      <c r="QF238" s="1"/>
      <c r="QG238" s="1"/>
      <c r="QH238" s="1"/>
      <c r="QI238" s="1"/>
      <c r="QJ238" s="1"/>
      <c r="QK238" s="1"/>
      <c r="QL238" s="1"/>
      <c r="QM238" s="1"/>
      <c r="QN238" s="1"/>
      <c r="QO238" s="1"/>
      <c r="QP238" s="1"/>
      <c r="QQ238" s="1"/>
      <c r="QR238" s="1"/>
      <c r="QS238" s="1"/>
      <c r="QT238" s="1"/>
      <c r="QU238" s="1"/>
      <c r="QV238" s="1"/>
    </row>
    <row r="239" spans="1:464" x14ac:dyDescent="0.25">
      <c r="A239" s="1"/>
      <c r="B239" s="1"/>
      <c r="C239" s="1"/>
      <c r="D239" s="1"/>
      <c r="E239" s="1"/>
      <c r="Q239" s="1"/>
      <c r="R239" s="1"/>
      <c r="W239" s="48"/>
      <c r="AH239" s="48"/>
      <c r="AI239" s="48"/>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c r="PU239" s="1"/>
      <c r="PV239" s="1"/>
      <c r="PW239" s="1"/>
      <c r="PX239" s="1"/>
      <c r="PY239" s="1"/>
      <c r="PZ239" s="1"/>
      <c r="QA239" s="1"/>
      <c r="QB239" s="1"/>
      <c r="QC239" s="1"/>
      <c r="QD239" s="1"/>
      <c r="QE239" s="1"/>
      <c r="QF239" s="1"/>
      <c r="QG239" s="1"/>
      <c r="QH239" s="1"/>
      <c r="QI239" s="1"/>
      <c r="QJ239" s="1"/>
      <c r="QK239" s="1"/>
      <c r="QL239" s="1"/>
      <c r="QM239" s="1"/>
      <c r="QN239" s="1"/>
      <c r="QO239" s="1"/>
      <c r="QP239" s="1"/>
      <c r="QQ239" s="1"/>
      <c r="QR239" s="1"/>
      <c r="QS239" s="1"/>
      <c r="QT239" s="1"/>
      <c r="QU239" s="1"/>
      <c r="QV239" s="1"/>
    </row>
    <row r="240" spans="1:464" x14ac:dyDescent="0.25">
      <c r="A240" s="1"/>
      <c r="B240" s="1"/>
      <c r="C240" s="1"/>
      <c r="D240" s="1"/>
      <c r="E240" s="1"/>
      <c r="Q240" s="1"/>
      <c r="R240" s="1"/>
      <c r="W240" s="48"/>
      <c r="AH240" s="48"/>
      <c r="AI240" s="48"/>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c r="PU240" s="1"/>
      <c r="PV240" s="1"/>
      <c r="PW240" s="1"/>
      <c r="PX240" s="1"/>
      <c r="PY240" s="1"/>
      <c r="PZ240" s="1"/>
      <c r="QA240" s="1"/>
      <c r="QB240" s="1"/>
      <c r="QC240" s="1"/>
      <c r="QD240" s="1"/>
      <c r="QE240" s="1"/>
      <c r="QF240" s="1"/>
      <c r="QG240" s="1"/>
      <c r="QH240" s="1"/>
      <c r="QI240" s="1"/>
      <c r="QJ240" s="1"/>
      <c r="QK240" s="1"/>
      <c r="QL240" s="1"/>
      <c r="QM240" s="1"/>
      <c r="QN240" s="1"/>
      <c r="QO240" s="1"/>
      <c r="QP240" s="1"/>
      <c r="QQ240" s="1"/>
      <c r="QR240" s="1"/>
      <c r="QS240" s="1"/>
      <c r="QT240" s="1"/>
      <c r="QU240" s="1"/>
      <c r="QV240" s="1"/>
    </row>
    <row r="241" spans="1:464" x14ac:dyDescent="0.25">
      <c r="A241" s="1"/>
      <c r="B241" s="1"/>
      <c r="C241" s="1"/>
      <c r="D241" s="1"/>
      <c r="E241" s="1"/>
      <c r="Q241" s="1"/>
      <c r="R241" s="1"/>
      <c r="W241" s="48"/>
      <c r="AH241" s="48"/>
      <c r="AI241" s="48"/>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c r="PU241" s="1"/>
      <c r="PV241" s="1"/>
      <c r="PW241" s="1"/>
      <c r="PX241" s="1"/>
      <c r="PY241" s="1"/>
      <c r="PZ241" s="1"/>
      <c r="QA241" s="1"/>
      <c r="QB241" s="1"/>
      <c r="QC241" s="1"/>
      <c r="QD241" s="1"/>
      <c r="QE241" s="1"/>
      <c r="QF241" s="1"/>
      <c r="QG241" s="1"/>
      <c r="QH241" s="1"/>
      <c r="QI241" s="1"/>
      <c r="QJ241" s="1"/>
      <c r="QK241" s="1"/>
      <c r="QL241" s="1"/>
      <c r="QM241" s="1"/>
      <c r="QN241" s="1"/>
      <c r="QO241" s="1"/>
      <c r="QP241" s="1"/>
      <c r="QQ241" s="1"/>
      <c r="QR241" s="1"/>
      <c r="QS241" s="1"/>
      <c r="QT241" s="1"/>
      <c r="QU241" s="1"/>
      <c r="QV241" s="1"/>
    </row>
    <row r="242" spans="1:464" x14ac:dyDescent="0.25">
      <c r="A242" s="1"/>
      <c r="B242" s="1"/>
      <c r="C242" s="1"/>
      <c r="D242" s="1"/>
      <c r="E242" s="1"/>
      <c r="Q242" s="1"/>
      <c r="R242" s="1"/>
      <c r="W242" s="48"/>
      <c r="AH242" s="48"/>
      <c r="AI242" s="48"/>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c r="PU242" s="1"/>
      <c r="PV242" s="1"/>
      <c r="PW242" s="1"/>
      <c r="PX242" s="1"/>
      <c r="PY242" s="1"/>
      <c r="PZ242" s="1"/>
      <c r="QA242" s="1"/>
      <c r="QB242" s="1"/>
      <c r="QC242" s="1"/>
      <c r="QD242" s="1"/>
      <c r="QE242" s="1"/>
      <c r="QF242" s="1"/>
      <c r="QG242" s="1"/>
      <c r="QH242" s="1"/>
      <c r="QI242" s="1"/>
      <c r="QJ242" s="1"/>
      <c r="QK242" s="1"/>
      <c r="QL242" s="1"/>
      <c r="QM242" s="1"/>
      <c r="QN242" s="1"/>
      <c r="QO242" s="1"/>
      <c r="QP242" s="1"/>
      <c r="QQ242" s="1"/>
      <c r="QR242" s="1"/>
      <c r="QS242" s="1"/>
      <c r="QT242" s="1"/>
      <c r="QU242" s="1"/>
      <c r="QV242" s="1"/>
    </row>
    <row r="243" spans="1:464" x14ac:dyDescent="0.25">
      <c r="A243" s="1"/>
      <c r="B243" s="1"/>
      <c r="C243" s="1"/>
      <c r="D243" s="1"/>
      <c r="E243" s="1"/>
      <c r="Q243" s="1"/>
      <c r="R243" s="1"/>
      <c r="W243" s="48"/>
      <c r="AH243" s="48"/>
      <c r="AI243" s="48"/>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c r="PU243" s="1"/>
      <c r="PV243" s="1"/>
      <c r="PW243" s="1"/>
      <c r="PX243" s="1"/>
      <c r="PY243" s="1"/>
      <c r="PZ243" s="1"/>
      <c r="QA243" s="1"/>
      <c r="QB243" s="1"/>
      <c r="QC243" s="1"/>
      <c r="QD243" s="1"/>
      <c r="QE243" s="1"/>
      <c r="QF243" s="1"/>
      <c r="QG243" s="1"/>
      <c r="QH243" s="1"/>
      <c r="QI243" s="1"/>
      <c r="QJ243" s="1"/>
      <c r="QK243" s="1"/>
      <c r="QL243" s="1"/>
      <c r="QM243" s="1"/>
      <c r="QN243" s="1"/>
      <c r="QO243" s="1"/>
      <c r="QP243" s="1"/>
      <c r="QQ243" s="1"/>
      <c r="QR243" s="1"/>
      <c r="QS243" s="1"/>
      <c r="QT243" s="1"/>
      <c r="QU243" s="1"/>
      <c r="QV243" s="1"/>
    </row>
    <row r="244" spans="1:464" x14ac:dyDescent="0.25">
      <c r="A244" s="1"/>
      <c r="B244" s="1"/>
      <c r="C244" s="1"/>
      <c r="D244" s="1"/>
      <c r="E244" s="1"/>
      <c r="Q244" s="1"/>
      <c r="R244" s="1"/>
      <c r="W244" s="48"/>
      <c r="AH244" s="48"/>
      <c r="AI244" s="48"/>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c r="PU244" s="1"/>
      <c r="PV244" s="1"/>
      <c r="PW244" s="1"/>
      <c r="PX244" s="1"/>
      <c r="PY244" s="1"/>
      <c r="PZ244" s="1"/>
      <c r="QA244" s="1"/>
      <c r="QB244" s="1"/>
      <c r="QC244" s="1"/>
      <c r="QD244" s="1"/>
      <c r="QE244" s="1"/>
      <c r="QF244" s="1"/>
      <c r="QG244" s="1"/>
      <c r="QH244" s="1"/>
      <c r="QI244" s="1"/>
      <c r="QJ244" s="1"/>
      <c r="QK244" s="1"/>
      <c r="QL244" s="1"/>
      <c r="QM244" s="1"/>
      <c r="QN244" s="1"/>
      <c r="QO244" s="1"/>
      <c r="QP244" s="1"/>
      <c r="QQ244" s="1"/>
      <c r="QR244" s="1"/>
      <c r="QS244" s="1"/>
      <c r="QT244" s="1"/>
      <c r="QU244" s="1"/>
      <c r="QV244" s="1"/>
    </row>
    <row r="245" spans="1:464" x14ac:dyDescent="0.25">
      <c r="A245" s="1"/>
      <c r="B245" s="1"/>
      <c r="C245" s="1"/>
      <c r="D245" s="1"/>
      <c r="E245" s="1"/>
      <c r="Q245" s="1"/>
      <c r="R245" s="1"/>
      <c r="W245" s="48"/>
      <c r="AH245" s="48"/>
      <c r="AI245" s="48"/>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c r="PU245" s="1"/>
      <c r="PV245" s="1"/>
      <c r="PW245" s="1"/>
      <c r="PX245" s="1"/>
      <c r="PY245" s="1"/>
      <c r="PZ245" s="1"/>
      <c r="QA245" s="1"/>
      <c r="QB245" s="1"/>
      <c r="QC245" s="1"/>
      <c r="QD245" s="1"/>
      <c r="QE245" s="1"/>
      <c r="QF245" s="1"/>
      <c r="QG245" s="1"/>
      <c r="QH245" s="1"/>
      <c r="QI245" s="1"/>
      <c r="QJ245" s="1"/>
      <c r="QK245" s="1"/>
      <c r="QL245" s="1"/>
      <c r="QM245" s="1"/>
      <c r="QN245" s="1"/>
      <c r="QO245" s="1"/>
      <c r="QP245" s="1"/>
      <c r="QQ245" s="1"/>
      <c r="QR245" s="1"/>
      <c r="QS245" s="1"/>
      <c r="QT245" s="1"/>
      <c r="QU245" s="1"/>
      <c r="QV245" s="1"/>
    </row>
    <row r="246" spans="1:464" x14ac:dyDescent="0.25">
      <c r="A246" s="1"/>
      <c r="B246" s="1"/>
      <c r="C246" s="1"/>
      <c r="D246" s="1"/>
      <c r="E246" s="1"/>
      <c r="Q246" s="1"/>
      <c r="R246" s="1"/>
      <c r="W246" s="48"/>
      <c r="AH246" s="48"/>
      <c r="AI246" s="48"/>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c r="PU246" s="1"/>
      <c r="PV246" s="1"/>
      <c r="PW246" s="1"/>
      <c r="PX246" s="1"/>
      <c r="PY246" s="1"/>
      <c r="PZ246" s="1"/>
      <c r="QA246" s="1"/>
      <c r="QB246" s="1"/>
      <c r="QC246" s="1"/>
      <c r="QD246" s="1"/>
      <c r="QE246" s="1"/>
      <c r="QF246" s="1"/>
      <c r="QG246" s="1"/>
      <c r="QH246" s="1"/>
      <c r="QI246" s="1"/>
      <c r="QJ246" s="1"/>
      <c r="QK246" s="1"/>
      <c r="QL246" s="1"/>
      <c r="QM246" s="1"/>
      <c r="QN246" s="1"/>
      <c r="QO246" s="1"/>
      <c r="QP246" s="1"/>
      <c r="QQ246" s="1"/>
      <c r="QR246" s="1"/>
      <c r="QS246" s="1"/>
      <c r="QT246" s="1"/>
      <c r="QU246" s="1"/>
      <c r="QV246" s="1"/>
    </row>
    <row r="247" spans="1:464" x14ac:dyDescent="0.25">
      <c r="A247" s="1"/>
      <c r="B247" s="1"/>
      <c r="C247" s="1"/>
      <c r="D247" s="1"/>
      <c r="E247" s="1"/>
      <c r="Q247" s="1"/>
      <c r="R247" s="1"/>
      <c r="W247" s="48"/>
      <c r="AH247" s="48"/>
      <c r="AI247" s="48"/>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c r="PU247" s="1"/>
      <c r="PV247" s="1"/>
      <c r="PW247" s="1"/>
      <c r="PX247" s="1"/>
      <c r="PY247" s="1"/>
      <c r="PZ247" s="1"/>
      <c r="QA247" s="1"/>
      <c r="QB247" s="1"/>
      <c r="QC247" s="1"/>
      <c r="QD247" s="1"/>
      <c r="QE247" s="1"/>
      <c r="QF247" s="1"/>
      <c r="QG247" s="1"/>
      <c r="QH247" s="1"/>
      <c r="QI247" s="1"/>
      <c r="QJ247" s="1"/>
      <c r="QK247" s="1"/>
      <c r="QL247" s="1"/>
      <c r="QM247" s="1"/>
      <c r="QN247" s="1"/>
      <c r="QO247" s="1"/>
      <c r="QP247" s="1"/>
      <c r="QQ247" s="1"/>
      <c r="QR247" s="1"/>
      <c r="QS247" s="1"/>
      <c r="QT247" s="1"/>
      <c r="QU247" s="1"/>
      <c r="QV247" s="1"/>
    </row>
    <row r="248" spans="1:464" x14ac:dyDescent="0.25">
      <c r="A248" s="1"/>
      <c r="B248" s="1"/>
      <c r="C248" s="1"/>
      <c r="D248" s="1"/>
      <c r="E248" s="1"/>
      <c r="Q248" s="1"/>
      <c r="R248" s="1"/>
      <c r="W248" s="48"/>
      <c r="AH248" s="48"/>
      <c r="AI248" s="48"/>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c r="PU248" s="1"/>
      <c r="PV248" s="1"/>
      <c r="PW248" s="1"/>
      <c r="PX248" s="1"/>
      <c r="PY248" s="1"/>
      <c r="PZ248" s="1"/>
      <c r="QA248" s="1"/>
      <c r="QB248" s="1"/>
      <c r="QC248" s="1"/>
      <c r="QD248" s="1"/>
      <c r="QE248" s="1"/>
      <c r="QF248" s="1"/>
      <c r="QG248" s="1"/>
      <c r="QH248" s="1"/>
      <c r="QI248" s="1"/>
      <c r="QJ248" s="1"/>
      <c r="QK248" s="1"/>
      <c r="QL248" s="1"/>
      <c r="QM248" s="1"/>
      <c r="QN248" s="1"/>
      <c r="QO248" s="1"/>
      <c r="QP248" s="1"/>
      <c r="QQ248" s="1"/>
      <c r="QR248" s="1"/>
      <c r="QS248" s="1"/>
      <c r="QT248" s="1"/>
      <c r="QU248" s="1"/>
      <c r="QV248" s="1"/>
    </row>
    <row r="249" spans="1:464" x14ac:dyDescent="0.25">
      <c r="A249" s="1"/>
      <c r="B249" s="1"/>
      <c r="C249" s="1"/>
      <c r="D249" s="1"/>
      <c r="E249" s="1"/>
      <c r="Q249" s="1"/>
      <c r="R249" s="1"/>
      <c r="W249" s="48"/>
      <c r="AH249" s="48"/>
      <c r="AI249" s="48"/>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c r="PU249" s="1"/>
      <c r="PV249" s="1"/>
      <c r="PW249" s="1"/>
      <c r="PX249" s="1"/>
      <c r="PY249" s="1"/>
      <c r="PZ249" s="1"/>
      <c r="QA249" s="1"/>
      <c r="QB249" s="1"/>
      <c r="QC249" s="1"/>
      <c r="QD249" s="1"/>
      <c r="QE249" s="1"/>
      <c r="QF249" s="1"/>
      <c r="QG249" s="1"/>
      <c r="QH249" s="1"/>
      <c r="QI249" s="1"/>
      <c r="QJ249" s="1"/>
      <c r="QK249" s="1"/>
      <c r="QL249" s="1"/>
      <c r="QM249" s="1"/>
      <c r="QN249" s="1"/>
      <c r="QO249" s="1"/>
      <c r="QP249" s="1"/>
      <c r="QQ249" s="1"/>
      <c r="QR249" s="1"/>
      <c r="QS249" s="1"/>
      <c r="QT249" s="1"/>
      <c r="QU249" s="1"/>
      <c r="QV249" s="1"/>
    </row>
    <row r="250" spans="1:464" x14ac:dyDescent="0.25">
      <c r="A250" s="1"/>
      <c r="B250" s="1"/>
      <c r="C250" s="1"/>
      <c r="D250" s="1"/>
      <c r="E250" s="1"/>
      <c r="Q250" s="1"/>
      <c r="R250" s="1"/>
      <c r="W250" s="48"/>
      <c r="AH250" s="48"/>
      <c r="AI250" s="48"/>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c r="PU250" s="1"/>
      <c r="PV250" s="1"/>
      <c r="PW250" s="1"/>
      <c r="PX250" s="1"/>
      <c r="PY250" s="1"/>
      <c r="PZ250" s="1"/>
      <c r="QA250" s="1"/>
      <c r="QB250" s="1"/>
      <c r="QC250" s="1"/>
      <c r="QD250" s="1"/>
      <c r="QE250" s="1"/>
      <c r="QF250" s="1"/>
      <c r="QG250" s="1"/>
      <c r="QH250" s="1"/>
      <c r="QI250" s="1"/>
      <c r="QJ250" s="1"/>
      <c r="QK250" s="1"/>
      <c r="QL250" s="1"/>
      <c r="QM250" s="1"/>
      <c r="QN250" s="1"/>
      <c r="QO250" s="1"/>
      <c r="QP250" s="1"/>
      <c r="QQ250" s="1"/>
      <c r="QR250" s="1"/>
      <c r="QS250" s="1"/>
      <c r="QT250" s="1"/>
      <c r="QU250" s="1"/>
      <c r="QV250" s="1"/>
    </row>
    <row r="251" spans="1:464" x14ac:dyDescent="0.25">
      <c r="A251" s="1"/>
      <c r="B251" s="1"/>
      <c r="C251" s="1"/>
      <c r="D251" s="1"/>
      <c r="E251" s="1"/>
      <c r="Q251" s="1"/>
      <c r="R251" s="1"/>
      <c r="W251" s="48"/>
      <c r="AH251" s="48"/>
      <c r="AI251" s="48"/>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c r="PU251" s="1"/>
      <c r="PV251" s="1"/>
      <c r="PW251" s="1"/>
      <c r="PX251" s="1"/>
      <c r="PY251" s="1"/>
      <c r="PZ251" s="1"/>
      <c r="QA251" s="1"/>
      <c r="QB251" s="1"/>
      <c r="QC251" s="1"/>
      <c r="QD251" s="1"/>
      <c r="QE251" s="1"/>
      <c r="QF251" s="1"/>
      <c r="QG251" s="1"/>
      <c r="QH251" s="1"/>
      <c r="QI251" s="1"/>
      <c r="QJ251" s="1"/>
      <c r="QK251" s="1"/>
      <c r="QL251" s="1"/>
      <c r="QM251" s="1"/>
      <c r="QN251" s="1"/>
      <c r="QO251" s="1"/>
      <c r="QP251" s="1"/>
      <c r="QQ251" s="1"/>
      <c r="QR251" s="1"/>
      <c r="QS251" s="1"/>
      <c r="QT251" s="1"/>
      <c r="QU251" s="1"/>
      <c r="QV251" s="1"/>
    </row>
    <row r="252" spans="1:464" x14ac:dyDescent="0.25">
      <c r="A252" s="1"/>
      <c r="B252" s="1"/>
      <c r="C252" s="1"/>
      <c r="D252" s="1"/>
      <c r="E252" s="1"/>
      <c r="Q252" s="1"/>
      <c r="R252" s="1"/>
      <c r="W252" s="48"/>
      <c r="AH252" s="48"/>
      <c r="AI252" s="48"/>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c r="PU252" s="1"/>
      <c r="PV252" s="1"/>
      <c r="PW252" s="1"/>
      <c r="PX252" s="1"/>
      <c r="PY252" s="1"/>
      <c r="PZ252" s="1"/>
      <c r="QA252" s="1"/>
      <c r="QB252" s="1"/>
      <c r="QC252" s="1"/>
      <c r="QD252" s="1"/>
      <c r="QE252" s="1"/>
      <c r="QF252" s="1"/>
      <c r="QG252" s="1"/>
      <c r="QH252" s="1"/>
      <c r="QI252" s="1"/>
      <c r="QJ252" s="1"/>
      <c r="QK252" s="1"/>
      <c r="QL252" s="1"/>
      <c r="QM252" s="1"/>
      <c r="QN252" s="1"/>
      <c r="QO252" s="1"/>
      <c r="QP252" s="1"/>
      <c r="QQ252" s="1"/>
      <c r="QR252" s="1"/>
      <c r="QS252" s="1"/>
      <c r="QT252" s="1"/>
      <c r="QU252" s="1"/>
      <c r="QV252" s="1"/>
    </row>
    <row r="253" spans="1:464" x14ac:dyDescent="0.25">
      <c r="A253" s="1"/>
      <c r="B253" s="1"/>
      <c r="C253" s="1"/>
      <c r="D253" s="1"/>
      <c r="E253" s="1"/>
      <c r="Q253" s="1"/>
      <c r="R253" s="1"/>
      <c r="W253" s="48"/>
      <c r="AH253" s="48"/>
      <c r="AI253" s="48"/>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c r="PU253" s="1"/>
      <c r="PV253" s="1"/>
      <c r="PW253" s="1"/>
      <c r="PX253" s="1"/>
      <c r="PY253" s="1"/>
      <c r="PZ253" s="1"/>
      <c r="QA253" s="1"/>
      <c r="QB253" s="1"/>
      <c r="QC253" s="1"/>
      <c r="QD253" s="1"/>
      <c r="QE253" s="1"/>
      <c r="QF253" s="1"/>
      <c r="QG253" s="1"/>
      <c r="QH253" s="1"/>
      <c r="QI253" s="1"/>
      <c r="QJ253" s="1"/>
      <c r="QK253" s="1"/>
      <c r="QL253" s="1"/>
      <c r="QM253" s="1"/>
      <c r="QN253" s="1"/>
      <c r="QO253" s="1"/>
      <c r="QP253" s="1"/>
      <c r="QQ253" s="1"/>
      <c r="QR253" s="1"/>
      <c r="QS253" s="1"/>
      <c r="QT253" s="1"/>
      <c r="QU253" s="1"/>
      <c r="QV253" s="1"/>
    </row>
    <row r="254" spans="1:464" x14ac:dyDescent="0.25">
      <c r="A254" s="1"/>
      <c r="B254" s="1"/>
      <c r="C254" s="1"/>
      <c r="D254" s="1"/>
      <c r="E254" s="1"/>
      <c r="Q254" s="1"/>
      <c r="R254" s="1"/>
      <c r="W254" s="48"/>
      <c r="AH254" s="48"/>
      <c r="AI254" s="48"/>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c r="PU254" s="1"/>
      <c r="PV254" s="1"/>
      <c r="PW254" s="1"/>
      <c r="PX254" s="1"/>
      <c r="PY254" s="1"/>
      <c r="PZ254" s="1"/>
      <c r="QA254" s="1"/>
      <c r="QB254" s="1"/>
      <c r="QC254" s="1"/>
      <c r="QD254" s="1"/>
      <c r="QE254" s="1"/>
      <c r="QF254" s="1"/>
      <c r="QG254" s="1"/>
      <c r="QH254" s="1"/>
      <c r="QI254" s="1"/>
      <c r="QJ254" s="1"/>
      <c r="QK254" s="1"/>
      <c r="QL254" s="1"/>
      <c r="QM254" s="1"/>
      <c r="QN254" s="1"/>
      <c r="QO254" s="1"/>
      <c r="QP254" s="1"/>
      <c r="QQ254" s="1"/>
      <c r="QR254" s="1"/>
      <c r="QS254" s="1"/>
      <c r="QT254" s="1"/>
      <c r="QU254" s="1"/>
      <c r="QV254" s="1"/>
    </row>
    <row r="255" spans="1:464" x14ac:dyDescent="0.25">
      <c r="A255" s="1"/>
      <c r="B255" s="1"/>
      <c r="C255" s="1"/>
      <c r="D255" s="1"/>
      <c r="E255" s="1"/>
      <c r="Q255" s="1"/>
      <c r="R255" s="1"/>
      <c r="W255" s="48"/>
      <c r="AH255" s="48"/>
      <c r="AI255" s="48"/>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c r="PU255" s="1"/>
      <c r="PV255" s="1"/>
      <c r="PW255" s="1"/>
      <c r="PX255" s="1"/>
      <c r="PY255" s="1"/>
      <c r="PZ255" s="1"/>
      <c r="QA255" s="1"/>
      <c r="QB255" s="1"/>
      <c r="QC255" s="1"/>
      <c r="QD255" s="1"/>
      <c r="QE255" s="1"/>
      <c r="QF255" s="1"/>
      <c r="QG255" s="1"/>
      <c r="QH255" s="1"/>
      <c r="QI255" s="1"/>
      <c r="QJ255" s="1"/>
      <c r="QK255" s="1"/>
      <c r="QL255" s="1"/>
      <c r="QM255" s="1"/>
      <c r="QN255" s="1"/>
      <c r="QO255" s="1"/>
      <c r="QP255" s="1"/>
      <c r="QQ255" s="1"/>
      <c r="QR255" s="1"/>
      <c r="QS255" s="1"/>
      <c r="QT255" s="1"/>
      <c r="QU255" s="1"/>
      <c r="QV255" s="1"/>
    </row>
    <row r="256" spans="1:464" x14ac:dyDescent="0.25">
      <c r="A256" s="1"/>
      <c r="B256" s="1"/>
      <c r="C256" s="1"/>
      <c r="D256" s="1"/>
      <c r="E256" s="1"/>
      <c r="Q256" s="1"/>
      <c r="R256" s="1"/>
      <c r="W256" s="48"/>
      <c r="AH256" s="48"/>
      <c r="AI256" s="48"/>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c r="PU256" s="1"/>
      <c r="PV256" s="1"/>
      <c r="PW256" s="1"/>
      <c r="PX256" s="1"/>
      <c r="PY256" s="1"/>
      <c r="PZ256" s="1"/>
      <c r="QA256" s="1"/>
      <c r="QB256" s="1"/>
      <c r="QC256" s="1"/>
      <c r="QD256" s="1"/>
      <c r="QE256" s="1"/>
      <c r="QF256" s="1"/>
      <c r="QG256" s="1"/>
      <c r="QH256" s="1"/>
      <c r="QI256" s="1"/>
      <c r="QJ256" s="1"/>
      <c r="QK256" s="1"/>
      <c r="QL256" s="1"/>
      <c r="QM256" s="1"/>
      <c r="QN256" s="1"/>
      <c r="QO256" s="1"/>
      <c r="QP256" s="1"/>
      <c r="QQ256" s="1"/>
      <c r="QR256" s="1"/>
      <c r="QS256" s="1"/>
      <c r="QT256" s="1"/>
      <c r="QU256" s="1"/>
      <c r="QV256" s="1"/>
    </row>
    <row r="257" spans="1:464" x14ac:dyDescent="0.25">
      <c r="A257" s="1"/>
      <c r="B257" s="1"/>
      <c r="C257" s="1"/>
      <c r="D257" s="1"/>
      <c r="E257" s="1"/>
      <c r="Q257" s="1"/>
      <c r="R257" s="1"/>
      <c r="W257" s="48"/>
      <c r="AH257" s="48"/>
      <c r="AI257" s="48"/>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c r="PU257" s="1"/>
      <c r="PV257" s="1"/>
      <c r="PW257" s="1"/>
      <c r="PX257" s="1"/>
      <c r="PY257" s="1"/>
      <c r="PZ257" s="1"/>
      <c r="QA257" s="1"/>
      <c r="QB257" s="1"/>
      <c r="QC257" s="1"/>
      <c r="QD257" s="1"/>
      <c r="QE257" s="1"/>
      <c r="QF257" s="1"/>
      <c r="QG257" s="1"/>
      <c r="QH257" s="1"/>
      <c r="QI257" s="1"/>
      <c r="QJ257" s="1"/>
      <c r="QK257" s="1"/>
      <c r="QL257" s="1"/>
      <c r="QM257" s="1"/>
      <c r="QN257" s="1"/>
      <c r="QO257" s="1"/>
      <c r="QP257" s="1"/>
      <c r="QQ257" s="1"/>
      <c r="QR257" s="1"/>
      <c r="QS257" s="1"/>
      <c r="QT257" s="1"/>
      <c r="QU257" s="1"/>
      <c r="QV257" s="1"/>
    </row>
    <row r="258" spans="1:464" x14ac:dyDescent="0.25">
      <c r="A258" s="1"/>
      <c r="B258" s="1"/>
      <c r="C258" s="1"/>
      <c r="D258" s="1"/>
      <c r="E258" s="1"/>
      <c r="Q258" s="1"/>
      <c r="R258" s="1"/>
      <c r="W258" s="48"/>
      <c r="AH258" s="48"/>
      <c r="AI258" s="48"/>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c r="PU258" s="1"/>
      <c r="PV258" s="1"/>
      <c r="PW258" s="1"/>
      <c r="PX258" s="1"/>
      <c r="PY258" s="1"/>
      <c r="PZ258" s="1"/>
      <c r="QA258" s="1"/>
      <c r="QB258" s="1"/>
      <c r="QC258" s="1"/>
      <c r="QD258" s="1"/>
      <c r="QE258" s="1"/>
      <c r="QF258" s="1"/>
      <c r="QG258" s="1"/>
      <c r="QH258" s="1"/>
      <c r="QI258" s="1"/>
      <c r="QJ258" s="1"/>
      <c r="QK258" s="1"/>
      <c r="QL258" s="1"/>
      <c r="QM258" s="1"/>
      <c r="QN258" s="1"/>
      <c r="QO258" s="1"/>
      <c r="QP258" s="1"/>
      <c r="QQ258" s="1"/>
      <c r="QR258" s="1"/>
      <c r="QS258" s="1"/>
      <c r="QT258" s="1"/>
      <c r="QU258" s="1"/>
      <c r="QV258" s="1"/>
    </row>
    <row r="259" spans="1:464" x14ac:dyDescent="0.25">
      <c r="A259" s="1"/>
      <c r="B259" s="1"/>
      <c r="C259" s="1"/>
      <c r="D259" s="1"/>
      <c r="E259" s="1"/>
      <c r="Q259" s="1"/>
      <c r="R259" s="1"/>
      <c r="W259" s="48"/>
      <c r="AH259" s="48"/>
      <c r="AI259" s="48"/>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c r="PU259" s="1"/>
      <c r="PV259" s="1"/>
      <c r="PW259" s="1"/>
      <c r="PX259" s="1"/>
      <c r="PY259" s="1"/>
      <c r="PZ259" s="1"/>
      <c r="QA259" s="1"/>
      <c r="QB259" s="1"/>
      <c r="QC259" s="1"/>
      <c r="QD259" s="1"/>
      <c r="QE259" s="1"/>
      <c r="QF259" s="1"/>
      <c r="QG259" s="1"/>
      <c r="QH259" s="1"/>
      <c r="QI259" s="1"/>
      <c r="QJ259" s="1"/>
      <c r="QK259" s="1"/>
      <c r="QL259" s="1"/>
      <c r="QM259" s="1"/>
      <c r="QN259" s="1"/>
      <c r="QO259" s="1"/>
      <c r="QP259" s="1"/>
      <c r="QQ259" s="1"/>
      <c r="QR259" s="1"/>
      <c r="QS259" s="1"/>
      <c r="QT259" s="1"/>
      <c r="QU259" s="1"/>
      <c r="QV259" s="1"/>
    </row>
    <row r="260" spans="1:464" x14ac:dyDescent="0.25">
      <c r="A260" s="1"/>
      <c r="B260" s="1"/>
      <c r="C260" s="1"/>
      <c r="D260" s="1"/>
      <c r="E260" s="1"/>
      <c r="Q260" s="1"/>
      <c r="R260" s="1"/>
      <c r="W260" s="48"/>
      <c r="AH260" s="48"/>
      <c r="AI260" s="48"/>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c r="PU260" s="1"/>
      <c r="PV260" s="1"/>
      <c r="PW260" s="1"/>
      <c r="PX260" s="1"/>
      <c r="PY260" s="1"/>
      <c r="PZ260" s="1"/>
      <c r="QA260" s="1"/>
      <c r="QB260" s="1"/>
      <c r="QC260" s="1"/>
      <c r="QD260" s="1"/>
      <c r="QE260" s="1"/>
      <c r="QF260" s="1"/>
      <c r="QG260" s="1"/>
      <c r="QH260" s="1"/>
      <c r="QI260" s="1"/>
      <c r="QJ260" s="1"/>
      <c r="QK260" s="1"/>
      <c r="QL260" s="1"/>
      <c r="QM260" s="1"/>
      <c r="QN260" s="1"/>
      <c r="QO260" s="1"/>
      <c r="QP260" s="1"/>
      <c r="QQ260" s="1"/>
      <c r="QR260" s="1"/>
      <c r="QS260" s="1"/>
      <c r="QT260" s="1"/>
      <c r="QU260" s="1"/>
      <c r="QV260" s="1"/>
    </row>
    <row r="261" spans="1:464" x14ac:dyDescent="0.25">
      <c r="A261" s="1"/>
      <c r="B261" s="1"/>
      <c r="C261" s="1"/>
      <c r="D261" s="1"/>
      <c r="E261" s="1"/>
      <c r="Q261" s="1"/>
      <c r="R261" s="1"/>
      <c r="W261" s="48"/>
      <c r="AH261" s="48"/>
      <c r="AI261" s="48"/>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c r="PU261" s="1"/>
      <c r="PV261" s="1"/>
      <c r="PW261" s="1"/>
      <c r="PX261" s="1"/>
      <c r="PY261" s="1"/>
      <c r="PZ261" s="1"/>
      <c r="QA261" s="1"/>
      <c r="QB261" s="1"/>
      <c r="QC261" s="1"/>
      <c r="QD261" s="1"/>
      <c r="QE261" s="1"/>
      <c r="QF261" s="1"/>
      <c r="QG261" s="1"/>
      <c r="QH261" s="1"/>
      <c r="QI261" s="1"/>
      <c r="QJ261" s="1"/>
      <c r="QK261" s="1"/>
      <c r="QL261" s="1"/>
      <c r="QM261" s="1"/>
      <c r="QN261" s="1"/>
      <c r="QO261" s="1"/>
      <c r="QP261" s="1"/>
      <c r="QQ261" s="1"/>
      <c r="QR261" s="1"/>
      <c r="QS261" s="1"/>
      <c r="QT261" s="1"/>
      <c r="QU261" s="1"/>
      <c r="QV261" s="1"/>
    </row>
    <row r="262" spans="1:464" x14ac:dyDescent="0.25">
      <c r="A262" s="1"/>
      <c r="B262" s="1"/>
      <c r="C262" s="1"/>
      <c r="D262" s="1"/>
      <c r="E262" s="1"/>
      <c r="Q262" s="1"/>
      <c r="R262" s="1"/>
      <c r="W262" s="48"/>
      <c r="AH262" s="48"/>
      <c r="AI262" s="48"/>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c r="PU262" s="1"/>
      <c r="PV262" s="1"/>
      <c r="PW262" s="1"/>
      <c r="PX262" s="1"/>
      <c r="PY262" s="1"/>
      <c r="PZ262" s="1"/>
      <c r="QA262" s="1"/>
      <c r="QB262" s="1"/>
      <c r="QC262" s="1"/>
      <c r="QD262" s="1"/>
      <c r="QE262" s="1"/>
      <c r="QF262" s="1"/>
      <c r="QG262" s="1"/>
      <c r="QH262" s="1"/>
      <c r="QI262" s="1"/>
      <c r="QJ262" s="1"/>
      <c r="QK262" s="1"/>
      <c r="QL262" s="1"/>
      <c r="QM262" s="1"/>
      <c r="QN262" s="1"/>
      <c r="QO262" s="1"/>
      <c r="QP262" s="1"/>
      <c r="QQ262" s="1"/>
      <c r="QR262" s="1"/>
      <c r="QS262" s="1"/>
      <c r="QT262" s="1"/>
      <c r="QU262" s="1"/>
      <c r="QV262" s="1"/>
    </row>
    <row r="263" spans="1:464" x14ac:dyDescent="0.25">
      <c r="A263" s="1"/>
      <c r="B263" s="1"/>
      <c r="C263" s="1"/>
      <c r="D263" s="1"/>
      <c r="E263" s="1"/>
      <c r="Q263" s="1"/>
      <c r="R263" s="1"/>
      <c r="W263" s="48"/>
      <c r="AH263" s="48"/>
      <c r="AI263" s="48"/>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c r="PU263" s="1"/>
      <c r="PV263" s="1"/>
      <c r="PW263" s="1"/>
      <c r="PX263" s="1"/>
      <c r="PY263" s="1"/>
      <c r="PZ263" s="1"/>
      <c r="QA263" s="1"/>
      <c r="QB263" s="1"/>
      <c r="QC263" s="1"/>
      <c r="QD263" s="1"/>
      <c r="QE263" s="1"/>
      <c r="QF263" s="1"/>
      <c r="QG263" s="1"/>
      <c r="QH263" s="1"/>
      <c r="QI263" s="1"/>
      <c r="QJ263" s="1"/>
      <c r="QK263" s="1"/>
      <c r="QL263" s="1"/>
      <c r="QM263" s="1"/>
      <c r="QN263" s="1"/>
      <c r="QO263" s="1"/>
      <c r="QP263" s="1"/>
      <c r="QQ263" s="1"/>
      <c r="QR263" s="1"/>
      <c r="QS263" s="1"/>
      <c r="QT263" s="1"/>
      <c r="QU263" s="1"/>
      <c r="QV263" s="1"/>
    </row>
    <row r="264" spans="1:464" x14ac:dyDescent="0.25">
      <c r="A264" s="1"/>
      <c r="B264" s="1"/>
      <c r="C264" s="1"/>
      <c r="D264" s="1"/>
      <c r="E264" s="1"/>
      <c r="Q264" s="1"/>
      <c r="R264" s="1"/>
      <c r="W264" s="48"/>
      <c r="AH264" s="48"/>
      <c r="AI264" s="48"/>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c r="PU264" s="1"/>
      <c r="PV264" s="1"/>
      <c r="PW264" s="1"/>
      <c r="PX264" s="1"/>
      <c r="PY264" s="1"/>
      <c r="PZ264" s="1"/>
      <c r="QA264" s="1"/>
      <c r="QB264" s="1"/>
      <c r="QC264" s="1"/>
      <c r="QD264" s="1"/>
      <c r="QE264" s="1"/>
      <c r="QF264" s="1"/>
      <c r="QG264" s="1"/>
      <c r="QH264" s="1"/>
      <c r="QI264" s="1"/>
      <c r="QJ264" s="1"/>
      <c r="QK264" s="1"/>
      <c r="QL264" s="1"/>
      <c r="QM264" s="1"/>
      <c r="QN264" s="1"/>
      <c r="QO264" s="1"/>
      <c r="QP264" s="1"/>
      <c r="QQ264" s="1"/>
      <c r="QR264" s="1"/>
      <c r="QS264" s="1"/>
      <c r="QT264" s="1"/>
      <c r="QU264" s="1"/>
      <c r="QV264" s="1"/>
    </row>
    <row r="265" spans="1:464" x14ac:dyDescent="0.25">
      <c r="A265" s="1"/>
      <c r="B265" s="1"/>
      <c r="C265" s="1"/>
      <c r="D265" s="1"/>
      <c r="E265" s="1"/>
      <c r="Q265" s="1"/>
      <c r="R265" s="1"/>
      <c r="W265" s="48"/>
      <c r="AH265" s="48"/>
      <c r="AI265" s="48"/>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c r="PU265" s="1"/>
      <c r="PV265" s="1"/>
      <c r="PW265" s="1"/>
      <c r="PX265" s="1"/>
      <c r="PY265" s="1"/>
      <c r="PZ265" s="1"/>
      <c r="QA265" s="1"/>
      <c r="QB265" s="1"/>
      <c r="QC265" s="1"/>
      <c r="QD265" s="1"/>
      <c r="QE265" s="1"/>
      <c r="QF265" s="1"/>
      <c r="QG265" s="1"/>
      <c r="QH265" s="1"/>
      <c r="QI265" s="1"/>
      <c r="QJ265" s="1"/>
      <c r="QK265" s="1"/>
      <c r="QL265" s="1"/>
      <c r="QM265" s="1"/>
      <c r="QN265" s="1"/>
      <c r="QO265" s="1"/>
      <c r="QP265" s="1"/>
      <c r="QQ265" s="1"/>
      <c r="QR265" s="1"/>
      <c r="QS265" s="1"/>
      <c r="QT265" s="1"/>
      <c r="QU265" s="1"/>
      <c r="QV265" s="1"/>
    </row>
    <row r="266" spans="1:464" x14ac:dyDescent="0.25">
      <c r="A266" s="1"/>
      <c r="B266" s="1"/>
      <c r="C266" s="1"/>
      <c r="D266" s="1"/>
      <c r="E266" s="1"/>
      <c r="Q266" s="1"/>
      <c r="R266" s="1"/>
      <c r="W266" s="48"/>
      <c r="AH266" s="48"/>
      <c r="AI266" s="48"/>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c r="PL266" s="1"/>
      <c r="PM266" s="1"/>
      <c r="PN266" s="1"/>
      <c r="PO266" s="1"/>
      <c r="PP266" s="1"/>
      <c r="PQ266" s="1"/>
      <c r="PR266" s="1"/>
      <c r="PS266" s="1"/>
      <c r="PT266" s="1"/>
      <c r="PU266" s="1"/>
      <c r="PV266" s="1"/>
      <c r="PW266" s="1"/>
      <c r="PX266" s="1"/>
      <c r="PY266" s="1"/>
      <c r="PZ266" s="1"/>
      <c r="QA266" s="1"/>
      <c r="QB266" s="1"/>
      <c r="QC266" s="1"/>
      <c r="QD266" s="1"/>
      <c r="QE266" s="1"/>
      <c r="QF266" s="1"/>
      <c r="QG266" s="1"/>
      <c r="QH266" s="1"/>
      <c r="QI266" s="1"/>
      <c r="QJ266" s="1"/>
      <c r="QK266" s="1"/>
      <c r="QL266" s="1"/>
      <c r="QM266" s="1"/>
      <c r="QN266" s="1"/>
      <c r="QO266" s="1"/>
      <c r="QP266" s="1"/>
      <c r="QQ266" s="1"/>
      <c r="QR266" s="1"/>
      <c r="QS266" s="1"/>
      <c r="QT266" s="1"/>
      <c r="QU266" s="1"/>
      <c r="QV266" s="1"/>
    </row>
    <row r="267" spans="1:464" x14ac:dyDescent="0.25">
      <c r="A267" s="1"/>
      <c r="B267" s="1"/>
      <c r="C267" s="1"/>
      <c r="D267" s="1"/>
      <c r="E267" s="1"/>
      <c r="Q267" s="1"/>
      <c r="R267" s="1"/>
      <c r="W267" s="48"/>
      <c r="AH267" s="48"/>
      <c r="AI267" s="48"/>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c r="PU267" s="1"/>
      <c r="PV267" s="1"/>
      <c r="PW267" s="1"/>
      <c r="PX267" s="1"/>
      <c r="PY267" s="1"/>
      <c r="PZ267" s="1"/>
      <c r="QA267" s="1"/>
      <c r="QB267" s="1"/>
      <c r="QC267" s="1"/>
      <c r="QD267" s="1"/>
      <c r="QE267" s="1"/>
      <c r="QF267" s="1"/>
      <c r="QG267" s="1"/>
      <c r="QH267" s="1"/>
      <c r="QI267" s="1"/>
      <c r="QJ267" s="1"/>
      <c r="QK267" s="1"/>
      <c r="QL267" s="1"/>
      <c r="QM267" s="1"/>
      <c r="QN267" s="1"/>
      <c r="QO267" s="1"/>
      <c r="QP267" s="1"/>
      <c r="QQ267" s="1"/>
      <c r="QR267" s="1"/>
      <c r="QS267" s="1"/>
      <c r="QT267" s="1"/>
      <c r="QU267" s="1"/>
      <c r="QV267" s="1"/>
    </row>
    <row r="268" spans="1:464" x14ac:dyDescent="0.25">
      <c r="A268" s="1"/>
      <c r="B268" s="1"/>
      <c r="C268" s="1"/>
      <c r="D268" s="1"/>
      <c r="E268" s="1"/>
      <c r="Q268" s="1"/>
      <c r="R268" s="1"/>
      <c r="W268" s="48"/>
      <c r="AH268" s="48"/>
      <c r="AI268" s="48"/>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c r="PU268" s="1"/>
      <c r="PV268" s="1"/>
      <c r="PW268" s="1"/>
      <c r="PX268" s="1"/>
      <c r="PY268" s="1"/>
      <c r="PZ268" s="1"/>
      <c r="QA268" s="1"/>
      <c r="QB268" s="1"/>
      <c r="QC268" s="1"/>
      <c r="QD268" s="1"/>
      <c r="QE268" s="1"/>
      <c r="QF268" s="1"/>
      <c r="QG268" s="1"/>
      <c r="QH268" s="1"/>
      <c r="QI268" s="1"/>
      <c r="QJ268" s="1"/>
      <c r="QK268" s="1"/>
      <c r="QL268" s="1"/>
      <c r="QM268" s="1"/>
      <c r="QN268" s="1"/>
      <c r="QO268" s="1"/>
      <c r="QP268" s="1"/>
      <c r="QQ268" s="1"/>
      <c r="QR268" s="1"/>
      <c r="QS268" s="1"/>
      <c r="QT268" s="1"/>
      <c r="QU268" s="1"/>
      <c r="QV268" s="1"/>
    </row>
    <row r="269" spans="1:464" x14ac:dyDescent="0.25">
      <c r="A269" s="1"/>
      <c r="B269" s="1"/>
      <c r="C269" s="1"/>
      <c r="D269" s="1"/>
      <c r="E269" s="1"/>
      <c r="Q269" s="1"/>
      <c r="R269" s="1"/>
      <c r="W269" s="48"/>
      <c r="AH269" s="48"/>
      <c r="AI269" s="48"/>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c r="PU269" s="1"/>
      <c r="PV269" s="1"/>
      <c r="PW269" s="1"/>
      <c r="PX269" s="1"/>
      <c r="PY269" s="1"/>
      <c r="PZ269" s="1"/>
      <c r="QA269" s="1"/>
      <c r="QB269" s="1"/>
      <c r="QC269" s="1"/>
      <c r="QD269" s="1"/>
      <c r="QE269" s="1"/>
      <c r="QF269" s="1"/>
      <c r="QG269" s="1"/>
      <c r="QH269" s="1"/>
      <c r="QI269" s="1"/>
      <c r="QJ269" s="1"/>
      <c r="QK269" s="1"/>
      <c r="QL269" s="1"/>
      <c r="QM269" s="1"/>
      <c r="QN269" s="1"/>
      <c r="QO269" s="1"/>
      <c r="QP269" s="1"/>
      <c r="QQ269" s="1"/>
      <c r="QR269" s="1"/>
      <c r="QS269" s="1"/>
      <c r="QT269" s="1"/>
      <c r="QU269" s="1"/>
      <c r="QV269" s="1"/>
    </row>
    <row r="270" spans="1:464" x14ac:dyDescent="0.25">
      <c r="A270" s="1"/>
      <c r="B270" s="1"/>
      <c r="C270" s="1"/>
      <c r="D270" s="1"/>
      <c r="E270" s="1"/>
      <c r="Q270" s="1"/>
      <c r="R270" s="1"/>
      <c r="W270" s="48"/>
      <c r="AH270" s="48"/>
      <c r="AI270" s="48"/>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c r="PU270" s="1"/>
      <c r="PV270" s="1"/>
      <c r="PW270" s="1"/>
      <c r="PX270" s="1"/>
      <c r="PY270" s="1"/>
      <c r="PZ270" s="1"/>
      <c r="QA270" s="1"/>
      <c r="QB270" s="1"/>
      <c r="QC270" s="1"/>
      <c r="QD270" s="1"/>
      <c r="QE270" s="1"/>
      <c r="QF270" s="1"/>
      <c r="QG270" s="1"/>
      <c r="QH270" s="1"/>
      <c r="QI270" s="1"/>
      <c r="QJ270" s="1"/>
      <c r="QK270" s="1"/>
      <c r="QL270" s="1"/>
      <c r="QM270" s="1"/>
      <c r="QN270" s="1"/>
      <c r="QO270" s="1"/>
      <c r="QP270" s="1"/>
      <c r="QQ270" s="1"/>
      <c r="QR270" s="1"/>
      <c r="QS270" s="1"/>
      <c r="QT270" s="1"/>
      <c r="QU270" s="1"/>
      <c r="QV270" s="1"/>
    </row>
    <row r="271" spans="1:464" x14ac:dyDescent="0.25">
      <c r="A271" s="1"/>
      <c r="B271" s="1"/>
      <c r="C271" s="1"/>
      <c r="D271" s="1"/>
      <c r="E271" s="1"/>
      <c r="Q271" s="1"/>
      <c r="R271" s="1"/>
      <c r="W271" s="48"/>
      <c r="AH271" s="48"/>
      <c r="AI271" s="48"/>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c r="PU271" s="1"/>
      <c r="PV271" s="1"/>
      <c r="PW271" s="1"/>
      <c r="PX271" s="1"/>
      <c r="PY271" s="1"/>
      <c r="PZ271" s="1"/>
      <c r="QA271" s="1"/>
      <c r="QB271" s="1"/>
      <c r="QC271" s="1"/>
      <c r="QD271" s="1"/>
      <c r="QE271" s="1"/>
      <c r="QF271" s="1"/>
      <c r="QG271" s="1"/>
      <c r="QH271" s="1"/>
      <c r="QI271" s="1"/>
      <c r="QJ271" s="1"/>
      <c r="QK271" s="1"/>
      <c r="QL271" s="1"/>
      <c r="QM271" s="1"/>
      <c r="QN271" s="1"/>
      <c r="QO271" s="1"/>
      <c r="QP271" s="1"/>
      <c r="QQ271" s="1"/>
      <c r="QR271" s="1"/>
      <c r="QS271" s="1"/>
      <c r="QT271" s="1"/>
      <c r="QU271" s="1"/>
      <c r="QV271" s="1"/>
    </row>
    <row r="272" spans="1:464" x14ac:dyDescent="0.25">
      <c r="A272" s="1"/>
      <c r="B272" s="1"/>
      <c r="C272" s="1"/>
      <c r="D272" s="1"/>
      <c r="E272" s="1"/>
      <c r="Q272" s="1"/>
      <c r="R272" s="1"/>
      <c r="W272" s="48"/>
      <c r="AH272" s="48"/>
      <c r="AI272" s="48"/>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c r="PU272" s="1"/>
      <c r="PV272" s="1"/>
      <c r="PW272" s="1"/>
      <c r="PX272" s="1"/>
      <c r="PY272" s="1"/>
      <c r="PZ272" s="1"/>
      <c r="QA272" s="1"/>
      <c r="QB272" s="1"/>
      <c r="QC272" s="1"/>
      <c r="QD272" s="1"/>
      <c r="QE272" s="1"/>
      <c r="QF272" s="1"/>
      <c r="QG272" s="1"/>
      <c r="QH272" s="1"/>
      <c r="QI272" s="1"/>
      <c r="QJ272" s="1"/>
      <c r="QK272" s="1"/>
      <c r="QL272" s="1"/>
      <c r="QM272" s="1"/>
      <c r="QN272" s="1"/>
      <c r="QO272" s="1"/>
      <c r="QP272" s="1"/>
      <c r="QQ272" s="1"/>
      <c r="QR272" s="1"/>
      <c r="QS272" s="1"/>
      <c r="QT272" s="1"/>
      <c r="QU272" s="1"/>
      <c r="QV272" s="1"/>
    </row>
    <row r="273" spans="1:464" x14ac:dyDescent="0.25">
      <c r="A273" s="1"/>
      <c r="B273" s="1"/>
      <c r="C273" s="1"/>
      <c r="D273" s="1"/>
      <c r="E273" s="1"/>
      <c r="Q273" s="1"/>
      <c r="R273" s="1"/>
      <c r="W273" s="48"/>
      <c r="AH273" s="48"/>
      <c r="AI273" s="48"/>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c r="PU273" s="1"/>
      <c r="PV273" s="1"/>
      <c r="PW273" s="1"/>
      <c r="PX273" s="1"/>
      <c r="PY273" s="1"/>
      <c r="PZ273" s="1"/>
      <c r="QA273" s="1"/>
      <c r="QB273" s="1"/>
      <c r="QC273" s="1"/>
      <c r="QD273" s="1"/>
      <c r="QE273" s="1"/>
      <c r="QF273" s="1"/>
      <c r="QG273" s="1"/>
      <c r="QH273" s="1"/>
      <c r="QI273" s="1"/>
      <c r="QJ273" s="1"/>
      <c r="QK273" s="1"/>
      <c r="QL273" s="1"/>
      <c r="QM273" s="1"/>
      <c r="QN273" s="1"/>
      <c r="QO273" s="1"/>
      <c r="QP273" s="1"/>
      <c r="QQ273" s="1"/>
      <c r="QR273" s="1"/>
      <c r="QS273" s="1"/>
      <c r="QT273" s="1"/>
      <c r="QU273" s="1"/>
      <c r="QV273" s="1"/>
    </row>
    <row r="274" spans="1:464" x14ac:dyDescent="0.25">
      <c r="A274" s="1"/>
      <c r="B274" s="1"/>
      <c r="C274" s="1"/>
      <c r="D274" s="1"/>
      <c r="E274" s="1"/>
      <c r="Q274" s="1"/>
      <c r="R274" s="1"/>
      <c r="W274" s="48"/>
      <c r="AH274" s="48"/>
      <c r="AI274" s="48"/>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c r="PU274" s="1"/>
      <c r="PV274" s="1"/>
      <c r="PW274" s="1"/>
      <c r="PX274" s="1"/>
      <c r="PY274" s="1"/>
      <c r="PZ274" s="1"/>
      <c r="QA274" s="1"/>
      <c r="QB274" s="1"/>
      <c r="QC274" s="1"/>
      <c r="QD274" s="1"/>
      <c r="QE274" s="1"/>
      <c r="QF274" s="1"/>
      <c r="QG274" s="1"/>
      <c r="QH274" s="1"/>
      <c r="QI274" s="1"/>
      <c r="QJ274" s="1"/>
      <c r="QK274" s="1"/>
      <c r="QL274" s="1"/>
      <c r="QM274" s="1"/>
      <c r="QN274" s="1"/>
      <c r="QO274" s="1"/>
      <c r="QP274" s="1"/>
      <c r="QQ274" s="1"/>
      <c r="QR274" s="1"/>
      <c r="QS274" s="1"/>
      <c r="QT274" s="1"/>
      <c r="QU274" s="1"/>
      <c r="QV274" s="1"/>
    </row>
    <row r="275" spans="1:464" x14ac:dyDescent="0.25">
      <c r="A275" s="1"/>
      <c r="B275" s="1"/>
      <c r="C275" s="1"/>
      <c r="D275" s="1"/>
      <c r="E275" s="1"/>
      <c r="Q275" s="1"/>
      <c r="R275" s="1"/>
      <c r="W275" s="48"/>
      <c r="AH275" s="48"/>
      <c r="AI275" s="48"/>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c r="PU275" s="1"/>
      <c r="PV275" s="1"/>
      <c r="PW275" s="1"/>
      <c r="PX275" s="1"/>
      <c r="PY275" s="1"/>
      <c r="PZ275" s="1"/>
      <c r="QA275" s="1"/>
      <c r="QB275" s="1"/>
      <c r="QC275" s="1"/>
      <c r="QD275" s="1"/>
      <c r="QE275" s="1"/>
      <c r="QF275" s="1"/>
      <c r="QG275" s="1"/>
      <c r="QH275" s="1"/>
      <c r="QI275" s="1"/>
      <c r="QJ275" s="1"/>
      <c r="QK275" s="1"/>
      <c r="QL275" s="1"/>
      <c r="QM275" s="1"/>
      <c r="QN275" s="1"/>
      <c r="QO275" s="1"/>
      <c r="QP275" s="1"/>
      <c r="QQ275" s="1"/>
      <c r="QR275" s="1"/>
      <c r="QS275" s="1"/>
      <c r="QT275" s="1"/>
      <c r="QU275" s="1"/>
      <c r="QV275" s="1"/>
    </row>
    <row r="276" spans="1:464" x14ac:dyDescent="0.25">
      <c r="A276" s="1"/>
      <c r="B276" s="1"/>
      <c r="C276" s="1"/>
      <c r="D276" s="1"/>
      <c r="E276" s="1"/>
      <c r="Q276" s="1"/>
      <c r="R276" s="1"/>
      <c r="W276" s="48"/>
      <c r="AH276" s="48"/>
      <c r="AI276" s="48"/>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c r="LI276" s="1"/>
      <c r="LJ276" s="1"/>
      <c r="LK276" s="1"/>
      <c r="LL276" s="1"/>
      <c r="LM276" s="1"/>
      <c r="LN276" s="1"/>
      <c r="LO276" s="1"/>
      <c r="LP276" s="1"/>
      <c r="LQ276" s="1"/>
      <c r="LR276" s="1"/>
      <c r="LS276" s="1"/>
      <c r="LT276" s="1"/>
      <c r="LU276" s="1"/>
      <c r="LV276" s="1"/>
      <c r="LW276" s="1"/>
      <c r="LX276" s="1"/>
      <c r="LY276" s="1"/>
      <c r="LZ276" s="1"/>
      <c r="MA276" s="1"/>
      <c r="MB276" s="1"/>
      <c r="MC276" s="1"/>
      <c r="MD276" s="1"/>
      <c r="ME276" s="1"/>
      <c r="MF276" s="1"/>
      <c r="MG276" s="1"/>
      <c r="MH276" s="1"/>
      <c r="MI276" s="1"/>
      <c r="MJ276" s="1"/>
      <c r="MK276" s="1"/>
      <c r="ML276" s="1"/>
      <c r="MM276" s="1"/>
      <c r="MN276" s="1"/>
      <c r="MO276" s="1"/>
      <c r="MP276" s="1"/>
      <c r="MQ276" s="1"/>
      <c r="MR276" s="1"/>
      <c r="MS276" s="1"/>
      <c r="MT276" s="1"/>
      <c r="MU276" s="1"/>
      <c r="MV276" s="1"/>
      <c r="MW276" s="1"/>
      <c r="MX276" s="1"/>
      <c r="MY276" s="1"/>
      <c r="MZ276" s="1"/>
      <c r="NA276" s="1"/>
      <c r="NB276" s="1"/>
      <c r="NC276" s="1"/>
      <c r="ND276" s="1"/>
      <c r="NE276" s="1"/>
      <c r="NF276" s="1"/>
      <c r="NG276" s="1"/>
      <c r="NH276" s="1"/>
      <c r="NI276" s="1"/>
      <c r="NJ276" s="1"/>
      <c r="NK276" s="1"/>
      <c r="NL276" s="1"/>
      <c r="NM276" s="1"/>
      <c r="NN276" s="1"/>
      <c r="NO276" s="1"/>
      <c r="NP276" s="1"/>
      <c r="NQ276" s="1"/>
      <c r="NR276" s="1"/>
      <c r="NS276" s="1"/>
      <c r="NT276" s="1"/>
      <c r="NU276" s="1"/>
      <c r="NV276" s="1"/>
      <c r="NW276" s="1"/>
      <c r="NX276" s="1"/>
      <c r="NY276" s="1"/>
      <c r="NZ276" s="1"/>
      <c r="OA276" s="1"/>
      <c r="OB276" s="1"/>
      <c r="OC276" s="1"/>
      <c r="OD276" s="1"/>
      <c r="OE276" s="1"/>
      <c r="OF276" s="1"/>
      <c r="OG276" s="1"/>
      <c r="OH276" s="1"/>
      <c r="OI276" s="1"/>
      <c r="OJ276" s="1"/>
      <c r="OK276" s="1"/>
      <c r="OL276" s="1"/>
      <c r="OM276" s="1"/>
      <c r="ON276" s="1"/>
      <c r="OO276" s="1"/>
      <c r="OP276" s="1"/>
      <c r="OQ276" s="1"/>
      <c r="OR276" s="1"/>
      <c r="OS276" s="1"/>
      <c r="OT276" s="1"/>
      <c r="OU276" s="1"/>
      <c r="OV276" s="1"/>
      <c r="OW276" s="1"/>
      <c r="OX276" s="1"/>
      <c r="OY276" s="1"/>
      <c r="OZ276" s="1"/>
      <c r="PA276" s="1"/>
      <c r="PB276" s="1"/>
      <c r="PC276" s="1"/>
      <c r="PD276" s="1"/>
      <c r="PE276" s="1"/>
      <c r="PF276" s="1"/>
      <c r="PG276" s="1"/>
      <c r="PH276" s="1"/>
      <c r="PI276" s="1"/>
      <c r="PJ276" s="1"/>
      <c r="PK276" s="1"/>
      <c r="PL276" s="1"/>
      <c r="PM276" s="1"/>
      <c r="PN276" s="1"/>
      <c r="PO276" s="1"/>
      <c r="PP276" s="1"/>
      <c r="PQ276" s="1"/>
      <c r="PR276" s="1"/>
      <c r="PS276" s="1"/>
      <c r="PT276" s="1"/>
      <c r="PU276" s="1"/>
      <c r="PV276" s="1"/>
      <c r="PW276" s="1"/>
      <c r="PX276" s="1"/>
      <c r="PY276" s="1"/>
      <c r="PZ276" s="1"/>
      <c r="QA276" s="1"/>
      <c r="QB276" s="1"/>
      <c r="QC276" s="1"/>
      <c r="QD276" s="1"/>
      <c r="QE276" s="1"/>
      <c r="QF276" s="1"/>
      <c r="QG276" s="1"/>
      <c r="QH276" s="1"/>
      <c r="QI276" s="1"/>
      <c r="QJ276" s="1"/>
      <c r="QK276" s="1"/>
      <c r="QL276" s="1"/>
      <c r="QM276" s="1"/>
      <c r="QN276" s="1"/>
      <c r="QO276" s="1"/>
      <c r="QP276" s="1"/>
      <c r="QQ276" s="1"/>
      <c r="QR276" s="1"/>
      <c r="QS276" s="1"/>
      <c r="QT276" s="1"/>
      <c r="QU276" s="1"/>
      <c r="QV276" s="1"/>
    </row>
    <row r="277" spans="1:464" x14ac:dyDescent="0.25">
      <c r="A277" s="1"/>
      <c r="B277" s="1"/>
      <c r="C277" s="1"/>
      <c r="D277" s="1"/>
      <c r="E277" s="1"/>
      <c r="Q277" s="1"/>
      <c r="R277" s="1"/>
      <c r="W277" s="48"/>
      <c r="AH277" s="48"/>
      <c r="AI277" s="48"/>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c r="PU277" s="1"/>
      <c r="PV277" s="1"/>
      <c r="PW277" s="1"/>
      <c r="PX277" s="1"/>
      <c r="PY277" s="1"/>
      <c r="PZ277" s="1"/>
      <c r="QA277" s="1"/>
      <c r="QB277" s="1"/>
      <c r="QC277" s="1"/>
      <c r="QD277" s="1"/>
      <c r="QE277" s="1"/>
      <c r="QF277" s="1"/>
      <c r="QG277" s="1"/>
      <c r="QH277" s="1"/>
      <c r="QI277" s="1"/>
      <c r="QJ277" s="1"/>
      <c r="QK277" s="1"/>
      <c r="QL277" s="1"/>
      <c r="QM277" s="1"/>
      <c r="QN277" s="1"/>
      <c r="QO277" s="1"/>
      <c r="QP277" s="1"/>
      <c r="QQ277" s="1"/>
      <c r="QR277" s="1"/>
      <c r="QS277" s="1"/>
      <c r="QT277" s="1"/>
      <c r="QU277" s="1"/>
      <c r="QV277" s="1"/>
    </row>
    <row r="278" spans="1:464" x14ac:dyDescent="0.25">
      <c r="A278" s="1"/>
      <c r="B278" s="1"/>
      <c r="C278" s="1"/>
      <c r="D278" s="1"/>
      <c r="E278" s="1"/>
      <c r="Q278" s="1"/>
      <c r="R278" s="1"/>
      <c r="W278" s="48"/>
      <c r="AH278" s="48"/>
      <c r="AI278" s="48"/>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c r="PU278" s="1"/>
      <c r="PV278" s="1"/>
      <c r="PW278" s="1"/>
      <c r="PX278" s="1"/>
      <c r="PY278" s="1"/>
      <c r="PZ278" s="1"/>
      <c r="QA278" s="1"/>
      <c r="QB278" s="1"/>
      <c r="QC278" s="1"/>
      <c r="QD278" s="1"/>
      <c r="QE278" s="1"/>
      <c r="QF278" s="1"/>
      <c r="QG278" s="1"/>
      <c r="QH278" s="1"/>
      <c r="QI278" s="1"/>
      <c r="QJ278" s="1"/>
      <c r="QK278" s="1"/>
      <c r="QL278" s="1"/>
      <c r="QM278" s="1"/>
      <c r="QN278" s="1"/>
      <c r="QO278" s="1"/>
      <c r="QP278" s="1"/>
      <c r="QQ278" s="1"/>
      <c r="QR278" s="1"/>
      <c r="QS278" s="1"/>
      <c r="QT278" s="1"/>
      <c r="QU278" s="1"/>
      <c r="QV278" s="1"/>
    </row>
    <row r="279" spans="1:464" x14ac:dyDescent="0.25">
      <c r="A279" s="1"/>
      <c r="B279" s="1"/>
      <c r="C279" s="1"/>
      <c r="D279" s="1"/>
      <c r="E279" s="1"/>
      <c r="Q279" s="1"/>
      <c r="R279" s="1"/>
      <c r="W279" s="48"/>
      <c r="AH279" s="48"/>
      <c r="AI279" s="48"/>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c r="PU279" s="1"/>
      <c r="PV279" s="1"/>
      <c r="PW279" s="1"/>
      <c r="PX279" s="1"/>
      <c r="PY279" s="1"/>
      <c r="PZ279" s="1"/>
      <c r="QA279" s="1"/>
      <c r="QB279" s="1"/>
      <c r="QC279" s="1"/>
      <c r="QD279" s="1"/>
      <c r="QE279" s="1"/>
      <c r="QF279" s="1"/>
      <c r="QG279" s="1"/>
      <c r="QH279" s="1"/>
      <c r="QI279" s="1"/>
      <c r="QJ279" s="1"/>
      <c r="QK279" s="1"/>
      <c r="QL279" s="1"/>
      <c r="QM279" s="1"/>
      <c r="QN279" s="1"/>
      <c r="QO279" s="1"/>
      <c r="QP279" s="1"/>
      <c r="QQ279" s="1"/>
      <c r="QR279" s="1"/>
      <c r="QS279" s="1"/>
      <c r="QT279" s="1"/>
      <c r="QU279" s="1"/>
      <c r="QV279" s="1"/>
    </row>
    <row r="280" spans="1:464" x14ac:dyDescent="0.25">
      <c r="A280" s="1"/>
      <c r="B280" s="1"/>
      <c r="C280" s="1"/>
      <c r="D280" s="1"/>
      <c r="E280" s="1"/>
      <c r="Q280" s="1"/>
      <c r="R280" s="1"/>
      <c r="W280" s="48"/>
      <c r="AH280" s="48"/>
      <c r="AI280" s="48"/>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c r="PU280" s="1"/>
      <c r="PV280" s="1"/>
      <c r="PW280" s="1"/>
      <c r="PX280" s="1"/>
      <c r="PY280" s="1"/>
      <c r="PZ280" s="1"/>
      <c r="QA280" s="1"/>
      <c r="QB280" s="1"/>
      <c r="QC280" s="1"/>
      <c r="QD280" s="1"/>
      <c r="QE280" s="1"/>
      <c r="QF280" s="1"/>
      <c r="QG280" s="1"/>
      <c r="QH280" s="1"/>
      <c r="QI280" s="1"/>
      <c r="QJ280" s="1"/>
      <c r="QK280" s="1"/>
      <c r="QL280" s="1"/>
      <c r="QM280" s="1"/>
      <c r="QN280" s="1"/>
      <c r="QO280" s="1"/>
      <c r="QP280" s="1"/>
      <c r="QQ280" s="1"/>
      <c r="QR280" s="1"/>
      <c r="QS280" s="1"/>
      <c r="QT280" s="1"/>
      <c r="QU280" s="1"/>
      <c r="QV280" s="1"/>
    </row>
    <row r="281" spans="1:464" x14ac:dyDescent="0.25">
      <c r="A281" s="1"/>
      <c r="B281" s="1"/>
      <c r="C281" s="1"/>
      <c r="D281" s="1"/>
      <c r="E281" s="1"/>
      <c r="Q281" s="1"/>
      <c r="R281" s="1"/>
      <c r="W281" s="48"/>
      <c r="AH281" s="48"/>
      <c r="AI281" s="48"/>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c r="PU281" s="1"/>
      <c r="PV281" s="1"/>
      <c r="PW281" s="1"/>
      <c r="PX281" s="1"/>
      <c r="PY281" s="1"/>
      <c r="PZ281" s="1"/>
      <c r="QA281" s="1"/>
      <c r="QB281" s="1"/>
      <c r="QC281" s="1"/>
      <c r="QD281" s="1"/>
      <c r="QE281" s="1"/>
      <c r="QF281" s="1"/>
      <c r="QG281" s="1"/>
      <c r="QH281" s="1"/>
      <c r="QI281" s="1"/>
      <c r="QJ281" s="1"/>
      <c r="QK281" s="1"/>
      <c r="QL281" s="1"/>
      <c r="QM281" s="1"/>
      <c r="QN281" s="1"/>
      <c r="QO281" s="1"/>
      <c r="QP281" s="1"/>
      <c r="QQ281" s="1"/>
      <c r="QR281" s="1"/>
      <c r="QS281" s="1"/>
      <c r="QT281" s="1"/>
      <c r="QU281" s="1"/>
      <c r="QV281" s="1"/>
    </row>
    <row r="282" spans="1:464" x14ac:dyDescent="0.25">
      <c r="A282" s="1"/>
      <c r="B282" s="1"/>
      <c r="C282" s="1"/>
      <c r="D282" s="1"/>
      <c r="E282" s="1"/>
      <c r="Q282" s="1"/>
      <c r="R282" s="1"/>
      <c r="W282" s="48"/>
      <c r="AH282" s="48"/>
      <c r="AI282" s="48"/>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c r="PU282" s="1"/>
      <c r="PV282" s="1"/>
      <c r="PW282" s="1"/>
      <c r="PX282" s="1"/>
      <c r="PY282" s="1"/>
      <c r="PZ282" s="1"/>
      <c r="QA282" s="1"/>
      <c r="QB282" s="1"/>
      <c r="QC282" s="1"/>
      <c r="QD282" s="1"/>
      <c r="QE282" s="1"/>
      <c r="QF282" s="1"/>
      <c r="QG282" s="1"/>
      <c r="QH282" s="1"/>
      <c r="QI282" s="1"/>
      <c r="QJ282" s="1"/>
      <c r="QK282" s="1"/>
      <c r="QL282" s="1"/>
      <c r="QM282" s="1"/>
      <c r="QN282" s="1"/>
      <c r="QO282" s="1"/>
      <c r="QP282" s="1"/>
      <c r="QQ282" s="1"/>
      <c r="QR282" s="1"/>
      <c r="QS282" s="1"/>
      <c r="QT282" s="1"/>
      <c r="QU282" s="1"/>
      <c r="QV282" s="1"/>
    </row>
    <row r="283" spans="1:464" x14ac:dyDescent="0.25">
      <c r="A283" s="1"/>
      <c r="B283" s="1"/>
      <c r="C283" s="1"/>
      <c r="D283" s="1"/>
      <c r="E283" s="1"/>
      <c r="Q283" s="1"/>
      <c r="R283" s="1"/>
      <c r="W283" s="48"/>
      <c r="AH283" s="48"/>
      <c r="AI283" s="48"/>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row>
    <row r="284" spans="1:464" x14ac:dyDescent="0.25">
      <c r="A284" s="1"/>
      <c r="B284" s="1"/>
      <c r="C284" s="1"/>
      <c r="D284" s="1"/>
      <c r="E284" s="1"/>
      <c r="Q284" s="1"/>
      <c r="R284" s="1"/>
      <c r="W284" s="48"/>
      <c r="AH284" s="48"/>
      <c r="AI284" s="48"/>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c r="PU284" s="1"/>
      <c r="PV284" s="1"/>
      <c r="PW284" s="1"/>
      <c r="PX284" s="1"/>
      <c r="PY284" s="1"/>
      <c r="PZ284" s="1"/>
      <c r="QA284" s="1"/>
      <c r="QB284" s="1"/>
      <c r="QC284" s="1"/>
      <c r="QD284" s="1"/>
      <c r="QE284" s="1"/>
      <c r="QF284" s="1"/>
      <c r="QG284" s="1"/>
      <c r="QH284" s="1"/>
      <c r="QI284" s="1"/>
      <c r="QJ284" s="1"/>
      <c r="QK284" s="1"/>
      <c r="QL284" s="1"/>
      <c r="QM284" s="1"/>
      <c r="QN284" s="1"/>
      <c r="QO284" s="1"/>
      <c r="QP284" s="1"/>
      <c r="QQ284" s="1"/>
      <c r="QR284" s="1"/>
      <c r="QS284" s="1"/>
      <c r="QT284" s="1"/>
      <c r="QU284" s="1"/>
      <c r="QV284" s="1"/>
    </row>
    <row r="285" spans="1:464" x14ac:dyDescent="0.25">
      <c r="A285" s="1"/>
      <c r="B285" s="1"/>
      <c r="C285" s="1"/>
      <c r="D285" s="1"/>
      <c r="E285" s="1"/>
      <c r="Q285" s="1"/>
      <c r="R285" s="1"/>
      <c r="W285" s="48"/>
      <c r="AH285" s="48"/>
      <c r="AI285" s="48"/>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c r="PU285" s="1"/>
      <c r="PV285" s="1"/>
      <c r="PW285" s="1"/>
      <c r="PX285" s="1"/>
      <c r="PY285" s="1"/>
      <c r="PZ285" s="1"/>
      <c r="QA285" s="1"/>
      <c r="QB285" s="1"/>
      <c r="QC285" s="1"/>
      <c r="QD285" s="1"/>
      <c r="QE285" s="1"/>
      <c r="QF285" s="1"/>
      <c r="QG285" s="1"/>
      <c r="QH285" s="1"/>
      <c r="QI285" s="1"/>
      <c r="QJ285" s="1"/>
      <c r="QK285" s="1"/>
      <c r="QL285" s="1"/>
      <c r="QM285" s="1"/>
      <c r="QN285" s="1"/>
      <c r="QO285" s="1"/>
      <c r="QP285" s="1"/>
      <c r="QQ285" s="1"/>
      <c r="QR285" s="1"/>
      <c r="QS285" s="1"/>
      <c r="QT285" s="1"/>
      <c r="QU285" s="1"/>
      <c r="QV285" s="1"/>
    </row>
    <row r="286" spans="1:464" x14ac:dyDescent="0.25">
      <c r="A286" s="1"/>
      <c r="B286" s="1"/>
      <c r="C286" s="1"/>
      <c r="D286" s="1"/>
      <c r="E286" s="1"/>
      <c r="Q286" s="1"/>
      <c r="R286" s="1"/>
      <c r="W286" s="48"/>
      <c r="AH286" s="48"/>
      <c r="AI286" s="48"/>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c r="PU286" s="1"/>
      <c r="PV286" s="1"/>
      <c r="PW286" s="1"/>
      <c r="PX286" s="1"/>
      <c r="PY286" s="1"/>
      <c r="PZ286" s="1"/>
      <c r="QA286" s="1"/>
      <c r="QB286" s="1"/>
      <c r="QC286" s="1"/>
      <c r="QD286" s="1"/>
      <c r="QE286" s="1"/>
      <c r="QF286" s="1"/>
      <c r="QG286" s="1"/>
      <c r="QH286" s="1"/>
      <c r="QI286" s="1"/>
      <c r="QJ286" s="1"/>
      <c r="QK286" s="1"/>
      <c r="QL286" s="1"/>
      <c r="QM286" s="1"/>
      <c r="QN286" s="1"/>
      <c r="QO286" s="1"/>
      <c r="QP286" s="1"/>
      <c r="QQ286" s="1"/>
      <c r="QR286" s="1"/>
      <c r="QS286" s="1"/>
      <c r="QT286" s="1"/>
      <c r="QU286" s="1"/>
      <c r="QV286" s="1"/>
    </row>
    <row r="287" spans="1:464" x14ac:dyDescent="0.25">
      <c r="A287" s="1"/>
      <c r="B287" s="1"/>
      <c r="C287" s="1"/>
      <c r="D287" s="1"/>
      <c r="E287" s="1"/>
      <c r="Q287" s="1"/>
      <c r="R287" s="1"/>
      <c r="W287" s="48"/>
      <c r="AH287" s="48"/>
      <c r="AI287" s="48"/>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c r="PU287" s="1"/>
      <c r="PV287" s="1"/>
      <c r="PW287" s="1"/>
      <c r="PX287" s="1"/>
      <c r="PY287" s="1"/>
      <c r="PZ287" s="1"/>
      <c r="QA287" s="1"/>
      <c r="QB287" s="1"/>
      <c r="QC287" s="1"/>
      <c r="QD287" s="1"/>
      <c r="QE287" s="1"/>
      <c r="QF287" s="1"/>
      <c r="QG287" s="1"/>
      <c r="QH287" s="1"/>
      <c r="QI287" s="1"/>
      <c r="QJ287" s="1"/>
      <c r="QK287" s="1"/>
      <c r="QL287" s="1"/>
      <c r="QM287" s="1"/>
      <c r="QN287" s="1"/>
      <c r="QO287" s="1"/>
      <c r="QP287" s="1"/>
      <c r="QQ287" s="1"/>
      <c r="QR287" s="1"/>
      <c r="QS287" s="1"/>
      <c r="QT287" s="1"/>
      <c r="QU287" s="1"/>
      <c r="QV287" s="1"/>
    </row>
    <row r="288" spans="1:464" x14ac:dyDescent="0.25">
      <c r="A288" s="1"/>
      <c r="B288" s="1"/>
      <c r="C288" s="1"/>
      <c r="D288" s="1"/>
      <c r="E288" s="1"/>
      <c r="Q288" s="1"/>
      <c r="R288" s="1"/>
      <c r="W288" s="48"/>
      <c r="AH288" s="48"/>
      <c r="AI288" s="48"/>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c r="PU288" s="1"/>
      <c r="PV288" s="1"/>
      <c r="PW288" s="1"/>
      <c r="PX288" s="1"/>
      <c r="PY288" s="1"/>
      <c r="PZ288" s="1"/>
      <c r="QA288" s="1"/>
      <c r="QB288" s="1"/>
      <c r="QC288" s="1"/>
      <c r="QD288" s="1"/>
      <c r="QE288" s="1"/>
      <c r="QF288" s="1"/>
      <c r="QG288" s="1"/>
      <c r="QH288" s="1"/>
      <c r="QI288" s="1"/>
      <c r="QJ288" s="1"/>
      <c r="QK288" s="1"/>
      <c r="QL288" s="1"/>
      <c r="QM288" s="1"/>
      <c r="QN288" s="1"/>
      <c r="QO288" s="1"/>
      <c r="QP288" s="1"/>
      <c r="QQ288" s="1"/>
      <c r="QR288" s="1"/>
      <c r="QS288" s="1"/>
      <c r="QT288" s="1"/>
      <c r="QU288" s="1"/>
      <c r="QV288" s="1"/>
    </row>
    <row r="289" spans="1:464" x14ac:dyDescent="0.25">
      <c r="A289" s="1"/>
      <c r="B289" s="1"/>
      <c r="C289" s="1"/>
      <c r="D289" s="1"/>
      <c r="E289" s="1"/>
      <c r="Q289" s="1"/>
      <c r="R289" s="1"/>
      <c r="W289" s="48"/>
      <c r="AH289" s="48"/>
      <c r="AI289" s="48"/>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c r="NF289" s="1"/>
      <c r="NG289" s="1"/>
      <c r="NH289" s="1"/>
      <c r="NI289" s="1"/>
      <c r="NJ289" s="1"/>
      <c r="NK289" s="1"/>
      <c r="NL289" s="1"/>
      <c r="NM289" s="1"/>
      <c r="NN289" s="1"/>
      <c r="NO289" s="1"/>
      <c r="NP289" s="1"/>
      <c r="NQ289" s="1"/>
      <c r="NR289" s="1"/>
      <c r="NS289" s="1"/>
      <c r="NT289" s="1"/>
      <c r="NU289" s="1"/>
      <c r="NV289" s="1"/>
      <c r="NW289" s="1"/>
      <c r="NX289" s="1"/>
      <c r="NY289" s="1"/>
      <c r="NZ289" s="1"/>
      <c r="OA289" s="1"/>
      <c r="OB289" s="1"/>
      <c r="OC289" s="1"/>
      <c r="OD289" s="1"/>
      <c r="OE289" s="1"/>
      <c r="OF289" s="1"/>
      <c r="OG289" s="1"/>
      <c r="OH289" s="1"/>
      <c r="OI289" s="1"/>
      <c r="OJ289" s="1"/>
      <c r="OK289" s="1"/>
      <c r="OL289" s="1"/>
      <c r="OM289" s="1"/>
      <c r="ON289" s="1"/>
      <c r="OO289" s="1"/>
      <c r="OP289" s="1"/>
      <c r="OQ289" s="1"/>
      <c r="OR289" s="1"/>
      <c r="OS289" s="1"/>
      <c r="OT289" s="1"/>
      <c r="OU289" s="1"/>
      <c r="OV289" s="1"/>
      <c r="OW289" s="1"/>
      <c r="OX289" s="1"/>
      <c r="OY289" s="1"/>
      <c r="OZ289" s="1"/>
      <c r="PA289" s="1"/>
      <c r="PB289" s="1"/>
      <c r="PC289" s="1"/>
      <c r="PD289" s="1"/>
      <c r="PE289" s="1"/>
      <c r="PF289" s="1"/>
      <c r="PG289" s="1"/>
      <c r="PH289" s="1"/>
      <c r="PI289" s="1"/>
      <c r="PJ289" s="1"/>
      <c r="PK289" s="1"/>
      <c r="PL289" s="1"/>
      <c r="PM289" s="1"/>
      <c r="PN289" s="1"/>
      <c r="PO289" s="1"/>
      <c r="PP289" s="1"/>
      <c r="PQ289" s="1"/>
      <c r="PR289" s="1"/>
      <c r="PS289" s="1"/>
      <c r="PT289" s="1"/>
      <c r="PU289" s="1"/>
      <c r="PV289" s="1"/>
      <c r="PW289" s="1"/>
      <c r="PX289" s="1"/>
      <c r="PY289" s="1"/>
      <c r="PZ289" s="1"/>
      <c r="QA289" s="1"/>
      <c r="QB289" s="1"/>
      <c r="QC289" s="1"/>
      <c r="QD289" s="1"/>
      <c r="QE289" s="1"/>
      <c r="QF289" s="1"/>
      <c r="QG289" s="1"/>
      <c r="QH289" s="1"/>
      <c r="QI289" s="1"/>
      <c r="QJ289" s="1"/>
      <c r="QK289" s="1"/>
      <c r="QL289" s="1"/>
      <c r="QM289" s="1"/>
      <c r="QN289" s="1"/>
      <c r="QO289" s="1"/>
      <c r="QP289" s="1"/>
      <c r="QQ289" s="1"/>
      <c r="QR289" s="1"/>
      <c r="QS289" s="1"/>
      <c r="QT289" s="1"/>
      <c r="QU289" s="1"/>
      <c r="QV289" s="1"/>
    </row>
    <row r="290" spans="1:464" x14ac:dyDescent="0.25">
      <c r="A290" s="1"/>
      <c r="B290" s="1"/>
      <c r="C290" s="1"/>
      <c r="D290" s="1"/>
      <c r="E290" s="1"/>
      <c r="Q290" s="1"/>
      <c r="R290" s="1"/>
      <c r="W290" s="48"/>
      <c r="AH290" s="48"/>
      <c r="AI290" s="48"/>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c r="PL290" s="1"/>
      <c r="PM290" s="1"/>
      <c r="PN290" s="1"/>
      <c r="PO290" s="1"/>
      <c r="PP290" s="1"/>
      <c r="PQ290" s="1"/>
      <c r="PR290" s="1"/>
      <c r="PS290" s="1"/>
      <c r="PT290" s="1"/>
      <c r="PU290" s="1"/>
      <c r="PV290" s="1"/>
      <c r="PW290" s="1"/>
      <c r="PX290" s="1"/>
      <c r="PY290" s="1"/>
      <c r="PZ290" s="1"/>
      <c r="QA290" s="1"/>
      <c r="QB290" s="1"/>
      <c r="QC290" s="1"/>
      <c r="QD290" s="1"/>
      <c r="QE290" s="1"/>
      <c r="QF290" s="1"/>
      <c r="QG290" s="1"/>
      <c r="QH290" s="1"/>
      <c r="QI290" s="1"/>
      <c r="QJ290" s="1"/>
      <c r="QK290" s="1"/>
      <c r="QL290" s="1"/>
      <c r="QM290" s="1"/>
      <c r="QN290" s="1"/>
      <c r="QO290" s="1"/>
      <c r="QP290" s="1"/>
      <c r="QQ290" s="1"/>
      <c r="QR290" s="1"/>
      <c r="QS290" s="1"/>
      <c r="QT290" s="1"/>
      <c r="QU290" s="1"/>
      <c r="QV290" s="1"/>
    </row>
    <row r="291" spans="1:464" x14ac:dyDescent="0.25">
      <c r="A291" s="1"/>
      <c r="B291" s="1"/>
      <c r="C291" s="1"/>
      <c r="D291" s="1"/>
      <c r="E291" s="1"/>
      <c r="Q291" s="1"/>
      <c r="R291" s="1"/>
      <c r="W291" s="48"/>
      <c r="AH291" s="48"/>
      <c r="AI291" s="48"/>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c r="PU291" s="1"/>
      <c r="PV291" s="1"/>
      <c r="PW291" s="1"/>
      <c r="PX291" s="1"/>
      <c r="PY291" s="1"/>
      <c r="PZ291" s="1"/>
      <c r="QA291" s="1"/>
      <c r="QB291" s="1"/>
      <c r="QC291" s="1"/>
      <c r="QD291" s="1"/>
      <c r="QE291" s="1"/>
      <c r="QF291" s="1"/>
      <c r="QG291" s="1"/>
      <c r="QH291" s="1"/>
      <c r="QI291" s="1"/>
      <c r="QJ291" s="1"/>
      <c r="QK291" s="1"/>
      <c r="QL291" s="1"/>
      <c r="QM291" s="1"/>
      <c r="QN291" s="1"/>
      <c r="QO291" s="1"/>
      <c r="QP291" s="1"/>
      <c r="QQ291" s="1"/>
      <c r="QR291" s="1"/>
      <c r="QS291" s="1"/>
      <c r="QT291" s="1"/>
      <c r="QU291" s="1"/>
      <c r="QV291" s="1"/>
    </row>
    <row r="292" spans="1:464" x14ac:dyDescent="0.25">
      <c r="A292" s="1"/>
      <c r="B292" s="1"/>
      <c r="C292" s="1"/>
      <c r="D292" s="1"/>
      <c r="E292" s="1"/>
      <c r="Q292" s="1"/>
      <c r="R292" s="1"/>
      <c r="W292" s="48"/>
      <c r="AH292" s="48"/>
      <c r="AI292" s="48"/>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c r="PU292" s="1"/>
      <c r="PV292" s="1"/>
      <c r="PW292" s="1"/>
      <c r="PX292" s="1"/>
      <c r="PY292" s="1"/>
      <c r="PZ292" s="1"/>
      <c r="QA292" s="1"/>
      <c r="QB292" s="1"/>
      <c r="QC292" s="1"/>
      <c r="QD292" s="1"/>
      <c r="QE292" s="1"/>
      <c r="QF292" s="1"/>
      <c r="QG292" s="1"/>
      <c r="QH292" s="1"/>
      <c r="QI292" s="1"/>
      <c r="QJ292" s="1"/>
      <c r="QK292" s="1"/>
      <c r="QL292" s="1"/>
      <c r="QM292" s="1"/>
      <c r="QN292" s="1"/>
      <c r="QO292" s="1"/>
      <c r="QP292" s="1"/>
      <c r="QQ292" s="1"/>
      <c r="QR292" s="1"/>
      <c r="QS292" s="1"/>
      <c r="QT292" s="1"/>
      <c r="QU292" s="1"/>
      <c r="QV292" s="1"/>
    </row>
    <row r="293" spans="1:464" x14ac:dyDescent="0.25">
      <c r="A293" s="1"/>
      <c r="B293" s="1"/>
      <c r="C293" s="1"/>
      <c r="D293" s="1"/>
      <c r="E293" s="1"/>
      <c r="Q293" s="1"/>
      <c r="R293" s="1"/>
      <c r="W293" s="48"/>
      <c r="AH293" s="48"/>
      <c r="AI293" s="48"/>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c r="PL293" s="1"/>
      <c r="PM293" s="1"/>
      <c r="PN293" s="1"/>
      <c r="PO293" s="1"/>
      <c r="PP293" s="1"/>
      <c r="PQ293" s="1"/>
      <c r="PR293" s="1"/>
      <c r="PS293" s="1"/>
      <c r="PT293" s="1"/>
      <c r="PU293" s="1"/>
      <c r="PV293" s="1"/>
      <c r="PW293" s="1"/>
      <c r="PX293" s="1"/>
      <c r="PY293" s="1"/>
      <c r="PZ293" s="1"/>
      <c r="QA293" s="1"/>
      <c r="QB293" s="1"/>
      <c r="QC293" s="1"/>
      <c r="QD293" s="1"/>
      <c r="QE293" s="1"/>
      <c r="QF293" s="1"/>
      <c r="QG293" s="1"/>
      <c r="QH293" s="1"/>
      <c r="QI293" s="1"/>
      <c r="QJ293" s="1"/>
      <c r="QK293" s="1"/>
      <c r="QL293" s="1"/>
      <c r="QM293" s="1"/>
      <c r="QN293" s="1"/>
      <c r="QO293" s="1"/>
      <c r="QP293" s="1"/>
      <c r="QQ293" s="1"/>
      <c r="QR293" s="1"/>
      <c r="QS293" s="1"/>
      <c r="QT293" s="1"/>
      <c r="QU293" s="1"/>
      <c r="QV293" s="1"/>
    </row>
    <row r="294" spans="1:464" x14ac:dyDescent="0.25">
      <c r="A294" s="1"/>
      <c r="B294" s="1"/>
      <c r="C294" s="1"/>
      <c r="D294" s="1"/>
      <c r="E294" s="1"/>
      <c r="Q294" s="1"/>
      <c r="R294" s="1"/>
      <c r="W294" s="48"/>
      <c r="AH294" s="48"/>
      <c r="AI294" s="48"/>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c r="PU294" s="1"/>
      <c r="PV294" s="1"/>
      <c r="PW294" s="1"/>
      <c r="PX294" s="1"/>
      <c r="PY294" s="1"/>
      <c r="PZ294" s="1"/>
      <c r="QA294" s="1"/>
      <c r="QB294" s="1"/>
      <c r="QC294" s="1"/>
      <c r="QD294" s="1"/>
      <c r="QE294" s="1"/>
      <c r="QF294" s="1"/>
      <c r="QG294" s="1"/>
      <c r="QH294" s="1"/>
      <c r="QI294" s="1"/>
      <c r="QJ294" s="1"/>
      <c r="QK294" s="1"/>
      <c r="QL294" s="1"/>
      <c r="QM294" s="1"/>
      <c r="QN294" s="1"/>
      <c r="QO294" s="1"/>
      <c r="QP294" s="1"/>
      <c r="QQ294" s="1"/>
      <c r="QR294" s="1"/>
      <c r="QS294" s="1"/>
      <c r="QT294" s="1"/>
      <c r="QU294" s="1"/>
      <c r="QV294" s="1"/>
    </row>
    <row r="295" spans="1:464" x14ac:dyDescent="0.25">
      <c r="A295" s="1"/>
      <c r="B295" s="1"/>
      <c r="C295" s="1"/>
      <c r="D295" s="1"/>
      <c r="E295" s="1"/>
      <c r="Q295" s="1"/>
      <c r="R295" s="1"/>
      <c r="W295" s="48"/>
      <c r="AH295" s="48"/>
      <c r="AI295" s="48"/>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c r="PU295" s="1"/>
      <c r="PV295" s="1"/>
      <c r="PW295" s="1"/>
      <c r="PX295" s="1"/>
      <c r="PY295" s="1"/>
      <c r="PZ295" s="1"/>
      <c r="QA295" s="1"/>
      <c r="QB295" s="1"/>
      <c r="QC295" s="1"/>
      <c r="QD295" s="1"/>
      <c r="QE295" s="1"/>
      <c r="QF295" s="1"/>
      <c r="QG295" s="1"/>
      <c r="QH295" s="1"/>
      <c r="QI295" s="1"/>
      <c r="QJ295" s="1"/>
      <c r="QK295" s="1"/>
      <c r="QL295" s="1"/>
      <c r="QM295" s="1"/>
      <c r="QN295" s="1"/>
      <c r="QO295" s="1"/>
      <c r="QP295" s="1"/>
      <c r="QQ295" s="1"/>
      <c r="QR295" s="1"/>
      <c r="QS295" s="1"/>
      <c r="QT295" s="1"/>
      <c r="QU295" s="1"/>
      <c r="QV295" s="1"/>
    </row>
    <row r="296" spans="1:464" x14ac:dyDescent="0.25">
      <c r="A296" s="1"/>
      <c r="B296" s="1"/>
      <c r="C296" s="1"/>
      <c r="D296" s="1"/>
      <c r="E296" s="1"/>
      <c r="Q296" s="1"/>
      <c r="R296" s="1"/>
      <c r="W296" s="48"/>
      <c r="AH296" s="48"/>
      <c r="AI296" s="48"/>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c r="PU296" s="1"/>
      <c r="PV296" s="1"/>
      <c r="PW296" s="1"/>
      <c r="PX296" s="1"/>
      <c r="PY296" s="1"/>
      <c r="PZ296" s="1"/>
      <c r="QA296" s="1"/>
      <c r="QB296" s="1"/>
      <c r="QC296" s="1"/>
      <c r="QD296" s="1"/>
      <c r="QE296" s="1"/>
      <c r="QF296" s="1"/>
      <c r="QG296" s="1"/>
      <c r="QH296" s="1"/>
      <c r="QI296" s="1"/>
      <c r="QJ296" s="1"/>
      <c r="QK296" s="1"/>
      <c r="QL296" s="1"/>
      <c r="QM296" s="1"/>
      <c r="QN296" s="1"/>
      <c r="QO296" s="1"/>
      <c r="QP296" s="1"/>
      <c r="QQ296" s="1"/>
      <c r="QR296" s="1"/>
      <c r="QS296" s="1"/>
      <c r="QT296" s="1"/>
      <c r="QU296" s="1"/>
      <c r="QV296" s="1"/>
    </row>
    <row r="297" spans="1:464" x14ac:dyDescent="0.25">
      <c r="A297" s="1"/>
      <c r="B297" s="1"/>
      <c r="C297" s="1"/>
      <c r="D297" s="1"/>
      <c r="E297" s="1"/>
      <c r="Q297" s="1"/>
      <c r="R297" s="1"/>
      <c r="W297" s="48"/>
      <c r="AH297" s="48"/>
      <c r="AI297" s="48"/>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c r="PU297" s="1"/>
      <c r="PV297" s="1"/>
      <c r="PW297" s="1"/>
      <c r="PX297" s="1"/>
      <c r="PY297" s="1"/>
      <c r="PZ297" s="1"/>
      <c r="QA297" s="1"/>
      <c r="QB297" s="1"/>
      <c r="QC297" s="1"/>
      <c r="QD297" s="1"/>
      <c r="QE297" s="1"/>
      <c r="QF297" s="1"/>
      <c r="QG297" s="1"/>
      <c r="QH297" s="1"/>
      <c r="QI297" s="1"/>
      <c r="QJ297" s="1"/>
      <c r="QK297" s="1"/>
      <c r="QL297" s="1"/>
      <c r="QM297" s="1"/>
      <c r="QN297" s="1"/>
      <c r="QO297" s="1"/>
      <c r="QP297" s="1"/>
      <c r="QQ297" s="1"/>
      <c r="QR297" s="1"/>
      <c r="QS297" s="1"/>
      <c r="QT297" s="1"/>
      <c r="QU297" s="1"/>
      <c r="QV297" s="1"/>
    </row>
    <row r="298" spans="1:464" x14ac:dyDescent="0.25">
      <c r="A298" s="1"/>
      <c r="B298" s="1"/>
      <c r="C298" s="1"/>
      <c r="D298" s="1"/>
      <c r="E298" s="1"/>
      <c r="Q298" s="1"/>
      <c r="R298" s="1"/>
      <c r="W298" s="48"/>
      <c r="AH298" s="48"/>
      <c r="AI298" s="48"/>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c r="PU298" s="1"/>
      <c r="PV298" s="1"/>
      <c r="PW298" s="1"/>
      <c r="PX298" s="1"/>
      <c r="PY298" s="1"/>
      <c r="PZ298" s="1"/>
      <c r="QA298" s="1"/>
      <c r="QB298" s="1"/>
      <c r="QC298" s="1"/>
      <c r="QD298" s="1"/>
      <c r="QE298" s="1"/>
      <c r="QF298" s="1"/>
      <c r="QG298" s="1"/>
      <c r="QH298" s="1"/>
      <c r="QI298" s="1"/>
      <c r="QJ298" s="1"/>
      <c r="QK298" s="1"/>
      <c r="QL298" s="1"/>
      <c r="QM298" s="1"/>
      <c r="QN298" s="1"/>
      <c r="QO298" s="1"/>
      <c r="QP298" s="1"/>
      <c r="QQ298" s="1"/>
      <c r="QR298" s="1"/>
      <c r="QS298" s="1"/>
      <c r="QT298" s="1"/>
      <c r="QU298" s="1"/>
      <c r="QV298" s="1"/>
    </row>
    <row r="299" spans="1:464" x14ac:dyDescent="0.25">
      <c r="A299" s="1"/>
      <c r="B299" s="1"/>
      <c r="C299" s="1"/>
      <c r="D299" s="1"/>
      <c r="E299" s="1"/>
      <c r="Q299" s="1"/>
      <c r="R299" s="1"/>
      <c r="W299" s="48"/>
      <c r="AH299" s="48"/>
      <c r="AI299" s="48"/>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c r="PU299" s="1"/>
      <c r="PV299" s="1"/>
      <c r="PW299" s="1"/>
      <c r="PX299" s="1"/>
      <c r="PY299" s="1"/>
      <c r="PZ299" s="1"/>
      <c r="QA299" s="1"/>
      <c r="QB299" s="1"/>
      <c r="QC299" s="1"/>
      <c r="QD299" s="1"/>
      <c r="QE299" s="1"/>
      <c r="QF299" s="1"/>
      <c r="QG299" s="1"/>
      <c r="QH299" s="1"/>
      <c r="QI299" s="1"/>
      <c r="QJ299" s="1"/>
      <c r="QK299" s="1"/>
      <c r="QL299" s="1"/>
      <c r="QM299" s="1"/>
      <c r="QN299" s="1"/>
      <c r="QO299" s="1"/>
      <c r="QP299" s="1"/>
      <c r="QQ299" s="1"/>
      <c r="QR299" s="1"/>
      <c r="QS299" s="1"/>
      <c r="QT299" s="1"/>
      <c r="QU299" s="1"/>
      <c r="QV299" s="1"/>
    </row>
    <row r="300" spans="1:464" x14ac:dyDescent="0.25">
      <c r="A300" s="1"/>
      <c r="B300" s="1"/>
      <c r="C300" s="1"/>
      <c r="D300" s="1"/>
      <c r="E300" s="1"/>
      <c r="Q300" s="1"/>
      <c r="R300" s="1"/>
      <c r="W300" s="48"/>
      <c r="AH300" s="48"/>
      <c r="AI300" s="48"/>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c r="PU300" s="1"/>
      <c r="PV300" s="1"/>
      <c r="PW300" s="1"/>
      <c r="PX300" s="1"/>
      <c r="PY300" s="1"/>
      <c r="PZ300" s="1"/>
      <c r="QA300" s="1"/>
      <c r="QB300" s="1"/>
      <c r="QC300" s="1"/>
      <c r="QD300" s="1"/>
      <c r="QE300" s="1"/>
      <c r="QF300" s="1"/>
      <c r="QG300" s="1"/>
      <c r="QH300" s="1"/>
      <c r="QI300" s="1"/>
      <c r="QJ300" s="1"/>
      <c r="QK300" s="1"/>
      <c r="QL300" s="1"/>
      <c r="QM300" s="1"/>
      <c r="QN300" s="1"/>
      <c r="QO300" s="1"/>
      <c r="QP300" s="1"/>
      <c r="QQ300" s="1"/>
      <c r="QR300" s="1"/>
      <c r="QS300" s="1"/>
      <c r="QT300" s="1"/>
      <c r="QU300" s="1"/>
      <c r="QV300" s="1"/>
    </row>
    <row r="301" spans="1:464" x14ac:dyDescent="0.25">
      <c r="A301" s="1"/>
      <c r="B301" s="1"/>
      <c r="C301" s="1"/>
      <c r="D301" s="1"/>
      <c r="E301" s="1"/>
      <c r="Q301" s="1"/>
      <c r="R301" s="1"/>
      <c r="W301" s="48"/>
      <c r="AH301" s="48"/>
      <c r="AI301" s="48"/>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c r="PU301" s="1"/>
      <c r="PV301" s="1"/>
      <c r="PW301" s="1"/>
      <c r="PX301" s="1"/>
      <c r="PY301" s="1"/>
      <c r="PZ301" s="1"/>
      <c r="QA301" s="1"/>
      <c r="QB301" s="1"/>
      <c r="QC301" s="1"/>
      <c r="QD301" s="1"/>
      <c r="QE301" s="1"/>
      <c r="QF301" s="1"/>
      <c r="QG301" s="1"/>
      <c r="QH301" s="1"/>
      <c r="QI301" s="1"/>
      <c r="QJ301" s="1"/>
      <c r="QK301" s="1"/>
      <c r="QL301" s="1"/>
      <c r="QM301" s="1"/>
      <c r="QN301" s="1"/>
      <c r="QO301" s="1"/>
      <c r="QP301" s="1"/>
      <c r="QQ301" s="1"/>
      <c r="QR301" s="1"/>
      <c r="QS301" s="1"/>
      <c r="QT301" s="1"/>
      <c r="QU301" s="1"/>
      <c r="QV301" s="1"/>
    </row>
    <row r="302" spans="1:464" x14ac:dyDescent="0.25">
      <c r="A302" s="1"/>
      <c r="B302" s="1"/>
      <c r="C302" s="1"/>
      <c r="D302" s="1"/>
      <c r="E302" s="1"/>
      <c r="Q302" s="1"/>
      <c r="R302" s="1"/>
      <c r="W302" s="48"/>
      <c r="AH302" s="48"/>
      <c r="AI302" s="48"/>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c r="PU302" s="1"/>
      <c r="PV302" s="1"/>
      <c r="PW302" s="1"/>
      <c r="PX302" s="1"/>
      <c r="PY302" s="1"/>
      <c r="PZ302" s="1"/>
      <c r="QA302" s="1"/>
      <c r="QB302" s="1"/>
      <c r="QC302" s="1"/>
      <c r="QD302" s="1"/>
      <c r="QE302" s="1"/>
      <c r="QF302" s="1"/>
      <c r="QG302" s="1"/>
      <c r="QH302" s="1"/>
      <c r="QI302" s="1"/>
      <c r="QJ302" s="1"/>
      <c r="QK302" s="1"/>
      <c r="QL302" s="1"/>
      <c r="QM302" s="1"/>
      <c r="QN302" s="1"/>
      <c r="QO302" s="1"/>
      <c r="QP302" s="1"/>
      <c r="QQ302" s="1"/>
      <c r="QR302" s="1"/>
      <c r="QS302" s="1"/>
      <c r="QT302" s="1"/>
      <c r="QU302" s="1"/>
      <c r="QV302" s="1"/>
    </row>
    <row r="303" spans="1:464" x14ac:dyDescent="0.25">
      <c r="A303" s="1"/>
      <c r="B303" s="1"/>
      <c r="C303" s="1"/>
      <c r="D303" s="1"/>
      <c r="E303" s="1"/>
      <c r="Q303" s="1"/>
      <c r="R303" s="1"/>
      <c r="W303" s="48"/>
      <c r="AH303" s="48"/>
      <c r="AI303" s="48"/>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c r="PU303" s="1"/>
      <c r="PV303" s="1"/>
      <c r="PW303" s="1"/>
      <c r="PX303" s="1"/>
      <c r="PY303" s="1"/>
      <c r="PZ303" s="1"/>
      <c r="QA303" s="1"/>
      <c r="QB303" s="1"/>
      <c r="QC303" s="1"/>
      <c r="QD303" s="1"/>
      <c r="QE303" s="1"/>
      <c r="QF303" s="1"/>
      <c r="QG303" s="1"/>
      <c r="QH303" s="1"/>
      <c r="QI303" s="1"/>
      <c r="QJ303" s="1"/>
      <c r="QK303" s="1"/>
      <c r="QL303" s="1"/>
      <c r="QM303" s="1"/>
      <c r="QN303" s="1"/>
      <c r="QO303" s="1"/>
      <c r="QP303" s="1"/>
      <c r="QQ303" s="1"/>
      <c r="QR303" s="1"/>
      <c r="QS303" s="1"/>
      <c r="QT303" s="1"/>
      <c r="QU303" s="1"/>
      <c r="QV303" s="1"/>
    </row>
    <row r="304" spans="1:464" x14ac:dyDescent="0.25">
      <c r="A304" s="1"/>
      <c r="B304" s="1"/>
      <c r="C304" s="1"/>
      <c r="D304" s="1"/>
      <c r="E304" s="1"/>
      <c r="Q304" s="1"/>
      <c r="R304" s="1"/>
      <c r="W304" s="48"/>
      <c r="AH304" s="48"/>
      <c r="AI304" s="48"/>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c r="PL304" s="1"/>
      <c r="PM304" s="1"/>
      <c r="PN304" s="1"/>
      <c r="PO304" s="1"/>
      <c r="PP304" s="1"/>
      <c r="PQ304" s="1"/>
      <c r="PR304" s="1"/>
      <c r="PS304" s="1"/>
      <c r="PT304" s="1"/>
      <c r="PU304" s="1"/>
      <c r="PV304" s="1"/>
      <c r="PW304" s="1"/>
      <c r="PX304" s="1"/>
      <c r="PY304" s="1"/>
      <c r="PZ304" s="1"/>
      <c r="QA304" s="1"/>
      <c r="QB304" s="1"/>
      <c r="QC304" s="1"/>
      <c r="QD304" s="1"/>
      <c r="QE304" s="1"/>
      <c r="QF304" s="1"/>
      <c r="QG304" s="1"/>
      <c r="QH304" s="1"/>
      <c r="QI304" s="1"/>
      <c r="QJ304" s="1"/>
      <c r="QK304" s="1"/>
      <c r="QL304" s="1"/>
      <c r="QM304" s="1"/>
      <c r="QN304" s="1"/>
      <c r="QO304" s="1"/>
      <c r="QP304" s="1"/>
      <c r="QQ304" s="1"/>
      <c r="QR304" s="1"/>
      <c r="QS304" s="1"/>
      <c r="QT304" s="1"/>
      <c r="QU304" s="1"/>
      <c r="QV304" s="1"/>
    </row>
    <row r="305" spans="1:464" x14ac:dyDescent="0.25">
      <c r="A305" s="1"/>
      <c r="B305" s="1"/>
      <c r="C305" s="1"/>
      <c r="D305" s="1"/>
      <c r="E305" s="1"/>
      <c r="Q305" s="1"/>
      <c r="R305" s="1"/>
      <c r="W305" s="48"/>
      <c r="AH305" s="48"/>
      <c r="AI305" s="48"/>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c r="LI305" s="1"/>
      <c r="LJ305" s="1"/>
      <c r="LK305" s="1"/>
      <c r="LL305" s="1"/>
      <c r="LM305" s="1"/>
      <c r="LN305" s="1"/>
      <c r="LO305" s="1"/>
      <c r="LP305" s="1"/>
      <c r="LQ305" s="1"/>
      <c r="LR305" s="1"/>
      <c r="LS305" s="1"/>
      <c r="LT305" s="1"/>
      <c r="LU305" s="1"/>
      <c r="LV305" s="1"/>
      <c r="LW305" s="1"/>
      <c r="LX305" s="1"/>
      <c r="LY305" s="1"/>
      <c r="LZ305" s="1"/>
      <c r="MA305" s="1"/>
      <c r="MB305" s="1"/>
      <c r="MC305" s="1"/>
      <c r="MD305" s="1"/>
      <c r="ME305" s="1"/>
      <c r="MF305" s="1"/>
      <c r="MG305" s="1"/>
      <c r="MH305" s="1"/>
      <c r="MI305" s="1"/>
      <c r="MJ305" s="1"/>
      <c r="MK305" s="1"/>
      <c r="ML305" s="1"/>
      <c r="MM305" s="1"/>
      <c r="MN305" s="1"/>
      <c r="MO305" s="1"/>
      <c r="MP305" s="1"/>
      <c r="MQ305" s="1"/>
      <c r="MR305" s="1"/>
      <c r="MS305" s="1"/>
      <c r="MT305" s="1"/>
      <c r="MU305" s="1"/>
      <c r="MV305" s="1"/>
      <c r="MW305" s="1"/>
      <c r="MX305" s="1"/>
      <c r="MY305" s="1"/>
      <c r="MZ305" s="1"/>
      <c r="NA305" s="1"/>
      <c r="NB305" s="1"/>
      <c r="NC305" s="1"/>
      <c r="ND305" s="1"/>
      <c r="NE305" s="1"/>
      <c r="NF305" s="1"/>
      <c r="NG305" s="1"/>
      <c r="NH305" s="1"/>
      <c r="NI305" s="1"/>
      <c r="NJ305" s="1"/>
      <c r="NK305" s="1"/>
      <c r="NL305" s="1"/>
      <c r="NM305" s="1"/>
      <c r="NN305" s="1"/>
      <c r="NO305" s="1"/>
      <c r="NP305" s="1"/>
      <c r="NQ305" s="1"/>
      <c r="NR305" s="1"/>
      <c r="NS305" s="1"/>
      <c r="NT305" s="1"/>
      <c r="NU305" s="1"/>
      <c r="NV305" s="1"/>
      <c r="NW305" s="1"/>
      <c r="NX305" s="1"/>
      <c r="NY305" s="1"/>
      <c r="NZ305" s="1"/>
      <c r="OA305" s="1"/>
      <c r="OB305" s="1"/>
      <c r="OC305" s="1"/>
      <c r="OD305" s="1"/>
      <c r="OE305" s="1"/>
      <c r="OF305" s="1"/>
      <c r="OG305" s="1"/>
      <c r="OH305" s="1"/>
      <c r="OI305" s="1"/>
      <c r="OJ305" s="1"/>
      <c r="OK305" s="1"/>
      <c r="OL305" s="1"/>
      <c r="OM305" s="1"/>
      <c r="ON305" s="1"/>
      <c r="OO305" s="1"/>
      <c r="OP305" s="1"/>
      <c r="OQ305" s="1"/>
      <c r="OR305" s="1"/>
      <c r="OS305" s="1"/>
      <c r="OT305" s="1"/>
      <c r="OU305" s="1"/>
      <c r="OV305" s="1"/>
      <c r="OW305" s="1"/>
      <c r="OX305" s="1"/>
      <c r="OY305" s="1"/>
      <c r="OZ305" s="1"/>
      <c r="PA305" s="1"/>
      <c r="PB305" s="1"/>
      <c r="PC305" s="1"/>
      <c r="PD305" s="1"/>
      <c r="PE305" s="1"/>
      <c r="PF305" s="1"/>
      <c r="PG305" s="1"/>
      <c r="PH305" s="1"/>
      <c r="PI305" s="1"/>
      <c r="PJ305" s="1"/>
      <c r="PK305" s="1"/>
      <c r="PL305" s="1"/>
      <c r="PM305" s="1"/>
      <c r="PN305" s="1"/>
      <c r="PO305" s="1"/>
      <c r="PP305" s="1"/>
      <c r="PQ305" s="1"/>
      <c r="PR305" s="1"/>
      <c r="PS305" s="1"/>
      <c r="PT305" s="1"/>
      <c r="PU305" s="1"/>
      <c r="PV305" s="1"/>
      <c r="PW305" s="1"/>
      <c r="PX305" s="1"/>
      <c r="PY305" s="1"/>
      <c r="PZ305" s="1"/>
      <c r="QA305" s="1"/>
      <c r="QB305" s="1"/>
      <c r="QC305" s="1"/>
      <c r="QD305" s="1"/>
      <c r="QE305" s="1"/>
      <c r="QF305" s="1"/>
      <c r="QG305" s="1"/>
      <c r="QH305" s="1"/>
      <c r="QI305" s="1"/>
      <c r="QJ305" s="1"/>
      <c r="QK305" s="1"/>
      <c r="QL305" s="1"/>
      <c r="QM305" s="1"/>
      <c r="QN305" s="1"/>
      <c r="QO305" s="1"/>
      <c r="QP305" s="1"/>
      <c r="QQ305" s="1"/>
      <c r="QR305" s="1"/>
      <c r="QS305" s="1"/>
      <c r="QT305" s="1"/>
      <c r="QU305" s="1"/>
      <c r="QV305" s="1"/>
    </row>
    <row r="306" spans="1:464" x14ac:dyDescent="0.25">
      <c r="A306" s="1"/>
      <c r="B306" s="1"/>
      <c r="C306" s="1"/>
      <c r="D306" s="1"/>
      <c r="E306" s="1"/>
      <c r="Q306" s="1"/>
      <c r="R306" s="1"/>
      <c r="W306" s="48"/>
      <c r="AH306" s="48"/>
      <c r="AI306" s="48"/>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c r="LI306" s="1"/>
      <c r="LJ306" s="1"/>
      <c r="LK306" s="1"/>
      <c r="LL306" s="1"/>
      <c r="LM306" s="1"/>
      <c r="LN306" s="1"/>
      <c r="LO306" s="1"/>
      <c r="LP306" s="1"/>
      <c r="LQ306" s="1"/>
      <c r="LR306" s="1"/>
      <c r="LS306" s="1"/>
      <c r="LT306" s="1"/>
      <c r="LU306" s="1"/>
      <c r="LV306" s="1"/>
      <c r="LW306" s="1"/>
      <c r="LX306" s="1"/>
      <c r="LY306" s="1"/>
      <c r="LZ306" s="1"/>
      <c r="MA306" s="1"/>
      <c r="MB306" s="1"/>
      <c r="MC306" s="1"/>
      <c r="MD306" s="1"/>
      <c r="ME306" s="1"/>
      <c r="MF306" s="1"/>
      <c r="MG306" s="1"/>
      <c r="MH306" s="1"/>
      <c r="MI306" s="1"/>
      <c r="MJ306" s="1"/>
      <c r="MK306" s="1"/>
      <c r="ML306" s="1"/>
      <c r="MM306" s="1"/>
      <c r="MN306" s="1"/>
      <c r="MO306" s="1"/>
      <c r="MP306" s="1"/>
      <c r="MQ306" s="1"/>
      <c r="MR306" s="1"/>
      <c r="MS306" s="1"/>
      <c r="MT306" s="1"/>
      <c r="MU306" s="1"/>
      <c r="MV306" s="1"/>
      <c r="MW306" s="1"/>
      <c r="MX306" s="1"/>
      <c r="MY306" s="1"/>
      <c r="MZ306" s="1"/>
      <c r="NA306" s="1"/>
      <c r="NB306" s="1"/>
      <c r="NC306" s="1"/>
      <c r="ND306" s="1"/>
      <c r="NE306" s="1"/>
      <c r="NF306" s="1"/>
      <c r="NG306" s="1"/>
      <c r="NH306" s="1"/>
      <c r="NI306" s="1"/>
      <c r="NJ306" s="1"/>
      <c r="NK306" s="1"/>
      <c r="NL306" s="1"/>
      <c r="NM306" s="1"/>
      <c r="NN306" s="1"/>
      <c r="NO306" s="1"/>
      <c r="NP306" s="1"/>
      <c r="NQ306" s="1"/>
      <c r="NR306" s="1"/>
      <c r="NS306" s="1"/>
      <c r="NT306" s="1"/>
      <c r="NU306" s="1"/>
      <c r="NV306" s="1"/>
      <c r="NW306" s="1"/>
      <c r="NX306" s="1"/>
      <c r="NY306" s="1"/>
      <c r="NZ306" s="1"/>
      <c r="OA306" s="1"/>
      <c r="OB306" s="1"/>
      <c r="OC306" s="1"/>
      <c r="OD306" s="1"/>
      <c r="OE306" s="1"/>
      <c r="OF306" s="1"/>
      <c r="OG306" s="1"/>
      <c r="OH306" s="1"/>
      <c r="OI306" s="1"/>
      <c r="OJ306" s="1"/>
      <c r="OK306" s="1"/>
      <c r="OL306" s="1"/>
      <c r="OM306" s="1"/>
      <c r="ON306" s="1"/>
      <c r="OO306" s="1"/>
      <c r="OP306" s="1"/>
      <c r="OQ306" s="1"/>
      <c r="OR306" s="1"/>
      <c r="OS306" s="1"/>
      <c r="OT306" s="1"/>
      <c r="OU306" s="1"/>
      <c r="OV306" s="1"/>
      <c r="OW306" s="1"/>
      <c r="OX306" s="1"/>
      <c r="OY306" s="1"/>
      <c r="OZ306" s="1"/>
      <c r="PA306" s="1"/>
      <c r="PB306" s="1"/>
      <c r="PC306" s="1"/>
      <c r="PD306" s="1"/>
      <c r="PE306" s="1"/>
      <c r="PF306" s="1"/>
      <c r="PG306" s="1"/>
      <c r="PH306" s="1"/>
      <c r="PI306" s="1"/>
      <c r="PJ306" s="1"/>
      <c r="PK306" s="1"/>
      <c r="PL306" s="1"/>
      <c r="PM306" s="1"/>
      <c r="PN306" s="1"/>
      <c r="PO306" s="1"/>
      <c r="PP306" s="1"/>
      <c r="PQ306" s="1"/>
      <c r="PR306" s="1"/>
      <c r="PS306" s="1"/>
      <c r="PT306" s="1"/>
      <c r="PU306" s="1"/>
      <c r="PV306" s="1"/>
      <c r="PW306" s="1"/>
      <c r="PX306" s="1"/>
      <c r="PY306" s="1"/>
      <c r="PZ306" s="1"/>
      <c r="QA306" s="1"/>
      <c r="QB306" s="1"/>
      <c r="QC306" s="1"/>
      <c r="QD306" s="1"/>
      <c r="QE306" s="1"/>
      <c r="QF306" s="1"/>
      <c r="QG306" s="1"/>
      <c r="QH306" s="1"/>
      <c r="QI306" s="1"/>
      <c r="QJ306" s="1"/>
      <c r="QK306" s="1"/>
      <c r="QL306" s="1"/>
      <c r="QM306" s="1"/>
      <c r="QN306" s="1"/>
      <c r="QO306" s="1"/>
      <c r="QP306" s="1"/>
      <c r="QQ306" s="1"/>
      <c r="QR306" s="1"/>
      <c r="QS306" s="1"/>
      <c r="QT306" s="1"/>
      <c r="QU306" s="1"/>
      <c r="QV306" s="1"/>
    </row>
    <row r="307" spans="1:464" x14ac:dyDescent="0.25">
      <c r="A307" s="1"/>
      <c r="B307" s="1"/>
      <c r="C307" s="1"/>
      <c r="D307" s="1"/>
      <c r="E307" s="1"/>
      <c r="Q307" s="1"/>
      <c r="R307" s="1"/>
      <c r="W307" s="48"/>
      <c r="AH307" s="48"/>
      <c r="AI307" s="48"/>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c r="PL307" s="1"/>
      <c r="PM307" s="1"/>
      <c r="PN307" s="1"/>
      <c r="PO307" s="1"/>
      <c r="PP307" s="1"/>
      <c r="PQ307" s="1"/>
      <c r="PR307" s="1"/>
      <c r="PS307" s="1"/>
      <c r="PT307" s="1"/>
      <c r="PU307" s="1"/>
      <c r="PV307" s="1"/>
      <c r="PW307" s="1"/>
      <c r="PX307" s="1"/>
      <c r="PY307" s="1"/>
      <c r="PZ307" s="1"/>
      <c r="QA307" s="1"/>
      <c r="QB307" s="1"/>
      <c r="QC307" s="1"/>
      <c r="QD307" s="1"/>
      <c r="QE307" s="1"/>
      <c r="QF307" s="1"/>
      <c r="QG307" s="1"/>
      <c r="QH307" s="1"/>
      <c r="QI307" s="1"/>
      <c r="QJ307" s="1"/>
      <c r="QK307" s="1"/>
      <c r="QL307" s="1"/>
      <c r="QM307" s="1"/>
      <c r="QN307" s="1"/>
      <c r="QO307" s="1"/>
      <c r="QP307" s="1"/>
      <c r="QQ307" s="1"/>
      <c r="QR307" s="1"/>
      <c r="QS307" s="1"/>
      <c r="QT307" s="1"/>
      <c r="QU307" s="1"/>
      <c r="QV307" s="1"/>
    </row>
    <row r="308" spans="1:464" x14ac:dyDescent="0.25">
      <c r="A308" s="1"/>
      <c r="B308" s="1"/>
      <c r="C308" s="1"/>
      <c r="D308" s="1"/>
      <c r="E308" s="1"/>
      <c r="Q308" s="1"/>
      <c r="R308" s="1"/>
      <c r="W308" s="48"/>
      <c r="AH308" s="48"/>
      <c r="AI308" s="48"/>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c r="LI308" s="1"/>
      <c r="LJ308" s="1"/>
      <c r="LK308" s="1"/>
      <c r="LL308" s="1"/>
      <c r="LM308" s="1"/>
      <c r="LN308" s="1"/>
      <c r="LO308" s="1"/>
      <c r="LP308" s="1"/>
      <c r="LQ308" s="1"/>
      <c r="LR308" s="1"/>
      <c r="LS308" s="1"/>
      <c r="LT308" s="1"/>
      <c r="LU308" s="1"/>
      <c r="LV308" s="1"/>
      <c r="LW308" s="1"/>
      <c r="LX308" s="1"/>
      <c r="LY308" s="1"/>
      <c r="LZ308" s="1"/>
      <c r="MA308" s="1"/>
      <c r="MB308" s="1"/>
      <c r="MC308" s="1"/>
      <c r="MD308" s="1"/>
      <c r="ME308" s="1"/>
      <c r="MF308" s="1"/>
      <c r="MG308" s="1"/>
      <c r="MH308" s="1"/>
      <c r="MI308" s="1"/>
      <c r="MJ308" s="1"/>
      <c r="MK308" s="1"/>
      <c r="ML308" s="1"/>
      <c r="MM308" s="1"/>
      <c r="MN308" s="1"/>
      <c r="MO308" s="1"/>
      <c r="MP308" s="1"/>
      <c r="MQ308" s="1"/>
      <c r="MR308" s="1"/>
      <c r="MS308" s="1"/>
      <c r="MT308" s="1"/>
      <c r="MU308" s="1"/>
      <c r="MV308" s="1"/>
      <c r="MW308" s="1"/>
      <c r="MX308" s="1"/>
      <c r="MY308" s="1"/>
      <c r="MZ308" s="1"/>
      <c r="NA308" s="1"/>
      <c r="NB308" s="1"/>
      <c r="NC308" s="1"/>
      <c r="ND308" s="1"/>
      <c r="NE308" s="1"/>
      <c r="NF308" s="1"/>
      <c r="NG308" s="1"/>
      <c r="NH308" s="1"/>
      <c r="NI308" s="1"/>
      <c r="NJ308" s="1"/>
      <c r="NK308" s="1"/>
      <c r="NL308" s="1"/>
      <c r="NM308" s="1"/>
      <c r="NN308" s="1"/>
      <c r="NO308" s="1"/>
      <c r="NP308" s="1"/>
      <c r="NQ308" s="1"/>
      <c r="NR308" s="1"/>
      <c r="NS308" s="1"/>
      <c r="NT308" s="1"/>
      <c r="NU308" s="1"/>
      <c r="NV308" s="1"/>
      <c r="NW308" s="1"/>
      <c r="NX308" s="1"/>
      <c r="NY308" s="1"/>
      <c r="NZ308" s="1"/>
      <c r="OA308" s="1"/>
      <c r="OB308" s="1"/>
      <c r="OC308" s="1"/>
      <c r="OD308" s="1"/>
      <c r="OE308" s="1"/>
      <c r="OF308" s="1"/>
      <c r="OG308" s="1"/>
      <c r="OH308" s="1"/>
      <c r="OI308" s="1"/>
      <c r="OJ308" s="1"/>
      <c r="OK308" s="1"/>
      <c r="OL308" s="1"/>
      <c r="OM308" s="1"/>
      <c r="ON308" s="1"/>
      <c r="OO308" s="1"/>
      <c r="OP308" s="1"/>
      <c r="OQ308" s="1"/>
      <c r="OR308" s="1"/>
      <c r="OS308" s="1"/>
      <c r="OT308" s="1"/>
      <c r="OU308" s="1"/>
      <c r="OV308" s="1"/>
      <c r="OW308" s="1"/>
      <c r="OX308" s="1"/>
      <c r="OY308" s="1"/>
      <c r="OZ308" s="1"/>
      <c r="PA308" s="1"/>
      <c r="PB308" s="1"/>
      <c r="PC308" s="1"/>
      <c r="PD308" s="1"/>
      <c r="PE308" s="1"/>
      <c r="PF308" s="1"/>
      <c r="PG308" s="1"/>
      <c r="PH308" s="1"/>
      <c r="PI308" s="1"/>
      <c r="PJ308" s="1"/>
      <c r="PK308" s="1"/>
      <c r="PL308" s="1"/>
      <c r="PM308" s="1"/>
      <c r="PN308" s="1"/>
      <c r="PO308" s="1"/>
      <c r="PP308" s="1"/>
      <c r="PQ308" s="1"/>
      <c r="PR308" s="1"/>
      <c r="PS308" s="1"/>
      <c r="PT308" s="1"/>
      <c r="PU308" s="1"/>
      <c r="PV308" s="1"/>
      <c r="PW308" s="1"/>
      <c r="PX308" s="1"/>
      <c r="PY308" s="1"/>
      <c r="PZ308" s="1"/>
      <c r="QA308" s="1"/>
      <c r="QB308" s="1"/>
      <c r="QC308" s="1"/>
      <c r="QD308" s="1"/>
      <c r="QE308" s="1"/>
      <c r="QF308" s="1"/>
      <c r="QG308" s="1"/>
      <c r="QH308" s="1"/>
      <c r="QI308" s="1"/>
      <c r="QJ308" s="1"/>
      <c r="QK308" s="1"/>
      <c r="QL308" s="1"/>
      <c r="QM308" s="1"/>
      <c r="QN308" s="1"/>
      <c r="QO308" s="1"/>
      <c r="QP308" s="1"/>
      <c r="QQ308" s="1"/>
      <c r="QR308" s="1"/>
      <c r="QS308" s="1"/>
      <c r="QT308" s="1"/>
      <c r="QU308" s="1"/>
      <c r="QV308" s="1"/>
    </row>
    <row r="309" spans="1:464" x14ac:dyDescent="0.25">
      <c r="A309" s="1"/>
      <c r="B309" s="1"/>
      <c r="C309" s="1"/>
      <c r="D309" s="1"/>
      <c r="E309" s="1"/>
      <c r="Q309" s="1"/>
      <c r="R309" s="1"/>
      <c r="W309" s="48"/>
      <c r="AH309" s="48"/>
      <c r="AI309" s="48"/>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c r="LI309" s="1"/>
      <c r="LJ309" s="1"/>
      <c r="LK309" s="1"/>
      <c r="LL309" s="1"/>
      <c r="LM309" s="1"/>
      <c r="LN309" s="1"/>
      <c r="LO309" s="1"/>
      <c r="LP309" s="1"/>
      <c r="LQ309" s="1"/>
      <c r="LR309" s="1"/>
      <c r="LS309" s="1"/>
      <c r="LT309" s="1"/>
      <c r="LU309" s="1"/>
      <c r="LV309" s="1"/>
      <c r="LW309" s="1"/>
      <c r="LX309" s="1"/>
      <c r="LY309" s="1"/>
      <c r="LZ309" s="1"/>
      <c r="MA309" s="1"/>
      <c r="MB309" s="1"/>
      <c r="MC309" s="1"/>
      <c r="MD309" s="1"/>
      <c r="ME309" s="1"/>
      <c r="MF309" s="1"/>
      <c r="MG309" s="1"/>
      <c r="MH309" s="1"/>
      <c r="MI309" s="1"/>
      <c r="MJ309" s="1"/>
      <c r="MK309" s="1"/>
      <c r="ML309" s="1"/>
      <c r="MM309" s="1"/>
      <c r="MN309" s="1"/>
      <c r="MO309" s="1"/>
      <c r="MP309" s="1"/>
      <c r="MQ309" s="1"/>
      <c r="MR309" s="1"/>
      <c r="MS309" s="1"/>
      <c r="MT309" s="1"/>
      <c r="MU309" s="1"/>
      <c r="MV309" s="1"/>
      <c r="MW309" s="1"/>
      <c r="MX309" s="1"/>
      <c r="MY309" s="1"/>
      <c r="MZ309" s="1"/>
      <c r="NA309" s="1"/>
      <c r="NB309" s="1"/>
      <c r="NC309" s="1"/>
      <c r="ND309" s="1"/>
      <c r="NE309" s="1"/>
      <c r="NF309" s="1"/>
      <c r="NG309" s="1"/>
      <c r="NH309" s="1"/>
      <c r="NI309" s="1"/>
      <c r="NJ309" s="1"/>
      <c r="NK309" s="1"/>
      <c r="NL309" s="1"/>
      <c r="NM309" s="1"/>
      <c r="NN309" s="1"/>
      <c r="NO309" s="1"/>
      <c r="NP309" s="1"/>
      <c r="NQ309" s="1"/>
      <c r="NR309" s="1"/>
      <c r="NS309" s="1"/>
      <c r="NT309" s="1"/>
      <c r="NU309" s="1"/>
      <c r="NV309" s="1"/>
      <c r="NW309" s="1"/>
      <c r="NX309" s="1"/>
      <c r="NY309" s="1"/>
      <c r="NZ309" s="1"/>
      <c r="OA309" s="1"/>
      <c r="OB309" s="1"/>
      <c r="OC309" s="1"/>
      <c r="OD309" s="1"/>
      <c r="OE309" s="1"/>
      <c r="OF309" s="1"/>
      <c r="OG309" s="1"/>
      <c r="OH309" s="1"/>
      <c r="OI309" s="1"/>
      <c r="OJ309" s="1"/>
      <c r="OK309" s="1"/>
      <c r="OL309" s="1"/>
      <c r="OM309" s="1"/>
      <c r="ON309" s="1"/>
      <c r="OO309" s="1"/>
      <c r="OP309" s="1"/>
      <c r="OQ309" s="1"/>
      <c r="OR309" s="1"/>
      <c r="OS309" s="1"/>
      <c r="OT309" s="1"/>
      <c r="OU309" s="1"/>
      <c r="OV309" s="1"/>
      <c r="OW309" s="1"/>
      <c r="OX309" s="1"/>
      <c r="OY309" s="1"/>
      <c r="OZ309" s="1"/>
      <c r="PA309" s="1"/>
      <c r="PB309" s="1"/>
      <c r="PC309" s="1"/>
      <c r="PD309" s="1"/>
      <c r="PE309" s="1"/>
      <c r="PF309" s="1"/>
      <c r="PG309" s="1"/>
      <c r="PH309" s="1"/>
      <c r="PI309" s="1"/>
      <c r="PJ309" s="1"/>
      <c r="PK309" s="1"/>
      <c r="PL309" s="1"/>
      <c r="PM309" s="1"/>
      <c r="PN309" s="1"/>
      <c r="PO309" s="1"/>
      <c r="PP309" s="1"/>
      <c r="PQ309" s="1"/>
      <c r="PR309" s="1"/>
      <c r="PS309" s="1"/>
      <c r="PT309" s="1"/>
      <c r="PU309" s="1"/>
      <c r="PV309" s="1"/>
      <c r="PW309" s="1"/>
      <c r="PX309" s="1"/>
      <c r="PY309" s="1"/>
      <c r="PZ309" s="1"/>
      <c r="QA309" s="1"/>
      <c r="QB309" s="1"/>
      <c r="QC309" s="1"/>
      <c r="QD309" s="1"/>
      <c r="QE309" s="1"/>
      <c r="QF309" s="1"/>
      <c r="QG309" s="1"/>
      <c r="QH309" s="1"/>
      <c r="QI309" s="1"/>
      <c r="QJ309" s="1"/>
      <c r="QK309" s="1"/>
      <c r="QL309" s="1"/>
      <c r="QM309" s="1"/>
      <c r="QN309" s="1"/>
      <c r="QO309" s="1"/>
      <c r="QP309" s="1"/>
      <c r="QQ309" s="1"/>
      <c r="QR309" s="1"/>
      <c r="QS309" s="1"/>
      <c r="QT309" s="1"/>
      <c r="QU309" s="1"/>
      <c r="QV309" s="1"/>
    </row>
    <row r="310" spans="1:464" x14ac:dyDescent="0.25">
      <c r="A310" s="1"/>
      <c r="B310" s="1"/>
      <c r="C310" s="1"/>
      <c r="D310" s="1"/>
      <c r="E310" s="1"/>
      <c r="Q310" s="1"/>
      <c r="R310" s="1"/>
      <c r="W310" s="48"/>
      <c r="AH310" s="48"/>
      <c r="AI310" s="48"/>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c r="LI310" s="1"/>
      <c r="LJ310" s="1"/>
      <c r="LK310" s="1"/>
      <c r="LL310" s="1"/>
      <c r="LM310" s="1"/>
      <c r="LN310" s="1"/>
      <c r="LO310" s="1"/>
      <c r="LP310" s="1"/>
      <c r="LQ310" s="1"/>
      <c r="LR310" s="1"/>
      <c r="LS310" s="1"/>
      <c r="LT310" s="1"/>
      <c r="LU310" s="1"/>
      <c r="LV310" s="1"/>
      <c r="LW310" s="1"/>
      <c r="LX310" s="1"/>
      <c r="LY310" s="1"/>
      <c r="LZ310" s="1"/>
      <c r="MA310" s="1"/>
      <c r="MB310" s="1"/>
      <c r="MC310" s="1"/>
      <c r="MD310" s="1"/>
      <c r="ME310" s="1"/>
      <c r="MF310" s="1"/>
      <c r="MG310" s="1"/>
      <c r="MH310" s="1"/>
      <c r="MI310" s="1"/>
      <c r="MJ310" s="1"/>
      <c r="MK310" s="1"/>
      <c r="ML310" s="1"/>
      <c r="MM310" s="1"/>
      <c r="MN310" s="1"/>
      <c r="MO310" s="1"/>
      <c r="MP310" s="1"/>
      <c r="MQ310" s="1"/>
      <c r="MR310" s="1"/>
      <c r="MS310" s="1"/>
      <c r="MT310" s="1"/>
      <c r="MU310" s="1"/>
      <c r="MV310" s="1"/>
      <c r="MW310" s="1"/>
      <c r="MX310" s="1"/>
      <c r="MY310" s="1"/>
      <c r="MZ310" s="1"/>
      <c r="NA310" s="1"/>
      <c r="NB310" s="1"/>
      <c r="NC310" s="1"/>
      <c r="ND310" s="1"/>
      <c r="NE310" s="1"/>
      <c r="NF310" s="1"/>
      <c r="NG310" s="1"/>
      <c r="NH310" s="1"/>
      <c r="NI310" s="1"/>
      <c r="NJ310" s="1"/>
      <c r="NK310" s="1"/>
      <c r="NL310" s="1"/>
      <c r="NM310" s="1"/>
      <c r="NN310" s="1"/>
      <c r="NO310" s="1"/>
      <c r="NP310" s="1"/>
      <c r="NQ310" s="1"/>
      <c r="NR310" s="1"/>
      <c r="NS310" s="1"/>
      <c r="NT310" s="1"/>
      <c r="NU310" s="1"/>
      <c r="NV310" s="1"/>
      <c r="NW310" s="1"/>
      <c r="NX310" s="1"/>
      <c r="NY310" s="1"/>
      <c r="NZ310" s="1"/>
      <c r="OA310" s="1"/>
      <c r="OB310" s="1"/>
      <c r="OC310" s="1"/>
      <c r="OD310" s="1"/>
      <c r="OE310" s="1"/>
      <c r="OF310" s="1"/>
      <c r="OG310" s="1"/>
      <c r="OH310" s="1"/>
      <c r="OI310" s="1"/>
      <c r="OJ310" s="1"/>
      <c r="OK310" s="1"/>
      <c r="OL310" s="1"/>
      <c r="OM310" s="1"/>
      <c r="ON310" s="1"/>
      <c r="OO310" s="1"/>
      <c r="OP310" s="1"/>
      <c r="OQ310" s="1"/>
      <c r="OR310" s="1"/>
      <c r="OS310" s="1"/>
      <c r="OT310" s="1"/>
      <c r="OU310" s="1"/>
      <c r="OV310" s="1"/>
      <c r="OW310" s="1"/>
      <c r="OX310" s="1"/>
      <c r="OY310" s="1"/>
      <c r="OZ310" s="1"/>
      <c r="PA310" s="1"/>
      <c r="PB310" s="1"/>
      <c r="PC310" s="1"/>
      <c r="PD310" s="1"/>
      <c r="PE310" s="1"/>
      <c r="PF310" s="1"/>
      <c r="PG310" s="1"/>
      <c r="PH310" s="1"/>
      <c r="PI310" s="1"/>
      <c r="PJ310" s="1"/>
      <c r="PK310" s="1"/>
      <c r="PL310" s="1"/>
      <c r="PM310" s="1"/>
      <c r="PN310" s="1"/>
      <c r="PO310" s="1"/>
      <c r="PP310" s="1"/>
      <c r="PQ310" s="1"/>
      <c r="PR310" s="1"/>
      <c r="PS310" s="1"/>
      <c r="PT310" s="1"/>
      <c r="PU310" s="1"/>
      <c r="PV310" s="1"/>
      <c r="PW310" s="1"/>
      <c r="PX310" s="1"/>
      <c r="PY310" s="1"/>
      <c r="PZ310" s="1"/>
      <c r="QA310" s="1"/>
      <c r="QB310" s="1"/>
      <c r="QC310" s="1"/>
      <c r="QD310" s="1"/>
      <c r="QE310" s="1"/>
      <c r="QF310" s="1"/>
      <c r="QG310" s="1"/>
      <c r="QH310" s="1"/>
      <c r="QI310" s="1"/>
      <c r="QJ310" s="1"/>
      <c r="QK310" s="1"/>
      <c r="QL310" s="1"/>
      <c r="QM310" s="1"/>
      <c r="QN310" s="1"/>
      <c r="QO310" s="1"/>
      <c r="QP310" s="1"/>
      <c r="QQ310" s="1"/>
      <c r="QR310" s="1"/>
      <c r="QS310" s="1"/>
      <c r="QT310" s="1"/>
      <c r="QU310" s="1"/>
      <c r="QV310" s="1"/>
    </row>
    <row r="311" spans="1:464" x14ac:dyDescent="0.25">
      <c r="A311" s="1"/>
      <c r="B311" s="1"/>
      <c r="C311" s="1"/>
      <c r="D311" s="1"/>
      <c r="E311" s="1"/>
      <c r="Q311" s="1"/>
      <c r="R311" s="1"/>
      <c r="W311" s="48"/>
      <c r="AH311" s="48"/>
      <c r="AI311" s="48"/>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c r="PL311" s="1"/>
      <c r="PM311" s="1"/>
      <c r="PN311" s="1"/>
      <c r="PO311" s="1"/>
      <c r="PP311" s="1"/>
      <c r="PQ311" s="1"/>
      <c r="PR311" s="1"/>
      <c r="PS311" s="1"/>
      <c r="PT311" s="1"/>
      <c r="PU311" s="1"/>
      <c r="PV311" s="1"/>
      <c r="PW311" s="1"/>
      <c r="PX311" s="1"/>
      <c r="PY311" s="1"/>
      <c r="PZ311" s="1"/>
      <c r="QA311" s="1"/>
      <c r="QB311" s="1"/>
      <c r="QC311" s="1"/>
      <c r="QD311" s="1"/>
      <c r="QE311" s="1"/>
      <c r="QF311" s="1"/>
      <c r="QG311" s="1"/>
      <c r="QH311" s="1"/>
      <c r="QI311" s="1"/>
      <c r="QJ311" s="1"/>
      <c r="QK311" s="1"/>
      <c r="QL311" s="1"/>
      <c r="QM311" s="1"/>
      <c r="QN311" s="1"/>
      <c r="QO311" s="1"/>
      <c r="QP311" s="1"/>
      <c r="QQ311" s="1"/>
      <c r="QR311" s="1"/>
      <c r="QS311" s="1"/>
      <c r="QT311" s="1"/>
      <c r="QU311" s="1"/>
      <c r="QV311" s="1"/>
    </row>
    <row r="312" spans="1:464" x14ac:dyDescent="0.25">
      <c r="A312" s="1"/>
      <c r="B312" s="1"/>
      <c r="C312" s="1"/>
      <c r="D312" s="1"/>
      <c r="E312" s="1"/>
      <c r="Q312" s="1"/>
      <c r="R312" s="1"/>
      <c r="W312" s="48"/>
      <c r="AH312" s="48"/>
      <c r="AI312" s="48"/>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c r="PL312" s="1"/>
      <c r="PM312" s="1"/>
      <c r="PN312" s="1"/>
      <c r="PO312" s="1"/>
      <c r="PP312" s="1"/>
      <c r="PQ312" s="1"/>
      <c r="PR312" s="1"/>
      <c r="PS312" s="1"/>
      <c r="PT312" s="1"/>
      <c r="PU312" s="1"/>
      <c r="PV312" s="1"/>
      <c r="PW312" s="1"/>
      <c r="PX312" s="1"/>
      <c r="PY312" s="1"/>
      <c r="PZ312" s="1"/>
      <c r="QA312" s="1"/>
      <c r="QB312" s="1"/>
      <c r="QC312" s="1"/>
      <c r="QD312" s="1"/>
      <c r="QE312" s="1"/>
      <c r="QF312" s="1"/>
      <c r="QG312" s="1"/>
      <c r="QH312" s="1"/>
      <c r="QI312" s="1"/>
      <c r="QJ312" s="1"/>
      <c r="QK312" s="1"/>
      <c r="QL312" s="1"/>
      <c r="QM312" s="1"/>
      <c r="QN312" s="1"/>
      <c r="QO312" s="1"/>
      <c r="QP312" s="1"/>
      <c r="QQ312" s="1"/>
      <c r="QR312" s="1"/>
      <c r="QS312" s="1"/>
      <c r="QT312" s="1"/>
      <c r="QU312" s="1"/>
      <c r="QV312" s="1"/>
    </row>
    <row r="313" spans="1:464" x14ac:dyDescent="0.25">
      <c r="A313" s="1"/>
      <c r="B313" s="1"/>
      <c r="C313" s="1"/>
      <c r="D313" s="1"/>
      <c r="E313" s="1"/>
      <c r="Q313" s="1"/>
      <c r="R313" s="1"/>
      <c r="W313" s="48"/>
      <c r="AH313" s="48"/>
      <c r="AI313" s="48"/>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c r="PL313" s="1"/>
      <c r="PM313" s="1"/>
      <c r="PN313" s="1"/>
      <c r="PO313" s="1"/>
      <c r="PP313" s="1"/>
      <c r="PQ313" s="1"/>
      <c r="PR313" s="1"/>
      <c r="PS313" s="1"/>
      <c r="PT313" s="1"/>
      <c r="PU313" s="1"/>
      <c r="PV313" s="1"/>
      <c r="PW313" s="1"/>
      <c r="PX313" s="1"/>
      <c r="PY313" s="1"/>
      <c r="PZ313" s="1"/>
      <c r="QA313" s="1"/>
      <c r="QB313" s="1"/>
      <c r="QC313" s="1"/>
      <c r="QD313" s="1"/>
      <c r="QE313" s="1"/>
      <c r="QF313" s="1"/>
      <c r="QG313" s="1"/>
      <c r="QH313" s="1"/>
      <c r="QI313" s="1"/>
      <c r="QJ313" s="1"/>
      <c r="QK313" s="1"/>
      <c r="QL313" s="1"/>
      <c r="QM313" s="1"/>
      <c r="QN313" s="1"/>
      <c r="QO313" s="1"/>
      <c r="QP313" s="1"/>
      <c r="QQ313" s="1"/>
      <c r="QR313" s="1"/>
      <c r="QS313" s="1"/>
      <c r="QT313" s="1"/>
      <c r="QU313" s="1"/>
      <c r="QV313" s="1"/>
    </row>
    <row r="314" spans="1:464" x14ac:dyDescent="0.25">
      <c r="A314" s="1"/>
      <c r="B314" s="1"/>
      <c r="C314" s="1"/>
      <c r="D314" s="1"/>
      <c r="E314" s="1"/>
      <c r="Q314" s="1"/>
      <c r="R314" s="1"/>
      <c r="W314" s="48"/>
      <c r="AH314" s="48"/>
      <c r="AI314" s="48"/>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c r="LI314" s="1"/>
      <c r="LJ314" s="1"/>
      <c r="LK314" s="1"/>
      <c r="LL314" s="1"/>
      <c r="LM314" s="1"/>
      <c r="LN314" s="1"/>
      <c r="LO314" s="1"/>
      <c r="LP314" s="1"/>
      <c r="LQ314" s="1"/>
      <c r="LR314" s="1"/>
      <c r="LS314" s="1"/>
      <c r="LT314" s="1"/>
      <c r="LU314" s="1"/>
      <c r="LV314" s="1"/>
      <c r="LW314" s="1"/>
      <c r="LX314" s="1"/>
      <c r="LY314" s="1"/>
      <c r="LZ314" s="1"/>
      <c r="MA314" s="1"/>
      <c r="MB314" s="1"/>
      <c r="MC314" s="1"/>
      <c r="MD314" s="1"/>
      <c r="ME314" s="1"/>
      <c r="MF314" s="1"/>
      <c r="MG314" s="1"/>
      <c r="MH314" s="1"/>
      <c r="MI314" s="1"/>
      <c r="MJ314" s="1"/>
      <c r="MK314" s="1"/>
      <c r="ML314" s="1"/>
      <c r="MM314" s="1"/>
      <c r="MN314" s="1"/>
      <c r="MO314" s="1"/>
      <c r="MP314" s="1"/>
      <c r="MQ314" s="1"/>
      <c r="MR314" s="1"/>
      <c r="MS314" s="1"/>
      <c r="MT314" s="1"/>
      <c r="MU314" s="1"/>
      <c r="MV314" s="1"/>
      <c r="MW314" s="1"/>
      <c r="MX314" s="1"/>
      <c r="MY314" s="1"/>
      <c r="MZ314" s="1"/>
      <c r="NA314" s="1"/>
      <c r="NB314" s="1"/>
      <c r="NC314" s="1"/>
      <c r="ND314" s="1"/>
      <c r="NE314" s="1"/>
      <c r="NF314" s="1"/>
      <c r="NG314" s="1"/>
      <c r="NH314" s="1"/>
      <c r="NI314" s="1"/>
      <c r="NJ314" s="1"/>
      <c r="NK314" s="1"/>
      <c r="NL314" s="1"/>
      <c r="NM314" s="1"/>
      <c r="NN314" s="1"/>
      <c r="NO314" s="1"/>
      <c r="NP314" s="1"/>
      <c r="NQ314" s="1"/>
      <c r="NR314" s="1"/>
      <c r="NS314" s="1"/>
      <c r="NT314" s="1"/>
      <c r="NU314" s="1"/>
      <c r="NV314" s="1"/>
      <c r="NW314" s="1"/>
      <c r="NX314" s="1"/>
      <c r="NY314" s="1"/>
      <c r="NZ314" s="1"/>
      <c r="OA314" s="1"/>
      <c r="OB314" s="1"/>
      <c r="OC314" s="1"/>
      <c r="OD314" s="1"/>
      <c r="OE314" s="1"/>
      <c r="OF314" s="1"/>
      <c r="OG314" s="1"/>
      <c r="OH314" s="1"/>
      <c r="OI314" s="1"/>
      <c r="OJ314" s="1"/>
      <c r="OK314" s="1"/>
      <c r="OL314" s="1"/>
      <c r="OM314" s="1"/>
      <c r="ON314" s="1"/>
      <c r="OO314" s="1"/>
      <c r="OP314" s="1"/>
      <c r="OQ314" s="1"/>
      <c r="OR314" s="1"/>
      <c r="OS314" s="1"/>
      <c r="OT314" s="1"/>
      <c r="OU314" s="1"/>
      <c r="OV314" s="1"/>
      <c r="OW314" s="1"/>
      <c r="OX314" s="1"/>
      <c r="OY314" s="1"/>
      <c r="OZ314" s="1"/>
      <c r="PA314" s="1"/>
      <c r="PB314" s="1"/>
      <c r="PC314" s="1"/>
      <c r="PD314" s="1"/>
      <c r="PE314" s="1"/>
      <c r="PF314" s="1"/>
      <c r="PG314" s="1"/>
      <c r="PH314" s="1"/>
      <c r="PI314" s="1"/>
      <c r="PJ314" s="1"/>
      <c r="PK314" s="1"/>
      <c r="PL314" s="1"/>
      <c r="PM314" s="1"/>
      <c r="PN314" s="1"/>
      <c r="PO314" s="1"/>
      <c r="PP314" s="1"/>
      <c r="PQ314" s="1"/>
      <c r="PR314" s="1"/>
      <c r="PS314" s="1"/>
      <c r="PT314" s="1"/>
      <c r="PU314" s="1"/>
      <c r="PV314" s="1"/>
      <c r="PW314" s="1"/>
      <c r="PX314" s="1"/>
      <c r="PY314" s="1"/>
      <c r="PZ314" s="1"/>
      <c r="QA314" s="1"/>
      <c r="QB314" s="1"/>
      <c r="QC314" s="1"/>
      <c r="QD314" s="1"/>
      <c r="QE314" s="1"/>
      <c r="QF314" s="1"/>
      <c r="QG314" s="1"/>
      <c r="QH314" s="1"/>
      <c r="QI314" s="1"/>
      <c r="QJ314" s="1"/>
      <c r="QK314" s="1"/>
      <c r="QL314" s="1"/>
      <c r="QM314" s="1"/>
      <c r="QN314" s="1"/>
      <c r="QO314" s="1"/>
      <c r="QP314" s="1"/>
      <c r="QQ314" s="1"/>
      <c r="QR314" s="1"/>
      <c r="QS314" s="1"/>
      <c r="QT314" s="1"/>
      <c r="QU314" s="1"/>
      <c r="QV314" s="1"/>
    </row>
    <row r="315" spans="1:464" x14ac:dyDescent="0.25">
      <c r="A315" s="1"/>
      <c r="B315" s="1"/>
      <c r="C315" s="1"/>
      <c r="D315" s="1"/>
      <c r="E315" s="1"/>
      <c r="Q315" s="1"/>
      <c r="R315" s="1"/>
      <c r="W315" s="48"/>
      <c r="AH315" s="48"/>
      <c r="AI315" s="48"/>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c r="PL315" s="1"/>
      <c r="PM315" s="1"/>
      <c r="PN315" s="1"/>
      <c r="PO315" s="1"/>
      <c r="PP315" s="1"/>
      <c r="PQ315" s="1"/>
      <c r="PR315" s="1"/>
      <c r="PS315" s="1"/>
      <c r="PT315" s="1"/>
      <c r="PU315" s="1"/>
      <c r="PV315" s="1"/>
      <c r="PW315" s="1"/>
      <c r="PX315" s="1"/>
      <c r="PY315" s="1"/>
      <c r="PZ315" s="1"/>
      <c r="QA315" s="1"/>
      <c r="QB315" s="1"/>
      <c r="QC315" s="1"/>
      <c r="QD315" s="1"/>
      <c r="QE315" s="1"/>
      <c r="QF315" s="1"/>
      <c r="QG315" s="1"/>
      <c r="QH315" s="1"/>
      <c r="QI315" s="1"/>
      <c r="QJ315" s="1"/>
      <c r="QK315" s="1"/>
      <c r="QL315" s="1"/>
      <c r="QM315" s="1"/>
      <c r="QN315" s="1"/>
      <c r="QO315" s="1"/>
      <c r="QP315" s="1"/>
      <c r="QQ315" s="1"/>
      <c r="QR315" s="1"/>
      <c r="QS315" s="1"/>
      <c r="QT315" s="1"/>
      <c r="QU315" s="1"/>
      <c r="QV315" s="1"/>
    </row>
    <row r="316" spans="1:464" x14ac:dyDescent="0.25">
      <c r="A316" s="1"/>
      <c r="B316" s="1"/>
      <c r="C316" s="1"/>
      <c r="D316" s="1"/>
      <c r="E316" s="1"/>
      <c r="Q316" s="1"/>
      <c r="R316" s="1"/>
      <c r="W316" s="48"/>
      <c r="AH316" s="48"/>
      <c r="AI316" s="48"/>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c r="PL316" s="1"/>
      <c r="PM316" s="1"/>
      <c r="PN316" s="1"/>
      <c r="PO316" s="1"/>
      <c r="PP316" s="1"/>
      <c r="PQ316" s="1"/>
      <c r="PR316" s="1"/>
      <c r="PS316" s="1"/>
      <c r="PT316" s="1"/>
      <c r="PU316" s="1"/>
      <c r="PV316" s="1"/>
      <c r="PW316" s="1"/>
      <c r="PX316" s="1"/>
      <c r="PY316" s="1"/>
      <c r="PZ316" s="1"/>
      <c r="QA316" s="1"/>
      <c r="QB316" s="1"/>
      <c r="QC316" s="1"/>
      <c r="QD316" s="1"/>
      <c r="QE316" s="1"/>
      <c r="QF316" s="1"/>
      <c r="QG316" s="1"/>
      <c r="QH316" s="1"/>
      <c r="QI316" s="1"/>
      <c r="QJ316" s="1"/>
      <c r="QK316" s="1"/>
      <c r="QL316" s="1"/>
      <c r="QM316" s="1"/>
      <c r="QN316" s="1"/>
      <c r="QO316" s="1"/>
      <c r="QP316" s="1"/>
      <c r="QQ316" s="1"/>
      <c r="QR316" s="1"/>
      <c r="QS316" s="1"/>
      <c r="QT316" s="1"/>
      <c r="QU316" s="1"/>
      <c r="QV316" s="1"/>
    </row>
    <row r="317" spans="1:464" x14ac:dyDescent="0.25">
      <c r="A317" s="1"/>
      <c r="B317" s="1"/>
      <c r="C317" s="1"/>
      <c r="D317" s="1"/>
      <c r="E317" s="1"/>
      <c r="Q317" s="1"/>
      <c r="R317" s="1"/>
      <c r="W317" s="48"/>
      <c r="AH317" s="48"/>
      <c r="AI317" s="48"/>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c r="LI317" s="1"/>
      <c r="LJ317" s="1"/>
      <c r="LK317" s="1"/>
      <c r="LL317" s="1"/>
      <c r="LM317" s="1"/>
      <c r="LN317" s="1"/>
      <c r="LO317" s="1"/>
      <c r="LP317" s="1"/>
      <c r="LQ317" s="1"/>
      <c r="LR317" s="1"/>
      <c r="LS317" s="1"/>
      <c r="LT317" s="1"/>
      <c r="LU317" s="1"/>
      <c r="LV317" s="1"/>
      <c r="LW317" s="1"/>
      <c r="LX317" s="1"/>
      <c r="LY317" s="1"/>
      <c r="LZ317" s="1"/>
      <c r="MA317" s="1"/>
      <c r="MB317" s="1"/>
      <c r="MC317" s="1"/>
      <c r="MD317" s="1"/>
      <c r="ME317" s="1"/>
      <c r="MF317" s="1"/>
      <c r="MG317" s="1"/>
      <c r="MH317" s="1"/>
      <c r="MI317" s="1"/>
      <c r="MJ317" s="1"/>
      <c r="MK317" s="1"/>
      <c r="ML317" s="1"/>
      <c r="MM317" s="1"/>
      <c r="MN317" s="1"/>
      <c r="MO317" s="1"/>
      <c r="MP317" s="1"/>
      <c r="MQ317" s="1"/>
      <c r="MR317" s="1"/>
      <c r="MS317" s="1"/>
      <c r="MT317" s="1"/>
      <c r="MU317" s="1"/>
      <c r="MV317" s="1"/>
      <c r="MW317" s="1"/>
      <c r="MX317" s="1"/>
      <c r="MY317" s="1"/>
      <c r="MZ317" s="1"/>
      <c r="NA317" s="1"/>
      <c r="NB317" s="1"/>
      <c r="NC317" s="1"/>
      <c r="ND317" s="1"/>
      <c r="NE317" s="1"/>
      <c r="NF317" s="1"/>
      <c r="NG317" s="1"/>
      <c r="NH317" s="1"/>
      <c r="NI317" s="1"/>
      <c r="NJ317" s="1"/>
      <c r="NK317" s="1"/>
      <c r="NL317" s="1"/>
      <c r="NM317" s="1"/>
      <c r="NN317" s="1"/>
      <c r="NO317" s="1"/>
      <c r="NP317" s="1"/>
      <c r="NQ317" s="1"/>
      <c r="NR317" s="1"/>
      <c r="NS317" s="1"/>
      <c r="NT317" s="1"/>
      <c r="NU317" s="1"/>
      <c r="NV317" s="1"/>
      <c r="NW317" s="1"/>
      <c r="NX317" s="1"/>
      <c r="NY317" s="1"/>
      <c r="NZ317" s="1"/>
      <c r="OA317" s="1"/>
      <c r="OB317" s="1"/>
      <c r="OC317" s="1"/>
      <c r="OD317" s="1"/>
      <c r="OE317" s="1"/>
      <c r="OF317" s="1"/>
      <c r="OG317" s="1"/>
      <c r="OH317" s="1"/>
      <c r="OI317" s="1"/>
      <c r="OJ317" s="1"/>
      <c r="OK317" s="1"/>
      <c r="OL317" s="1"/>
      <c r="OM317" s="1"/>
      <c r="ON317" s="1"/>
      <c r="OO317" s="1"/>
      <c r="OP317" s="1"/>
      <c r="OQ317" s="1"/>
      <c r="OR317" s="1"/>
      <c r="OS317" s="1"/>
      <c r="OT317" s="1"/>
      <c r="OU317" s="1"/>
      <c r="OV317" s="1"/>
      <c r="OW317" s="1"/>
      <c r="OX317" s="1"/>
      <c r="OY317" s="1"/>
      <c r="OZ317" s="1"/>
      <c r="PA317" s="1"/>
      <c r="PB317" s="1"/>
      <c r="PC317" s="1"/>
      <c r="PD317" s="1"/>
      <c r="PE317" s="1"/>
      <c r="PF317" s="1"/>
      <c r="PG317" s="1"/>
      <c r="PH317" s="1"/>
      <c r="PI317" s="1"/>
      <c r="PJ317" s="1"/>
      <c r="PK317" s="1"/>
      <c r="PL317" s="1"/>
      <c r="PM317" s="1"/>
      <c r="PN317" s="1"/>
      <c r="PO317" s="1"/>
      <c r="PP317" s="1"/>
      <c r="PQ317" s="1"/>
      <c r="PR317" s="1"/>
      <c r="PS317" s="1"/>
      <c r="PT317" s="1"/>
      <c r="PU317" s="1"/>
      <c r="PV317" s="1"/>
      <c r="PW317" s="1"/>
      <c r="PX317" s="1"/>
      <c r="PY317" s="1"/>
      <c r="PZ317" s="1"/>
      <c r="QA317" s="1"/>
      <c r="QB317" s="1"/>
      <c r="QC317" s="1"/>
      <c r="QD317" s="1"/>
      <c r="QE317" s="1"/>
      <c r="QF317" s="1"/>
      <c r="QG317" s="1"/>
      <c r="QH317" s="1"/>
      <c r="QI317" s="1"/>
      <c r="QJ317" s="1"/>
      <c r="QK317" s="1"/>
      <c r="QL317" s="1"/>
      <c r="QM317" s="1"/>
      <c r="QN317" s="1"/>
      <c r="QO317" s="1"/>
      <c r="QP317" s="1"/>
      <c r="QQ317" s="1"/>
      <c r="QR317" s="1"/>
      <c r="QS317" s="1"/>
      <c r="QT317" s="1"/>
      <c r="QU317" s="1"/>
      <c r="QV317" s="1"/>
    </row>
    <row r="318" spans="1:464" x14ac:dyDescent="0.25">
      <c r="A318" s="1"/>
      <c r="B318" s="1"/>
      <c r="C318" s="1"/>
      <c r="D318" s="1"/>
      <c r="E318" s="1"/>
      <c r="Q318" s="1"/>
      <c r="R318" s="1"/>
      <c r="W318" s="48"/>
      <c r="AH318" s="48"/>
      <c r="AI318" s="48"/>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c r="LI318" s="1"/>
      <c r="LJ318" s="1"/>
      <c r="LK318" s="1"/>
      <c r="LL318" s="1"/>
      <c r="LM318" s="1"/>
      <c r="LN318" s="1"/>
      <c r="LO318" s="1"/>
      <c r="LP318" s="1"/>
      <c r="LQ318" s="1"/>
      <c r="LR318" s="1"/>
      <c r="LS318" s="1"/>
      <c r="LT318" s="1"/>
      <c r="LU318" s="1"/>
      <c r="LV318" s="1"/>
      <c r="LW318" s="1"/>
      <c r="LX318" s="1"/>
      <c r="LY318" s="1"/>
      <c r="LZ318" s="1"/>
      <c r="MA318" s="1"/>
      <c r="MB318" s="1"/>
      <c r="MC318" s="1"/>
      <c r="MD318" s="1"/>
      <c r="ME318" s="1"/>
      <c r="MF318" s="1"/>
      <c r="MG318" s="1"/>
      <c r="MH318" s="1"/>
      <c r="MI318" s="1"/>
      <c r="MJ318" s="1"/>
      <c r="MK318" s="1"/>
      <c r="ML318" s="1"/>
      <c r="MM318" s="1"/>
      <c r="MN318" s="1"/>
      <c r="MO318" s="1"/>
      <c r="MP318" s="1"/>
      <c r="MQ318" s="1"/>
      <c r="MR318" s="1"/>
      <c r="MS318" s="1"/>
      <c r="MT318" s="1"/>
      <c r="MU318" s="1"/>
      <c r="MV318" s="1"/>
      <c r="MW318" s="1"/>
      <c r="MX318" s="1"/>
      <c r="MY318" s="1"/>
      <c r="MZ318" s="1"/>
      <c r="NA318" s="1"/>
      <c r="NB318" s="1"/>
      <c r="NC318" s="1"/>
      <c r="ND318" s="1"/>
      <c r="NE318" s="1"/>
      <c r="NF318" s="1"/>
      <c r="NG318" s="1"/>
      <c r="NH318" s="1"/>
      <c r="NI318" s="1"/>
      <c r="NJ318" s="1"/>
      <c r="NK318" s="1"/>
      <c r="NL318" s="1"/>
      <c r="NM318" s="1"/>
      <c r="NN318" s="1"/>
      <c r="NO318" s="1"/>
      <c r="NP318" s="1"/>
      <c r="NQ318" s="1"/>
      <c r="NR318" s="1"/>
      <c r="NS318" s="1"/>
      <c r="NT318" s="1"/>
      <c r="NU318" s="1"/>
      <c r="NV318" s="1"/>
      <c r="NW318" s="1"/>
      <c r="NX318" s="1"/>
      <c r="NY318" s="1"/>
      <c r="NZ318" s="1"/>
      <c r="OA318" s="1"/>
      <c r="OB318" s="1"/>
      <c r="OC318" s="1"/>
      <c r="OD318" s="1"/>
      <c r="OE318" s="1"/>
      <c r="OF318" s="1"/>
      <c r="OG318" s="1"/>
      <c r="OH318" s="1"/>
      <c r="OI318" s="1"/>
      <c r="OJ318" s="1"/>
      <c r="OK318" s="1"/>
      <c r="OL318" s="1"/>
      <c r="OM318" s="1"/>
      <c r="ON318" s="1"/>
      <c r="OO318" s="1"/>
      <c r="OP318" s="1"/>
      <c r="OQ318" s="1"/>
      <c r="OR318" s="1"/>
      <c r="OS318" s="1"/>
      <c r="OT318" s="1"/>
      <c r="OU318" s="1"/>
      <c r="OV318" s="1"/>
      <c r="OW318" s="1"/>
      <c r="OX318" s="1"/>
      <c r="OY318" s="1"/>
      <c r="OZ318" s="1"/>
      <c r="PA318" s="1"/>
      <c r="PB318" s="1"/>
      <c r="PC318" s="1"/>
      <c r="PD318" s="1"/>
      <c r="PE318" s="1"/>
      <c r="PF318" s="1"/>
      <c r="PG318" s="1"/>
      <c r="PH318" s="1"/>
      <c r="PI318" s="1"/>
      <c r="PJ318" s="1"/>
      <c r="PK318" s="1"/>
      <c r="PL318" s="1"/>
      <c r="PM318" s="1"/>
      <c r="PN318" s="1"/>
      <c r="PO318" s="1"/>
      <c r="PP318" s="1"/>
      <c r="PQ318" s="1"/>
      <c r="PR318" s="1"/>
      <c r="PS318" s="1"/>
      <c r="PT318" s="1"/>
      <c r="PU318" s="1"/>
      <c r="PV318" s="1"/>
      <c r="PW318" s="1"/>
      <c r="PX318" s="1"/>
      <c r="PY318" s="1"/>
      <c r="PZ318" s="1"/>
      <c r="QA318" s="1"/>
      <c r="QB318" s="1"/>
      <c r="QC318" s="1"/>
      <c r="QD318" s="1"/>
      <c r="QE318" s="1"/>
      <c r="QF318" s="1"/>
      <c r="QG318" s="1"/>
      <c r="QH318" s="1"/>
      <c r="QI318" s="1"/>
      <c r="QJ318" s="1"/>
      <c r="QK318" s="1"/>
      <c r="QL318" s="1"/>
      <c r="QM318" s="1"/>
      <c r="QN318" s="1"/>
      <c r="QO318" s="1"/>
      <c r="QP318" s="1"/>
      <c r="QQ318" s="1"/>
      <c r="QR318" s="1"/>
      <c r="QS318" s="1"/>
      <c r="QT318" s="1"/>
      <c r="QU318" s="1"/>
      <c r="QV318" s="1"/>
    </row>
    <row r="319" spans="1:464" x14ac:dyDescent="0.25">
      <c r="A319" s="1"/>
      <c r="B319" s="1"/>
      <c r="C319" s="1"/>
      <c r="D319" s="1"/>
      <c r="E319" s="1"/>
      <c r="Q319" s="1"/>
      <c r="R319" s="1"/>
      <c r="W319" s="48"/>
      <c r="AH319" s="48"/>
      <c r="AI319" s="48"/>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c r="LI319" s="1"/>
      <c r="LJ319" s="1"/>
      <c r="LK319" s="1"/>
      <c r="LL319" s="1"/>
      <c r="LM319" s="1"/>
      <c r="LN319" s="1"/>
      <c r="LO319" s="1"/>
      <c r="LP319" s="1"/>
      <c r="LQ319" s="1"/>
      <c r="LR319" s="1"/>
      <c r="LS319" s="1"/>
      <c r="LT319" s="1"/>
      <c r="LU319" s="1"/>
      <c r="LV319" s="1"/>
      <c r="LW319" s="1"/>
      <c r="LX319" s="1"/>
      <c r="LY319" s="1"/>
      <c r="LZ319" s="1"/>
      <c r="MA319" s="1"/>
      <c r="MB319" s="1"/>
      <c r="MC319" s="1"/>
      <c r="MD319" s="1"/>
      <c r="ME319" s="1"/>
      <c r="MF319" s="1"/>
      <c r="MG319" s="1"/>
      <c r="MH319" s="1"/>
      <c r="MI319" s="1"/>
      <c r="MJ319" s="1"/>
      <c r="MK319" s="1"/>
      <c r="ML319" s="1"/>
      <c r="MM319" s="1"/>
      <c r="MN319" s="1"/>
      <c r="MO319" s="1"/>
      <c r="MP319" s="1"/>
      <c r="MQ319" s="1"/>
      <c r="MR319" s="1"/>
      <c r="MS319" s="1"/>
      <c r="MT319" s="1"/>
      <c r="MU319" s="1"/>
      <c r="MV319" s="1"/>
      <c r="MW319" s="1"/>
      <c r="MX319" s="1"/>
      <c r="MY319" s="1"/>
      <c r="MZ319" s="1"/>
      <c r="NA319" s="1"/>
      <c r="NB319" s="1"/>
      <c r="NC319" s="1"/>
      <c r="ND319" s="1"/>
      <c r="NE319" s="1"/>
      <c r="NF319" s="1"/>
      <c r="NG319" s="1"/>
      <c r="NH319" s="1"/>
      <c r="NI319" s="1"/>
      <c r="NJ319" s="1"/>
      <c r="NK319" s="1"/>
      <c r="NL319" s="1"/>
      <c r="NM319" s="1"/>
      <c r="NN319" s="1"/>
      <c r="NO319" s="1"/>
      <c r="NP319" s="1"/>
      <c r="NQ319" s="1"/>
      <c r="NR319" s="1"/>
      <c r="NS319" s="1"/>
      <c r="NT319" s="1"/>
      <c r="NU319" s="1"/>
      <c r="NV319" s="1"/>
      <c r="NW319" s="1"/>
      <c r="NX319" s="1"/>
      <c r="NY319" s="1"/>
      <c r="NZ319" s="1"/>
      <c r="OA319" s="1"/>
      <c r="OB319" s="1"/>
      <c r="OC319" s="1"/>
      <c r="OD319" s="1"/>
      <c r="OE319" s="1"/>
      <c r="OF319" s="1"/>
      <c r="OG319" s="1"/>
      <c r="OH319" s="1"/>
      <c r="OI319" s="1"/>
      <c r="OJ319" s="1"/>
      <c r="OK319" s="1"/>
      <c r="OL319" s="1"/>
      <c r="OM319" s="1"/>
      <c r="ON319" s="1"/>
      <c r="OO319" s="1"/>
      <c r="OP319" s="1"/>
      <c r="OQ319" s="1"/>
      <c r="OR319" s="1"/>
      <c r="OS319" s="1"/>
      <c r="OT319" s="1"/>
      <c r="OU319" s="1"/>
      <c r="OV319" s="1"/>
      <c r="OW319" s="1"/>
      <c r="OX319" s="1"/>
      <c r="OY319" s="1"/>
      <c r="OZ319" s="1"/>
      <c r="PA319" s="1"/>
      <c r="PB319" s="1"/>
      <c r="PC319" s="1"/>
      <c r="PD319" s="1"/>
      <c r="PE319" s="1"/>
      <c r="PF319" s="1"/>
      <c r="PG319" s="1"/>
      <c r="PH319" s="1"/>
      <c r="PI319" s="1"/>
      <c r="PJ319" s="1"/>
      <c r="PK319" s="1"/>
      <c r="PL319" s="1"/>
      <c r="PM319" s="1"/>
      <c r="PN319" s="1"/>
      <c r="PO319" s="1"/>
      <c r="PP319" s="1"/>
      <c r="PQ319" s="1"/>
      <c r="PR319" s="1"/>
      <c r="PS319" s="1"/>
      <c r="PT319" s="1"/>
      <c r="PU319" s="1"/>
      <c r="PV319" s="1"/>
      <c r="PW319" s="1"/>
      <c r="PX319" s="1"/>
      <c r="PY319" s="1"/>
      <c r="PZ319" s="1"/>
      <c r="QA319" s="1"/>
      <c r="QB319" s="1"/>
      <c r="QC319" s="1"/>
      <c r="QD319" s="1"/>
      <c r="QE319" s="1"/>
      <c r="QF319" s="1"/>
      <c r="QG319" s="1"/>
      <c r="QH319" s="1"/>
      <c r="QI319" s="1"/>
      <c r="QJ319" s="1"/>
      <c r="QK319" s="1"/>
      <c r="QL319" s="1"/>
      <c r="QM319" s="1"/>
      <c r="QN319" s="1"/>
      <c r="QO319" s="1"/>
      <c r="QP319" s="1"/>
      <c r="QQ319" s="1"/>
      <c r="QR319" s="1"/>
      <c r="QS319" s="1"/>
      <c r="QT319" s="1"/>
      <c r="QU319" s="1"/>
      <c r="QV319" s="1"/>
    </row>
    <row r="320" spans="1:464" x14ac:dyDescent="0.25">
      <c r="A320" s="1"/>
      <c r="B320" s="1"/>
      <c r="C320" s="1"/>
      <c r="D320" s="1"/>
      <c r="E320" s="1"/>
      <c r="Q320" s="1"/>
      <c r="R320" s="1"/>
      <c r="W320" s="48"/>
      <c r="AH320" s="48"/>
      <c r="AI320" s="48"/>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c r="PU320" s="1"/>
      <c r="PV320" s="1"/>
      <c r="PW320" s="1"/>
      <c r="PX320" s="1"/>
      <c r="PY320" s="1"/>
      <c r="PZ320" s="1"/>
      <c r="QA320" s="1"/>
      <c r="QB320" s="1"/>
      <c r="QC320" s="1"/>
      <c r="QD320" s="1"/>
      <c r="QE320" s="1"/>
      <c r="QF320" s="1"/>
      <c r="QG320" s="1"/>
      <c r="QH320" s="1"/>
      <c r="QI320" s="1"/>
      <c r="QJ320" s="1"/>
      <c r="QK320" s="1"/>
      <c r="QL320" s="1"/>
      <c r="QM320" s="1"/>
      <c r="QN320" s="1"/>
      <c r="QO320" s="1"/>
      <c r="QP320" s="1"/>
      <c r="QQ320" s="1"/>
      <c r="QR320" s="1"/>
      <c r="QS320" s="1"/>
      <c r="QT320" s="1"/>
      <c r="QU320" s="1"/>
      <c r="QV320" s="1"/>
    </row>
    <row r="321" spans="1:464" x14ac:dyDescent="0.25">
      <c r="A321" s="1"/>
      <c r="B321" s="1"/>
      <c r="C321" s="1"/>
      <c r="D321" s="1"/>
      <c r="E321" s="1"/>
      <c r="Q321" s="1"/>
      <c r="R321" s="1"/>
      <c r="W321" s="48"/>
      <c r="AH321" s="48"/>
      <c r="AI321" s="48"/>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c r="PU321" s="1"/>
      <c r="PV321" s="1"/>
      <c r="PW321" s="1"/>
      <c r="PX321" s="1"/>
      <c r="PY321" s="1"/>
      <c r="PZ321" s="1"/>
      <c r="QA321" s="1"/>
      <c r="QB321" s="1"/>
      <c r="QC321" s="1"/>
      <c r="QD321" s="1"/>
      <c r="QE321" s="1"/>
      <c r="QF321" s="1"/>
      <c r="QG321" s="1"/>
      <c r="QH321" s="1"/>
      <c r="QI321" s="1"/>
      <c r="QJ321" s="1"/>
      <c r="QK321" s="1"/>
      <c r="QL321" s="1"/>
      <c r="QM321" s="1"/>
      <c r="QN321" s="1"/>
      <c r="QO321" s="1"/>
      <c r="QP321" s="1"/>
      <c r="QQ321" s="1"/>
      <c r="QR321" s="1"/>
      <c r="QS321" s="1"/>
      <c r="QT321" s="1"/>
      <c r="QU321" s="1"/>
      <c r="QV321" s="1"/>
    </row>
    <row r="322" spans="1:464" x14ac:dyDescent="0.25">
      <c r="A322" s="1"/>
      <c r="B322" s="1"/>
      <c r="C322" s="1"/>
      <c r="D322" s="1"/>
      <c r="E322" s="1"/>
      <c r="Q322" s="1"/>
      <c r="R322" s="1"/>
      <c r="W322" s="48"/>
      <c r="AH322" s="48"/>
      <c r="AI322" s="48"/>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c r="PU322" s="1"/>
      <c r="PV322" s="1"/>
      <c r="PW322" s="1"/>
      <c r="PX322" s="1"/>
      <c r="PY322" s="1"/>
      <c r="PZ322" s="1"/>
      <c r="QA322" s="1"/>
      <c r="QB322" s="1"/>
      <c r="QC322" s="1"/>
      <c r="QD322" s="1"/>
      <c r="QE322" s="1"/>
      <c r="QF322" s="1"/>
      <c r="QG322" s="1"/>
      <c r="QH322" s="1"/>
      <c r="QI322" s="1"/>
      <c r="QJ322" s="1"/>
      <c r="QK322" s="1"/>
      <c r="QL322" s="1"/>
      <c r="QM322" s="1"/>
      <c r="QN322" s="1"/>
      <c r="QO322" s="1"/>
      <c r="QP322" s="1"/>
      <c r="QQ322" s="1"/>
      <c r="QR322" s="1"/>
      <c r="QS322" s="1"/>
      <c r="QT322" s="1"/>
      <c r="QU322" s="1"/>
      <c r="QV322" s="1"/>
    </row>
    <row r="323" spans="1:464" x14ac:dyDescent="0.25">
      <c r="A323" s="1"/>
      <c r="B323" s="1"/>
      <c r="C323" s="1"/>
      <c r="D323" s="1"/>
      <c r="E323" s="1"/>
      <c r="Q323" s="1"/>
      <c r="R323" s="1"/>
      <c r="W323" s="48"/>
      <c r="AH323" s="48"/>
      <c r="AI323" s="48"/>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c r="PU323" s="1"/>
      <c r="PV323" s="1"/>
      <c r="PW323" s="1"/>
      <c r="PX323" s="1"/>
      <c r="PY323" s="1"/>
      <c r="PZ323" s="1"/>
      <c r="QA323" s="1"/>
      <c r="QB323" s="1"/>
      <c r="QC323" s="1"/>
      <c r="QD323" s="1"/>
      <c r="QE323" s="1"/>
      <c r="QF323" s="1"/>
      <c r="QG323" s="1"/>
      <c r="QH323" s="1"/>
      <c r="QI323" s="1"/>
      <c r="QJ323" s="1"/>
      <c r="QK323" s="1"/>
      <c r="QL323" s="1"/>
      <c r="QM323" s="1"/>
      <c r="QN323" s="1"/>
      <c r="QO323" s="1"/>
      <c r="QP323" s="1"/>
      <c r="QQ323" s="1"/>
      <c r="QR323" s="1"/>
      <c r="QS323" s="1"/>
      <c r="QT323" s="1"/>
      <c r="QU323" s="1"/>
      <c r="QV323" s="1"/>
    </row>
    <row r="324" spans="1:464" x14ac:dyDescent="0.25">
      <c r="A324" s="1"/>
      <c r="B324" s="1"/>
      <c r="C324" s="1"/>
      <c r="D324" s="1"/>
      <c r="E324" s="1"/>
      <c r="Q324" s="1"/>
      <c r="R324" s="1"/>
      <c r="W324" s="48"/>
      <c r="AH324" s="48"/>
      <c r="AI324" s="48"/>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c r="PU324" s="1"/>
      <c r="PV324" s="1"/>
      <c r="PW324" s="1"/>
      <c r="PX324" s="1"/>
      <c r="PY324" s="1"/>
      <c r="PZ324" s="1"/>
      <c r="QA324" s="1"/>
      <c r="QB324" s="1"/>
      <c r="QC324" s="1"/>
      <c r="QD324" s="1"/>
      <c r="QE324" s="1"/>
      <c r="QF324" s="1"/>
      <c r="QG324" s="1"/>
      <c r="QH324" s="1"/>
      <c r="QI324" s="1"/>
      <c r="QJ324" s="1"/>
      <c r="QK324" s="1"/>
      <c r="QL324" s="1"/>
      <c r="QM324" s="1"/>
      <c r="QN324" s="1"/>
      <c r="QO324" s="1"/>
      <c r="QP324" s="1"/>
      <c r="QQ324" s="1"/>
      <c r="QR324" s="1"/>
      <c r="QS324" s="1"/>
      <c r="QT324" s="1"/>
      <c r="QU324" s="1"/>
      <c r="QV324" s="1"/>
    </row>
    <row r="325" spans="1:464" x14ac:dyDescent="0.25">
      <c r="A325" s="1"/>
      <c r="B325" s="1"/>
      <c r="C325" s="1"/>
      <c r="D325" s="1"/>
      <c r="E325" s="1"/>
      <c r="Q325" s="1"/>
      <c r="R325" s="1"/>
      <c r="W325" s="48"/>
      <c r="AH325" s="48"/>
      <c r="AI325" s="48"/>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c r="LI325" s="1"/>
      <c r="LJ325" s="1"/>
      <c r="LK325" s="1"/>
      <c r="LL325" s="1"/>
      <c r="LM325" s="1"/>
      <c r="LN325" s="1"/>
      <c r="LO325" s="1"/>
      <c r="LP325" s="1"/>
      <c r="LQ325" s="1"/>
      <c r="LR325" s="1"/>
      <c r="LS325" s="1"/>
      <c r="LT325" s="1"/>
      <c r="LU325" s="1"/>
      <c r="LV325" s="1"/>
      <c r="LW325" s="1"/>
      <c r="LX325" s="1"/>
      <c r="LY325" s="1"/>
      <c r="LZ325" s="1"/>
      <c r="MA325" s="1"/>
      <c r="MB325" s="1"/>
      <c r="MC325" s="1"/>
      <c r="MD325" s="1"/>
      <c r="ME325" s="1"/>
      <c r="MF325" s="1"/>
      <c r="MG325" s="1"/>
      <c r="MH325" s="1"/>
      <c r="MI325" s="1"/>
      <c r="MJ325" s="1"/>
      <c r="MK325" s="1"/>
      <c r="ML325" s="1"/>
      <c r="MM325" s="1"/>
      <c r="MN325" s="1"/>
      <c r="MO325" s="1"/>
      <c r="MP325" s="1"/>
      <c r="MQ325" s="1"/>
      <c r="MR325" s="1"/>
      <c r="MS325" s="1"/>
      <c r="MT325" s="1"/>
      <c r="MU325" s="1"/>
      <c r="MV325" s="1"/>
      <c r="MW325" s="1"/>
      <c r="MX325" s="1"/>
      <c r="MY325" s="1"/>
      <c r="MZ325" s="1"/>
      <c r="NA325" s="1"/>
      <c r="NB325" s="1"/>
      <c r="NC325" s="1"/>
      <c r="ND325" s="1"/>
      <c r="NE325" s="1"/>
      <c r="NF325" s="1"/>
      <c r="NG325" s="1"/>
      <c r="NH325" s="1"/>
      <c r="NI325" s="1"/>
      <c r="NJ325" s="1"/>
      <c r="NK325" s="1"/>
      <c r="NL325" s="1"/>
      <c r="NM325" s="1"/>
      <c r="NN325" s="1"/>
      <c r="NO325" s="1"/>
      <c r="NP325" s="1"/>
      <c r="NQ325" s="1"/>
      <c r="NR325" s="1"/>
      <c r="NS325" s="1"/>
      <c r="NT325" s="1"/>
      <c r="NU325" s="1"/>
      <c r="NV325" s="1"/>
      <c r="NW325" s="1"/>
      <c r="NX325" s="1"/>
      <c r="NY325" s="1"/>
      <c r="NZ325" s="1"/>
      <c r="OA325" s="1"/>
      <c r="OB325" s="1"/>
      <c r="OC325" s="1"/>
      <c r="OD325" s="1"/>
      <c r="OE325" s="1"/>
      <c r="OF325" s="1"/>
      <c r="OG325" s="1"/>
      <c r="OH325" s="1"/>
      <c r="OI325" s="1"/>
      <c r="OJ325" s="1"/>
      <c r="OK325" s="1"/>
      <c r="OL325" s="1"/>
      <c r="OM325" s="1"/>
      <c r="ON325" s="1"/>
      <c r="OO325" s="1"/>
      <c r="OP325" s="1"/>
      <c r="OQ325" s="1"/>
      <c r="OR325" s="1"/>
      <c r="OS325" s="1"/>
      <c r="OT325" s="1"/>
      <c r="OU325" s="1"/>
      <c r="OV325" s="1"/>
      <c r="OW325" s="1"/>
      <c r="OX325" s="1"/>
      <c r="OY325" s="1"/>
      <c r="OZ325" s="1"/>
      <c r="PA325" s="1"/>
      <c r="PB325" s="1"/>
      <c r="PC325" s="1"/>
      <c r="PD325" s="1"/>
      <c r="PE325" s="1"/>
      <c r="PF325" s="1"/>
      <c r="PG325" s="1"/>
      <c r="PH325" s="1"/>
      <c r="PI325" s="1"/>
      <c r="PJ325" s="1"/>
      <c r="PK325" s="1"/>
      <c r="PL325" s="1"/>
      <c r="PM325" s="1"/>
      <c r="PN325" s="1"/>
      <c r="PO325" s="1"/>
      <c r="PP325" s="1"/>
      <c r="PQ325" s="1"/>
      <c r="PR325" s="1"/>
      <c r="PS325" s="1"/>
      <c r="PT325" s="1"/>
      <c r="PU325" s="1"/>
      <c r="PV325" s="1"/>
      <c r="PW325" s="1"/>
      <c r="PX325" s="1"/>
      <c r="PY325" s="1"/>
      <c r="PZ325" s="1"/>
      <c r="QA325" s="1"/>
      <c r="QB325" s="1"/>
      <c r="QC325" s="1"/>
      <c r="QD325" s="1"/>
      <c r="QE325" s="1"/>
      <c r="QF325" s="1"/>
      <c r="QG325" s="1"/>
      <c r="QH325" s="1"/>
      <c r="QI325" s="1"/>
      <c r="QJ325" s="1"/>
      <c r="QK325" s="1"/>
      <c r="QL325" s="1"/>
      <c r="QM325" s="1"/>
      <c r="QN325" s="1"/>
      <c r="QO325" s="1"/>
      <c r="QP325" s="1"/>
      <c r="QQ325" s="1"/>
      <c r="QR325" s="1"/>
      <c r="QS325" s="1"/>
      <c r="QT325" s="1"/>
      <c r="QU325" s="1"/>
      <c r="QV325" s="1"/>
    </row>
    <row r="326" spans="1:464" x14ac:dyDescent="0.25">
      <c r="A326" s="1"/>
      <c r="B326" s="1"/>
      <c r="C326" s="1"/>
      <c r="D326" s="1"/>
      <c r="E326" s="1"/>
      <c r="Q326" s="1"/>
      <c r="R326" s="1"/>
      <c r="W326" s="48"/>
      <c r="AH326" s="48"/>
      <c r="AI326" s="48"/>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c r="KH326" s="1"/>
      <c r="KI326" s="1"/>
      <c r="KJ326" s="1"/>
      <c r="KK326" s="1"/>
      <c r="KL326" s="1"/>
      <c r="KM326" s="1"/>
      <c r="KN326" s="1"/>
      <c r="KO326" s="1"/>
      <c r="KP326" s="1"/>
      <c r="KQ326" s="1"/>
      <c r="KR326" s="1"/>
      <c r="KS326" s="1"/>
      <c r="KT326" s="1"/>
      <c r="KU326" s="1"/>
      <c r="KV326" s="1"/>
      <c r="KW326" s="1"/>
      <c r="KX326" s="1"/>
      <c r="KY326" s="1"/>
      <c r="KZ326" s="1"/>
      <c r="LA326" s="1"/>
      <c r="LB326" s="1"/>
      <c r="LC326" s="1"/>
      <c r="LD326" s="1"/>
      <c r="LE326" s="1"/>
      <c r="LF326" s="1"/>
      <c r="LG326" s="1"/>
      <c r="LH326" s="1"/>
      <c r="LI326" s="1"/>
      <c r="LJ326" s="1"/>
      <c r="LK326" s="1"/>
      <c r="LL326" s="1"/>
      <c r="LM326" s="1"/>
      <c r="LN326" s="1"/>
      <c r="LO326" s="1"/>
      <c r="LP326" s="1"/>
      <c r="LQ326" s="1"/>
      <c r="LR326" s="1"/>
      <c r="LS326" s="1"/>
      <c r="LT326" s="1"/>
      <c r="LU326" s="1"/>
      <c r="LV326" s="1"/>
      <c r="LW326" s="1"/>
      <c r="LX326" s="1"/>
      <c r="LY326" s="1"/>
      <c r="LZ326" s="1"/>
      <c r="MA326" s="1"/>
      <c r="MB326" s="1"/>
      <c r="MC326" s="1"/>
      <c r="MD326" s="1"/>
      <c r="ME326" s="1"/>
      <c r="MF326" s="1"/>
      <c r="MG326" s="1"/>
      <c r="MH326" s="1"/>
      <c r="MI326" s="1"/>
      <c r="MJ326" s="1"/>
      <c r="MK326" s="1"/>
      <c r="ML326" s="1"/>
      <c r="MM326" s="1"/>
      <c r="MN326" s="1"/>
      <c r="MO326" s="1"/>
      <c r="MP326" s="1"/>
      <c r="MQ326" s="1"/>
      <c r="MR326" s="1"/>
      <c r="MS326" s="1"/>
      <c r="MT326" s="1"/>
      <c r="MU326" s="1"/>
      <c r="MV326" s="1"/>
      <c r="MW326" s="1"/>
      <c r="MX326" s="1"/>
      <c r="MY326" s="1"/>
      <c r="MZ326" s="1"/>
      <c r="NA326" s="1"/>
      <c r="NB326" s="1"/>
      <c r="NC326" s="1"/>
      <c r="ND326" s="1"/>
      <c r="NE326" s="1"/>
      <c r="NF326" s="1"/>
      <c r="NG326" s="1"/>
      <c r="NH326" s="1"/>
      <c r="NI326" s="1"/>
      <c r="NJ326" s="1"/>
      <c r="NK326" s="1"/>
      <c r="NL326" s="1"/>
      <c r="NM326" s="1"/>
      <c r="NN326" s="1"/>
      <c r="NO326" s="1"/>
      <c r="NP326" s="1"/>
      <c r="NQ326" s="1"/>
      <c r="NR326" s="1"/>
      <c r="NS326" s="1"/>
      <c r="NT326" s="1"/>
      <c r="NU326" s="1"/>
      <c r="NV326" s="1"/>
      <c r="NW326" s="1"/>
      <c r="NX326" s="1"/>
      <c r="NY326" s="1"/>
      <c r="NZ326" s="1"/>
      <c r="OA326" s="1"/>
      <c r="OB326" s="1"/>
      <c r="OC326" s="1"/>
      <c r="OD326" s="1"/>
      <c r="OE326" s="1"/>
      <c r="OF326" s="1"/>
      <c r="OG326" s="1"/>
      <c r="OH326" s="1"/>
      <c r="OI326" s="1"/>
      <c r="OJ326" s="1"/>
      <c r="OK326" s="1"/>
      <c r="OL326" s="1"/>
      <c r="OM326" s="1"/>
      <c r="ON326" s="1"/>
      <c r="OO326" s="1"/>
      <c r="OP326" s="1"/>
      <c r="OQ326" s="1"/>
      <c r="OR326" s="1"/>
      <c r="OS326" s="1"/>
      <c r="OT326" s="1"/>
      <c r="OU326" s="1"/>
      <c r="OV326" s="1"/>
      <c r="OW326" s="1"/>
      <c r="OX326" s="1"/>
      <c r="OY326" s="1"/>
      <c r="OZ326" s="1"/>
      <c r="PA326" s="1"/>
      <c r="PB326" s="1"/>
      <c r="PC326" s="1"/>
      <c r="PD326" s="1"/>
      <c r="PE326" s="1"/>
      <c r="PF326" s="1"/>
      <c r="PG326" s="1"/>
      <c r="PH326" s="1"/>
      <c r="PI326" s="1"/>
      <c r="PJ326" s="1"/>
      <c r="PK326" s="1"/>
      <c r="PL326" s="1"/>
      <c r="PM326" s="1"/>
      <c r="PN326" s="1"/>
      <c r="PO326" s="1"/>
      <c r="PP326" s="1"/>
      <c r="PQ326" s="1"/>
      <c r="PR326" s="1"/>
      <c r="PS326" s="1"/>
      <c r="PT326" s="1"/>
      <c r="PU326" s="1"/>
      <c r="PV326" s="1"/>
      <c r="PW326" s="1"/>
      <c r="PX326" s="1"/>
      <c r="PY326" s="1"/>
      <c r="PZ326" s="1"/>
      <c r="QA326" s="1"/>
      <c r="QB326" s="1"/>
      <c r="QC326" s="1"/>
      <c r="QD326" s="1"/>
      <c r="QE326" s="1"/>
      <c r="QF326" s="1"/>
      <c r="QG326" s="1"/>
      <c r="QH326" s="1"/>
      <c r="QI326" s="1"/>
      <c r="QJ326" s="1"/>
      <c r="QK326" s="1"/>
      <c r="QL326" s="1"/>
      <c r="QM326" s="1"/>
      <c r="QN326" s="1"/>
      <c r="QO326" s="1"/>
      <c r="QP326" s="1"/>
      <c r="QQ326" s="1"/>
      <c r="QR326" s="1"/>
      <c r="QS326" s="1"/>
      <c r="QT326" s="1"/>
      <c r="QU326" s="1"/>
      <c r="QV326" s="1"/>
    </row>
    <row r="327" spans="1:464" x14ac:dyDescent="0.25">
      <c r="A327" s="1"/>
      <c r="B327" s="1"/>
      <c r="C327" s="1"/>
      <c r="D327" s="1"/>
      <c r="E327" s="1"/>
      <c r="Q327" s="1"/>
      <c r="R327" s="1"/>
      <c r="W327" s="48"/>
      <c r="AH327" s="48"/>
      <c r="AI327" s="48"/>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c r="LI327" s="1"/>
      <c r="LJ327" s="1"/>
      <c r="LK327" s="1"/>
      <c r="LL327" s="1"/>
      <c r="LM327" s="1"/>
      <c r="LN327" s="1"/>
      <c r="LO327" s="1"/>
      <c r="LP327" s="1"/>
      <c r="LQ327" s="1"/>
      <c r="LR327" s="1"/>
      <c r="LS327" s="1"/>
      <c r="LT327" s="1"/>
      <c r="LU327" s="1"/>
      <c r="LV327" s="1"/>
      <c r="LW327" s="1"/>
      <c r="LX327" s="1"/>
      <c r="LY327" s="1"/>
      <c r="LZ327" s="1"/>
      <c r="MA327" s="1"/>
      <c r="MB327" s="1"/>
      <c r="MC327" s="1"/>
      <c r="MD327" s="1"/>
      <c r="ME327" s="1"/>
      <c r="MF327" s="1"/>
      <c r="MG327" s="1"/>
      <c r="MH327" s="1"/>
      <c r="MI327" s="1"/>
      <c r="MJ327" s="1"/>
      <c r="MK327" s="1"/>
      <c r="ML327" s="1"/>
      <c r="MM327" s="1"/>
      <c r="MN327" s="1"/>
      <c r="MO327" s="1"/>
      <c r="MP327" s="1"/>
      <c r="MQ327" s="1"/>
      <c r="MR327" s="1"/>
      <c r="MS327" s="1"/>
      <c r="MT327" s="1"/>
      <c r="MU327" s="1"/>
      <c r="MV327" s="1"/>
      <c r="MW327" s="1"/>
      <c r="MX327" s="1"/>
      <c r="MY327" s="1"/>
      <c r="MZ327" s="1"/>
      <c r="NA327" s="1"/>
      <c r="NB327" s="1"/>
      <c r="NC327" s="1"/>
      <c r="ND327" s="1"/>
      <c r="NE327" s="1"/>
      <c r="NF327" s="1"/>
      <c r="NG327" s="1"/>
      <c r="NH327" s="1"/>
      <c r="NI327" s="1"/>
      <c r="NJ327" s="1"/>
      <c r="NK327" s="1"/>
      <c r="NL327" s="1"/>
      <c r="NM327" s="1"/>
      <c r="NN327" s="1"/>
      <c r="NO327" s="1"/>
      <c r="NP327" s="1"/>
      <c r="NQ327" s="1"/>
      <c r="NR327" s="1"/>
      <c r="NS327" s="1"/>
      <c r="NT327" s="1"/>
      <c r="NU327" s="1"/>
      <c r="NV327" s="1"/>
      <c r="NW327" s="1"/>
      <c r="NX327" s="1"/>
      <c r="NY327" s="1"/>
      <c r="NZ327" s="1"/>
      <c r="OA327" s="1"/>
      <c r="OB327" s="1"/>
      <c r="OC327" s="1"/>
      <c r="OD327" s="1"/>
      <c r="OE327" s="1"/>
      <c r="OF327" s="1"/>
      <c r="OG327" s="1"/>
      <c r="OH327" s="1"/>
      <c r="OI327" s="1"/>
      <c r="OJ327" s="1"/>
      <c r="OK327" s="1"/>
      <c r="OL327" s="1"/>
      <c r="OM327" s="1"/>
      <c r="ON327" s="1"/>
      <c r="OO327" s="1"/>
      <c r="OP327" s="1"/>
      <c r="OQ327" s="1"/>
      <c r="OR327" s="1"/>
      <c r="OS327" s="1"/>
      <c r="OT327" s="1"/>
      <c r="OU327" s="1"/>
      <c r="OV327" s="1"/>
      <c r="OW327" s="1"/>
      <c r="OX327" s="1"/>
      <c r="OY327" s="1"/>
      <c r="OZ327" s="1"/>
      <c r="PA327" s="1"/>
      <c r="PB327" s="1"/>
      <c r="PC327" s="1"/>
      <c r="PD327" s="1"/>
      <c r="PE327" s="1"/>
      <c r="PF327" s="1"/>
      <c r="PG327" s="1"/>
      <c r="PH327" s="1"/>
      <c r="PI327" s="1"/>
      <c r="PJ327" s="1"/>
      <c r="PK327" s="1"/>
      <c r="PL327" s="1"/>
      <c r="PM327" s="1"/>
      <c r="PN327" s="1"/>
      <c r="PO327" s="1"/>
      <c r="PP327" s="1"/>
      <c r="PQ327" s="1"/>
      <c r="PR327" s="1"/>
      <c r="PS327" s="1"/>
      <c r="PT327" s="1"/>
      <c r="PU327" s="1"/>
      <c r="PV327" s="1"/>
      <c r="PW327" s="1"/>
      <c r="PX327" s="1"/>
      <c r="PY327" s="1"/>
      <c r="PZ327" s="1"/>
      <c r="QA327" s="1"/>
      <c r="QB327" s="1"/>
      <c r="QC327" s="1"/>
      <c r="QD327" s="1"/>
      <c r="QE327" s="1"/>
      <c r="QF327" s="1"/>
      <c r="QG327" s="1"/>
      <c r="QH327" s="1"/>
      <c r="QI327" s="1"/>
      <c r="QJ327" s="1"/>
      <c r="QK327" s="1"/>
      <c r="QL327" s="1"/>
      <c r="QM327" s="1"/>
      <c r="QN327" s="1"/>
      <c r="QO327" s="1"/>
      <c r="QP327" s="1"/>
      <c r="QQ327" s="1"/>
      <c r="QR327" s="1"/>
      <c r="QS327" s="1"/>
      <c r="QT327" s="1"/>
      <c r="QU327" s="1"/>
      <c r="QV327" s="1"/>
    </row>
    <row r="328" spans="1:464" x14ac:dyDescent="0.25">
      <c r="A328" s="1"/>
      <c r="B328" s="1"/>
      <c r="C328" s="1"/>
      <c r="D328" s="1"/>
      <c r="E328" s="1"/>
      <c r="Q328" s="1"/>
      <c r="R328" s="1"/>
      <c r="W328" s="48"/>
      <c r="AH328" s="48"/>
      <c r="AI328" s="48"/>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c r="KH328" s="1"/>
      <c r="KI328" s="1"/>
      <c r="KJ328" s="1"/>
      <c r="KK328" s="1"/>
      <c r="KL328" s="1"/>
      <c r="KM328" s="1"/>
      <c r="KN328" s="1"/>
      <c r="KO328" s="1"/>
      <c r="KP328" s="1"/>
      <c r="KQ328" s="1"/>
      <c r="KR328" s="1"/>
      <c r="KS328" s="1"/>
      <c r="KT328" s="1"/>
      <c r="KU328" s="1"/>
      <c r="KV328" s="1"/>
      <c r="KW328" s="1"/>
      <c r="KX328" s="1"/>
      <c r="KY328" s="1"/>
      <c r="KZ328" s="1"/>
      <c r="LA328" s="1"/>
      <c r="LB328" s="1"/>
      <c r="LC328" s="1"/>
      <c r="LD328" s="1"/>
      <c r="LE328" s="1"/>
      <c r="LF328" s="1"/>
      <c r="LG328" s="1"/>
      <c r="LH328" s="1"/>
      <c r="LI328" s="1"/>
      <c r="LJ328" s="1"/>
      <c r="LK328" s="1"/>
      <c r="LL328" s="1"/>
      <c r="LM328" s="1"/>
      <c r="LN328" s="1"/>
      <c r="LO328" s="1"/>
      <c r="LP328" s="1"/>
      <c r="LQ328" s="1"/>
      <c r="LR328" s="1"/>
      <c r="LS328" s="1"/>
      <c r="LT328" s="1"/>
      <c r="LU328" s="1"/>
      <c r="LV328" s="1"/>
      <c r="LW328" s="1"/>
      <c r="LX328" s="1"/>
      <c r="LY328" s="1"/>
      <c r="LZ328" s="1"/>
      <c r="MA328" s="1"/>
      <c r="MB328" s="1"/>
      <c r="MC328" s="1"/>
      <c r="MD328" s="1"/>
      <c r="ME328" s="1"/>
      <c r="MF328" s="1"/>
      <c r="MG328" s="1"/>
      <c r="MH328" s="1"/>
      <c r="MI328" s="1"/>
      <c r="MJ328" s="1"/>
      <c r="MK328" s="1"/>
      <c r="ML328" s="1"/>
      <c r="MM328" s="1"/>
      <c r="MN328" s="1"/>
      <c r="MO328" s="1"/>
      <c r="MP328" s="1"/>
      <c r="MQ328" s="1"/>
      <c r="MR328" s="1"/>
      <c r="MS328" s="1"/>
      <c r="MT328" s="1"/>
      <c r="MU328" s="1"/>
      <c r="MV328" s="1"/>
      <c r="MW328" s="1"/>
      <c r="MX328" s="1"/>
      <c r="MY328" s="1"/>
      <c r="MZ328" s="1"/>
      <c r="NA328" s="1"/>
      <c r="NB328" s="1"/>
      <c r="NC328" s="1"/>
      <c r="ND328" s="1"/>
      <c r="NE328" s="1"/>
      <c r="NF328" s="1"/>
      <c r="NG328" s="1"/>
      <c r="NH328" s="1"/>
      <c r="NI328" s="1"/>
      <c r="NJ328" s="1"/>
      <c r="NK328" s="1"/>
      <c r="NL328" s="1"/>
      <c r="NM328" s="1"/>
      <c r="NN328" s="1"/>
      <c r="NO328" s="1"/>
      <c r="NP328" s="1"/>
      <c r="NQ328" s="1"/>
      <c r="NR328" s="1"/>
      <c r="NS328" s="1"/>
      <c r="NT328" s="1"/>
      <c r="NU328" s="1"/>
      <c r="NV328" s="1"/>
      <c r="NW328" s="1"/>
      <c r="NX328" s="1"/>
      <c r="NY328" s="1"/>
      <c r="NZ328" s="1"/>
      <c r="OA328" s="1"/>
      <c r="OB328" s="1"/>
      <c r="OC328" s="1"/>
      <c r="OD328" s="1"/>
      <c r="OE328" s="1"/>
      <c r="OF328" s="1"/>
      <c r="OG328" s="1"/>
      <c r="OH328" s="1"/>
      <c r="OI328" s="1"/>
      <c r="OJ328" s="1"/>
      <c r="OK328" s="1"/>
      <c r="OL328" s="1"/>
      <c r="OM328" s="1"/>
      <c r="ON328" s="1"/>
      <c r="OO328" s="1"/>
      <c r="OP328" s="1"/>
      <c r="OQ328" s="1"/>
      <c r="OR328" s="1"/>
      <c r="OS328" s="1"/>
      <c r="OT328" s="1"/>
      <c r="OU328" s="1"/>
      <c r="OV328" s="1"/>
      <c r="OW328" s="1"/>
      <c r="OX328" s="1"/>
      <c r="OY328" s="1"/>
      <c r="OZ328" s="1"/>
      <c r="PA328" s="1"/>
      <c r="PB328" s="1"/>
      <c r="PC328" s="1"/>
      <c r="PD328" s="1"/>
      <c r="PE328" s="1"/>
      <c r="PF328" s="1"/>
      <c r="PG328" s="1"/>
      <c r="PH328" s="1"/>
      <c r="PI328" s="1"/>
      <c r="PJ328" s="1"/>
      <c r="PK328" s="1"/>
      <c r="PL328" s="1"/>
      <c r="PM328" s="1"/>
      <c r="PN328" s="1"/>
      <c r="PO328" s="1"/>
      <c r="PP328" s="1"/>
      <c r="PQ328" s="1"/>
      <c r="PR328" s="1"/>
      <c r="PS328" s="1"/>
      <c r="PT328" s="1"/>
      <c r="PU328" s="1"/>
      <c r="PV328" s="1"/>
      <c r="PW328" s="1"/>
      <c r="PX328" s="1"/>
      <c r="PY328" s="1"/>
      <c r="PZ328" s="1"/>
      <c r="QA328" s="1"/>
      <c r="QB328" s="1"/>
      <c r="QC328" s="1"/>
      <c r="QD328" s="1"/>
      <c r="QE328" s="1"/>
      <c r="QF328" s="1"/>
      <c r="QG328" s="1"/>
      <c r="QH328" s="1"/>
      <c r="QI328" s="1"/>
      <c r="QJ328" s="1"/>
      <c r="QK328" s="1"/>
      <c r="QL328" s="1"/>
      <c r="QM328" s="1"/>
      <c r="QN328" s="1"/>
      <c r="QO328" s="1"/>
      <c r="QP328" s="1"/>
      <c r="QQ328" s="1"/>
      <c r="QR328" s="1"/>
      <c r="QS328" s="1"/>
      <c r="QT328" s="1"/>
      <c r="QU328" s="1"/>
      <c r="QV328" s="1"/>
    </row>
    <row r="329" spans="1:464" x14ac:dyDescent="0.25">
      <c r="A329" s="1"/>
      <c r="B329" s="1"/>
      <c r="C329" s="1"/>
      <c r="D329" s="1"/>
      <c r="E329" s="1"/>
      <c r="Q329" s="1"/>
      <c r="R329" s="1"/>
      <c r="W329" s="48"/>
      <c r="AH329" s="48"/>
      <c r="AI329" s="48"/>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c r="PU329" s="1"/>
      <c r="PV329" s="1"/>
      <c r="PW329" s="1"/>
      <c r="PX329" s="1"/>
      <c r="PY329" s="1"/>
      <c r="PZ329" s="1"/>
      <c r="QA329" s="1"/>
      <c r="QB329" s="1"/>
      <c r="QC329" s="1"/>
      <c r="QD329" s="1"/>
      <c r="QE329" s="1"/>
      <c r="QF329" s="1"/>
      <c r="QG329" s="1"/>
      <c r="QH329" s="1"/>
      <c r="QI329" s="1"/>
      <c r="QJ329" s="1"/>
      <c r="QK329" s="1"/>
      <c r="QL329" s="1"/>
      <c r="QM329" s="1"/>
      <c r="QN329" s="1"/>
      <c r="QO329" s="1"/>
      <c r="QP329" s="1"/>
      <c r="QQ329" s="1"/>
      <c r="QR329" s="1"/>
      <c r="QS329" s="1"/>
      <c r="QT329" s="1"/>
      <c r="QU329" s="1"/>
      <c r="QV329" s="1"/>
    </row>
    <row r="330" spans="1:464" x14ac:dyDescent="0.25">
      <c r="A330" s="1"/>
      <c r="B330" s="1"/>
      <c r="C330" s="1"/>
      <c r="D330" s="1"/>
      <c r="E330" s="1"/>
      <c r="Q330" s="1"/>
      <c r="R330" s="1"/>
      <c r="W330" s="48"/>
      <c r="AH330" s="48"/>
      <c r="AI330" s="48"/>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c r="PU330" s="1"/>
      <c r="PV330" s="1"/>
      <c r="PW330" s="1"/>
      <c r="PX330" s="1"/>
      <c r="PY330" s="1"/>
      <c r="PZ330" s="1"/>
      <c r="QA330" s="1"/>
      <c r="QB330" s="1"/>
      <c r="QC330" s="1"/>
      <c r="QD330" s="1"/>
      <c r="QE330" s="1"/>
      <c r="QF330" s="1"/>
      <c r="QG330" s="1"/>
      <c r="QH330" s="1"/>
      <c r="QI330" s="1"/>
      <c r="QJ330" s="1"/>
      <c r="QK330" s="1"/>
      <c r="QL330" s="1"/>
      <c r="QM330" s="1"/>
      <c r="QN330" s="1"/>
      <c r="QO330" s="1"/>
      <c r="QP330" s="1"/>
      <c r="QQ330" s="1"/>
      <c r="QR330" s="1"/>
      <c r="QS330" s="1"/>
      <c r="QT330" s="1"/>
      <c r="QU330" s="1"/>
      <c r="QV330" s="1"/>
    </row>
    <row r="331" spans="1:464" x14ac:dyDescent="0.25">
      <c r="A331" s="1"/>
      <c r="B331" s="1"/>
      <c r="C331" s="1"/>
      <c r="D331" s="1"/>
      <c r="E331" s="1"/>
      <c r="Q331" s="1"/>
      <c r="R331" s="1"/>
      <c r="W331" s="48"/>
      <c r="AH331" s="48"/>
      <c r="AI331" s="48"/>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c r="PU331" s="1"/>
      <c r="PV331" s="1"/>
      <c r="PW331" s="1"/>
      <c r="PX331" s="1"/>
      <c r="PY331" s="1"/>
      <c r="PZ331" s="1"/>
      <c r="QA331" s="1"/>
      <c r="QB331" s="1"/>
      <c r="QC331" s="1"/>
      <c r="QD331" s="1"/>
      <c r="QE331" s="1"/>
      <c r="QF331" s="1"/>
      <c r="QG331" s="1"/>
      <c r="QH331" s="1"/>
      <c r="QI331" s="1"/>
      <c r="QJ331" s="1"/>
      <c r="QK331" s="1"/>
      <c r="QL331" s="1"/>
      <c r="QM331" s="1"/>
      <c r="QN331" s="1"/>
      <c r="QO331" s="1"/>
      <c r="QP331" s="1"/>
      <c r="QQ331" s="1"/>
      <c r="QR331" s="1"/>
      <c r="QS331" s="1"/>
      <c r="QT331" s="1"/>
      <c r="QU331" s="1"/>
      <c r="QV331" s="1"/>
    </row>
    <row r="332" spans="1:464" x14ac:dyDescent="0.25">
      <c r="A332" s="1"/>
      <c r="B332" s="1"/>
      <c r="C332" s="1"/>
      <c r="D332" s="1"/>
      <c r="E332" s="1"/>
      <c r="Q332" s="1"/>
      <c r="R332" s="1"/>
      <c r="W332" s="48"/>
      <c r="AH332" s="48"/>
      <c r="AI332" s="48"/>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c r="PU332" s="1"/>
      <c r="PV332" s="1"/>
      <c r="PW332" s="1"/>
      <c r="PX332" s="1"/>
      <c r="PY332" s="1"/>
      <c r="PZ332" s="1"/>
      <c r="QA332" s="1"/>
      <c r="QB332" s="1"/>
      <c r="QC332" s="1"/>
      <c r="QD332" s="1"/>
      <c r="QE332" s="1"/>
      <c r="QF332" s="1"/>
      <c r="QG332" s="1"/>
      <c r="QH332" s="1"/>
      <c r="QI332" s="1"/>
      <c r="QJ332" s="1"/>
      <c r="QK332" s="1"/>
      <c r="QL332" s="1"/>
      <c r="QM332" s="1"/>
      <c r="QN332" s="1"/>
      <c r="QO332" s="1"/>
      <c r="QP332" s="1"/>
      <c r="QQ332" s="1"/>
      <c r="QR332" s="1"/>
      <c r="QS332" s="1"/>
      <c r="QT332" s="1"/>
      <c r="QU332" s="1"/>
      <c r="QV332" s="1"/>
    </row>
    <row r="333" spans="1:464" x14ac:dyDescent="0.25">
      <c r="A333" s="1"/>
      <c r="B333" s="1"/>
      <c r="C333" s="1"/>
      <c r="D333" s="1"/>
      <c r="E333" s="1"/>
      <c r="Q333" s="1"/>
      <c r="R333" s="1"/>
      <c r="W333" s="48"/>
      <c r="AH333" s="48"/>
      <c r="AI333" s="48"/>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c r="PU333" s="1"/>
      <c r="PV333" s="1"/>
      <c r="PW333" s="1"/>
      <c r="PX333" s="1"/>
      <c r="PY333" s="1"/>
      <c r="PZ333" s="1"/>
      <c r="QA333" s="1"/>
      <c r="QB333" s="1"/>
      <c r="QC333" s="1"/>
      <c r="QD333" s="1"/>
      <c r="QE333" s="1"/>
      <c r="QF333" s="1"/>
      <c r="QG333" s="1"/>
      <c r="QH333" s="1"/>
      <c r="QI333" s="1"/>
      <c r="QJ333" s="1"/>
      <c r="QK333" s="1"/>
      <c r="QL333" s="1"/>
      <c r="QM333" s="1"/>
      <c r="QN333" s="1"/>
      <c r="QO333" s="1"/>
      <c r="QP333" s="1"/>
      <c r="QQ333" s="1"/>
      <c r="QR333" s="1"/>
      <c r="QS333" s="1"/>
      <c r="QT333" s="1"/>
      <c r="QU333" s="1"/>
      <c r="QV333" s="1"/>
    </row>
    <row r="334" spans="1:464" x14ac:dyDescent="0.25">
      <c r="A334" s="1"/>
      <c r="B334" s="1"/>
      <c r="C334" s="1"/>
      <c r="D334" s="1"/>
      <c r="E334" s="1"/>
      <c r="Q334" s="1"/>
      <c r="R334" s="1"/>
      <c r="W334" s="48"/>
      <c r="AH334" s="48"/>
      <c r="AI334" s="48"/>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c r="PU334" s="1"/>
      <c r="PV334" s="1"/>
      <c r="PW334" s="1"/>
      <c r="PX334" s="1"/>
      <c r="PY334" s="1"/>
      <c r="PZ334" s="1"/>
      <c r="QA334" s="1"/>
      <c r="QB334" s="1"/>
      <c r="QC334" s="1"/>
      <c r="QD334" s="1"/>
      <c r="QE334" s="1"/>
      <c r="QF334" s="1"/>
      <c r="QG334" s="1"/>
      <c r="QH334" s="1"/>
      <c r="QI334" s="1"/>
      <c r="QJ334" s="1"/>
      <c r="QK334" s="1"/>
      <c r="QL334" s="1"/>
      <c r="QM334" s="1"/>
      <c r="QN334" s="1"/>
      <c r="QO334" s="1"/>
      <c r="QP334" s="1"/>
      <c r="QQ334" s="1"/>
      <c r="QR334" s="1"/>
      <c r="QS334" s="1"/>
      <c r="QT334" s="1"/>
      <c r="QU334" s="1"/>
      <c r="QV334" s="1"/>
    </row>
    <row r="335" spans="1:464" x14ac:dyDescent="0.25">
      <c r="A335" s="1"/>
      <c r="B335" s="1"/>
      <c r="C335" s="1"/>
      <c r="D335" s="1"/>
      <c r="E335" s="1"/>
      <c r="Q335" s="1"/>
      <c r="R335" s="1"/>
      <c r="W335" s="48"/>
      <c r="AH335" s="48"/>
      <c r="AI335" s="48"/>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c r="PU335" s="1"/>
      <c r="PV335" s="1"/>
      <c r="PW335" s="1"/>
      <c r="PX335" s="1"/>
      <c r="PY335" s="1"/>
      <c r="PZ335" s="1"/>
      <c r="QA335" s="1"/>
      <c r="QB335" s="1"/>
      <c r="QC335" s="1"/>
      <c r="QD335" s="1"/>
      <c r="QE335" s="1"/>
      <c r="QF335" s="1"/>
      <c r="QG335" s="1"/>
      <c r="QH335" s="1"/>
      <c r="QI335" s="1"/>
      <c r="QJ335" s="1"/>
      <c r="QK335" s="1"/>
      <c r="QL335" s="1"/>
      <c r="QM335" s="1"/>
      <c r="QN335" s="1"/>
      <c r="QO335" s="1"/>
      <c r="QP335" s="1"/>
      <c r="QQ335" s="1"/>
      <c r="QR335" s="1"/>
      <c r="QS335" s="1"/>
      <c r="QT335" s="1"/>
      <c r="QU335" s="1"/>
      <c r="QV335" s="1"/>
    </row>
    <row r="336" spans="1:464" x14ac:dyDescent="0.25">
      <c r="A336" s="1"/>
      <c r="B336" s="1"/>
      <c r="C336" s="1"/>
      <c r="D336" s="1"/>
      <c r="E336" s="1"/>
      <c r="Q336" s="1"/>
      <c r="R336" s="1"/>
      <c r="W336" s="48"/>
      <c r="AH336" s="48"/>
      <c r="AI336" s="48"/>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c r="PU336" s="1"/>
      <c r="PV336" s="1"/>
      <c r="PW336" s="1"/>
      <c r="PX336" s="1"/>
      <c r="PY336" s="1"/>
      <c r="PZ336" s="1"/>
      <c r="QA336" s="1"/>
      <c r="QB336" s="1"/>
      <c r="QC336" s="1"/>
      <c r="QD336" s="1"/>
      <c r="QE336" s="1"/>
      <c r="QF336" s="1"/>
      <c r="QG336" s="1"/>
      <c r="QH336" s="1"/>
      <c r="QI336" s="1"/>
      <c r="QJ336" s="1"/>
      <c r="QK336" s="1"/>
      <c r="QL336" s="1"/>
      <c r="QM336" s="1"/>
      <c r="QN336" s="1"/>
      <c r="QO336" s="1"/>
      <c r="QP336" s="1"/>
      <c r="QQ336" s="1"/>
      <c r="QR336" s="1"/>
      <c r="QS336" s="1"/>
      <c r="QT336" s="1"/>
      <c r="QU336" s="1"/>
      <c r="QV336" s="1"/>
    </row>
    <row r="337" spans="1:464" x14ac:dyDescent="0.25">
      <c r="A337" s="1"/>
      <c r="B337" s="1"/>
      <c r="C337" s="1"/>
      <c r="D337" s="1"/>
      <c r="E337" s="1"/>
      <c r="Q337" s="1"/>
      <c r="R337" s="1"/>
      <c r="W337" s="48"/>
      <c r="AH337" s="48"/>
      <c r="AI337" s="48"/>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c r="PU337" s="1"/>
      <c r="PV337" s="1"/>
      <c r="PW337" s="1"/>
      <c r="PX337" s="1"/>
      <c r="PY337" s="1"/>
      <c r="PZ337" s="1"/>
      <c r="QA337" s="1"/>
      <c r="QB337" s="1"/>
      <c r="QC337" s="1"/>
      <c r="QD337" s="1"/>
      <c r="QE337" s="1"/>
      <c r="QF337" s="1"/>
      <c r="QG337" s="1"/>
      <c r="QH337" s="1"/>
      <c r="QI337" s="1"/>
      <c r="QJ337" s="1"/>
      <c r="QK337" s="1"/>
      <c r="QL337" s="1"/>
      <c r="QM337" s="1"/>
      <c r="QN337" s="1"/>
      <c r="QO337" s="1"/>
      <c r="QP337" s="1"/>
      <c r="QQ337" s="1"/>
      <c r="QR337" s="1"/>
      <c r="QS337" s="1"/>
      <c r="QT337" s="1"/>
      <c r="QU337" s="1"/>
      <c r="QV337" s="1"/>
    </row>
    <row r="338" spans="1:464" x14ac:dyDescent="0.25">
      <c r="A338" s="1"/>
      <c r="B338" s="1"/>
      <c r="C338" s="1"/>
      <c r="D338" s="1"/>
      <c r="E338" s="1"/>
      <c r="Q338" s="1"/>
      <c r="R338" s="1"/>
      <c r="W338" s="48"/>
      <c r="AH338" s="48"/>
      <c r="AI338" s="48"/>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c r="PU338" s="1"/>
      <c r="PV338" s="1"/>
      <c r="PW338" s="1"/>
      <c r="PX338" s="1"/>
      <c r="PY338" s="1"/>
      <c r="PZ338" s="1"/>
      <c r="QA338" s="1"/>
      <c r="QB338" s="1"/>
      <c r="QC338" s="1"/>
      <c r="QD338" s="1"/>
      <c r="QE338" s="1"/>
      <c r="QF338" s="1"/>
      <c r="QG338" s="1"/>
      <c r="QH338" s="1"/>
      <c r="QI338" s="1"/>
      <c r="QJ338" s="1"/>
      <c r="QK338" s="1"/>
      <c r="QL338" s="1"/>
      <c r="QM338" s="1"/>
      <c r="QN338" s="1"/>
      <c r="QO338" s="1"/>
      <c r="QP338" s="1"/>
      <c r="QQ338" s="1"/>
      <c r="QR338" s="1"/>
      <c r="QS338" s="1"/>
      <c r="QT338" s="1"/>
      <c r="QU338" s="1"/>
      <c r="QV338" s="1"/>
    </row>
    <row r="339" spans="1:464" x14ac:dyDescent="0.25">
      <c r="A339" s="1"/>
      <c r="B339" s="1"/>
      <c r="C339" s="1"/>
      <c r="D339" s="1"/>
      <c r="E339" s="1"/>
      <c r="Q339" s="1"/>
      <c r="R339" s="1"/>
      <c r="W339" s="48"/>
      <c r="AH339" s="48"/>
      <c r="AI339" s="48"/>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c r="PU339" s="1"/>
      <c r="PV339" s="1"/>
      <c r="PW339" s="1"/>
      <c r="PX339" s="1"/>
      <c r="PY339" s="1"/>
      <c r="PZ339" s="1"/>
      <c r="QA339" s="1"/>
      <c r="QB339" s="1"/>
      <c r="QC339" s="1"/>
      <c r="QD339" s="1"/>
      <c r="QE339" s="1"/>
      <c r="QF339" s="1"/>
      <c r="QG339" s="1"/>
      <c r="QH339" s="1"/>
      <c r="QI339" s="1"/>
      <c r="QJ339" s="1"/>
      <c r="QK339" s="1"/>
      <c r="QL339" s="1"/>
      <c r="QM339" s="1"/>
      <c r="QN339" s="1"/>
      <c r="QO339" s="1"/>
      <c r="QP339" s="1"/>
      <c r="QQ339" s="1"/>
      <c r="QR339" s="1"/>
      <c r="QS339" s="1"/>
      <c r="QT339" s="1"/>
      <c r="QU339" s="1"/>
      <c r="QV339" s="1"/>
    </row>
    <row r="340" spans="1:464" x14ac:dyDescent="0.25">
      <c r="A340" s="1"/>
      <c r="B340" s="1"/>
      <c r="C340" s="1"/>
      <c r="D340" s="1"/>
      <c r="E340" s="1"/>
      <c r="Q340" s="1"/>
      <c r="R340" s="1"/>
      <c r="W340" s="48"/>
      <c r="AH340" s="48"/>
      <c r="AI340" s="48"/>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c r="PU340" s="1"/>
      <c r="PV340" s="1"/>
      <c r="PW340" s="1"/>
      <c r="PX340" s="1"/>
      <c r="PY340" s="1"/>
      <c r="PZ340" s="1"/>
      <c r="QA340" s="1"/>
      <c r="QB340" s="1"/>
      <c r="QC340" s="1"/>
      <c r="QD340" s="1"/>
      <c r="QE340" s="1"/>
      <c r="QF340" s="1"/>
      <c r="QG340" s="1"/>
      <c r="QH340" s="1"/>
      <c r="QI340" s="1"/>
      <c r="QJ340" s="1"/>
      <c r="QK340" s="1"/>
      <c r="QL340" s="1"/>
      <c r="QM340" s="1"/>
      <c r="QN340" s="1"/>
      <c r="QO340" s="1"/>
      <c r="QP340" s="1"/>
      <c r="QQ340" s="1"/>
      <c r="QR340" s="1"/>
      <c r="QS340" s="1"/>
      <c r="QT340" s="1"/>
      <c r="QU340" s="1"/>
      <c r="QV340" s="1"/>
    </row>
    <row r="341" spans="1:464" x14ac:dyDescent="0.25">
      <c r="A341" s="1"/>
      <c r="B341" s="1"/>
      <c r="C341" s="1"/>
      <c r="D341" s="1"/>
      <c r="E341" s="1"/>
      <c r="Q341" s="1"/>
      <c r="R341" s="1"/>
      <c r="W341" s="48"/>
      <c r="AH341" s="48"/>
      <c r="AI341" s="48"/>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c r="PU341" s="1"/>
      <c r="PV341" s="1"/>
      <c r="PW341" s="1"/>
      <c r="PX341" s="1"/>
      <c r="PY341" s="1"/>
      <c r="PZ341" s="1"/>
      <c r="QA341" s="1"/>
      <c r="QB341" s="1"/>
      <c r="QC341" s="1"/>
      <c r="QD341" s="1"/>
      <c r="QE341" s="1"/>
      <c r="QF341" s="1"/>
      <c r="QG341" s="1"/>
      <c r="QH341" s="1"/>
      <c r="QI341" s="1"/>
      <c r="QJ341" s="1"/>
      <c r="QK341" s="1"/>
      <c r="QL341" s="1"/>
      <c r="QM341" s="1"/>
      <c r="QN341" s="1"/>
      <c r="QO341" s="1"/>
      <c r="QP341" s="1"/>
      <c r="QQ341" s="1"/>
      <c r="QR341" s="1"/>
      <c r="QS341" s="1"/>
      <c r="QT341" s="1"/>
      <c r="QU341" s="1"/>
      <c r="QV341" s="1"/>
    </row>
    <row r="342" spans="1:464" x14ac:dyDescent="0.25">
      <c r="A342" s="1"/>
      <c r="B342" s="1"/>
      <c r="C342" s="1"/>
      <c r="D342" s="1"/>
      <c r="E342" s="1"/>
      <c r="Q342" s="1"/>
      <c r="R342" s="1"/>
      <c r="W342" s="48"/>
      <c r="AH342" s="48"/>
      <c r="AI342" s="48"/>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c r="PU342" s="1"/>
      <c r="PV342" s="1"/>
      <c r="PW342" s="1"/>
      <c r="PX342" s="1"/>
      <c r="PY342" s="1"/>
      <c r="PZ342" s="1"/>
      <c r="QA342" s="1"/>
      <c r="QB342" s="1"/>
      <c r="QC342" s="1"/>
      <c r="QD342" s="1"/>
      <c r="QE342" s="1"/>
      <c r="QF342" s="1"/>
      <c r="QG342" s="1"/>
      <c r="QH342" s="1"/>
      <c r="QI342" s="1"/>
      <c r="QJ342" s="1"/>
      <c r="QK342" s="1"/>
      <c r="QL342" s="1"/>
      <c r="QM342" s="1"/>
      <c r="QN342" s="1"/>
      <c r="QO342" s="1"/>
      <c r="QP342" s="1"/>
      <c r="QQ342" s="1"/>
      <c r="QR342" s="1"/>
      <c r="QS342" s="1"/>
      <c r="QT342" s="1"/>
      <c r="QU342" s="1"/>
      <c r="QV342" s="1"/>
    </row>
    <row r="343" spans="1:464" x14ac:dyDescent="0.25">
      <c r="A343" s="1"/>
      <c r="B343" s="1"/>
      <c r="C343" s="1"/>
      <c r="D343" s="1"/>
      <c r="E343" s="1"/>
      <c r="Q343" s="1"/>
      <c r="R343" s="1"/>
      <c r="W343" s="48"/>
      <c r="AH343" s="48"/>
      <c r="AI343" s="48"/>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c r="PU343" s="1"/>
      <c r="PV343" s="1"/>
      <c r="PW343" s="1"/>
      <c r="PX343" s="1"/>
      <c r="PY343" s="1"/>
      <c r="PZ343" s="1"/>
      <c r="QA343" s="1"/>
      <c r="QB343" s="1"/>
      <c r="QC343" s="1"/>
      <c r="QD343" s="1"/>
      <c r="QE343" s="1"/>
      <c r="QF343" s="1"/>
      <c r="QG343" s="1"/>
      <c r="QH343" s="1"/>
      <c r="QI343" s="1"/>
      <c r="QJ343" s="1"/>
      <c r="QK343" s="1"/>
      <c r="QL343" s="1"/>
      <c r="QM343" s="1"/>
      <c r="QN343" s="1"/>
      <c r="QO343" s="1"/>
      <c r="QP343" s="1"/>
      <c r="QQ343" s="1"/>
      <c r="QR343" s="1"/>
      <c r="QS343" s="1"/>
      <c r="QT343" s="1"/>
      <c r="QU343" s="1"/>
      <c r="QV343" s="1"/>
    </row>
    <row r="344" spans="1:464" x14ac:dyDescent="0.25">
      <c r="A344" s="1"/>
      <c r="B344" s="1"/>
      <c r="C344" s="1"/>
      <c r="D344" s="1"/>
      <c r="E344" s="1"/>
      <c r="Q344" s="1"/>
      <c r="R344" s="1"/>
      <c r="W344" s="48"/>
      <c r="AH344" s="48"/>
      <c r="AI344" s="48"/>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c r="PU344" s="1"/>
      <c r="PV344" s="1"/>
      <c r="PW344" s="1"/>
      <c r="PX344" s="1"/>
      <c r="PY344" s="1"/>
      <c r="PZ344" s="1"/>
      <c r="QA344" s="1"/>
      <c r="QB344" s="1"/>
      <c r="QC344" s="1"/>
      <c r="QD344" s="1"/>
      <c r="QE344" s="1"/>
      <c r="QF344" s="1"/>
      <c r="QG344" s="1"/>
      <c r="QH344" s="1"/>
      <c r="QI344" s="1"/>
      <c r="QJ344" s="1"/>
      <c r="QK344" s="1"/>
      <c r="QL344" s="1"/>
      <c r="QM344" s="1"/>
      <c r="QN344" s="1"/>
      <c r="QO344" s="1"/>
      <c r="QP344" s="1"/>
      <c r="QQ344" s="1"/>
      <c r="QR344" s="1"/>
      <c r="QS344" s="1"/>
      <c r="QT344" s="1"/>
      <c r="QU344" s="1"/>
      <c r="QV344" s="1"/>
    </row>
    <row r="345" spans="1:464" x14ac:dyDescent="0.25">
      <c r="A345" s="1"/>
      <c r="B345" s="1"/>
      <c r="C345" s="1"/>
      <c r="D345" s="1"/>
      <c r="E345" s="1"/>
      <c r="Q345" s="1"/>
      <c r="R345" s="1"/>
      <c r="W345" s="48"/>
      <c r="AH345" s="48"/>
      <c r="AI345" s="48"/>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c r="PU345" s="1"/>
      <c r="PV345" s="1"/>
      <c r="PW345" s="1"/>
      <c r="PX345" s="1"/>
      <c r="PY345" s="1"/>
      <c r="PZ345" s="1"/>
      <c r="QA345" s="1"/>
      <c r="QB345" s="1"/>
      <c r="QC345" s="1"/>
      <c r="QD345" s="1"/>
      <c r="QE345" s="1"/>
      <c r="QF345" s="1"/>
      <c r="QG345" s="1"/>
      <c r="QH345" s="1"/>
      <c r="QI345" s="1"/>
      <c r="QJ345" s="1"/>
      <c r="QK345" s="1"/>
      <c r="QL345" s="1"/>
      <c r="QM345" s="1"/>
      <c r="QN345" s="1"/>
      <c r="QO345" s="1"/>
      <c r="QP345" s="1"/>
      <c r="QQ345" s="1"/>
      <c r="QR345" s="1"/>
      <c r="QS345" s="1"/>
      <c r="QT345" s="1"/>
      <c r="QU345" s="1"/>
      <c r="QV345" s="1"/>
    </row>
    <row r="346" spans="1:464" x14ac:dyDescent="0.25">
      <c r="A346" s="1"/>
      <c r="B346" s="1"/>
      <c r="C346" s="1"/>
      <c r="D346" s="1"/>
      <c r="E346" s="1"/>
      <c r="Q346" s="1"/>
      <c r="R346" s="1"/>
      <c r="W346" s="48"/>
      <c r="AH346" s="48"/>
      <c r="AI346" s="48"/>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c r="PU346" s="1"/>
      <c r="PV346" s="1"/>
      <c r="PW346" s="1"/>
      <c r="PX346" s="1"/>
      <c r="PY346" s="1"/>
      <c r="PZ346" s="1"/>
      <c r="QA346" s="1"/>
      <c r="QB346" s="1"/>
      <c r="QC346" s="1"/>
      <c r="QD346" s="1"/>
      <c r="QE346" s="1"/>
      <c r="QF346" s="1"/>
      <c r="QG346" s="1"/>
      <c r="QH346" s="1"/>
      <c r="QI346" s="1"/>
      <c r="QJ346" s="1"/>
      <c r="QK346" s="1"/>
      <c r="QL346" s="1"/>
      <c r="QM346" s="1"/>
      <c r="QN346" s="1"/>
      <c r="QO346" s="1"/>
      <c r="QP346" s="1"/>
      <c r="QQ346" s="1"/>
      <c r="QR346" s="1"/>
      <c r="QS346" s="1"/>
      <c r="QT346" s="1"/>
      <c r="QU346" s="1"/>
      <c r="QV346" s="1"/>
    </row>
    <row r="347" spans="1:464" x14ac:dyDescent="0.25">
      <c r="A347" s="1"/>
      <c r="B347" s="1"/>
      <c r="C347" s="1"/>
      <c r="D347" s="1"/>
      <c r="E347" s="1"/>
      <c r="Q347" s="1"/>
      <c r="R347" s="1"/>
      <c r="W347" s="48"/>
      <c r="AH347" s="48"/>
      <c r="AI347" s="48"/>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c r="PU347" s="1"/>
      <c r="PV347" s="1"/>
      <c r="PW347" s="1"/>
      <c r="PX347" s="1"/>
      <c r="PY347" s="1"/>
      <c r="PZ347" s="1"/>
      <c r="QA347" s="1"/>
      <c r="QB347" s="1"/>
      <c r="QC347" s="1"/>
      <c r="QD347" s="1"/>
      <c r="QE347" s="1"/>
      <c r="QF347" s="1"/>
      <c r="QG347" s="1"/>
      <c r="QH347" s="1"/>
      <c r="QI347" s="1"/>
      <c r="QJ347" s="1"/>
      <c r="QK347" s="1"/>
      <c r="QL347" s="1"/>
      <c r="QM347" s="1"/>
      <c r="QN347" s="1"/>
      <c r="QO347" s="1"/>
      <c r="QP347" s="1"/>
      <c r="QQ347" s="1"/>
      <c r="QR347" s="1"/>
      <c r="QS347" s="1"/>
      <c r="QT347" s="1"/>
      <c r="QU347" s="1"/>
      <c r="QV347" s="1"/>
    </row>
    <row r="348" spans="1:464" x14ac:dyDescent="0.25">
      <c r="A348" s="1"/>
      <c r="B348" s="1"/>
      <c r="C348" s="1"/>
      <c r="D348" s="1"/>
      <c r="E348" s="1"/>
      <c r="Q348" s="1"/>
      <c r="R348" s="1"/>
      <c r="W348" s="48"/>
      <c r="AH348" s="48"/>
      <c r="AI348" s="48"/>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c r="PU348" s="1"/>
      <c r="PV348" s="1"/>
      <c r="PW348" s="1"/>
      <c r="PX348" s="1"/>
      <c r="PY348" s="1"/>
      <c r="PZ348" s="1"/>
      <c r="QA348" s="1"/>
      <c r="QB348" s="1"/>
      <c r="QC348" s="1"/>
      <c r="QD348" s="1"/>
      <c r="QE348" s="1"/>
      <c r="QF348" s="1"/>
      <c r="QG348" s="1"/>
      <c r="QH348" s="1"/>
      <c r="QI348" s="1"/>
      <c r="QJ348" s="1"/>
      <c r="QK348" s="1"/>
      <c r="QL348" s="1"/>
      <c r="QM348" s="1"/>
      <c r="QN348" s="1"/>
      <c r="QO348" s="1"/>
      <c r="QP348" s="1"/>
      <c r="QQ348" s="1"/>
      <c r="QR348" s="1"/>
      <c r="QS348" s="1"/>
      <c r="QT348" s="1"/>
      <c r="QU348" s="1"/>
      <c r="QV348" s="1"/>
    </row>
    <row r="349" spans="1:464" x14ac:dyDescent="0.25">
      <c r="A349" s="1"/>
      <c r="B349" s="1"/>
      <c r="C349" s="1"/>
      <c r="D349" s="1"/>
      <c r="E349" s="1"/>
      <c r="Q349" s="1"/>
      <c r="R349" s="1"/>
      <c r="W349" s="48"/>
      <c r="AH349" s="48"/>
      <c r="AI349" s="48"/>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c r="PU349" s="1"/>
      <c r="PV349" s="1"/>
      <c r="PW349" s="1"/>
      <c r="PX349" s="1"/>
      <c r="PY349" s="1"/>
      <c r="PZ349" s="1"/>
      <c r="QA349" s="1"/>
      <c r="QB349" s="1"/>
      <c r="QC349" s="1"/>
      <c r="QD349" s="1"/>
      <c r="QE349" s="1"/>
      <c r="QF349" s="1"/>
      <c r="QG349" s="1"/>
      <c r="QH349" s="1"/>
      <c r="QI349" s="1"/>
      <c r="QJ349" s="1"/>
      <c r="QK349" s="1"/>
      <c r="QL349" s="1"/>
      <c r="QM349" s="1"/>
      <c r="QN349" s="1"/>
      <c r="QO349" s="1"/>
      <c r="QP349" s="1"/>
      <c r="QQ349" s="1"/>
      <c r="QR349" s="1"/>
      <c r="QS349" s="1"/>
      <c r="QT349" s="1"/>
      <c r="QU349" s="1"/>
      <c r="QV349" s="1"/>
    </row>
    <row r="350" spans="1:464" x14ac:dyDescent="0.25">
      <c r="A350" s="1"/>
      <c r="B350" s="1"/>
      <c r="C350" s="1"/>
      <c r="D350" s="1"/>
      <c r="E350" s="1"/>
      <c r="Q350" s="1"/>
      <c r="R350" s="1"/>
      <c r="W350" s="48"/>
      <c r="AH350" s="48"/>
      <c r="AI350" s="48"/>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c r="PU350" s="1"/>
      <c r="PV350" s="1"/>
      <c r="PW350" s="1"/>
      <c r="PX350" s="1"/>
      <c r="PY350" s="1"/>
      <c r="PZ350" s="1"/>
      <c r="QA350" s="1"/>
      <c r="QB350" s="1"/>
      <c r="QC350" s="1"/>
      <c r="QD350" s="1"/>
      <c r="QE350" s="1"/>
      <c r="QF350" s="1"/>
      <c r="QG350" s="1"/>
      <c r="QH350" s="1"/>
      <c r="QI350" s="1"/>
      <c r="QJ350" s="1"/>
      <c r="QK350" s="1"/>
      <c r="QL350" s="1"/>
      <c r="QM350" s="1"/>
      <c r="QN350" s="1"/>
      <c r="QO350" s="1"/>
      <c r="QP350" s="1"/>
      <c r="QQ350" s="1"/>
      <c r="QR350" s="1"/>
      <c r="QS350" s="1"/>
      <c r="QT350" s="1"/>
      <c r="QU350" s="1"/>
      <c r="QV350" s="1"/>
    </row>
    <row r="351" spans="1:464" x14ac:dyDescent="0.25">
      <c r="A351" s="1"/>
      <c r="B351" s="1"/>
      <c r="C351" s="1"/>
      <c r="D351" s="1"/>
      <c r="E351" s="1"/>
      <c r="Q351" s="1"/>
      <c r="R351" s="1"/>
      <c r="W351" s="48"/>
      <c r="AH351" s="48"/>
      <c r="AI351" s="48"/>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c r="PU351" s="1"/>
      <c r="PV351" s="1"/>
      <c r="PW351" s="1"/>
      <c r="PX351" s="1"/>
      <c r="PY351" s="1"/>
      <c r="PZ351" s="1"/>
      <c r="QA351" s="1"/>
      <c r="QB351" s="1"/>
      <c r="QC351" s="1"/>
      <c r="QD351" s="1"/>
      <c r="QE351" s="1"/>
      <c r="QF351" s="1"/>
      <c r="QG351" s="1"/>
      <c r="QH351" s="1"/>
      <c r="QI351" s="1"/>
      <c r="QJ351" s="1"/>
      <c r="QK351" s="1"/>
      <c r="QL351" s="1"/>
      <c r="QM351" s="1"/>
      <c r="QN351" s="1"/>
      <c r="QO351" s="1"/>
      <c r="QP351" s="1"/>
      <c r="QQ351" s="1"/>
      <c r="QR351" s="1"/>
      <c r="QS351" s="1"/>
      <c r="QT351" s="1"/>
      <c r="QU351" s="1"/>
      <c r="QV351" s="1"/>
    </row>
    <row r="352" spans="1:464" x14ac:dyDescent="0.25">
      <c r="A352" s="1"/>
      <c r="B352" s="1"/>
      <c r="C352" s="1"/>
      <c r="D352" s="1"/>
      <c r="E352" s="1"/>
      <c r="Q352" s="1"/>
      <c r="R352" s="1"/>
      <c r="W352" s="48"/>
      <c r="AH352" s="48"/>
      <c r="AI352" s="48"/>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c r="PU352" s="1"/>
      <c r="PV352" s="1"/>
      <c r="PW352" s="1"/>
      <c r="PX352" s="1"/>
      <c r="PY352" s="1"/>
      <c r="PZ352" s="1"/>
      <c r="QA352" s="1"/>
      <c r="QB352" s="1"/>
      <c r="QC352" s="1"/>
      <c r="QD352" s="1"/>
      <c r="QE352" s="1"/>
      <c r="QF352" s="1"/>
      <c r="QG352" s="1"/>
      <c r="QH352" s="1"/>
      <c r="QI352" s="1"/>
      <c r="QJ352" s="1"/>
      <c r="QK352" s="1"/>
      <c r="QL352" s="1"/>
      <c r="QM352" s="1"/>
      <c r="QN352" s="1"/>
      <c r="QO352" s="1"/>
      <c r="QP352" s="1"/>
      <c r="QQ352" s="1"/>
      <c r="QR352" s="1"/>
      <c r="QS352" s="1"/>
      <c r="QT352" s="1"/>
      <c r="QU352" s="1"/>
      <c r="QV352" s="1"/>
    </row>
    <row r="353" spans="1:464" x14ac:dyDescent="0.25">
      <c r="A353" s="1"/>
      <c r="B353" s="1"/>
      <c r="C353" s="1"/>
      <c r="D353" s="1"/>
      <c r="E353" s="1"/>
      <c r="Q353" s="1"/>
      <c r="R353" s="1"/>
      <c r="W353" s="48"/>
      <c r="AH353" s="48"/>
      <c r="AI353" s="48"/>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c r="PU353" s="1"/>
      <c r="PV353" s="1"/>
      <c r="PW353" s="1"/>
      <c r="PX353" s="1"/>
      <c r="PY353" s="1"/>
      <c r="PZ353" s="1"/>
      <c r="QA353" s="1"/>
      <c r="QB353" s="1"/>
      <c r="QC353" s="1"/>
      <c r="QD353" s="1"/>
      <c r="QE353" s="1"/>
      <c r="QF353" s="1"/>
      <c r="QG353" s="1"/>
      <c r="QH353" s="1"/>
      <c r="QI353" s="1"/>
      <c r="QJ353" s="1"/>
      <c r="QK353" s="1"/>
      <c r="QL353" s="1"/>
      <c r="QM353" s="1"/>
      <c r="QN353" s="1"/>
      <c r="QO353" s="1"/>
      <c r="QP353" s="1"/>
      <c r="QQ353" s="1"/>
      <c r="QR353" s="1"/>
      <c r="QS353" s="1"/>
      <c r="QT353" s="1"/>
      <c r="QU353" s="1"/>
      <c r="QV353" s="1"/>
    </row>
    <row r="354" spans="1:464" x14ac:dyDescent="0.25">
      <c r="A354" s="1"/>
      <c r="B354" s="1"/>
      <c r="C354" s="1"/>
      <c r="D354" s="1"/>
      <c r="E354" s="1"/>
      <c r="Q354" s="1"/>
      <c r="R354" s="1"/>
      <c r="W354" s="48"/>
      <c r="AH354" s="48"/>
      <c r="AI354" s="48"/>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c r="PU354" s="1"/>
      <c r="PV354" s="1"/>
      <c r="PW354" s="1"/>
      <c r="PX354" s="1"/>
      <c r="PY354" s="1"/>
      <c r="PZ354" s="1"/>
      <c r="QA354" s="1"/>
      <c r="QB354" s="1"/>
      <c r="QC354" s="1"/>
      <c r="QD354" s="1"/>
      <c r="QE354" s="1"/>
      <c r="QF354" s="1"/>
      <c r="QG354" s="1"/>
      <c r="QH354" s="1"/>
      <c r="QI354" s="1"/>
      <c r="QJ354" s="1"/>
      <c r="QK354" s="1"/>
      <c r="QL354" s="1"/>
      <c r="QM354" s="1"/>
      <c r="QN354" s="1"/>
      <c r="QO354" s="1"/>
      <c r="QP354" s="1"/>
      <c r="QQ354" s="1"/>
      <c r="QR354" s="1"/>
      <c r="QS354" s="1"/>
      <c r="QT354" s="1"/>
      <c r="QU354" s="1"/>
      <c r="QV354" s="1"/>
    </row>
    <row r="355" spans="1:464" x14ac:dyDescent="0.25">
      <c r="A355" s="1"/>
      <c r="B355" s="1"/>
      <c r="C355" s="1"/>
      <c r="D355" s="1"/>
      <c r="E355" s="1"/>
      <c r="Q355" s="1"/>
      <c r="R355" s="1"/>
      <c r="W355" s="48"/>
      <c r="AH355" s="48"/>
      <c r="AI355" s="48"/>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c r="PU355" s="1"/>
      <c r="PV355" s="1"/>
      <c r="PW355" s="1"/>
      <c r="PX355" s="1"/>
      <c r="PY355" s="1"/>
      <c r="PZ355" s="1"/>
      <c r="QA355" s="1"/>
      <c r="QB355" s="1"/>
      <c r="QC355" s="1"/>
      <c r="QD355" s="1"/>
      <c r="QE355" s="1"/>
      <c r="QF355" s="1"/>
      <c r="QG355" s="1"/>
      <c r="QH355" s="1"/>
      <c r="QI355" s="1"/>
      <c r="QJ355" s="1"/>
      <c r="QK355" s="1"/>
      <c r="QL355" s="1"/>
      <c r="QM355" s="1"/>
      <c r="QN355" s="1"/>
      <c r="QO355" s="1"/>
      <c r="QP355" s="1"/>
      <c r="QQ355" s="1"/>
      <c r="QR355" s="1"/>
      <c r="QS355" s="1"/>
      <c r="QT355" s="1"/>
      <c r="QU355" s="1"/>
      <c r="QV355" s="1"/>
    </row>
    <row r="356" spans="1:464" x14ac:dyDescent="0.25">
      <c r="A356" s="1"/>
      <c r="B356" s="1"/>
      <c r="C356" s="1"/>
      <c r="D356" s="1"/>
      <c r="E356" s="1"/>
      <c r="Q356" s="1"/>
      <c r="R356" s="1"/>
      <c r="W356" s="48"/>
      <c r="AH356" s="48"/>
      <c r="AI356" s="48"/>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c r="PU356" s="1"/>
      <c r="PV356" s="1"/>
      <c r="PW356" s="1"/>
      <c r="PX356" s="1"/>
      <c r="PY356" s="1"/>
      <c r="PZ356" s="1"/>
      <c r="QA356" s="1"/>
      <c r="QB356" s="1"/>
      <c r="QC356" s="1"/>
      <c r="QD356" s="1"/>
      <c r="QE356" s="1"/>
      <c r="QF356" s="1"/>
      <c r="QG356" s="1"/>
      <c r="QH356" s="1"/>
      <c r="QI356" s="1"/>
      <c r="QJ356" s="1"/>
      <c r="QK356" s="1"/>
      <c r="QL356" s="1"/>
      <c r="QM356" s="1"/>
      <c r="QN356" s="1"/>
      <c r="QO356" s="1"/>
      <c r="QP356" s="1"/>
      <c r="QQ356" s="1"/>
      <c r="QR356" s="1"/>
      <c r="QS356" s="1"/>
      <c r="QT356" s="1"/>
      <c r="QU356" s="1"/>
      <c r="QV356" s="1"/>
    </row>
    <row r="357" spans="1:464" x14ac:dyDescent="0.25">
      <c r="A357" s="1"/>
      <c r="B357" s="1"/>
      <c r="C357" s="1"/>
      <c r="D357" s="1"/>
      <c r="E357" s="1"/>
      <c r="Q357" s="1"/>
      <c r="R357" s="1"/>
      <c r="W357" s="48"/>
      <c r="AH357" s="48"/>
      <c r="AI357" s="48"/>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c r="PU357" s="1"/>
      <c r="PV357" s="1"/>
      <c r="PW357" s="1"/>
      <c r="PX357" s="1"/>
      <c r="PY357" s="1"/>
      <c r="PZ357" s="1"/>
      <c r="QA357" s="1"/>
      <c r="QB357" s="1"/>
      <c r="QC357" s="1"/>
      <c r="QD357" s="1"/>
      <c r="QE357" s="1"/>
      <c r="QF357" s="1"/>
      <c r="QG357" s="1"/>
      <c r="QH357" s="1"/>
      <c r="QI357" s="1"/>
      <c r="QJ357" s="1"/>
      <c r="QK357" s="1"/>
      <c r="QL357" s="1"/>
      <c r="QM357" s="1"/>
      <c r="QN357" s="1"/>
      <c r="QO357" s="1"/>
      <c r="QP357" s="1"/>
      <c r="QQ357" s="1"/>
      <c r="QR357" s="1"/>
      <c r="QS357" s="1"/>
      <c r="QT357" s="1"/>
      <c r="QU357" s="1"/>
      <c r="QV357" s="1"/>
    </row>
    <row r="358" spans="1:464" x14ac:dyDescent="0.25">
      <c r="A358" s="1"/>
      <c r="B358" s="1"/>
      <c r="C358" s="1"/>
      <c r="D358" s="1"/>
      <c r="E358" s="1"/>
      <c r="Q358" s="1"/>
      <c r="R358" s="1"/>
      <c r="W358" s="48"/>
      <c r="AH358" s="48"/>
      <c r="AI358" s="48"/>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c r="PU358" s="1"/>
      <c r="PV358" s="1"/>
      <c r="PW358" s="1"/>
      <c r="PX358" s="1"/>
      <c r="PY358" s="1"/>
      <c r="PZ358" s="1"/>
      <c r="QA358" s="1"/>
      <c r="QB358" s="1"/>
      <c r="QC358" s="1"/>
      <c r="QD358" s="1"/>
      <c r="QE358" s="1"/>
      <c r="QF358" s="1"/>
      <c r="QG358" s="1"/>
      <c r="QH358" s="1"/>
      <c r="QI358" s="1"/>
      <c r="QJ358" s="1"/>
      <c r="QK358" s="1"/>
      <c r="QL358" s="1"/>
      <c r="QM358" s="1"/>
      <c r="QN358" s="1"/>
      <c r="QO358" s="1"/>
      <c r="QP358" s="1"/>
      <c r="QQ358" s="1"/>
      <c r="QR358" s="1"/>
      <c r="QS358" s="1"/>
      <c r="QT358" s="1"/>
      <c r="QU358" s="1"/>
      <c r="QV358" s="1"/>
    </row>
    <row r="359" spans="1:464" x14ac:dyDescent="0.25">
      <c r="A359" s="1"/>
      <c r="B359" s="1"/>
      <c r="C359" s="1"/>
      <c r="D359" s="1"/>
      <c r="E359" s="1"/>
      <c r="Q359" s="1"/>
      <c r="R359" s="1"/>
      <c r="W359" s="48"/>
      <c r="AH359" s="48"/>
      <c r="AI359" s="48"/>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c r="PU359" s="1"/>
      <c r="PV359" s="1"/>
      <c r="PW359" s="1"/>
      <c r="PX359" s="1"/>
      <c r="PY359" s="1"/>
      <c r="PZ359" s="1"/>
      <c r="QA359" s="1"/>
      <c r="QB359" s="1"/>
      <c r="QC359" s="1"/>
      <c r="QD359" s="1"/>
      <c r="QE359" s="1"/>
      <c r="QF359" s="1"/>
      <c r="QG359" s="1"/>
      <c r="QH359" s="1"/>
      <c r="QI359" s="1"/>
      <c r="QJ359" s="1"/>
      <c r="QK359" s="1"/>
      <c r="QL359" s="1"/>
      <c r="QM359" s="1"/>
      <c r="QN359" s="1"/>
      <c r="QO359" s="1"/>
      <c r="QP359" s="1"/>
      <c r="QQ359" s="1"/>
      <c r="QR359" s="1"/>
      <c r="QS359" s="1"/>
      <c r="QT359" s="1"/>
      <c r="QU359" s="1"/>
      <c r="QV359" s="1"/>
    </row>
    <row r="360" spans="1:464" x14ac:dyDescent="0.25">
      <c r="A360" s="1"/>
      <c r="B360" s="1"/>
      <c r="C360" s="1"/>
      <c r="D360" s="1"/>
      <c r="E360" s="1"/>
      <c r="Q360" s="1"/>
      <c r="R360" s="1"/>
      <c r="W360" s="48"/>
      <c r="AH360" s="48"/>
      <c r="AI360" s="48"/>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c r="PU360" s="1"/>
      <c r="PV360" s="1"/>
      <c r="PW360" s="1"/>
      <c r="PX360" s="1"/>
      <c r="PY360" s="1"/>
      <c r="PZ360" s="1"/>
      <c r="QA360" s="1"/>
      <c r="QB360" s="1"/>
      <c r="QC360" s="1"/>
      <c r="QD360" s="1"/>
      <c r="QE360" s="1"/>
      <c r="QF360" s="1"/>
      <c r="QG360" s="1"/>
      <c r="QH360" s="1"/>
      <c r="QI360" s="1"/>
      <c r="QJ360" s="1"/>
      <c r="QK360" s="1"/>
      <c r="QL360" s="1"/>
      <c r="QM360" s="1"/>
      <c r="QN360" s="1"/>
      <c r="QO360" s="1"/>
      <c r="QP360" s="1"/>
      <c r="QQ360" s="1"/>
      <c r="QR360" s="1"/>
      <c r="QS360" s="1"/>
      <c r="QT360" s="1"/>
      <c r="QU360" s="1"/>
      <c r="QV360" s="1"/>
    </row>
    <row r="361" spans="1:464" x14ac:dyDescent="0.25">
      <c r="A361" s="1"/>
      <c r="B361" s="1"/>
      <c r="C361" s="1"/>
      <c r="D361" s="1"/>
      <c r="E361" s="1"/>
      <c r="Q361" s="1"/>
      <c r="R361" s="1"/>
      <c r="W361" s="48"/>
      <c r="AH361" s="48"/>
      <c r="AI361" s="48"/>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c r="LI361" s="1"/>
      <c r="LJ361" s="1"/>
      <c r="LK361" s="1"/>
      <c r="LL361" s="1"/>
      <c r="LM361" s="1"/>
      <c r="LN361" s="1"/>
      <c r="LO361" s="1"/>
      <c r="LP361" s="1"/>
      <c r="LQ361" s="1"/>
      <c r="LR361" s="1"/>
      <c r="LS361" s="1"/>
      <c r="LT361" s="1"/>
      <c r="LU361" s="1"/>
      <c r="LV361" s="1"/>
      <c r="LW361" s="1"/>
      <c r="LX361" s="1"/>
      <c r="LY361" s="1"/>
      <c r="LZ361" s="1"/>
      <c r="MA361" s="1"/>
      <c r="MB361" s="1"/>
      <c r="MC361" s="1"/>
      <c r="MD361" s="1"/>
      <c r="ME361" s="1"/>
      <c r="MF361" s="1"/>
      <c r="MG361" s="1"/>
      <c r="MH361" s="1"/>
      <c r="MI361" s="1"/>
      <c r="MJ361" s="1"/>
      <c r="MK361" s="1"/>
      <c r="ML361" s="1"/>
      <c r="MM361" s="1"/>
      <c r="MN361" s="1"/>
      <c r="MO361" s="1"/>
      <c r="MP361" s="1"/>
      <c r="MQ361" s="1"/>
      <c r="MR361" s="1"/>
      <c r="MS361" s="1"/>
      <c r="MT361" s="1"/>
      <c r="MU361" s="1"/>
      <c r="MV361" s="1"/>
      <c r="MW361" s="1"/>
      <c r="MX361" s="1"/>
      <c r="MY361" s="1"/>
      <c r="MZ361" s="1"/>
      <c r="NA361" s="1"/>
      <c r="NB361" s="1"/>
      <c r="NC361" s="1"/>
      <c r="ND361" s="1"/>
      <c r="NE361" s="1"/>
      <c r="NF361" s="1"/>
      <c r="NG361" s="1"/>
      <c r="NH361" s="1"/>
      <c r="NI361" s="1"/>
      <c r="NJ361" s="1"/>
      <c r="NK361" s="1"/>
      <c r="NL361" s="1"/>
      <c r="NM361" s="1"/>
      <c r="NN361" s="1"/>
      <c r="NO361" s="1"/>
      <c r="NP361" s="1"/>
      <c r="NQ361" s="1"/>
      <c r="NR361" s="1"/>
      <c r="NS361" s="1"/>
      <c r="NT361" s="1"/>
      <c r="NU361" s="1"/>
      <c r="NV361" s="1"/>
      <c r="NW361" s="1"/>
      <c r="NX361" s="1"/>
      <c r="NY361" s="1"/>
      <c r="NZ361" s="1"/>
      <c r="OA361" s="1"/>
      <c r="OB361" s="1"/>
      <c r="OC361" s="1"/>
      <c r="OD361" s="1"/>
      <c r="OE361" s="1"/>
      <c r="OF361" s="1"/>
      <c r="OG361" s="1"/>
      <c r="OH361" s="1"/>
      <c r="OI361" s="1"/>
      <c r="OJ361" s="1"/>
      <c r="OK361" s="1"/>
      <c r="OL361" s="1"/>
      <c r="OM361" s="1"/>
      <c r="ON361" s="1"/>
      <c r="OO361" s="1"/>
      <c r="OP361" s="1"/>
      <c r="OQ361" s="1"/>
      <c r="OR361" s="1"/>
      <c r="OS361" s="1"/>
      <c r="OT361" s="1"/>
      <c r="OU361" s="1"/>
      <c r="OV361" s="1"/>
      <c r="OW361" s="1"/>
      <c r="OX361" s="1"/>
      <c r="OY361" s="1"/>
      <c r="OZ361" s="1"/>
      <c r="PA361" s="1"/>
      <c r="PB361" s="1"/>
      <c r="PC361" s="1"/>
      <c r="PD361" s="1"/>
      <c r="PE361" s="1"/>
      <c r="PF361" s="1"/>
      <c r="PG361" s="1"/>
      <c r="PH361" s="1"/>
      <c r="PI361" s="1"/>
      <c r="PJ361" s="1"/>
      <c r="PK361" s="1"/>
      <c r="PL361" s="1"/>
      <c r="PM361" s="1"/>
      <c r="PN361" s="1"/>
      <c r="PO361" s="1"/>
      <c r="PP361" s="1"/>
      <c r="PQ361" s="1"/>
      <c r="PR361" s="1"/>
      <c r="PS361" s="1"/>
      <c r="PT361" s="1"/>
      <c r="PU361" s="1"/>
      <c r="PV361" s="1"/>
      <c r="PW361" s="1"/>
      <c r="PX361" s="1"/>
      <c r="PY361" s="1"/>
      <c r="PZ361" s="1"/>
      <c r="QA361" s="1"/>
      <c r="QB361" s="1"/>
      <c r="QC361" s="1"/>
      <c r="QD361" s="1"/>
      <c r="QE361" s="1"/>
      <c r="QF361" s="1"/>
      <c r="QG361" s="1"/>
      <c r="QH361" s="1"/>
      <c r="QI361" s="1"/>
      <c r="QJ361" s="1"/>
      <c r="QK361" s="1"/>
      <c r="QL361" s="1"/>
      <c r="QM361" s="1"/>
      <c r="QN361" s="1"/>
      <c r="QO361" s="1"/>
      <c r="QP361" s="1"/>
      <c r="QQ361" s="1"/>
      <c r="QR361" s="1"/>
      <c r="QS361" s="1"/>
      <c r="QT361" s="1"/>
      <c r="QU361" s="1"/>
      <c r="QV361" s="1"/>
    </row>
    <row r="362" spans="1:464" x14ac:dyDescent="0.25">
      <c r="A362" s="1"/>
      <c r="B362" s="1"/>
      <c r="C362" s="1"/>
      <c r="D362" s="1"/>
      <c r="E362" s="1"/>
      <c r="Q362" s="1"/>
      <c r="R362" s="1"/>
      <c r="W362" s="48"/>
      <c r="AH362" s="48"/>
      <c r="AI362" s="48"/>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c r="KH362" s="1"/>
      <c r="KI362" s="1"/>
      <c r="KJ362" s="1"/>
      <c r="KK362" s="1"/>
      <c r="KL362" s="1"/>
      <c r="KM362" s="1"/>
      <c r="KN362" s="1"/>
      <c r="KO362" s="1"/>
      <c r="KP362" s="1"/>
      <c r="KQ362" s="1"/>
      <c r="KR362" s="1"/>
      <c r="KS362" s="1"/>
      <c r="KT362" s="1"/>
      <c r="KU362" s="1"/>
      <c r="KV362" s="1"/>
      <c r="KW362" s="1"/>
      <c r="KX362" s="1"/>
      <c r="KY362" s="1"/>
      <c r="KZ362" s="1"/>
      <c r="LA362" s="1"/>
      <c r="LB362" s="1"/>
      <c r="LC362" s="1"/>
      <c r="LD362" s="1"/>
      <c r="LE362" s="1"/>
      <c r="LF362" s="1"/>
      <c r="LG362" s="1"/>
      <c r="LH362" s="1"/>
      <c r="LI362" s="1"/>
      <c r="LJ362" s="1"/>
      <c r="LK362" s="1"/>
      <c r="LL362" s="1"/>
      <c r="LM362" s="1"/>
      <c r="LN362" s="1"/>
      <c r="LO362" s="1"/>
      <c r="LP362" s="1"/>
      <c r="LQ362" s="1"/>
      <c r="LR362" s="1"/>
      <c r="LS362" s="1"/>
      <c r="LT362" s="1"/>
      <c r="LU362" s="1"/>
      <c r="LV362" s="1"/>
      <c r="LW362" s="1"/>
      <c r="LX362" s="1"/>
      <c r="LY362" s="1"/>
      <c r="LZ362" s="1"/>
      <c r="MA362" s="1"/>
      <c r="MB362" s="1"/>
      <c r="MC362" s="1"/>
      <c r="MD362" s="1"/>
      <c r="ME362" s="1"/>
      <c r="MF362" s="1"/>
      <c r="MG362" s="1"/>
      <c r="MH362" s="1"/>
      <c r="MI362" s="1"/>
      <c r="MJ362" s="1"/>
      <c r="MK362" s="1"/>
      <c r="ML362" s="1"/>
      <c r="MM362" s="1"/>
      <c r="MN362" s="1"/>
      <c r="MO362" s="1"/>
      <c r="MP362" s="1"/>
      <c r="MQ362" s="1"/>
      <c r="MR362" s="1"/>
      <c r="MS362" s="1"/>
      <c r="MT362" s="1"/>
      <c r="MU362" s="1"/>
      <c r="MV362" s="1"/>
      <c r="MW362" s="1"/>
      <c r="MX362" s="1"/>
      <c r="MY362" s="1"/>
      <c r="MZ362" s="1"/>
      <c r="NA362" s="1"/>
      <c r="NB362" s="1"/>
      <c r="NC362" s="1"/>
      <c r="ND362" s="1"/>
      <c r="NE362" s="1"/>
      <c r="NF362" s="1"/>
      <c r="NG362" s="1"/>
      <c r="NH362" s="1"/>
      <c r="NI362" s="1"/>
      <c r="NJ362" s="1"/>
      <c r="NK362" s="1"/>
      <c r="NL362" s="1"/>
      <c r="NM362" s="1"/>
      <c r="NN362" s="1"/>
      <c r="NO362" s="1"/>
      <c r="NP362" s="1"/>
      <c r="NQ362" s="1"/>
      <c r="NR362" s="1"/>
      <c r="NS362" s="1"/>
      <c r="NT362" s="1"/>
      <c r="NU362" s="1"/>
      <c r="NV362" s="1"/>
      <c r="NW362" s="1"/>
      <c r="NX362" s="1"/>
      <c r="NY362" s="1"/>
      <c r="NZ362" s="1"/>
      <c r="OA362" s="1"/>
      <c r="OB362" s="1"/>
      <c r="OC362" s="1"/>
      <c r="OD362" s="1"/>
      <c r="OE362" s="1"/>
      <c r="OF362" s="1"/>
      <c r="OG362" s="1"/>
      <c r="OH362" s="1"/>
      <c r="OI362" s="1"/>
      <c r="OJ362" s="1"/>
      <c r="OK362" s="1"/>
      <c r="OL362" s="1"/>
      <c r="OM362" s="1"/>
      <c r="ON362" s="1"/>
      <c r="OO362" s="1"/>
      <c r="OP362" s="1"/>
      <c r="OQ362" s="1"/>
      <c r="OR362" s="1"/>
      <c r="OS362" s="1"/>
      <c r="OT362" s="1"/>
      <c r="OU362" s="1"/>
      <c r="OV362" s="1"/>
      <c r="OW362" s="1"/>
      <c r="OX362" s="1"/>
      <c r="OY362" s="1"/>
      <c r="OZ362" s="1"/>
      <c r="PA362" s="1"/>
      <c r="PB362" s="1"/>
      <c r="PC362" s="1"/>
      <c r="PD362" s="1"/>
      <c r="PE362" s="1"/>
      <c r="PF362" s="1"/>
      <c r="PG362" s="1"/>
      <c r="PH362" s="1"/>
      <c r="PI362" s="1"/>
      <c r="PJ362" s="1"/>
      <c r="PK362" s="1"/>
      <c r="PL362" s="1"/>
      <c r="PM362" s="1"/>
      <c r="PN362" s="1"/>
      <c r="PO362" s="1"/>
      <c r="PP362" s="1"/>
      <c r="PQ362" s="1"/>
      <c r="PR362" s="1"/>
      <c r="PS362" s="1"/>
      <c r="PT362" s="1"/>
      <c r="PU362" s="1"/>
      <c r="PV362" s="1"/>
      <c r="PW362" s="1"/>
      <c r="PX362" s="1"/>
      <c r="PY362" s="1"/>
      <c r="PZ362" s="1"/>
      <c r="QA362" s="1"/>
      <c r="QB362" s="1"/>
      <c r="QC362" s="1"/>
      <c r="QD362" s="1"/>
      <c r="QE362" s="1"/>
      <c r="QF362" s="1"/>
      <c r="QG362" s="1"/>
      <c r="QH362" s="1"/>
      <c r="QI362" s="1"/>
      <c r="QJ362" s="1"/>
      <c r="QK362" s="1"/>
      <c r="QL362" s="1"/>
      <c r="QM362" s="1"/>
      <c r="QN362" s="1"/>
      <c r="QO362" s="1"/>
      <c r="QP362" s="1"/>
      <c r="QQ362" s="1"/>
      <c r="QR362" s="1"/>
      <c r="QS362" s="1"/>
      <c r="QT362" s="1"/>
      <c r="QU362" s="1"/>
      <c r="QV362" s="1"/>
    </row>
    <row r="363" spans="1:464" x14ac:dyDescent="0.25">
      <c r="A363" s="1"/>
      <c r="B363" s="1"/>
      <c r="C363" s="1"/>
      <c r="D363" s="1"/>
      <c r="E363" s="1"/>
      <c r="Q363" s="1"/>
      <c r="R363" s="1"/>
      <c r="W363" s="48"/>
      <c r="AH363" s="48"/>
      <c r="AI363" s="48"/>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c r="LI363" s="1"/>
      <c r="LJ363" s="1"/>
      <c r="LK363" s="1"/>
      <c r="LL363" s="1"/>
      <c r="LM363" s="1"/>
      <c r="LN363" s="1"/>
      <c r="LO363" s="1"/>
      <c r="LP363" s="1"/>
      <c r="LQ363" s="1"/>
      <c r="LR363" s="1"/>
      <c r="LS363" s="1"/>
      <c r="LT363" s="1"/>
      <c r="LU363" s="1"/>
      <c r="LV363" s="1"/>
      <c r="LW363" s="1"/>
      <c r="LX363" s="1"/>
      <c r="LY363" s="1"/>
      <c r="LZ363" s="1"/>
      <c r="MA363" s="1"/>
      <c r="MB363" s="1"/>
      <c r="MC363" s="1"/>
      <c r="MD363" s="1"/>
      <c r="ME363" s="1"/>
      <c r="MF363" s="1"/>
      <c r="MG363" s="1"/>
      <c r="MH363" s="1"/>
      <c r="MI363" s="1"/>
      <c r="MJ363" s="1"/>
      <c r="MK363" s="1"/>
      <c r="ML363" s="1"/>
      <c r="MM363" s="1"/>
      <c r="MN363" s="1"/>
      <c r="MO363" s="1"/>
      <c r="MP363" s="1"/>
      <c r="MQ363" s="1"/>
      <c r="MR363" s="1"/>
      <c r="MS363" s="1"/>
      <c r="MT363" s="1"/>
      <c r="MU363" s="1"/>
      <c r="MV363" s="1"/>
      <c r="MW363" s="1"/>
      <c r="MX363" s="1"/>
      <c r="MY363" s="1"/>
      <c r="MZ363" s="1"/>
      <c r="NA363" s="1"/>
      <c r="NB363" s="1"/>
      <c r="NC363" s="1"/>
      <c r="ND363" s="1"/>
      <c r="NE363" s="1"/>
      <c r="NF363" s="1"/>
      <c r="NG363" s="1"/>
      <c r="NH363" s="1"/>
      <c r="NI363" s="1"/>
      <c r="NJ363" s="1"/>
      <c r="NK363" s="1"/>
      <c r="NL363" s="1"/>
      <c r="NM363" s="1"/>
      <c r="NN363" s="1"/>
      <c r="NO363" s="1"/>
      <c r="NP363" s="1"/>
      <c r="NQ363" s="1"/>
      <c r="NR363" s="1"/>
      <c r="NS363" s="1"/>
      <c r="NT363" s="1"/>
      <c r="NU363" s="1"/>
      <c r="NV363" s="1"/>
      <c r="NW363" s="1"/>
      <c r="NX363" s="1"/>
      <c r="NY363" s="1"/>
      <c r="NZ363" s="1"/>
      <c r="OA363" s="1"/>
      <c r="OB363" s="1"/>
      <c r="OC363" s="1"/>
      <c r="OD363" s="1"/>
      <c r="OE363" s="1"/>
      <c r="OF363" s="1"/>
      <c r="OG363" s="1"/>
      <c r="OH363" s="1"/>
      <c r="OI363" s="1"/>
      <c r="OJ363" s="1"/>
      <c r="OK363" s="1"/>
      <c r="OL363" s="1"/>
      <c r="OM363" s="1"/>
      <c r="ON363" s="1"/>
      <c r="OO363" s="1"/>
      <c r="OP363" s="1"/>
      <c r="OQ363" s="1"/>
      <c r="OR363" s="1"/>
      <c r="OS363" s="1"/>
      <c r="OT363" s="1"/>
      <c r="OU363" s="1"/>
      <c r="OV363" s="1"/>
      <c r="OW363" s="1"/>
      <c r="OX363" s="1"/>
      <c r="OY363" s="1"/>
      <c r="OZ363" s="1"/>
      <c r="PA363" s="1"/>
      <c r="PB363" s="1"/>
      <c r="PC363" s="1"/>
      <c r="PD363" s="1"/>
      <c r="PE363" s="1"/>
      <c r="PF363" s="1"/>
      <c r="PG363" s="1"/>
      <c r="PH363" s="1"/>
      <c r="PI363" s="1"/>
      <c r="PJ363" s="1"/>
      <c r="PK363" s="1"/>
      <c r="PL363" s="1"/>
      <c r="PM363" s="1"/>
      <c r="PN363" s="1"/>
      <c r="PO363" s="1"/>
      <c r="PP363" s="1"/>
      <c r="PQ363" s="1"/>
      <c r="PR363" s="1"/>
      <c r="PS363" s="1"/>
      <c r="PT363" s="1"/>
      <c r="PU363" s="1"/>
      <c r="PV363" s="1"/>
      <c r="PW363" s="1"/>
      <c r="PX363" s="1"/>
      <c r="PY363" s="1"/>
      <c r="PZ363" s="1"/>
      <c r="QA363" s="1"/>
      <c r="QB363" s="1"/>
      <c r="QC363" s="1"/>
      <c r="QD363" s="1"/>
      <c r="QE363" s="1"/>
      <c r="QF363" s="1"/>
      <c r="QG363" s="1"/>
      <c r="QH363" s="1"/>
      <c r="QI363" s="1"/>
      <c r="QJ363" s="1"/>
      <c r="QK363" s="1"/>
      <c r="QL363" s="1"/>
      <c r="QM363" s="1"/>
      <c r="QN363" s="1"/>
      <c r="QO363" s="1"/>
      <c r="QP363" s="1"/>
      <c r="QQ363" s="1"/>
      <c r="QR363" s="1"/>
      <c r="QS363" s="1"/>
      <c r="QT363" s="1"/>
      <c r="QU363" s="1"/>
      <c r="QV363" s="1"/>
    </row>
    <row r="364" spans="1:464" x14ac:dyDescent="0.25">
      <c r="A364" s="1"/>
      <c r="B364" s="1"/>
      <c r="C364" s="1"/>
      <c r="D364" s="1"/>
      <c r="E364" s="1"/>
      <c r="Q364" s="1"/>
      <c r="R364" s="1"/>
      <c r="W364" s="48"/>
      <c r="AH364" s="48"/>
      <c r="AI364" s="48"/>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c r="LI364" s="1"/>
      <c r="LJ364" s="1"/>
      <c r="LK364" s="1"/>
      <c r="LL364" s="1"/>
      <c r="LM364" s="1"/>
      <c r="LN364" s="1"/>
      <c r="LO364" s="1"/>
      <c r="LP364" s="1"/>
      <c r="LQ364" s="1"/>
      <c r="LR364" s="1"/>
      <c r="LS364" s="1"/>
      <c r="LT364" s="1"/>
      <c r="LU364" s="1"/>
      <c r="LV364" s="1"/>
      <c r="LW364" s="1"/>
      <c r="LX364" s="1"/>
      <c r="LY364" s="1"/>
      <c r="LZ364" s="1"/>
      <c r="MA364" s="1"/>
      <c r="MB364" s="1"/>
      <c r="MC364" s="1"/>
      <c r="MD364" s="1"/>
      <c r="ME364" s="1"/>
      <c r="MF364" s="1"/>
      <c r="MG364" s="1"/>
      <c r="MH364" s="1"/>
      <c r="MI364" s="1"/>
      <c r="MJ364" s="1"/>
      <c r="MK364" s="1"/>
      <c r="ML364" s="1"/>
      <c r="MM364" s="1"/>
      <c r="MN364" s="1"/>
      <c r="MO364" s="1"/>
      <c r="MP364" s="1"/>
      <c r="MQ364" s="1"/>
      <c r="MR364" s="1"/>
      <c r="MS364" s="1"/>
      <c r="MT364" s="1"/>
      <c r="MU364" s="1"/>
      <c r="MV364" s="1"/>
      <c r="MW364" s="1"/>
      <c r="MX364" s="1"/>
      <c r="MY364" s="1"/>
      <c r="MZ364" s="1"/>
      <c r="NA364" s="1"/>
      <c r="NB364" s="1"/>
      <c r="NC364" s="1"/>
      <c r="ND364" s="1"/>
      <c r="NE364" s="1"/>
      <c r="NF364" s="1"/>
      <c r="NG364" s="1"/>
      <c r="NH364" s="1"/>
      <c r="NI364" s="1"/>
      <c r="NJ364" s="1"/>
      <c r="NK364" s="1"/>
      <c r="NL364" s="1"/>
      <c r="NM364" s="1"/>
      <c r="NN364" s="1"/>
      <c r="NO364" s="1"/>
      <c r="NP364" s="1"/>
      <c r="NQ364" s="1"/>
      <c r="NR364" s="1"/>
      <c r="NS364" s="1"/>
      <c r="NT364" s="1"/>
      <c r="NU364" s="1"/>
      <c r="NV364" s="1"/>
      <c r="NW364" s="1"/>
      <c r="NX364" s="1"/>
      <c r="NY364" s="1"/>
      <c r="NZ364" s="1"/>
      <c r="OA364" s="1"/>
      <c r="OB364" s="1"/>
      <c r="OC364" s="1"/>
      <c r="OD364" s="1"/>
      <c r="OE364" s="1"/>
      <c r="OF364" s="1"/>
      <c r="OG364" s="1"/>
      <c r="OH364" s="1"/>
      <c r="OI364" s="1"/>
      <c r="OJ364" s="1"/>
      <c r="OK364" s="1"/>
      <c r="OL364" s="1"/>
      <c r="OM364" s="1"/>
      <c r="ON364" s="1"/>
      <c r="OO364" s="1"/>
      <c r="OP364" s="1"/>
      <c r="OQ364" s="1"/>
      <c r="OR364" s="1"/>
      <c r="OS364" s="1"/>
      <c r="OT364" s="1"/>
      <c r="OU364" s="1"/>
      <c r="OV364" s="1"/>
      <c r="OW364" s="1"/>
      <c r="OX364" s="1"/>
      <c r="OY364" s="1"/>
      <c r="OZ364" s="1"/>
      <c r="PA364" s="1"/>
      <c r="PB364" s="1"/>
      <c r="PC364" s="1"/>
      <c r="PD364" s="1"/>
      <c r="PE364" s="1"/>
      <c r="PF364" s="1"/>
      <c r="PG364" s="1"/>
      <c r="PH364" s="1"/>
      <c r="PI364" s="1"/>
      <c r="PJ364" s="1"/>
      <c r="PK364" s="1"/>
      <c r="PL364" s="1"/>
      <c r="PM364" s="1"/>
      <c r="PN364" s="1"/>
      <c r="PO364" s="1"/>
      <c r="PP364" s="1"/>
      <c r="PQ364" s="1"/>
      <c r="PR364" s="1"/>
      <c r="PS364" s="1"/>
      <c r="PT364" s="1"/>
      <c r="PU364" s="1"/>
      <c r="PV364" s="1"/>
      <c r="PW364" s="1"/>
      <c r="PX364" s="1"/>
      <c r="PY364" s="1"/>
      <c r="PZ364" s="1"/>
      <c r="QA364" s="1"/>
      <c r="QB364" s="1"/>
      <c r="QC364" s="1"/>
      <c r="QD364" s="1"/>
      <c r="QE364" s="1"/>
      <c r="QF364" s="1"/>
      <c r="QG364" s="1"/>
      <c r="QH364" s="1"/>
      <c r="QI364" s="1"/>
      <c r="QJ364" s="1"/>
      <c r="QK364" s="1"/>
      <c r="QL364" s="1"/>
      <c r="QM364" s="1"/>
      <c r="QN364" s="1"/>
      <c r="QO364" s="1"/>
      <c r="QP364" s="1"/>
      <c r="QQ364" s="1"/>
      <c r="QR364" s="1"/>
      <c r="QS364" s="1"/>
      <c r="QT364" s="1"/>
      <c r="QU364" s="1"/>
      <c r="QV364" s="1"/>
    </row>
    <row r="365" spans="1:464" x14ac:dyDescent="0.25">
      <c r="A365" s="1"/>
      <c r="B365" s="1"/>
      <c r="C365" s="1"/>
      <c r="D365" s="1"/>
      <c r="E365" s="1"/>
      <c r="Q365" s="1"/>
      <c r="R365" s="1"/>
      <c r="W365" s="48"/>
      <c r="AH365" s="48"/>
      <c r="AI365" s="48"/>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c r="LI365" s="1"/>
      <c r="LJ365" s="1"/>
      <c r="LK365" s="1"/>
      <c r="LL365" s="1"/>
      <c r="LM365" s="1"/>
      <c r="LN365" s="1"/>
      <c r="LO365" s="1"/>
      <c r="LP365" s="1"/>
      <c r="LQ365" s="1"/>
      <c r="LR365" s="1"/>
      <c r="LS365" s="1"/>
      <c r="LT365" s="1"/>
      <c r="LU365" s="1"/>
      <c r="LV365" s="1"/>
      <c r="LW365" s="1"/>
      <c r="LX365" s="1"/>
      <c r="LY365" s="1"/>
      <c r="LZ365" s="1"/>
      <c r="MA365" s="1"/>
      <c r="MB365" s="1"/>
      <c r="MC365" s="1"/>
      <c r="MD365" s="1"/>
      <c r="ME365" s="1"/>
      <c r="MF365" s="1"/>
      <c r="MG365" s="1"/>
      <c r="MH365" s="1"/>
      <c r="MI365" s="1"/>
      <c r="MJ365" s="1"/>
      <c r="MK365" s="1"/>
      <c r="ML365" s="1"/>
      <c r="MM365" s="1"/>
      <c r="MN365" s="1"/>
      <c r="MO365" s="1"/>
      <c r="MP365" s="1"/>
      <c r="MQ365" s="1"/>
      <c r="MR365" s="1"/>
      <c r="MS365" s="1"/>
      <c r="MT365" s="1"/>
      <c r="MU365" s="1"/>
      <c r="MV365" s="1"/>
      <c r="MW365" s="1"/>
      <c r="MX365" s="1"/>
      <c r="MY365" s="1"/>
      <c r="MZ365" s="1"/>
      <c r="NA365" s="1"/>
      <c r="NB365" s="1"/>
      <c r="NC365" s="1"/>
      <c r="ND365" s="1"/>
      <c r="NE365" s="1"/>
      <c r="NF365" s="1"/>
      <c r="NG365" s="1"/>
      <c r="NH365" s="1"/>
      <c r="NI365" s="1"/>
      <c r="NJ365" s="1"/>
      <c r="NK365" s="1"/>
      <c r="NL365" s="1"/>
      <c r="NM365" s="1"/>
      <c r="NN365" s="1"/>
      <c r="NO365" s="1"/>
      <c r="NP365" s="1"/>
      <c r="NQ365" s="1"/>
      <c r="NR365" s="1"/>
      <c r="NS365" s="1"/>
      <c r="NT365" s="1"/>
      <c r="NU365" s="1"/>
      <c r="NV365" s="1"/>
      <c r="NW365" s="1"/>
      <c r="NX365" s="1"/>
      <c r="NY365" s="1"/>
      <c r="NZ365" s="1"/>
      <c r="OA365" s="1"/>
      <c r="OB365" s="1"/>
      <c r="OC365" s="1"/>
      <c r="OD365" s="1"/>
      <c r="OE365" s="1"/>
      <c r="OF365" s="1"/>
      <c r="OG365" s="1"/>
      <c r="OH365" s="1"/>
      <c r="OI365" s="1"/>
      <c r="OJ365" s="1"/>
      <c r="OK365" s="1"/>
      <c r="OL365" s="1"/>
      <c r="OM365" s="1"/>
      <c r="ON365" s="1"/>
      <c r="OO365" s="1"/>
      <c r="OP365" s="1"/>
      <c r="OQ365" s="1"/>
      <c r="OR365" s="1"/>
      <c r="OS365" s="1"/>
      <c r="OT365" s="1"/>
      <c r="OU365" s="1"/>
      <c r="OV365" s="1"/>
      <c r="OW365" s="1"/>
      <c r="OX365" s="1"/>
      <c r="OY365" s="1"/>
      <c r="OZ365" s="1"/>
      <c r="PA365" s="1"/>
      <c r="PB365" s="1"/>
      <c r="PC365" s="1"/>
      <c r="PD365" s="1"/>
      <c r="PE365" s="1"/>
      <c r="PF365" s="1"/>
      <c r="PG365" s="1"/>
      <c r="PH365" s="1"/>
      <c r="PI365" s="1"/>
      <c r="PJ365" s="1"/>
      <c r="PK365" s="1"/>
      <c r="PL365" s="1"/>
      <c r="PM365" s="1"/>
      <c r="PN365" s="1"/>
      <c r="PO365" s="1"/>
      <c r="PP365" s="1"/>
      <c r="PQ365" s="1"/>
      <c r="PR365" s="1"/>
      <c r="PS365" s="1"/>
      <c r="PT365" s="1"/>
      <c r="PU365" s="1"/>
      <c r="PV365" s="1"/>
      <c r="PW365" s="1"/>
      <c r="PX365" s="1"/>
      <c r="PY365" s="1"/>
      <c r="PZ365" s="1"/>
      <c r="QA365" s="1"/>
      <c r="QB365" s="1"/>
      <c r="QC365" s="1"/>
      <c r="QD365" s="1"/>
      <c r="QE365" s="1"/>
      <c r="QF365" s="1"/>
      <c r="QG365" s="1"/>
      <c r="QH365" s="1"/>
      <c r="QI365" s="1"/>
      <c r="QJ365" s="1"/>
      <c r="QK365" s="1"/>
      <c r="QL365" s="1"/>
      <c r="QM365" s="1"/>
      <c r="QN365" s="1"/>
      <c r="QO365" s="1"/>
      <c r="QP365" s="1"/>
      <c r="QQ365" s="1"/>
      <c r="QR365" s="1"/>
      <c r="QS365" s="1"/>
      <c r="QT365" s="1"/>
      <c r="QU365" s="1"/>
      <c r="QV365" s="1"/>
    </row>
    <row r="366" spans="1:464" x14ac:dyDescent="0.25">
      <c r="A366" s="1"/>
      <c r="B366" s="1"/>
      <c r="C366" s="1"/>
      <c r="D366" s="1"/>
      <c r="E366" s="1"/>
      <c r="Q366" s="1"/>
      <c r="R366" s="1"/>
      <c r="W366" s="48"/>
      <c r="AH366" s="48"/>
      <c r="AI366" s="48"/>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c r="LI366" s="1"/>
      <c r="LJ366" s="1"/>
      <c r="LK366" s="1"/>
      <c r="LL366" s="1"/>
      <c r="LM366" s="1"/>
      <c r="LN366" s="1"/>
      <c r="LO366" s="1"/>
      <c r="LP366" s="1"/>
      <c r="LQ366" s="1"/>
      <c r="LR366" s="1"/>
      <c r="LS366" s="1"/>
      <c r="LT366" s="1"/>
      <c r="LU366" s="1"/>
      <c r="LV366" s="1"/>
      <c r="LW366" s="1"/>
      <c r="LX366" s="1"/>
      <c r="LY366" s="1"/>
      <c r="LZ366" s="1"/>
      <c r="MA366" s="1"/>
      <c r="MB366" s="1"/>
      <c r="MC366" s="1"/>
      <c r="MD366" s="1"/>
      <c r="ME366" s="1"/>
      <c r="MF366" s="1"/>
      <c r="MG366" s="1"/>
      <c r="MH366" s="1"/>
      <c r="MI366" s="1"/>
      <c r="MJ366" s="1"/>
      <c r="MK366" s="1"/>
      <c r="ML366" s="1"/>
      <c r="MM366" s="1"/>
      <c r="MN366" s="1"/>
      <c r="MO366" s="1"/>
      <c r="MP366" s="1"/>
      <c r="MQ366" s="1"/>
      <c r="MR366" s="1"/>
      <c r="MS366" s="1"/>
      <c r="MT366" s="1"/>
      <c r="MU366" s="1"/>
      <c r="MV366" s="1"/>
      <c r="MW366" s="1"/>
      <c r="MX366" s="1"/>
      <c r="MY366" s="1"/>
      <c r="MZ366" s="1"/>
      <c r="NA366" s="1"/>
      <c r="NB366" s="1"/>
      <c r="NC366" s="1"/>
      <c r="ND366" s="1"/>
      <c r="NE366" s="1"/>
      <c r="NF366" s="1"/>
      <c r="NG366" s="1"/>
      <c r="NH366" s="1"/>
      <c r="NI366" s="1"/>
      <c r="NJ366" s="1"/>
      <c r="NK366" s="1"/>
      <c r="NL366" s="1"/>
      <c r="NM366" s="1"/>
      <c r="NN366" s="1"/>
      <c r="NO366" s="1"/>
      <c r="NP366" s="1"/>
      <c r="NQ366" s="1"/>
      <c r="NR366" s="1"/>
      <c r="NS366" s="1"/>
      <c r="NT366" s="1"/>
      <c r="NU366" s="1"/>
      <c r="NV366" s="1"/>
      <c r="NW366" s="1"/>
      <c r="NX366" s="1"/>
      <c r="NY366" s="1"/>
      <c r="NZ366" s="1"/>
      <c r="OA366" s="1"/>
      <c r="OB366" s="1"/>
      <c r="OC366" s="1"/>
      <c r="OD366" s="1"/>
      <c r="OE366" s="1"/>
      <c r="OF366" s="1"/>
      <c r="OG366" s="1"/>
      <c r="OH366" s="1"/>
      <c r="OI366" s="1"/>
      <c r="OJ366" s="1"/>
      <c r="OK366" s="1"/>
      <c r="OL366" s="1"/>
      <c r="OM366" s="1"/>
      <c r="ON366" s="1"/>
      <c r="OO366" s="1"/>
      <c r="OP366" s="1"/>
      <c r="OQ366" s="1"/>
      <c r="OR366" s="1"/>
      <c r="OS366" s="1"/>
      <c r="OT366" s="1"/>
      <c r="OU366" s="1"/>
      <c r="OV366" s="1"/>
      <c r="OW366" s="1"/>
      <c r="OX366" s="1"/>
      <c r="OY366" s="1"/>
      <c r="OZ366" s="1"/>
      <c r="PA366" s="1"/>
      <c r="PB366" s="1"/>
      <c r="PC366" s="1"/>
      <c r="PD366" s="1"/>
      <c r="PE366" s="1"/>
      <c r="PF366" s="1"/>
      <c r="PG366" s="1"/>
      <c r="PH366" s="1"/>
      <c r="PI366" s="1"/>
      <c r="PJ366" s="1"/>
      <c r="PK366" s="1"/>
      <c r="PL366" s="1"/>
      <c r="PM366" s="1"/>
      <c r="PN366" s="1"/>
      <c r="PO366" s="1"/>
      <c r="PP366" s="1"/>
      <c r="PQ366" s="1"/>
      <c r="PR366" s="1"/>
      <c r="PS366" s="1"/>
      <c r="PT366" s="1"/>
      <c r="PU366" s="1"/>
      <c r="PV366" s="1"/>
      <c r="PW366" s="1"/>
      <c r="PX366" s="1"/>
      <c r="PY366" s="1"/>
      <c r="PZ366" s="1"/>
      <c r="QA366" s="1"/>
      <c r="QB366" s="1"/>
      <c r="QC366" s="1"/>
      <c r="QD366" s="1"/>
      <c r="QE366" s="1"/>
      <c r="QF366" s="1"/>
      <c r="QG366" s="1"/>
      <c r="QH366" s="1"/>
      <c r="QI366" s="1"/>
      <c r="QJ366" s="1"/>
      <c r="QK366" s="1"/>
      <c r="QL366" s="1"/>
      <c r="QM366" s="1"/>
      <c r="QN366" s="1"/>
      <c r="QO366" s="1"/>
      <c r="QP366" s="1"/>
      <c r="QQ366" s="1"/>
      <c r="QR366" s="1"/>
      <c r="QS366" s="1"/>
      <c r="QT366" s="1"/>
      <c r="QU366" s="1"/>
      <c r="QV366" s="1"/>
    </row>
    <row r="367" spans="1:464" x14ac:dyDescent="0.25">
      <c r="A367" s="1"/>
      <c r="B367" s="1"/>
      <c r="C367" s="1"/>
      <c r="D367" s="1"/>
      <c r="E367" s="1"/>
      <c r="Q367" s="1"/>
      <c r="R367" s="1"/>
      <c r="W367" s="48"/>
      <c r="AH367" s="48"/>
      <c r="AI367" s="48"/>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c r="LI367" s="1"/>
      <c r="LJ367" s="1"/>
      <c r="LK367" s="1"/>
      <c r="LL367" s="1"/>
      <c r="LM367" s="1"/>
      <c r="LN367" s="1"/>
      <c r="LO367" s="1"/>
      <c r="LP367" s="1"/>
      <c r="LQ367" s="1"/>
      <c r="LR367" s="1"/>
      <c r="LS367" s="1"/>
      <c r="LT367" s="1"/>
      <c r="LU367" s="1"/>
      <c r="LV367" s="1"/>
      <c r="LW367" s="1"/>
      <c r="LX367" s="1"/>
      <c r="LY367" s="1"/>
      <c r="LZ367" s="1"/>
      <c r="MA367" s="1"/>
      <c r="MB367" s="1"/>
      <c r="MC367" s="1"/>
      <c r="MD367" s="1"/>
      <c r="ME367" s="1"/>
      <c r="MF367" s="1"/>
      <c r="MG367" s="1"/>
      <c r="MH367" s="1"/>
      <c r="MI367" s="1"/>
      <c r="MJ367" s="1"/>
      <c r="MK367" s="1"/>
      <c r="ML367" s="1"/>
      <c r="MM367" s="1"/>
      <c r="MN367" s="1"/>
      <c r="MO367" s="1"/>
      <c r="MP367" s="1"/>
      <c r="MQ367" s="1"/>
      <c r="MR367" s="1"/>
      <c r="MS367" s="1"/>
      <c r="MT367" s="1"/>
      <c r="MU367" s="1"/>
      <c r="MV367" s="1"/>
      <c r="MW367" s="1"/>
      <c r="MX367" s="1"/>
      <c r="MY367" s="1"/>
      <c r="MZ367" s="1"/>
      <c r="NA367" s="1"/>
      <c r="NB367" s="1"/>
      <c r="NC367" s="1"/>
      <c r="ND367" s="1"/>
      <c r="NE367" s="1"/>
      <c r="NF367" s="1"/>
      <c r="NG367" s="1"/>
      <c r="NH367" s="1"/>
      <c r="NI367" s="1"/>
      <c r="NJ367" s="1"/>
      <c r="NK367" s="1"/>
      <c r="NL367" s="1"/>
      <c r="NM367" s="1"/>
      <c r="NN367" s="1"/>
      <c r="NO367" s="1"/>
      <c r="NP367" s="1"/>
      <c r="NQ367" s="1"/>
      <c r="NR367" s="1"/>
      <c r="NS367" s="1"/>
      <c r="NT367" s="1"/>
      <c r="NU367" s="1"/>
      <c r="NV367" s="1"/>
      <c r="NW367" s="1"/>
      <c r="NX367" s="1"/>
      <c r="NY367" s="1"/>
      <c r="NZ367" s="1"/>
      <c r="OA367" s="1"/>
      <c r="OB367" s="1"/>
      <c r="OC367" s="1"/>
      <c r="OD367" s="1"/>
      <c r="OE367" s="1"/>
      <c r="OF367" s="1"/>
      <c r="OG367" s="1"/>
      <c r="OH367" s="1"/>
      <c r="OI367" s="1"/>
      <c r="OJ367" s="1"/>
      <c r="OK367" s="1"/>
      <c r="OL367" s="1"/>
      <c r="OM367" s="1"/>
      <c r="ON367" s="1"/>
      <c r="OO367" s="1"/>
      <c r="OP367" s="1"/>
      <c r="OQ367" s="1"/>
      <c r="OR367" s="1"/>
      <c r="OS367" s="1"/>
      <c r="OT367" s="1"/>
      <c r="OU367" s="1"/>
      <c r="OV367" s="1"/>
      <c r="OW367" s="1"/>
      <c r="OX367" s="1"/>
      <c r="OY367" s="1"/>
      <c r="OZ367" s="1"/>
      <c r="PA367" s="1"/>
      <c r="PB367" s="1"/>
      <c r="PC367" s="1"/>
      <c r="PD367" s="1"/>
      <c r="PE367" s="1"/>
      <c r="PF367" s="1"/>
      <c r="PG367" s="1"/>
      <c r="PH367" s="1"/>
      <c r="PI367" s="1"/>
      <c r="PJ367" s="1"/>
      <c r="PK367" s="1"/>
      <c r="PL367" s="1"/>
      <c r="PM367" s="1"/>
      <c r="PN367" s="1"/>
      <c r="PO367" s="1"/>
      <c r="PP367" s="1"/>
      <c r="PQ367" s="1"/>
      <c r="PR367" s="1"/>
      <c r="PS367" s="1"/>
      <c r="PT367" s="1"/>
      <c r="PU367" s="1"/>
      <c r="PV367" s="1"/>
      <c r="PW367" s="1"/>
      <c r="PX367" s="1"/>
      <c r="PY367" s="1"/>
      <c r="PZ367" s="1"/>
      <c r="QA367" s="1"/>
      <c r="QB367" s="1"/>
      <c r="QC367" s="1"/>
      <c r="QD367" s="1"/>
      <c r="QE367" s="1"/>
      <c r="QF367" s="1"/>
      <c r="QG367" s="1"/>
      <c r="QH367" s="1"/>
      <c r="QI367" s="1"/>
      <c r="QJ367" s="1"/>
      <c r="QK367" s="1"/>
      <c r="QL367" s="1"/>
      <c r="QM367" s="1"/>
      <c r="QN367" s="1"/>
      <c r="QO367" s="1"/>
      <c r="QP367" s="1"/>
      <c r="QQ367" s="1"/>
      <c r="QR367" s="1"/>
      <c r="QS367" s="1"/>
      <c r="QT367" s="1"/>
      <c r="QU367" s="1"/>
      <c r="QV367" s="1"/>
    </row>
    <row r="368" spans="1:464" x14ac:dyDescent="0.25">
      <c r="A368" s="1"/>
      <c r="B368" s="1"/>
      <c r="C368" s="1"/>
      <c r="D368" s="1"/>
      <c r="E368" s="1"/>
      <c r="Q368" s="1"/>
      <c r="R368" s="1"/>
      <c r="W368" s="48"/>
      <c r="AH368" s="48"/>
      <c r="AI368" s="48"/>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c r="LI368" s="1"/>
      <c r="LJ368" s="1"/>
      <c r="LK368" s="1"/>
      <c r="LL368" s="1"/>
      <c r="LM368" s="1"/>
      <c r="LN368" s="1"/>
      <c r="LO368" s="1"/>
      <c r="LP368" s="1"/>
      <c r="LQ368" s="1"/>
      <c r="LR368" s="1"/>
      <c r="LS368" s="1"/>
      <c r="LT368" s="1"/>
      <c r="LU368" s="1"/>
      <c r="LV368" s="1"/>
      <c r="LW368" s="1"/>
      <c r="LX368" s="1"/>
      <c r="LY368" s="1"/>
      <c r="LZ368" s="1"/>
      <c r="MA368" s="1"/>
      <c r="MB368" s="1"/>
      <c r="MC368" s="1"/>
      <c r="MD368" s="1"/>
      <c r="ME368" s="1"/>
      <c r="MF368" s="1"/>
      <c r="MG368" s="1"/>
      <c r="MH368" s="1"/>
      <c r="MI368" s="1"/>
      <c r="MJ368" s="1"/>
      <c r="MK368" s="1"/>
      <c r="ML368" s="1"/>
      <c r="MM368" s="1"/>
      <c r="MN368" s="1"/>
      <c r="MO368" s="1"/>
      <c r="MP368" s="1"/>
      <c r="MQ368" s="1"/>
      <c r="MR368" s="1"/>
      <c r="MS368" s="1"/>
      <c r="MT368" s="1"/>
      <c r="MU368" s="1"/>
      <c r="MV368" s="1"/>
      <c r="MW368" s="1"/>
      <c r="MX368" s="1"/>
      <c r="MY368" s="1"/>
      <c r="MZ368" s="1"/>
      <c r="NA368" s="1"/>
      <c r="NB368" s="1"/>
      <c r="NC368" s="1"/>
      <c r="ND368" s="1"/>
      <c r="NE368" s="1"/>
      <c r="NF368" s="1"/>
      <c r="NG368" s="1"/>
      <c r="NH368" s="1"/>
      <c r="NI368" s="1"/>
      <c r="NJ368" s="1"/>
      <c r="NK368" s="1"/>
      <c r="NL368" s="1"/>
      <c r="NM368" s="1"/>
      <c r="NN368" s="1"/>
      <c r="NO368" s="1"/>
      <c r="NP368" s="1"/>
      <c r="NQ368" s="1"/>
      <c r="NR368" s="1"/>
      <c r="NS368" s="1"/>
      <c r="NT368" s="1"/>
      <c r="NU368" s="1"/>
      <c r="NV368" s="1"/>
      <c r="NW368" s="1"/>
      <c r="NX368" s="1"/>
      <c r="NY368" s="1"/>
      <c r="NZ368" s="1"/>
      <c r="OA368" s="1"/>
      <c r="OB368" s="1"/>
      <c r="OC368" s="1"/>
      <c r="OD368" s="1"/>
      <c r="OE368" s="1"/>
      <c r="OF368" s="1"/>
      <c r="OG368" s="1"/>
      <c r="OH368" s="1"/>
      <c r="OI368" s="1"/>
      <c r="OJ368" s="1"/>
      <c r="OK368" s="1"/>
      <c r="OL368" s="1"/>
      <c r="OM368" s="1"/>
      <c r="ON368" s="1"/>
      <c r="OO368" s="1"/>
      <c r="OP368" s="1"/>
      <c r="OQ368" s="1"/>
      <c r="OR368" s="1"/>
      <c r="OS368" s="1"/>
      <c r="OT368" s="1"/>
      <c r="OU368" s="1"/>
      <c r="OV368" s="1"/>
      <c r="OW368" s="1"/>
      <c r="OX368" s="1"/>
      <c r="OY368" s="1"/>
      <c r="OZ368" s="1"/>
      <c r="PA368" s="1"/>
      <c r="PB368" s="1"/>
      <c r="PC368" s="1"/>
      <c r="PD368" s="1"/>
      <c r="PE368" s="1"/>
      <c r="PF368" s="1"/>
      <c r="PG368" s="1"/>
      <c r="PH368" s="1"/>
      <c r="PI368" s="1"/>
      <c r="PJ368" s="1"/>
      <c r="PK368" s="1"/>
      <c r="PL368" s="1"/>
      <c r="PM368" s="1"/>
      <c r="PN368" s="1"/>
      <c r="PO368" s="1"/>
      <c r="PP368" s="1"/>
      <c r="PQ368" s="1"/>
      <c r="PR368" s="1"/>
      <c r="PS368" s="1"/>
      <c r="PT368" s="1"/>
      <c r="PU368" s="1"/>
      <c r="PV368" s="1"/>
      <c r="PW368" s="1"/>
      <c r="PX368" s="1"/>
      <c r="PY368" s="1"/>
      <c r="PZ368" s="1"/>
      <c r="QA368" s="1"/>
      <c r="QB368" s="1"/>
      <c r="QC368" s="1"/>
      <c r="QD368" s="1"/>
      <c r="QE368" s="1"/>
      <c r="QF368" s="1"/>
      <c r="QG368" s="1"/>
      <c r="QH368" s="1"/>
      <c r="QI368" s="1"/>
      <c r="QJ368" s="1"/>
      <c r="QK368" s="1"/>
      <c r="QL368" s="1"/>
      <c r="QM368" s="1"/>
      <c r="QN368" s="1"/>
      <c r="QO368" s="1"/>
      <c r="QP368" s="1"/>
      <c r="QQ368" s="1"/>
      <c r="QR368" s="1"/>
      <c r="QS368" s="1"/>
      <c r="QT368" s="1"/>
      <c r="QU368" s="1"/>
      <c r="QV368" s="1"/>
    </row>
    <row r="369" spans="1:464" x14ac:dyDescent="0.25">
      <c r="A369" s="1"/>
      <c r="B369" s="1"/>
      <c r="C369" s="1"/>
      <c r="D369" s="1"/>
      <c r="E369" s="1"/>
      <c r="Q369" s="1"/>
      <c r="R369" s="1"/>
      <c r="W369" s="48"/>
      <c r="AH369" s="48"/>
      <c r="AI369" s="48"/>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c r="KH369" s="1"/>
      <c r="KI369" s="1"/>
      <c r="KJ369" s="1"/>
      <c r="KK369" s="1"/>
      <c r="KL369" s="1"/>
      <c r="KM369" s="1"/>
      <c r="KN369" s="1"/>
      <c r="KO369" s="1"/>
      <c r="KP369" s="1"/>
      <c r="KQ369" s="1"/>
      <c r="KR369" s="1"/>
      <c r="KS369" s="1"/>
      <c r="KT369" s="1"/>
      <c r="KU369" s="1"/>
      <c r="KV369" s="1"/>
      <c r="KW369" s="1"/>
      <c r="KX369" s="1"/>
      <c r="KY369" s="1"/>
      <c r="KZ369" s="1"/>
      <c r="LA369" s="1"/>
      <c r="LB369" s="1"/>
      <c r="LC369" s="1"/>
      <c r="LD369" s="1"/>
      <c r="LE369" s="1"/>
      <c r="LF369" s="1"/>
      <c r="LG369" s="1"/>
      <c r="LH369" s="1"/>
      <c r="LI369" s="1"/>
      <c r="LJ369" s="1"/>
      <c r="LK369" s="1"/>
      <c r="LL369" s="1"/>
      <c r="LM369" s="1"/>
      <c r="LN369" s="1"/>
      <c r="LO369" s="1"/>
      <c r="LP369" s="1"/>
      <c r="LQ369" s="1"/>
      <c r="LR369" s="1"/>
      <c r="LS369" s="1"/>
      <c r="LT369" s="1"/>
      <c r="LU369" s="1"/>
      <c r="LV369" s="1"/>
      <c r="LW369" s="1"/>
      <c r="LX369" s="1"/>
      <c r="LY369" s="1"/>
      <c r="LZ369" s="1"/>
      <c r="MA369" s="1"/>
      <c r="MB369" s="1"/>
      <c r="MC369" s="1"/>
      <c r="MD369" s="1"/>
      <c r="ME369" s="1"/>
      <c r="MF369" s="1"/>
      <c r="MG369" s="1"/>
      <c r="MH369" s="1"/>
      <c r="MI369" s="1"/>
      <c r="MJ369" s="1"/>
      <c r="MK369" s="1"/>
      <c r="ML369" s="1"/>
      <c r="MM369" s="1"/>
      <c r="MN369" s="1"/>
      <c r="MO369" s="1"/>
      <c r="MP369" s="1"/>
      <c r="MQ369" s="1"/>
      <c r="MR369" s="1"/>
      <c r="MS369" s="1"/>
      <c r="MT369" s="1"/>
      <c r="MU369" s="1"/>
      <c r="MV369" s="1"/>
      <c r="MW369" s="1"/>
      <c r="MX369" s="1"/>
      <c r="MY369" s="1"/>
      <c r="MZ369" s="1"/>
      <c r="NA369" s="1"/>
      <c r="NB369" s="1"/>
      <c r="NC369" s="1"/>
      <c r="ND369" s="1"/>
      <c r="NE369" s="1"/>
      <c r="NF369" s="1"/>
      <c r="NG369" s="1"/>
      <c r="NH369" s="1"/>
      <c r="NI369" s="1"/>
      <c r="NJ369" s="1"/>
      <c r="NK369" s="1"/>
      <c r="NL369" s="1"/>
      <c r="NM369" s="1"/>
      <c r="NN369" s="1"/>
      <c r="NO369" s="1"/>
      <c r="NP369" s="1"/>
      <c r="NQ369" s="1"/>
      <c r="NR369" s="1"/>
      <c r="NS369" s="1"/>
      <c r="NT369" s="1"/>
      <c r="NU369" s="1"/>
      <c r="NV369" s="1"/>
      <c r="NW369" s="1"/>
      <c r="NX369" s="1"/>
      <c r="NY369" s="1"/>
      <c r="NZ369" s="1"/>
      <c r="OA369" s="1"/>
      <c r="OB369" s="1"/>
      <c r="OC369" s="1"/>
      <c r="OD369" s="1"/>
      <c r="OE369" s="1"/>
      <c r="OF369" s="1"/>
      <c r="OG369" s="1"/>
      <c r="OH369" s="1"/>
      <c r="OI369" s="1"/>
      <c r="OJ369" s="1"/>
      <c r="OK369" s="1"/>
      <c r="OL369" s="1"/>
      <c r="OM369" s="1"/>
      <c r="ON369" s="1"/>
      <c r="OO369" s="1"/>
      <c r="OP369" s="1"/>
      <c r="OQ369" s="1"/>
      <c r="OR369" s="1"/>
      <c r="OS369" s="1"/>
      <c r="OT369" s="1"/>
      <c r="OU369" s="1"/>
      <c r="OV369" s="1"/>
      <c r="OW369" s="1"/>
      <c r="OX369" s="1"/>
      <c r="OY369" s="1"/>
      <c r="OZ369" s="1"/>
      <c r="PA369" s="1"/>
      <c r="PB369" s="1"/>
      <c r="PC369" s="1"/>
      <c r="PD369" s="1"/>
      <c r="PE369" s="1"/>
      <c r="PF369" s="1"/>
      <c r="PG369" s="1"/>
      <c r="PH369" s="1"/>
      <c r="PI369" s="1"/>
      <c r="PJ369" s="1"/>
      <c r="PK369" s="1"/>
      <c r="PL369" s="1"/>
      <c r="PM369" s="1"/>
      <c r="PN369" s="1"/>
      <c r="PO369" s="1"/>
      <c r="PP369" s="1"/>
      <c r="PQ369" s="1"/>
      <c r="PR369" s="1"/>
      <c r="PS369" s="1"/>
      <c r="PT369" s="1"/>
      <c r="PU369" s="1"/>
      <c r="PV369" s="1"/>
      <c r="PW369" s="1"/>
      <c r="PX369" s="1"/>
      <c r="PY369" s="1"/>
      <c r="PZ369" s="1"/>
      <c r="QA369" s="1"/>
      <c r="QB369" s="1"/>
      <c r="QC369" s="1"/>
      <c r="QD369" s="1"/>
      <c r="QE369" s="1"/>
      <c r="QF369" s="1"/>
      <c r="QG369" s="1"/>
      <c r="QH369" s="1"/>
      <c r="QI369" s="1"/>
      <c r="QJ369" s="1"/>
      <c r="QK369" s="1"/>
      <c r="QL369" s="1"/>
      <c r="QM369" s="1"/>
      <c r="QN369" s="1"/>
      <c r="QO369" s="1"/>
      <c r="QP369" s="1"/>
      <c r="QQ369" s="1"/>
      <c r="QR369" s="1"/>
      <c r="QS369" s="1"/>
      <c r="QT369" s="1"/>
      <c r="QU369" s="1"/>
      <c r="QV369" s="1"/>
    </row>
    <row r="370" spans="1:464" x14ac:dyDescent="0.25">
      <c r="A370" s="1"/>
      <c r="B370" s="1"/>
      <c r="C370" s="1"/>
      <c r="D370" s="1"/>
      <c r="E370" s="1"/>
      <c r="Q370" s="1"/>
      <c r="R370" s="1"/>
      <c r="W370" s="48"/>
      <c r="AH370" s="48"/>
      <c r="AI370" s="48"/>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c r="KH370" s="1"/>
      <c r="KI370" s="1"/>
      <c r="KJ370" s="1"/>
      <c r="KK370" s="1"/>
      <c r="KL370" s="1"/>
      <c r="KM370" s="1"/>
      <c r="KN370" s="1"/>
      <c r="KO370" s="1"/>
      <c r="KP370" s="1"/>
      <c r="KQ370" s="1"/>
      <c r="KR370" s="1"/>
      <c r="KS370" s="1"/>
      <c r="KT370" s="1"/>
      <c r="KU370" s="1"/>
      <c r="KV370" s="1"/>
      <c r="KW370" s="1"/>
      <c r="KX370" s="1"/>
      <c r="KY370" s="1"/>
      <c r="KZ370" s="1"/>
      <c r="LA370" s="1"/>
      <c r="LB370" s="1"/>
      <c r="LC370" s="1"/>
      <c r="LD370" s="1"/>
      <c r="LE370" s="1"/>
      <c r="LF370" s="1"/>
      <c r="LG370" s="1"/>
      <c r="LH370" s="1"/>
      <c r="LI370" s="1"/>
      <c r="LJ370" s="1"/>
      <c r="LK370" s="1"/>
      <c r="LL370" s="1"/>
      <c r="LM370" s="1"/>
      <c r="LN370" s="1"/>
      <c r="LO370" s="1"/>
      <c r="LP370" s="1"/>
      <c r="LQ370" s="1"/>
      <c r="LR370" s="1"/>
      <c r="LS370" s="1"/>
      <c r="LT370" s="1"/>
      <c r="LU370" s="1"/>
      <c r="LV370" s="1"/>
      <c r="LW370" s="1"/>
      <c r="LX370" s="1"/>
      <c r="LY370" s="1"/>
      <c r="LZ370" s="1"/>
      <c r="MA370" s="1"/>
      <c r="MB370" s="1"/>
      <c r="MC370" s="1"/>
      <c r="MD370" s="1"/>
      <c r="ME370" s="1"/>
      <c r="MF370" s="1"/>
      <c r="MG370" s="1"/>
      <c r="MH370" s="1"/>
      <c r="MI370" s="1"/>
      <c r="MJ370" s="1"/>
      <c r="MK370" s="1"/>
      <c r="ML370" s="1"/>
      <c r="MM370" s="1"/>
      <c r="MN370" s="1"/>
      <c r="MO370" s="1"/>
      <c r="MP370" s="1"/>
      <c r="MQ370" s="1"/>
      <c r="MR370" s="1"/>
      <c r="MS370" s="1"/>
      <c r="MT370" s="1"/>
      <c r="MU370" s="1"/>
      <c r="MV370" s="1"/>
      <c r="MW370" s="1"/>
      <c r="MX370" s="1"/>
      <c r="MY370" s="1"/>
      <c r="MZ370" s="1"/>
      <c r="NA370" s="1"/>
      <c r="NB370" s="1"/>
      <c r="NC370" s="1"/>
      <c r="ND370" s="1"/>
      <c r="NE370" s="1"/>
      <c r="NF370" s="1"/>
      <c r="NG370" s="1"/>
      <c r="NH370" s="1"/>
      <c r="NI370" s="1"/>
      <c r="NJ370" s="1"/>
      <c r="NK370" s="1"/>
      <c r="NL370" s="1"/>
      <c r="NM370" s="1"/>
      <c r="NN370" s="1"/>
      <c r="NO370" s="1"/>
      <c r="NP370" s="1"/>
      <c r="NQ370" s="1"/>
      <c r="NR370" s="1"/>
      <c r="NS370" s="1"/>
      <c r="NT370" s="1"/>
      <c r="NU370" s="1"/>
      <c r="NV370" s="1"/>
      <c r="NW370" s="1"/>
      <c r="NX370" s="1"/>
      <c r="NY370" s="1"/>
      <c r="NZ370" s="1"/>
      <c r="OA370" s="1"/>
      <c r="OB370" s="1"/>
      <c r="OC370" s="1"/>
      <c r="OD370" s="1"/>
      <c r="OE370" s="1"/>
      <c r="OF370" s="1"/>
      <c r="OG370" s="1"/>
      <c r="OH370" s="1"/>
      <c r="OI370" s="1"/>
      <c r="OJ370" s="1"/>
      <c r="OK370" s="1"/>
      <c r="OL370" s="1"/>
      <c r="OM370" s="1"/>
      <c r="ON370" s="1"/>
      <c r="OO370" s="1"/>
      <c r="OP370" s="1"/>
      <c r="OQ370" s="1"/>
      <c r="OR370" s="1"/>
      <c r="OS370" s="1"/>
      <c r="OT370" s="1"/>
      <c r="OU370" s="1"/>
      <c r="OV370" s="1"/>
      <c r="OW370" s="1"/>
      <c r="OX370" s="1"/>
      <c r="OY370" s="1"/>
      <c r="OZ370" s="1"/>
      <c r="PA370" s="1"/>
      <c r="PB370" s="1"/>
      <c r="PC370" s="1"/>
      <c r="PD370" s="1"/>
      <c r="PE370" s="1"/>
      <c r="PF370" s="1"/>
      <c r="PG370" s="1"/>
      <c r="PH370" s="1"/>
      <c r="PI370" s="1"/>
      <c r="PJ370" s="1"/>
      <c r="PK370" s="1"/>
      <c r="PL370" s="1"/>
      <c r="PM370" s="1"/>
      <c r="PN370" s="1"/>
      <c r="PO370" s="1"/>
      <c r="PP370" s="1"/>
      <c r="PQ370" s="1"/>
      <c r="PR370" s="1"/>
      <c r="PS370" s="1"/>
      <c r="PT370" s="1"/>
      <c r="PU370" s="1"/>
      <c r="PV370" s="1"/>
      <c r="PW370" s="1"/>
      <c r="PX370" s="1"/>
      <c r="PY370" s="1"/>
      <c r="PZ370" s="1"/>
      <c r="QA370" s="1"/>
      <c r="QB370" s="1"/>
      <c r="QC370" s="1"/>
      <c r="QD370" s="1"/>
      <c r="QE370" s="1"/>
      <c r="QF370" s="1"/>
      <c r="QG370" s="1"/>
      <c r="QH370" s="1"/>
      <c r="QI370" s="1"/>
      <c r="QJ370" s="1"/>
      <c r="QK370" s="1"/>
      <c r="QL370" s="1"/>
      <c r="QM370" s="1"/>
      <c r="QN370" s="1"/>
      <c r="QO370" s="1"/>
      <c r="QP370" s="1"/>
      <c r="QQ370" s="1"/>
      <c r="QR370" s="1"/>
      <c r="QS370" s="1"/>
      <c r="QT370" s="1"/>
      <c r="QU370" s="1"/>
      <c r="QV370" s="1"/>
    </row>
    <row r="371" spans="1:464" x14ac:dyDescent="0.25">
      <c r="A371" s="1"/>
      <c r="B371" s="1"/>
      <c r="C371" s="1"/>
      <c r="D371" s="1"/>
      <c r="E371" s="1"/>
      <c r="Q371" s="1"/>
      <c r="R371" s="1"/>
      <c r="W371" s="48"/>
      <c r="AH371" s="48"/>
      <c r="AI371" s="48"/>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c r="KH371" s="1"/>
      <c r="KI371" s="1"/>
      <c r="KJ371" s="1"/>
      <c r="KK371" s="1"/>
      <c r="KL371" s="1"/>
      <c r="KM371" s="1"/>
      <c r="KN371" s="1"/>
      <c r="KO371" s="1"/>
      <c r="KP371" s="1"/>
      <c r="KQ371" s="1"/>
      <c r="KR371" s="1"/>
      <c r="KS371" s="1"/>
      <c r="KT371" s="1"/>
      <c r="KU371" s="1"/>
      <c r="KV371" s="1"/>
      <c r="KW371" s="1"/>
      <c r="KX371" s="1"/>
      <c r="KY371" s="1"/>
      <c r="KZ371" s="1"/>
      <c r="LA371" s="1"/>
      <c r="LB371" s="1"/>
      <c r="LC371" s="1"/>
      <c r="LD371" s="1"/>
      <c r="LE371" s="1"/>
      <c r="LF371" s="1"/>
      <c r="LG371" s="1"/>
      <c r="LH371" s="1"/>
      <c r="LI371" s="1"/>
      <c r="LJ371" s="1"/>
      <c r="LK371" s="1"/>
      <c r="LL371" s="1"/>
      <c r="LM371" s="1"/>
      <c r="LN371" s="1"/>
      <c r="LO371" s="1"/>
      <c r="LP371" s="1"/>
      <c r="LQ371" s="1"/>
      <c r="LR371" s="1"/>
      <c r="LS371" s="1"/>
      <c r="LT371" s="1"/>
      <c r="LU371" s="1"/>
      <c r="LV371" s="1"/>
      <c r="LW371" s="1"/>
      <c r="LX371" s="1"/>
      <c r="LY371" s="1"/>
      <c r="LZ371" s="1"/>
      <c r="MA371" s="1"/>
      <c r="MB371" s="1"/>
      <c r="MC371" s="1"/>
      <c r="MD371" s="1"/>
      <c r="ME371" s="1"/>
      <c r="MF371" s="1"/>
      <c r="MG371" s="1"/>
      <c r="MH371" s="1"/>
      <c r="MI371" s="1"/>
      <c r="MJ371" s="1"/>
      <c r="MK371" s="1"/>
      <c r="ML371" s="1"/>
      <c r="MM371" s="1"/>
      <c r="MN371" s="1"/>
      <c r="MO371" s="1"/>
      <c r="MP371" s="1"/>
      <c r="MQ371" s="1"/>
      <c r="MR371" s="1"/>
      <c r="MS371" s="1"/>
      <c r="MT371" s="1"/>
      <c r="MU371" s="1"/>
      <c r="MV371" s="1"/>
      <c r="MW371" s="1"/>
      <c r="MX371" s="1"/>
      <c r="MY371" s="1"/>
      <c r="MZ371" s="1"/>
      <c r="NA371" s="1"/>
      <c r="NB371" s="1"/>
      <c r="NC371" s="1"/>
      <c r="ND371" s="1"/>
      <c r="NE371" s="1"/>
      <c r="NF371" s="1"/>
      <c r="NG371" s="1"/>
      <c r="NH371" s="1"/>
      <c r="NI371" s="1"/>
      <c r="NJ371" s="1"/>
      <c r="NK371" s="1"/>
      <c r="NL371" s="1"/>
      <c r="NM371" s="1"/>
      <c r="NN371" s="1"/>
      <c r="NO371" s="1"/>
      <c r="NP371" s="1"/>
      <c r="NQ371" s="1"/>
      <c r="NR371" s="1"/>
      <c r="NS371" s="1"/>
      <c r="NT371" s="1"/>
      <c r="NU371" s="1"/>
      <c r="NV371" s="1"/>
      <c r="NW371" s="1"/>
      <c r="NX371" s="1"/>
      <c r="NY371" s="1"/>
      <c r="NZ371" s="1"/>
      <c r="OA371" s="1"/>
      <c r="OB371" s="1"/>
      <c r="OC371" s="1"/>
      <c r="OD371" s="1"/>
      <c r="OE371" s="1"/>
      <c r="OF371" s="1"/>
      <c r="OG371" s="1"/>
      <c r="OH371" s="1"/>
      <c r="OI371" s="1"/>
      <c r="OJ371" s="1"/>
      <c r="OK371" s="1"/>
      <c r="OL371" s="1"/>
      <c r="OM371" s="1"/>
      <c r="ON371" s="1"/>
      <c r="OO371" s="1"/>
      <c r="OP371" s="1"/>
      <c r="OQ371" s="1"/>
      <c r="OR371" s="1"/>
      <c r="OS371" s="1"/>
      <c r="OT371" s="1"/>
      <c r="OU371" s="1"/>
      <c r="OV371" s="1"/>
      <c r="OW371" s="1"/>
      <c r="OX371" s="1"/>
      <c r="OY371" s="1"/>
      <c r="OZ371" s="1"/>
      <c r="PA371" s="1"/>
      <c r="PB371" s="1"/>
      <c r="PC371" s="1"/>
      <c r="PD371" s="1"/>
      <c r="PE371" s="1"/>
      <c r="PF371" s="1"/>
      <c r="PG371" s="1"/>
      <c r="PH371" s="1"/>
      <c r="PI371" s="1"/>
      <c r="PJ371" s="1"/>
      <c r="PK371" s="1"/>
      <c r="PL371" s="1"/>
      <c r="PM371" s="1"/>
      <c r="PN371" s="1"/>
      <c r="PO371" s="1"/>
      <c r="PP371" s="1"/>
      <c r="PQ371" s="1"/>
      <c r="PR371" s="1"/>
      <c r="PS371" s="1"/>
      <c r="PT371" s="1"/>
      <c r="PU371" s="1"/>
      <c r="PV371" s="1"/>
      <c r="PW371" s="1"/>
      <c r="PX371" s="1"/>
      <c r="PY371" s="1"/>
      <c r="PZ371" s="1"/>
      <c r="QA371" s="1"/>
      <c r="QB371" s="1"/>
      <c r="QC371" s="1"/>
      <c r="QD371" s="1"/>
      <c r="QE371" s="1"/>
      <c r="QF371" s="1"/>
      <c r="QG371" s="1"/>
      <c r="QH371" s="1"/>
      <c r="QI371" s="1"/>
      <c r="QJ371" s="1"/>
      <c r="QK371" s="1"/>
      <c r="QL371" s="1"/>
      <c r="QM371" s="1"/>
      <c r="QN371" s="1"/>
      <c r="QO371" s="1"/>
      <c r="QP371" s="1"/>
      <c r="QQ371" s="1"/>
      <c r="QR371" s="1"/>
      <c r="QS371" s="1"/>
      <c r="QT371" s="1"/>
      <c r="QU371" s="1"/>
      <c r="QV371" s="1"/>
    </row>
    <row r="372" spans="1:464" x14ac:dyDescent="0.25">
      <c r="A372" s="1"/>
      <c r="B372" s="1"/>
      <c r="C372" s="1"/>
      <c r="D372" s="1"/>
      <c r="E372" s="1"/>
      <c r="Q372" s="1"/>
      <c r="R372" s="1"/>
      <c r="W372" s="48"/>
      <c r="AH372" s="48"/>
      <c r="AI372" s="48"/>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c r="KH372" s="1"/>
      <c r="KI372" s="1"/>
      <c r="KJ372" s="1"/>
      <c r="KK372" s="1"/>
      <c r="KL372" s="1"/>
      <c r="KM372" s="1"/>
      <c r="KN372" s="1"/>
      <c r="KO372" s="1"/>
      <c r="KP372" s="1"/>
      <c r="KQ372" s="1"/>
      <c r="KR372" s="1"/>
      <c r="KS372" s="1"/>
      <c r="KT372" s="1"/>
      <c r="KU372" s="1"/>
      <c r="KV372" s="1"/>
      <c r="KW372" s="1"/>
      <c r="KX372" s="1"/>
      <c r="KY372" s="1"/>
      <c r="KZ372" s="1"/>
      <c r="LA372" s="1"/>
      <c r="LB372" s="1"/>
      <c r="LC372" s="1"/>
      <c r="LD372" s="1"/>
      <c r="LE372" s="1"/>
      <c r="LF372" s="1"/>
      <c r="LG372" s="1"/>
      <c r="LH372" s="1"/>
      <c r="LI372" s="1"/>
      <c r="LJ372" s="1"/>
      <c r="LK372" s="1"/>
      <c r="LL372" s="1"/>
      <c r="LM372" s="1"/>
      <c r="LN372" s="1"/>
      <c r="LO372" s="1"/>
      <c r="LP372" s="1"/>
      <c r="LQ372" s="1"/>
      <c r="LR372" s="1"/>
      <c r="LS372" s="1"/>
      <c r="LT372" s="1"/>
      <c r="LU372" s="1"/>
      <c r="LV372" s="1"/>
      <c r="LW372" s="1"/>
      <c r="LX372" s="1"/>
      <c r="LY372" s="1"/>
      <c r="LZ372" s="1"/>
      <c r="MA372" s="1"/>
      <c r="MB372" s="1"/>
      <c r="MC372" s="1"/>
      <c r="MD372" s="1"/>
      <c r="ME372" s="1"/>
      <c r="MF372" s="1"/>
      <c r="MG372" s="1"/>
      <c r="MH372" s="1"/>
      <c r="MI372" s="1"/>
      <c r="MJ372" s="1"/>
      <c r="MK372" s="1"/>
      <c r="ML372" s="1"/>
      <c r="MM372" s="1"/>
      <c r="MN372" s="1"/>
      <c r="MO372" s="1"/>
      <c r="MP372" s="1"/>
      <c r="MQ372" s="1"/>
      <c r="MR372" s="1"/>
      <c r="MS372" s="1"/>
      <c r="MT372" s="1"/>
      <c r="MU372" s="1"/>
      <c r="MV372" s="1"/>
      <c r="MW372" s="1"/>
      <c r="MX372" s="1"/>
      <c r="MY372" s="1"/>
      <c r="MZ372" s="1"/>
      <c r="NA372" s="1"/>
      <c r="NB372" s="1"/>
      <c r="NC372" s="1"/>
      <c r="ND372" s="1"/>
      <c r="NE372" s="1"/>
      <c r="NF372" s="1"/>
      <c r="NG372" s="1"/>
      <c r="NH372" s="1"/>
      <c r="NI372" s="1"/>
      <c r="NJ372" s="1"/>
      <c r="NK372" s="1"/>
      <c r="NL372" s="1"/>
      <c r="NM372" s="1"/>
      <c r="NN372" s="1"/>
      <c r="NO372" s="1"/>
      <c r="NP372" s="1"/>
      <c r="NQ372" s="1"/>
      <c r="NR372" s="1"/>
      <c r="NS372" s="1"/>
      <c r="NT372" s="1"/>
      <c r="NU372" s="1"/>
      <c r="NV372" s="1"/>
      <c r="NW372" s="1"/>
      <c r="NX372" s="1"/>
      <c r="NY372" s="1"/>
      <c r="NZ372" s="1"/>
      <c r="OA372" s="1"/>
      <c r="OB372" s="1"/>
      <c r="OC372" s="1"/>
      <c r="OD372" s="1"/>
      <c r="OE372" s="1"/>
      <c r="OF372" s="1"/>
      <c r="OG372" s="1"/>
      <c r="OH372" s="1"/>
      <c r="OI372" s="1"/>
      <c r="OJ372" s="1"/>
      <c r="OK372" s="1"/>
      <c r="OL372" s="1"/>
      <c r="OM372" s="1"/>
      <c r="ON372" s="1"/>
      <c r="OO372" s="1"/>
      <c r="OP372" s="1"/>
      <c r="OQ372" s="1"/>
      <c r="OR372" s="1"/>
      <c r="OS372" s="1"/>
      <c r="OT372" s="1"/>
      <c r="OU372" s="1"/>
      <c r="OV372" s="1"/>
      <c r="OW372" s="1"/>
      <c r="OX372" s="1"/>
      <c r="OY372" s="1"/>
      <c r="OZ372" s="1"/>
      <c r="PA372" s="1"/>
      <c r="PB372" s="1"/>
      <c r="PC372" s="1"/>
      <c r="PD372" s="1"/>
      <c r="PE372" s="1"/>
      <c r="PF372" s="1"/>
      <c r="PG372" s="1"/>
      <c r="PH372" s="1"/>
      <c r="PI372" s="1"/>
      <c r="PJ372" s="1"/>
      <c r="PK372" s="1"/>
      <c r="PL372" s="1"/>
      <c r="PM372" s="1"/>
      <c r="PN372" s="1"/>
      <c r="PO372" s="1"/>
      <c r="PP372" s="1"/>
      <c r="PQ372" s="1"/>
      <c r="PR372" s="1"/>
      <c r="PS372" s="1"/>
      <c r="PT372" s="1"/>
      <c r="PU372" s="1"/>
      <c r="PV372" s="1"/>
      <c r="PW372" s="1"/>
      <c r="PX372" s="1"/>
      <c r="PY372" s="1"/>
      <c r="PZ372" s="1"/>
      <c r="QA372" s="1"/>
      <c r="QB372" s="1"/>
      <c r="QC372" s="1"/>
      <c r="QD372" s="1"/>
      <c r="QE372" s="1"/>
      <c r="QF372" s="1"/>
      <c r="QG372" s="1"/>
      <c r="QH372" s="1"/>
      <c r="QI372" s="1"/>
      <c r="QJ372" s="1"/>
      <c r="QK372" s="1"/>
      <c r="QL372" s="1"/>
      <c r="QM372" s="1"/>
      <c r="QN372" s="1"/>
      <c r="QO372" s="1"/>
      <c r="QP372" s="1"/>
      <c r="QQ372" s="1"/>
      <c r="QR372" s="1"/>
      <c r="QS372" s="1"/>
      <c r="QT372" s="1"/>
      <c r="QU372" s="1"/>
      <c r="QV372" s="1"/>
    </row>
    <row r="373" spans="1:464" x14ac:dyDescent="0.25">
      <c r="A373" s="1"/>
      <c r="B373" s="1"/>
      <c r="C373" s="1"/>
      <c r="D373" s="1"/>
      <c r="E373" s="1"/>
      <c r="Q373" s="1"/>
      <c r="R373" s="1"/>
      <c r="W373" s="48"/>
      <c r="AH373" s="48"/>
      <c r="AI373" s="48"/>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c r="KH373" s="1"/>
      <c r="KI373" s="1"/>
      <c r="KJ373" s="1"/>
      <c r="KK373" s="1"/>
      <c r="KL373" s="1"/>
      <c r="KM373" s="1"/>
      <c r="KN373" s="1"/>
      <c r="KO373" s="1"/>
      <c r="KP373" s="1"/>
      <c r="KQ373" s="1"/>
      <c r="KR373" s="1"/>
      <c r="KS373" s="1"/>
      <c r="KT373" s="1"/>
      <c r="KU373" s="1"/>
      <c r="KV373" s="1"/>
      <c r="KW373" s="1"/>
      <c r="KX373" s="1"/>
      <c r="KY373" s="1"/>
      <c r="KZ373" s="1"/>
      <c r="LA373" s="1"/>
      <c r="LB373" s="1"/>
      <c r="LC373" s="1"/>
      <c r="LD373" s="1"/>
      <c r="LE373" s="1"/>
      <c r="LF373" s="1"/>
      <c r="LG373" s="1"/>
      <c r="LH373" s="1"/>
      <c r="LI373" s="1"/>
      <c r="LJ373" s="1"/>
      <c r="LK373" s="1"/>
      <c r="LL373" s="1"/>
      <c r="LM373" s="1"/>
      <c r="LN373" s="1"/>
      <c r="LO373" s="1"/>
      <c r="LP373" s="1"/>
      <c r="LQ373" s="1"/>
      <c r="LR373" s="1"/>
      <c r="LS373" s="1"/>
      <c r="LT373" s="1"/>
      <c r="LU373" s="1"/>
      <c r="LV373" s="1"/>
      <c r="LW373" s="1"/>
      <c r="LX373" s="1"/>
      <c r="LY373" s="1"/>
      <c r="LZ373" s="1"/>
      <c r="MA373" s="1"/>
      <c r="MB373" s="1"/>
      <c r="MC373" s="1"/>
      <c r="MD373" s="1"/>
      <c r="ME373" s="1"/>
      <c r="MF373" s="1"/>
      <c r="MG373" s="1"/>
      <c r="MH373" s="1"/>
      <c r="MI373" s="1"/>
      <c r="MJ373" s="1"/>
      <c r="MK373" s="1"/>
      <c r="ML373" s="1"/>
      <c r="MM373" s="1"/>
      <c r="MN373" s="1"/>
      <c r="MO373" s="1"/>
      <c r="MP373" s="1"/>
      <c r="MQ373" s="1"/>
      <c r="MR373" s="1"/>
      <c r="MS373" s="1"/>
      <c r="MT373" s="1"/>
      <c r="MU373" s="1"/>
      <c r="MV373" s="1"/>
      <c r="MW373" s="1"/>
      <c r="MX373" s="1"/>
      <c r="MY373" s="1"/>
      <c r="MZ373" s="1"/>
      <c r="NA373" s="1"/>
      <c r="NB373" s="1"/>
      <c r="NC373" s="1"/>
      <c r="ND373" s="1"/>
      <c r="NE373" s="1"/>
      <c r="NF373" s="1"/>
      <c r="NG373" s="1"/>
      <c r="NH373" s="1"/>
      <c r="NI373" s="1"/>
      <c r="NJ373" s="1"/>
      <c r="NK373" s="1"/>
      <c r="NL373" s="1"/>
      <c r="NM373" s="1"/>
      <c r="NN373" s="1"/>
      <c r="NO373" s="1"/>
      <c r="NP373" s="1"/>
      <c r="NQ373" s="1"/>
      <c r="NR373" s="1"/>
      <c r="NS373" s="1"/>
      <c r="NT373" s="1"/>
      <c r="NU373" s="1"/>
      <c r="NV373" s="1"/>
      <c r="NW373" s="1"/>
      <c r="NX373" s="1"/>
      <c r="NY373" s="1"/>
      <c r="NZ373" s="1"/>
      <c r="OA373" s="1"/>
      <c r="OB373" s="1"/>
      <c r="OC373" s="1"/>
      <c r="OD373" s="1"/>
      <c r="OE373" s="1"/>
      <c r="OF373" s="1"/>
      <c r="OG373" s="1"/>
      <c r="OH373" s="1"/>
      <c r="OI373" s="1"/>
      <c r="OJ373" s="1"/>
      <c r="OK373" s="1"/>
      <c r="OL373" s="1"/>
      <c r="OM373" s="1"/>
      <c r="ON373" s="1"/>
      <c r="OO373" s="1"/>
      <c r="OP373" s="1"/>
      <c r="OQ373" s="1"/>
      <c r="OR373" s="1"/>
      <c r="OS373" s="1"/>
      <c r="OT373" s="1"/>
      <c r="OU373" s="1"/>
      <c r="OV373" s="1"/>
      <c r="OW373" s="1"/>
      <c r="OX373" s="1"/>
      <c r="OY373" s="1"/>
      <c r="OZ373" s="1"/>
      <c r="PA373" s="1"/>
      <c r="PB373" s="1"/>
      <c r="PC373" s="1"/>
      <c r="PD373" s="1"/>
      <c r="PE373" s="1"/>
      <c r="PF373" s="1"/>
      <c r="PG373" s="1"/>
      <c r="PH373" s="1"/>
      <c r="PI373" s="1"/>
      <c r="PJ373" s="1"/>
      <c r="PK373" s="1"/>
      <c r="PL373" s="1"/>
      <c r="PM373" s="1"/>
      <c r="PN373" s="1"/>
      <c r="PO373" s="1"/>
      <c r="PP373" s="1"/>
      <c r="PQ373" s="1"/>
      <c r="PR373" s="1"/>
      <c r="PS373" s="1"/>
      <c r="PT373" s="1"/>
      <c r="PU373" s="1"/>
      <c r="PV373" s="1"/>
      <c r="PW373" s="1"/>
      <c r="PX373" s="1"/>
      <c r="PY373" s="1"/>
      <c r="PZ373" s="1"/>
      <c r="QA373" s="1"/>
      <c r="QB373" s="1"/>
      <c r="QC373" s="1"/>
      <c r="QD373" s="1"/>
      <c r="QE373" s="1"/>
      <c r="QF373" s="1"/>
      <c r="QG373" s="1"/>
      <c r="QH373" s="1"/>
      <c r="QI373" s="1"/>
      <c r="QJ373" s="1"/>
      <c r="QK373" s="1"/>
      <c r="QL373" s="1"/>
      <c r="QM373" s="1"/>
      <c r="QN373" s="1"/>
      <c r="QO373" s="1"/>
      <c r="QP373" s="1"/>
      <c r="QQ373" s="1"/>
      <c r="QR373" s="1"/>
      <c r="QS373" s="1"/>
      <c r="QT373" s="1"/>
      <c r="QU373" s="1"/>
      <c r="QV373" s="1"/>
    </row>
    <row r="374" spans="1:464" x14ac:dyDescent="0.25">
      <c r="A374" s="1"/>
      <c r="B374" s="1"/>
      <c r="C374" s="1"/>
      <c r="D374" s="1"/>
      <c r="E374" s="1"/>
      <c r="Q374" s="1"/>
      <c r="R374" s="1"/>
      <c r="W374" s="48"/>
      <c r="AH374" s="48"/>
      <c r="AI374" s="48"/>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c r="LI374" s="1"/>
      <c r="LJ374" s="1"/>
      <c r="LK374" s="1"/>
      <c r="LL374" s="1"/>
      <c r="LM374" s="1"/>
      <c r="LN374" s="1"/>
      <c r="LO374" s="1"/>
      <c r="LP374" s="1"/>
      <c r="LQ374" s="1"/>
      <c r="LR374" s="1"/>
      <c r="LS374" s="1"/>
      <c r="LT374" s="1"/>
      <c r="LU374" s="1"/>
      <c r="LV374" s="1"/>
      <c r="LW374" s="1"/>
      <c r="LX374" s="1"/>
      <c r="LY374" s="1"/>
      <c r="LZ374" s="1"/>
      <c r="MA374" s="1"/>
      <c r="MB374" s="1"/>
      <c r="MC374" s="1"/>
      <c r="MD374" s="1"/>
      <c r="ME374" s="1"/>
      <c r="MF374" s="1"/>
      <c r="MG374" s="1"/>
      <c r="MH374" s="1"/>
      <c r="MI374" s="1"/>
      <c r="MJ374" s="1"/>
      <c r="MK374" s="1"/>
      <c r="ML374" s="1"/>
      <c r="MM374" s="1"/>
      <c r="MN374" s="1"/>
      <c r="MO374" s="1"/>
      <c r="MP374" s="1"/>
      <c r="MQ374" s="1"/>
      <c r="MR374" s="1"/>
      <c r="MS374" s="1"/>
      <c r="MT374" s="1"/>
      <c r="MU374" s="1"/>
      <c r="MV374" s="1"/>
      <c r="MW374" s="1"/>
      <c r="MX374" s="1"/>
      <c r="MY374" s="1"/>
      <c r="MZ374" s="1"/>
      <c r="NA374" s="1"/>
      <c r="NB374" s="1"/>
      <c r="NC374" s="1"/>
      <c r="ND374" s="1"/>
      <c r="NE374" s="1"/>
      <c r="NF374" s="1"/>
      <c r="NG374" s="1"/>
      <c r="NH374" s="1"/>
      <c r="NI374" s="1"/>
      <c r="NJ374" s="1"/>
      <c r="NK374" s="1"/>
      <c r="NL374" s="1"/>
      <c r="NM374" s="1"/>
      <c r="NN374" s="1"/>
      <c r="NO374" s="1"/>
      <c r="NP374" s="1"/>
      <c r="NQ374" s="1"/>
      <c r="NR374" s="1"/>
      <c r="NS374" s="1"/>
      <c r="NT374" s="1"/>
      <c r="NU374" s="1"/>
      <c r="NV374" s="1"/>
      <c r="NW374" s="1"/>
      <c r="NX374" s="1"/>
      <c r="NY374" s="1"/>
      <c r="NZ374" s="1"/>
      <c r="OA374" s="1"/>
      <c r="OB374" s="1"/>
      <c r="OC374" s="1"/>
      <c r="OD374" s="1"/>
      <c r="OE374" s="1"/>
      <c r="OF374" s="1"/>
      <c r="OG374" s="1"/>
      <c r="OH374" s="1"/>
      <c r="OI374" s="1"/>
      <c r="OJ374" s="1"/>
      <c r="OK374" s="1"/>
      <c r="OL374" s="1"/>
      <c r="OM374" s="1"/>
      <c r="ON374" s="1"/>
      <c r="OO374" s="1"/>
      <c r="OP374" s="1"/>
      <c r="OQ374" s="1"/>
      <c r="OR374" s="1"/>
      <c r="OS374" s="1"/>
      <c r="OT374" s="1"/>
      <c r="OU374" s="1"/>
      <c r="OV374" s="1"/>
      <c r="OW374" s="1"/>
      <c r="OX374" s="1"/>
      <c r="OY374" s="1"/>
      <c r="OZ374" s="1"/>
      <c r="PA374" s="1"/>
      <c r="PB374" s="1"/>
      <c r="PC374" s="1"/>
      <c r="PD374" s="1"/>
      <c r="PE374" s="1"/>
      <c r="PF374" s="1"/>
      <c r="PG374" s="1"/>
      <c r="PH374" s="1"/>
      <c r="PI374" s="1"/>
      <c r="PJ374" s="1"/>
      <c r="PK374" s="1"/>
      <c r="PL374" s="1"/>
      <c r="PM374" s="1"/>
      <c r="PN374" s="1"/>
      <c r="PO374" s="1"/>
      <c r="PP374" s="1"/>
      <c r="PQ374" s="1"/>
      <c r="PR374" s="1"/>
      <c r="PS374" s="1"/>
      <c r="PT374" s="1"/>
      <c r="PU374" s="1"/>
      <c r="PV374" s="1"/>
      <c r="PW374" s="1"/>
      <c r="PX374" s="1"/>
      <c r="PY374" s="1"/>
      <c r="PZ374" s="1"/>
      <c r="QA374" s="1"/>
      <c r="QB374" s="1"/>
      <c r="QC374" s="1"/>
      <c r="QD374" s="1"/>
      <c r="QE374" s="1"/>
      <c r="QF374" s="1"/>
      <c r="QG374" s="1"/>
      <c r="QH374" s="1"/>
      <c r="QI374" s="1"/>
      <c r="QJ374" s="1"/>
      <c r="QK374" s="1"/>
      <c r="QL374" s="1"/>
      <c r="QM374" s="1"/>
      <c r="QN374" s="1"/>
      <c r="QO374" s="1"/>
      <c r="QP374" s="1"/>
      <c r="QQ374" s="1"/>
      <c r="QR374" s="1"/>
      <c r="QS374" s="1"/>
      <c r="QT374" s="1"/>
      <c r="QU374" s="1"/>
      <c r="QV374" s="1"/>
    </row>
    <row r="375" spans="1:464" x14ac:dyDescent="0.25">
      <c r="A375" s="1"/>
      <c r="B375" s="1"/>
      <c r="C375" s="1"/>
      <c r="D375" s="1"/>
      <c r="E375" s="1"/>
      <c r="Q375" s="1"/>
      <c r="R375" s="1"/>
      <c r="W375" s="48"/>
      <c r="AH375" s="48"/>
      <c r="AI375" s="48"/>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c r="KH375" s="1"/>
      <c r="KI375" s="1"/>
      <c r="KJ375" s="1"/>
      <c r="KK375" s="1"/>
      <c r="KL375" s="1"/>
      <c r="KM375" s="1"/>
      <c r="KN375" s="1"/>
      <c r="KO375" s="1"/>
      <c r="KP375" s="1"/>
      <c r="KQ375" s="1"/>
      <c r="KR375" s="1"/>
      <c r="KS375" s="1"/>
      <c r="KT375" s="1"/>
      <c r="KU375" s="1"/>
      <c r="KV375" s="1"/>
      <c r="KW375" s="1"/>
      <c r="KX375" s="1"/>
      <c r="KY375" s="1"/>
      <c r="KZ375" s="1"/>
      <c r="LA375" s="1"/>
      <c r="LB375" s="1"/>
      <c r="LC375" s="1"/>
      <c r="LD375" s="1"/>
      <c r="LE375" s="1"/>
      <c r="LF375" s="1"/>
      <c r="LG375" s="1"/>
      <c r="LH375" s="1"/>
      <c r="LI375" s="1"/>
      <c r="LJ375" s="1"/>
      <c r="LK375" s="1"/>
      <c r="LL375" s="1"/>
      <c r="LM375" s="1"/>
      <c r="LN375" s="1"/>
      <c r="LO375" s="1"/>
      <c r="LP375" s="1"/>
      <c r="LQ375" s="1"/>
      <c r="LR375" s="1"/>
      <c r="LS375" s="1"/>
      <c r="LT375" s="1"/>
      <c r="LU375" s="1"/>
      <c r="LV375" s="1"/>
      <c r="LW375" s="1"/>
      <c r="LX375" s="1"/>
      <c r="LY375" s="1"/>
      <c r="LZ375" s="1"/>
      <c r="MA375" s="1"/>
      <c r="MB375" s="1"/>
      <c r="MC375" s="1"/>
      <c r="MD375" s="1"/>
      <c r="ME375" s="1"/>
      <c r="MF375" s="1"/>
      <c r="MG375" s="1"/>
      <c r="MH375" s="1"/>
      <c r="MI375" s="1"/>
      <c r="MJ375" s="1"/>
      <c r="MK375" s="1"/>
      <c r="ML375" s="1"/>
      <c r="MM375" s="1"/>
      <c r="MN375" s="1"/>
      <c r="MO375" s="1"/>
      <c r="MP375" s="1"/>
      <c r="MQ375" s="1"/>
      <c r="MR375" s="1"/>
      <c r="MS375" s="1"/>
      <c r="MT375" s="1"/>
      <c r="MU375" s="1"/>
      <c r="MV375" s="1"/>
      <c r="MW375" s="1"/>
      <c r="MX375" s="1"/>
      <c r="MY375" s="1"/>
      <c r="MZ375" s="1"/>
      <c r="NA375" s="1"/>
      <c r="NB375" s="1"/>
      <c r="NC375" s="1"/>
      <c r="ND375" s="1"/>
      <c r="NE375" s="1"/>
      <c r="NF375" s="1"/>
      <c r="NG375" s="1"/>
      <c r="NH375" s="1"/>
      <c r="NI375" s="1"/>
      <c r="NJ375" s="1"/>
      <c r="NK375" s="1"/>
      <c r="NL375" s="1"/>
      <c r="NM375" s="1"/>
      <c r="NN375" s="1"/>
      <c r="NO375" s="1"/>
      <c r="NP375" s="1"/>
      <c r="NQ375" s="1"/>
      <c r="NR375" s="1"/>
      <c r="NS375" s="1"/>
      <c r="NT375" s="1"/>
      <c r="NU375" s="1"/>
      <c r="NV375" s="1"/>
      <c r="NW375" s="1"/>
      <c r="NX375" s="1"/>
      <c r="NY375" s="1"/>
      <c r="NZ375" s="1"/>
      <c r="OA375" s="1"/>
      <c r="OB375" s="1"/>
      <c r="OC375" s="1"/>
      <c r="OD375" s="1"/>
      <c r="OE375" s="1"/>
      <c r="OF375" s="1"/>
      <c r="OG375" s="1"/>
      <c r="OH375" s="1"/>
      <c r="OI375" s="1"/>
      <c r="OJ375" s="1"/>
      <c r="OK375" s="1"/>
      <c r="OL375" s="1"/>
      <c r="OM375" s="1"/>
      <c r="ON375" s="1"/>
      <c r="OO375" s="1"/>
      <c r="OP375" s="1"/>
      <c r="OQ375" s="1"/>
      <c r="OR375" s="1"/>
      <c r="OS375" s="1"/>
      <c r="OT375" s="1"/>
      <c r="OU375" s="1"/>
      <c r="OV375" s="1"/>
      <c r="OW375" s="1"/>
      <c r="OX375" s="1"/>
      <c r="OY375" s="1"/>
      <c r="OZ375" s="1"/>
      <c r="PA375" s="1"/>
      <c r="PB375" s="1"/>
      <c r="PC375" s="1"/>
      <c r="PD375" s="1"/>
      <c r="PE375" s="1"/>
      <c r="PF375" s="1"/>
      <c r="PG375" s="1"/>
      <c r="PH375" s="1"/>
      <c r="PI375" s="1"/>
      <c r="PJ375" s="1"/>
      <c r="PK375" s="1"/>
      <c r="PL375" s="1"/>
      <c r="PM375" s="1"/>
      <c r="PN375" s="1"/>
      <c r="PO375" s="1"/>
      <c r="PP375" s="1"/>
      <c r="PQ375" s="1"/>
      <c r="PR375" s="1"/>
      <c r="PS375" s="1"/>
      <c r="PT375" s="1"/>
      <c r="PU375" s="1"/>
      <c r="PV375" s="1"/>
      <c r="PW375" s="1"/>
      <c r="PX375" s="1"/>
      <c r="PY375" s="1"/>
      <c r="PZ375" s="1"/>
      <c r="QA375" s="1"/>
      <c r="QB375" s="1"/>
      <c r="QC375" s="1"/>
      <c r="QD375" s="1"/>
      <c r="QE375" s="1"/>
      <c r="QF375" s="1"/>
      <c r="QG375" s="1"/>
      <c r="QH375" s="1"/>
      <c r="QI375" s="1"/>
      <c r="QJ375" s="1"/>
      <c r="QK375" s="1"/>
      <c r="QL375" s="1"/>
      <c r="QM375" s="1"/>
      <c r="QN375" s="1"/>
      <c r="QO375" s="1"/>
      <c r="QP375" s="1"/>
      <c r="QQ375" s="1"/>
      <c r="QR375" s="1"/>
      <c r="QS375" s="1"/>
      <c r="QT375" s="1"/>
      <c r="QU375" s="1"/>
      <c r="QV375" s="1"/>
    </row>
    <row r="376" spans="1:464" x14ac:dyDescent="0.25">
      <c r="A376" s="1"/>
      <c r="B376" s="1"/>
      <c r="C376" s="1"/>
      <c r="D376" s="1"/>
      <c r="E376" s="1"/>
      <c r="Q376" s="1"/>
      <c r="R376" s="1"/>
      <c r="W376" s="48"/>
      <c r="AH376" s="48"/>
      <c r="AI376" s="48"/>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c r="KH376" s="1"/>
      <c r="KI376" s="1"/>
      <c r="KJ376" s="1"/>
      <c r="KK376" s="1"/>
      <c r="KL376" s="1"/>
      <c r="KM376" s="1"/>
      <c r="KN376" s="1"/>
      <c r="KO376" s="1"/>
      <c r="KP376" s="1"/>
      <c r="KQ376" s="1"/>
      <c r="KR376" s="1"/>
      <c r="KS376" s="1"/>
      <c r="KT376" s="1"/>
      <c r="KU376" s="1"/>
      <c r="KV376" s="1"/>
      <c r="KW376" s="1"/>
      <c r="KX376" s="1"/>
      <c r="KY376" s="1"/>
      <c r="KZ376" s="1"/>
      <c r="LA376" s="1"/>
      <c r="LB376" s="1"/>
      <c r="LC376" s="1"/>
      <c r="LD376" s="1"/>
      <c r="LE376" s="1"/>
      <c r="LF376" s="1"/>
      <c r="LG376" s="1"/>
      <c r="LH376" s="1"/>
      <c r="LI376" s="1"/>
      <c r="LJ376" s="1"/>
      <c r="LK376" s="1"/>
      <c r="LL376" s="1"/>
      <c r="LM376" s="1"/>
      <c r="LN376" s="1"/>
      <c r="LO376" s="1"/>
      <c r="LP376" s="1"/>
      <c r="LQ376" s="1"/>
      <c r="LR376" s="1"/>
      <c r="LS376" s="1"/>
      <c r="LT376" s="1"/>
      <c r="LU376" s="1"/>
      <c r="LV376" s="1"/>
      <c r="LW376" s="1"/>
      <c r="LX376" s="1"/>
      <c r="LY376" s="1"/>
      <c r="LZ376" s="1"/>
      <c r="MA376" s="1"/>
      <c r="MB376" s="1"/>
      <c r="MC376" s="1"/>
      <c r="MD376" s="1"/>
      <c r="ME376" s="1"/>
      <c r="MF376" s="1"/>
      <c r="MG376" s="1"/>
      <c r="MH376" s="1"/>
      <c r="MI376" s="1"/>
      <c r="MJ376" s="1"/>
      <c r="MK376" s="1"/>
      <c r="ML376" s="1"/>
      <c r="MM376" s="1"/>
      <c r="MN376" s="1"/>
      <c r="MO376" s="1"/>
      <c r="MP376" s="1"/>
      <c r="MQ376" s="1"/>
      <c r="MR376" s="1"/>
      <c r="MS376" s="1"/>
      <c r="MT376" s="1"/>
      <c r="MU376" s="1"/>
      <c r="MV376" s="1"/>
      <c r="MW376" s="1"/>
      <c r="MX376" s="1"/>
      <c r="MY376" s="1"/>
      <c r="MZ376" s="1"/>
      <c r="NA376" s="1"/>
      <c r="NB376" s="1"/>
      <c r="NC376" s="1"/>
      <c r="ND376" s="1"/>
      <c r="NE376" s="1"/>
      <c r="NF376" s="1"/>
      <c r="NG376" s="1"/>
      <c r="NH376" s="1"/>
      <c r="NI376" s="1"/>
      <c r="NJ376" s="1"/>
      <c r="NK376" s="1"/>
      <c r="NL376" s="1"/>
      <c r="NM376" s="1"/>
      <c r="NN376" s="1"/>
      <c r="NO376" s="1"/>
      <c r="NP376" s="1"/>
      <c r="NQ376" s="1"/>
      <c r="NR376" s="1"/>
      <c r="NS376" s="1"/>
      <c r="NT376" s="1"/>
      <c r="NU376" s="1"/>
      <c r="NV376" s="1"/>
      <c r="NW376" s="1"/>
      <c r="NX376" s="1"/>
      <c r="NY376" s="1"/>
      <c r="NZ376" s="1"/>
      <c r="OA376" s="1"/>
      <c r="OB376" s="1"/>
      <c r="OC376" s="1"/>
      <c r="OD376" s="1"/>
      <c r="OE376" s="1"/>
      <c r="OF376" s="1"/>
      <c r="OG376" s="1"/>
      <c r="OH376" s="1"/>
      <c r="OI376" s="1"/>
      <c r="OJ376" s="1"/>
      <c r="OK376" s="1"/>
      <c r="OL376" s="1"/>
      <c r="OM376" s="1"/>
      <c r="ON376" s="1"/>
      <c r="OO376" s="1"/>
      <c r="OP376" s="1"/>
      <c r="OQ376" s="1"/>
      <c r="OR376" s="1"/>
      <c r="OS376" s="1"/>
      <c r="OT376" s="1"/>
      <c r="OU376" s="1"/>
      <c r="OV376" s="1"/>
      <c r="OW376" s="1"/>
      <c r="OX376" s="1"/>
      <c r="OY376" s="1"/>
      <c r="OZ376" s="1"/>
      <c r="PA376" s="1"/>
      <c r="PB376" s="1"/>
      <c r="PC376" s="1"/>
      <c r="PD376" s="1"/>
      <c r="PE376" s="1"/>
      <c r="PF376" s="1"/>
      <c r="PG376" s="1"/>
      <c r="PH376" s="1"/>
      <c r="PI376" s="1"/>
      <c r="PJ376" s="1"/>
      <c r="PK376" s="1"/>
      <c r="PL376" s="1"/>
      <c r="PM376" s="1"/>
      <c r="PN376" s="1"/>
      <c r="PO376" s="1"/>
      <c r="PP376" s="1"/>
      <c r="PQ376" s="1"/>
      <c r="PR376" s="1"/>
      <c r="PS376" s="1"/>
      <c r="PT376" s="1"/>
      <c r="PU376" s="1"/>
      <c r="PV376" s="1"/>
      <c r="PW376" s="1"/>
      <c r="PX376" s="1"/>
      <c r="PY376" s="1"/>
      <c r="PZ376" s="1"/>
      <c r="QA376" s="1"/>
      <c r="QB376" s="1"/>
      <c r="QC376" s="1"/>
      <c r="QD376" s="1"/>
      <c r="QE376" s="1"/>
      <c r="QF376" s="1"/>
      <c r="QG376" s="1"/>
      <c r="QH376" s="1"/>
      <c r="QI376" s="1"/>
      <c r="QJ376" s="1"/>
      <c r="QK376" s="1"/>
      <c r="QL376" s="1"/>
      <c r="QM376" s="1"/>
      <c r="QN376" s="1"/>
      <c r="QO376" s="1"/>
      <c r="QP376" s="1"/>
      <c r="QQ376" s="1"/>
      <c r="QR376" s="1"/>
      <c r="QS376" s="1"/>
      <c r="QT376" s="1"/>
      <c r="QU376" s="1"/>
      <c r="QV376" s="1"/>
    </row>
    <row r="377" spans="1:464" x14ac:dyDescent="0.25">
      <c r="A377" s="1"/>
      <c r="B377" s="1"/>
      <c r="C377" s="1"/>
      <c r="D377" s="1"/>
      <c r="E377" s="1"/>
      <c r="Q377" s="1"/>
      <c r="R377" s="1"/>
      <c r="W377" s="48"/>
      <c r="AH377" s="48"/>
      <c r="AI377" s="48"/>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c r="PU377" s="1"/>
      <c r="PV377" s="1"/>
      <c r="PW377" s="1"/>
      <c r="PX377" s="1"/>
      <c r="PY377" s="1"/>
      <c r="PZ377" s="1"/>
      <c r="QA377" s="1"/>
      <c r="QB377" s="1"/>
      <c r="QC377" s="1"/>
      <c r="QD377" s="1"/>
      <c r="QE377" s="1"/>
      <c r="QF377" s="1"/>
      <c r="QG377" s="1"/>
      <c r="QH377" s="1"/>
      <c r="QI377" s="1"/>
      <c r="QJ377" s="1"/>
      <c r="QK377" s="1"/>
      <c r="QL377" s="1"/>
      <c r="QM377" s="1"/>
      <c r="QN377" s="1"/>
      <c r="QO377" s="1"/>
      <c r="QP377" s="1"/>
      <c r="QQ377" s="1"/>
      <c r="QR377" s="1"/>
      <c r="QS377" s="1"/>
      <c r="QT377" s="1"/>
      <c r="QU377" s="1"/>
      <c r="QV377" s="1"/>
    </row>
    <row r="378" spans="1:464" x14ac:dyDescent="0.25">
      <c r="A378" s="1"/>
      <c r="B378" s="1"/>
      <c r="C378" s="1"/>
      <c r="D378" s="1"/>
      <c r="E378" s="1"/>
      <c r="Q378" s="1"/>
      <c r="R378" s="1"/>
      <c r="W378" s="48"/>
      <c r="AH378" s="48"/>
      <c r="AI378" s="48"/>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c r="KH378" s="1"/>
      <c r="KI378" s="1"/>
      <c r="KJ378" s="1"/>
      <c r="KK378" s="1"/>
      <c r="KL378" s="1"/>
      <c r="KM378" s="1"/>
      <c r="KN378" s="1"/>
      <c r="KO378" s="1"/>
      <c r="KP378" s="1"/>
      <c r="KQ378" s="1"/>
      <c r="KR378" s="1"/>
      <c r="KS378" s="1"/>
      <c r="KT378" s="1"/>
      <c r="KU378" s="1"/>
      <c r="KV378" s="1"/>
      <c r="KW378" s="1"/>
      <c r="KX378" s="1"/>
      <c r="KY378" s="1"/>
      <c r="KZ378" s="1"/>
      <c r="LA378" s="1"/>
      <c r="LB378" s="1"/>
      <c r="LC378" s="1"/>
      <c r="LD378" s="1"/>
      <c r="LE378" s="1"/>
      <c r="LF378" s="1"/>
      <c r="LG378" s="1"/>
      <c r="LH378" s="1"/>
      <c r="LI378" s="1"/>
      <c r="LJ378" s="1"/>
      <c r="LK378" s="1"/>
      <c r="LL378" s="1"/>
      <c r="LM378" s="1"/>
      <c r="LN378" s="1"/>
      <c r="LO378" s="1"/>
      <c r="LP378" s="1"/>
      <c r="LQ378" s="1"/>
      <c r="LR378" s="1"/>
      <c r="LS378" s="1"/>
      <c r="LT378" s="1"/>
      <c r="LU378" s="1"/>
      <c r="LV378" s="1"/>
      <c r="LW378" s="1"/>
      <c r="LX378" s="1"/>
      <c r="LY378" s="1"/>
      <c r="LZ378" s="1"/>
      <c r="MA378" s="1"/>
      <c r="MB378" s="1"/>
      <c r="MC378" s="1"/>
      <c r="MD378" s="1"/>
      <c r="ME378" s="1"/>
      <c r="MF378" s="1"/>
      <c r="MG378" s="1"/>
      <c r="MH378" s="1"/>
      <c r="MI378" s="1"/>
      <c r="MJ378" s="1"/>
      <c r="MK378" s="1"/>
      <c r="ML378" s="1"/>
      <c r="MM378" s="1"/>
      <c r="MN378" s="1"/>
      <c r="MO378" s="1"/>
      <c r="MP378" s="1"/>
      <c r="MQ378" s="1"/>
      <c r="MR378" s="1"/>
      <c r="MS378" s="1"/>
      <c r="MT378" s="1"/>
      <c r="MU378" s="1"/>
      <c r="MV378" s="1"/>
      <c r="MW378" s="1"/>
      <c r="MX378" s="1"/>
      <c r="MY378" s="1"/>
      <c r="MZ378" s="1"/>
      <c r="NA378" s="1"/>
      <c r="NB378" s="1"/>
      <c r="NC378" s="1"/>
      <c r="ND378" s="1"/>
      <c r="NE378" s="1"/>
      <c r="NF378" s="1"/>
      <c r="NG378" s="1"/>
      <c r="NH378" s="1"/>
      <c r="NI378" s="1"/>
      <c r="NJ378" s="1"/>
      <c r="NK378" s="1"/>
      <c r="NL378" s="1"/>
      <c r="NM378" s="1"/>
      <c r="NN378" s="1"/>
      <c r="NO378" s="1"/>
      <c r="NP378" s="1"/>
      <c r="NQ378" s="1"/>
      <c r="NR378" s="1"/>
      <c r="NS378" s="1"/>
      <c r="NT378" s="1"/>
      <c r="NU378" s="1"/>
      <c r="NV378" s="1"/>
      <c r="NW378" s="1"/>
      <c r="NX378" s="1"/>
      <c r="NY378" s="1"/>
      <c r="NZ378" s="1"/>
      <c r="OA378" s="1"/>
      <c r="OB378" s="1"/>
      <c r="OC378" s="1"/>
      <c r="OD378" s="1"/>
      <c r="OE378" s="1"/>
      <c r="OF378" s="1"/>
      <c r="OG378" s="1"/>
      <c r="OH378" s="1"/>
      <c r="OI378" s="1"/>
      <c r="OJ378" s="1"/>
      <c r="OK378" s="1"/>
      <c r="OL378" s="1"/>
      <c r="OM378" s="1"/>
      <c r="ON378" s="1"/>
      <c r="OO378" s="1"/>
      <c r="OP378" s="1"/>
      <c r="OQ378" s="1"/>
      <c r="OR378" s="1"/>
      <c r="OS378" s="1"/>
      <c r="OT378" s="1"/>
      <c r="OU378" s="1"/>
      <c r="OV378" s="1"/>
      <c r="OW378" s="1"/>
      <c r="OX378" s="1"/>
      <c r="OY378" s="1"/>
      <c r="OZ378" s="1"/>
      <c r="PA378" s="1"/>
      <c r="PB378" s="1"/>
      <c r="PC378" s="1"/>
      <c r="PD378" s="1"/>
      <c r="PE378" s="1"/>
      <c r="PF378" s="1"/>
      <c r="PG378" s="1"/>
      <c r="PH378" s="1"/>
      <c r="PI378" s="1"/>
      <c r="PJ378" s="1"/>
      <c r="PK378" s="1"/>
      <c r="PL378" s="1"/>
      <c r="PM378" s="1"/>
      <c r="PN378" s="1"/>
      <c r="PO378" s="1"/>
      <c r="PP378" s="1"/>
      <c r="PQ378" s="1"/>
      <c r="PR378" s="1"/>
      <c r="PS378" s="1"/>
      <c r="PT378" s="1"/>
      <c r="PU378" s="1"/>
      <c r="PV378" s="1"/>
      <c r="PW378" s="1"/>
      <c r="PX378" s="1"/>
      <c r="PY378" s="1"/>
      <c r="PZ378" s="1"/>
      <c r="QA378" s="1"/>
      <c r="QB378" s="1"/>
      <c r="QC378" s="1"/>
      <c r="QD378" s="1"/>
      <c r="QE378" s="1"/>
      <c r="QF378" s="1"/>
      <c r="QG378" s="1"/>
      <c r="QH378" s="1"/>
      <c r="QI378" s="1"/>
      <c r="QJ378" s="1"/>
      <c r="QK378" s="1"/>
      <c r="QL378" s="1"/>
      <c r="QM378" s="1"/>
      <c r="QN378" s="1"/>
      <c r="QO378" s="1"/>
      <c r="QP378" s="1"/>
      <c r="QQ378" s="1"/>
      <c r="QR378" s="1"/>
      <c r="QS378" s="1"/>
      <c r="QT378" s="1"/>
      <c r="QU378" s="1"/>
      <c r="QV378" s="1"/>
    </row>
    <row r="379" spans="1:464" x14ac:dyDescent="0.25">
      <c r="A379" s="1"/>
      <c r="B379" s="1"/>
      <c r="C379" s="1"/>
      <c r="D379" s="1"/>
      <c r="E379" s="1"/>
      <c r="Q379" s="1"/>
      <c r="R379" s="1"/>
      <c r="W379" s="48"/>
      <c r="AH379" s="48"/>
      <c r="AI379" s="48"/>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c r="PU379" s="1"/>
      <c r="PV379" s="1"/>
      <c r="PW379" s="1"/>
      <c r="PX379" s="1"/>
      <c r="PY379" s="1"/>
      <c r="PZ379" s="1"/>
      <c r="QA379" s="1"/>
      <c r="QB379" s="1"/>
      <c r="QC379" s="1"/>
      <c r="QD379" s="1"/>
      <c r="QE379" s="1"/>
      <c r="QF379" s="1"/>
      <c r="QG379" s="1"/>
      <c r="QH379" s="1"/>
      <c r="QI379" s="1"/>
      <c r="QJ379" s="1"/>
      <c r="QK379" s="1"/>
      <c r="QL379" s="1"/>
      <c r="QM379" s="1"/>
      <c r="QN379" s="1"/>
      <c r="QO379" s="1"/>
      <c r="QP379" s="1"/>
      <c r="QQ379" s="1"/>
      <c r="QR379" s="1"/>
      <c r="QS379" s="1"/>
      <c r="QT379" s="1"/>
      <c r="QU379" s="1"/>
      <c r="QV379" s="1"/>
    </row>
    <row r="380" spans="1:464" x14ac:dyDescent="0.25">
      <c r="A380" s="1"/>
      <c r="B380" s="1"/>
      <c r="C380" s="1"/>
      <c r="D380" s="1"/>
      <c r="E380" s="1"/>
      <c r="Q380" s="1"/>
      <c r="R380" s="1"/>
      <c r="W380" s="48"/>
      <c r="AH380" s="48"/>
      <c r="AI380" s="48"/>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c r="PU380" s="1"/>
      <c r="PV380" s="1"/>
      <c r="PW380" s="1"/>
      <c r="PX380" s="1"/>
      <c r="PY380" s="1"/>
      <c r="PZ380" s="1"/>
      <c r="QA380" s="1"/>
      <c r="QB380" s="1"/>
      <c r="QC380" s="1"/>
      <c r="QD380" s="1"/>
      <c r="QE380" s="1"/>
      <c r="QF380" s="1"/>
      <c r="QG380" s="1"/>
      <c r="QH380" s="1"/>
      <c r="QI380" s="1"/>
      <c r="QJ380" s="1"/>
      <c r="QK380" s="1"/>
      <c r="QL380" s="1"/>
      <c r="QM380" s="1"/>
      <c r="QN380" s="1"/>
      <c r="QO380" s="1"/>
      <c r="QP380" s="1"/>
      <c r="QQ380" s="1"/>
      <c r="QR380" s="1"/>
      <c r="QS380" s="1"/>
      <c r="QT380" s="1"/>
      <c r="QU380" s="1"/>
      <c r="QV380" s="1"/>
    </row>
    <row r="381" spans="1:464" x14ac:dyDescent="0.25">
      <c r="A381" s="1"/>
      <c r="B381" s="1"/>
      <c r="C381" s="1"/>
      <c r="D381" s="1"/>
      <c r="E381" s="1"/>
      <c r="Q381" s="1"/>
      <c r="R381" s="1"/>
      <c r="W381" s="48"/>
      <c r="AH381" s="48"/>
      <c r="AI381" s="48"/>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c r="PU381" s="1"/>
      <c r="PV381" s="1"/>
      <c r="PW381" s="1"/>
      <c r="PX381" s="1"/>
      <c r="PY381" s="1"/>
      <c r="PZ381" s="1"/>
      <c r="QA381" s="1"/>
      <c r="QB381" s="1"/>
      <c r="QC381" s="1"/>
      <c r="QD381" s="1"/>
      <c r="QE381" s="1"/>
      <c r="QF381" s="1"/>
      <c r="QG381" s="1"/>
      <c r="QH381" s="1"/>
      <c r="QI381" s="1"/>
      <c r="QJ381" s="1"/>
      <c r="QK381" s="1"/>
      <c r="QL381" s="1"/>
      <c r="QM381" s="1"/>
      <c r="QN381" s="1"/>
      <c r="QO381" s="1"/>
      <c r="QP381" s="1"/>
      <c r="QQ381" s="1"/>
      <c r="QR381" s="1"/>
      <c r="QS381" s="1"/>
      <c r="QT381" s="1"/>
      <c r="QU381" s="1"/>
      <c r="QV381" s="1"/>
    </row>
    <row r="382" spans="1:464" x14ac:dyDescent="0.25">
      <c r="A382" s="1"/>
      <c r="B382" s="1"/>
      <c r="C382" s="1"/>
      <c r="D382" s="1"/>
      <c r="E382" s="1"/>
      <c r="Q382" s="1"/>
      <c r="R382" s="1"/>
      <c r="W382" s="48"/>
      <c r="AH382" s="48"/>
      <c r="AI382" s="48"/>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c r="KH382" s="1"/>
      <c r="KI382" s="1"/>
      <c r="KJ382" s="1"/>
      <c r="KK382" s="1"/>
      <c r="KL382" s="1"/>
      <c r="KM382" s="1"/>
      <c r="KN382" s="1"/>
      <c r="KO382" s="1"/>
      <c r="KP382" s="1"/>
      <c r="KQ382" s="1"/>
      <c r="KR382" s="1"/>
      <c r="KS382" s="1"/>
      <c r="KT382" s="1"/>
      <c r="KU382" s="1"/>
      <c r="KV382" s="1"/>
      <c r="KW382" s="1"/>
      <c r="KX382" s="1"/>
      <c r="KY382" s="1"/>
      <c r="KZ382" s="1"/>
      <c r="LA382" s="1"/>
      <c r="LB382" s="1"/>
      <c r="LC382" s="1"/>
      <c r="LD382" s="1"/>
      <c r="LE382" s="1"/>
      <c r="LF382" s="1"/>
      <c r="LG382" s="1"/>
      <c r="LH382" s="1"/>
      <c r="LI382" s="1"/>
      <c r="LJ382" s="1"/>
      <c r="LK382" s="1"/>
      <c r="LL382" s="1"/>
      <c r="LM382" s="1"/>
      <c r="LN382" s="1"/>
      <c r="LO382" s="1"/>
      <c r="LP382" s="1"/>
      <c r="LQ382" s="1"/>
      <c r="LR382" s="1"/>
      <c r="LS382" s="1"/>
      <c r="LT382" s="1"/>
      <c r="LU382" s="1"/>
      <c r="LV382" s="1"/>
      <c r="LW382" s="1"/>
      <c r="LX382" s="1"/>
      <c r="LY382" s="1"/>
      <c r="LZ382" s="1"/>
      <c r="MA382" s="1"/>
      <c r="MB382" s="1"/>
      <c r="MC382" s="1"/>
      <c r="MD382" s="1"/>
      <c r="ME382" s="1"/>
      <c r="MF382" s="1"/>
      <c r="MG382" s="1"/>
      <c r="MH382" s="1"/>
      <c r="MI382" s="1"/>
      <c r="MJ382" s="1"/>
      <c r="MK382" s="1"/>
      <c r="ML382" s="1"/>
      <c r="MM382" s="1"/>
      <c r="MN382" s="1"/>
      <c r="MO382" s="1"/>
      <c r="MP382" s="1"/>
      <c r="MQ382" s="1"/>
      <c r="MR382" s="1"/>
      <c r="MS382" s="1"/>
      <c r="MT382" s="1"/>
      <c r="MU382" s="1"/>
      <c r="MV382" s="1"/>
      <c r="MW382" s="1"/>
      <c r="MX382" s="1"/>
      <c r="MY382" s="1"/>
      <c r="MZ382" s="1"/>
      <c r="NA382" s="1"/>
      <c r="NB382" s="1"/>
      <c r="NC382" s="1"/>
      <c r="ND382" s="1"/>
      <c r="NE382" s="1"/>
      <c r="NF382" s="1"/>
      <c r="NG382" s="1"/>
      <c r="NH382" s="1"/>
      <c r="NI382" s="1"/>
      <c r="NJ382" s="1"/>
      <c r="NK382" s="1"/>
      <c r="NL382" s="1"/>
      <c r="NM382" s="1"/>
      <c r="NN382" s="1"/>
      <c r="NO382" s="1"/>
      <c r="NP382" s="1"/>
      <c r="NQ382" s="1"/>
      <c r="NR382" s="1"/>
      <c r="NS382" s="1"/>
      <c r="NT382" s="1"/>
      <c r="NU382" s="1"/>
      <c r="NV382" s="1"/>
      <c r="NW382" s="1"/>
      <c r="NX382" s="1"/>
      <c r="NY382" s="1"/>
      <c r="NZ382" s="1"/>
      <c r="OA382" s="1"/>
      <c r="OB382" s="1"/>
      <c r="OC382" s="1"/>
      <c r="OD382" s="1"/>
      <c r="OE382" s="1"/>
      <c r="OF382" s="1"/>
      <c r="OG382" s="1"/>
      <c r="OH382" s="1"/>
      <c r="OI382" s="1"/>
      <c r="OJ382" s="1"/>
      <c r="OK382" s="1"/>
      <c r="OL382" s="1"/>
      <c r="OM382" s="1"/>
      <c r="ON382" s="1"/>
      <c r="OO382" s="1"/>
      <c r="OP382" s="1"/>
      <c r="OQ382" s="1"/>
      <c r="OR382" s="1"/>
      <c r="OS382" s="1"/>
      <c r="OT382" s="1"/>
      <c r="OU382" s="1"/>
      <c r="OV382" s="1"/>
      <c r="OW382" s="1"/>
      <c r="OX382" s="1"/>
      <c r="OY382" s="1"/>
      <c r="OZ382" s="1"/>
      <c r="PA382" s="1"/>
      <c r="PB382" s="1"/>
      <c r="PC382" s="1"/>
      <c r="PD382" s="1"/>
      <c r="PE382" s="1"/>
      <c r="PF382" s="1"/>
      <c r="PG382" s="1"/>
      <c r="PH382" s="1"/>
      <c r="PI382" s="1"/>
      <c r="PJ382" s="1"/>
      <c r="PK382" s="1"/>
      <c r="PL382" s="1"/>
      <c r="PM382" s="1"/>
      <c r="PN382" s="1"/>
      <c r="PO382" s="1"/>
      <c r="PP382" s="1"/>
      <c r="PQ382" s="1"/>
      <c r="PR382" s="1"/>
      <c r="PS382" s="1"/>
      <c r="PT382" s="1"/>
      <c r="PU382" s="1"/>
      <c r="PV382" s="1"/>
      <c r="PW382" s="1"/>
      <c r="PX382" s="1"/>
      <c r="PY382" s="1"/>
      <c r="PZ382" s="1"/>
      <c r="QA382" s="1"/>
      <c r="QB382" s="1"/>
      <c r="QC382" s="1"/>
      <c r="QD382" s="1"/>
      <c r="QE382" s="1"/>
      <c r="QF382" s="1"/>
      <c r="QG382" s="1"/>
      <c r="QH382" s="1"/>
      <c r="QI382" s="1"/>
      <c r="QJ382" s="1"/>
      <c r="QK382" s="1"/>
      <c r="QL382" s="1"/>
      <c r="QM382" s="1"/>
      <c r="QN382" s="1"/>
      <c r="QO382" s="1"/>
      <c r="QP382" s="1"/>
      <c r="QQ382" s="1"/>
      <c r="QR382" s="1"/>
      <c r="QS382" s="1"/>
      <c r="QT382" s="1"/>
      <c r="QU382" s="1"/>
      <c r="QV382" s="1"/>
    </row>
    <row r="383" spans="1:464" x14ac:dyDescent="0.25">
      <c r="A383" s="1"/>
      <c r="B383" s="1"/>
      <c r="C383" s="1"/>
      <c r="D383" s="1"/>
      <c r="E383" s="1"/>
      <c r="Q383" s="1"/>
      <c r="R383" s="1"/>
      <c r="W383" s="48"/>
      <c r="AH383" s="48"/>
      <c r="AI383" s="48"/>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c r="KH383" s="1"/>
      <c r="KI383" s="1"/>
      <c r="KJ383" s="1"/>
      <c r="KK383" s="1"/>
      <c r="KL383" s="1"/>
      <c r="KM383" s="1"/>
      <c r="KN383" s="1"/>
      <c r="KO383" s="1"/>
      <c r="KP383" s="1"/>
      <c r="KQ383" s="1"/>
      <c r="KR383" s="1"/>
      <c r="KS383" s="1"/>
      <c r="KT383" s="1"/>
      <c r="KU383" s="1"/>
      <c r="KV383" s="1"/>
      <c r="KW383" s="1"/>
      <c r="KX383" s="1"/>
      <c r="KY383" s="1"/>
      <c r="KZ383" s="1"/>
      <c r="LA383" s="1"/>
      <c r="LB383" s="1"/>
      <c r="LC383" s="1"/>
      <c r="LD383" s="1"/>
      <c r="LE383" s="1"/>
      <c r="LF383" s="1"/>
      <c r="LG383" s="1"/>
      <c r="LH383" s="1"/>
      <c r="LI383" s="1"/>
      <c r="LJ383" s="1"/>
      <c r="LK383" s="1"/>
      <c r="LL383" s="1"/>
      <c r="LM383" s="1"/>
      <c r="LN383" s="1"/>
      <c r="LO383" s="1"/>
      <c r="LP383" s="1"/>
      <c r="LQ383" s="1"/>
      <c r="LR383" s="1"/>
      <c r="LS383" s="1"/>
      <c r="LT383" s="1"/>
      <c r="LU383" s="1"/>
      <c r="LV383" s="1"/>
      <c r="LW383" s="1"/>
      <c r="LX383" s="1"/>
      <c r="LY383" s="1"/>
      <c r="LZ383" s="1"/>
      <c r="MA383" s="1"/>
      <c r="MB383" s="1"/>
      <c r="MC383" s="1"/>
      <c r="MD383" s="1"/>
      <c r="ME383" s="1"/>
      <c r="MF383" s="1"/>
      <c r="MG383" s="1"/>
      <c r="MH383" s="1"/>
      <c r="MI383" s="1"/>
      <c r="MJ383" s="1"/>
      <c r="MK383" s="1"/>
      <c r="ML383" s="1"/>
      <c r="MM383" s="1"/>
      <c r="MN383" s="1"/>
      <c r="MO383" s="1"/>
      <c r="MP383" s="1"/>
      <c r="MQ383" s="1"/>
      <c r="MR383" s="1"/>
      <c r="MS383" s="1"/>
      <c r="MT383" s="1"/>
      <c r="MU383" s="1"/>
      <c r="MV383" s="1"/>
      <c r="MW383" s="1"/>
      <c r="MX383" s="1"/>
      <c r="MY383" s="1"/>
      <c r="MZ383" s="1"/>
      <c r="NA383" s="1"/>
      <c r="NB383" s="1"/>
      <c r="NC383" s="1"/>
      <c r="ND383" s="1"/>
      <c r="NE383" s="1"/>
      <c r="NF383" s="1"/>
      <c r="NG383" s="1"/>
      <c r="NH383" s="1"/>
      <c r="NI383" s="1"/>
      <c r="NJ383" s="1"/>
      <c r="NK383" s="1"/>
      <c r="NL383" s="1"/>
      <c r="NM383" s="1"/>
      <c r="NN383" s="1"/>
      <c r="NO383" s="1"/>
      <c r="NP383" s="1"/>
      <c r="NQ383" s="1"/>
      <c r="NR383" s="1"/>
      <c r="NS383" s="1"/>
      <c r="NT383" s="1"/>
      <c r="NU383" s="1"/>
      <c r="NV383" s="1"/>
      <c r="NW383" s="1"/>
      <c r="NX383" s="1"/>
      <c r="NY383" s="1"/>
      <c r="NZ383" s="1"/>
      <c r="OA383" s="1"/>
      <c r="OB383" s="1"/>
      <c r="OC383" s="1"/>
      <c r="OD383" s="1"/>
      <c r="OE383" s="1"/>
      <c r="OF383" s="1"/>
      <c r="OG383" s="1"/>
      <c r="OH383" s="1"/>
      <c r="OI383" s="1"/>
      <c r="OJ383" s="1"/>
      <c r="OK383" s="1"/>
      <c r="OL383" s="1"/>
      <c r="OM383" s="1"/>
      <c r="ON383" s="1"/>
      <c r="OO383" s="1"/>
      <c r="OP383" s="1"/>
      <c r="OQ383" s="1"/>
      <c r="OR383" s="1"/>
      <c r="OS383" s="1"/>
      <c r="OT383" s="1"/>
      <c r="OU383" s="1"/>
      <c r="OV383" s="1"/>
      <c r="OW383" s="1"/>
      <c r="OX383" s="1"/>
      <c r="OY383" s="1"/>
      <c r="OZ383" s="1"/>
      <c r="PA383" s="1"/>
      <c r="PB383" s="1"/>
      <c r="PC383" s="1"/>
      <c r="PD383" s="1"/>
      <c r="PE383" s="1"/>
      <c r="PF383" s="1"/>
      <c r="PG383" s="1"/>
      <c r="PH383" s="1"/>
      <c r="PI383" s="1"/>
      <c r="PJ383" s="1"/>
      <c r="PK383" s="1"/>
      <c r="PL383" s="1"/>
      <c r="PM383" s="1"/>
      <c r="PN383" s="1"/>
      <c r="PO383" s="1"/>
      <c r="PP383" s="1"/>
      <c r="PQ383" s="1"/>
      <c r="PR383" s="1"/>
      <c r="PS383" s="1"/>
      <c r="PT383" s="1"/>
      <c r="PU383" s="1"/>
      <c r="PV383" s="1"/>
      <c r="PW383" s="1"/>
      <c r="PX383" s="1"/>
      <c r="PY383" s="1"/>
      <c r="PZ383" s="1"/>
      <c r="QA383" s="1"/>
      <c r="QB383" s="1"/>
      <c r="QC383" s="1"/>
      <c r="QD383" s="1"/>
      <c r="QE383" s="1"/>
      <c r="QF383" s="1"/>
      <c r="QG383" s="1"/>
      <c r="QH383" s="1"/>
      <c r="QI383" s="1"/>
      <c r="QJ383" s="1"/>
      <c r="QK383" s="1"/>
      <c r="QL383" s="1"/>
      <c r="QM383" s="1"/>
      <c r="QN383" s="1"/>
      <c r="QO383" s="1"/>
      <c r="QP383" s="1"/>
      <c r="QQ383" s="1"/>
      <c r="QR383" s="1"/>
      <c r="QS383" s="1"/>
      <c r="QT383" s="1"/>
      <c r="QU383" s="1"/>
      <c r="QV383" s="1"/>
    </row>
    <row r="384" spans="1:464" x14ac:dyDescent="0.25">
      <c r="A384" s="1"/>
      <c r="B384" s="1"/>
      <c r="C384" s="1"/>
      <c r="D384" s="1"/>
      <c r="E384" s="1"/>
      <c r="Q384" s="1"/>
      <c r="R384" s="1"/>
      <c r="W384" s="48"/>
      <c r="AH384" s="48"/>
      <c r="AI384" s="48"/>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c r="PU384" s="1"/>
      <c r="PV384" s="1"/>
      <c r="PW384" s="1"/>
      <c r="PX384" s="1"/>
      <c r="PY384" s="1"/>
      <c r="PZ384" s="1"/>
      <c r="QA384" s="1"/>
      <c r="QB384" s="1"/>
      <c r="QC384" s="1"/>
      <c r="QD384" s="1"/>
      <c r="QE384" s="1"/>
      <c r="QF384" s="1"/>
      <c r="QG384" s="1"/>
      <c r="QH384" s="1"/>
      <c r="QI384" s="1"/>
      <c r="QJ384" s="1"/>
      <c r="QK384" s="1"/>
      <c r="QL384" s="1"/>
      <c r="QM384" s="1"/>
      <c r="QN384" s="1"/>
      <c r="QO384" s="1"/>
      <c r="QP384" s="1"/>
      <c r="QQ384" s="1"/>
      <c r="QR384" s="1"/>
      <c r="QS384" s="1"/>
      <c r="QT384" s="1"/>
      <c r="QU384" s="1"/>
      <c r="QV384" s="1"/>
    </row>
    <row r="385" spans="1:464" x14ac:dyDescent="0.25">
      <c r="A385" s="1"/>
      <c r="B385" s="1"/>
      <c r="C385" s="1"/>
      <c r="D385" s="1"/>
      <c r="E385" s="1"/>
      <c r="Q385" s="1"/>
      <c r="R385" s="1"/>
      <c r="W385" s="48"/>
      <c r="AH385" s="48"/>
      <c r="AI385" s="48"/>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c r="KH385" s="1"/>
      <c r="KI385" s="1"/>
      <c r="KJ385" s="1"/>
      <c r="KK385" s="1"/>
      <c r="KL385" s="1"/>
      <c r="KM385" s="1"/>
      <c r="KN385" s="1"/>
      <c r="KO385" s="1"/>
      <c r="KP385" s="1"/>
      <c r="KQ385" s="1"/>
      <c r="KR385" s="1"/>
      <c r="KS385" s="1"/>
      <c r="KT385" s="1"/>
      <c r="KU385" s="1"/>
      <c r="KV385" s="1"/>
      <c r="KW385" s="1"/>
      <c r="KX385" s="1"/>
      <c r="KY385" s="1"/>
      <c r="KZ385" s="1"/>
      <c r="LA385" s="1"/>
      <c r="LB385" s="1"/>
      <c r="LC385" s="1"/>
      <c r="LD385" s="1"/>
      <c r="LE385" s="1"/>
      <c r="LF385" s="1"/>
      <c r="LG385" s="1"/>
      <c r="LH385" s="1"/>
      <c r="LI385" s="1"/>
      <c r="LJ385" s="1"/>
      <c r="LK385" s="1"/>
      <c r="LL385" s="1"/>
      <c r="LM385" s="1"/>
      <c r="LN385" s="1"/>
      <c r="LO385" s="1"/>
      <c r="LP385" s="1"/>
      <c r="LQ385" s="1"/>
      <c r="LR385" s="1"/>
      <c r="LS385" s="1"/>
      <c r="LT385" s="1"/>
      <c r="LU385" s="1"/>
      <c r="LV385" s="1"/>
      <c r="LW385" s="1"/>
      <c r="LX385" s="1"/>
      <c r="LY385" s="1"/>
      <c r="LZ385" s="1"/>
      <c r="MA385" s="1"/>
      <c r="MB385" s="1"/>
      <c r="MC385" s="1"/>
      <c r="MD385" s="1"/>
      <c r="ME385" s="1"/>
      <c r="MF385" s="1"/>
      <c r="MG385" s="1"/>
      <c r="MH385" s="1"/>
      <c r="MI385" s="1"/>
      <c r="MJ385" s="1"/>
      <c r="MK385" s="1"/>
      <c r="ML385" s="1"/>
      <c r="MM385" s="1"/>
      <c r="MN385" s="1"/>
      <c r="MO385" s="1"/>
      <c r="MP385" s="1"/>
      <c r="MQ385" s="1"/>
      <c r="MR385" s="1"/>
      <c r="MS385" s="1"/>
      <c r="MT385" s="1"/>
      <c r="MU385" s="1"/>
      <c r="MV385" s="1"/>
      <c r="MW385" s="1"/>
      <c r="MX385" s="1"/>
      <c r="MY385" s="1"/>
      <c r="MZ385" s="1"/>
      <c r="NA385" s="1"/>
      <c r="NB385" s="1"/>
      <c r="NC385" s="1"/>
      <c r="ND385" s="1"/>
      <c r="NE385" s="1"/>
      <c r="NF385" s="1"/>
      <c r="NG385" s="1"/>
      <c r="NH385" s="1"/>
      <c r="NI385" s="1"/>
      <c r="NJ385" s="1"/>
      <c r="NK385" s="1"/>
      <c r="NL385" s="1"/>
      <c r="NM385" s="1"/>
      <c r="NN385" s="1"/>
      <c r="NO385" s="1"/>
      <c r="NP385" s="1"/>
      <c r="NQ385" s="1"/>
      <c r="NR385" s="1"/>
      <c r="NS385" s="1"/>
      <c r="NT385" s="1"/>
      <c r="NU385" s="1"/>
      <c r="NV385" s="1"/>
      <c r="NW385" s="1"/>
      <c r="NX385" s="1"/>
      <c r="NY385" s="1"/>
      <c r="NZ385" s="1"/>
      <c r="OA385" s="1"/>
      <c r="OB385" s="1"/>
      <c r="OC385" s="1"/>
      <c r="OD385" s="1"/>
      <c r="OE385" s="1"/>
      <c r="OF385" s="1"/>
      <c r="OG385" s="1"/>
      <c r="OH385" s="1"/>
      <c r="OI385" s="1"/>
      <c r="OJ385" s="1"/>
      <c r="OK385" s="1"/>
      <c r="OL385" s="1"/>
      <c r="OM385" s="1"/>
      <c r="ON385" s="1"/>
      <c r="OO385" s="1"/>
      <c r="OP385" s="1"/>
      <c r="OQ385" s="1"/>
      <c r="OR385" s="1"/>
      <c r="OS385" s="1"/>
      <c r="OT385" s="1"/>
      <c r="OU385" s="1"/>
      <c r="OV385" s="1"/>
      <c r="OW385" s="1"/>
      <c r="OX385" s="1"/>
      <c r="OY385" s="1"/>
      <c r="OZ385" s="1"/>
      <c r="PA385" s="1"/>
      <c r="PB385" s="1"/>
      <c r="PC385" s="1"/>
      <c r="PD385" s="1"/>
      <c r="PE385" s="1"/>
      <c r="PF385" s="1"/>
      <c r="PG385" s="1"/>
      <c r="PH385" s="1"/>
      <c r="PI385" s="1"/>
      <c r="PJ385" s="1"/>
      <c r="PK385" s="1"/>
      <c r="PL385" s="1"/>
      <c r="PM385" s="1"/>
      <c r="PN385" s="1"/>
      <c r="PO385" s="1"/>
      <c r="PP385" s="1"/>
      <c r="PQ385" s="1"/>
      <c r="PR385" s="1"/>
      <c r="PS385" s="1"/>
      <c r="PT385" s="1"/>
      <c r="PU385" s="1"/>
      <c r="PV385" s="1"/>
      <c r="PW385" s="1"/>
      <c r="PX385" s="1"/>
      <c r="PY385" s="1"/>
      <c r="PZ385" s="1"/>
      <c r="QA385" s="1"/>
      <c r="QB385" s="1"/>
      <c r="QC385" s="1"/>
      <c r="QD385" s="1"/>
      <c r="QE385" s="1"/>
      <c r="QF385" s="1"/>
      <c r="QG385" s="1"/>
      <c r="QH385" s="1"/>
      <c r="QI385" s="1"/>
      <c r="QJ385" s="1"/>
      <c r="QK385" s="1"/>
      <c r="QL385" s="1"/>
      <c r="QM385" s="1"/>
      <c r="QN385" s="1"/>
      <c r="QO385" s="1"/>
      <c r="QP385" s="1"/>
      <c r="QQ385" s="1"/>
      <c r="QR385" s="1"/>
      <c r="QS385" s="1"/>
      <c r="QT385" s="1"/>
      <c r="QU385" s="1"/>
      <c r="QV385" s="1"/>
    </row>
    <row r="386" spans="1:464" x14ac:dyDescent="0.25">
      <c r="A386" s="1"/>
      <c r="B386" s="1"/>
      <c r="C386" s="1"/>
      <c r="D386" s="1"/>
      <c r="E386" s="1"/>
      <c r="Q386" s="1"/>
      <c r="R386" s="1"/>
      <c r="W386" s="48"/>
      <c r="AH386" s="48"/>
      <c r="AI386" s="48"/>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c r="KH386" s="1"/>
      <c r="KI386" s="1"/>
      <c r="KJ386" s="1"/>
      <c r="KK386" s="1"/>
      <c r="KL386" s="1"/>
      <c r="KM386" s="1"/>
      <c r="KN386" s="1"/>
      <c r="KO386" s="1"/>
      <c r="KP386" s="1"/>
      <c r="KQ386" s="1"/>
      <c r="KR386" s="1"/>
      <c r="KS386" s="1"/>
      <c r="KT386" s="1"/>
      <c r="KU386" s="1"/>
      <c r="KV386" s="1"/>
      <c r="KW386" s="1"/>
      <c r="KX386" s="1"/>
      <c r="KY386" s="1"/>
      <c r="KZ386" s="1"/>
      <c r="LA386" s="1"/>
      <c r="LB386" s="1"/>
      <c r="LC386" s="1"/>
      <c r="LD386" s="1"/>
      <c r="LE386" s="1"/>
      <c r="LF386" s="1"/>
      <c r="LG386" s="1"/>
      <c r="LH386" s="1"/>
      <c r="LI386" s="1"/>
      <c r="LJ386" s="1"/>
      <c r="LK386" s="1"/>
      <c r="LL386" s="1"/>
      <c r="LM386" s="1"/>
      <c r="LN386" s="1"/>
      <c r="LO386" s="1"/>
      <c r="LP386" s="1"/>
      <c r="LQ386" s="1"/>
      <c r="LR386" s="1"/>
      <c r="LS386" s="1"/>
      <c r="LT386" s="1"/>
      <c r="LU386" s="1"/>
      <c r="LV386" s="1"/>
      <c r="LW386" s="1"/>
      <c r="LX386" s="1"/>
      <c r="LY386" s="1"/>
      <c r="LZ386" s="1"/>
      <c r="MA386" s="1"/>
      <c r="MB386" s="1"/>
      <c r="MC386" s="1"/>
      <c r="MD386" s="1"/>
      <c r="ME386" s="1"/>
      <c r="MF386" s="1"/>
      <c r="MG386" s="1"/>
      <c r="MH386" s="1"/>
      <c r="MI386" s="1"/>
      <c r="MJ386" s="1"/>
      <c r="MK386" s="1"/>
      <c r="ML386" s="1"/>
      <c r="MM386" s="1"/>
      <c r="MN386" s="1"/>
      <c r="MO386" s="1"/>
      <c r="MP386" s="1"/>
      <c r="MQ386" s="1"/>
      <c r="MR386" s="1"/>
      <c r="MS386" s="1"/>
      <c r="MT386" s="1"/>
      <c r="MU386" s="1"/>
      <c r="MV386" s="1"/>
      <c r="MW386" s="1"/>
      <c r="MX386" s="1"/>
      <c r="MY386" s="1"/>
      <c r="MZ386" s="1"/>
      <c r="NA386" s="1"/>
      <c r="NB386" s="1"/>
      <c r="NC386" s="1"/>
      <c r="ND386" s="1"/>
      <c r="NE386" s="1"/>
      <c r="NF386" s="1"/>
      <c r="NG386" s="1"/>
      <c r="NH386" s="1"/>
      <c r="NI386" s="1"/>
      <c r="NJ386" s="1"/>
      <c r="NK386" s="1"/>
      <c r="NL386" s="1"/>
      <c r="NM386" s="1"/>
      <c r="NN386" s="1"/>
      <c r="NO386" s="1"/>
      <c r="NP386" s="1"/>
      <c r="NQ386" s="1"/>
      <c r="NR386" s="1"/>
      <c r="NS386" s="1"/>
      <c r="NT386" s="1"/>
      <c r="NU386" s="1"/>
      <c r="NV386" s="1"/>
      <c r="NW386" s="1"/>
      <c r="NX386" s="1"/>
      <c r="NY386" s="1"/>
      <c r="NZ386" s="1"/>
      <c r="OA386" s="1"/>
      <c r="OB386" s="1"/>
      <c r="OC386" s="1"/>
      <c r="OD386" s="1"/>
      <c r="OE386" s="1"/>
      <c r="OF386" s="1"/>
      <c r="OG386" s="1"/>
      <c r="OH386" s="1"/>
      <c r="OI386" s="1"/>
      <c r="OJ386" s="1"/>
      <c r="OK386" s="1"/>
      <c r="OL386" s="1"/>
      <c r="OM386" s="1"/>
      <c r="ON386" s="1"/>
      <c r="OO386" s="1"/>
      <c r="OP386" s="1"/>
      <c r="OQ386" s="1"/>
      <c r="OR386" s="1"/>
      <c r="OS386" s="1"/>
      <c r="OT386" s="1"/>
      <c r="OU386" s="1"/>
      <c r="OV386" s="1"/>
      <c r="OW386" s="1"/>
      <c r="OX386" s="1"/>
      <c r="OY386" s="1"/>
      <c r="OZ386" s="1"/>
      <c r="PA386" s="1"/>
      <c r="PB386" s="1"/>
      <c r="PC386" s="1"/>
      <c r="PD386" s="1"/>
      <c r="PE386" s="1"/>
      <c r="PF386" s="1"/>
      <c r="PG386" s="1"/>
      <c r="PH386" s="1"/>
      <c r="PI386" s="1"/>
      <c r="PJ386" s="1"/>
      <c r="PK386" s="1"/>
      <c r="PL386" s="1"/>
      <c r="PM386" s="1"/>
      <c r="PN386" s="1"/>
      <c r="PO386" s="1"/>
      <c r="PP386" s="1"/>
      <c r="PQ386" s="1"/>
      <c r="PR386" s="1"/>
      <c r="PS386" s="1"/>
      <c r="PT386" s="1"/>
      <c r="PU386" s="1"/>
      <c r="PV386" s="1"/>
      <c r="PW386" s="1"/>
      <c r="PX386" s="1"/>
      <c r="PY386" s="1"/>
      <c r="PZ386" s="1"/>
      <c r="QA386" s="1"/>
      <c r="QB386" s="1"/>
      <c r="QC386" s="1"/>
      <c r="QD386" s="1"/>
      <c r="QE386" s="1"/>
      <c r="QF386" s="1"/>
      <c r="QG386" s="1"/>
      <c r="QH386" s="1"/>
      <c r="QI386" s="1"/>
      <c r="QJ386" s="1"/>
      <c r="QK386" s="1"/>
      <c r="QL386" s="1"/>
      <c r="QM386" s="1"/>
      <c r="QN386" s="1"/>
      <c r="QO386" s="1"/>
      <c r="QP386" s="1"/>
      <c r="QQ386" s="1"/>
      <c r="QR386" s="1"/>
      <c r="QS386" s="1"/>
      <c r="QT386" s="1"/>
      <c r="QU386" s="1"/>
      <c r="QV386" s="1"/>
    </row>
    <row r="387" spans="1:464" x14ac:dyDescent="0.25">
      <c r="A387" s="1"/>
      <c r="B387" s="1"/>
      <c r="C387" s="1"/>
      <c r="D387" s="1"/>
      <c r="E387" s="1"/>
      <c r="Q387" s="1"/>
      <c r="R387" s="1"/>
      <c r="W387" s="48"/>
      <c r="AH387" s="48"/>
      <c r="AI387" s="48"/>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c r="KH387" s="1"/>
      <c r="KI387" s="1"/>
      <c r="KJ387" s="1"/>
      <c r="KK387" s="1"/>
      <c r="KL387" s="1"/>
      <c r="KM387" s="1"/>
      <c r="KN387" s="1"/>
      <c r="KO387" s="1"/>
      <c r="KP387" s="1"/>
      <c r="KQ387" s="1"/>
      <c r="KR387" s="1"/>
      <c r="KS387" s="1"/>
      <c r="KT387" s="1"/>
      <c r="KU387" s="1"/>
      <c r="KV387" s="1"/>
      <c r="KW387" s="1"/>
      <c r="KX387" s="1"/>
      <c r="KY387" s="1"/>
      <c r="KZ387" s="1"/>
      <c r="LA387" s="1"/>
      <c r="LB387" s="1"/>
      <c r="LC387" s="1"/>
      <c r="LD387" s="1"/>
      <c r="LE387" s="1"/>
      <c r="LF387" s="1"/>
      <c r="LG387" s="1"/>
      <c r="LH387" s="1"/>
      <c r="LI387" s="1"/>
      <c r="LJ387" s="1"/>
      <c r="LK387" s="1"/>
      <c r="LL387" s="1"/>
      <c r="LM387" s="1"/>
      <c r="LN387" s="1"/>
      <c r="LO387" s="1"/>
      <c r="LP387" s="1"/>
      <c r="LQ387" s="1"/>
      <c r="LR387" s="1"/>
      <c r="LS387" s="1"/>
      <c r="LT387" s="1"/>
      <c r="LU387" s="1"/>
      <c r="LV387" s="1"/>
      <c r="LW387" s="1"/>
      <c r="LX387" s="1"/>
      <c r="LY387" s="1"/>
      <c r="LZ387" s="1"/>
      <c r="MA387" s="1"/>
      <c r="MB387" s="1"/>
      <c r="MC387" s="1"/>
      <c r="MD387" s="1"/>
      <c r="ME387" s="1"/>
      <c r="MF387" s="1"/>
      <c r="MG387" s="1"/>
      <c r="MH387" s="1"/>
      <c r="MI387" s="1"/>
      <c r="MJ387" s="1"/>
      <c r="MK387" s="1"/>
      <c r="ML387" s="1"/>
      <c r="MM387" s="1"/>
      <c r="MN387" s="1"/>
      <c r="MO387" s="1"/>
      <c r="MP387" s="1"/>
      <c r="MQ387" s="1"/>
      <c r="MR387" s="1"/>
      <c r="MS387" s="1"/>
      <c r="MT387" s="1"/>
      <c r="MU387" s="1"/>
      <c r="MV387" s="1"/>
      <c r="MW387" s="1"/>
      <c r="MX387" s="1"/>
      <c r="MY387" s="1"/>
      <c r="MZ387" s="1"/>
      <c r="NA387" s="1"/>
      <c r="NB387" s="1"/>
      <c r="NC387" s="1"/>
      <c r="ND387" s="1"/>
      <c r="NE387" s="1"/>
      <c r="NF387" s="1"/>
      <c r="NG387" s="1"/>
      <c r="NH387" s="1"/>
      <c r="NI387" s="1"/>
      <c r="NJ387" s="1"/>
      <c r="NK387" s="1"/>
      <c r="NL387" s="1"/>
      <c r="NM387" s="1"/>
      <c r="NN387" s="1"/>
      <c r="NO387" s="1"/>
      <c r="NP387" s="1"/>
      <c r="NQ387" s="1"/>
      <c r="NR387" s="1"/>
      <c r="NS387" s="1"/>
      <c r="NT387" s="1"/>
      <c r="NU387" s="1"/>
      <c r="NV387" s="1"/>
      <c r="NW387" s="1"/>
      <c r="NX387" s="1"/>
      <c r="NY387" s="1"/>
      <c r="NZ387" s="1"/>
      <c r="OA387" s="1"/>
      <c r="OB387" s="1"/>
      <c r="OC387" s="1"/>
      <c r="OD387" s="1"/>
      <c r="OE387" s="1"/>
      <c r="OF387" s="1"/>
      <c r="OG387" s="1"/>
      <c r="OH387" s="1"/>
      <c r="OI387" s="1"/>
      <c r="OJ387" s="1"/>
      <c r="OK387" s="1"/>
      <c r="OL387" s="1"/>
      <c r="OM387" s="1"/>
      <c r="ON387" s="1"/>
      <c r="OO387" s="1"/>
      <c r="OP387" s="1"/>
      <c r="OQ387" s="1"/>
      <c r="OR387" s="1"/>
      <c r="OS387" s="1"/>
      <c r="OT387" s="1"/>
      <c r="OU387" s="1"/>
      <c r="OV387" s="1"/>
      <c r="OW387" s="1"/>
      <c r="OX387" s="1"/>
      <c r="OY387" s="1"/>
      <c r="OZ387" s="1"/>
      <c r="PA387" s="1"/>
      <c r="PB387" s="1"/>
      <c r="PC387" s="1"/>
      <c r="PD387" s="1"/>
      <c r="PE387" s="1"/>
      <c r="PF387" s="1"/>
      <c r="PG387" s="1"/>
      <c r="PH387" s="1"/>
      <c r="PI387" s="1"/>
      <c r="PJ387" s="1"/>
      <c r="PK387" s="1"/>
      <c r="PL387" s="1"/>
      <c r="PM387" s="1"/>
      <c r="PN387" s="1"/>
      <c r="PO387" s="1"/>
      <c r="PP387" s="1"/>
      <c r="PQ387" s="1"/>
      <c r="PR387" s="1"/>
      <c r="PS387" s="1"/>
      <c r="PT387" s="1"/>
      <c r="PU387" s="1"/>
      <c r="PV387" s="1"/>
      <c r="PW387" s="1"/>
      <c r="PX387" s="1"/>
      <c r="PY387" s="1"/>
      <c r="PZ387" s="1"/>
      <c r="QA387" s="1"/>
      <c r="QB387" s="1"/>
      <c r="QC387" s="1"/>
      <c r="QD387" s="1"/>
      <c r="QE387" s="1"/>
      <c r="QF387" s="1"/>
      <c r="QG387" s="1"/>
      <c r="QH387" s="1"/>
      <c r="QI387" s="1"/>
      <c r="QJ387" s="1"/>
      <c r="QK387" s="1"/>
      <c r="QL387" s="1"/>
      <c r="QM387" s="1"/>
      <c r="QN387" s="1"/>
      <c r="QO387" s="1"/>
      <c r="QP387" s="1"/>
      <c r="QQ387" s="1"/>
      <c r="QR387" s="1"/>
      <c r="QS387" s="1"/>
      <c r="QT387" s="1"/>
      <c r="QU387" s="1"/>
      <c r="QV387" s="1"/>
    </row>
    <row r="388" spans="1:464" x14ac:dyDescent="0.25">
      <c r="A388" s="1"/>
      <c r="B388" s="1"/>
      <c r="C388" s="1"/>
      <c r="D388" s="1"/>
      <c r="E388" s="1"/>
      <c r="Q388" s="1"/>
      <c r="R388" s="1"/>
      <c r="W388" s="48"/>
      <c r="AH388" s="48"/>
      <c r="AI388" s="48"/>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c r="KH388" s="1"/>
      <c r="KI388" s="1"/>
      <c r="KJ388" s="1"/>
      <c r="KK388" s="1"/>
      <c r="KL388" s="1"/>
      <c r="KM388" s="1"/>
      <c r="KN388" s="1"/>
      <c r="KO388" s="1"/>
      <c r="KP388" s="1"/>
      <c r="KQ388" s="1"/>
      <c r="KR388" s="1"/>
      <c r="KS388" s="1"/>
      <c r="KT388" s="1"/>
      <c r="KU388" s="1"/>
      <c r="KV388" s="1"/>
      <c r="KW388" s="1"/>
      <c r="KX388" s="1"/>
      <c r="KY388" s="1"/>
      <c r="KZ388" s="1"/>
      <c r="LA388" s="1"/>
      <c r="LB388" s="1"/>
      <c r="LC388" s="1"/>
      <c r="LD388" s="1"/>
      <c r="LE388" s="1"/>
      <c r="LF388" s="1"/>
      <c r="LG388" s="1"/>
      <c r="LH388" s="1"/>
      <c r="LI388" s="1"/>
      <c r="LJ388" s="1"/>
      <c r="LK388" s="1"/>
      <c r="LL388" s="1"/>
      <c r="LM388" s="1"/>
      <c r="LN388" s="1"/>
      <c r="LO388" s="1"/>
      <c r="LP388" s="1"/>
      <c r="LQ388" s="1"/>
      <c r="LR388" s="1"/>
      <c r="LS388" s="1"/>
      <c r="LT388" s="1"/>
      <c r="LU388" s="1"/>
      <c r="LV388" s="1"/>
      <c r="LW388" s="1"/>
      <c r="LX388" s="1"/>
      <c r="LY388" s="1"/>
      <c r="LZ388" s="1"/>
      <c r="MA388" s="1"/>
      <c r="MB388" s="1"/>
      <c r="MC388" s="1"/>
      <c r="MD388" s="1"/>
      <c r="ME388" s="1"/>
      <c r="MF388" s="1"/>
      <c r="MG388" s="1"/>
      <c r="MH388" s="1"/>
      <c r="MI388" s="1"/>
      <c r="MJ388" s="1"/>
      <c r="MK388" s="1"/>
      <c r="ML388" s="1"/>
      <c r="MM388" s="1"/>
      <c r="MN388" s="1"/>
      <c r="MO388" s="1"/>
      <c r="MP388" s="1"/>
      <c r="MQ388" s="1"/>
      <c r="MR388" s="1"/>
      <c r="MS388" s="1"/>
      <c r="MT388" s="1"/>
      <c r="MU388" s="1"/>
      <c r="MV388" s="1"/>
      <c r="MW388" s="1"/>
      <c r="MX388" s="1"/>
      <c r="MY388" s="1"/>
      <c r="MZ388" s="1"/>
      <c r="NA388" s="1"/>
      <c r="NB388" s="1"/>
      <c r="NC388" s="1"/>
      <c r="ND388" s="1"/>
      <c r="NE388" s="1"/>
      <c r="NF388" s="1"/>
      <c r="NG388" s="1"/>
      <c r="NH388" s="1"/>
      <c r="NI388" s="1"/>
      <c r="NJ388" s="1"/>
      <c r="NK388" s="1"/>
      <c r="NL388" s="1"/>
      <c r="NM388" s="1"/>
      <c r="NN388" s="1"/>
      <c r="NO388" s="1"/>
      <c r="NP388" s="1"/>
      <c r="NQ388" s="1"/>
      <c r="NR388" s="1"/>
      <c r="NS388" s="1"/>
      <c r="NT388" s="1"/>
      <c r="NU388" s="1"/>
      <c r="NV388" s="1"/>
      <c r="NW388" s="1"/>
      <c r="NX388" s="1"/>
      <c r="NY388" s="1"/>
      <c r="NZ388" s="1"/>
      <c r="OA388" s="1"/>
      <c r="OB388" s="1"/>
      <c r="OC388" s="1"/>
      <c r="OD388" s="1"/>
      <c r="OE388" s="1"/>
      <c r="OF388" s="1"/>
      <c r="OG388" s="1"/>
      <c r="OH388" s="1"/>
      <c r="OI388" s="1"/>
      <c r="OJ388" s="1"/>
      <c r="OK388" s="1"/>
      <c r="OL388" s="1"/>
      <c r="OM388" s="1"/>
      <c r="ON388" s="1"/>
      <c r="OO388" s="1"/>
      <c r="OP388" s="1"/>
      <c r="OQ388" s="1"/>
      <c r="OR388" s="1"/>
      <c r="OS388" s="1"/>
      <c r="OT388" s="1"/>
      <c r="OU388" s="1"/>
      <c r="OV388" s="1"/>
      <c r="OW388" s="1"/>
      <c r="OX388" s="1"/>
      <c r="OY388" s="1"/>
      <c r="OZ388" s="1"/>
      <c r="PA388" s="1"/>
      <c r="PB388" s="1"/>
      <c r="PC388" s="1"/>
      <c r="PD388" s="1"/>
      <c r="PE388" s="1"/>
      <c r="PF388" s="1"/>
      <c r="PG388" s="1"/>
      <c r="PH388" s="1"/>
      <c r="PI388" s="1"/>
      <c r="PJ388" s="1"/>
      <c r="PK388" s="1"/>
      <c r="PL388" s="1"/>
      <c r="PM388" s="1"/>
      <c r="PN388" s="1"/>
      <c r="PO388" s="1"/>
      <c r="PP388" s="1"/>
      <c r="PQ388" s="1"/>
      <c r="PR388" s="1"/>
      <c r="PS388" s="1"/>
      <c r="PT388" s="1"/>
      <c r="PU388" s="1"/>
      <c r="PV388" s="1"/>
      <c r="PW388" s="1"/>
      <c r="PX388" s="1"/>
      <c r="PY388" s="1"/>
      <c r="PZ388" s="1"/>
      <c r="QA388" s="1"/>
      <c r="QB388" s="1"/>
      <c r="QC388" s="1"/>
      <c r="QD388" s="1"/>
      <c r="QE388" s="1"/>
      <c r="QF388" s="1"/>
      <c r="QG388" s="1"/>
      <c r="QH388" s="1"/>
      <c r="QI388" s="1"/>
      <c r="QJ388" s="1"/>
      <c r="QK388" s="1"/>
      <c r="QL388" s="1"/>
      <c r="QM388" s="1"/>
      <c r="QN388" s="1"/>
      <c r="QO388" s="1"/>
      <c r="QP388" s="1"/>
      <c r="QQ388" s="1"/>
      <c r="QR388" s="1"/>
      <c r="QS388" s="1"/>
      <c r="QT388" s="1"/>
      <c r="QU388" s="1"/>
      <c r="QV388" s="1"/>
    </row>
    <row r="389" spans="1:464" x14ac:dyDescent="0.25">
      <c r="A389" s="1"/>
      <c r="B389" s="1"/>
      <c r="C389" s="1"/>
      <c r="D389" s="1"/>
      <c r="E389" s="1"/>
      <c r="Q389" s="1"/>
      <c r="R389" s="1"/>
      <c r="W389" s="48"/>
      <c r="AH389" s="48"/>
      <c r="AI389" s="48"/>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c r="KH389" s="1"/>
      <c r="KI389" s="1"/>
      <c r="KJ389" s="1"/>
      <c r="KK389" s="1"/>
      <c r="KL389" s="1"/>
      <c r="KM389" s="1"/>
      <c r="KN389" s="1"/>
      <c r="KO389" s="1"/>
      <c r="KP389" s="1"/>
      <c r="KQ389" s="1"/>
      <c r="KR389" s="1"/>
      <c r="KS389" s="1"/>
      <c r="KT389" s="1"/>
      <c r="KU389" s="1"/>
      <c r="KV389" s="1"/>
      <c r="KW389" s="1"/>
      <c r="KX389" s="1"/>
      <c r="KY389" s="1"/>
      <c r="KZ389" s="1"/>
      <c r="LA389" s="1"/>
      <c r="LB389" s="1"/>
      <c r="LC389" s="1"/>
      <c r="LD389" s="1"/>
      <c r="LE389" s="1"/>
      <c r="LF389" s="1"/>
      <c r="LG389" s="1"/>
      <c r="LH389" s="1"/>
      <c r="LI389" s="1"/>
      <c r="LJ389" s="1"/>
      <c r="LK389" s="1"/>
      <c r="LL389" s="1"/>
      <c r="LM389" s="1"/>
      <c r="LN389" s="1"/>
      <c r="LO389" s="1"/>
      <c r="LP389" s="1"/>
      <c r="LQ389" s="1"/>
      <c r="LR389" s="1"/>
      <c r="LS389" s="1"/>
      <c r="LT389" s="1"/>
      <c r="LU389" s="1"/>
      <c r="LV389" s="1"/>
      <c r="LW389" s="1"/>
      <c r="LX389" s="1"/>
      <c r="LY389" s="1"/>
      <c r="LZ389" s="1"/>
      <c r="MA389" s="1"/>
      <c r="MB389" s="1"/>
      <c r="MC389" s="1"/>
      <c r="MD389" s="1"/>
      <c r="ME389" s="1"/>
      <c r="MF389" s="1"/>
      <c r="MG389" s="1"/>
      <c r="MH389" s="1"/>
      <c r="MI389" s="1"/>
      <c r="MJ389" s="1"/>
      <c r="MK389" s="1"/>
      <c r="ML389" s="1"/>
      <c r="MM389" s="1"/>
      <c r="MN389" s="1"/>
      <c r="MO389" s="1"/>
      <c r="MP389" s="1"/>
      <c r="MQ389" s="1"/>
      <c r="MR389" s="1"/>
      <c r="MS389" s="1"/>
      <c r="MT389" s="1"/>
      <c r="MU389" s="1"/>
      <c r="MV389" s="1"/>
      <c r="MW389" s="1"/>
      <c r="MX389" s="1"/>
      <c r="MY389" s="1"/>
      <c r="MZ389" s="1"/>
      <c r="NA389" s="1"/>
      <c r="NB389" s="1"/>
      <c r="NC389" s="1"/>
      <c r="ND389" s="1"/>
      <c r="NE389" s="1"/>
      <c r="NF389" s="1"/>
      <c r="NG389" s="1"/>
      <c r="NH389" s="1"/>
      <c r="NI389" s="1"/>
      <c r="NJ389" s="1"/>
      <c r="NK389" s="1"/>
      <c r="NL389" s="1"/>
      <c r="NM389" s="1"/>
      <c r="NN389" s="1"/>
      <c r="NO389" s="1"/>
      <c r="NP389" s="1"/>
      <c r="NQ389" s="1"/>
      <c r="NR389" s="1"/>
      <c r="NS389" s="1"/>
      <c r="NT389" s="1"/>
      <c r="NU389" s="1"/>
      <c r="NV389" s="1"/>
      <c r="NW389" s="1"/>
      <c r="NX389" s="1"/>
      <c r="NY389" s="1"/>
      <c r="NZ389" s="1"/>
      <c r="OA389" s="1"/>
      <c r="OB389" s="1"/>
      <c r="OC389" s="1"/>
      <c r="OD389" s="1"/>
      <c r="OE389" s="1"/>
      <c r="OF389" s="1"/>
      <c r="OG389" s="1"/>
      <c r="OH389" s="1"/>
      <c r="OI389" s="1"/>
      <c r="OJ389" s="1"/>
      <c r="OK389" s="1"/>
      <c r="OL389" s="1"/>
      <c r="OM389" s="1"/>
      <c r="ON389" s="1"/>
      <c r="OO389" s="1"/>
      <c r="OP389" s="1"/>
      <c r="OQ389" s="1"/>
      <c r="OR389" s="1"/>
      <c r="OS389" s="1"/>
      <c r="OT389" s="1"/>
      <c r="OU389" s="1"/>
      <c r="OV389" s="1"/>
      <c r="OW389" s="1"/>
      <c r="OX389" s="1"/>
      <c r="OY389" s="1"/>
      <c r="OZ389" s="1"/>
      <c r="PA389" s="1"/>
      <c r="PB389" s="1"/>
      <c r="PC389" s="1"/>
      <c r="PD389" s="1"/>
      <c r="PE389" s="1"/>
      <c r="PF389" s="1"/>
      <c r="PG389" s="1"/>
      <c r="PH389" s="1"/>
      <c r="PI389" s="1"/>
      <c r="PJ389" s="1"/>
      <c r="PK389" s="1"/>
      <c r="PL389" s="1"/>
      <c r="PM389" s="1"/>
      <c r="PN389" s="1"/>
      <c r="PO389" s="1"/>
      <c r="PP389" s="1"/>
      <c r="PQ389" s="1"/>
      <c r="PR389" s="1"/>
      <c r="PS389" s="1"/>
      <c r="PT389" s="1"/>
      <c r="PU389" s="1"/>
      <c r="PV389" s="1"/>
      <c r="PW389" s="1"/>
      <c r="PX389" s="1"/>
      <c r="PY389" s="1"/>
      <c r="PZ389" s="1"/>
      <c r="QA389" s="1"/>
      <c r="QB389" s="1"/>
      <c r="QC389" s="1"/>
      <c r="QD389" s="1"/>
      <c r="QE389" s="1"/>
      <c r="QF389" s="1"/>
      <c r="QG389" s="1"/>
      <c r="QH389" s="1"/>
      <c r="QI389" s="1"/>
      <c r="QJ389" s="1"/>
      <c r="QK389" s="1"/>
      <c r="QL389" s="1"/>
      <c r="QM389" s="1"/>
      <c r="QN389" s="1"/>
      <c r="QO389" s="1"/>
      <c r="QP389" s="1"/>
      <c r="QQ389" s="1"/>
      <c r="QR389" s="1"/>
      <c r="QS389" s="1"/>
      <c r="QT389" s="1"/>
      <c r="QU389" s="1"/>
      <c r="QV389" s="1"/>
    </row>
    <row r="390" spans="1:464" x14ac:dyDescent="0.25">
      <c r="A390" s="1"/>
      <c r="B390" s="1"/>
      <c r="C390" s="1"/>
      <c r="D390" s="1"/>
      <c r="E390" s="1"/>
      <c r="Q390" s="1"/>
      <c r="R390" s="1"/>
      <c r="W390" s="48"/>
      <c r="AH390" s="48"/>
      <c r="AI390" s="48"/>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c r="KH390" s="1"/>
      <c r="KI390" s="1"/>
      <c r="KJ390" s="1"/>
      <c r="KK390" s="1"/>
      <c r="KL390" s="1"/>
      <c r="KM390" s="1"/>
      <c r="KN390" s="1"/>
      <c r="KO390" s="1"/>
      <c r="KP390" s="1"/>
      <c r="KQ390" s="1"/>
      <c r="KR390" s="1"/>
      <c r="KS390" s="1"/>
      <c r="KT390" s="1"/>
      <c r="KU390" s="1"/>
      <c r="KV390" s="1"/>
      <c r="KW390" s="1"/>
      <c r="KX390" s="1"/>
      <c r="KY390" s="1"/>
      <c r="KZ390" s="1"/>
      <c r="LA390" s="1"/>
      <c r="LB390" s="1"/>
      <c r="LC390" s="1"/>
      <c r="LD390" s="1"/>
      <c r="LE390" s="1"/>
      <c r="LF390" s="1"/>
      <c r="LG390" s="1"/>
      <c r="LH390" s="1"/>
      <c r="LI390" s="1"/>
      <c r="LJ390" s="1"/>
      <c r="LK390" s="1"/>
      <c r="LL390" s="1"/>
      <c r="LM390" s="1"/>
      <c r="LN390" s="1"/>
      <c r="LO390" s="1"/>
      <c r="LP390" s="1"/>
      <c r="LQ390" s="1"/>
      <c r="LR390" s="1"/>
      <c r="LS390" s="1"/>
      <c r="LT390" s="1"/>
      <c r="LU390" s="1"/>
      <c r="LV390" s="1"/>
      <c r="LW390" s="1"/>
      <c r="LX390" s="1"/>
      <c r="LY390" s="1"/>
      <c r="LZ390" s="1"/>
      <c r="MA390" s="1"/>
      <c r="MB390" s="1"/>
      <c r="MC390" s="1"/>
      <c r="MD390" s="1"/>
      <c r="ME390" s="1"/>
      <c r="MF390" s="1"/>
      <c r="MG390" s="1"/>
      <c r="MH390" s="1"/>
      <c r="MI390" s="1"/>
      <c r="MJ390" s="1"/>
      <c r="MK390" s="1"/>
      <c r="ML390" s="1"/>
      <c r="MM390" s="1"/>
      <c r="MN390" s="1"/>
      <c r="MO390" s="1"/>
      <c r="MP390" s="1"/>
      <c r="MQ390" s="1"/>
      <c r="MR390" s="1"/>
      <c r="MS390" s="1"/>
      <c r="MT390" s="1"/>
      <c r="MU390" s="1"/>
      <c r="MV390" s="1"/>
      <c r="MW390" s="1"/>
      <c r="MX390" s="1"/>
      <c r="MY390" s="1"/>
      <c r="MZ390" s="1"/>
      <c r="NA390" s="1"/>
      <c r="NB390" s="1"/>
      <c r="NC390" s="1"/>
      <c r="ND390" s="1"/>
      <c r="NE390" s="1"/>
      <c r="NF390" s="1"/>
      <c r="NG390" s="1"/>
      <c r="NH390" s="1"/>
      <c r="NI390" s="1"/>
      <c r="NJ390" s="1"/>
      <c r="NK390" s="1"/>
      <c r="NL390" s="1"/>
      <c r="NM390" s="1"/>
      <c r="NN390" s="1"/>
      <c r="NO390" s="1"/>
      <c r="NP390" s="1"/>
      <c r="NQ390" s="1"/>
      <c r="NR390" s="1"/>
      <c r="NS390" s="1"/>
      <c r="NT390" s="1"/>
      <c r="NU390" s="1"/>
      <c r="NV390" s="1"/>
      <c r="NW390" s="1"/>
      <c r="NX390" s="1"/>
      <c r="NY390" s="1"/>
      <c r="NZ390" s="1"/>
      <c r="OA390" s="1"/>
      <c r="OB390" s="1"/>
      <c r="OC390" s="1"/>
      <c r="OD390" s="1"/>
      <c r="OE390" s="1"/>
      <c r="OF390" s="1"/>
      <c r="OG390" s="1"/>
      <c r="OH390" s="1"/>
      <c r="OI390" s="1"/>
      <c r="OJ390" s="1"/>
      <c r="OK390" s="1"/>
      <c r="OL390" s="1"/>
      <c r="OM390" s="1"/>
      <c r="ON390" s="1"/>
      <c r="OO390" s="1"/>
      <c r="OP390" s="1"/>
      <c r="OQ390" s="1"/>
      <c r="OR390" s="1"/>
      <c r="OS390" s="1"/>
      <c r="OT390" s="1"/>
      <c r="OU390" s="1"/>
      <c r="OV390" s="1"/>
      <c r="OW390" s="1"/>
      <c r="OX390" s="1"/>
      <c r="OY390" s="1"/>
      <c r="OZ390" s="1"/>
      <c r="PA390" s="1"/>
      <c r="PB390" s="1"/>
      <c r="PC390" s="1"/>
      <c r="PD390" s="1"/>
      <c r="PE390" s="1"/>
      <c r="PF390" s="1"/>
      <c r="PG390" s="1"/>
      <c r="PH390" s="1"/>
      <c r="PI390" s="1"/>
      <c r="PJ390" s="1"/>
      <c r="PK390" s="1"/>
      <c r="PL390" s="1"/>
      <c r="PM390" s="1"/>
      <c r="PN390" s="1"/>
      <c r="PO390" s="1"/>
      <c r="PP390" s="1"/>
      <c r="PQ390" s="1"/>
      <c r="PR390" s="1"/>
      <c r="PS390" s="1"/>
      <c r="PT390" s="1"/>
      <c r="PU390" s="1"/>
      <c r="PV390" s="1"/>
      <c r="PW390" s="1"/>
      <c r="PX390" s="1"/>
      <c r="PY390" s="1"/>
      <c r="PZ390" s="1"/>
      <c r="QA390" s="1"/>
      <c r="QB390" s="1"/>
      <c r="QC390" s="1"/>
      <c r="QD390" s="1"/>
      <c r="QE390" s="1"/>
      <c r="QF390" s="1"/>
      <c r="QG390" s="1"/>
      <c r="QH390" s="1"/>
      <c r="QI390" s="1"/>
      <c r="QJ390" s="1"/>
      <c r="QK390" s="1"/>
      <c r="QL390" s="1"/>
      <c r="QM390" s="1"/>
      <c r="QN390" s="1"/>
      <c r="QO390" s="1"/>
      <c r="QP390" s="1"/>
      <c r="QQ390" s="1"/>
      <c r="QR390" s="1"/>
      <c r="QS390" s="1"/>
      <c r="QT390" s="1"/>
      <c r="QU390" s="1"/>
      <c r="QV390" s="1"/>
    </row>
    <row r="391" spans="1:464" x14ac:dyDescent="0.25">
      <c r="A391" s="1"/>
      <c r="B391" s="1"/>
      <c r="C391" s="1"/>
      <c r="D391" s="1"/>
      <c r="E391" s="1"/>
      <c r="Q391" s="1"/>
      <c r="R391" s="1"/>
      <c r="W391" s="48"/>
      <c r="AH391" s="48"/>
      <c r="AI391" s="48"/>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c r="KH391" s="1"/>
      <c r="KI391" s="1"/>
      <c r="KJ391" s="1"/>
      <c r="KK391" s="1"/>
      <c r="KL391" s="1"/>
      <c r="KM391" s="1"/>
      <c r="KN391" s="1"/>
      <c r="KO391" s="1"/>
      <c r="KP391" s="1"/>
      <c r="KQ391" s="1"/>
      <c r="KR391" s="1"/>
      <c r="KS391" s="1"/>
      <c r="KT391" s="1"/>
      <c r="KU391" s="1"/>
      <c r="KV391" s="1"/>
      <c r="KW391" s="1"/>
      <c r="KX391" s="1"/>
      <c r="KY391" s="1"/>
      <c r="KZ391" s="1"/>
      <c r="LA391" s="1"/>
      <c r="LB391" s="1"/>
      <c r="LC391" s="1"/>
      <c r="LD391" s="1"/>
      <c r="LE391" s="1"/>
      <c r="LF391" s="1"/>
      <c r="LG391" s="1"/>
      <c r="LH391" s="1"/>
      <c r="LI391" s="1"/>
      <c r="LJ391" s="1"/>
      <c r="LK391" s="1"/>
      <c r="LL391" s="1"/>
      <c r="LM391" s="1"/>
      <c r="LN391" s="1"/>
      <c r="LO391" s="1"/>
      <c r="LP391" s="1"/>
      <c r="LQ391" s="1"/>
      <c r="LR391" s="1"/>
      <c r="LS391" s="1"/>
      <c r="LT391" s="1"/>
      <c r="LU391" s="1"/>
      <c r="LV391" s="1"/>
      <c r="LW391" s="1"/>
      <c r="LX391" s="1"/>
      <c r="LY391" s="1"/>
      <c r="LZ391" s="1"/>
      <c r="MA391" s="1"/>
      <c r="MB391" s="1"/>
      <c r="MC391" s="1"/>
      <c r="MD391" s="1"/>
      <c r="ME391" s="1"/>
      <c r="MF391" s="1"/>
      <c r="MG391" s="1"/>
      <c r="MH391" s="1"/>
      <c r="MI391" s="1"/>
      <c r="MJ391" s="1"/>
      <c r="MK391" s="1"/>
      <c r="ML391" s="1"/>
      <c r="MM391" s="1"/>
      <c r="MN391" s="1"/>
      <c r="MO391" s="1"/>
      <c r="MP391" s="1"/>
      <c r="MQ391" s="1"/>
      <c r="MR391" s="1"/>
      <c r="MS391" s="1"/>
      <c r="MT391" s="1"/>
      <c r="MU391" s="1"/>
      <c r="MV391" s="1"/>
      <c r="MW391" s="1"/>
      <c r="MX391" s="1"/>
      <c r="MY391" s="1"/>
      <c r="MZ391" s="1"/>
      <c r="NA391" s="1"/>
      <c r="NB391" s="1"/>
      <c r="NC391" s="1"/>
      <c r="ND391" s="1"/>
      <c r="NE391" s="1"/>
      <c r="NF391" s="1"/>
      <c r="NG391" s="1"/>
      <c r="NH391" s="1"/>
      <c r="NI391" s="1"/>
      <c r="NJ391" s="1"/>
      <c r="NK391" s="1"/>
      <c r="NL391" s="1"/>
      <c r="NM391" s="1"/>
      <c r="NN391" s="1"/>
      <c r="NO391" s="1"/>
      <c r="NP391" s="1"/>
      <c r="NQ391" s="1"/>
      <c r="NR391" s="1"/>
      <c r="NS391" s="1"/>
      <c r="NT391" s="1"/>
      <c r="NU391" s="1"/>
      <c r="NV391" s="1"/>
      <c r="NW391" s="1"/>
      <c r="NX391" s="1"/>
      <c r="NY391" s="1"/>
      <c r="NZ391" s="1"/>
      <c r="OA391" s="1"/>
      <c r="OB391" s="1"/>
      <c r="OC391" s="1"/>
      <c r="OD391" s="1"/>
      <c r="OE391" s="1"/>
      <c r="OF391" s="1"/>
      <c r="OG391" s="1"/>
      <c r="OH391" s="1"/>
      <c r="OI391" s="1"/>
      <c r="OJ391" s="1"/>
      <c r="OK391" s="1"/>
      <c r="OL391" s="1"/>
      <c r="OM391" s="1"/>
      <c r="ON391" s="1"/>
      <c r="OO391" s="1"/>
      <c r="OP391" s="1"/>
      <c r="OQ391" s="1"/>
      <c r="OR391" s="1"/>
      <c r="OS391" s="1"/>
      <c r="OT391" s="1"/>
      <c r="OU391" s="1"/>
      <c r="OV391" s="1"/>
      <c r="OW391" s="1"/>
      <c r="OX391" s="1"/>
      <c r="OY391" s="1"/>
      <c r="OZ391" s="1"/>
      <c r="PA391" s="1"/>
      <c r="PB391" s="1"/>
      <c r="PC391" s="1"/>
      <c r="PD391" s="1"/>
      <c r="PE391" s="1"/>
      <c r="PF391" s="1"/>
      <c r="PG391" s="1"/>
      <c r="PH391" s="1"/>
      <c r="PI391" s="1"/>
      <c r="PJ391" s="1"/>
      <c r="PK391" s="1"/>
      <c r="PL391" s="1"/>
      <c r="PM391" s="1"/>
      <c r="PN391" s="1"/>
      <c r="PO391" s="1"/>
      <c r="PP391" s="1"/>
      <c r="PQ391" s="1"/>
      <c r="PR391" s="1"/>
      <c r="PS391" s="1"/>
      <c r="PT391" s="1"/>
      <c r="PU391" s="1"/>
      <c r="PV391" s="1"/>
      <c r="PW391" s="1"/>
      <c r="PX391" s="1"/>
      <c r="PY391" s="1"/>
      <c r="PZ391" s="1"/>
      <c r="QA391" s="1"/>
      <c r="QB391" s="1"/>
      <c r="QC391" s="1"/>
      <c r="QD391" s="1"/>
      <c r="QE391" s="1"/>
      <c r="QF391" s="1"/>
      <c r="QG391" s="1"/>
      <c r="QH391" s="1"/>
      <c r="QI391" s="1"/>
      <c r="QJ391" s="1"/>
      <c r="QK391" s="1"/>
      <c r="QL391" s="1"/>
      <c r="QM391" s="1"/>
      <c r="QN391" s="1"/>
      <c r="QO391" s="1"/>
      <c r="QP391" s="1"/>
      <c r="QQ391" s="1"/>
      <c r="QR391" s="1"/>
      <c r="QS391" s="1"/>
      <c r="QT391" s="1"/>
      <c r="QU391" s="1"/>
      <c r="QV391" s="1"/>
    </row>
    <row r="392" spans="1:464" x14ac:dyDescent="0.25">
      <c r="A392" s="1"/>
      <c r="B392" s="1"/>
      <c r="C392" s="1"/>
      <c r="D392" s="1"/>
      <c r="E392" s="1"/>
      <c r="Q392" s="1"/>
      <c r="R392" s="1"/>
      <c r="W392" s="48"/>
      <c r="AH392" s="48"/>
      <c r="AI392" s="48"/>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c r="KH392" s="1"/>
      <c r="KI392" s="1"/>
      <c r="KJ392" s="1"/>
      <c r="KK392" s="1"/>
      <c r="KL392" s="1"/>
      <c r="KM392" s="1"/>
      <c r="KN392" s="1"/>
      <c r="KO392" s="1"/>
      <c r="KP392" s="1"/>
      <c r="KQ392" s="1"/>
      <c r="KR392" s="1"/>
      <c r="KS392" s="1"/>
      <c r="KT392" s="1"/>
      <c r="KU392" s="1"/>
      <c r="KV392" s="1"/>
      <c r="KW392" s="1"/>
      <c r="KX392" s="1"/>
      <c r="KY392" s="1"/>
      <c r="KZ392" s="1"/>
      <c r="LA392" s="1"/>
      <c r="LB392" s="1"/>
      <c r="LC392" s="1"/>
      <c r="LD392" s="1"/>
      <c r="LE392" s="1"/>
      <c r="LF392" s="1"/>
      <c r="LG392" s="1"/>
      <c r="LH392" s="1"/>
      <c r="LI392" s="1"/>
      <c r="LJ392" s="1"/>
      <c r="LK392" s="1"/>
      <c r="LL392" s="1"/>
      <c r="LM392" s="1"/>
      <c r="LN392" s="1"/>
      <c r="LO392" s="1"/>
      <c r="LP392" s="1"/>
      <c r="LQ392" s="1"/>
      <c r="LR392" s="1"/>
      <c r="LS392" s="1"/>
      <c r="LT392" s="1"/>
      <c r="LU392" s="1"/>
      <c r="LV392" s="1"/>
      <c r="LW392" s="1"/>
      <c r="LX392" s="1"/>
      <c r="LY392" s="1"/>
      <c r="LZ392" s="1"/>
      <c r="MA392" s="1"/>
      <c r="MB392" s="1"/>
      <c r="MC392" s="1"/>
      <c r="MD392" s="1"/>
      <c r="ME392" s="1"/>
      <c r="MF392" s="1"/>
      <c r="MG392" s="1"/>
      <c r="MH392" s="1"/>
      <c r="MI392" s="1"/>
      <c r="MJ392" s="1"/>
      <c r="MK392" s="1"/>
      <c r="ML392" s="1"/>
      <c r="MM392" s="1"/>
      <c r="MN392" s="1"/>
      <c r="MO392" s="1"/>
      <c r="MP392" s="1"/>
      <c r="MQ392" s="1"/>
      <c r="MR392" s="1"/>
      <c r="MS392" s="1"/>
      <c r="MT392" s="1"/>
      <c r="MU392" s="1"/>
      <c r="MV392" s="1"/>
      <c r="MW392" s="1"/>
      <c r="MX392" s="1"/>
      <c r="MY392" s="1"/>
      <c r="MZ392" s="1"/>
      <c r="NA392" s="1"/>
      <c r="NB392" s="1"/>
      <c r="NC392" s="1"/>
      <c r="ND392" s="1"/>
      <c r="NE392" s="1"/>
      <c r="NF392" s="1"/>
      <c r="NG392" s="1"/>
      <c r="NH392" s="1"/>
      <c r="NI392" s="1"/>
      <c r="NJ392" s="1"/>
      <c r="NK392" s="1"/>
      <c r="NL392" s="1"/>
      <c r="NM392" s="1"/>
      <c r="NN392" s="1"/>
      <c r="NO392" s="1"/>
      <c r="NP392" s="1"/>
      <c r="NQ392" s="1"/>
      <c r="NR392" s="1"/>
      <c r="NS392" s="1"/>
      <c r="NT392" s="1"/>
      <c r="NU392" s="1"/>
      <c r="NV392" s="1"/>
      <c r="NW392" s="1"/>
      <c r="NX392" s="1"/>
      <c r="NY392" s="1"/>
      <c r="NZ392" s="1"/>
      <c r="OA392" s="1"/>
      <c r="OB392" s="1"/>
      <c r="OC392" s="1"/>
      <c r="OD392" s="1"/>
      <c r="OE392" s="1"/>
      <c r="OF392" s="1"/>
      <c r="OG392" s="1"/>
      <c r="OH392" s="1"/>
      <c r="OI392" s="1"/>
      <c r="OJ392" s="1"/>
      <c r="OK392" s="1"/>
      <c r="OL392" s="1"/>
      <c r="OM392" s="1"/>
      <c r="ON392" s="1"/>
      <c r="OO392" s="1"/>
      <c r="OP392" s="1"/>
      <c r="OQ392" s="1"/>
      <c r="OR392" s="1"/>
      <c r="OS392" s="1"/>
      <c r="OT392" s="1"/>
      <c r="OU392" s="1"/>
      <c r="OV392" s="1"/>
      <c r="OW392" s="1"/>
      <c r="OX392" s="1"/>
      <c r="OY392" s="1"/>
      <c r="OZ392" s="1"/>
      <c r="PA392" s="1"/>
      <c r="PB392" s="1"/>
      <c r="PC392" s="1"/>
      <c r="PD392" s="1"/>
      <c r="PE392" s="1"/>
      <c r="PF392" s="1"/>
      <c r="PG392" s="1"/>
      <c r="PH392" s="1"/>
      <c r="PI392" s="1"/>
      <c r="PJ392" s="1"/>
      <c r="PK392" s="1"/>
      <c r="PL392" s="1"/>
      <c r="PM392" s="1"/>
      <c r="PN392" s="1"/>
      <c r="PO392" s="1"/>
      <c r="PP392" s="1"/>
      <c r="PQ392" s="1"/>
      <c r="PR392" s="1"/>
      <c r="PS392" s="1"/>
      <c r="PT392" s="1"/>
      <c r="PU392" s="1"/>
      <c r="PV392" s="1"/>
      <c r="PW392" s="1"/>
      <c r="PX392" s="1"/>
      <c r="PY392" s="1"/>
      <c r="PZ392" s="1"/>
      <c r="QA392" s="1"/>
      <c r="QB392" s="1"/>
      <c r="QC392" s="1"/>
      <c r="QD392" s="1"/>
      <c r="QE392" s="1"/>
      <c r="QF392" s="1"/>
      <c r="QG392" s="1"/>
      <c r="QH392" s="1"/>
      <c r="QI392" s="1"/>
      <c r="QJ392" s="1"/>
      <c r="QK392" s="1"/>
      <c r="QL392" s="1"/>
      <c r="QM392" s="1"/>
      <c r="QN392" s="1"/>
      <c r="QO392" s="1"/>
      <c r="QP392" s="1"/>
      <c r="QQ392" s="1"/>
      <c r="QR392" s="1"/>
      <c r="QS392" s="1"/>
      <c r="QT392" s="1"/>
      <c r="QU392" s="1"/>
      <c r="QV392" s="1"/>
    </row>
    <row r="393" spans="1:464" x14ac:dyDescent="0.25">
      <c r="A393" s="1"/>
      <c r="B393" s="1"/>
      <c r="C393" s="1"/>
      <c r="D393" s="1"/>
      <c r="E393" s="1"/>
      <c r="Q393" s="1"/>
      <c r="R393" s="1"/>
      <c r="W393" s="48"/>
      <c r="AH393" s="48"/>
      <c r="AI393" s="48"/>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c r="KH393" s="1"/>
      <c r="KI393" s="1"/>
      <c r="KJ393" s="1"/>
      <c r="KK393" s="1"/>
      <c r="KL393" s="1"/>
      <c r="KM393" s="1"/>
      <c r="KN393" s="1"/>
      <c r="KO393" s="1"/>
      <c r="KP393" s="1"/>
      <c r="KQ393" s="1"/>
      <c r="KR393" s="1"/>
      <c r="KS393" s="1"/>
      <c r="KT393" s="1"/>
      <c r="KU393" s="1"/>
      <c r="KV393" s="1"/>
      <c r="KW393" s="1"/>
      <c r="KX393" s="1"/>
      <c r="KY393" s="1"/>
      <c r="KZ393" s="1"/>
      <c r="LA393" s="1"/>
      <c r="LB393" s="1"/>
      <c r="LC393" s="1"/>
      <c r="LD393" s="1"/>
      <c r="LE393" s="1"/>
      <c r="LF393" s="1"/>
      <c r="LG393" s="1"/>
      <c r="LH393" s="1"/>
      <c r="LI393" s="1"/>
      <c r="LJ393" s="1"/>
      <c r="LK393" s="1"/>
      <c r="LL393" s="1"/>
      <c r="LM393" s="1"/>
      <c r="LN393" s="1"/>
      <c r="LO393" s="1"/>
      <c r="LP393" s="1"/>
      <c r="LQ393" s="1"/>
      <c r="LR393" s="1"/>
      <c r="LS393" s="1"/>
      <c r="LT393" s="1"/>
      <c r="LU393" s="1"/>
      <c r="LV393" s="1"/>
      <c r="LW393" s="1"/>
      <c r="LX393" s="1"/>
      <c r="LY393" s="1"/>
      <c r="LZ393" s="1"/>
      <c r="MA393" s="1"/>
      <c r="MB393" s="1"/>
      <c r="MC393" s="1"/>
      <c r="MD393" s="1"/>
      <c r="ME393" s="1"/>
      <c r="MF393" s="1"/>
      <c r="MG393" s="1"/>
      <c r="MH393" s="1"/>
      <c r="MI393" s="1"/>
      <c r="MJ393" s="1"/>
      <c r="MK393" s="1"/>
      <c r="ML393" s="1"/>
      <c r="MM393" s="1"/>
      <c r="MN393" s="1"/>
      <c r="MO393" s="1"/>
      <c r="MP393" s="1"/>
      <c r="MQ393" s="1"/>
      <c r="MR393" s="1"/>
      <c r="MS393" s="1"/>
      <c r="MT393" s="1"/>
      <c r="MU393" s="1"/>
      <c r="MV393" s="1"/>
      <c r="MW393" s="1"/>
      <c r="MX393" s="1"/>
      <c r="MY393" s="1"/>
      <c r="MZ393" s="1"/>
      <c r="NA393" s="1"/>
      <c r="NB393" s="1"/>
      <c r="NC393" s="1"/>
      <c r="ND393" s="1"/>
      <c r="NE393" s="1"/>
      <c r="NF393" s="1"/>
      <c r="NG393" s="1"/>
      <c r="NH393" s="1"/>
      <c r="NI393" s="1"/>
      <c r="NJ393" s="1"/>
      <c r="NK393" s="1"/>
      <c r="NL393" s="1"/>
      <c r="NM393" s="1"/>
      <c r="NN393" s="1"/>
      <c r="NO393" s="1"/>
      <c r="NP393" s="1"/>
      <c r="NQ393" s="1"/>
      <c r="NR393" s="1"/>
      <c r="NS393" s="1"/>
      <c r="NT393" s="1"/>
      <c r="NU393" s="1"/>
      <c r="NV393" s="1"/>
      <c r="NW393" s="1"/>
      <c r="NX393" s="1"/>
      <c r="NY393" s="1"/>
      <c r="NZ393" s="1"/>
      <c r="OA393" s="1"/>
      <c r="OB393" s="1"/>
      <c r="OC393" s="1"/>
      <c r="OD393" s="1"/>
      <c r="OE393" s="1"/>
      <c r="OF393" s="1"/>
      <c r="OG393" s="1"/>
      <c r="OH393" s="1"/>
      <c r="OI393" s="1"/>
      <c r="OJ393" s="1"/>
      <c r="OK393" s="1"/>
      <c r="OL393" s="1"/>
      <c r="OM393" s="1"/>
      <c r="ON393" s="1"/>
      <c r="OO393" s="1"/>
      <c r="OP393" s="1"/>
      <c r="OQ393" s="1"/>
      <c r="OR393" s="1"/>
      <c r="OS393" s="1"/>
      <c r="OT393" s="1"/>
      <c r="OU393" s="1"/>
      <c r="OV393" s="1"/>
      <c r="OW393" s="1"/>
      <c r="OX393" s="1"/>
      <c r="OY393" s="1"/>
      <c r="OZ393" s="1"/>
      <c r="PA393" s="1"/>
      <c r="PB393" s="1"/>
      <c r="PC393" s="1"/>
      <c r="PD393" s="1"/>
      <c r="PE393" s="1"/>
      <c r="PF393" s="1"/>
      <c r="PG393" s="1"/>
      <c r="PH393" s="1"/>
      <c r="PI393" s="1"/>
      <c r="PJ393" s="1"/>
      <c r="PK393" s="1"/>
      <c r="PL393" s="1"/>
      <c r="PM393" s="1"/>
      <c r="PN393" s="1"/>
      <c r="PO393" s="1"/>
      <c r="PP393" s="1"/>
      <c r="PQ393" s="1"/>
      <c r="PR393" s="1"/>
      <c r="PS393" s="1"/>
      <c r="PT393" s="1"/>
      <c r="PU393" s="1"/>
      <c r="PV393" s="1"/>
      <c r="PW393" s="1"/>
      <c r="PX393" s="1"/>
      <c r="PY393" s="1"/>
      <c r="PZ393" s="1"/>
      <c r="QA393" s="1"/>
      <c r="QB393" s="1"/>
      <c r="QC393" s="1"/>
      <c r="QD393" s="1"/>
      <c r="QE393" s="1"/>
      <c r="QF393" s="1"/>
      <c r="QG393" s="1"/>
      <c r="QH393" s="1"/>
      <c r="QI393" s="1"/>
      <c r="QJ393" s="1"/>
      <c r="QK393" s="1"/>
      <c r="QL393" s="1"/>
      <c r="QM393" s="1"/>
      <c r="QN393" s="1"/>
      <c r="QO393" s="1"/>
      <c r="QP393" s="1"/>
      <c r="QQ393" s="1"/>
      <c r="QR393" s="1"/>
      <c r="QS393" s="1"/>
      <c r="QT393" s="1"/>
      <c r="QU393" s="1"/>
      <c r="QV393" s="1"/>
    </row>
    <row r="394" spans="1:464" x14ac:dyDescent="0.25">
      <c r="A394" s="1"/>
      <c r="B394" s="1"/>
      <c r="C394" s="1"/>
      <c r="D394" s="1"/>
      <c r="E394" s="1"/>
      <c r="Q394" s="1"/>
      <c r="R394" s="1"/>
      <c r="W394" s="48"/>
      <c r="AH394" s="48"/>
      <c r="AI394" s="48"/>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c r="KH394" s="1"/>
      <c r="KI394" s="1"/>
      <c r="KJ394" s="1"/>
      <c r="KK394" s="1"/>
      <c r="KL394" s="1"/>
      <c r="KM394" s="1"/>
      <c r="KN394" s="1"/>
      <c r="KO394" s="1"/>
      <c r="KP394" s="1"/>
      <c r="KQ394" s="1"/>
      <c r="KR394" s="1"/>
      <c r="KS394" s="1"/>
      <c r="KT394" s="1"/>
      <c r="KU394" s="1"/>
      <c r="KV394" s="1"/>
      <c r="KW394" s="1"/>
      <c r="KX394" s="1"/>
      <c r="KY394" s="1"/>
      <c r="KZ394" s="1"/>
      <c r="LA394" s="1"/>
      <c r="LB394" s="1"/>
      <c r="LC394" s="1"/>
      <c r="LD394" s="1"/>
      <c r="LE394" s="1"/>
      <c r="LF394" s="1"/>
      <c r="LG394" s="1"/>
      <c r="LH394" s="1"/>
      <c r="LI394" s="1"/>
      <c r="LJ394" s="1"/>
      <c r="LK394" s="1"/>
      <c r="LL394" s="1"/>
      <c r="LM394" s="1"/>
      <c r="LN394" s="1"/>
      <c r="LO394" s="1"/>
      <c r="LP394" s="1"/>
      <c r="LQ394" s="1"/>
      <c r="LR394" s="1"/>
      <c r="LS394" s="1"/>
      <c r="LT394" s="1"/>
      <c r="LU394" s="1"/>
      <c r="LV394" s="1"/>
      <c r="LW394" s="1"/>
      <c r="LX394" s="1"/>
      <c r="LY394" s="1"/>
      <c r="LZ394" s="1"/>
      <c r="MA394" s="1"/>
      <c r="MB394" s="1"/>
      <c r="MC394" s="1"/>
      <c r="MD394" s="1"/>
      <c r="ME394" s="1"/>
      <c r="MF394" s="1"/>
      <c r="MG394" s="1"/>
      <c r="MH394" s="1"/>
      <c r="MI394" s="1"/>
      <c r="MJ394" s="1"/>
      <c r="MK394" s="1"/>
      <c r="ML394" s="1"/>
      <c r="MM394" s="1"/>
      <c r="MN394" s="1"/>
      <c r="MO394" s="1"/>
      <c r="MP394" s="1"/>
      <c r="MQ394" s="1"/>
      <c r="MR394" s="1"/>
      <c r="MS394" s="1"/>
      <c r="MT394" s="1"/>
      <c r="MU394" s="1"/>
      <c r="MV394" s="1"/>
      <c r="MW394" s="1"/>
      <c r="MX394" s="1"/>
      <c r="MY394" s="1"/>
      <c r="MZ394" s="1"/>
      <c r="NA394" s="1"/>
      <c r="NB394" s="1"/>
      <c r="NC394" s="1"/>
      <c r="ND394" s="1"/>
      <c r="NE394" s="1"/>
      <c r="NF394" s="1"/>
      <c r="NG394" s="1"/>
      <c r="NH394" s="1"/>
      <c r="NI394" s="1"/>
      <c r="NJ394" s="1"/>
      <c r="NK394" s="1"/>
      <c r="NL394" s="1"/>
      <c r="NM394" s="1"/>
      <c r="NN394" s="1"/>
      <c r="NO394" s="1"/>
      <c r="NP394" s="1"/>
      <c r="NQ394" s="1"/>
      <c r="NR394" s="1"/>
      <c r="NS394" s="1"/>
      <c r="NT394" s="1"/>
      <c r="NU394" s="1"/>
      <c r="NV394" s="1"/>
      <c r="NW394" s="1"/>
      <c r="NX394" s="1"/>
      <c r="NY394" s="1"/>
      <c r="NZ394" s="1"/>
      <c r="OA394" s="1"/>
      <c r="OB394" s="1"/>
      <c r="OC394" s="1"/>
      <c r="OD394" s="1"/>
      <c r="OE394" s="1"/>
      <c r="OF394" s="1"/>
      <c r="OG394" s="1"/>
      <c r="OH394" s="1"/>
      <c r="OI394" s="1"/>
      <c r="OJ394" s="1"/>
      <c r="OK394" s="1"/>
      <c r="OL394" s="1"/>
      <c r="OM394" s="1"/>
      <c r="ON394" s="1"/>
      <c r="OO394" s="1"/>
      <c r="OP394" s="1"/>
      <c r="OQ394" s="1"/>
      <c r="OR394" s="1"/>
      <c r="OS394" s="1"/>
      <c r="OT394" s="1"/>
      <c r="OU394" s="1"/>
      <c r="OV394" s="1"/>
      <c r="OW394" s="1"/>
      <c r="OX394" s="1"/>
      <c r="OY394" s="1"/>
      <c r="OZ394" s="1"/>
      <c r="PA394" s="1"/>
      <c r="PB394" s="1"/>
      <c r="PC394" s="1"/>
      <c r="PD394" s="1"/>
      <c r="PE394" s="1"/>
      <c r="PF394" s="1"/>
      <c r="PG394" s="1"/>
      <c r="PH394" s="1"/>
      <c r="PI394" s="1"/>
      <c r="PJ394" s="1"/>
      <c r="PK394" s="1"/>
      <c r="PL394" s="1"/>
      <c r="PM394" s="1"/>
      <c r="PN394" s="1"/>
      <c r="PO394" s="1"/>
      <c r="PP394" s="1"/>
      <c r="PQ394" s="1"/>
      <c r="PR394" s="1"/>
      <c r="PS394" s="1"/>
      <c r="PT394" s="1"/>
      <c r="PU394" s="1"/>
      <c r="PV394" s="1"/>
      <c r="PW394" s="1"/>
      <c r="PX394" s="1"/>
      <c r="PY394" s="1"/>
      <c r="PZ394" s="1"/>
      <c r="QA394" s="1"/>
      <c r="QB394" s="1"/>
      <c r="QC394" s="1"/>
      <c r="QD394" s="1"/>
      <c r="QE394" s="1"/>
      <c r="QF394" s="1"/>
      <c r="QG394" s="1"/>
      <c r="QH394" s="1"/>
      <c r="QI394" s="1"/>
      <c r="QJ394" s="1"/>
      <c r="QK394" s="1"/>
      <c r="QL394" s="1"/>
      <c r="QM394" s="1"/>
      <c r="QN394" s="1"/>
      <c r="QO394" s="1"/>
      <c r="QP394" s="1"/>
      <c r="QQ394" s="1"/>
      <c r="QR394" s="1"/>
      <c r="QS394" s="1"/>
      <c r="QT394" s="1"/>
      <c r="QU394" s="1"/>
      <c r="QV394" s="1"/>
    </row>
    <row r="395" spans="1:464" x14ac:dyDescent="0.25">
      <c r="A395" s="1"/>
      <c r="B395" s="1"/>
      <c r="C395" s="1"/>
      <c r="D395" s="1"/>
      <c r="E395" s="1"/>
      <c r="Q395" s="1"/>
      <c r="R395" s="1"/>
      <c r="W395" s="48"/>
      <c r="AH395" s="48"/>
      <c r="AI395" s="48"/>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c r="LI395" s="1"/>
      <c r="LJ395" s="1"/>
      <c r="LK395" s="1"/>
      <c r="LL395" s="1"/>
      <c r="LM395" s="1"/>
      <c r="LN395" s="1"/>
      <c r="LO395" s="1"/>
      <c r="LP395" s="1"/>
      <c r="LQ395" s="1"/>
      <c r="LR395" s="1"/>
      <c r="LS395" s="1"/>
      <c r="LT395" s="1"/>
      <c r="LU395" s="1"/>
      <c r="LV395" s="1"/>
      <c r="LW395" s="1"/>
      <c r="LX395" s="1"/>
      <c r="LY395" s="1"/>
      <c r="LZ395" s="1"/>
      <c r="MA395" s="1"/>
      <c r="MB395" s="1"/>
      <c r="MC395" s="1"/>
      <c r="MD395" s="1"/>
      <c r="ME395" s="1"/>
      <c r="MF395" s="1"/>
      <c r="MG395" s="1"/>
      <c r="MH395" s="1"/>
      <c r="MI395" s="1"/>
      <c r="MJ395" s="1"/>
      <c r="MK395" s="1"/>
      <c r="ML395" s="1"/>
      <c r="MM395" s="1"/>
      <c r="MN395" s="1"/>
      <c r="MO395" s="1"/>
      <c r="MP395" s="1"/>
      <c r="MQ395" s="1"/>
      <c r="MR395" s="1"/>
      <c r="MS395" s="1"/>
      <c r="MT395" s="1"/>
      <c r="MU395" s="1"/>
      <c r="MV395" s="1"/>
      <c r="MW395" s="1"/>
      <c r="MX395" s="1"/>
      <c r="MY395" s="1"/>
      <c r="MZ395" s="1"/>
      <c r="NA395" s="1"/>
      <c r="NB395" s="1"/>
      <c r="NC395" s="1"/>
      <c r="ND395" s="1"/>
      <c r="NE395" s="1"/>
      <c r="NF395" s="1"/>
      <c r="NG395" s="1"/>
      <c r="NH395" s="1"/>
      <c r="NI395" s="1"/>
      <c r="NJ395" s="1"/>
      <c r="NK395" s="1"/>
      <c r="NL395" s="1"/>
      <c r="NM395" s="1"/>
      <c r="NN395" s="1"/>
      <c r="NO395" s="1"/>
      <c r="NP395" s="1"/>
      <c r="NQ395" s="1"/>
      <c r="NR395" s="1"/>
      <c r="NS395" s="1"/>
      <c r="NT395" s="1"/>
      <c r="NU395" s="1"/>
      <c r="NV395" s="1"/>
      <c r="NW395" s="1"/>
      <c r="NX395" s="1"/>
      <c r="NY395" s="1"/>
      <c r="NZ395" s="1"/>
      <c r="OA395" s="1"/>
      <c r="OB395" s="1"/>
      <c r="OC395" s="1"/>
      <c r="OD395" s="1"/>
      <c r="OE395" s="1"/>
      <c r="OF395" s="1"/>
      <c r="OG395" s="1"/>
      <c r="OH395" s="1"/>
      <c r="OI395" s="1"/>
      <c r="OJ395" s="1"/>
      <c r="OK395" s="1"/>
      <c r="OL395" s="1"/>
      <c r="OM395" s="1"/>
      <c r="ON395" s="1"/>
      <c r="OO395" s="1"/>
      <c r="OP395" s="1"/>
      <c r="OQ395" s="1"/>
      <c r="OR395" s="1"/>
      <c r="OS395" s="1"/>
      <c r="OT395" s="1"/>
      <c r="OU395" s="1"/>
      <c r="OV395" s="1"/>
      <c r="OW395" s="1"/>
      <c r="OX395" s="1"/>
      <c r="OY395" s="1"/>
      <c r="OZ395" s="1"/>
      <c r="PA395" s="1"/>
      <c r="PB395" s="1"/>
      <c r="PC395" s="1"/>
      <c r="PD395" s="1"/>
      <c r="PE395" s="1"/>
      <c r="PF395" s="1"/>
      <c r="PG395" s="1"/>
      <c r="PH395" s="1"/>
      <c r="PI395" s="1"/>
      <c r="PJ395" s="1"/>
      <c r="PK395" s="1"/>
      <c r="PL395" s="1"/>
      <c r="PM395" s="1"/>
      <c r="PN395" s="1"/>
      <c r="PO395" s="1"/>
      <c r="PP395" s="1"/>
      <c r="PQ395" s="1"/>
      <c r="PR395" s="1"/>
      <c r="PS395" s="1"/>
      <c r="PT395" s="1"/>
      <c r="PU395" s="1"/>
      <c r="PV395" s="1"/>
      <c r="PW395" s="1"/>
      <c r="PX395" s="1"/>
      <c r="PY395" s="1"/>
      <c r="PZ395" s="1"/>
      <c r="QA395" s="1"/>
      <c r="QB395" s="1"/>
      <c r="QC395" s="1"/>
      <c r="QD395" s="1"/>
      <c r="QE395" s="1"/>
      <c r="QF395" s="1"/>
      <c r="QG395" s="1"/>
      <c r="QH395" s="1"/>
      <c r="QI395" s="1"/>
      <c r="QJ395" s="1"/>
      <c r="QK395" s="1"/>
      <c r="QL395" s="1"/>
      <c r="QM395" s="1"/>
      <c r="QN395" s="1"/>
      <c r="QO395" s="1"/>
      <c r="QP395" s="1"/>
      <c r="QQ395" s="1"/>
      <c r="QR395" s="1"/>
      <c r="QS395" s="1"/>
      <c r="QT395" s="1"/>
      <c r="QU395" s="1"/>
      <c r="QV395" s="1"/>
    </row>
    <row r="396" spans="1:464" x14ac:dyDescent="0.25">
      <c r="A396" s="1"/>
      <c r="B396" s="1"/>
      <c r="C396" s="1"/>
      <c r="D396" s="1"/>
      <c r="E396" s="1"/>
      <c r="Q396" s="1"/>
      <c r="R396" s="1"/>
      <c r="W396" s="48"/>
      <c r="AH396" s="48"/>
      <c r="AI396" s="48"/>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c r="KH396" s="1"/>
      <c r="KI396" s="1"/>
      <c r="KJ396" s="1"/>
      <c r="KK396" s="1"/>
      <c r="KL396" s="1"/>
      <c r="KM396" s="1"/>
      <c r="KN396" s="1"/>
      <c r="KO396" s="1"/>
      <c r="KP396" s="1"/>
      <c r="KQ396" s="1"/>
      <c r="KR396" s="1"/>
      <c r="KS396" s="1"/>
      <c r="KT396" s="1"/>
      <c r="KU396" s="1"/>
      <c r="KV396" s="1"/>
      <c r="KW396" s="1"/>
      <c r="KX396" s="1"/>
      <c r="KY396" s="1"/>
      <c r="KZ396" s="1"/>
      <c r="LA396" s="1"/>
      <c r="LB396" s="1"/>
      <c r="LC396" s="1"/>
      <c r="LD396" s="1"/>
      <c r="LE396" s="1"/>
      <c r="LF396" s="1"/>
      <c r="LG396" s="1"/>
      <c r="LH396" s="1"/>
      <c r="LI396" s="1"/>
      <c r="LJ396" s="1"/>
      <c r="LK396" s="1"/>
      <c r="LL396" s="1"/>
      <c r="LM396" s="1"/>
      <c r="LN396" s="1"/>
      <c r="LO396" s="1"/>
      <c r="LP396" s="1"/>
      <c r="LQ396" s="1"/>
      <c r="LR396" s="1"/>
      <c r="LS396" s="1"/>
      <c r="LT396" s="1"/>
      <c r="LU396" s="1"/>
      <c r="LV396" s="1"/>
      <c r="LW396" s="1"/>
      <c r="LX396" s="1"/>
      <c r="LY396" s="1"/>
      <c r="LZ396" s="1"/>
      <c r="MA396" s="1"/>
      <c r="MB396" s="1"/>
      <c r="MC396" s="1"/>
      <c r="MD396" s="1"/>
      <c r="ME396" s="1"/>
      <c r="MF396" s="1"/>
      <c r="MG396" s="1"/>
      <c r="MH396" s="1"/>
      <c r="MI396" s="1"/>
      <c r="MJ396" s="1"/>
      <c r="MK396" s="1"/>
      <c r="ML396" s="1"/>
      <c r="MM396" s="1"/>
      <c r="MN396" s="1"/>
      <c r="MO396" s="1"/>
      <c r="MP396" s="1"/>
      <c r="MQ396" s="1"/>
      <c r="MR396" s="1"/>
      <c r="MS396" s="1"/>
      <c r="MT396" s="1"/>
      <c r="MU396" s="1"/>
      <c r="MV396" s="1"/>
      <c r="MW396" s="1"/>
      <c r="MX396" s="1"/>
      <c r="MY396" s="1"/>
      <c r="MZ396" s="1"/>
      <c r="NA396" s="1"/>
      <c r="NB396" s="1"/>
      <c r="NC396" s="1"/>
      <c r="ND396" s="1"/>
      <c r="NE396" s="1"/>
      <c r="NF396" s="1"/>
      <c r="NG396" s="1"/>
      <c r="NH396" s="1"/>
      <c r="NI396" s="1"/>
      <c r="NJ396" s="1"/>
      <c r="NK396" s="1"/>
      <c r="NL396" s="1"/>
      <c r="NM396" s="1"/>
      <c r="NN396" s="1"/>
      <c r="NO396" s="1"/>
      <c r="NP396" s="1"/>
      <c r="NQ396" s="1"/>
      <c r="NR396" s="1"/>
      <c r="NS396" s="1"/>
      <c r="NT396" s="1"/>
      <c r="NU396" s="1"/>
      <c r="NV396" s="1"/>
      <c r="NW396" s="1"/>
      <c r="NX396" s="1"/>
      <c r="NY396" s="1"/>
      <c r="NZ396" s="1"/>
      <c r="OA396" s="1"/>
      <c r="OB396" s="1"/>
      <c r="OC396" s="1"/>
      <c r="OD396" s="1"/>
      <c r="OE396" s="1"/>
      <c r="OF396" s="1"/>
      <c r="OG396" s="1"/>
      <c r="OH396" s="1"/>
      <c r="OI396" s="1"/>
      <c r="OJ396" s="1"/>
      <c r="OK396" s="1"/>
      <c r="OL396" s="1"/>
      <c r="OM396" s="1"/>
      <c r="ON396" s="1"/>
      <c r="OO396" s="1"/>
      <c r="OP396" s="1"/>
      <c r="OQ396" s="1"/>
      <c r="OR396" s="1"/>
      <c r="OS396" s="1"/>
      <c r="OT396" s="1"/>
      <c r="OU396" s="1"/>
      <c r="OV396" s="1"/>
      <c r="OW396" s="1"/>
      <c r="OX396" s="1"/>
      <c r="OY396" s="1"/>
      <c r="OZ396" s="1"/>
      <c r="PA396" s="1"/>
      <c r="PB396" s="1"/>
      <c r="PC396" s="1"/>
      <c r="PD396" s="1"/>
      <c r="PE396" s="1"/>
      <c r="PF396" s="1"/>
      <c r="PG396" s="1"/>
      <c r="PH396" s="1"/>
      <c r="PI396" s="1"/>
      <c r="PJ396" s="1"/>
      <c r="PK396" s="1"/>
      <c r="PL396" s="1"/>
      <c r="PM396" s="1"/>
      <c r="PN396" s="1"/>
      <c r="PO396" s="1"/>
      <c r="PP396" s="1"/>
      <c r="PQ396" s="1"/>
      <c r="PR396" s="1"/>
      <c r="PS396" s="1"/>
      <c r="PT396" s="1"/>
      <c r="PU396" s="1"/>
      <c r="PV396" s="1"/>
      <c r="PW396" s="1"/>
      <c r="PX396" s="1"/>
      <c r="PY396" s="1"/>
      <c r="PZ396" s="1"/>
      <c r="QA396" s="1"/>
      <c r="QB396" s="1"/>
      <c r="QC396" s="1"/>
      <c r="QD396" s="1"/>
      <c r="QE396" s="1"/>
      <c r="QF396" s="1"/>
      <c r="QG396" s="1"/>
      <c r="QH396" s="1"/>
      <c r="QI396" s="1"/>
      <c r="QJ396" s="1"/>
      <c r="QK396" s="1"/>
      <c r="QL396" s="1"/>
      <c r="QM396" s="1"/>
      <c r="QN396" s="1"/>
      <c r="QO396" s="1"/>
      <c r="QP396" s="1"/>
      <c r="QQ396" s="1"/>
      <c r="QR396" s="1"/>
      <c r="QS396" s="1"/>
      <c r="QT396" s="1"/>
      <c r="QU396" s="1"/>
      <c r="QV396" s="1"/>
    </row>
    <row r="397" spans="1:464" x14ac:dyDescent="0.25">
      <c r="A397" s="1"/>
      <c r="B397" s="1"/>
      <c r="C397" s="1"/>
      <c r="D397" s="1"/>
      <c r="E397" s="1"/>
      <c r="Q397" s="1"/>
      <c r="R397" s="1"/>
      <c r="W397" s="48"/>
      <c r="AH397" s="48"/>
      <c r="AI397" s="48"/>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c r="KH397" s="1"/>
      <c r="KI397" s="1"/>
      <c r="KJ397" s="1"/>
      <c r="KK397" s="1"/>
      <c r="KL397" s="1"/>
      <c r="KM397" s="1"/>
      <c r="KN397" s="1"/>
      <c r="KO397" s="1"/>
      <c r="KP397" s="1"/>
      <c r="KQ397" s="1"/>
      <c r="KR397" s="1"/>
      <c r="KS397" s="1"/>
      <c r="KT397" s="1"/>
      <c r="KU397" s="1"/>
      <c r="KV397" s="1"/>
      <c r="KW397" s="1"/>
      <c r="KX397" s="1"/>
      <c r="KY397" s="1"/>
      <c r="KZ397" s="1"/>
      <c r="LA397" s="1"/>
      <c r="LB397" s="1"/>
      <c r="LC397" s="1"/>
      <c r="LD397" s="1"/>
      <c r="LE397" s="1"/>
      <c r="LF397" s="1"/>
      <c r="LG397" s="1"/>
      <c r="LH397" s="1"/>
      <c r="LI397" s="1"/>
      <c r="LJ397" s="1"/>
      <c r="LK397" s="1"/>
      <c r="LL397" s="1"/>
      <c r="LM397" s="1"/>
      <c r="LN397" s="1"/>
      <c r="LO397" s="1"/>
      <c r="LP397" s="1"/>
      <c r="LQ397" s="1"/>
      <c r="LR397" s="1"/>
      <c r="LS397" s="1"/>
      <c r="LT397" s="1"/>
      <c r="LU397" s="1"/>
      <c r="LV397" s="1"/>
      <c r="LW397" s="1"/>
      <c r="LX397" s="1"/>
      <c r="LY397" s="1"/>
      <c r="LZ397" s="1"/>
      <c r="MA397" s="1"/>
      <c r="MB397" s="1"/>
      <c r="MC397" s="1"/>
      <c r="MD397" s="1"/>
      <c r="ME397" s="1"/>
      <c r="MF397" s="1"/>
      <c r="MG397" s="1"/>
      <c r="MH397" s="1"/>
      <c r="MI397" s="1"/>
      <c r="MJ397" s="1"/>
      <c r="MK397" s="1"/>
      <c r="ML397" s="1"/>
      <c r="MM397" s="1"/>
      <c r="MN397" s="1"/>
      <c r="MO397" s="1"/>
      <c r="MP397" s="1"/>
      <c r="MQ397" s="1"/>
      <c r="MR397" s="1"/>
      <c r="MS397" s="1"/>
      <c r="MT397" s="1"/>
      <c r="MU397" s="1"/>
      <c r="MV397" s="1"/>
      <c r="MW397" s="1"/>
      <c r="MX397" s="1"/>
      <c r="MY397" s="1"/>
      <c r="MZ397" s="1"/>
      <c r="NA397" s="1"/>
      <c r="NB397" s="1"/>
      <c r="NC397" s="1"/>
      <c r="ND397" s="1"/>
      <c r="NE397" s="1"/>
      <c r="NF397" s="1"/>
      <c r="NG397" s="1"/>
      <c r="NH397" s="1"/>
      <c r="NI397" s="1"/>
      <c r="NJ397" s="1"/>
      <c r="NK397" s="1"/>
      <c r="NL397" s="1"/>
      <c r="NM397" s="1"/>
      <c r="NN397" s="1"/>
      <c r="NO397" s="1"/>
      <c r="NP397" s="1"/>
      <c r="NQ397" s="1"/>
      <c r="NR397" s="1"/>
      <c r="NS397" s="1"/>
      <c r="NT397" s="1"/>
      <c r="NU397" s="1"/>
      <c r="NV397" s="1"/>
      <c r="NW397" s="1"/>
      <c r="NX397" s="1"/>
      <c r="NY397" s="1"/>
      <c r="NZ397" s="1"/>
      <c r="OA397" s="1"/>
      <c r="OB397" s="1"/>
      <c r="OC397" s="1"/>
      <c r="OD397" s="1"/>
      <c r="OE397" s="1"/>
      <c r="OF397" s="1"/>
      <c r="OG397" s="1"/>
      <c r="OH397" s="1"/>
      <c r="OI397" s="1"/>
      <c r="OJ397" s="1"/>
      <c r="OK397" s="1"/>
      <c r="OL397" s="1"/>
      <c r="OM397" s="1"/>
      <c r="ON397" s="1"/>
      <c r="OO397" s="1"/>
      <c r="OP397" s="1"/>
      <c r="OQ397" s="1"/>
      <c r="OR397" s="1"/>
      <c r="OS397" s="1"/>
      <c r="OT397" s="1"/>
      <c r="OU397" s="1"/>
      <c r="OV397" s="1"/>
      <c r="OW397" s="1"/>
      <c r="OX397" s="1"/>
      <c r="OY397" s="1"/>
      <c r="OZ397" s="1"/>
      <c r="PA397" s="1"/>
      <c r="PB397" s="1"/>
      <c r="PC397" s="1"/>
      <c r="PD397" s="1"/>
      <c r="PE397" s="1"/>
      <c r="PF397" s="1"/>
      <c r="PG397" s="1"/>
      <c r="PH397" s="1"/>
      <c r="PI397" s="1"/>
      <c r="PJ397" s="1"/>
      <c r="PK397" s="1"/>
      <c r="PL397" s="1"/>
      <c r="PM397" s="1"/>
      <c r="PN397" s="1"/>
      <c r="PO397" s="1"/>
      <c r="PP397" s="1"/>
      <c r="PQ397" s="1"/>
      <c r="PR397" s="1"/>
      <c r="PS397" s="1"/>
      <c r="PT397" s="1"/>
      <c r="PU397" s="1"/>
      <c r="PV397" s="1"/>
      <c r="PW397" s="1"/>
      <c r="PX397" s="1"/>
      <c r="PY397" s="1"/>
      <c r="PZ397" s="1"/>
      <c r="QA397" s="1"/>
      <c r="QB397" s="1"/>
      <c r="QC397" s="1"/>
      <c r="QD397" s="1"/>
      <c r="QE397" s="1"/>
      <c r="QF397" s="1"/>
      <c r="QG397" s="1"/>
      <c r="QH397" s="1"/>
      <c r="QI397" s="1"/>
      <c r="QJ397" s="1"/>
      <c r="QK397" s="1"/>
      <c r="QL397" s="1"/>
      <c r="QM397" s="1"/>
      <c r="QN397" s="1"/>
      <c r="QO397" s="1"/>
      <c r="QP397" s="1"/>
      <c r="QQ397" s="1"/>
      <c r="QR397" s="1"/>
      <c r="QS397" s="1"/>
      <c r="QT397" s="1"/>
      <c r="QU397" s="1"/>
      <c r="QV397" s="1"/>
    </row>
    <row r="398" spans="1:464" x14ac:dyDescent="0.25">
      <c r="A398" s="1"/>
      <c r="B398" s="1"/>
      <c r="C398" s="1"/>
      <c r="D398" s="1"/>
      <c r="E398" s="1"/>
      <c r="Q398" s="1"/>
      <c r="R398" s="1"/>
      <c r="W398" s="48"/>
      <c r="AH398" s="48"/>
      <c r="AI398" s="48"/>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c r="NF398" s="1"/>
      <c r="NG398" s="1"/>
      <c r="NH398" s="1"/>
      <c r="NI398" s="1"/>
      <c r="NJ398" s="1"/>
      <c r="NK398" s="1"/>
      <c r="NL398" s="1"/>
      <c r="NM398" s="1"/>
      <c r="NN398" s="1"/>
      <c r="NO398" s="1"/>
      <c r="NP398" s="1"/>
      <c r="NQ398" s="1"/>
      <c r="NR398" s="1"/>
      <c r="NS398" s="1"/>
      <c r="NT398" s="1"/>
      <c r="NU398" s="1"/>
      <c r="NV398" s="1"/>
      <c r="NW398" s="1"/>
      <c r="NX398" s="1"/>
      <c r="NY398" s="1"/>
      <c r="NZ398" s="1"/>
      <c r="OA398" s="1"/>
      <c r="OB398" s="1"/>
      <c r="OC398" s="1"/>
      <c r="OD398" s="1"/>
      <c r="OE398" s="1"/>
      <c r="OF398" s="1"/>
      <c r="OG398" s="1"/>
      <c r="OH398" s="1"/>
      <c r="OI398" s="1"/>
      <c r="OJ398" s="1"/>
      <c r="OK398" s="1"/>
      <c r="OL398" s="1"/>
      <c r="OM398" s="1"/>
      <c r="ON398" s="1"/>
      <c r="OO398" s="1"/>
      <c r="OP398" s="1"/>
      <c r="OQ398" s="1"/>
      <c r="OR398" s="1"/>
      <c r="OS398" s="1"/>
      <c r="OT398" s="1"/>
      <c r="OU398" s="1"/>
      <c r="OV398" s="1"/>
      <c r="OW398" s="1"/>
      <c r="OX398" s="1"/>
      <c r="OY398" s="1"/>
      <c r="OZ398" s="1"/>
      <c r="PA398" s="1"/>
      <c r="PB398" s="1"/>
      <c r="PC398" s="1"/>
      <c r="PD398" s="1"/>
      <c r="PE398" s="1"/>
      <c r="PF398" s="1"/>
      <c r="PG398" s="1"/>
      <c r="PH398" s="1"/>
      <c r="PI398" s="1"/>
      <c r="PJ398" s="1"/>
      <c r="PK398" s="1"/>
      <c r="PL398" s="1"/>
      <c r="PM398" s="1"/>
      <c r="PN398" s="1"/>
      <c r="PO398" s="1"/>
      <c r="PP398" s="1"/>
      <c r="PQ398" s="1"/>
      <c r="PR398" s="1"/>
      <c r="PS398" s="1"/>
      <c r="PT398" s="1"/>
      <c r="PU398" s="1"/>
      <c r="PV398" s="1"/>
      <c r="PW398" s="1"/>
      <c r="PX398" s="1"/>
      <c r="PY398" s="1"/>
      <c r="PZ398" s="1"/>
      <c r="QA398" s="1"/>
      <c r="QB398" s="1"/>
      <c r="QC398" s="1"/>
      <c r="QD398" s="1"/>
      <c r="QE398" s="1"/>
      <c r="QF398" s="1"/>
      <c r="QG398" s="1"/>
      <c r="QH398" s="1"/>
      <c r="QI398" s="1"/>
      <c r="QJ398" s="1"/>
      <c r="QK398" s="1"/>
      <c r="QL398" s="1"/>
      <c r="QM398" s="1"/>
      <c r="QN398" s="1"/>
      <c r="QO398" s="1"/>
      <c r="QP398" s="1"/>
      <c r="QQ398" s="1"/>
      <c r="QR398" s="1"/>
      <c r="QS398" s="1"/>
      <c r="QT398" s="1"/>
      <c r="QU398" s="1"/>
      <c r="QV398" s="1"/>
    </row>
    <row r="399" spans="1:464" x14ac:dyDescent="0.25">
      <c r="A399" s="1"/>
      <c r="B399" s="1"/>
      <c r="C399" s="1"/>
      <c r="D399" s="1"/>
      <c r="E399" s="1"/>
      <c r="Q399" s="1"/>
      <c r="R399" s="1"/>
      <c r="W399" s="48"/>
      <c r="AH399" s="48"/>
      <c r="AI399" s="48"/>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c r="KH399" s="1"/>
      <c r="KI399" s="1"/>
      <c r="KJ399" s="1"/>
      <c r="KK399" s="1"/>
      <c r="KL399" s="1"/>
      <c r="KM399" s="1"/>
      <c r="KN399" s="1"/>
      <c r="KO399" s="1"/>
      <c r="KP399" s="1"/>
      <c r="KQ399" s="1"/>
      <c r="KR399" s="1"/>
      <c r="KS399" s="1"/>
      <c r="KT399" s="1"/>
      <c r="KU399" s="1"/>
      <c r="KV399" s="1"/>
      <c r="KW399" s="1"/>
      <c r="KX399" s="1"/>
      <c r="KY399" s="1"/>
      <c r="KZ399" s="1"/>
      <c r="LA399" s="1"/>
      <c r="LB399" s="1"/>
      <c r="LC399" s="1"/>
      <c r="LD399" s="1"/>
      <c r="LE399" s="1"/>
      <c r="LF399" s="1"/>
      <c r="LG399" s="1"/>
      <c r="LH399" s="1"/>
      <c r="LI399" s="1"/>
      <c r="LJ399" s="1"/>
      <c r="LK399" s="1"/>
      <c r="LL399" s="1"/>
      <c r="LM399" s="1"/>
      <c r="LN399" s="1"/>
      <c r="LO399" s="1"/>
      <c r="LP399" s="1"/>
      <c r="LQ399" s="1"/>
      <c r="LR399" s="1"/>
      <c r="LS399" s="1"/>
      <c r="LT399" s="1"/>
      <c r="LU399" s="1"/>
      <c r="LV399" s="1"/>
      <c r="LW399" s="1"/>
      <c r="LX399" s="1"/>
      <c r="LY399" s="1"/>
      <c r="LZ399" s="1"/>
      <c r="MA399" s="1"/>
      <c r="MB399" s="1"/>
      <c r="MC399" s="1"/>
      <c r="MD399" s="1"/>
      <c r="ME399" s="1"/>
      <c r="MF399" s="1"/>
      <c r="MG399" s="1"/>
      <c r="MH399" s="1"/>
      <c r="MI399" s="1"/>
      <c r="MJ399" s="1"/>
      <c r="MK399" s="1"/>
      <c r="ML399" s="1"/>
      <c r="MM399" s="1"/>
      <c r="MN399" s="1"/>
      <c r="MO399" s="1"/>
      <c r="MP399" s="1"/>
      <c r="MQ399" s="1"/>
      <c r="MR399" s="1"/>
      <c r="MS399" s="1"/>
      <c r="MT399" s="1"/>
      <c r="MU399" s="1"/>
      <c r="MV399" s="1"/>
      <c r="MW399" s="1"/>
      <c r="MX399" s="1"/>
      <c r="MY399" s="1"/>
      <c r="MZ399" s="1"/>
      <c r="NA399" s="1"/>
      <c r="NB399" s="1"/>
      <c r="NC399" s="1"/>
      <c r="ND399" s="1"/>
      <c r="NE399" s="1"/>
      <c r="NF399" s="1"/>
      <c r="NG399" s="1"/>
      <c r="NH399" s="1"/>
      <c r="NI399" s="1"/>
      <c r="NJ399" s="1"/>
      <c r="NK399" s="1"/>
      <c r="NL399" s="1"/>
      <c r="NM399" s="1"/>
      <c r="NN399" s="1"/>
      <c r="NO399" s="1"/>
      <c r="NP399" s="1"/>
      <c r="NQ399" s="1"/>
      <c r="NR399" s="1"/>
      <c r="NS399" s="1"/>
      <c r="NT399" s="1"/>
      <c r="NU399" s="1"/>
      <c r="NV399" s="1"/>
      <c r="NW399" s="1"/>
      <c r="NX399" s="1"/>
      <c r="NY399" s="1"/>
      <c r="NZ399" s="1"/>
      <c r="OA399" s="1"/>
      <c r="OB399" s="1"/>
      <c r="OC399" s="1"/>
      <c r="OD399" s="1"/>
      <c r="OE399" s="1"/>
      <c r="OF399" s="1"/>
      <c r="OG399" s="1"/>
      <c r="OH399" s="1"/>
      <c r="OI399" s="1"/>
      <c r="OJ399" s="1"/>
      <c r="OK399" s="1"/>
      <c r="OL399" s="1"/>
      <c r="OM399" s="1"/>
      <c r="ON399" s="1"/>
      <c r="OO399" s="1"/>
      <c r="OP399" s="1"/>
      <c r="OQ399" s="1"/>
      <c r="OR399" s="1"/>
      <c r="OS399" s="1"/>
      <c r="OT399" s="1"/>
      <c r="OU399" s="1"/>
      <c r="OV399" s="1"/>
      <c r="OW399" s="1"/>
      <c r="OX399" s="1"/>
      <c r="OY399" s="1"/>
      <c r="OZ399" s="1"/>
      <c r="PA399" s="1"/>
      <c r="PB399" s="1"/>
      <c r="PC399" s="1"/>
      <c r="PD399" s="1"/>
      <c r="PE399" s="1"/>
      <c r="PF399" s="1"/>
      <c r="PG399" s="1"/>
      <c r="PH399" s="1"/>
      <c r="PI399" s="1"/>
      <c r="PJ399" s="1"/>
      <c r="PK399" s="1"/>
      <c r="PL399" s="1"/>
      <c r="PM399" s="1"/>
      <c r="PN399" s="1"/>
      <c r="PO399" s="1"/>
      <c r="PP399" s="1"/>
      <c r="PQ399" s="1"/>
      <c r="PR399" s="1"/>
      <c r="PS399" s="1"/>
      <c r="PT399" s="1"/>
      <c r="PU399" s="1"/>
      <c r="PV399" s="1"/>
      <c r="PW399" s="1"/>
      <c r="PX399" s="1"/>
      <c r="PY399" s="1"/>
      <c r="PZ399" s="1"/>
      <c r="QA399" s="1"/>
      <c r="QB399" s="1"/>
      <c r="QC399" s="1"/>
      <c r="QD399" s="1"/>
      <c r="QE399" s="1"/>
      <c r="QF399" s="1"/>
      <c r="QG399" s="1"/>
      <c r="QH399" s="1"/>
      <c r="QI399" s="1"/>
      <c r="QJ399" s="1"/>
      <c r="QK399" s="1"/>
      <c r="QL399" s="1"/>
      <c r="QM399" s="1"/>
      <c r="QN399" s="1"/>
      <c r="QO399" s="1"/>
      <c r="QP399" s="1"/>
      <c r="QQ399" s="1"/>
      <c r="QR399" s="1"/>
      <c r="QS399" s="1"/>
      <c r="QT399" s="1"/>
      <c r="QU399" s="1"/>
      <c r="QV399" s="1"/>
    </row>
    <row r="400" spans="1:464" x14ac:dyDescent="0.25">
      <c r="A400" s="1"/>
      <c r="B400" s="1"/>
      <c r="C400" s="1"/>
      <c r="D400" s="1"/>
      <c r="E400" s="1"/>
      <c r="Q400" s="1"/>
      <c r="R400" s="1"/>
      <c r="W400" s="48"/>
      <c r="AH400" s="48"/>
      <c r="AI400" s="48"/>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c r="NF400" s="1"/>
      <c r="NG400" s="1"/>
      <c r="NH400" s="1"/>
      <c r="NI400" s="1"/>
      <c r="NJ400" s="1"/>
      <c r="NK400" s="1"/>
      <c r="NL400" s="1"/>
      <c r="NM400" s="1"/>
      <c r="NN400" s="1"/>
      <c r="NO400" s="1"/>
      <c r="NP400" s="1"/>
      <c r="NQ400" s="1"/>
      <c r="NR400" s="1"/>
      <c r="NS400" s="1"/>
      <c r="NT400" s="1"/>
      <c r="NU400" s="1"/>
      <c r="NV400" s="1"/>
      <c r="NW400" s="1"/>
      <c r="NX400" s="1"/>
      <c r="NY400" s="1"/>
      <c r="NZ400" s="1"/>
      <c r="OA400" s="1"/>
      <c r="OB400" s="1"/>
      <c r="OC400" s="1"/>
      <c r="OD400" s="1"/>
      <c r="OE400" s="1"/>
      <c r="OF400" s="1"/>
      <c r="OG400" s="1"/>
      <c r="OH400" s="1"/>
      <c r="OI400" s="1"/>
      <c r="OJ400" s="1"/>
      <c r="OK400" s="1"/>
      <c r="OL400" s="1"/>
      <c r="OM400" s="1"/>
      <c r="ON400" s="1"/>
      <c r="OO400" s="1"/>
      <c r="OP400" s="1"/>
      <c r="OQ400" s="1"/>
      <c r="OR400" s="1"/>
      <c r="OS400" s="1"/>
      <c r="OT400" s="1"/>
      <c r="OU400" s="1"/>
      <c r="OV400" s="1"/>
      <c r="OW400" s="1"/>
      <c r="OX400" s="1"/>
      <c r="OY400" s="1"/>
      <c r="OZ400" s="1"/>
      <c r="PA400" s="1"/>
      <c r="PB400" s="1"/>
      <c r="PC400" s="1"/>
      <c r="PD400" s="1"/>
      <c r="PE400" s="1"/>
      <c r="PF400" s="1"/>
      <c r="PG400" s="1"/>
      <c r="PH400" s="1"/>
      <c r="PI400" s="1"/>
      <c r="PJ400" s="1"/>
      <c r="PK400" s="1"/>
      <c r="PL400" s="1"/>
      <c r="PM400" s="1"/>
      <c r="PN400" s="1"/>
      <c r="PO400" s="1"/>
      <c r="PP400" s="1"/>
      <c r="PQ400" s="1"/>
      <c r="PR400" s="1"/>
      <c r="PS400" s="1"/>
      <c r="PT400" s="1"/>
      <c r="PU400" s="1"/>
      <c r="PV400" s="1"/>
      <c r="PW400" s="1"/>
      <c r="PX400" s="1"/>
      <c r="PY400" s="1"/>
      <c r="PZ400" s="1"/>
      <c r="QA400" s="1"/>
      <c r="QB400" s="1"/>
      <c r="QC400" s="1"/>
      <c r="QD400" s="1"/>
      <c r="QE400" s="1"/>
      <c r="QF400" s="1"/>
      <c r="QG400" s="1"/>
      <c r="QH400" s="1"/>
      <c r="QI400" s="1"/>
      <c r="QJ400" s="1"/>
      <c r="QK400" s="1"/>
      <c r="QL400" s="1"/>
      <c r="QM400" s="1"/>
      <c r="QN400" s="1"/>
      <c r="QO400" s="1"/>
      <c r="QP400" s="1"/>
      <c r="QQ400" s="1"/>
      <c r="QR400" s="1"/>
      <c r="QS400" s="1"/>
      <c r="QT400" s="1"/>
      <c r="QU400" s="1"/>
      <c r="QV400" s="1"/>
    </row>
    <row r="401" spans="1:464" x14ac:dyDescent="0.25">
      <c r="A401" s="1"/>
      <c r="B401" s="1"/>
      <c r="C401" s="1"/>
      <c r="D401" s="1"/>
      <c r="E401" s="1"/>
      <c r="Q401" s="1"/>
      <c r="R401" s="1"/>
      <c r="W401" s="48"/>
      <c r="AH401" s="48"/>
      <c r="AI401" s="48"/>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c r="KH401" s="1"/>
      <c r="KI401" s="1"/>
      <c r="KJ401" s="1"/>
      <c r="KK401" s="1"/>
      <c r="KL401" s="1"/>
      <c r="KM401" s="1"/>
      <c r="KN401" s="1"/>
      <c r="KO401" s="1"/>
      <c r="KP401" s="1"/>
      <c r="KQ401" s="1"/>
      <c r="KR401" s="1"/>
      <c r="KS401" s="1"/>
      <c r="KT401" s="1"/>
      <c r="KU401" s="1"/>
      <c r="KV401" s="1"/>
      <c r="KW401" s="1"/>
      <c r="KX401" s="1"/>
      <c r="KY401" s="1"/>
      <c r="KZ401" s="1"/>
      <c r="LA401" s="1"/>
      <c r="LB401" s="1"/>
      <c r="LC401" s="1"/>
      <c r="LD401" s="1"/>
      <c r="LE401" s="1"/>
      <c r="LF401" s="1"/>
      <c r="LG401" s="1"/>
      <c r="LH401" s="1"/>
      <c r="LI401" s="1"/>
      <c r="LJ401" s="1"/>
      <c r="LK401" s="1"/>
      <c r="LL401" s="1"/>
      <c r="LM401" s="1"/>
      <c r="LN401" s="1"/>
      <c r="LO401" s="1"/>
      <c r="LP401" s="1"/>
      <c r="LQ401" s="1"/>
      <c r="LR401" s="1"/>
      <c r="LS401" s="1"/>
      <c r="LT401" s="1"/>
      <c r="LU401" s="1"/>
      <c r="LV401" s="1"/>
      <c r="LW401" s="1"/>
      <c r="LX401" s="1"/>
      <c r="LY401" s="1"/>
      <c r="LZ401" s="1"/>
      <c r="MA401" s="1"/>
      <c r="MB401" s="1"/>
      <c r="MC401" s="1"/>
      <c r="MD401" s="1"/>
      <c r="ME401" s="1"/>
      <c r="MF401" s="1"/>
      <c r="MG401" s="1"/>
      <c r="MH401" s="1"/>
      <c r="MI401" s="1"/>
      <c r="MJ401" s="1"/>
      <c r="MK401" s="1"/>
      <c r="ML401" s="1"/>
      <c r="MM401" s="1"/>
      <c r="MN401" s="1"/>
      <c r="MO401" s="1"/>
      <c r="MP401" s="1"/>
      <c r="MQ401" s="1"/>
      <c r="MR401" s="1"/>
      <c r="MS401" s="1"/>
      <c r="MT401" s="1"/>
      <c r="MU401" s="1"/>
      <c r="MV401" s="1"/>
      <c r="MW401" s="1"/>
      <c r="MX401" s="1"/>
      <c r="MY401" s="1"/>
      <c r="MZ401" s="1"/>
      <c r="NA401" s="1"/>
      <c r="NB401" s="1"/>
      <c r="NC401" s="1"/>
      <c r="ND401" s="1"/>
      <c r="NE401" s="1"/>
      <c r="NF401" s="1"/>
      <c r="NG401" s="1"/>
      <c r="NH401" s="1"/>
      <c r="NI401" s="1"/>
      <c r="NJ401" s="1"/>
      <c r="NK401" s="1"/>
      <c r="NL401" s="1"/>
      <c r="NM401" s="1"/>
      <c r="NN401" s="1"/>
      <c r="NO401" s="1"/>
      <c r="NP401" s="1"/>
      <c r="NQ401" s="1"/>
      <c r="NR401" s="1"/>
      <c r="NS401" s="1"/>
      <c r="NT401" s="1"/>
      <c r="NU401" s="1"/>
      <c r="NV401" s="1"/>
      <c r="NW401" s="1"/>
      <c r="NX401" s="1"/>
      <c r="NY401" s="1"/>
      <c r="NZ401" s="1"/>
      <c r="OA401" s="1"/>
      <c r="OB401" s="1"/>
      <c r="OC401" s="1"/>
      <c r="OD401" s="1"/>
      <c r="OE401" s="1"/>
      <c r="OF401" s="1"/>
      <c r="OG401" s="1"/>
      <c r="OH401" s="1"/>
      <c r="OI401" s="1"/>
      <c r="OJ401" s="1"/>
      <c r="OK401" s="1"/>
      <c r="OL401" s="1"/>
      <c r="OM401" s="1"/>
      <c r="ON401" s="1"/>
      <c r="OO401" s="1"/>
      <c r="OP401" s="1"/>
      <c r="OQ401" s="1"/>
      <c r="OR401" s="1"/>
      <c r="OS401" s="1"/>
      <c r="OT401" s="1"/>
      <c r="OU401" s="1"/>
      <c r="OV401" s="1"/>
      <c r="OW401" s="1"/>
      <c r="OX401" s="1"/>
      <c r="OY401" s="1"/>
      <c r="OZ401" s="1"/>
      <c r="PA401" s="1"/>
      <c r="PB401" s="1"/>
      <c r="PC401" s="1"/>
      <c r="PD401" s="1"/>
      <c r="PE401" s="1"/>
      <c r="PF401" s="1"/>
      <c r="PG401" s="1"/>
      <c r="PH401" s="1"/>
      <c r="PI401" s="1"/>
      <c r="PJ401" s="1"/>
      <c r="PK401" s="1"/>
      <c r="PL401" s="1"/>
      <c r="PM401" s="1"/>
      <c r="PN401" s="1"/>
      <c r="PO401" s="1"/>
      <c r="PP401" s="1"/>
      <c r="PQ401" s="1"/>
      <c r="PR401" s="1"/>
      <c r="PS401" s="1"/>
      <c r="PT401" s="1"/>
      <c r="PU401" s="1"/>
      <c r="PV401" s="1"/>
      <c r="PW401" s="1"/>
      <c r="PX401" s="1"/>
      <c r="PY401" s="1"/>
      <c r="PZ401" s="1"/>
      <c r="QA401" s="1"/>
      <c r="QB401" s="1"/>
      <c r="QC401" s="1"/>
      <c r="QD401" s="1"/>
      <c r="QE401" s="1"/>
      <c r="QF401" s="1"/>
      <c r="QG401" s="1"/>
      <c r="QH401" s="1"/>
      <c r="QI401" s="1"/>
      <c r="QJ401" s="1"/>
      <c r="QK401" s="1"/>
      <c r="QL401" s="1"/>
      <c r="QM401" s="1"/>
      <c r="QN401" s="1"/>
      <c r="QO401" s="1"/>
      <c r="QP401" s="1"/>
      <c r="QQ401" s="1"/>
      <c r="QR401" s="1"/>
      <c r="QS401" s="1"/>
      <c r="QT401" s="1"/>
      <c r="QU401" s="1"/>
      <c r="QV401" s="1"/>
    </row>
    <row r="402" spans="1:464" x14ac:dyDescent="0.25">
      <c r="A402" s="1"/>
      <c r="B402" s="1"/>
      <c r="C402" s="1"/>
      <c r="D402" s="1"/>
      <c r="E402" s="1"/>
      <c r="Q402" s="1"/>
      <c r="R402" s="1"/>
      <c r="W402" s="48"/>
      <c r="AH402" s="48"/>
      <c r="AI402" s="48"/>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c r="KH402" s="1"/>
      <c r="KI402" s="1"/>
      <c r="KJ402" s="1"/>
      <c r="KK402" s="1"/>
      <c r="KL402" s="1"/>
      <c r="KM402" s="1"/>
      <c r="KN402" s="1"/>
      <c r="KO402" s="1"/>
      <c r="KP402" s="1"/>
      <c r="KQ402" s="1"/>
      <c r="KR402" s="1"/>
      <c r="KS402" s="1"/>
      <c r="KT402" s="1"/>
      <c r="KU402" s="1"/>
      <c r="KV402" s="1"/>
      <c r="KW402" s="1"/>
      <c r="KX402" s="1"/>
      <c r="KY402" s="1"/>
      <c r="KZ402" s="1"/>
      <c r="LA402" s="1"/>
      <c r="LB402" s="1"/>
      <c r="LC402" s="1"/>
      <c r="LD402" s="1"/>
      <c r="LE402" s="1"/>
      <c r="LF402" s="1"/>
      <c r="LG402" s="1"/>
      <c r="LH402" s="1"/>
      <c r="LI402" s="1"/>
      <c r="LJ402" s="1"/>
      <c r="LK402" s="1"/>
      <c r="LL402" s="1"/>
      <c r="LM402" s="1"/>
      <c r="LN402" s="1"/>
      <c r="LO402" s="1"/>
      <c r="LP402" s="1"/>
      <c r="LQ402" s="1"/>
      <c r="LR402" s="1"/>
      <c r="LS402" s="1"/>
      <c r="LT402" s="1"/>
      <c r="LU402" s="1"/>
      <c r="LV402" s="1"/>
      <c r="LW402" s="1"/>
      <c r="LX402" s="1"/>
      <c r="LY402" s="1"/>
      <c r="LZ402" s="1"/>
      <c r="MA402" s="1"/>
      <c r="MB402" s="1"/>
      <c r="MC402" s="1"/>
      <c r="MD402" s="1"/>
      <c r="ME402" s="1"/>
      <c r="MF402" s="1"/>
      <c r="MG402" s="1"/>
      <c r="MH402" s="1"/>
      <c r="MI402" s="1"/>
      <c r="MJ402" s="1"/>
      <c r="MK402" s="1"/>
      <c r="ML402" s="1"/>
      <c r="MM402" s="1"/>
      <c r="MN402" s="1"/>
      <c r="MO402" s="1"/>
      <c r="MP402" s="1"/>
      <c r="MQ402" s="1"/>
      <c r="MR402" s="1"/>
      <c r="MS402" s="1"/>
      <c r="MT402" s="1"/>
      <c r="MU402" s="1"/>
      <c r="MV402" s="1"/>
      <c r="MW402" s="1"/>
      <c r="MX402" s="1"/>
      <c r="MY402" s="1"/>
      <c r="MZ402" s="1"/>
      <c r="NA402" s="1"/>
      <c r="NB402" s="1"/>
      <c r="NC402" s="1"/>
      <c r="ND402" s="1"/>
      <c r="NE402" s="1"/>
      <c r="NF402" s="1"/>
      <c r="NG402" s="1"/>
      <c r="NH402" s="1"/>
      <c r="NI402" s="1"/>
      <c r="NJ402" s="1"/>
      <c r="NK402" s="1"/>
      <c r="NL402" s="1"/>
      <c r="NM402" s="1"/>
      <c r="NN402" s="1"/>
      <c r="NO402" s="1"/>
      <c r="NP402" s="1"/>
      <c r="NQ402" s="1"/>
      <c r="NR402" s="1"/>
      <c r="NS402" s="1"/>
      <c r="NT402" s="1"/>
      <c r="NU402" s="1"/>
      <c r="NV402" s="1"/>
      <c r="NW402" s="1"/>
      <c r="NX402" s="1"/>
      <c r="NY402" s="1"/>
      <c r="NZ402" s="1"/>
      <c r="OA402" s="1"/>
      <c r="OB402" s="1"/>
      <c r="OC402" s="1"/>
      <c r="OD402" s="1"/>
      <c r="OE402" s="1"/>
      <c r="OF402" s="1"/>
      <c r="OG402" s="1"/>
      <c r="OH402" s="1"/>
      <c r="OI402" s="1"/>
      <c r="OJ402" s="1"/>
      <c r="OK402" s="1"/>
      <c r="OL402" s="1"/>
      <c r="OM402" s="1"/>
      <c r="ON402" s="1"/>
      <c r="OO402" s="1"/>
      <c r="OP402" s="1"/>
      <c r="OQ402" s="1"/>
      <c r="OR402" s="1"/>
      <c r="OS402" s="1"/>
      <c r="OT402" s="1"/>
      <c r="OU402" s="1"/>
      <c r="OV402" s="1"/>
      <c r="OW402" s="1"/>
      <c r="OX402" s="1"/>
      <c r="OY402" s="1"/>
      <c r="OZ402" s="1"/>
      <c r="PA402" s="1"/>
      <c r="PB402" s="1"/>
      <c r="PC402" s="1"/>
      <c r="PD402" s="1"/>
      <c r="PE402" s="1"/>
      <c r="PF402" s="1"/>
      <c r="PG402" s="1"/>
      <c r="PH402" s="1"/>
      <c r="PI402" s="1"/>
      <c r="PJ402" s="1"/>
      <c r="PK402" s="1"/>
      <c r="PL402" s="1"/>
      <c r="PM402" s="1"/>
      <c r="PN402" s="1"/>
      <c r="PO402" s="1"/>
      <c r="PP402" s="1"/>
      <c r="PQ402" s="1"/>
      <c r="PR402" s="1"/>
      <c r="PS402" s="1"/>
      <c r="PT402" s="1"/>
      <c r="PU402" s="1"/>
      <c r="PV402" s="1"/>
      <c r="PW402" s="1"/>
      <c r="PX402" s="1"/>
      <c r="PY402" s="1"/>
      <c r="PZ402" s="1"/>
      <c r="QA402" s="1"/>
      <c r="QB402" s="1"/>
      <c r="QC402" s="1"/>
      <c r="QD402" s="1"/>
      <c r="QE402" s="1"/>
      <c r="QF402" s="1"/>
      <c r="QG402" s="1"/>
      <c r="QH402" s="1"/>
      <c r="QI402" s="1"/>
      <c r="QJ402" s="1"/>
      <c r="QK402" s="1"/>
      <c r="QL402" s="1"/>
      <c r="QM402" s="1"/>
      <c r="QN402" s="1"/>
      <c r="QO402" s="1"/>
      <c r="QP402" s="1"/>
      <c r="QQ402" s="1"/>
      <c r="QR402" s="1"/>
      <c r="QS402" s="1"/>
      <c r="QT402" s="1"/>
      <c r="QU402" s="1"/>
      <c r="QV402" s="1"/>
    </row>
    <row r="403" spans="1:464" x14ac:dyDescent="0.25">
      <c r="A403" s="1"/>
      <c r="B403" s="1"/>
      <c r="C403" s="1"/>
      <c r="D403" s="1"/>
      <c r="E403" s="1"/>
      <c r="Q403" s="1"/>
      <c r="R403" s="1"/>
      <c r="W403" s="48"/>
      <c r="AH403" s="48"/>
      <c r="AI403" s="48"/>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c r="KH403" s="1"/>
      <c r="KI403" s="1"/>
      <c r="KJ403" s="1"/>
      <c r="KK403" s="1"/>
      <c r="KL403" s="1"/>
      <c r="KM403" s="1"/>
      <c r="KN403" s="1"/>
      <c r="KO403" s="1"/>
      <c r="KP403" s="1"/>
      <c r="KQ403" s="1"/>
      <c r="KR403" s="1"/>
      <c r="KS403" s="1"/>
      <c r="KT403" s="1"/>
      <c r="KU403" s="1"/>
      <c r="KV403" s="1"/>
      <c r="KW403" s="1"/>
      <c r="KX403" s="1"/>
      <c r="KY403" s="1"/>
      <c r="KZ403" s="1"/>
      <c r="LA403" s="1"/>
      <c r="LB403" s="1"/>
      <c r="LC403" s="1"/>
      <c r="LD403" s="1"/>
      <c r="LE403" s="1"/>
      <c r="LF403" s="1"/>
      <c r="LG403" s="1"/>
      <c r="LH403" s="1"/>
      <c r="LI403" s="1"/>
      <c r="LJ403" s="1"/>
      <c r="LK403" s="1"/>
      <c r="LL403" s="1"/>
      <c r="LM403" s="1"/>
      <c r="LN403" s="1"/>
      <c r="LO403" s="1"/>
      <c r="LP403" s="1"/>
      <c r="LQ403" s="1"/>
      <c r="LR403" s="1"/>
      <c r="LS403" s="1"/>
      <c r="LT403" s="1"/>
      <c r="LU403" s="1"/>
      <c r="LV403" s="1"/>
      <c r="LW403" s="1"/>
      <c r="LX403" s="1"/>
      <c r="LY403" s="1"/>
      <c r="LZ403" s="1"/>
      <c r="MA403" s="1"/>
      <c r="MB403" s="1"/>
      <c r="MC403" s="1"/>
      <c r="MD403" s="1"/>
      <c r="ME403" s="1"/>
      <c r="MF403" s="1"/>
      <c r="MG403" s="1"/>
      <c r="MH403" s="1"/>
      <c r="MI403" s="1"/>
      <c r="MJ403" s="1"/>
      <c r="MK403" s="1"/>
      <c r="ML403" s="1"/>
      <c r="MM403" s="1"/>
      <c r="MN403" s="1"/>
      <c r="MO403" s="1"/>
      <c r="MP403" s="1"/>
      <c r="MQ403" s="1"/>
      <c r="MR403" s="1"/>
      <c r="MS403" s="1"/>
      <c r="MT403" s="1"/>
      <c r="MU403" s="1"/>
      <c r="MV403" s="1"/>
      <c r="MW403" s="1"/>
      <c r="MX403" s="1"/>
      <c r="MY403" s="1"/>
      <c r="MZ403" s="1"/>
      <c r="NA403" s="1"/>
      <c r="NB403" s="1"/>
      <c r="NC403" s="1"/>
      <c r="ND403" s="1"/>
      <c r="NE403" s="1"/>
      <c r="NF403" s="1"/>
      <c r="NG403" s="1"/>
      <c r="NH403" s="1"/>
      <c r="NI403" s="1"/>
      <c r="NJ403" s="1"/>
      <c r="NK403" s="1"/>
      <c r="NL403" s="1"/>
      <c r="NM403" s="1"/>
      <c r="NN403" s="1"/>
      <c r="NO403" s="1"/>
      <c r="NP403" s="1"/>
      <c r="NQ403" s="1"/>
      <c r="NR403" s="1"/>
      <c r="NS403" s="1"/>
      <c r="NT403" s="1"/>
      <c r="NU403" s="1"/>
      <c r="NV403" s="1"/>
      <c r="NW403" s="1"/>
      <c r="NX403" s="1"/>
      <c r="NY403" s="1"/>
      <c r="NZ403" s="1"/>
      <c r="OA403" s="1"/>
      <c r="OB403" s="1"/>
      <c r="OC403" s="1"/>
      <c r="OD403" s="1"/>
      <c r="OE403" s="1"/>
      <c r="OF403" s="1"/>
      <c r="OG403" s="1"/>
      <c r="OH403" s="1"/>
      <c r="OI403" s="1"/>
      <c r="OJ403" s="1"/>
      <c r="OK403" s="1"/>
      <c r="OL403" s="1"/>
      <c r="OM403" s="1"/>
      <c r="ON403" s="1"/>
      <c r="OO403" s="1"/>
      <c r="OP403" s="1"/>
      <c r="OQ403" s="1"/>
      <c r="OR403" s="1"/>
      <c r="OS403" s="1"/>
      <c r="OT403" s="1"/>
      <c r="OU403" s="1"/>
      <c r="OV403" s="1"/>
      <c r="OW403" s="1"/>
      <c r="OX403" s="1"/>
      <c r="OY403" s="1"/>
      <c r="OZ403" s="1"/>
      <c r="PA403" s="1"/>
      <c r="PB403" s="1"/>
      <c r="PC403" s="1"/>
      <c r="PD403" s="1"/>
      <c r="PE403" s="1"/>
      <c r="PF403" s="1"/>
      <c r="PG403" s="1"/>
      <c r="PH403" s="1"/>
      <c r="PI403" s="1"/>
      <c r="PJ403" s="1"/>
      <c r="PK403" s="1"/>
      <c r="PL403" s="1"/>
      <c r="PM403" s="1"/>
      <c r="PN403" s="1"/>
      <c r="PO403" s="1"/>
      <c r="PP403" s="1"/>
      <c r="PQ403" s="1"/>
      <c r="PR403" s="1"/>
      <c r="PS403" s="1"/>
      <c r="PT403" s="1"/>
      <c r="PU403" s="1"/>
      <c r="PV403" s="1"/>
      <c r="PW403" s="1"/>
      <c r="PX403" s="1"/>
      <c r="PY403" s="1"/>
      <c r="PZ403" s="1"/>
      <c r="QA403" s="1"/>
      <c r="QB403" s="1"/>
      <c r="QC403" s="1"/>
      <c r="QD403" s="1"/>
      <c r="QE403" s="1"/>
      <c r="QF403" s="1"/>
      <c r="QG403" s="1"/>
      <c r="QH403" s="1"/>
      <c r="QI403" s="1"/>
      <c r="QJ403" s="1"/>
      <c r="QK403" s="1"/>
      <c r="QL403" s="1"/>
      <c r="QM403" s="1"/>
      <c r="QN403" s="1"/>
      <c r="QO403" s="1"/>
      <c r="QP403" s="1"/>
      <c r="QQ403" s="1"/>
      <c r="QR403" s="1"/>
      <c r="QS403" s="1"/>
      <c r="QT403" s="1"/>
      <c r="QU403" s="1"/>
      <c r="QV403" s="1"/>
    </row>
    <row r="404" spans="1:464" x14ac:dyDescent="0.25">
      <c r="A404" s="1"/>
      <c r="B404" s="1"/>
      <c r="C404" s="1"/>
      <c r="D404" s="1"/>
      <c r="E404" s="1"/>
      <c r="Q404" s="1"/>
      <c r="R404" s="1"/>
      <c r="W404" s="48"/>
      <c r="AH404" s="48"/>
      <c r="AI404" s="48"/>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c r="NF404" s="1"/>
      <c r="NG404" s="1"/>
      <c r="NH404" s="1"/>
      <c r="NI404" s="1"/>
      <c r="NJ404" s="1"/>
      <c r="NK404" s="1"/>
      <c r="NL404" s="1"/>
      <c r="NM404" s="1"/>
      <c r="NN404" s="1"/>
      <c r="NO404" s="1"/>
      <c r="NP404" s="1"/>
      <c r="NQ404" s="1"/>
      <c r="NR404" s="1"/>
      <c r="NS404" s="1"/>
      <c r="NT404" s="1"/>
      <c r="NU404" s="1"/>
      <c r="NV404" s="1"/>
      <c r="NW404" s="1"/>
      <c r="NX404" s="1"/>
      <c r="NY404" s="1"/>
      <c r="NZ404" s="1"/>
      <c r="OA404" s="1"/>
      <c r="OB404" s="1"/>
      <c r="OC404" s="1"/>
      <c r="OD404" s="1"/>
      <c r="OE404" s="1"/>
      <c r="OF404" s="1"/>
      <c r="OG404" s="1"/>
      <c r="OH404" s="1"/>
      <c r="OI404" s="1"/>
      <c r="OJ404" s="1"/>
      <c r="OK404" s="1"/>
      <c r="OL404" s="1"/>
      <c r="OM404" s="1"/>
      <c r="ON404" s="1"/>
      <c r="OO404" s="1"/>
      <c r="OP404" s="1"/>
      <c r="OQ404" s="1"/>
      <c r="OR404" s="1"/>
      <c r="OS404" s="1"/>
      <c r="OT404" s="1"/>
      <c r="OU404" s="1"/>
      <c r="OV404" s="1"/>
      <c r="OW404" s="1"/>
      <c r="OX404" s="1"/>
      <c r="OY404" s="1"/>
      <c r="OZ404" s="1"/>
      <c r="PA404" s="1"/>
      <c r="PB404" s="1"/>
      <c r="PC404" s="1"/>
      <c r="PD404" s="1"/>
      <c r="PE404" s="1"/>
      <c r="PF404" s="1"/>
      <c r="PG404" s="1"/>
      <c r="PH404" s="1"/>
      <c r="PI404" s="1"/>
      <c r="PJ404" s="1"/>
      <c r="PK404" s="1"/>
      <c r="PL404" s="1"/>
      <c r="PM404" s="1"/>
      <c r="PN404" s="1"/>
      <c r="PO404" s="1"/>
      <c r="PP404" s="1"/>
      <c r="PQ404" s="1"/>
      <c r="PR404" s="1"/>
      <c r="PS404" s="1"/>
      <c r="PT404" s="1"/>
      <c r="PU404" s="1"/>
      <c r="PV404" s="1"/>
      <c r="PW404" s="1"/>
      <c r="PX404" s="1"/>
      <c r="PY404" s="1"/>
      <c r="PZ404" s="1"/>
      <c r="QA404" s="1"/>
      <c r="QB404" s="1"/>
      <c r="QC404" s="1"/>
      <c r="QD404" s="1"/>
      <c r="QE404" s="1"/>
      <c r="QF404" s="1"/>
      <c r="QG404" s="1"/>
      <c r="QH404" s="1"/>
      <c r="QI404" s="1"/>
      <c r="QJ404" s="1"/>
      <c r="QK404" s="1"/>
      <c r="QL404" s="1"/>
      <c r="QM404" s="1"/>
      <c r="QN404" s="1"/>
      <c r="QO404" s="1"/>
      <c r="QP404" s="1"/>
      <c r="QQ404" s="1"/>
      <c r="QR404" s="1"/>
      <c r="QS404" s="1"/>
      <c r="QT404" s="1"/>
      <c r="QU404" s="1"/>
      <c r="QV404" s="1"/>
    </row>
    <row r="405" spans="1:464" x14ac:dyDescent="0.25">
      <c r="A405" s="1"/>
      <c r="B405" s="1"/>
      <c r="C405" s="1"/>
      <c r="D405" s="1"/>
      <c r="E405" s="1"/>
      <c r="Q405" s="1"/>
      <c r="R405" s="1"/>
      <c r="W405" s="48"/>
      <c r="AH405" s="48"/>
      <c r="AI405" s="48"/>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c r="KH405" s="1"/>
      <c r="KI405" s="1"/>
      <c r="KJ405" s="1"/>
      <c r="KK405" s="1"/>
      <c r="KL405" s="1"/>
      <c r="KM405" s="1"/>
      <c r="KN405" s="1"/>
      <c r="KO405" s="1"/>
      <c r="KP405" s="1"/>
      <c r="KQ405" s="1"/>
      <c r="KR405" s="1"/>
      <c r="KS405" s="1"/>
      <c r="KT405" s="1"/>
      <c r="KU405" s="1"/>
      <c r="KV405" s="1"/>
      <c r="KW405" s="1"/>
      <c r="KX405" s="1"/>
      <c r="KY405" s="1"/>
      <c r="KZ405" s="1"/>
      <c r="LA405" s="1"/>
      <c r="LB405" s="1"/>
      <c r="LC405" s="1"/>
      <c r="LD405" s="1"/>
      <c r="LE405" s="1"/>
      <c r="LF405" s="1"/>
      <c r="LG405" s="1"/>
      <c r="LH405" s="1"/>
      <c r="LI405" s="1"/>
      <c r="LJ405" s="1"/>
      <c r="LK405" s="1"/>
      <c r="LL405" s="1"/>
      <c r="LM405" s="1"/>
      <c r="LN405" s="1"/>
      <c r="LO405" s="1"/>
      <c r="LP405" s="1"/>
      <c r="LQ405" s="1"/>
      <c r="LR405" s="1"/>
      <c r="LS405" s="1"/>
      <c r="LT405" s="1"/>
      <c r="LU405" s="1"/>
      <c r="LV405" s="1"/>
      <c r="LW405" s="1"/>
      <c r="LX405" s="1"/>
      <c r="LY405" s="1"/>
      <c r="LZ405" s="1"/>
      <c r="MA405" s="1"/>
      <c r="MB405" s="1"/>
      <c r="MC405" s="1"/>
      <c r="MD405" s="1"/>
      <c r="ME405" s="1"/>
      <c r="MF405" s="1"/>
      <c r="MG405" s="1"/>
      <c r="MH405" s="1"/>
      <c r="MI405" s="1"/>
      <c r="MJ405" s="1"/>
      <c r="MK405" s="1"/>
      <c r="ML405" s="1"/>
      <c r="MM405" s="1"/>
      <c r="MN405" s="1"/>
      <c r="MO405" s="1"/>
      <c r="MP405" s="1"/>
      <c r="MQ405" s="1"/>
      <c r="MR405" s="1"/>
      <c r="MS405" s="1"/>
      <c r="MT405" s="1"/>
      <c r="MU405" s="1"/>
      <c r="MV405" s="1"/>
      <c r="MW405" s="1"/>
      <c r="MX405" s="1"/>
      <c r="MY405" s="1"/>
      <c r="MZ405" s="1"/>
      <c r="NA405" s="1"/>
      <c r="NB405" s="1"/>
      <c r="NC405" s="1"/>
      <c r="ND405" s="1"/>
      <c r="NE405" s="1"/>
      <c r="NF405" s="1"/>
      <c r="NG405" s="1"/>
      <c r="NH405" s="1"/>
      <c r="NI405" s="1"/>
      <c r="NJ405" s="1"/>
      <c r="NK405" s="1"/>
      <c r="NL405" s="1"/>
      <c r="NM405" s="1"/>
      <c r="NN405" s="1"/>
      <c r="NO405" s="1"/>
      <c r="NP405" s="1"/>
      <c r="NQ405" s="1"/>
      <c r="NR405" s="1"/>
      <c r="NS405" s="1"/>
      <c r="NT405" s="1"/>
      <c r="NU405" s="1"/>
      <c r="NV405" s="1"/>
      <c r="NW405" s="1"/>
      <c r="NX405" s="1"/>
      <c r="NY405" s="1"/>
      <c r="NZ405" s="1"/>
      <c r="OA405" s="1"/>
      <c r="OB405" s="1"/>
      <c r="OC405" s="1"/>
      <c r="OD405" s="1"/>
      <c r="OE405" s="1"/>
      <c r="OF405" s="1"/>
      <c r="OG405" s="1"/>
      <c r="OH405" s="1"/>
      <c r="OI405" s="1"/>
      <c r="OJ405" s="1"/>
      <c r="OK405" s="1"/>
      <c r="OL405" s="1"/>
      <c r="OM405" s="1"/>
      <c r="ON405" s="1"/>
      <c r="OO405" s="1"/>
      <c r="OP405" s="1"/>
      <c r="OQ405" s="1"/>
      <c r="OR405" s="1"/>
      <c r="OS405" s="1"/>
      <c r="OT405" s="1"/>
      <c r="OU405" s="1"/>
      <c r="OV405" s="1"/>
      <c r="OW405" s="1"/>
      <c r="OX405" s="1"/>
      <c r="OY405" s="1"/>
      <c r="OZ405" s="1"/>
      <c r="PA405" s="1"/>
      <c r="PB405" s="1"/>
      <c r="PC405" s="1"/>
      <c r="PD405" s="1"/>
      <c r="PE405" s="1"/>
      <c r="PF405" s="1"/>
      <c r="PG405" s="1"/>
      <c r="PH405" s="1"/>
      <c r="PI405" s="1"/>
      <c r="PJ405" s="1"/>
      <c r="PK405" s="1"/>
      <c r="PL405" s="1"/>
      <c r="PM405" s="1"/>
      <c r="PN405" s="1"/>
      <c r="PO405" s="1"/>
      <c r="PP405" s="1"/>
      <c r="PQ405" s="1"/>
      <c r="PR405" s="1"/>
      <c r="PS405" s="1"/>
      <c r="PT405" s="1"/>
      <c r="PU405" s="1"/>
      <c r="PV405" s="1"/>
      <c r="PW405" s="1"/>
      <c r="PX405" s="1"/>
      <c r="PY405" s="1"/>
      <c r="PZ405" s="1"/>
      <c r="QA405" s="1"/>
      <c r="QB405" s="1"/>
      <c r="QC405" s="1"/>
      <c r="QD405" s="1"/>
      <c r="QE405" s="1"/>
      <c r="QF405" s="1"/>
      <c r="QG405" s="1"/>
      <c r="QH405" s="1"/>
      <c r="QI405" s="1"/>
      <c r="QJ405" s="1"/>
      <c r="QK405" s="1"/>
      <c r="QL405" s="1"/>
      <c r="QM405" s="1"/>
      <c r="QN405" s="1"/>
      <c r="QO405" s="1"/>
      <c r="QP405" s="1"/>
      <c r="QQ405" s="1"/>
      <c r="QR405" s="1"/>
      <c r="QS405" s="1"/>
      <c r="QT405" s="1"/>
      <c r="QU405" s="1"/>
      <c r="QV405" s="1"/>
    </row>
    <row r="406" spans="1:464" x14ac:dyDescent="0.25">
      <c r="A406" s="1"/>
      <c r="B406" s="1"/>
      <c r="C406" s="1"/>
      <c r="D406" s="1"/>
      <c r="E406" s="1"/>
      <c r="Q406" s="1"/>
      <c r="R406" s="1"/>
      <c r="W406" s="48"/>
      <c r="AH406" s="48"/>
      <c r="AI406" s="48"/>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c r="NF406" s="1"/>
      <c r="NG406" s="1"/>
      <c r="NH406" s="1"/>
      <c r="NI406" s="1"/>
      <c r="NJ406" s="1"/>
      <c r="NK406" s="1"/>
      <c r="NL406" s="1"/>
      <c r="NM406" s="1"/>
      <c r="NN406" s="1"/>
      <c r="NO406" s="1"/>
      <c r="NP406" s="1"/>
      <c r="NQ406" s="1"/>
      <c r="NR406" s="1"/>
      <c r="NS406" s="1"/>
      <c r="NT406" s="1"/>
      <c r="NU406" s="1"/>
      <c r="NV406" s="1"/>
      <c r="NW406" s="1"/>
      <c r="NX406" s="1"/>
      <c r="NY406" s="1"/>
      <c r="NZ406" s="1"/>
      <c r="OA406" s="1"/>
      <c r="OB406" s="1"/>
      <c r="OC406" s="1"/>
      <c r="OD406" s="1"/>
      <c r="OE406" s="1"/>
      <c r="OF406" s="1"/>
      <c r="OG406" s="1"/>
      <c r="OH406" s="1"/>
      <c r="OI406" s="1"/>
      <c r="OJ406" s="1"/>
      <c r="OK406" s="1"/>
      <c r="OL406" s="1"/>
      <c r="OM406" s="1"/>
      <c r="ON406" s="1"/>
      <c r="OO406" s="1"/>
      <c r="OP406" s="1"/>
      <c r="OQ406" s="1"/>
      <c r="OR406" s="1"/>
      <c r="OS406" s="1"/>
      <c r="OT406" s="1"/>
      <c r="OU406" s="1"/>
      <c r="OV406" s="1"/>
      <c r="OW406" s="1"/>
      <c r="OX406" s="1"/>
      <c r="OY406" s="1"/>
      <c r="OZ406" s="1"/>
      <c r="PA406" s="1"/>
      <c r="PB406" s="1"/>
      <c r="PC406" s="1"/>
      <c r="PD406" s="1"/>
      <c r="PE406" s="1"/>
      <c r="PF406" s="1"/>
      <c r="PG406" s="1"/>
      <c r="PH406" s="1"/>
      <c r="PI406" s="1"/>
      <c r="PJ406" s="1"/>
      <c r="PK406" s="1"/>
      <c r="PL406" s="1"/>
      <c r="PM406" s="1"/>
      <c r="PN406" s="1"/>
      <c r="PO406" s="1"/>
      <c r="PP406" s="1"/>
      <c r="PQ406" s="1"/>
      <c r="PR406" s="1"/>
      <c r="PS406" s="1"/>
      <c r="PT406" s="1"/>
      <c r="PU406" s="1"/>
      <c r="PV406" s="1"/>
      <c r="PW406" s="1"/>
      <c r="PX406" s="1"/>
      <c r="PY406" s="1"/>
      <c r="PZ406" s="1"/>
      <c r="QA406" s="1"/>
      <c r="QB406" s="1"/>
      <c r="QC406" s="1"/>
      <c r="QD406" s="1"/>
      <c r="QE406" s="1"/>
      <c r="QF406" s="1"/>
      <c r="QG406" s="1"/>
      <c r="QH406" s="1"/>
      <c r="QI406" s="1"/>
      <c r="QJ406" s="1"/>
      <c r="QK406" s="1"/>
      <c r="QL406" s="1"/>
      <c r="QM406" s="1"/>
      <c r="QN406" s="1"/>
      <c r="QO406" s="1"/>
      <c r="QP406" s="1"/>
      <c r="QQ406" s="1"/>
      <c r="QR406" s="1"/>
      <c r="QS406" s="1"/>
      <c r="QT406" s="1"/>
      <c r="QU406" s="1"/>
      <c r="QV406" s="1"/>
    </row>
    <row r="407" spans="1:464" x14ac:dyDescent="0.25">
      <c r="A407" s="1"/>
      <c r="B407" s="1"/>
      <c r="C407" s="1"/>
      <c r="D407" s="1"/>
      <c r="E407" s="1"/>
      <c r="Q407" s="1"/>
      <c r="R407" s="1"/>
      <c r="W407" s="48"/>
      <c r="AH407" s="48"/>
      <c r="AI407" s="48"/>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c r="LI407" s="1"/>
      <c r="LJ407" s="1"/>
      <c r="LK407" s="1"/>
      <c r="LL407" s="1"/>
      <c r="LM407" s="1"/>
      <c r="LN407" s="1"/>
      <c r="LO407" s="1"/>
      <c r="LP407" s="1"/>
      <c r="LQ407" s="1"/>
      <c r="LR407" s="1"/>
      <c r="LS407" s="1"/>
      <c r="LT407" s="1"/>
      <c r="LU407" s="1"/>
      <c r="LV407" s="1"/>
      <c r="LW407" s="1"/>
      <c r="LX407" s="1"/>
      <c r="LY407" s="1"/>
      <c r="LZ407" s="1"/>
      <c r="MA407" s="1"/>
      <c r="MB407" s="1"/>
      <c r="MC407" s="1"/>
      <c r="MD407" s="1"/>
      <c r="ME407" s="1"/>
      <c r="MF407" s="1"/>
      <c r="MG407" s="1"/>
      <c r="MH407" s="1"/>
      <c r="MI407" s="1"/>
      <c r="MJ407" s="1"/>
      <c r="MK407" s="1"/>
      <c r="ML407" s="1"/>
      <c r="MM407" s="1"/>
      <c r="MN407" s="1"/>
      <c r="MO407" s="1"/>
      <c r="MP407" s="1"/>
      <c r="MQ407" s="1"/>
      <c r="MR407" s="1"/>
      <c r="MS407" s="1"/>
      <c r="MT407" s="1"/>
      <c r="MU407" s="1"/>
      <c r="MV407" s="1"/>
      <c r="MW407" s="1"/>
      <c r="MX407" s="1"/>
      <c r="MY407" s="1"/>
      <c r="MZ407" s="1"/>
      <c r="NA407" s="1"/>
      <c r="NB407" s="1"/>
      <c r="NC407" s="1"/>
      <c r="ND407" s="1"/>
      <c r="NE407" s="1"/>
      <c r="NF407" s="1"/>
      <c r="NG407" s="1"/>
      <c r="NH407" s="1"/>
      <c r="NI407" s="1"/>
      <c r="NJ407" s="1"/>
      <c r="NK407" s="1"/>
      <c r="NL407" s="1"/>
      <c r="NM407" s="1"/>
      <c r="NN407" s="1"/>
      <c r="NO407" s="1"/>
      <c r="NP407" s="1"/>
      <c r="NQ407" s="1"/>
      <c r="NR407" s="1"/>
      <c r="NS407" s="1"/>
      <c r="NT407" s="1"/>
      <c r="NU407" s="1"/>
      <c r="NV407" s="1"/>
      <c r="NW407" s="1"/>
      <c r="NX407" s="1"/>
      <c r="NY407" s="1"/>
      <c r="NZ407" s="1"/>
      <c r="OA407" s="1"/>
      <c r="OB407" s="1"/>
      <c r="OC407" s="1"/>
      <c r="OD407" s="1"/>
      <c r="OE407" s="1"/>
      <c r="OF407" s="1"/>
      <c r="OG407" s="1"/>
      <c r="OH407" s="1"/>
      <c r="OI407" s="1"/>
      <c r="OJ407" s="1"/>
      <c r="OK407" s="1"/>
      <c r="OL407" s="1"/>
      <c r="OM407" s="1"/>
      <c r="ON407" s="1"/>
      <c r="OO407" s="1"/>
      <c r="OP407" s="1"/>
      <c r="OQ407" s="1"/>
      <c r="OR407" s="1"/>
      <c r="OS407" s="1"/>
      <c r="OT407" s="1"/>
      <c r="OU407" s="1"/>
      <c r="OV407" s="1"/>
      <c r="OW407" s="1"/>
      <c r="OX407" s="1"/>
      <c r="OY407" s="1"/>
      <c r="OZ407" s="1"/>
      <c r="PA407" s="1"/>
      <c r="PB407" s="1"/>
      <c r="PC407" s="1"/>
      <c r="PD407" s="1"/>
      <c r="PE407" s="1"/>
      <c r="PF407" s="1"/>
      <c r="PG407" s="1"/>
      <c r="PH407" s="1"/>
      <c r="PI407" s="1"/>
      <c r="PJ407" s="1"/>
      <c r="PK407" s="1"/>
      <c r="PL407" s="1"/>
      <c r="PM407" s="1"/>
      <c r="PN407" s="1"/>
      <c r="PO407" s="1"/>
      <c r="PP407" s="1"/>
      <c r="PQ407" s="1"/>
      <c r="PR407" s="1"/>
      <c r="PS407" s="1"/>
      <c r="PT407" s="1"/>
      <c r="PU407" s="1"/>
      <c r="PV407" s="1"/>
      <c r="PW407" s="1"/>
      <c r="PX407" s="1"/>
      <c r="PY407" s="1"/>
      <c r="PZ407" s="1"/>
      <c r="QA407" s="1"/>
      <c r="QB407" s="1"/>
      <c r="QC407" s="1"/>
      <c r="QD407" s="1"/>
      <c r="QE407" s="1"/>
      <c r="QF407" s="1"/>
      <c r="QG407" s="1"/>
      <c r="QH407" s="1"/>
      <c r="QI407" s="1"/>
      <c r="QJ407" s="1"/>
      <c r="QK407" s="1"/>
      <c r="QL407" s="1"/>
      <c r="QM407" s="1"/>
      <c r="QN407" s="1"/>
      <c r="QO407" s="1"/>
      <c r="QP407" s="1"/>
      <c r="QQ407" s="1"/>
      <c r="QR407" s="1"/>
      <c r="QS407" s="1"/>
      <c r="QT407" s="1"/>
      <c r="QU407" s="1"/>
      <c r="QV407" s="1"/>
    </row>
    <row r="408" spans="1:464" x14ac:dyDescent="0.25">
      <c r="A408" s="1"/>
      <c r="B408" s="1"/>
      <c r="C408" s="1"/>
      <c r="D408" s="1"/>
      <c r="E408" s="1"/>
      <c r="Q408" s="1"/>
      <c r="R408" s="1"/>
      <c r="W408" s="48"/>
      <c r="AH408" s="48"/>
      <c r="AI408" s="48"/>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c r="NF408" s="1"/>
      <c r="NG408" s="1"/>
      <c r="NH408" s="1"/>
      <c r="NI408" s="1"/>
      <c r="NJ408" s="1"/>
      <c r="NK408" s="1"/>
      <c r="NL408" s="1"/>
      <c r="NM408" s="1"/>
      <c r="NN408" s="1"/>
      <c r="NO408" s="1"/>
      <c r="NP408" s="1"/>
      <c r="NQ408" s="1"/>
      <c r="NR408" s="1"/>
      <c r="NS408" s="1"/>
      <c r="NT408" s="1"/>
      <c r="NU408" s="1"/>
      <c r="NV408" s="1"/>
      <c r="NW408" s="1"/>
      <c r="NX408" s="1"/>
      <c r="NY408" s="1"/>
      <c r="NZ408" s="1"/>
      <c r="OA408" s="1"/>
      <c r="OB408" s="1"/>
      <c r="OC408" s="1"/>
      <c r="OD408" s="1"/>
      <c r="OE408" s="1"/>
      <c r="OF408" s="1"/>
      <c r="OG408" s="1"/>
      <c r="OH408" s="1"/>
      <c r="OI408" s="1"/>
      <c r="OJ408" s="1"/>
      <c r="OK408" s="1"/>
      <c r="OL408" s="1"/>
      <c r="OM408" s="1"/>
      <c r="ON408" s="1"/>
      <c r="OO408" s="1"/>
      <c r="OP408" s="1"/>
      <c r="OQ408" s="1"/>
      <c r="OR408" s="1"/>
      <c r="OS408" s="1"/>
      <c r="OT408" s="1"/>
      <c r="OU408" s="1"/>
      <c r="OV408" s="1"/>
      <c r="OW408" s="1"/>
      <c r="OX408" s="1"/>
      <c r="OY408" s="1"/>
      <c r="OZ408" s="1"/>
      <c r="PA408" s="1"/>
      <c r="PB408" s="1"/>
      <c r="PC408" s="1"/>
      <c r="PD408" s="1"/>
      <c r="PE408" s="1"/>
      <c r="PF408" s="1"/>
      <c r="PG408" s="1"/>
      <c r="PH408" s="1"/>
      <c r="PI408" s="1"/>
      <c r="PJ408" s="1"/>
      <c r="PK408" s="1"/>
      <c r="PL408" s="1"/>
      <c r="PM408" s="1"/>
      <c r="PN408" s="1"/>
      <c r="PO408" s="1"/>
      <c r="PP408" s="1"/>
      <c r="PQ408" s="1"/>
      <c r="PR408" s="1"/>
      <c r="PS408" s="1"/>
      <c r="PT408" s="1"/>
      <c r="PU408" s="1"/>
      <c r="PV408" s="1"/>
      <c r="PW408" s="1"/>
      <c r="PX408" s="1"/>
      <c r="PY408" s="1"/>
      <c r="PZ408" s="1"/>
      <c r="QA408" s="1"/>
      <c r="QB408" s="1"/>
      <c r="QC408" s="1"/>
      <c r="QD408" s="1"/>
      <c r="QE408" s="1"/>
      <c r="QF408" s="1"/>
      <c r="QG408" s="1"/>
      <c r="QH408" s="1"/>
      <c r="QI408" s="1"/>
      <c r="QJ408" s="1"/>
      <c r="QK408" s="1"/>
      <c r="QL408" s="1"/>
      <c r="QM408" s="1"/>
      <c r="QN408" s="1"/>
      <c r="QO408" s="1"/>
      <c r="QP408" s="1"/>
      <c r="QQ408" s="1"/>
      <c r="QR408" s="1"/>
      <c r="QS408" s="1"/>
      <c r="QT408" s="1"/>
      <c r="QU408" s="1"/>
      <c r="QV408" s="1"/>
    </row>
    <row r="409" spans="1:464" x14ac:dyDescent="0.25">
      <c r="A409" s="1"/>
      <c r="B409" s="1"/>
      <c r="C409" s="1"/>
      <c r="D409" s="1"/>
      <c r="E409" s="1"/>
      <c r="Q409" s="1"/>
      <c r="R409" s="1"/>
      <c r="W409" s="48"/>
      <c r="AH409" s="48"/>
      <c r="AI409" s="48"/>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c r="NF409" s="1"/>
      <c r="NG409" s="1"/>
      <c r="NH409" s="1"/>
      <c r="NI409" s="1"/>
      <c r="NJ409" s="1"/>
      <c r="NK409" s="1"/>
      <c r="NL409" s="1"/>
      <c r="NM409" s="1"/>
      <c r="NN409" s="1"/>
      <c r="NO409" s="1"/>
      <c r="NP409" s="1"/>
      <c r="NQ409" s="1"/>
      <c r="NR409" s="1"/>
      <c r="NS409" s="1"/>
      <c r="NT409" s="1"/>
      <c r="NU409" s="1"/>
      <c r="NV409" s="1"/>
      <c r="NW409" s="1"/>
      <c r="NX409" s="1"/>
      <c r="NY409" s="1"/>
      <c r="NZ409" s="1"/>
      <c r="OA409" s="1"/>
      <c r="OB409" s="1"/>
      <c r="OC409" s="1"/>
      <c r="OD409" s="1"/>
      <c r="OE409" s="1"/>
      <c r="OF409" s="1"/>
      <c r="OG409" s="1"/>
      <c r="OH409" s="1"/>
      <c r="OI409" s="1"/>
      <c r="OJ409" s="1"/>
      <c r="OK409" s="1"/>
      <c r="OL409" s="1"/>
      <c r="OM409" s="1"/>
      <c r="ON409" s="1"/>
      <c r="OO409" s="1"/>
      <c r="OP409" s="1"/>
      <c r="OQ409" s="1"/>
      <c r="OR409" s="1"/>
      <c r="OS409" s="1"/>
      <c r="OT409" s="1"/>
      <c r="OU409" s="1"/>
      <c r="OV409" s="1"/>
      <c r="OW409" s="1"/>
      <c r="OX409" s="1"/>
      <c r="OY409" s="1"/>
      <c r="OZ409" s="1"/>
      <c r="PA409" s="1"/>
      <c r="PB409" s="1"/>
      <c r="PC409" s="1"/>
      <c r="PD409" s="1"/>
      <c r="PE409" s="1"/>
      <c r="PF409" s="1"/>
      <c r="PG409" s="1"/>
      <c r="PH409" s="1"/>
      <c r="PI409" s="1"/>
      <c r="PJ409" s="1"/>
      <c r="PK409" s="1"/>
      <c r="PL409" s="1"/>
      <c r="PM409" s="1"/>
      <c r="PN409" s="1"/>
      <c r="PO409" s="1"/>
      <c r="PP409" s="1"/>
      <c r="PQ409" s="1"/>
      <c r="PR409" s="1"/>
      <c r="PS409" s="1"/>
      <c r="PT409" s="1"/>
      <c r="PU409" s="1"/>
      <c r="PV409" s="1"/>
      <c r="PW409" s="1"/>
      <c r="PX409" s="1"/>
      <c r="PY409" s="1"/>
      <c r="PZ409" s="1"/>
      <c r="QA409" s="1"/>
      <c r="QB409" s="1"/>
      <c r="QC409" s="1"/>
      <c r="QD409" s="1"/>
      <c r="QE409" s="1"/>
      <c r="QF409" s="1"/>
      <c r="QG409" s="1"/>
      <c r="QH409" s="1"/>
      <c r="QI409" s="1"/>
      <c r="QJ409" s="1"/>
      <c r="QK409" s="1"/>
      <c r="QL409" s="1"/>
      <c r="QM409" s="1"/>
      <c r="QN409" s="1"/>
      <c r="QO409" s="1"/>
      <c r="QP409" s="1"/>
      <c r="QQ409" s="1"/>
      <c r="QR409" s="1"/>
      <c r="QS409" s="1"/>
      <c r="QT409" s="1"/>
      <c r="QU409" s="1"/>
      <c r="QV409" s="1"/>
    </row>
    <row r="410" spans="1:464" x14ac:dyDescent="0.25">
      <c r="A410" s="1"/>
      <c r="B410" s="1"/>
      <c r="C410" s="1"/>
      <c r="D410" s="1"/>
      <c r="E410" s="1"/>
      <c r="Q410" s="1"/>
      <c r="R410" s="1"/>
      <c r="W410" s="48"/>
      <c r="AH410" s="48"/>
      <c r="AI410" s="48"/>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c r="LI410" s="1"/>
      <c r="LJ410" s="1"/>
      <c r="LK410" s="1"/>
      <c r="LL410" s="1"/>
      <c r="LM410" s="1"/>
      <c r="LN410" s="1"/>
      <c r="LO410" s="1"/>
      <c r="LP410" s="1"/>
      <c r="LQ410" s="1"/>
      <c r="LR410" s="1"/>
      <c r="LS410" s="1"/>
      <c r="LT410" s="1"/>
      <c r="LU410" s="1"/>
      <c r="LV410" s="1"/>
      <c r="LW410" s="1"/>
      <c r="LX410" s="1"/>
      <c r="LY410" s="1"/>
      <c r="LZ410" s="1"/>
      <c r="MA410" s="1"/>
      <c r="MB410" s="1"/>
      <c r="MC410" s="1"/>
      <c r="MD410" s="1"/>
      <c r="ME410" s="1"/>
      <c r="MF410" s="1"/>
      <c r="MG410" s="1"/>
      <c r="MH410" s="1"/>
      <c r="MI410" s="1"/>
      <c r="MJ410" s="1"/>
      <c r="MK410" s="1"/>
      <c r="ML410" s="1"/>
      <c r="MM410" s="1"/>
      <c r="MN410" s="1"/>
      <c r="MO410" s="1"/>
      <c r="MP410" s="1"/>
      <c r="MQ410" s="1"/>
      <c r="MR410" s="1"/>
      <c r="MS410" s="1"/>
      <c r="MT410" s="1"/>
      <c r="MU410" s="1"/>
      <c r="MV410" s="1"/>
      <c r="MW410" s="1"/>
      <c r="MX410" s="1"/>
      <c r="MY410" s="1"/>
      <c r="MZ410" s="1"/>
      <c r="NA410" s="1"/>
      <c r="NB410" s="1"/>
      <c r="NC410" s="1"/>
      <c r="ND410" s="1"/>
      <c r="NE410" s="1"/>
      <c r="NF410" s="1"/>
      <c r="NG410" s="1"/>
      <c r="NH410" s="1"/>
      <c r="NI410" s="1"/>
      <c r="NJ410" s="1"/>
      <c r="NK410" s="1"/>
      <c r="NL410" s="1"/>
      <c r="NM410" s="1"/>
      <c r="NN410" s="1"/>
      <c r="NO410" s="1"/>
      <c r="NP410" s="1"/>
      <c r="NQ410" s="1"/>
      <c r="NR410" s="1"/>
      <c r="NS410" s="1"/>
      <c r="NT410" s="1"/>
      <c r="NU410" s="1"/>
      <c r="NV410" s="1"/>
      <c r="NW410" s="1"/>
      <c r="NX410" s="1"/>
      <c r="NY410" s="1"/>
      <c r="NZ410" s="1"/>
      <c r="OA410" s="1"/>
      <c r="OB410" s="1"/>
      <c r="OC410" s="1"/>
      <c r="OD410" s="1"/>
      <c r="OE410" s="1"/>
      <c r="OF410" s="1"/>
      <c r="OG410" s="1"/>
      <c r="OH410" s="1"/>
      <c r="OI410" s="1"/>
      <c r="OJ410" s="1"/>
      <c r="OK410" s="1"/>
      <c r="OL410" s="1"/>
      <c r="OM410" s="1"/>
      <c r="ON410" s="1"/>
      <c r="OO410" s="1"/>
      <c r="OP410" s="1"/>
      <c r="OQ410" s="1"/>
      <c r="OR410" s="1"/>
      <c r="OS410" s="1"/>
      <c r="OT410" s="1"/>
      <c r="OU410" s="1"/>
      <c r="OV410" s="1"/>
      <c r="OW410" s="1"/>
      <c r="OX410" s="1"/>
      <c r="OY410" s="1"/>
      <c r="OZ410" s="1"/>
      <c r="PA410" s="1"/>
      <c r="PB410" s="1"/>
      <c r="PC410" s="1"/>
      <c r="PD410" s="1"/>
      <c r="PE410" s="1"/>
      <c r="PF410" s="1"/>
      <c r="PG410" s="1"/>
      <c r="PH410" s="1"/>
      <c r="PI410" s="1"/>
      <c r="PJ410" s="1"/>
      <c r="PK410" s="1"/>
      <c r="PL410" s="1"/>
      <c r="PM410" s="1"/>
      <c r="PN410" s="1"/>
      <c r="PO410" s="1"/>
      <c r="PP410" s="1"/>
      <c r="PQ410" s="1"/>
      <c r="PR410" s="1"/>
      <c r="PS410" s="1"/>
      <c r="PT410" s="1"/>
      <c r="PU410" s="1"/>
      <c r="PV410" s="1"/>
      <c r="PW410" s="1"/>
      <c r="PX410" s="1"/>
      <c r="PY410" s="1"/>
      <c r="PZ410" s="1"/>
      <c r="QA410" s="1"/>
      <c r="QB410" s="1"/>
      <c r="QC410" s="1"/>
      <c r="QD410" s="1"/>
      <c r="QE410" s="1"/>
      <c r="QF410" s="1"/>
      <c r="QG410" s="1"/>
      <c r="QH410" s="1"/>
      <c r="QI410" s="1"/>
      <c r="QJ410" s="1"/>
      <c r="QK410" s="1"/>
      <c r="QL410" s="1"/>
      <c r="QM410" s="1"/>
      <c r="QN410" s="1"/>
      <c r="QO410" s="1"/>
      <c r="QP410" s="1"/>
      <c r="QQ410" s="1"/>
      <c r="QR410" s="1"/>
      <c r="QS410" s="1"/>
      <c r="QT410" s="1"/>
      <c r="QU410" s="1"/>
      <c r="QV410" s="1"/>
    </row>
    <row r="411" spans="1:464" x14ac:dyDescent="0.25">
      <c r="A411" s="1"/>
      <c r="B411" s="1"/>
      <c r="C411" s="1"/>
      <c r="D411" s="1"/>
      <c r="E411" s="1"/>
      <c r="Q411" s="1"/>
      <c r="R411" s="1"/>
      <c r="W411" s="48"/>
      <c r="AH411" s="48"/>
      <c r="AI411" s="48"/>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c r="NF411" s="1"/>
      <c r="NG411" s="1"/>
      <c r="NH411" s="1"/>
      <c r="NI411" s="1"/>
      <c r="NJ411" s="1"/>
      <c r="NK411" s="1"/>
      <c r="NL411" s="1"/>
      <c r="NM411" s="1"/>
      <c r="NN411" s="1"/>
      <c r="NO411" s="1"/>
      <c r="NP411" s="1"/>
      <c r="NQ411" s="1"/>
      <c r="NR411" s="1"/>
      <c r="NS411" s="1"/>
      <c r="NT411" s="1"/>
      <c r="NU411" s="1"/>
      <c r="NV411" s="1"/>
      <c r="NW411" s="1"/>
      <c r="NX411" s="1"/>
      <c r="NY411" s="1"/>
      <c r="NZ411" s="1"/>
      <c r="OA411" s="1"/>
      <c r="OB411" s="1"/>
      <c r="OC411" s="1"/>
      <c r="OD411" s="1"/>
      <c r="OE411" s="1"/>
      <c r="OF411" s="1"/>
      <c r="OG411" s="1"/>
      <c r="OH411" s="1"/>
      <c r="OI411" s="1"/>
      <c r="OJ411" s="1"/>
      <c r="OK411" s="1"/>
      <c r="OL411" s="1"/>
      <c r="OM411" s="1"/>
      <c r="ON411" s="1"/>
      <c r="OO411" s="1"/>
      <c r="OP411" s="1"/>
      <c r="OQ411" s="1"/>
      <c r="OR411" s="1"/>
      <c r="OS411" s="1"/>
      <c r="OT411" s="1"/>
      <c r="OU411" s="1"/>
      <c r="OV411" s="1"/>
      <c r="OW411" s="1"/>
      <c r="OX411" s="1"/>
      <c r="OY411" s="1"/>
      <c r="OZ411" s="1"/>
      <c r="PA411" s="1"/>
      <c r="PB411" s="1"/>
      <c r="PC411" s="1"/>
      <c r="PD411" s="1"/>
      <c r="PE411" s="1"/>
      <c r="PF411" s="1"/>
      <c r="PG411" s="1"/>
      <c r="PH411" s="1"/>
      <c r="PI411" s="1"/>
      <c r="PJ411" s="1"/>
      <c r="PK411" s="1"/>
      <c r="PL411" s="1"/>
      <c r="PM411" s="1"/>
      <c r="PN411" s="1"/>
      <c r="PO411" s="1"/>
      <c r="PP411" s="1"/>
      <c r="PQ411" s="1"/>
      <c r="PR411" s="1"/>
      <c r="PS411" s="1"/>
      <c r="PT411" s="1"/>
      <c r="PU411" s="1"/>
      <c r="PV411" s="1"/>
      <c r="PW411" s="1"/>
      <c r="PX411" s="1"/>
      <c r="PY411" s="1"/>
      <c r="PZ411" s="1"/>
      <c r="QA411" s="1"/>
      <c r="QB411" s="1"/>
      <c r="QC411" s="1"/>
      <c r="QD411" s="1"/>
      <c r="QE411" s="1"/>
      <c r="QF411" s="1"/>
      <c r="QG411" s="1"/>
      <c r="QH411" s="1"/>
      <c r="QI411" s="1"/>
      <c r="QJ411" s="1"/>
      <c r="QK411" s="1"/>
      <c r="QL411" s="1"/>
      <c r="QM411" s="1"/>
      <c r="QN411" s="1"/>
      <c r="QO411" s="1"/>
      <c r="QP411" s="1"/>
      <c r="QQ411" s="1"/>
      <c r="QR411" s="1"/>
      <c r="QS411" s="1"/>
      <c r="QT411" s="1"/>
      <c r="QU411" s="1"/>
      <c r="QV411" s="1"/>
    </row>
    <row r="412" spans="1:464" x14ac:dyDescent="0.25">
      <c r="A412" s="1"/>
      <c r="B412" s="1"/>
      <c r="C412" s="1"/>
      <c r="D412" s="1"/>
      <c r="E412" s="1"/>
      <c r="Q412" s="1"/>
      <c r="R412" s="1"/>
      <c r="W412" s="48"/>
      <c r="AH412" s="48"/>
      <c r="AI412" s="48"/>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c r="KH412" s="1"/>
      <c r="KI412" s="1"/>
      <c r="KJ412" s="1"/>
      <c r="KK412" s="1"/>
      <c r="KL412" s="1"/>
      <c r="KM412" s="1"/>
      <c r="KN412" s="1"/>
      <c r="KO412" s="1"/>
      <c r="KP412" s="1"/>
      <c r="KQ412" s="1"/>
      <c r="KR412" s="1"/>
      <c r="KS412" s="1"/>
      <c r="KT412" s="1"/>
      <c r="KU412" s="1"/>
      <c r="KV412" s="1"/>
      <c r="KW412" s="1"/>
      <c r="KX412" s="1"/>
      <c r="KY412" s="1"/>
      <c r="KZ412" s="1"/>
      <c r="LA412" s="1"/>
      <c r="LB412" s="1"/>
      <c r="LC412" s="1"/>
      <c r="LD412" s="1"/>
      <c r="LE412" s="1"/>
      <c r="LF412" s="1"/>
      <c r="LG412" s="1"/>
      <c r="LH412" s="1"/>
      <c r="LI412" s="1"/>
      <c r="LJ412" s="1"/>
      <c r="LK412" s="1"/>
      <c r="LL412" s="1"/>
      <c r="LM412" s="1"/>
      <c r="LN412" s="1"/>
      <c r="LO412" s="1"/>
      <c r="LP412" s="1"/>
      <c r="LQ412" s="1"/>
      <c r="LR412" s="1"/>
      <c r="LS412" s="1"/>
      <c r="LT412" s="1"/>
      <c r="LU412" s="1"/>
      <c r="LV412" s="1"/>
      <c r="LW412" s="1"/>
      <c r="LX412" s="1"/>
      <c r="LY412" s="1"/>
      <c r="LZ412" s="1"/>
      <c r="MA412" s="1"/>
      <c r="MB412" s="1"/>
      <c r="MC412" s="1"/>
      <c r="MD412" s="1"/>
      <c r="ME412" s="1"/>
      <c r="MF412" s="1"/>
      <c r="MG412" s="1"/>
      <c r="MH412" s="1"/>
      <c r="MI412" s="1"/>
      <c r="MJ412" s="1"/>
      <c r="MK412" s="1"/>
      <c r="ML412" s="1"/>
      <c r="MM412" s="1"/>
      <c r="MN412" s="1"/>
      <c r="MO412" s="1"/>
      <c r="MP412" s="1"/>
      <c r="MQ412" s="1"/>
      <c r="MR412" s="1"/>
      <c r="MS412" s="1"/>
      <c r="MT412" s="1"/>
      <c r="MU412" s="1"/>
      <c r="MV412" s="1"/>
      <c r="MW412" s="1"/>
      <c r="MX412" s="1"/>
      <c r="MY412" s="1"/>
      <c r="MZ412" s="1"/>
      <c r="NA412" s="1"/>
      <c r="NB412" s="1"/>
      <c r="NC412" s="1"/>
      <c r="ND412" s="1"/>
      <c r="NE412" s="1"/>
      <c r="NF412" s="1"/>
      <c r="NG412" s="1"/>
      <c r="NH412" s="1"/>
      <c r="NI412" s="1"/>
      <c r="NJ412" s="1"/>
      <c r="NK412" s="1"/>
      <c r="NL412" s="1"/>
      <c r="NM412" s="1"/>
      <c r="NN412" s="1"/>
      <c r="NO412" s="1"/>
      <c r="NP412" s="1"/>
      <c r="NQ412" s="1"/>
      <c r="NR412" s="1"/>
      <c r="NS412" s="1"/>
      <c r="NT412" s="1"/>
      <c r="NU412" s="1"/>
      <c r="NV412" s="1"/>
      <c r="NW412" s="1"/>
      <c r="NX412" s="1"/>
      <c r="NY412" s="1"/>
      <c r="NZ412" s="1"/>
      <c r="OA412" s="1"/>
      <c r="OB412" s="1"/>
      <c r="OC412" s="1"/>
      <c r="OD412" s="1"/>
      <c r="OE412" s="1"/>
      <c r="OF412" s="1"/>
      <c r="OG412" s="1"/>
      <c r="OH412" s="1"/>
      <c r="OI412" s="1"/>
      <c r="OJ412" s="1"/>
      <c r="OK412" s="1"/>
      <c r="OL412" s="1"/>
      <c r="OM412" s="1"/>
      <c r="ON412" s="1"/>
      <c r="OO412" s="1"/>
      <c r="OP412" s="1"/>
      <c r="OQ412" s="1"/>
      <c r="OR412" s="1"/>
      <c r="OS412" s="1"/>
      <c r="OT412" s="1"/>
      <c r="OU412" s="1"/>
      <c r="OV412" s="1"/>
      <c r="OW412" s="1"/>
      <c r="OX412" s="1"/>
      <c r="OY412" s="1"/>
      <c r="OZ412" s="1"/>
      <c r="PA412" s="1"/>
      <c r="PB412" s="1"/>
      <c r="PC412" s="1"/>
      <c r="PD412" s="1"/>
      <c r="PE412" s="1"/>
      <c r="PF412" s="1"/>
      <c r="PG412" s="1"/>
      <c r="PH412" s="1"/>
      <c r="PI412" s="1"/>
      <c r="PJ412" s="1"/>
      <c r="PK412" s="1"/>
      <c r="PL412" s="1"/>
      <c r="PM412" s="1"/>
      <c r="PN412" s="1"/>
      <c r="PO412" s="1"/>
      <c r="PP412" s="1"/>
      <c r="PQ412" s="1"/>
      <c r="PR412" s="1"/>
      <c r="PS412" s="1"/>
      <c r="PT412" s="1"/>
      <c r="PU412" s="1"/>
      <c r="PV412" s="1"/>
      <c r="PW412" s="1"/>
      <c r="PX412" s="1"/>
      <c r="PY412" s="1"/>
      <c r="PZ412" s="1"/>
      <c r="QA412" s="1"/>
      <c r="QB412" s="1"/>
      <c r="QC412" s="1"/>
      <c r="QD412" s="1"/>
      <c r="QE412" s="1"/>
      <c r="QF412" s="1"/>
      <c r="QG412" s="1"/>
      <c r="QH412" s="1"/>
      <c r="QI412" s="1"/>
      <c r="QJ412" s="1"/>
      <c r="QK412" s="1"/>
      <c r="QL412" s="1"/>
      <c r="QM412" s="1"/>
      <c r="QN412" s="1"/>
      <c r="QO412" s="1"/>
      <c r="QP412" s="1"/>
      <c r="QQ412" s="1"/>
      <c r="QR412" s="1"/>
      <c r="QS412" s="1"/>
      <c r="QT412" s="1"/>
      <c r="QU412" s="1"/>
      <c r="QV412" s="1"/>
    </row>
    <row r="413" spans="1:464" x14ac:dyDescent="0.25">
      <c r="A413" s="1"/>
      <c r="B413" s="1"/>
      <c r="C413" s="1"/>
      <c r="D413" s="1"/>
      <c r="E413" s="1"/>
      <c r="Q413" s="1"/>
      <c r="R413" s="1"/>
      <c r="W413" s="48"/>
      <c r="AH413" s="48"/>
      <c r="AI413" s="48"/>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c r="NF413" s="1"/>
      <c r="NG413" s="1"/>
      <c r="NH413" s="1"/>
      <c r="NI413" s="1"/>
      <c r="NJ413" s="1"/>
      <c r="NK413" s="1"/>
      <c r="NL413" s="1"/>
      <c r="NM413" s="1"/>
      <c r="NN413" s="1"/>
      <c r="NO413" s="1"/>
      <c r="NP413" s="1"/>
      <c r="NQ413" s="1"/>
      <c r="NR413" s="1"/>
      <c r="NS413" s="1"/>
      <c r="NT413" s="1"/>
      <c r="NU413" s="1"/>
      <c r="NV413" s="1"/>
      <c r="NW413" s="1"/>
      <c r="NX413" s="1"/>
      <c r="NY413" s="1"/>
      <c r="NZ413" s="1"/>
      <c r="OA413" s="1"/>
      <c r="OB413" s="1"/>
      <c r="OC413" s="1"/>
      <c r="OD413" s="1"/>
      <c r="OE413" s="1"/>
      <c r="OF413" s="1"/>
      <c r="OG413" s="1"/>
      <c r="OH413" s="1"/>
      <c r="OI413" s="1"/>
      <c r="OJ413" s="1"/>
      <c r="OK413" s="1"/>
      <c r="OL413" s="1"/>
      <c r="OM413" s="1"/>
      <c r="ON413" s="1"/>
      <c r="OO413" s="1"/>
      <c r="OP413" s="1"/>
      <c r="OQ413" s="1"/>
      <c r="OR413" s="1"/>
      <c r="OS413" s="1"/>
      <c r="OT413" s="1"/>
      <c r="OU413" s="1"/>
      <c r="OV413" s="1"/>
      <c r="OW413" s="1"/>
      <c r="OX413" s="1"/>
      <c r="OY413" s="1"/>
      <c r="OZ413" s="1"/>
      <c r="PA413" s="1"/>
      <c r="PB413" s="1"/>
      <c r="PC413" s="1"/>
      <c r="PD413" s="1"/>
      <c r="PE413" s="1"/>
      <c r="PF413" s="1"/>
      <c r="PG413" s="1"/>
      <c r="PH413" s="1"/>
      <c r="PI413" s="1"/>
      <c r="PJ413" s="1"/>
      <c r="PK413" s="1"/>
      <c r="PL413" s="1"/>
      <c r="PM413" s="1"/>
      <c r="PN413" s="1"/>
      <c r="PO413" s="1"/>
      <c r="PP413" s="1"/>
      <c r="PQ413" s="1"/>
      <c r="PR413" s="1"/>
      <c r="PS413" s="1"/>
      <c r="PT413" s="1"/>
      <c r="PU413" s="1"/>
      <c r="PV413" s="1"/>
      <c r="PW413" s="1"/>
      <c r="PX413" s="1"/>
      <c r="PY413" s="1"/>
      <c r="PZ413" s="1"/>
      <c r="QA413" s="1"/>
      <c r="QB413" s="1"/>
      <c r="QC413" s="1"/>
      <c r="QD413" s="1"/>
      <c r="QE413" s="1"/>
      <c r="QF413" s="1"/>
      <c r="QG413" s="1"/>
      <c r="QH413" s="1"/>
      <c r="QI413" s="1"/>
      <c r="QJ413" s="1"/>
      <c r="QK413" s="1"/>
      <c r="QL413" s="1"/>
      <c r="QM413" s="1"/>
      <c r="QN413" s="1"/>
      <c r="QO413" s="1"/>
      <c r="QP413" s="1"/>
      <c r="QQ413" s="1"/>
      <c r="QR413" s="1"/>
      <c r="QS413" s="1"/>
      <c r="QT413" s="1"/>
      <c r="QU413" s="1"/>
      <c r="QV413" s="1"/>
    </row>
    <row r="414" spans="1:464" x14ac:dyDescent="0.25">
      <c r="A414" s="1"/>
      <c r="B414" s="1"/>
      <c r="C414" s="1"/>
      <c r="D414" s="1"/>
      <c r="E414" s="1"/>
      <c r="Q414" s="1"/>
      <c r="R414" s="1"/>
      <c r="W414" s="48"/>
      <c r="AH414" s="48"/>
      <c r="AI414" s="48"/>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c r="LI414" s="1"/>
      <c r="LJ414" s="1"/>
      <c r="LK414" s="1"/>
      <c r="LL414" s="1"/>
      <c r="LM414" s="1"/>
      <c r="LN414" s="1"/>
      <c r="LO414" s="1"/>
      <c r="LP414" s="1"/>
      <c r="LQ414" s="1"/>
      <c r="LR414" s="1"/>
      <c r="LS414" s="1"/>
      <c r="LT414" s="1"/>
      <c r="LU414" s="1"/>
      <c r="LV414" s="1"/>
      <c r="LW414" s="1"/>
      <c r="LX414" s="1"/>
      <c r="LY414" s="1"/>
      <c r="LZ414" s="1"/>
      <c r="MA414" s="1"/>
      <c r="MB414" s="1"/>
      <c r="MC414" s="1"/>
      <c r="MD414" s="1"/>
      <c r="ME414" s="1"/>
      <c r="MF414" s="1"/>
      <c r="MG414" s="1"/>
      <c r="MH414" s="1"/>
      <c r="MI414" s="1"/>
      <c r="MJ414" s="1"/>
      <c r="MK414" s="1"/>
      <c r="ML414" s="1"/>
      <c r="MM414" s="1"/>
      <c r="MN414" s="1"/>
      <c r="MO414" s="1"/>
      <c r="MP414" s="1"/>
      <c r="MQ414" s="1"/>
      <c r="MR414" s="1"/>
      <c r="MS414" s="1"/>
      <c r="MT414" s="1"/>
      <c r="MU414" s="1"/>
      <c r="MV414" s="1"/>
      <c r="MW414" s="1"/>
      <c r="MX414" s="1"/>
      <c r="MY414" s="1"/>
      <c r="MZ414" s="1"/>
      <c r="NA414" s="1"/>
      <c r="NB414" s="1"/>
      <c r="NC414" s="1"/>
      <c r="ND414" s="1"/>
      <c r="NE414" s="1"/>
      <c r="NF414" s="1"/>
      <c r="NG414" s="1"/>
      <c r="NH414" s="1"/>
      <c r="NI414" s="1"/>
      <c r="NJ414" s="1"/>
      <c r="NK414" s="1"/>
      <c r="NL414" s="1"/>
      <c r="NM414" s="1"/>
      <c r="NN414" s="1"/>
      <c r="NO414" s="1"/>
      <c r="NP414" s="1"/>
      <c r="NQ414" s="1"/>
      <c r="NR414" s="1"/>
      <c r="NS414" s="1"/>
      <c r="NT414" s="1"/>
      <c r="NU414" s="1"/>
      <c r="NV414" s="1"/>
      <c r="NW414" s="1"/>
      <c r="NX414" s="1"/>
      <c r="NY414" s="1"/>
      <c r="NZ414" s="1"/>
      <c r="OA414" s="1"/>
      <c r="OB414" s="1"/>
      <c r="OC414" s="1"/>
      <c r="OD414" s="1"/>
      <c r="OE414" s="1"/>
      <c r="OF414" s="1"/>
      <c r="OG414" s="1"/>
      <c r="OH414" s="1"/>
      <c r="OI414" s="1"/>
      <c r="OJ414" s="1"/>
      <c r="OK414" s="1"/>
      <c r="OL414" s="1"/>
      <c r="OM414" s="1"/>
      <c r="ON414" s="1"/>
      <c r="OO414" s="1"/>
      <c r="OP414" s="1"/>
      <c r="OQ414" s="1"/>
      <c r="OR414" s="1"/>
      <c r="OS414" s="1"/>
      <c r="OT414" s="1"/>
      <c r="OU414" s="1"/>
      <c r="OV414" s="1"/>
      <c r="OW414" s="1"/>
      <c r="OX414" s="1"/>
      <c r="OY414" s="1"/>
      <c r="OZ414" s="1"/>
      <c r="PA414" s="1"/>
      <c r="PB414" s="1"/>
      <c r="PC414" s="1"/>
      <c r="PD414" s="1"/>
      <c r="PE414" s="1"/>
      <c r="PF414" s="1"/>
      <c r="PG414" s="1"/>
      <c r="PH414" s="1"/>
      <c r="PI414" s="1"/>
      <c r="PJ414" s="1"/>
      <c r="PK414" s="1"/>
      <c r="PL414" s="1"/>
      <c r="PM414" s="1"/>
      <c r="PN414" s="1"/>
      <c r="PO414" s="1"/>
      <c r="PP414" s="1"/>
      <c r="PQ414" s="1"/>
      <c r="PR414" s="1"/>
      <c r="PS414" s="1"/>
      <c r="PT414" s="1"/>
      <c r="PU414" s="1"/>
      <c r="PV414" s="1"/>
      <c r="PW414" s="1"/>
      <c r="PX414" s="1"/>
      <c r="PY414" s="1"/>
      <c r="PZ414" s="1"/>
      <c r="QA414" s="1"/>
      <c r="QB414" s="1"/>
      <c r="QC414" s="1"/>
      <c r="QD414" s="1"/>
      <c r="QE414" s="1"/>
      <c r="QF414" s="1"/>
      <c r="QG414" s="1"/>
      <c r="QH414" s="1"/>
      <c r="QI414" s="1"/>
      <c r="QJ414" s="1"/>
      <c r="QK414" s="1"/>
      <c r="QL414" s="1"/>
      <c r="QM414" s="1"/>
      <c r="QN414" s="1"/>
      <c r="QO414" s="1"/>
      <c r="QP414" s="1"/>
      <c r="QQ414" s="1"/>
      <c r="QR414" s="1"/>
      <c r="QS414" s="1"/>
      <c r="QT414" s="1"/>
      <c r="QU414" s="1"/>
      <c r="QV414" s="1"/>
    </row>
    <row r="415" spans="1:464" x14ac:dyDescent="0.25">
      <c r="A415" s="1"/>
      <c r="B415" s="1"/>
      <c r="C415" s="1"/>
      <c r="D415" s="1"/>
      <c r="E415" s="1"/>
      <c r="Q415" s="1"/>
      <c r="R415" s="1"/>
      <c r="W415" s="48"/>
      <c r="AH415" s="48"/>
      <c r="AI415" s="48"/>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c r="LI415" s="1"/>
      <c r="LJ415" s="1"/>
      <c r="LK415" s="1"/>
      <c r="LL415" s="1"/>
      <c r="LM415" s="1"/>
      <c r="LN415" s="1"/>
      <c r="LO415" s="1"/>
      <c r="LP415" s="1"/>
      <c r="LQ415" s="1"/>
      <c r="LR415" s="1"/>
      <c r="LS415" s="1"/>
      <c r="LT415" s="1"/>
      <c r="LU415" s="1"/>
      <c r="LV415" s="1"/>
      <c r="LW415" s="1"/>
      <c r="LX415" s="1"/>
      <c r="LY415" s="1"/>
      <c r="LZ415" s="1"/>
      <c r="MA415" s="1"/>
      <c r="MB415" s="1"/>
      <c r="MC415" s="1"/>
      <c r="MD415" s="1"/>
      <c r="ME415" s="1"/>
      <c r="MF415" s="1"/>
      <c r="MG415" s="1"/>
      <c r="MH415" s="1"/>
      <c r="MI415" s="1"/>
      <c r="MJ415" s="1"/>
      <c r="MK415" s="1"/>
      <c r="ML415" s="1"/>
      <c r="MM415" s="1"/>
      <c r="MN415" s="1"/>
      <c r="MO415" s="1"/>
      <c r="MP415" s="1"/>
      <c r="MQ415" s="1"/>
      <c r="MR415" s="1"/>
      <c r="MS415" s="1"/>
      <c r="MT415" s="1"/>
      <c r="MU415" s="1"/>
      <c r="MV415" s="1"/>
      <c r="MW415" s="1"/>
      <c r="MX415" s="1"/>
      <c r="MY415" s="1"/>
      <c r="MZ415" s="1"/>
      <c r="NA415" s="1"/>
      <c r="NB415" s="1"/>
      <c r="NC415" s="1"/>
      <c r="ND415" s="1"/>
      <c r="NE415" s="1"/>
      <c r="NF415" s="1"/>
      <c r="NG415" s="1"/>
      <c r="NH415" s="1"/>
      <c r="NI415" s="1"/>
      <c r="NJ415" s="1"/>
      <c r="NK415" s="1"/>
      <c r="NL415" s="1"/>
      <c r="NM415" s="1"/>
      <c r="NN415" s="1"/>
      <c r="NO415" s="1"/>
      <c r="NP415" s="1"/>
      <c r="NQ415" s="1"/>
      <c r="NR415" s="1"/>
      <c r="NS415" s="1"/>
      <c r="NT415" s="1"/>
      <c r="NU415" s="1"/>
      <c r="NV415" s="1"/>
      <c r="NW415" s="1"/>
      <c r="NX415" s="1"/>
      <c r="NY415" s="1"/>
      <c r="NZ415" s="1"/>
      <c r="OA415" s="1"/>
      <c r="OB415" s="1"/>
      <c r="OC415" s="1"/>
      <c r="OD415" s="1"/>
      <c r="OE415" s="1"/>
      <c r="OF415" s="1"/>
      <c r="OG415" s="1"/>
      <c r="OH415" s="1"/>
      <c r="OI415" s="1"/>
      <c r="OJ415" s="1"/>
      <c r="OK415" s="1"/>
      <c r="OL415" s="1"/>
      <c r="OM415" s="1"/>
      <c r="ON415" s="1"/>
      <c r="OO415" s="1"/>
      <c r="OP415" s="1"/>
      <c r="OQ415" s="1"/>
      <c r="OR415" s="1"/>
      <c r="OS415" s="1"/>
      <c r="OT415" s="1"/>
      <c r="OU415" s="1"/>
      <c r="OV415" s="1"/>
      <c r="OW415" s="1"/>
      <c r="OX415" s="1"/>
      <c r="OY415" s="1"/>
      <c r="OZ415" s="1"/>
      <c r="PA415" s="1"/>
      <c r="PB415" s="1"/>
      <c r="PC415" s="1"/>
      <c r="PD415" s="1"/>
      <c r="PE415" s="1"/>
      <c r="PF415" s="1"/>
      <c r="PG415" s="1"/>
      <c r="PH415" s="1"/>
      <c r="PI415" s="1"/>
      <c r="PJ415" s="1"/>
      <c r="PK415" s="1"/>
      <c r="PL415" s="1"/>
      <c r="PM415" s="1"/>
      <c r="PN415" s="1"/>
      <c r="PO415" s="1"/>
      <c r="PP415" s="1"/>
      <c r="PQ415" s="1"/>
      <c r="PR415" s="1"/>
      <c r="PS415" s="1"/>
      <c r="PT415" s="1"/>
      <c r="PU415" s="1"/>
      <c r="PV415" s="1"/>
      <c r="PW415" s="1"/>
      <c r="PX415" s="1"/>
      <c r="PY415" s="1"/>
      <c r="PZ415" s="1"/>
      <c r="QA415" s="1"/>
      <c r="QB415" s="1"/>
      <c r="QC415" s="1"/>
      <c r="QD415" s="1"/>
      <c r="QE415" s="1"/>
      <c r="QF415" s="1"/>
      <c r="QG415" s="1"/>
      <c r="QH415" s="1"/>
      <c r="QI415" s="1"/>
      <c r="QJ415" s="1"/>
      <c r="QK415" s="1"/>
      <c r="QL415" s="1"/>
      <c r="QM415" s="1"/>
      <c r="QN415" s="1"/>
      <c r="QO415" s="1"/>
      <c r="QP415" s="1"/>
      <c r="QQ415" s="1"/>
      <c r="QR415" s="1"/>
      <c r="QS415" s="1"/>
      <c r="QT415" s="1"/>
      <c r="QU415" s="1"/>
      <c r="QV415" s="1"/>
    </row>
    <row r="416" spans="1:464" x14ac:dyDescent="0.25">
      <c r="A416" s="1"/>
      <c r="B416" s="1"/>
      <c r="C416" s="1"/>
      <c r="D416" s="1"/>
      <c r="E416" s="1"/>
      <c r="Q416" s="1"/>
      <c r="R416" s="1"/>
      <c r="W416" s="48"/>
      <c r="AH416" s="48"/>
      <c r="AI416" s="48"/>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c r="NF416" s="1"/>
      <c r="NG416" s="1"/>
      <c r="NH416" s="1"/>
      <c r="NI416" s="1"/>
      <c r="NJ416" s="1"/>
      <c r="NK416" s="1"/>
      <c r="NL416" s="1"/>
      <c r="NM416" s="1"/>
      <c r="NN416" s="1"/>
      <c r="NO416" s="1"/>
      <c r="NP416" s="1"/>
      <c r="NQ416" s="1"/>
      <c r="NR416" s="1"/>
      <c r="NS416" s="1"/>
      <c r="NT416" s="1"/>
      <c r="NU416" s="1"/>
      <c r="NV416" s="1"/>
      <c r="NW416" s="1"/>
      <c r="NX416" s="1"/>
      <c r="NY416" s="1"/>
      <c r="NZ416" s="1"/>
      <c r="OA416" s="1"/>
      <c r="OB416" s="1"/>
      <c r="OC416" s="1"/>
      <c r="OD416" s="1"/>
      <c r="OE416" s="1"/>
      <c r="OF416" s="1"/>
      <c r="OG416" s="1"/>
      <c r="OH416" s="1"/>
      <c r="OI416" s="1"/>
      <c r="OJ416" s="1"/>
      <c r="OK416" s="1"/>
      <c r="OL416" s="1"/>
      <c r="OM416" s="1"/>
      <c r="ON416" s="1"/>
      <c r="OO416" s="1"/>
      <c r="OP416" s="1"/>
      <c r="OQ416" s="1"/>
      <c r="OR416" s="1"/>
      <c r="OS416" s="1"/>
      <c r="OT416" s="1"/>
      <c r="OU416" s="1"/>
      <c r="OV416" s="1"/>
      <c r="OW416" s="1"/>
      <c r="OX416" s="1"/>
      <c r="OY416" s="1"/>
      <c r="OZ416" s="1"/>
      <c r="PA416" s="1"/>
      <c r="PB416" s="1"/>
      <c r="PC416" s="1"/>
      <c r="PD416" s="1"/>
      <c r="PE416" s="1"/>
      <c r="PF416" s="1"/>
      <c r="PG416" s="1"/>
      <c r="PH416" s="1"/>
      <c r="PI416" s="1"/>
      <c r="PJ416" s="1"/>
      <c r="PK416" s="1"/>
      <c r="PL416" s="1"/>
      <c r="PM416" s="1"/>
      <c r="PN416" s="1"/>
      <c r="PO416" s="1"/>
      <c r="PP416" s="1"/>
      <c r="PQ416" s="1"/>
      <c r="PR416" s="1"/>
      <c r="PS416" s="1"/>
      <c r="PT416" s="1"/>
      <c r="PU416" s="1"/>
      <c r="PV416" s="1"/>
      <c r="PW416" s="1"/>
      <c r="PX416" s="1"/>
      <c r="PY416" s="1"/>
      <c r="PZ416" s="1"/>
      <c r="QA416" s="1"/>
      <c r="QB416" s="1"/>
      <c r="QC416" s="1"/>
      <c r="QD416" s="1"/>
      <c r="QE416" s="1"/>
      <c r="QF416" s="1"/>
      <c r="QG416" s="1"/>
      <c r="QH416" s="1"/>
      <c r="QI416" s="1"/>
      <c r="QJ416" s="1"/>
      <c r="QK416" s="1"/>
      <c r="QL416" s="1"/>
      <c r="QM416" s="1"/>
      <c r="QN416" s="1"/>
      <c r="QO416" s="1"/>
      <c r="QP416" s="1"/>
      <c r="QQ416" s="1"/>
      <c r="QR416" s="1"/>
      <c r="QS416" s="1"/>
      <c r="QT416" s="1"/>
      <c r="QU416" s="1"/>
      <c r="QV416" s="1"/>
    </row>
    <row r="417" spans="1:464" x14ac:dyDescent="0.25">
      <c r="A417" s="1"/>
      <c r="B417" s="1"/>
      <c r="C417" s="1"/>
      <c r="D417" s="1"/>
      <c r="E417" s="1"/>
      <c r="Q417" s="1"/>
      <c r="R417" s="1"/>
      <c r="W417" s="48"/>
      <c r="AH417" s="48"/>
      <c r="AI417" s="48"/>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c r="LI417" s="1"/>
      <c r="LJ417" s="1"/>
      <c r="LK417" s="1"/>
      <c r="LL417" s="1"/>
      <c r="LM417" s="1"/>
      <c r="LN417" s="1"/>
      <c r="LO417" s="1"/>
      <c r="LP417" s="1"/>
      <c r="LQ417" s="1"/>
      <c r="LR417" s="1"/>
      <c r="LS417" s="1"/>
      <c r="LT417" s="1"/>
      <c r="LU417" s="1"/>
      <c r="LV417" s="1"/>
      <c r="LW417" s="1"/>
      <c r="LX417" s="1"/>
      <c r="LY417" s="1"/>
      <c r="LZ417" s="1"/>
      <c r="MA417" s="1"/>
      <c r="MB417" s="1"/>
      <c r="MC417" s="1"/>
      <c r="MD417" s="1"/>
      <c r="ME417" s="1"/>
      <c r="MF417" s="1"/>
      <c r="MG417" s="1"/>
      <c r="MH417" s="1"/>
      <c r="MI417" s="1"/>
      <c r="MJ417" s="1"/>
      <c r="MK417" s="1"/>
      <c r="ML417" s="1"/>
      <c r="MM417" s="1"/>
      <c r="MN417" s="1"/>
      <c r="MO417" s="1"/>
      <c r="MP417" s="1"/>
      <c r="MQ417" s="1"/>
      <c r="MR417" s="1"/>
      <c r="MS417" s="1"/>
      <c r="MT417" s="1"/>
      <c r="MU417" s="1"/>
      <c r="MV417" s="1"/>
      <c r="MW417" s="1"/>
      <c r="MX417" s="1"/>
      <c r="MY417" s="1"/>
      <c r="MZ417" s="1"/>
      <c r="NA417" s="1"/>
      <c r="NB417" s="1"/>
      <c r="NC417" s="1"/>
      <c r="ND417" s="1"/>
      <c r="NE417" s="1"/>
      <c r="NF417" s="1"/>
      <c r="NG417" s="1"/>
      <c r="NH417" s="1"/>
      <c r="NI417" s="1"/>
      <c r="NJ417" s="1"/>
      <c r="NK417" s="1"/>
      <c r="NL417" s="1"/>
      <c r="NM417" s="1"/>
      <c r="NN417" s="1"/>
      <c r="NO417" s="1"/>
      <c r="NP417" s="1"/>
      <c r="NQ417" s="1"/>
      <c r="NR417" s="1"/>
      <c r="NS417" s="1"/>
      <c r="NT417" s="1"/>
      <c r="NU417" s="1"/>
      <c r="NV417" s="1"/>
      <c r="NW417" s="1"/>
      <c r="NX417" s="1"/>
      <c r="NY417" s="1"/>
      <c r="NZ417" s="1"/>
      <c r="OA417" s="1"/>
      <c r="OB417" s="1"/>
      <c r="OC417" s="1"/>
      <c r="OD417" s="1"/>
      <c r="OE417" s="1"/>
      <c r="OF417" s="1"/>
      <c r="OG417" s="1"/>
      <c r="OH417" s="1"/>
      <c r="OI417" s="1"/>
      <c r="OJ417" s="1"/>
      <c r="OK417" s="1"/>
      <c r="OL417" s="1"/>
      <c r="OM417" s="1"/>
      <c r="ON417" s="1"/>
      <c r="OO417" s="1"/>
      <c r="OP417" s="1"/>
      <c r="OQ417" s="1"/>
      <c r="OR417" s="1"/>
      <c r="OS417" s="1"/>
      <c r="OT417" s="1"/>
      <c r="OU417" s="1"/>
      <c r="OV417" s="1"/>
      <c r="OW417" s="1"/>
      <c r="OX417" s="1"/>
      <c r="OY417" s="1"/>
      <c r="OZ417" s="1"/>
      <c r="PA417" s="1"/>
      <c r="PB417" s="1"/>
      <c r="PC417" s="1"/>
      <c r="PD417" s="1"/>
      <c r="PE417" s="1"/>
      <c r="PF417" s="1"/>
      <c r="PG417" s="1"/>
      <c r="PH417" s="1"/>
      <c r="PI417" s="1"/>
      <c r="PJ417" s="1"/>
      <c r="PK417" s="1"/>
      <c r="PL417" s="1"/>
      <c r="PM417" s="1"/>
      <c r="PN417" s="1"/>
      <c r="PO417" s="1"/>
      <c r="PP417" s="1"/>
      <c r="PQ417" s="1"/>
      <c r="PR417" s="1"/>
      <c r="PS417" s="1"/>
      <c r="PT417" s="1"/>
      <c r="PU417" s="1"/>
      <c r="PV417" s="1"/>
      <c r="PW417" s="1"/>
      <c r="PX417" s="1"/>
      <c r="PY417" s="1"/>
      <c r="PZ417" s="1"/>
      <c r="QA417" s="1"/>
      <c r="QB417" s="1"/>
      <c r="QC417" s="1"/>
      <c r="QD417" s="1"/>
      <c r="QE417" s="1"/>
      <c r="QF417" s="1"/>
      <c r="QG417" s="1"/>
      <c r="QH417" s="1"/>
      <c r="QI417" s="1"/>
      <c r="QJ417" s="1"/>
      <c r="QK417" s="1"/>
      <c r="QL417" s="1"/>
      <c r="QM417" s="1"/>
      <c r="QN417" s="1"/>
      <c r="QO417" s="1"/>
      <c r="QP417" s="1"/>
      <c r="QQ417" s="1"/>
      <c r="QR417" s="1"/>
      <c r="QS417" s="1"/>
      <c r="QT417" s="1"/>
      <c r="QU417" s="1"/>
      <c r="QV417" s="1"/>
    </row>
    <row r="418" spans="1:464" x14ac:dyDescent="0.25">
      <c r="A418" s="1"/>
      <c r="B418" s="1"/>
      <c r="C418" s="1"/>
      <c r="D418" s="1"/>
      <c r="E418" s="1"/>
      <c r="Q418" s="1"/>
      <c r="R418" s="1"/>
      <c r="W418" s="48"/>
      <c r="AH418" s="48"/>
      <c r="AI418" s="48"/>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c r="NF418" s="1"/>
      <c r="NG418" s="1"/>
      <c r="NH418" s="1"/>
      <c r="NI418" s="1"/>
      <c r="NJ418" s="1"/>
      <c r="NK418" s="1"/>
      <c r="NL418" s="1"/>
      <c r="NM418" s="1"/>
      <c r="NN418" s="1"/>
      <c r="NO418" s="1"/>
      <c r="NP418" s="1"/>
      <c r="NQ418" s="1"/>
      <c r="NR418" s="1"/>
      <c r="NS418" s="1"/>
      <c r="NT418" s="1"/>
      <c r="NU418" s="1"/>
      <c r="NV418" s="1"/>
      <c r="NW418" s="1"/>
      <c r="NX418" s="1"/>
      <c r="NY418" s="1"/>
      <c r="NZ418" s="1"/>
      <c r="OA418" s="1"/>
      <c r="OB418" s="1"/>
      <c r="OC418" s="1"/>
      <c r="OD418" s="1"/>
      <c r="OE418" s="1"/>
      <c r="OF418" s="1"/>
      <c r="OG418" s="1"/>
      <c r="OH418" s="1"/>
      <c r="OI418" s="1"/>
      <c r="OJ418" s="1"/>
      <c r="OK418" s="1"/>
      <c r="OL418" s="1"/>
      <c r="OM418" s="1"/>
      <c r="ON418" s="1"/>
      <c r="OO418" s="1"/>
      <c r="OP418" s="1"/>
      <c r="OQ418" s="1"/>
      <c r="OR418" s="1"/>
      <c r="OS418" s="1"/>
      <c r="OT418" s="1"/>
      <c r="OU418" s="1"/>
      <c r="OV418" s="1"/>
      <c r="OW418" s="1"/>
      <c r="OX418" s="1"/>
      <c r="OY418" s="1"/>
      <c r="OZ418" s="1"/>
      <c r="PA418" s="1"/>
      <c r="PB418" s="1"/>
      <c r="PC418" s="1"/>
      <c r="PD418" s="1"/>
      <c r="PE418" s="1"/>
      <c r="PF418" s="1"/>
      <c r="PG418" s="1"/>
      <c r="PH418" s="1"/>
      <c r="PI418" s="1"/>
      <c r="PJ418" s="1"/>
      <c r="PK418" s="1"/>
      <c r="PL418" s="1"/>
      <c r="PM418" s="1"/>
      <c r="PN418" s="1"/>
      <c r="PO418" s="1"/>
      <c r="PP418" s="1"/>
      <c r="PQ418" s="1"/>
      <c r="PR418" s="1"/>
      <c r="PS418" s="1"/>
      <c r="PT418" s="1"/>
      <c r="PU418" s="1"/>
      <c r="PV418" s="1"/>
      <c r="PW418" s="1"/>
      <c r="PX418" s="1"/>
      <c r="PY418" s="1"/>
      <c r="PZ418" s="1"/>
      <c r="QA418" s="1"/>
      <c r="QB418" s="1"/>
      <c r="QC418" s="1"/>
      <c r="QD418" s="1"/>
      <c r="QE418" s="1"/>
      <c r="QF418" s="1"/>
      <c r="QG418" s="1"/>
      <c r="QH418" s="1"/>
      <c r="QI418" s="1"/>
      <c r="QJ418" s="1"/>
      <c r="QK418" s="1"/>
      <c r="QL418" s="1"/>
      <c r="QM418" s="1"/>
      <c r="QN418" s="1"/>
      <c r="QO418" s="1"/>
      <c r="QP418" s="1"/>
      <c r="QQ418" s="1"/>
      <c r="QR418" s="1"/>
      <c r="QS418" s="1"/>
      <c r="QT418" s="1"/>
      <c r="QU418" s="1"/>
      <c r="QV418" s="1"/>
    </row>
    <row r="419" spans="1:464" x14ac:dyDescent="0.25">
      <c r="A419" s="1"/>
      <c r="B419" s="1"/>
      <c r="C419" s="1"/>
      <c r="D419" s="1"/>
      <c r="E419" s="1"/>
      <c r="Q419" s="1"/>
      <c r="R419" s="1"/>
      <c r="W419" s="48"/>
      <c r="AH419" s="48"/>
      <c r="AI419" s="48"/>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c r="KH419" s="1"/>
      <c r="KI419" s="1"/>
      <c r="KJ419" s="1"/>
      <c r="KK419" s="1"/>
      <c r="KL419" s="1"/>
      <c r="KM419" s="1"/>
      <c r="KN419" s="1"/>
      <c r="KO419" s="1"/>
      <c r="KP419" s="1"/>
      <c r="KQ419" s="1"/>
      <c r="KR419" s="1"/>
      <c r="KS419" s="1"/>
      <c r="KT419" s="1"/>
      <c r="KU419" s="1"/>
      <c r="KV419" s="1"/>
      <c r="KW419" s="1"/>
      <c r="KX419" s="1"/>
      <c r="KY419" s="1"/>
      <c r="KZ419" s="1"/>
      <c r="LA419" s="1"/>
      <c r="LB419" s="1"/>
      <c r="LC419" s="1"/>
      <c r="LD419" s="1"/>
      <c r="LE419" s="1"/>
      <c r="LF419" s="1"/>
      <c r="LG419" s="1"/>
      <c r="LH419" s="1"/>
      <c r="LI419" s="1"/>
      <c r="LJ419" s="1"/>
      <c r="LK419" s="1"/>
      <c r="LL419" s="1"/>
      <c r="LM419" s="1"/>
      <c r="LN419" s="1"/>
      <c r="LO419" s="1"/>
      <c r="LP419" s="1"/>
      <c r="LQ419" s="1"/>
      <c r="LR419" s="1"/>
      <c r="LS419" s="1"/>
      <c r="LT419" s="1"/>
      <c r="LU419" s="1"/>
      <c r="LV419" s="1"/>
      <c r="LW419" s="1"/>
      <c r="LX419" s="1"/>
      <c r="LY419" s="1"/>
      <c r="LZ419" s="1"/>
      <c r="MA419" s="1"/>
      <c r="MB419" s="1"/>
      <c r="MC419" s="1"/>
      <c r="MD419" s="1"/>
      <c r="ME419" s="1"/>
      <c r="MF419" s="1"/>
      <c r="MG419" s="1"/>
      <c r="MH419" s="1"/>
      <c r="MI419" s="1"/>
      <c r="MJ419" s="1"/>
      <c r="MK419" s="1"/>
      <c r="ML419" s="1"/>
      <c r="MM419" s="1"/>
      <c r="MN419" s="1"/>
      <c r="MO419" s="1"/>
      <c r="MP419" s="1"/>
      <c r="MQ419" s="1"/>
      <c r="MR419" s="1"/>
      <c r="MS419" s="1"/>
      <c r="MT419" s="1"/>
      <c r="MU419" s="1"/>
      <c r="MV419" s="1"/>
      <c r="MW419" s="1"/>
      <c r="MX419" s="1"/>
      <c r="MY419" s="1"/>
      <c r="MZ419" s="1"/>
      <c r="NA419" s="1"/>
      <c r="NB419" s="1"/>
      <c r="NC419" s="1"/>
      <c r="ND419" s="1"/>
      <c r="NE419" s="1"/>
      <c r="NF419" s="1"/>
      <c r="NG419" s="1"/>
      <c r="NH419" s="1"/>
      <c r="NI419" s="1"/>
      <c r="NJ419" s="1"/>
      <c r="NK419" s="1"/>
      <c r="NL419" s="1"/>
      <c r="NM419" s="1"/>
      <c r="NN419" s="1"/>
      <c r="NO419" s="1"/>
      <c r="NP419" s="1"/>
      <c r="NQ419" s="1"/>
      <c r="NR419" s="1"/>
      <c r="NS419" s="1"/>
      <c r="NT419" s="1"/>
      <c r="NU419" s="1"/>
      <c r="NV419" s="1"/>
      <c r="NW419" s="1"/>
      <c r="NX419" s="1"/>
      <c r="NY419" s="1"/>
      <c r="NZ419" s="1"/>
      <c r="OA419" s="1"/>
      <c r="OB419" s="1"/>
      <c r="OC419" s="1"/>
      <c r="OD419" s="1"/>
      <c r="OE419" s="1"/>
      <c r="OF419" s="1"/>
      <c r="OG419" s="1"/>
      <c r="OH419" s="1"/>
      <c r="OI419" s="1"/>
      <c r="OJ419" s="1"/>
      <c r="OK419" s="1"/>
      <c r="OL419" s="1"/>
      <c r="OM419" s="1"/>
      <c r="ON419" s="1"/>
      <c r="OO419" s="1"/>
      <c r="OP419" s="1"/>
      <c r="OQ419" s="1"/>
      <c r="OR419" s="1"/>
      <c r="OS419" s="1"/>
      <c r="OT419" s="1"/>
      <c r="OU419" s="1"/>
      <c r="OV419" s="1"/>
      <c r="OW419" s="1"/>
      <c r="OX419" s="1"/>
      <c r="OY419" s="1"/>
      <c r="OZ419" s="1"/>
      <c r="PA419" s="1"/>
      <c r="PB419" s="1"/>
      <c r="PC419" s="1"/>
      <c r="PD419" s="1"/>
      <c r="PE419" s="1"/>
      <c r="PF419" s="1"/>
      <c r="PG419" s="1"/>
      <c r="PH419" s="1"/>
      <c r="PI419" s="1"/>
      <c r="PJ419" s="1"/>
      <c r="PK419" s="1"/>
      <c r="PL419" s="1"/>
      <c r="PM419" s="1"/>
      <c r="PN419" s="1"/>
      <c r="PO419" s="1"/>
      <c r="PP419" s="1"/>
      <c r="PQ419" s="1"/>
      <c r="PR419" s="1"/>
      <c r="PS419" s="1"/>
      <c r="PT419" s="1"/>
      <c r="PU419" s="1"/>
      <c r="PV419" s="1"/>
      <c r="PW419" s="1"/>
      <c r="PX419" s="1"/>
      <c r="PY419" s="1"/>
      <c r="PZ419" s="1"/>
      <c r="QA419" s="1"/>
      <c r="QB419" s="1"/>
      <c r="QC419" s="1"/>
      <c r="QD419" s="1"/>
      <c r="QE419" s="1"/>
      <c r="QF419" s="1"/>
      <c r="QG419" s="1"/>
      <c r="QH419" s="1"/>
      <c r="QI419" s="1"/>
      <c r="QJ419" s="1"/>
      <c r="QK419" s="1"/>
      <c r="QL419" s="1"/>
      <c r="QM419" s="1"/>
      <c r="QN419" s="1"/>
      <c r="QO419" s="1"/>
      <c r="QP419" s="1"/>
      <c r="QQ419" s="1"/>
      <c r="QR419" s="1"/>
      <c r="QS419" s="1"/>
      <c r="QT419" s="1"/>
      <c r="QU419" s="1"/>
      <c r="QV419" s="1"/>
    </row>
    <row r="420" spans="1:464" x14ac:dyDescent="0.25">
      <c r="A420" s="1"/>
      <c r="B420" s="1"/>
      <c r="C420" s="1"/>
      <c r="D420" s="1"/>
      <c r="E420" s="1"/>
      <c r="Q420" s="1"/>
      <c r="R420" s="1"/>
      <c r="W420" s="48"/>
      <c r="AH420" s="48"/>
      <c r="AI420" s="48"/>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c r="NF420" s="1"/>
      <c r="NG420" s="1"/>
      <c r="NH420" s="1"/>
      <c r="NI420" s="1"/>
      <c r="NJ420" s="1"/>
      <c r="NK420" s="1"/>
      <c r="NL420" s="1"/>
      <c r="NM420" s="1"/>
      <c r="NN420" s="1"/>
      <c r="NO420" s="1"/>
      <c r="NP420" s="1"/>
      <c r="NQ420" s="1"/>
      <c r="NR420" s="1"/>
      <c r="NS420" s="1"/>
      <c r="NT420" s="1"/>
      <c r="NU420" s="1"/>
      <c r="NV420" s="1"/>
      <c r="NW420" s="1"/>
      <c r="NX420" s="1"/>
      <c r="NY420" s="1"/>
      <c r="NZ420" s="1"/>
      <c r="OA420" s="1"/>
      <c r="OB420" s="1"/>
      <c r="OC420" s="1"/>
      <c r="OD420" s="1"/>
      <c r="OE420" s="1"/>
      <c r="OF420" s="1"/>
      <c r="OG420" s="1"/>
      <c r="OH420" s="1"/>
      <c r="OI420" s="1"/>
      <c r="OJ420" s="1"/>
      <c r="OK420" s="1"/>
      <c r="OL420" s="1"/>
      <c r="OM420" s="1"/>
      <c r="ON420" s="1"/>
      <c r="OO420" s="1"/>
      <c r="OP420" s="1"/>
      <c r="OQ420" s="1"/>
      <c r="OR420" s="1"/>
      <c r="OS420" s="1"/>
      <c r="OT420" s="1"/>
      <c r="OU420" s="1"/>
      <c r="OV420" s="1"/>
      <c r="OW420" s="1"/>
      <c r="OX420" s="1"/>
      <c r="OY420" s="1"/>
      <c r="OZ420" s="1"/>
      <c r="PA420" s="1"/>
      <c r="PB420" s="1"/>
      <c r="PC420" s="1"/>
      <c r="PD420" s="1"/>
      <c r="PE420" s="1"/>
      <c r="PF420" s="1"/>
      <c r="PG420" s="1"/>
      <c r="PH420" s="1"/>
      <c r="PI420" s="1"/>
      <c r="PJ420" s="1"/>
      <c r="PK420" s="1"/>
      <c r="PL420" s="1"/>
      <c r="PM420" s="1"/>
      <c r="PN420" s="1"/>
      <c r="PO420" s="1"/>
      <c r="PP420" s="1"/>
      <c r="PQ420" s="1"/>
      <c r="PR420" s="1"/>
      <c r="PS420" s="1"/>
      <c r="PT420" s="1"/>
      <c r="PU420" s="1"/>
      <c r="PV420" s="1"/>
      <c r="PW420" s="1"/>
      <c r="PX420" s="1"/>
      <c r="PY420" s="1"/>
      <c r="PZ420" s="1"/>
      <c r="QA420" s="1"/>
      <c r="QB420" s="1"/>
      <c r="QC420" s="1"/>
      <c r="QD420" s="1"/>
      <c r="QE420" s="1"/>
      <c r="QF420" s="1"/>
      <c r="QG420" s="1"/>
      <c r="QH420" s="1"/>
      <c r="QI420" s="1"/>
      <c r="QJ420" s="1"/>
      <c r="QK420" s="1"/>
      <c r="QL420" s="1"/>
      <c r="QM420" s="1"/>
      <c r="QN420" s="1"/>
      <c r="QO420" s="1"/>
      <c r="QP420" s="1"/>
      <c r="QQ420" s="1"/>
      <c r="QR420" s="1"/>
      <c r="QS420" s="1"/>
      <c r="QT420" s="1"/>
      <c r="QU420" s="1"/>
      <c r="QV420" s="1"/>
    </row>
    <row r="421" spans="1:464" x14ac:dyDescent="0.25">
      <c r="A421" s="1"/>
      <c r="B421" s="1"/>
      <c r="C421" s="1"/>
      <c r="D421" s="1"/>
      <c r="E421" s="1"/>
      <c r="Q421" s="1"/>
      <c r="R421" s="1"/>
      <c r="W421" s="48"/>
      <c r="AH421" s="48"/>
      <c r="AI421" s="48"/>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c r="KH421" s="1"/>
      <c r="KI421" s="1"/>
      <c r="KJ421" s="1"/>
      <c r="KK421" s="1"/>
      <c r="KL421" s="1"/>
      <c r="KM421" s="1"/>
      <c r="KN421" s="1"/>
      <c r="KO421" s="1"/>
      <c r="KP421" s="1"/>
      <c r="KQ421" s="1"/>
      <c r="KR421" s="1"/>
      <c r="KS421" s="1"/>
      <c r="KT421" s="1"/>
      <c r="KU421" s="1"/>
      <c r="KV421" s="1"/>
      <c r="KW421" s="1"/>
      <c r="KX421" s="1"/>
      <c r="KY421" s="1"/>
      <c r="KZ421" s="1"/>
      <c r="LA421" s="1"/>
      <c r="LB421" s="1"/>
      <c r="LC421" s="1"/>
      <c r="LD421" s="1"/>
      <c r="LE421" s="1"/>
      <c r="LF421" s="1"/>
      <c r="LG421" s="1"/>
      <c r="LH421" s="1"/>
      <c r="LI421" s="1"/>
      <c r="LJ421" s="1"/>
      <c r="LK421" s="1"/>
      <c r="LL421" s="1"/>
      <c r="LM421" s="1"/>
      <c r="LN421" s="1"/>
      <c r="LO421" s="1"/>
      <c r="LP421" s="1"/>
      <c r="LQ421" s="1"/>
      <c r="LR421" s="1"/>
      <c r="LS421" s="1"/>
      <c r="LT421" s="1"/>
      <c r="LU421" s="1"/>
      <c r="LV421" s="1"/>
      <c r="LW421" s="1"/>
      <c r="LX421" s="1"/>
      <c r="LY421" s="1"/>
      <c r="LZ421" s="1"/>
      <c r="MA421" s="1"/>
      <c r="MB421" s="1"/>
      <c r="MC421" s="1"/>
      <c r="MD421" s="1"/>
      <c r="ME421" s="1"/>
      <c r="MF421" s="1"/>
      <c r="MG421" s="1"/>
      <c r="MH421" s="1"/>
      <c r="MI421" s="1"/>
      <c r="MJ421" s="1"/>
      <c r="MK421" s="1"/>
      <c r="ML421" s="1"/>
      <c r="MM421" s="1"/>
      <c r="MN421" s="1"/>
      <c r="MO421" s="1"/>
      <c r="MP421" s="1"/>
      <c r="MQ421" s="1"/>
      <c r="MR421" s="1"/>
      <c r="MS421" s="1"/>
      <c r="MT421" s="1"/>
      <c r="MU421" s="1"/>
      <c r="MV421" s="1"/>
      <c r="MW421" s="1"/>
      <c r="MX421" s="1"/>
      <c r="MY421" s="1"/>
      <c r="MZ421" s="1"/>
      <c r="NA421" s="1"/>
      <c r="NB421" s="1"/>
      <c r="NC421" s="1"/>
      <c r="ND421" s="1"/>
      <c r="NE421" s="1"/>
      <c r="NF421" s="1"/>
      <c r="NG421" s="1"/>
      <c r="NH421" s="1"/>
      <c r="NI421" s="1"/>
      <c r="NJ421" s="1"/>
      <c r="NK421" s="1"/>
      <c r="NL421" s="1"/>
      <c r="NM421" s="1"/>
      <c r="NN421" s="1"/>
      <c r="NO421" s="1"/>
      <c r="NP421" s="1"/>
      <c r="NQ421" s="1"/>
      <c r="NR421" s="1"/>
      <c r="NS421" s="1"/>
      <c r="NT421" s="1"/>
      <c r="NU421" s="1"/>
      <c r="NV421" s="1"/>
      <c r="NW421" s="1"/>
      <c r="NX421" s="1"/>
      <c r="NY421" s="1"/>
      <c r="NZ421" s="1"/>
      <c r="OA421" s="1"/>
      <c r="OB421" s="1"/>
      <c r="OC421" s="1"/>
      <c r="OD421" s="1"/>
      <c r="OE421" s="1"/>
      <c r="OF421" s="1"/>
      <c r="OG421" s="1"/>
      <c r="OH421" s="1"/>
      <c r="OI421" s="1"/>
      <c r="OJ421" s="1"/>
      <c r="OK421" s="1"/>
      <c r="OL421" s="1"/>
      <c r="OM421" s="1"/>
      <c r="ON421" s="1"/>
      <c r="OO421" s="1"/>
      <c r="OP421" s="1"/>
      <c r="OQ421" s="1"/>
      <c r="OR421" s="1"/>
      <c r="OS421" s="1"/>
      <c r="OT421" s="1"/>
      <c r="OU421" s="1"/>
      <c r="OV421" s="1"/>
      <c r="OW421" s="1"/>
      <c r="OX421" s="1"/>
      <c r="OY421" s="1"/>
      <c r="OZ421" s="1"/>
      <c r="PA421" s="1"/>
      <c r="PB421" s="1"/>
      <c r="PC421" s="1"/>
      <c r="PD421" s="1"/>
      <c r="PE421" s="1"/>
      <c r="PF421" s="1"/>
      <c r="PG421" s="1"/>
      <c r="PH421" s="1"/>
      <c r="PI421" s="1"/>
      <c r="PJ421" s="1"/>
      <c r="PK421" s="1"/>
      <c r="PL421" s="1"/>
      <c r="PM421" s="1"/>
      <c r="PN421" s="1"/>
      <c r="PO421" s="1"/>
      <c r="PP421" s="1"/>
      <c r="PQ421" s="1"/>
      <c r="PR421" s="1"/>
      <c r="PS421" s="1"/>
      <c r="PT421" s="1"/>
      <c r="PU421" s="1"/>
      <c r="PV421" s="1"/>
      <c r="PW421" s="1"/>
      <c r="PX421" s="1"/>
      <c r="PY421" s="1"/>
      <c r="PZ421" s="1"/>
      <c r="QA421" s="1"/>
      <c r="QB421" s="1"/>
      <c r="QC421" s="1"/>
      <c r="QD421" s="1"/>
      <c r="QE421" s="1"/>
      <c r="QF421" s="1"/>
      <c r="QG421" s="1"/>
      <c r="QH421" s="1"/>
      <c r="QI421" s="1"/>
      <c r="QJ421" s="1"/>
      <c r="QK421" s="1"/>
      <c r="QL421" s="1"/>
      <c r="QM421" s="1"/>
      <c r="QN421" s="1"/>
      <c r="QO421" s="1"/>
      <c r="QP421" s="1"/>
      <c r="QQ421" s="1"/>
      <c r="QR421" s="1"/>
      <c r="QS421" s="1"/>
      <c r="QT421" s="1"/>
      <c r="QU421" s="1"/>
      <c r="QV421" s="1"/>
    </row>
    <row r="422" spans="1:464" x14ac:dyDescent="0.25">
      <c r="A422" s="1"/>
      <c r="B422" s="1"/>
      <c r="C422" s="1"/>
      <c r="D422" s="1"/>
      <c r="E422" s="1"/>
      <c r="Q422" s="1"/>
      <c r="R422" s="1"/>
      <c r="W422" s="48"/>
      <c r="AH422" s="48"/>
      <c r="AI422" s="48"/>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c r="NF422" s="1"/>
      <c r="NG422" s="1"/>
      <c r="NH422" s="1"/>
      <c r="NI422" s="1"/>
      <c r="NJ422" s="1"/>
      <c r="NK422" s="1"/>
      <c r="NL422" s="1"/>
      <c r="NM422" s="1"/>
      <c r="NN422" s="1"/>
      <c r="NO422" s="1"/>
      <c r="NP422" s="1"/>
      <c r="NQ422" s="1"/>
      <c r="NR422" s="1"/>
      <c r="NS422" s="1"/>
      <c r="NT422" s="1"/>
      <c r="NU422" s="1"/>
      <c r="NV422" s="1"/>
      <c r="NW422" s="1"/>
      <c r="NX422" s="1"/>
      <c r="NY422" s="1"/>
      <c r="NZ422" s="1"/>
      <c r="OA422" s="1"/>
      <c r="OB422" s="1"/>
      <c r="OC422" s="1"/>
      <c r="OD422" s="1"/>
      <c r="OE422" s="1"/>
      <c r="OF422" s="1"/>
      <c r="OG422" s="1"/>
      <c r="OH422" s="1"/>
      <c r="OI422" s="1"/>
      <c r="OJ422" s="1"/>
      <c r="OK422" s="1"/>
      <c r="OL422" s="1"/>
      <c r="OM422" s="1"/>
      <c r="ON422" s="1"/>
      <c r="OO422" s="1"/>
      <c r="OP422" s="1"/>
      <c r="OQ422" s="1"/>
      <c r="OR422" s="1"/>
      <c r="OS422" s="1"/>
      <c r="OT422" s="1"/>
      <c r="OU422" s="1"/>
      <c r="OV422" s="1"/>
      <c r="OW422" s="1"/>
      <c r="OX422" s="1"/>
      <c r="OY422" s="1"/>
      <c r="OZ422" s="1"/>
      <c r="PA422" s="1"/>
      <c r="PB422" s="1"/>
      <c r="PC422" s="1"/>
      <c r="PD422" s="1"/>
      <c r="PE422" s="1"/>
      <c r="PF422" s="1"/>
      <c r="PG422" s="1"/>
      <c r="PH422" s="1"/>
      <c r="PI422" s="1"/>
      <c r="PJ422" s="1"/>
      <c r="PK422" s="1"/>
      <c r="PL422" s="1"/>
      <c r="PM422" s="1"/>
      <c r="PN422" s="1"/>
      <c r="PO422" s="1"/>
      <c r="PP422" s="1"/>
      <c r="PQ422" s="1"/>
      <c r="PR422" s="1"/>
      <c r="PS422" s="1"/>
      <c r="PT422" s="1"/>
      <c r="PU422" s="1"/>
      <c r="PV422" s="1"/>
      <c r="PW422" s="1"/>
      <c r="PX422" s="1"/>
      <c r="PY422" s="1"/>
      <c r="PZ422" s="1"/>
      <c r="QA422" s="1"/>
      <c r="QB422" s="1"/>
      <c r="QC422" s="1"/>
      <c r="QD422" s="1"/>
      <c r="QE422" s="1"/>
      <c r="QF422" s="1"/>
      <c r="QG422" s="1"/>
      <c r="QH422" s="1"/>
      <c r="QI422" s="1"/>
      <c r="QJ422" s="1"/>
      <c r="QK422" s="1"/>
      <c r="QL422" s="1"/>
      <c r="QM422" s="1"/>
      <c r="QN422" s="1"/>
      <c r="QO422" s="1"/>
      <c r="QP422" s="1"/>
      <c r="QQ422" s="1"/>
      <c r="QR422" s="1"/>
      <c r="QS422" s="1"/>
      <c r="QT422" s="1"/>
      <c r="QU422" s="1"/>
      <c r="QV422" s="1"/>
    </row>
    <row r="423" spans="1:464" x14ac:dyDescent="0.25">
      <c r="A423" s="1"/>
      <c r="B423" s="1"/>
      <c r="C423" s="1"/>
      <c r="D423" s="1"/>
      <c r="E423" s="1"/>
      <c r="Q423" s="1"/>
      <c r="R423" s="1"/>
      <c r="W423" s="48"/>
      <c r="AH423" s="48"/>
      <c r="AI423" s="48"/>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c r="LI423" s="1"/>
      <c r="LJ423" s="1"/>
      <c r="LK423" s="1"/>
      <c r="LL423" s="1"/>
      <c r="LM423" s="1"/>
      <c r="LN423" s="1"/>
      <c r="LO423" s="1"/>
      <c r="LP423" s="1"/>
      <c r="LQ423" s="1"/>
      <c r="LR423" s="1"/>
      <c r="LS423" s="1"/>
      <c r="LT423" s="1"/>
      <c r="LU423" s="1"/>
      <c r="LV423" s="1"/>
      <c r="LW423" s="1"/>
      <c r="LX423" s="1"/>
      <c r="LY423" s="1"/>
      <c r="LZ423" s="1"/>
      <c r="MA423" s="1"/>
      <c r="MB423" s="1"/>
      <c r="MC423" s="1"/>
      <c r="MD423" s="1"/>
      <c r="ME423" s="1"/>
      <c r="MF423" s="1"/>
      <c r="MG423" s="1"/>
      <c r="MH423" s="1"/>
      <c r="MI423" s="1"/>
      <c r="MJ423" s="1"/>
      <c r="MK423" s="1"/>
      <c r="ML423" s="1"/>
      <c r="MM423" s="1"/>
      <c r="MN423" s="1"/>
      <c r="MO423" s="1"/>
      <c r="MP423" s="1"/>
      <c r="MQ423" s="1"/>
      <c r="MR423" s="1"/>
      <c r="MS423" s="1"/>
      <c r="MT423" s="1"/>
      <c r="MU423" s="1"/>
      <c r="MV423" s="1"/>
      <c r="MW423" s="1"/>
      <c r="MX423" s="1"/>
      <c r="MY423" s="1"/>
      <c r="MZ423" s="1"/>
      <c r="NA423" s="1"/>
      <c r="NB423" s="1"/>
      <c r="NC423" s="1"/>
      <c r="ND423" s="1"/>
      <c r="NE423" s="1"/>
      <c r="NF423" s="1"/>
      <c r="NG423" s="1"/>
      <c r="NH423" s="1"/>
      <c r="NI423" s="1"/>
      <c r="NJ423" s="1"/>
      <c r="NK423" s="1"/>
      <c r="NL423" s="1"/>
      <c r="NM423" s="1"/>
      <c r="NN423" s="1"/>
      <c r="NO423" s="1"/>
      <c r="NP423" s="1"/>
      <c r="NQ423" s="1"/>
      <c r="NR423" s="1"/>
      <c r="NS423" s="1"/>
      <c r="NT423" s="1"/>
      <c r="NU423" s="1"/>
      <c r="NV423" s="1"/>
      <c r="NW423" s="1"/>
      <c r="NX423" s="1"/>
      <c r="NY423" s="1"/>
      <c r="NZ423" s="1"/>
      <c r="OA423" s="1"/>
      <c r="OB423" s="1"/>
      <c r="OC423" s="1"/>
      <c r="OD423" s="1"/>
      <c r="OE423" s="1"/>
      <c r="OF423" s="1"/>
      <c r="OG423" s="1"/>
      <c r="OH423" s="1"/>
      <c r="OI423" s="1"/>
      <c r="OJ423" s="1"/>
      <c r="OK423" s="1"/>
      <c r="OL423" s="1"/>
      <c r="OM423" s="1"/>
      <c r="ON423" s="1"/>
      <c r="OO423" s="1"/>
      <c r="OP423" s="1"/>
      <c r="OQ423" s="1"/>
      <c r="OR423" s="1"/>
      <c r="OS423" s="1"/>
      <c r="OT423" s="1"/>
      <c r="OU423" s="1"/>
      <c r="OV423" s="1"/>
      <c r="OW423" s="1"/>
      <c r="OX423" s="1"/>
      <c r="OY423" s="1"/>
      <c r="OZ423" s="1"/>
      <c r="PA423" s="1"/>
      <c r="PB423" s="1"/>
      <c r="PC423" s="1"/>
      <c r="PD423" s="1"/>
      <c r="PE423" s="1"/>
      <c r="PF423" s="1"/>
      <c r="PG423" s="1"/>
      <c r="PH423" s="1"/>
      <c r="PI423" s="1"/>
      <c r="PJ423" s="1"/>
      <c r="PK423" s="1"/>
      <c r="PL423" s="1"/>
      <c r="PM423" s="1"/>
      <c r="PN423" s="1"/>
      <c r="PO423" s="1"/>
      <c r="PP423" s="1"/>
      <c r="PQ423" s="1"/>
      <c r="PR423" s="1"/>
      <c r="PS423" s="1"/>
      <c r="PT423" s="1"/>
      <c r="PU423" s="1"/>
      <c r="PV423" s="1"/>
      <c r="PW423" s="1"/>
      <c r="PX423" s="1"/>
      <c r="PY423" s="1"/>
      <c r="PZ423" s="1"/>
      <c r="QA423" s="1"/>
      <c r="QB423" s="1"/>
      <c r="QC423" s="1"/>
      <c r="QD423" s="1"/>
      <c r="QE423" s="1"/>
      <c r="QF423" s="1"/>
      <c r="QG423" s="1"/>
      <c r="QH423" s="1"/>
      <c r="QI423" s="1"/>
      <c r="QJ423" s="1"/>
      <c r="QK423" s="1"/>
      <c r="QL423" s="1"/>
      <c r="QM423" s="1"/>
      <c r="QN423" s="1"/>
      <c r="QO423" s="1"/>
      <c r="QP423" s="1"/>
      <c r="QQ423" s="1"/>
      <c r="QR423" s="1"/>
      <c r="QS423" s="1"/>
      <c r="QT423" s="1"/>
      <c r="QU423" s="1"/>
      <c r="QV423" s="1"/>
    </row>
    <row r="424" spans="1:464" x14ac:dyDescent="0.25">
      <c r="A424" s="1"/>
      <c r="B424" s="1"/>
      <c r="C424" s="1"/>
      <c r="D424" s="1"/>
      <c r="E424" s="1"/>
      <c r="Q424" s="1"/>
      <c r="R424" s="1"/>
      <c r="W424" s="48"/>
      <c r="AH424" s="48"/>
      <c r="AI424" s="48"/>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c r="LI424" s="1"/>
      <c r="LJ424" s="1"/>
      <c r="LK424" s="1"/>
      <c r="LL424" s="1"/>
      <c r="LM424" s="1"/>
      <c r="LN424" s="1"/>
      <c r="LO424" s="1"/>
      <c r="LP424" s="1"/>
      <c r="LQ424" s="1"/>
      <c r="LR424" s="1"/>
      <c r="LS424" s="1"/>
      <c r="LT424" s="1"/>
      <c r="LU424" s="1"/>
      <c r="LV424" s="1"/>
      <c r="LW424" s="1"/>
      <c r="LX424" s="1"/>
      <c r="LY424" s="1"/>
      <c r="LZ424" s="1"/>
      <c r="MA424" s="1"/>
      <c r="MB424" s="1"/>
      <c r="MC424" s="1"/>
      <c r="MD424" s="1"/>
      <c r="ME424" s="1"/>
      <c r="MF424" s="1"/>
      <c r="MG424" s="1"/>
      <c r="MH424" s="1"/>
      <c r="MI424" s="1"/>
      <c r="MJ424" s="1"/>
      <c r="MK424" s="1"/>
      <c r="ML424" s="1"/>
      <c r="MM424" s="1"/>
      <c r="MN424" s="1"/>
      <c r="MO424" s="1"/>
      <c r="MP424" s="1"/>
      <c r="MQ424" s="1"/>
      <c r="MR424" s="1"/>
      <c r="MS424" s="1"/>
      <c r="MT424" s="1"/>
      <c r="MU424" s="1"/>
      <c r="MV424" s="1"/>
      <c r="MW424" s="1"/>
      <c r="MX424" s="1"/>
      <c r="MY424" s="1"/>
      <c r="MZ424" s="1"/>
      <c r="NA424" s="1"/>
      <c r="NB424" s="1"/>
      <c r="NC424" s="1"/>
      <c r="ND424" s="1"/>
      <c r="NE424" s="1"/>
      <c r="NF424" s="1"/>
      <c r="NG424" s="1"/>
      <c r="NH424" s="1"/>
      <c r="NI424" s="1"/>
      <c r="NJ424" s="1"/>
      <c r="NK424" s="1"/>
      <c r="NL424" s="1"/>
      <c r="NM424" s="1"/>
      <c r="NN424" s="1"/>
      <c r="NO424" s="1"/>
      <c r="NP424" s="1"/>
      <c r="NQ424" s="1"/>
      <c r="NR424" s="1"/>
      <c r="NS424" s="1"/>
      <c r="NT424" s="1"/>
      <c r="NU424" s="1"/>
      <c r="NV424" s="1"/>
      <c r="NW424" s="1"/>
      <c r="NX424" s="1"/>
      <c r="NY424" s="1"/>
      <c r="NZ424" s="1"/>
      <c r="OA424" s="1"/>
      <c r="OB424" s="1"/>
      <c r="OC424" s="1"/>
      <c r="OD424" s="1"/>
      <c r="OE424" s="1"/>
      <c r="OF424" s="1"/>
      <c r="OG424" s="1"/>
      <c r="OH424" s="1"/>
      <c r="OI424" s="1"/>
      <c r="OJ424" s="1"/>
      <c r="OK424" s="1"/>
      <c r="OL424" s="1"/>
      <c r="OM424" s="1"/>
      <c r="ON424" s="1"/>
      <c r="OO424" s="1"/>
      <c r="OP424" s="1"/>
      <c r="OQ424" s="1"/>
      <c r="OR424" s="1"/>
      <c r="OS424" s="1"/>
      <c r="OT424" s="1"/>
      <c r="OU424" s="1"/>
      <c r="OV424" s="1"/>
      <c r="OW424" s="1"/>
      <c r="OX424" s="1"/>
      <c r="OY424" s="1"/>
      <c r="OZ424" s="1"/>
      <c r="PA424" s="1"/>
      <c r="PB424" s="1"/>
      <c r="PC424" s="1"/>
      <c r="PD424" s="1"/>
      <c r="PE424" s="1"/>
      <c r="PF424" s="1"/>
      <c r="PG424" s="1"/>
      <c r="PH424" s="1"/>
      <c r="PI424" s="1"/>
      <c r="PJ424" s="1"/>
      <c r="PK424" s="1"/>
      <c r="PL424" s="1"/>
      <c r="PM424" s="1"/>
      <c r="PN424" s="1"/>
      <c r="PO424" s="1"/>
      <c r="PP424" s="1"/>
      <c r="PQ424" s="1"/>
      <c r="PR424" s="1"/>
      <c r="PS424" s="1"/>
      <c r="PT424" s="1"/>
      <c r="PU424" s="1"/>
      <c r="PV424" s="1"/>
      <c r="PW424" s="1"/>
      <c r="PX424" s="1"/>
      <c r="PY424" s="1"/>
      <c r="PZ424" s="1"/>
      <c r="QA424" s="1"/>
      <c r="QB424" s="1"/>
      <c r="QC424" s="1"/>
      <c r="QD424" s="1"/>
      <c r="QE424" s="1"/>
      <c r="QF424" s="1"/>
      <c r="QG424" s="1"/>
      <c r="QH424" s="1"/>
      <c r="QI424" s="1"/>
      <c r="QJ424" s="1"/>
      <c r="QK424" s="1"/>
      <c r="QL424" s="1"/>
      <c r="QM424" s="1"/>
      <c r="QN424" s="1"/>
      <c r="QO424" s="1"/>
      <c r="QP424" s="1"/>
      <c r="QQ424" s="1"/>
      <c r="QR424" s="1"/>
      <c r="QS424" s="1"/>
      <c r="QT424" s="1"/>
      <c r="QU424" s="1"/>
      <c r="QV424" s="1"/>
    </row>
    <row r="425" spans="1:464" x14ac:dyDescent="0.25">
      <c r="A425" s="1"/>
      <c r="B425" s="1"/>
      <c r="C425" s="1"/>
      <c r="D425" s="1"/>
      <c r="E425" s="1"/>
      <c r="Q425" s="1"/>
      <c r="R425" s="1"/>
      <c r="W425" s="48"/>
      <c r="AH425" s="48"/>
      <c r="AI425" s="48"/>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c r="KH425" s="1"/>
      <c r="KI425" s="1"/>
      <c r="KJ425" s="1"/>
      <c r="KK425" s="1"/>
      <c r="KL425" s="1"/>
      <c r="KM425" s="1"/>
      <c r="KN425" s="1"/>
      <c r="KO425" s="1"/>
      <c r="KP425" s="1"/>
      <c r="KQ425" s="1"/>
      <c r="KR425" s="1"/>
      <c r="KS425" s="1"/>
      <c r="KT425" s="1"/>
      <c r="KU425" s="1"/>
      <c r="KV425" s="1"/>
      <c r="KW425" s="1"/>
      <c r="KX425" s="1"/>
      <c r="KY425" s="1"/>
      <c r="KZ425" s="1"/>
      <c r="LA425" s="1"/>
      <c r="LB425" s="1"/>
      <c r="LC425" s="1"/>
      <c r="LD425" s="1"/>
      <c r="LE425" s="1"/>
      <c r="LF425" s="1"/>
      <c r="LG425" s="1"/>
      <c r="LH425" s="1"/>
      <c r="LI425" s="1"/>
      <c r="LJ425" s="1"/>
      <c r="LK425" s="1"/>
      <c r="LL425" s="1"/>
      <c r="LM425" s="1"/>
      <c r="LN425" s="1"/>
      <c r="LO425" s="1"/>
      <c r="LP425" s="1"/>
      <c r="LQ425" s="1"/>
      <c r="LR425" s="1"/>
      <c r="LS425" s="1"/>
      <c r="LT425" s="1"/>
      <c r="LU425" s="1"/>
      <c r="LV425" s="1"/>
      <c r="LW425" s="1"/>
      <c r="LX425" s="1"/>
      <c r="LY425" s="1"/>
      <c r="LZ425" s="1"/>
      <c r="MA425" s="1"/>
      <c r="MB425" s="1"/>
      <c r="MC425" s="1"/>
      <c r="MD425" s="1"/>
      <c r="ME425" s="1"/>
      <c r="MF425" s="1"/>
      <c r="MG425" s="1"/>
      <c r="MH425" s="1"/>
      <c r="MI425" s="1"/>
      <c r="MJ425" s="1"/>
      <c r="MK425" s="1"/>
      <c r="ML425" s="1"/>
      <c r="MM425" s="1"/>
      <c r="MN425" s="1"/>
      <c r="MO425" s="1"/>
      <c r="MP425" s="1"/>
      <c r="MQ425" s="1"/>
      <c r="MR425" s="1"/>
      <c r="MS425" s="1"/>
      <c r="MT425" s="1"/>
      <c r="MU425" s="1"/>
      <c r="MV425" s="1"/>
      <c r="MW425" s="1"/>
      <c r="MX425" s="1"/>
      <c r="MY425" s="1"/>
      <c r="MZ425" s="1"/>
      <c r="NA425" s="1"/>
      <c r="NB425" s="1"/>
      <c r="NC425" s="1"/>
      <c r="ND425" s="1"/>
      <c r="NE425" s="1"/>
      <c r="NF425" s="1"/>
      <c r="NG425" s="1"/>
      <c r="NH425" s="1"/>
      <c r="NI425" s="1"/>
      <c r="NJ425" s="1"/>
      <c r="NK425" s="1"/>
      <c r="NL425" s="1"/>
      <c r="NM425" s="1"/>
      <c r="NN425" s="1"/>
      <c r="NO425" s="1"/>
      <c r="NP425" s="1"/>
      <c r="NQ425" s="1"/>
      <c r="NR425" s="1"/>
      <c r="NS425" s="1"/>
      <c r="NT425" s="1"/>
      <c r="NU425" s="1"/>
      <c r="NV425" s="1"/>
      <c r="NW425" s="1"/>
      <c r="NX425" s="1"/>
      <c r="NY425" s="1"/>
      <c r="NZ425" s="1"/>
      <c r="OA425" s="1"/>
      <c r="OB425" s="1"/>
      <c r="OC425" s="1"/>
      <c r="OD425" s="1"/>
      <c r="OE425" s="1"/>
      <c r="OF425" s="1"/>
      <c r="OG425" s="1"/>
      <c r="OH425" s="1"/>
      <c r="OI425" s="1"/>
      <c r="OJ425" s="1"/>
      <c r="OK425" s="1"/>
      <c r="OL425" s="1"/>
      <c r="OM425" s="1"/>
      <c r="ON425" s="1"/>
      <c r="OO425" s="1"/>
      <c r="OP425" s="1"/>
      <c r="OQ425" s="1"/>
      <c r="OR425" s="1"/>
      <c r="OS425" s="1"/>
      <c r="OT425" s="1"/>
      <c r="OU425" s="1"/>
      <c r="OV425" s="1"/>
      <c r="OW425" s="1"/>
      <c r="OX425" s="1"/>
      <c r="OY425" s="1"/>
      <c r="OZ425" s="1"/>
      <c r="PA425" s="1"/>
      <c r="PB425" s="1"/>
      <c r="PC425" s="1"/>
      <c r="PD425" s="1"/>
      <c r="PE425" s="1"/>
      <c r="PF425" s="1"/>
      <c r="PG425" s="1"/>
      <c r="PH425" s="1"/>
      <c r="PI425" s="1"/>
      <c r="PJ425" s="1"/>
      <c r="PK425" s="1"/>
      <c r="PL425" s="1"/>
      <c r="PM425" s="1"/>
      <c r="PN425" s="1"/>
      <c r="PO425" s="1"/>
      <c r="PP425" s="1"/>
      <c r="PQ425" s="1"/>
      <c r="PR425" s="1"/>
      <c r="PS425" s="1"/>
      <c r="PT425" s="1"/>
      <c r="PU425" s="1"/>
      <c r="PV425" s="1"/>
      <c r="PW425" s="1"/>
      <c r="PX425" s="1"/>
      <c r="PY425" s="1"/>
      <c r="PZ425" s="1"/>
      <c r="QA425" s="1"/>
      <c r="QB425" s="1"/>
      <c r="QC425" s="1"/>
      <c r="QD425" s="1"/>
      <c r="QE425" s="1"/>
      <c r="QF425" s="1"/>
      <c r="QG425" s="1"/>
      <c r="QH425" s="1"/>
      <c r="QI425" s="1"/>
      <c r="QJ425" s="1"/>
      <c r="QK425" s="1"/>
      <c r="QL425" s="1"/>
      <c r="QM425" s="1"/>
      <c r="QN425" s="1"/>
      <c r="QO425" s="1"/>
      <c r="QP425" s="1"/>
      <c r="QQ425" s="1"/>
      <c r="QR425" s="1"/>
      <c r="QS425" s="1"/>
      <c r="QT425" s="1"/>
      <c r="QU425" s="1"/>
      <c r="QV425" s="1"/>
    </row>
    <row r="426" spans="1:464" x14ac:dyDescent="0.25">
      <c r="A426" s="1"/>
      <c r="B426" s="1"/>
      <c r="C426" s="1"/>
      <c r="D426" s="1"/>
      <c r="E426" s="1"/>
      <c r="Q426" s="1"/>
      <c r="R426" s="1"/>
      <c r="W426" s="48"/>
      <c r="AH426" s="48"/>
      <c r="AI426" s="48"/>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c r="NF426" s="1"/>
      <c r="NG426" s="1"/>
      <c r="NH426" s="1"/>
      <c r="NI426" s="1"/>
      <c r="NJ426" s="1"/>
      <c r="NK426" s="1"/>
      <c r="NL426" s="1"/>
      <c r="NM426" s="1"/>
      <c r="NN426" s="1"/>
      <c r="NO426" s="1"/>
      <c r="NP426" s="1"/>
      <c r="NQ426" s="1"/>
      <c r="NR426" s="1"/>
      <c r="NS426" s="1"/>
      <c r="NT426" s="1"/>
      <c r="NU426" s="1"/>
      <c r="NV426" s="1"/>
      <c r="NW426" s="1"/>
      <c r="NX426" s="1"/>
      <c r="NY426" s="1"/>
      <c r="NZ426" s="1"/>
      <c r="OA426" s="1"/>
      <c r="OB426" s="1"/>
      <c r="OC426" s="1"/>
      <c r="OD426" s="1"/>
      <c r="OE426" s="1"/>
      <c r="OF426" s="1"/>
      <c r="OG426" s="1"/>
      <c r="OH426" s="1"/>
      <c r="OI426" s="1"/>
      <c r="OJ426" s="1"/>
      <c r="OK426" s="1"/>
      <c r="OL426" s="1"/>
      <c r="OM426" s="1"/>
      <c r="ON426" s="1"/>
      <c r="OO426" s="1"/>
      <c r="OP426" s="1"/>
      <c r="OQ426" s="1"/>
      <c r="OR426" s="1"/>
      <c r="OS426" s="1"/>
      <c r="OT426" s="1"/>
      <c r="OU426" s="1"/>
      <c r="OV426" s="1"/>
      <c r="OW426" s="1"/>
      <c r="OX426" s="1"/>
      <c r="OY426" s="1"/>
      <c r="OZ426" s="1"/>
      <c r="PA426" s="1"/>
      <c r="PB426" s="1"/>
      <c r="PC426" s="1"/>
      <c r="PD426" s="1"/>
      <c r="PE426" s="1"/>
      <c r="PF426" s="1"/>
      <c r="PG426" s="1"/>
      <c r="PH426" s="1"/>
      <c r="PI426" s="1"/>
      <c r="PJ426" s="1"/>
      <c r="PK426" s="1"/>
      <c r="PL426" s="1"/>
      <c r="PM426" s="1"/>
      <c r="PN426" s="1"/>
      <c r="PO426" s="1"/>
      <c r="PP426" s="1"/>
      <c r="PQ426" s="1"/>
      <c r="PR426" s="1"/>
      <c r="PS426" s="1"/>
      <c r="PT426" s="1"/>
      <c r="PU426" s="1"/>
      <c r="PV426" s="1"/>
      <c r="PW426" s="1"/>
      <c r="PX426" s="1"/>
      <c r="PY426" s="1"/>
      <c r="PZ426" s="1"/>
      <c r="QA426" s="1"/>
      <c r="QB426" s="1"/>
      <c r="QC426" s="1"/>
      <c r="QD426" s="1"/>
      <c r="QE426" s="1"/>
      <c r="QF426" s="1"/>
      <c r="QG426" s="1"/>
      <c r="QH426" s="1"/>
      <c r="QI426" s="1"/>
      <c r="QJ426" s="1"/>
      <c r="QK426" s="1"/>
      <c r="QL426" s="1"/>
      <c r="QM426" s="1"/>
      <c r="QN426" s="1"/>
      <c r="QO426" s="1"/>
      <c r="QP426" s="1"/>
      <c r="QQ426" s="1"/>
      <c r="QR426" s="1"/>
      <c r="QS426" s="1"/>
      <c r="QT426" s="1"/>
      <c r="QU426" s="1"/>
      <c r="QV426" s="1"/>
    </row>
    <row r="427" spans="1:464" x14ac:dyDescent="0.25">
      <c r="A427" s="1"/>
      <c r="B427" s="1"/>
      <c r="C427" s="1"/>
      <c r="D427" s="1"/>
      <c r="E427" s="1"/>
      <c r="Q427" s="1"/>
      <c r="R427" s="1"/>
      <c r="W427" s="48"/>
      <c r="AH427" s="48"/>
      <c r="AI427" s="48"/>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c r="KH427" s="1"/>
      <c r="KI427" s="1"/>
      <c r="KJ427" s="1"/>
      <c r="KK427" s="1"/>
      <c r="KL427" s="1"/>
      <c r="KM427" s="1"/>
      <c r="KN427" s="1"/>
      <c r="KO427" s="1"/>
      <c r="KP427" s="1"/>
      <c r="KQ427" s="1"/>
      <c r="KR427" s="1"/>
      <c r="KS427" s="1"/>
      <c r="KT427" s="1"/>
      <c r="KU427" s="1"/>
      <c r="KV427" s="1"/>
      <c r="KW427" s="1"/>
      <c r="KX427" s="1"/>
      <c r="KY427" s="1"/>
      <c r="KZ427" s="1"/>
      <c r="LA427" s="1"/>
      <c r="LB427" s="1"/>
      <c r="LC427" s="1"/>
      <c r="LD427" s="1"/>
      <c r="LE427" s="1"/>
      <c r="LF427" s="1"/>
      <c r="LG427" s="1"/>
      <c r="LH427" s="1"/>
      <c r="LI427" s="1"/>
      <c r="LJ427" s="1"/>
      <c r="LK427" s="1"/>
      <c r="LL427" s="1"/>
      <c r="LM427" s="1"/>
      <c r="LN427" s="1"/>
      <c r="LO427" s="1"/>
      <c r="LP427" s="1"/>
      <c r="LQ427" s="1"/>
      <c r="LR427" s="1"/>
      <c r="LS427" s="1"/>
      <c r="LT427" s="1"/>
      <c r="LU427" s="1"/>
      <c r="LV427" s="1"/>
      <c r="LW427" s="1"/>
      <c r="LX427" s="1"/>
      <c r="LY427" s="1"/>
      <c r="LZ427" s="1"/>
      <c r="MA427" s="1"/>
      <c r="MB427" s="1"/>
      <c r="MC427" s="1"/>
      <c r="MD427" s="1"/>
      <c r="ME427" s="1"/>
      <c r="MF427" s="1"/>
      <c r="MG427" s="1"/>
      <c r="MH427" s="1"/>
      <c r="MI427" s="1"/>
      <c r="MJ427" s="1"/>
      <c r="MK427" s="1"/>
      <c r="ML427" s="1"/>
      <c r="MM427" s="1"/>
      <c r="MN427" s="1"/>
      <c r="MO427" s="1"/>
      <c r="MP427" s="1"/>
      <c r="MQ427" s="1"/>
      <c r="MR427" s="1"/>
      <c r="MS427" s="1"/>
      <c r="MT427" s="1"/>
      <c r="MU427" s="1"/>
      <c r="MV427" s="1"/>
      <c r="MW427" s="1"/>
      <c r="MX427" s="1"/>
      <c r="MY427" s="1"/>
      <c r="MZ427" s="1"/>
      <c r="NA427" s="1"/>
      <c r="NB427" s="1"/>
      <c r="NC427" s="1"/>
      <c r="ND427" s="1"/>
      <c r="NE427" s="1"/>
      <c r="NF427" s="1"/>
      <c r="NG427" s="1"/>
      <c r="NH427" s="1"/>
      <c r="NI427" s="1"/>
      <c r="NJ427" s="1"/>
      <c r="NK427" s="1"/>
      <c r="NL427" s="1"/>
      <c r="NM427" s="1"/>
      <c r="NN427" s="1"/>
      <c r="NO427" s="1"/>
      <c r="NP427" s="1"/>
      <c r="NQ427" s="1"/>
      <c r="NR427" s="1"/>
      <c r="NS427" s="1"/>
      <c r="NT427" s="1"/>
      <c r="NU427" s="1"/>
      <c r="NV427" s="1"/>
      <c r="NW427" s="1"/>
      <c r="NX427" s="1"/>
      <c r="NY427" s="1"/>
      <c r="NZ427" s="1"/>
      <c r="OA427" s="1"/>
      <c r="OB427" s="1"/>
      <c r="OC427" s="1"/>
      <c r="OD427" s="1"/>
      <c r="OE427" s="1"/>
      <c r="OF427" s="1"/>
      <c r="OG427" s="1"/>
      <c r="OH427" s="1"/>
      <c r="OI427" s="1"/>
      <c r="OJ427" s="1"/>
      <c r="OK427" s="1"/>
      <c r="OL427" s="1"/>
      <c r="OM427" s="1"/>
      <c r="ON427" s="1"/>
      <c r="OO427" s="1"/>
      <c r="OP427" s="1"/>
      <c r="OQ427" s="1"/>
      <c r="OR427" s="1"/>
      <c r="OS427" s="1"/>
      <c r="OT427" s="1"/>
      <c r="OU427" s="1"/>
      <c r="OV427" s="1"/>
      <c r="OW427" s="1"/>
      <c r="OX427" s="1"/>
      <c r="OY427" s="1"/>
      <c r="OZ427" s="1"/>
      <c r="PA427" s="1"/>
      <c r="PB427" s="1"/>
      <c r="PC427" s="1"/>
      <c r="PD427" s="1"/>
      <c r="PE427" s="1"/>
      <c r="PF427" s="1"/>
      <c r="PG427" s="1"/>
      <c r="PH427" s="1"/>
      <c r="PI427" s="1"/>
      <c r="PJ427" s="1"/>
      <c r="PK427" s="1"/>
      <c r="PL427" s="1"/>
      <c r="PM427" s="1"/>
      <c r="PN427" s="1"/>
      <c r="PO427" s="1"/>
      <c r="PP427" s="1"/>
      <c r="PQ427" s="1"/>
      <c r="PR427" s="1"/>
      <c r="PS427" s="1"/>
      <c r="PT427" s="1"/>
      <c r="PU427" s="1"/>
      <c r="PV427" s="1"/>
      <c r="PW427" s="1"/>
      <c r="PX427" s="1"/>
      <c r="PY427" s="1"/>
      <c r="PZ427" s="1"/>
      <c r="QA427" s="1"/>
      <c r="QB427" s="1"/>
      <c r="QC427" s="1"/>
      <c r="QD427" s="1"/>
      <c r="QE427" s="1"/>
      <c r="QF427" s="1"/>
      <c r="QG427" s="1"/>
      <c r="QH427" s="1"/>
      <c r="QI427" s="1"/>
      <c r="QJ427" s="1"/>
      <c r="QK427" s="1"/>
      <c r="QL427" s="1"/>
      <c r="QM427" s="1"/>
      <c r="QN427" s="1"/>
      <c r="QO427" s="1"/>
      <c r="QP427" s="1"/>
      <c r="QQ427" s="1"/>
      <c r="QR427" s="1"/>
      <c r="QS427" s="1"/>
      <c r="QT427" s="1"/>
      <c r="QU427" s="1"/>
      <c r="QV427" s="1"/>
    </row>
    <row r="428" spans="1:464" x14ac:dyDescent="0.25">
      <c r="A428" s="1"/>
      <c r="B428" s="1"/>
      <c r="C428" s="1"/>
      <c r="D428" s="1"/>
      <c r="E428" s="1"/>
      <c r="Q428" s="1"/>
      <c r="R428" s="1"/>
      <c r="W428" s="48"/>
      <c r="AH428" s="48"/>
      <c r="AI428" s="48"/>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c r="NF428" s="1"/>
      <c r="NG428" s="1"/>
      <c r="NH428" s="1"/>
      <c r="NI428" s="1"/>
      <c r="NJ428" s="1"/>
      <c r="NK428" s="1"/>
      <c r="NL428" s="1"/>
      <c r="NM428" s="1"/>
      <c r="NN428" s="1"/>
      <c r="NO428" s="1"/>
      <c r="NP428" s="1"/>
      <c r="NQ428" s="1"/>
      <c r="NR428" s="1"/>
      <c r="NS428" s="1"/>
      <c r="NT428" s="1"/>
      <c r="NU428" s="1"/>
      <c r="NV428" s="1"/>
      <c r="NW428" s="1"/>
      <c r="NX428" s="1"/>
      <c r="NY428" s="1"/>
      <c r="NZ428" s="1"/>
      <c r="OA428" s="1"/>
      <c r="OB428" s="1"/>
      <c r="OC428" s="1"/>
      <c r="OD428" s="1"/>
      <c r="OE428" s="1"/>
      <c r="OF428" s="1"/>
      <c r="OG428" s="1"/>
      <c r="OH428" s="1"/>
      <c r="OI428" s="1"/>
      <c r="OJ428" s="1"/>
      <c r="OK428" s="1"/>
      <c r="OL428" s="1"/>
      <c r="OM428" s="1"/>
      <c r="ON428" s="1"/>
      <c r="OO428" s="1"/>
      <c r="OP428" s="1"/>
      <c r="OQ428" s="1"/>
      <c r="OR428" s="1"/>
      <c r="OS428" s="1"/>
      <c r="OT428" s="1"/>
      <c r="OU428" s="1"/>
      <c r="OV428" s="1"/>
      <c r="OW428" s="1"/>
      <c r="OX428" s="1"/>
      <c r="OY428" s="1"/>
      <c r="OZ428" s="1"/>
      <c r="PA428" s="1"/>
      <c r="PB428" s="1"/>
      <c r="PC428" s="1"/>
      <c r="PD428" s="1"/>
      <c r="PE428" s="1"/>
      <c r="PF428" s="1"/>
      <c r="PG428" s="1"/>
      <c r="PH428" s="1"/>
      <c r="PI428" s="1"/>
      <c r="PJ428" s="1"/>
      <c r="PK428" s="1"/>
      <c r="PL428" s="1"/>
      <c r="PM428" s="1"/>
      <c r="PN428" s="1"/>
      <c r="PO428" s="1"/>
      <c r="PP428" s="1"/>
      <c r="PQ428" s="1"/>
      <c r="PR428" s="1"/>
      <c r="PS428" s="1"/>
      <c r="PT428" s="1"/>
      <c r="PU428" s="1"/>
      <c r="PV428" s="1"/>
      <c r="PW428" s="1"/>
      <c r="PX428" s="1"/>
      <c r="PY428" s="1"/>
      <c r="PZ428" s="1"/>
      <c r="QA428" s="1"/>
      <c r="QB428" s="1"/>
      <c r="QC428" s="1"/>
      <c r="QD428" s="1"/>
      <c r="QE428" s="1"/>
      <c r="QF428" s="1"/>
      <c r="QG428" s="1"/>
      <c r="QH428" s="1"/>
      <c r="QI428" s="1"/>
      <c r="QJ428" s="1"/>
      <c r="QK428" s="1"/>
      <c r="QL428" s="1"/>
      <c r="QM428" s="1"/>
      <c r="QN428" s="1"/>
      <c r="QO428" s="1"/>
      <c r="QP428" s="1"/>
      <c r="QQ428" s="1"/>
      <c r="QR428" s="1"/>
      <c r="QS428" s="1"/>
      <c r="QT428" s="1"/>
      <c r="QU428" s="1"/>
      <c r="QV428" s="1"/>
    </row>
    <row r="429" spans="1:464" x14ac:dyDescent="0.25">
      <c r="A429" s="1"/>
      <c r="B429" s="1"/>
      <c r="C429" s="1"/>
      <c r="D429" s="1"/>
      <c r="E429" s="1"/>
      <c r="Q429" s="1"/>
      <c r="R429" s="1"/>
      <c r="W429" s="48"/>
      <c r="AH429" s="48"/>
      <c r="AI429" s="48"/>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c r="NF429" s="1"/>
      <c r="NG429" s="1"/>
      <c r="NH429" s="1"/>
      <c r="NI429" s="1"/>
      <c r="NJ429" s="1"/>
      <c r="NK429" s="1"/>
      <c r="NL429" s="1"/>
      <c r="NM429" s="1"/>
      <c r="NN429" s="1"/>
      <c r="NO429" s="1"/>
      <c r="NP429" s="1"/>
      <c r="NQ429" s="1"/>
      <c r="NR429" s="1"/>
      <c r="NS429" s="1"/>
      <c r="NT429" s="1"/>
      <c r="NU429" s="1"/>
      <c r="NV429" s="1"/>
      <c r="NW429" s="1"/>
      <c r="NX429" s="1"/>
      <c r="NY429" s="1"/>
      <c r="NZ429" s="1"/>
      <c r="OA429" s="1"/>
      <c r="OB429" s="1"/>
      <c r="OC429" s="1"/>
      <c r="OD429" s="1"/>
      <c r="OE429" s="1"/>
      <c r="OF429" s="1"/>
      <c r="OG429" s="1"/>
      <c r="OH429" s="1"/>
      <c r="OI429" s="1"/>
      <c r="OJ429" s="1"/>
      <c r="OK429" s="1"/>
      <c r="OL429" s="1"/>
      <c r="OM429" s="1"/>
      <c r="ON429" s="1"/>
      <c r="OO429" s="1"/>
      <c r="OP429" s="1"/>
      <c r="OQ429" s="1"/>
      <c r="OR429" s="1"/>
      <c r="OS429" s="1"/>
      <c r="OT429" s="1"/>
      <c r="OU429" s="1"/>
      <c r="OV429" s="1"/>
      <c r="OW429" s="1"/>
      <c r="OX429" s="1"/>
      <c r="OY429" s="1"/>
      <c r="OZ429" s="1"/>
      <c r="PA429" s="1"/>
      <c r="PB429" s="1"/>
      <c r="PC429" s="1"/>
      <c r="PD429" s="1"/>
      <c r="PE429" s="1"/>
      <c r="PF429" s="1"/>
      <c r="PG429" s="1"/>
      <c r="PH429" s="1"/>
      <c r="PI429" s="1"/>
      <c r="PJ429" s="1"/>
      <c r="PK429" s="1"/>
      <c r="PL429" s="1"/>
      <c r="PM429" s="1"/>
      <c r="PN429" s="1"/>
      <c r="PO429" s="1"/>
      <c r="PP429" s="1"/>
      <c r="PQ429" s="1"/>
      <c r="PR429" s="1"/>
      <c r="PS429" s="1"/>
      <c r="PT429" s="1"/>
      <c r="PU429" s="1"/>
      <c r="PV429" s="1"/>
      <c r="PW429" s="1"/>
      <c r="PX429" s="1"/>
      <c r="PY429" s="1"/>
      <c r="PZ429" s="1"/>
      <c r="QA429" s="1"/>
      <c r="QB429" s="1"/>
      <c r="QC429" s="1"/>
      <c r="QD429" s="1"/>
      <c r="QE429" s="1"/>
      <c r="QF429" s="1"/>
      <c r="QG429" s="1"/>
      <c r="QH429" s="1"/>
      <c r="QI429" s="1"/>
      <c r="QJ429" s="1"/>
      <c r="QK429" s="1"/>
      <c r="QL429" s="1"/>
      <c r="QM429" s="1"/>
      <c r="QN429" s="1"/>
      <c r="QO429" s="1"/>
      <c r="QP429" s="1"/>
      <c r="QQ429" s="1"/>
      <c r="QR429" s="1"/>
      <c r="QS429" s="1"/>
      <c r="QT429" s="1"/>
      <c r="QU429" s="1"/>
      <c r="QV429" s="1"/>
    </row>
    <row r="430" spans="1:464" x14ac:dyDescent="0.25">
      <c r="A430" s="1"/>
      <c r="B430" s="1"/>
      <c r="C430" s="1"/>
      <c r="D430" s="1"/>
      <c r="E430" s="1"/>
      <c r="Q430" s="1"/>
      <c r="R430" s="1"/>
      <c r="W430" s="48"/>
      <c r="AH430" s="48"/>
      <c r="AI430" s="48"/>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c r="KH430" s="1"/>
      <c r="KI430" s="1"/>
      <c r="KJ430" s="1"/>
      <c r="KK430" s="1"/>
      <c r="KL430" s="1"/>
      <c r="KM430" s="1"/>
      <c r="KN430" s="1"/>
      <c r="KO430" s="1"/>
      <c r="KP430" s="1"/>
      <c r="KQ430" s="1"/>
      <c r="KR430" s="1"/>
      <c r="KS430" s="1"/>
      <c r="KT430" s="1"/>
      <c r="KU430" s="1"/>
      <c r="KV430" s="1"/>
      <c r="KW430" s="1"/>
      <c r="KX430" s="1"/>
      <c r="KY430" s="1"/>
      <c r="KZ430" s="1"/>
      <c r="LA430" s="1"/>
      <c r="LB430" s="1"/>
      <c r="LC430" s="1"/>
      <c r="LD430" s="1"/>
      <c r="LE430" s="1"/>
      <c r="LF430" s="1"/>
      <c r="LG430" s="1"/>
      <c r="LH430" s="1"/>
      <c r="LI430" s="1"/>
      <c r="LJ430" s="1"/>
      <c r="LK430" s="1"/>
      <c r="LL430" s="1"/>
      <c r="LM430" s="1"/>
      <c r="LN430" s="1"/>
      <c r="LO430" s="1"/>
      <c r="LP430" s="1"/>
      <c r="LQ430" s="1"/>
      <c r="LR430" s="1"/>
      <c r="LS430" s="1"/>
      <c r="LT430" s="1"/>
      <c r="LU430" s="1"/>
      <c r="LV430" s="1"/>
      <c r="LW430" s="1"/>
      <c r="LX430" s="1"/>
      <c r="LY430" s="1"/>
      <c r="LZ430" s="1"/>
      <c r="MA430" s="1"/>
      <c r="MB430" s="1"/>
      <c r="MC430" s="1"/>
      <c r="MD430" s="1"/>
      <c r="ME430" s="1"/>
      <c r="MF430" s="1"/>
      <c r="MG430" s="1"/>
      <c r="MH430" s="1"/>
      <c r="MI430" s="1"/>
      <c r="MJ430" s="1"/>
      <c r="MK430" s="1"/>
      <c r="ML430" s="1"/>
      <c r="MM430" s="1"/>
      <c r="MN430" s="1"/>
      <c r="MO430" s="1"/>
      <c r="MP430" s="1"/>
      <c r="MQ430" s="1"/>
      <c r="MR430" s="1"/>
      <c r="MS430" s="1"/>
      <c r="MT430" s="1"/>
      <c r="MU430" s="1"/>
      <c r="MV430" s="1"/>
      <c r="MW430" s="1"/>
      <c r="MX430" s="1"/>
      <c r="MY430" s="1"/>
      <c r="MZ430" s="1"/>
      <c r="NA430" s="1"/>
      <c r="NB430" s="1"/>
      <c r="NC430" s="1"/>
      <c r="ND430" s="1"/>
      <c r="NE430" s="1"/>
      <c r="NF430" s="1"/>
      <c r="NG430" s="1"/>
      <c r="NH430" s="1"/>
      <c r="NI430" s="1"/>
      <c r="NJ430" s="1"/>
      <c r="NK430" s="1"/>
      <c r="NL430" s="1"/>
      <c r="NM430" s="1"/>
      <c r="NN430" s="1"/>
      <c r="NO430" s="1"/>
      <c r="NP430" s="1"/>
      <c r="NQ430" s="1"/>
      <c r="NR430" s="1"/>
      <c r="NS430" s="1"/>
      <c r="NT430" s="1"/>
      <c r="NU430" s="1"/>
      <c r="NV430" s="1"/>
      <c r="NW430" s="1"/>
      <c r="NX430" s="1"/>
      <c r="NY430" s="1"/>
      <c r="NZ430" s="1"/>
      <c r="OA430" s="1"/>
      <c r="OB430" s="1"/>
      <c r="OC430" s="1"/>
      <c r="OD430" s="1"/>
      <c r="OE430" s="1"/>
      <c r="OF430" s="1"/>
      <c r="OG430" s="1"/>
      <c r="OH430" s="1"/>
      <c r="OI430" s="1"/>
      <c r="OJ430" s="1"/>
      <c r="OK430" s="1"/>
      <c r="OL430" s="1"/>
      <c r="OM430" s="1"/>
      <c r="ON430" s="1"/>
      <c r="OO430" s="1"/>
      <c r="OP430" s="1"/>
      <c r="OQ430" s="1"/>
      <c r="OR430" s="1"/>
      <c r="OS430" s="1"/>
      <c r="OT430" s="1"/>
      <c r="OU430" s="1"/>
      <c r="OV430" s="1"/>
      <c r="OW430" s="1"/>
      <c r="OX430" s="1"/>
      <c r="OY430" s="1"/>
      <c r="OZ430" s="1"/>
      <c r="PA430" s="1"/>
      <c r="PB430" s="1"/>
      <c r="PC430" s="1"/>
      <c r="PD430" s="1"/>
      <c r="PE430" s="1"/>
      <c r="PF430" s="1"/>
      <c r="PG430" s="1"/>
      <c r="PH430" s="1"/>
      <c r="PI430" s="1"/>
      <c r="PJ430" s="1"/>
      <c r="PK430" s="1"/>
      <c r="PL430" s="1"/>
      <c r="PM430" s="1"/>
      <c r="PN430" s="1"/>
      <c r="PO430" s="1"/>
      <c r="PP430" s="1"/>
      <c r="PQ430" s="1"/>
      <c r="PR430" s="1"/>
      <c r="PS430" s="1"/>
      <c r="PT430" s="1"/>
      <c r="PU430" s="1"/>
      <c r="PV430" s="1"/>
      <c r="PW430" s="1"/>
      <c r="PX430" s="1"/>
      <c r="PY430" s="1"/>
      <c r="PZ430" s="1"/>
      <c r="QA430" s="1"/>
      <c r="QB430" s="1"/>
      <c r="QC430" s="1"/>
      <c r="QD430" s="1"/>
      <c r="QE430" s="1"/>
      <c r="QF430" s="1"/>
      <c r="QG430" s="1"/>
      <c r="QH430" s="1"/>
      <c r="QI430" s="1"/>
      <c r="QJ430" s="1"/>
      <c r="QK430" s="1"/>
      <c r="QL430" s="1"/>
      <c r="QM430" s="1"/>
      <c r="QN430" s="1"/>
      <c r="QO430" s="1"/>
      <c r="QP430" s="1"/>
      <c r="QQ430" s="1"/>
      <c r="QR430" s="1"/>
      <c r="QS430" s="1"/>
      <c r="QT430" s="1"/>
      <c r="QU430" s="1"/>
      <c r="QV430" s="1"/>
    </row>
    <row r="431" spans="1:464" x14ac:dyDescent="0.25">
      <c r="A431" s="1"/>
      <c r="B431" s="1"/>
      <c r="C431" s="1"/>
      <c r="D431" s="1"/>
      <c r="E431" s="1"/>
      <c r="Q431" s="1"/>
      <c r="R431" s="1"/>
      <c r="W431" s="48"/>
      <c r="AH431" s="48"/>
      <c r="AI431" s="48"/>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c r="NF431" s="1"/>
      <c r="NG431" s="1"/>
      <c r="NH431" s="1"/>
      <c r="NI431" s="1"/>
      <c r="NJ431" s="1"/>
      <c r="NK431" s="1"/>
      <c r="NL431" s="1"/>
      <c r="NM431" s="1"/>
      <c r="NN431" s="1"/>
      <c r="NO431" s="1"/>
      <c r="NP431" s="1"/>
      <c r="NQ431" s="1"/>
      <c r="NR431" s="1"/>
      <c r="NS431" s="1"/>
      <c r="NT431" s="1"/>
      <c r="NU431" s="1"/>
      <c r="NV431" s="1"/>
      <c r="NW431" s="1"/>
      <c r="NX431" s="1"/>
      <c r="NY431" s="1"/>
      <c r="NZ431" s="1"/>
      <c r="OA431" s="1"/>
      <c r="OB431" s="1"/>
      <c r="OC431" s="1"/>
      <c r="OD431" s="1"/>
      <c r="OE431" s="1"/>
      <c r="OF431" s="1"/>
      <c r="OG431" s="1"/>
      <c r="OH431" s="1"/>
      <c r="OI431" s="1"/>
      <c r="OJ431" s="1"/>
      <c r="OK431" s="1"/>
      <c r="OL431" s="1"/>
      <c r="OM431" s="1"/>
      <c r="ON431" s="1"/>
      <c r="OO431" s="1"/>
      <c r="OP431" s="1"/>
      <c r="OQ431" s="1"/>
      <c r="OR431" s="1"/>
      <c r="OS431" s="1"/>
      <c r="OT431" s="1"/>
      <c r="OU431" s="1"/>
      <c r="OV431" s="1"/>
      <c r="OW431" s="1"/>
      <c r="OX431" s="1"/>
      <c r="OY431" s="1"/>
      <c r="OZ431" s="1"/>
      <c r="PA431" s="1"/>
      <c r="PB431" s="1"/>
      <c r="PC431" s="1"/>
      <c r="PD431" s="1"/>
      <c r="PE431" s="1"/>
      <c r="PF431" s="1"/>
      <c r="PG431" s="1"/>
      <c r="PH431" s="1"/>
      <c r="PI431" s="1"/>
      <c r="PJ431" s="1"/>
      <c r="PK431" s="1"/>
      <c r="PL431" s="1"/>
      <c r="PM431" s="1"/>
      <c r="PN431" s="1"/>
      <c r="PO431" s="1"/>
      <c r="PP431" s="1"/>
      <c r="PQ431" s="1"/>
      <c r="PR431" s="1"/>
      <c r="PS431" s="1"/>
      <c r="PT431" s="1"/>
      <c r="PU431" s="1"/>
      <c r="PV431" s="1"/>
      <c r="PW431" s="1"/>
      <c r="PX431" s="1"/>
      <c r="PY431" s="1"/>
      <c r="PZ431" s="1"/>
      <c r="QA431" s="1"/>
      <c r="QB431" s="1"/>
      <c r="QC431" s="1"/>
      <c r="QD431" s="1"/>
      <c r="QE431" s="1"/>
      <c r="QF431" s="1"/>
      <c r="QG431" s="1"/>
      <c r="QH431" s="1"/>
      <c r="QI431" s="1"/>
      <c r="QJ431" s="1"/>
      <c r="QK431" s="1"/>
      <c r="QL431" s="1"/>
      <c r="QM431" s="1"/>
      <c r="QN431" s="1"/>
      <c r="QO431" s="1"/>
      <c r="QP431" s="1"/>
      <c r="QQ431" s="1"/>
      <c r="QR431" s="1"/>
      <c r="QS431" s="1"/>
      <c r="QT431" s="1"/>
      <c r="QU431" s="1"/>
      <c r="QV431" s="1"/>
    </row>
    <row r="432" spans="1:464" x14ac:dyDescent="0.25">
      <c r="A432" s="1"/>
      <c r="B432" s="1"/>
      <c r="C432" s="1"/>
      <c r="D432" s="1"/>
      <c r="E432" s="1"/>
      <c r="Q432" s="1"/>
      <c r="R432" s="1"/>
      <c r="W432" s="48"/>
      <c r="AH432" s="48"/>
      <c r="AI432" s="48"/>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c r="NF432" s="1"/>
      <c r="NG432" s="1"/>
      <c r="NH432" s="1"/>
      <c r="NI432" s="1"/>
      <c r="NJ432" s="1"/>
      <c r="NK432" s="1"/>
      <c r="NL432" s="1"/>
      <c r="NM432" s="1"/>
      <c r="NN432" s="1"/>
      <c r="NO432" s="1"/>
      <c r="NP432" s="1"/>
      <c r="NQ432" s="1"/>
      <c r="NR432" s="1"/>
      <c r="NS432" s="1"/>
      <c r="NT432" s="1"/>
      <c r="NU432" s="1"/>
      <c r="NV432" s="1"/>
      <c r="NW432" s="1"/>
      <c r="NX432" s="1"/>
      <c r="NY432" s="1"/>
      <c r="NZ432" s="1"/>
      <c r="OA432" s="1"/>
      <c r="OB432" s="1"/>
      <c r="OC432" s="1"/>
      <c r="OD432" s="1"/>
      <c r="OE432" s="1"/>
      <c r="OF432" s="1"/>
      <c r="OG432" s="1"/>
      <c r="OH432" s="1"/>
      <c r="OI432" s="1"/>
      <c r="OJ432" s="1"/>
      <c r="OK432" s="1"/>
      <c r="OL432" s="1"/>
      <c r="OM432" s="1"/>
      <c r="ON432" s="1"/>
      <c r="OO432" s="1"/>
      <c r="OP432" s="1"/>
      <c r="OQ432" s="1"/>
      <c r="OR432" s="1"/>
      <c r="OS432" s="1"/>
      <c r="OT432" s="1"/>
      <c r="OU432" s="1"/>
      <c r="OV432" s="1"/>
      <c r="OW432" s="1"/>
      <c r="OX432" s="1"/>
      <c r="OY432" s="1"/>
      <c r="OZ432" s="1"/>
      <c r="PA432" s="1"/>
      <c r="PB432" s="1"/>
      <c r="PC432" s="1"/>
      <c r="PD432" s="1"/>
      <c r="PE432" s="1"/>
      <c r="PF432" s="1"/>
      <c r="PG432" s="1"/>
      <c r="PH432" s="1"/>
      <c r="PI432" s="1"/>
      <c r="PJ432" s="1"/>
      <c r="PK432" s="1"/>
      <c r="PL432" s="1"/>
      <c r="PM432" s="1"/>
      <c r="PN432" s="1"/>
      <c r="PO432" s="1"/>
      <c r="PP432" s="1"/>
      <c r="PQ432" s="1"/>
      <c r="PR432" s="1"/>
      <c r="PS432" s="1"/>
      <c r="PT432" s="1"/>
      <c r="PU432" s="1"/>
      <c r="PV432" s="1"/>
      <c r="PW432" s="1"/>
      <c r="PX432" s="1"/>
      <c r="PY432" s="1"/>
      <c r="PZ432" s="1"/>
      <c r="QA432" s="1"/>
      <c r="QB432" s="1"/>
      <c r="QC432" s="1"/>
      <c r="QD432" s="1"/>
      <c r="QE432" s="1"/>
      <c r="QF432" s="1"/>
      <c r="QG432" s="1"/>
      <c r="QH432" s="1"/>
      <c r="QI432" s="1"/>
      <c r="QJ432" s="1"/>
      <c r="QK432" s="1"/>
      <c r="QL432" s="1"/>
      <c r="QM432" s="1"/>
      <c r="QN432" s="1"/>
      <c r="QO432" s="1"/>
      <c r="QP432" s="1"/>
      <c r="QQ432" s="1"/>
      <c r="QR432" s="1"/>
      <c r="QS432" s="1"/>
      <c r="QT432" s="1"/>
      <c r="QU432" s="1"/>
      <c r="QV432" s="1"/>
    </row>
    <row r="433" spans="1:464" x14ac:dyDescent="0.25">
      <c r="A433" s="1"/>
      <c r="B433" s="1"/>
      <c r="C433" s="1"/>
      <c r="D433" s="1"/>
      <c r="E433" s="1"/>
      <c r="Q433" s="1"/>
      <c r="R433" s="1"/>
      <c r="W433" s="48"/>
      <c r="AH433" s="48"/>
      <c r="AI433" s="48"/>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c r="KH433" s="1"/>
      <c r="KI433" s="1"/>
      <c r="KJ433" s="1"/>
      <c r="KK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c r="LI433" s="1"/>
      <c r="LJ433" s="1"/>
      <c r="LK433" s="1"/>
      <c r="LL433" s="1"/>
      <c r="LM433" s="1"/>
      <c r="LN433" s="1"/>
      <c r="LO433" s="1"/>
      <c r="LP433" s="1"/>
      <c r="LQ433" s="1"/>
      <c r="LR433" s="1"/>
      <c r="LS433" s="1"/>
      <c r="LT433" s="1"/>
      <c r="LU433" s="1"/>
      <c r="LV433" s="1"/>
      <c r="LW433" s="1"/>
      <c r="LX433" s="1"/>
      <c r="LY433" s="1"/>
      <c r="LZ433" s="1"/>
      <c r="MA433" s="1"/>
      <c r="MB433" s="1"/>
      <c r="MC433" s="1"/>
      <c r="MD433" s="1"/>
      <c r="ME433" s="1"/>
      <c r="MF433" s="1"/>
      <c r="MG433" s="1"/>
      <c r="MH433" s="1"/>
      <c r="MI433" s="1"/>
      <c r="MJ433" s="1"/>
      <c r="MK433" s="1"/>
      <c r="ML433" s="1"/>
      <c r="MM433" s="1"/>
      <c r="MN433" s="1"/>
      <c r="MO433" s="1"/>
      <c r="MP433" s="1"/>
      <c r="MQ433" s="1"/>
      <c r="MR433" s="1"/>
      <c r="MS433" s="1"/>
      <c r="MT433" s="1"/>
      <c r="MU433" s="1"/>
      <c r="MV433" s="1"/>
      <c r="MW433" s="1"/>
      <c r="MX433" s="1"/>
      <c r="MY433" s="1"/>
      <c r="MZ433" s="1"/>
      <c r="NA433" s="1"/>
      <c r="NB433" s="1"/>
      <c r="NC433" s="1"/>
      <c r="ND433" s="1"/>
      <c r="NE433" s="1"/>
      <c r="NF433" s="1"/>
      <c r="NG433" s="1"/>
      <c r="NH433" s="1"/>
      <c r="NI433" s="1"/>
      <c r="NJ433" s="1"/>
      <c r="NK433" s="1"/>
      <c r="NL433" s="1"/>
      <c r="NM433" s="1"/>
      <c r="NN433" s="1"/>
      <c r="NO433" s="1"/>
      <c r="NP433" s="1"/>
      <c r="NQ433" s="1"/>
      <c r="NR433" s="1"/>
      <c r="NS433" s="1"/>
      <c r="NT433" s="1"/>
      <c r="NU433" s="1"/>
      <c r="NV433" s="1"/>
      <c r="NW433" s="1"/>
      <c r="NX433" s="1"/>
      <c r="NY433" s="1"/>
      <c r="NZ433" s="1"/>
      <c r="OA433" s="1"/>
      <c r="OB433" s="1"/>
      <c r="OC433" s="1"/>
      <c r="OD433" s="1"/>
      <c r="OE433" s="1"/>
      <c r="OF433" s="1"/>
      <c r="OG433" s="1"/>
      <c r="OH433" s="1"/>
      <c r="OI433" s="1"/>
      <c r="OJ433" s="1"/>
      <c r="OK433" s="1"/>
      <c r="OL433" s="1"/>
      <c r="OM433" s="1"/>
      <c r="ON433" s="1"/>
      <c r="OO433" s="1"/>
      <c r="OP433" s="1"/>
      <c r="OQ433" s="1"/>
      <c r="OR433" s="1"/>
      <c r="OS433" s="1"/>
      <c r="OT433" s="1"/>
      <c r="OU433" s="1"/>
      <c r="OV433" s="1"/>
      <c r="OW433" s="1"/>
      <c r="OX433" s="1"/>
      <c r="OY433" s="1"/>
      <c r="OZ433" s="1"/>
      <c r="PA433" s="1"/>
      <c r="PB433" s="1"/>
      <c r="PC433" s="1"/>
      <c r="PD433" s="1"/>
      <c r="PE433" s="1"/>
      <c r="PF433" s="1"/>
      <c r="PG433" s="1"/>
      <c r="PH433" s="1"/>
      <c r="PI433" s="1"/>
      <c r="PJ433" s="1"/>
      <c r="PK433" s="1"/>
      <c r="PL433" s="1"/>
      <c r="PM433" s="1"/>
      <c r="PN433" s="1"/>
      <c r="PO433" s="1"/>
      <c r="PP433" s="1"/>
      <c r="PQ433" s="1"/>
      <c r="PR433" s="1"/>
      <c r="PS433" s="1"/>
      <c r="PT433" s="1"/>
      <c r="PU433" s="1"/>
      <c r="PV433" s="1"/>
      <c r="PW433" s="1"/>
      <c r="PX433" s="1"/>
      <c r="PY433" s="1"/>
      <c r="PZ433" s="1"/>
      <c r="QA433" s="1"/>
      <c r="QB433" s="1"/>
      <c r="QC433" s="1"/>
      <c r="QD433" s="1"/>
      <c r="QE433" s="1"/>
      <c r="QF433" s="1"/>
      <c r="QG433" s="1"/>
      <c r="QH433" s="1"/>
      <c r="QI433" s="1"/>
      <c r="QJ433" s="1"/>
      <c r="QK433" s="1"/>
      <c r="QL433" s="1"/>
      <c r="QM433" s="1"/>
      <c r="QN433" s="1"/>
      <c r="QO433" s="1"/>
      <c r="QP433" s="1"/>
      <c r="QQ433" s="1"/>
      <c r="QR433" s="1"/>
      <c r="QS433" s="1"/>
      <c r="QT433" s="1"/>
      <c r="QU433" s="1"/>
      <c r="QV433" s="1"/>
    </row>
    <row r="434" spans="1:464" x14ac:dyDescent="0.25">
      <c r="A434" s="1"/>
      <c r="B434" s="1"/>
      <c r="C434" s="1"/>
      <c r="D434" s="1"/>
      <c r="E434" s="1"/>
      <c r="Q434" s="1"/>
      <c r="R434" s="1"/>
      <c r="W434" s="48"/>
      <c r="AH434" s="48"/>
      <c r="AI434" s="48"/>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c r="NF434" s="1"/>
      <c r="NG434" s="1"/>
      <c r="NH434" s="1"/>
      <c r="NI434" s="1"/>
      <c r="NJ434" s="1"/>
      <c r="NK434" s="1"/>
      <c r="NL434" s="1"/>
      <c r="NM434" s="1"/>
      <c r="NN434" s="1"/>
      <c r="NO434" s="1"/>
      <c r="NP434" s="1"/>
      <c r="NQ434" s="1"/>
      <c r="NR434" s="1"/>
      <c r="NS434" s="1"/>
      <c r="NT434" s="1"/>
      <c r="NU434" s="1"/>
      <c r="NV434" s="1"/>
      <c r="NW434" s="1"/>
      <c r="NX434" s="1"/>
      <c r="NY434" s="1"/>
      <c r="NZ434" s="1"/>
      <c r="OA434" s="1"/>
      <c r="OB434" s="1"/>
      <c r="OC434" s="1"/>
      <c r="OD434" s="1"/>
      <c r="OE434" s="1"/>
      <c r="OF434" s="1"/>
      <c r="OG434" s="1"/>
      <c r="OH434" s="1"/>
      <c r="OI434" s="1"/>
      <c r="OJ434" s="1"/>
      <c r="OK434" s="1"/>
      <c r="OL434" s="1"/>
      <c r="OM434" s="1"/>
      <c r="ON434" s="1"/>
      <c r="OO434" s="1"/>
      <c r="OP434" s="1"/>
      <c r="OQ434" s="1"/>
      <c r="OR434" s="1"/>
      <c r="OS434" s="1"/>
      <c r="OT434" s="1"/>
      <c r="OU434" s="1"/>
      <c r="OV434" s="1"/>
      <c r="OW434" s="1"/>
      <c r="OX434" s="1"/>
      <c r="OY434" s="1"/>
      <c r="OZ434" s="1"/>
      <c r="PA434" s="1"/>
      <c r="PB434" s="1"/>
      <c r="PC434" s="1"/>
      <c r="PD434" s="1"/>
      <c r="PE434" s="1"/>
      <c r="PF434" s="1"/>
      <c r="PG434" s="1"/>
      <c r="PH434" s="1"/>
      <c r="PI434" s="1"/>
      <c r="PJ434" s="1"/>
      <c r="PK434" s="1"/>
      <c r="PL434" s="1"/>
      <c r="PM434" s="1"/>
      <c r="PN434" s="1"/>
      <c r="PO434" s="1"/>
      <c r="PP434" s="1"/>
      <c r="PQ434" s="1"/>
      <c r="PR434" s="1"/>
      <c r="PS434" s="1"/>
      <c r="PT434" s="1"/>
      <c r="PU434" s="1"/>
      <c r="PV434" s="1"/>
      <c r="PW434" s="1"/>
      <c r="PX434" s="1"/>
      <c r="PY434" s="1"/>
      <c r="PZ434" s="1"/>
      <c r="QA434" s="1"/>
      <c r="QB434" s="1"/>
      <c r="QC434" s="1"/>
      <c r="QD434" s="1"/>
      <c r="QE434" s="1"/>
      <c r="QF434" s="1"/>
      <c r="QG434" s="1"/>
      <c r="QH434" s="1"/>
      <c r="QI434" s="1"/>
      <c r="QJ434" s="1"/>
      <c r="QK434" s="1"/>
      <c r="QL434" s="1"/>
      <c r="QM434" s="1"/>
      <c r="QN434" s="1"/>
      <c r="QO434" s="1"/>
      <c r="QP434" s="1"/>
      <c r="QQ434" s="1"/>
      <c r="QR434" s="1"/>
      <c r="QS434" s="1"/>
      <c r="QT434" s="1"/>
      <c r="QU434" s="1"/>
      <c r="QV434" s="1"/>
    </row>
    <row r="435" spans="1:464" x14ac:dyDescent="0.25">
      <c r="A435" s="1"/>
      <c r="B435" s="1"/>
      <c r="C435" s="1"/>
      <c r="D435" s="1"/>
      <c r="E435" s="1"/>
      <c r="Q435" s="1"/>
      <c r="R435" s="1"/>
      <c r="W435" s="48"/>
      <c r="AH435" s="48"/>
      <c r="AI435" s="48"/>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c r="LI435" s="1"/>
      <c r="LJ435" s="1"/>
      <c r="LK435" s="1"/>
      <c r="LL435" s="1"/>
      <c r="LM435" s="1"/>
      <c r="LN435" s="1"/>
      <c r="LO435" s="1"/>
      <c r="LP435" s="1"/>
      <c r="LQ435" s="1"/>
      <c r="LR435" s="1"/>
      <c r="LS435" s="1"/>
      <c r="LT435" s="1"/>
      <c r="LU435" s="1"/>
      <c r="LV435" s="1"/>
      <c r="LW435" s="1"/>
      <c r="LX435" s="1"/>
      <c r="LY435" s="1"/>
      <c r="LZ435" s="1"/>
      <c r="MA435" s="1"/>
      <c r="MB435" s="1"/>
      <c r="MC435" s="1"/>
      <c r="MD435" s="1"/>
      <c r="ME435" s="1"/>
      <c r="MF435" s="1"/>
      <c r="MG435" s="1"/>
      <c r="MH435" s="1"/>
      <c r="MI435" s="1"/>
      <c r="MJ435" s="1"/>
      <c r="MK435" s="1"/>
      <c r="ML435" s="1"/>
      <c r="MM435" s="1"/>
      <c r="MN435" s="1"/>
      <c r="MO435" s="1"/>
      <c r="MP435" s="1"/>
      <c r="MQ435" s="1"/>
      <c r="MR435" s="1"/>
      <c r="MS435" s="1"/>
      <c r="MT435" s="1"/>
      <c r="MU435" s="1"/>
      <c r="MV435" s="1"/>
      <c r="MW435" s="1"/>
      <c r="MX435" s="1"/>
      <c r="MY435" s="1"/>
      <c r="MZ435" s="1"/>
      <c r="NA435" s="1"/>
      <c r="NB435" s="1"/>
      <c r="NC435" s="1"/>
      <c r="ND435" s="1"/>
      <c r="NE435" s="1"/>
      <c r="NF435" s="1"/>
      <c r="NG435" s="1"/>
      <c r="NH435" s="1"/>
      <c r="NI435" s="1"/>
      <c r="NJ435" s="1"/>
      <c r="NK435" s="1"/>
      <c r="NL435" s="1"/>
      <c r="NM435" s="1"/>
      <c r="NN435" s="1"/>
      <c r="NO435" s="1"/>
      <c r="NP435" s="1"/>
      <c r="NQ435" s="1"/>
      <c r="NR435" s="1"/>
      <c r="NS435" s="1"/>
      <c r="NT435" s="1"/>
      <c r="NU435" s="1"/>
      <c r="NV435" s="1"/>
      <c r="NW435" s="1"/>
      <c r="NX435" s="1"/>
      <c r="NY435" s="1"/>
      <c r="NZ435" s="1"/>
      <c r="OA435" s="1"/>
      <c r="OB435" s="1"/>
      <c r="OC435" s="1"/>
      <c r="OD435" s="1"/>
      <c r="OE435" s="1"/>
      <c r="OF435" s="1"/>
      <c r="OG435" s="1"/>
      <c r="OH435" s="1"/>
      <c r="OI435" s="1"/>
      <c r="OJ435" s="1"/>
      <c r="OK435" s="1"/>
      <c r="OL435" s="1"/>
      <c r="OM435" s="1"/>
      <c r="ON435" s="1"/>
      <c r="OO435" s="1"/>
      <c r="OP435" s="1"/>
      <c r="OQ435" s="1"/>
      <c r="OR435" s="1"/>
      <c r="OS435" s="1"/>
      <c r="OT435" s="1"/>
      <c r="OU435" s="1"/>
      <c r="OV435" s="1"/>
      <c r="OW435" s="1"/>
      <c r="OX435" s="1"/>
      <c r="OY435" s="1"/>
      <c r="OZ435" s="1"/>
      <c r="PA435" s="1"/>
      <c r="PB435" s="1"/>
      <c r="PC435" s="1"/>
      <c r="PD435" s="1"/>
      <c r="PE435" s="1"/>
      <c r="PF435" s="1"/>
      <c r="PG435" s="1"/>
      <c r="PH435" s="1"/>
      <c r="PI435" s="1"/>
      <c r="PJ435" s="1"/>
      <c r="PK435" s="1"/>
      <c r="PL435" s="1"/>
      <c r="PM435" s="1"/>
      <c r="PN435" s="1"/>
      <c r="PO435" s="1"/>
      <c r="PP435" s="1"/>
      <c r="PQ435" s="1"/>
      <c r="PR435" s="1"/>
      <c r="PS435" s="1"/>
      <c r="PT435" s="1"/>
      <c r="PU435" s="1"/>
      <c r="PV435" s="1"/>
      <c r="PW435" s="1"/>
      <c r="PX435" s="1"/>
      <c r="PY435" s="1"/>
      <c r="PZ435" s="1"/>
      <c r="QA435" s="1"/>
      <c r="QB435" s="1"/>
      <c r="QC435" s="1"/>
      <c r="QD435" s="1"/>
      <c r="QE435" s="1"/>
      <c r="QF435" s="1"/>
      <c r="QG435" s="1"/>
      <c r="QH435" s="1"/>
      <c r="QI435" s="1"/>
      <c r="QJ435" s="1"/>
      <c r="QK435" s="1"/>
      <c r="QL435" s="1"/>
      <c r="QM435" s="1"/>
      <c r="QN435" s="1"/>
      <c r="QO435" s="1"/>
      <c r="QP435" s="1"/>
      <c r="QQ435" s="1"/>
      <c r="QR435" s="1"/>
      <c r="QS435" s="1"/>
      <c r="QT435" s="1"/>
      <c r="QU435" s="1"/>
      <c r="QV435" s="1"/>
    </row>
    <row r="436" spans="1:464" x14ac:dyDescent="0.25">
      <c r="A436" s="1"/>
      <c r="B436" s="1"/>
      <c r="C436" s="1"/>
      <c r="D436" s="1"/>
      <c r="E436" s="1"/>
      <c r="Q436" s="1"/>
      <c r="R436" s="1"/>
      <c r="W436" s="48"/>
      <c r="AH436" s="48"/>
      <c r="AI436" s="48"/>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c r="NF436" s="1"/>
      <c r="NG436" s="1"/>
      <c r="NH436" s="1"/>
      <c r="NI436" s="1"/>
      <c r="NJ436" s="1"/>
      <c r="NK436" s="1"/>
      <c r="NL436" s="1"/>
      <c r="NM436" s="1"/>
      <c r="NN436" s="1"/>
      <c r="NO436" s="1"/>
      <c r="NP436" s="1"/>
      <c r="NQ436" s="1"/>
      <c r="NR436" s="1"/>
      <c r="NS436" s="1"/>
      <c r="NT436" s="1"/>
      <c r="NU436" s="1"/>
      <c r="NV436" s="1"/>
      <c r="NW436" s="1"/>
      <c r="NX436" s="1"/>
      <c r="NY436" s="1"/>
      <c r="NZ436" s="1"/>
      <c r="OA436" s="1"/>
      <c r="OB436" s="1"/>
      <c r="OC436" s="1"/>
      <c r="OD436" s="1"/>
      <c r="OE436" s="1"/>
      <c r="OF436" s="1"/>
      <c r="OG436" s="1"/>
      <c r="OH436" s="1"/>
      <c r="OI436" s="1"/>
      <c r="OJ436" s="1"/>
      <c r="OK436" s="1"/>
      <c r="OL436" s="1"/>
      <c r="OM436" s="1"/>
      <c r="ON436" s="1"/>
      <c r="OO436" s="1"/>
      <c r="OP436" s="1"/>
      <c r="OQ436" s="1"/>
      <c r="OR436" s="1"/>
      <c r="OS436" s="1"/>
      <c r="OT436" s="1"/>
      <c r="OU436" s="1"/>
      <c r="OV436" s="1"/>
      <c r="OW436" s="1"/>
      <c r="OX436" s="1"/>
      <c r="OY436" s="1"/>
      <c r="OZ436" s="1"/>
      <c r="PA436" s="1"/>
      <c r="PB436" s="1"/>
      <c r="PC436" s="1"/>
      <c r="PD436" s="1"/>
      <c r="PE436" s="1"/>
      <c r="PF436" s="1"/>
      <c r="PG436" s="1"/>
      <c r="PH436" s="1"/>
      <c r="PI436" s="1"/>
      <c r="PJ436" s="1"/>
      <c r="PK436" s="1"/>
      <c r="PL436" s="1"/>
      <c r="PM436" s="1"/>
      <c r="PN436" s="1"/>
      <c r="PO436" s="1"/>
      <c r="PP436" s="1"/>
      <c r="PQ436" s="1"/>
      <c r="PR436" s="1"/>
      <c r="PS436" s="1"/>
      <c r="PT436" s="1"/>
      <c r="PU436" s="1"/>
      <c r="PV436" s="1"/>
      <c r="PW436" s="1"/>
      <c r="PX436" s="1"/>
      <c r="PY436" s="1"/>
      <c r="PZ436" s="1"/>
      <c r="QA436" s="1"/>
      <c r="QB436" s="1"/>
      <c r="QC436" s="1"/>
      <c r="QD436" s="1"/>
      <c r="QE436" s="1"/>
      <c r="QF436" s="1"/>
      <c r="QG436" s="1"/>
      <c r="QH436" s="1"/>
      <c r="QI436" s="1"/>
      <c r="QJ436" s="1"/>
      <c r="QK436" s="1"/>
      <c r="QL436" s="1"/>
      <c r="QM436" s="1"/>
      <c r="QN436" s="1"/>
      <c r="QO436" s="1"/>
      <c r="QP436" s="1"/>
      <c r="QQ436" s="1"/>
      <c r="QR436" s="1"/>
      <c r="QS436" s="1"/>
      <c r="QT436" s="1"/>
      <c r="QU436" s="1"/>
      <c r="QV436" s="1"/>
    </row>
    <row r="437" spans="1:464" x14ac:dyDescent="0.25">
      <c r="A437" s="1"/>
      <c r="B437" s="1"/>
      <c r="C437" s="1"/>
      <c r="D437" s="1"/>
      <c r="E437" s="1"/>
      <c r="Q437" s="1"/>
      <c r="R437" s="1"/>
      <c r="W437" s="48"/>
      <c r="AH437" s="48"/>
      <c r="AI437" s="48"/>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c r="KH437" s="1"/>
      <c r="KI437" s="1"/>
      <c r="KJ437" s="1"/>
      <c r="KK437" s="1"/>
      <c r="KL437" s="1"/>
      <c r="KM437" s="1"/>
      <c r="KN437" s="1"/>
      <c r="KO437" s="1"/>
      <c r="KP437" s="1"/>
      <c r="KQ437" s="1"/>
      <c r="KR437" s="1"/>
      <c r="KS437" s="1"/>
      <c r="KT437" s="1"/>
      <c r="KU437" s="1"/>
      <c r="KV437" s="1"/>
      <c r="KW437" s="1"/>
      <c r="KX437" s="1"/>
      <c r="KY437" s="1"/>
      <c r="KZ437" s="1"/>
      <c r="LA437" s="1"/>
      <c r="LB437" s="1"/>
      <c r="LC437" s="1"/>
      <c r="LD437" s="1"/>
      <c r="LE437" s="1"/>
      <c r="LF437" s="1"/>
      <c r="LG437" s="1"/>
      <c r="LH437" s="1"/>
      <c r="LI437" s="1"/>
      <c r="LJ437" s="1"/>
      <c r="LK437" s="1"/>
      <c r="LL437" s="1"/>
      <c r="LM437" s="1"/>
      <c r="LN437" s="1"/>
      <c r="LO437" s="1"/>
      <c r="LP437" s="1"/>
      <c r="LQ437" s="1"/>
      <c r="LR437" s="1"/>
      <c r="LS437" s="1"/>
      <c r="LT437" s="1"/>
      <c r="LU437" s="1"/>
      <c r="LV437" s="1"/>
      <c r="LW437" s="1"/>
      <c r="LX437" s="1"/>
      <c r="LY437" s="1"/>
      <c r="LZ437" s="1"/>
      <c r="MA437" s="1"/>
      <c r="MB437" s="1"/>
      <c r="MC437" s="1"/>
      <c r="MD437" s="1"/>
      <c r="ME437" s="1"/>
      <c r="MF437" s="1"/>
      <c r="MG437" s="1"/>
      <c r="MH437" s="1"/>
      <c r="MI437" s="1"/>
      <c r="MJ437" s="1"/>
      <c r="MK437" s="1"/>
      <c r="ML437" s="1"/>
      <c r="MM437" s="1"/>
      <c r="MN437" s="1"/>
      <c r="MO437" s="1"/>
      <c r="MP437" s="1"/>
      <c r="MQ437" s="1"/>
      <c r="MR437" s="1"/>
      <c r="MS437" s="1"/>
      <c r="MT437" s="1"/>
      <c r="MU437" s="1"/>
      <c r="MV437" s="1"/>
      <c r="MW437" s="1"/>
      <c r="MX437" s="1"/>
      <c r="MY437" s="1"/>
      <c r="MZ437" s="1"/>
      <c r="NA437" s="1"/>
      <c r="NB437" s="1"/>
      <c r="NC437" s="1"/>
      <c r="ND437" s="1"/>
      <c r="NE437" s="1"/>
      <c r="NF437" s="1"/>
      <c r="NG437" s="1"/>
      <c r="NH437" s="1"/>
      <c r="NI437" s="1"/>
      <c r="NJ437" s="1"/>
      <c r="NK437" s="1"/>
      <c r="NL437" s="1"/>
      <c r="NM437" s="1"/>
      <c r="NN437" s="1"/>
      <c r="NO437" s="1"/>
      <c r="NP437" s="1"/>
      <c r="NQ437" s="1"/>
      <c r="NR437" s="1"/>
      <c r="NS437" s="1"/>
      <c r="NT437" s="1"/>
      <c r="NU437" s="1"/>
      <c r="NV437" s="1"/>
      <c r="NW437" s="1"/>
      <c r="NX437" s="1"/>
      <c r="NY437" s="1"/>
      <c r="NZ437" s="1"/>
      <c r="OA437" s="1"/>
      <c r="OB437" s="1"/>
      <c r="OC437" s="1"/>
      <c r="OD437" s="1"/>
      <c r="OE437" s="1"/>
      <c r="OF437" s="1"/>
      <c r="OG437" s="1"/>
      <c r="OH437" s="1"/>
      <c r="OI437" s="1"/>
      <c r="OJ437" s="1"/>
      <c r="OK437" s="1"/>
      <c r="OL437" s="1"/>
      <c r="OM437" s="1"/>
      <c r="ON437" s="1"/>
      <c r="OO437" s="1"/>
      <c r="OP437" s="1"/>
      <c r="OQ437" s="1"/>
      <c r="OR437" s="1"/>
      <c r="OS437" s="1"/>
      <c r="OT437" s="1"/>
      <c r="OU437" s="1"/>
      <c r="OV437" s="1"/>
      <c r="OW437" s="1"/>
      <c r="OX437" s="1"/>
      <c r="OY437" s="1"/>
      <c r="OZ437" s="1"/>
      <c r="PA437" s="1"/>
      <c r="PB437" s="1"/>
      <c r="PC437" s="1"/>
      <c r="PD437" s="1"/>
      <c r="PE437" s="1"/>
      <c r="PF437" s="1"/>
      <c r="PG437" s="1"/>
      <c r="PH437" s="1"/>
      <c r="PI437" s="1"/>
      <c r="PJ437" s="1"/>
      <c r="PK437" s="1"/>
      <c r="PL437" s="1"/>
      <c r="PM437" s="1"/>
      <c r="PN437" s="1"/>
      <c r="PO437" s="1"/>
      <c r="PP437" s="1"/>
      <c r="PQ437" s="1"/>
      <c r="PR437" s="1"/>
      <c r="PS437" s="1"/>
      <c r="PT437" s="1"/>
      <c r="PU437" s="1"/>
      <c r="PV437" s="1"/>
      <c r="PW437" s="1"/>
      <c r="PX437" s="1"/>
      <c r="PY437" s="1"/>
      <c r="PZ437" s="1"/>
      <c r="QA437" s="1"/>
      <c r="QB437" s="1"/>
      <c r="QC437" s="1"/>
      <c r="QD437" s="1"/>
      <c r="QE437" s="1"/>
      <c r="QF437" s="1"/>
      <c r="QG437" s="1"/>
      <c r="QH437" s="1"/>
      <c r="QI437" s="1"/>
      <c r="QJ437" s="1"/>
      <c r="QK437" s="1"/>
      <c r="QL437" s="1"/>
      <c r="QM437" s="1"/>
      <c r="QN437" s="1"/>
      <c r="QO437" s="1"/>
      <c r="QP437" s="1"/>
      <c r="QQ437" s="1"/>
      <c r="QR437" s="1"/>
      <c r="QS437" s="1"/>
      <c r="QT437" s="1"/>
      <c r="QU437" s="1"/>
      <c r="QV437" s="1"/>
    </row>
    <row r="438" spans="1:464" x14ac:dyDescent="0.25">
      <c r="A438" s="1"/>
      <c r="B438" s="1"/>
      <c r="C438" s="1"/>
      <c r="D438" s="1"/>
      <c r="E438" s="1"/>
      <c r="Q438" s="1"/>
      <c r="R438" s="1"/>
      <c r="W438" s="48"/>
      <c r="AH438" s="48"/>
      <c r="AI438" s="48"/>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c r="KH438" s="1"/>
      <c r="KI438" s="1"/>
      <c r="KJ438" s="1"/>
      <c r="KK438" s="1"/>
      <c r="KL438" s="1"/>
      <c r="KM438" s="1"/>
      <c r="KN438" s="1"/>
      <c r="KO438" s="1"/>
      <c r="KP438" s="1"/>
      <c r="KQ438" s="1"/>
      <c r="KR438" s="1"/>
      <c r="KS438" s="1"/>
      <c r="KT438" s="1"/>
      <c r="KU438" s="1"/>
      <c r="KV438" s="1"/>
      <c r="KW438" s="1"/>
      <c r="KX438" s="1"/>
      <c r="KY438" s="1"/>
      <c r="KZ438" s="1"/>
      <c r="LA438" s="1"/>
      <c r="LB438" s="1"/>
      <c r="LC438" s="1"/>
      <c r="LD438" s="1"/>
      <c r="LE438" s="1"/>
      <c r="LF438" s="1"/>
      <c r="LG438" s="1"/>
      <c r="LH438" s="1"/>
      <c r="LI438" s="1"/>
      <c r="LJ438" s="1"/>
      <c r="LK438" s="1"/>
      <c r="LL438" s="1"/>
      <c r="LM438" s="1"/>
      <c r="LN438" s="1"/>
      <c r="LO438" s="1"/>
      <c r="LP438" s="1"/>
      <c r="LQ438" s="1"/>
      <c r="LR438" s="1"/>
      <c r="LS438" s="1"/>
      <c r="LT438" s="1"/>
      <c r="LU438" s="1"/>
      <c r="LV438" s="1"/>
      <c r="LW438" s="1"/>
      <c r="LX438" s="1"/>
      <c r="LY438" s="1"/>
      <c r="LZ438" s="1"/>
      <c r="MA438" s="1"/>
      <c r="MB438" s="1"/>
      <c r="MC438" s="1"/>
      <c r="MD438" s="1"/>
      <c r="ME438" s="1"/>
      <c r="MF438" s="1"/>
      <c r="MG438" s="1"/>
      <c r="MH438" s="1"/>
      <c r="MI438" s="1"/>
      <c r="MJ438" s="1"/>
      <c r="MK438" s="1"/>
      <c r="ML438" s="1"/>
      <c r="MM438" s="1"/>
      <c r="MN438" s="1"/>
      <c r="MO438" s="1"/>
      <c r="MP438" s="1"/>
      <c r="MQ438" s="1"/>
      <c r="MR438" s="1"/>
      <c r="MS438" s="1"/>
      <c r="MT438" s="1"/>
      <c r="MU438" s="1"/>
      <c r="MV438" s="1"/>
      <c r="MW438" s="1"/>
      <c r="MX438" s="1"/>
      <c r="MY438" s="1"/>
      <c r="MZ438" s="1"/>
      <c r="NA438" s="1"/>
      <c r="NB438" s="1"/>
      <c r="NC438" s="1"/>
      <c r="ND438" s="1"/>
      <c r="NE438" s="1"/>
      <c r="NF438" s="1"/>
      <c r="NG438" s="1"/>
      <c r="NH438" s="1"/>
      <c r="NI438" s="1"/>
      <c r="NJ438" s="1"/>
      <c r="NK438" s="1"/>
      <c r="NL438" s="1"/>
      <c r="NM438" s="1"/>
      <c r="NN438" s="1"/>
      <c r="NO438" s="1"/>
      <c r="NP438" s="1"/>
      <c r="NQ438" s="1"/>
      <c r="NR438" s="1"/>
      <c r="NS438" s="1"/>
      <c r="NT438" s="1"/>
      <c r="NU438" s="1"/>
      <c r="NV438" s="1"/>
      <c r="NW438" s="1"/>
      <c r="NX438" s="1"/>
      <c r="NY438" s="1"/>
      <c r="NZ438" s="1"/>
      <c r="OA438" s="1"/>
      <c r="OB438" s="1"/>
      <c r="OC438" s="1"/>
      <c r="OD438" s="1"/>
      <c r="OE438" s="1"/>
      <c r="OF438" s="1"/>
      <c r="OG438" s="1"/>
      <c r="OH438" s="1"/>
      <c r="OI438" s="1"/>
      <c r="OJ438" s="1"/>
      <c r="OK438" s="1"/>
      <c r="OL438" s="1"/>
      <c r="OM438" s="1"/>
      <c r="ON438" s="1"/>
      <c r="OO438" s="1"/>
      <c r="OP438" s="1"/>
      <c r="OQ438" s="1"/>
      <c r="OR438" s="1"/>
      <c r="OS438" s="1"/>
      <c r="OT438" s="1"/>
      <c r="OU438" s="1"/>
      <c r="OV438" s="1"/>
      <c r="OW438" s="1"/>
      <c r="OX438" s="1"/>
      <c r="OY438" s="1"/>
      <c r="OZ438" s="1"/>
      <c r="PA438" s="1"/>
      <c r="PB438" s="1"/>
      <c r="PC438" s="1"/>
      <c r="PD438" s="1"/>
      <c r="PE438" s="1"/>
      <c r="PF438" s="1"/>
      <c r="PG438" s="1"/>
      <c r="PH438" s="1"/>
      <c r="PI438" s="1"/>
      <c r="PJ438" s="1"/>
      <c r="PK438" s="1"/>
      <c r="PL438" s="1"/>
      <c r="PM438" s="1"/>
      <c r="PN438" s="1"/>
      <c r="PO438" s="1"/>
      <c r="PP438" s="1"/>
      <c r="PQ438" s="1"/>
      <c r="PR438" s="1"/>
      <c r="PS438" s="1"/>
      <c r="PT438" s="1"/>
      <c r="PU438" s="1"/>
      <c r="PV438" s="1"/>
      <c r="PW438" s="1"/>
      <c r="PX438" s="1"/>
      <c r="PY438" s="1"/>
      <c r="PZ438" s="1"/>
      <c r="QA438" s="1"/>
      <c r="QB438" s="1"/>
      <c r="QC438" s="1"/>
      <c r="QD438" s="1"/>
      <c r="QE438" s="1"/>
      <c r="QF438" s="1"/>
      <c r="QG438" s="1"/>
      <c r="QH438" s="1"/>
      <c r="QI438" s="1"/>
      <c r="QJ438" s="1"/>
      <c r="QK438" s="1"/>
      <c r="QL438" s="1"/>
      <c r="QM438" s="1"/>
      <c r="QN438" s="1"/>
      <c r="QO438" s="1"/>
      <c r="QP438" s="1"/>
      <c r="QQ438" s="1"/>
      <c r="QR438" s="1"/>
      <c r="QS438" s="1"/>
      <c r="QT438" s="1"/>
      <c r="QU438" s="1"/>
      <c r="QV438" s="1"/>
    </row>
    <row r="439" spans="1:464" x14ac:dyDescent="0.25">
      <c r="A439" s="1"/>
      <c r="B439" s="1"/>
      <c r="C439" s="1"/>
      <c r="D439" s="1"/>
      <c r="E439" s="1"/>
      <c r="Q439" s="1"/>
      <c r="R439" s="1"/>
      <c r="W439" s="48"/>
      <c r="AH439" s="48"/>
      <c r="AI439" s="48"/>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c r="NF439" s="1"/>
      <c r="NG439" s="1"/>
      <c r="NH439" s="1"/>
      <c r="NI439" s="1"/>
      <c r="NJ439" s="1"/>
      <c r="NK439" s="1"/>
      <c r="NL439" s="1"/>
      <c r="NM439" s="1"/>
      <c r="NN439" s="1"/>
      <c r="NO439" s="1"/>
      <c r="NP439" s="1"/>
      <c r="NQ439" s="1"/>
      <c r="NR439" s="1"/>
      <c r="NS439" s="1"/>
      <c r="NT439" s="1"/>
      <c r="NU439" s="1"/>
      <c r="NV439" s="1"/>
      <c r="NW439" s="1"/>
      <c r="NX439" s="1"/>
      <c r="NY439" s="1"/>
      <c r="NZ439" s="1"/>
      <c r="OA439" s="1"/>
      <c r="OB439" s="1"/>
      <c r="OC439" s="1"/>
      <c r="OD439" s="1"/>
      <c r="OE439" s="1"/>
      <c r="OF439" s="1"/>
      <c r="OG439" s="1"/>
      <c r="OH439" s="1"/>
      <c r="OI439" s="1"/>
      <c r="OJ439" s="1"/>
      <c r="OK439" s="1"/>
      <c r="OL439" s="1"/>
      <c r="OM439" s="1"/>
      <c r="ON439" s="1"/>
      <c r="OO439" s="1"/>
      <c r="OP439" s="1"/>
      <c r="OQ439" s="1"/>
      <c r="OR439" s="1"/>
      <c r="OS439" s="1"/>
      <c r="OT439" s="1"/>
      <c r="OU439" s="1"/>
      <c r="OV439" s="1"/>
      <c r="OW439" s="1"/>
      <c r="OX439" s="1"/>
      <c r="OY439" s="1"/>
      <c r="OZ439" s="1"/>
      <c r="PA439" s="1"/>
      <c r="PB439" s="1"/>
      <c r="PC439" s="1"/>
      <c r="PD439" s="1"/>
      <c r="PE439" s="1"/>
      <c r="PF439" s="1"/>
      <c r="PG439" s="1"/>
      <c r="PH439" s="1"/>
      <c r="PI439" s="1"/>
      <c r="PJ439" s="1"/>
      <c r="PK439" s="1"/>
      <c r="PL439" s="1"/>
      <c r="PM439" s="1"/>
      <c r="PN439" s="1"/>
      <c r="PO439" s="1"/>
      <c r="PP439" s="1"/>
      <c r="PQ439" s="1"/>
      <c r="PR439" s="1"/>
      <c r="PS439" s="1"/>
      <c r="PT439" s="1"/>
      <c r="PU439" s="1"/>
      <c r="PV439" s="1"/>
      <c r="PW439" s="1"/>
      <c r="PX439" s="1"/>
      <c r="PY439" s="1"/>
      <c r="PZ439" s="1"/>
      <c r="QA439" s="1"/>
      <c r="QB439" s="1"/>
      <c r="QC439" s="1"/>
      <c r="QD439" s="1"/>
      <c r="QE439" s="1"/>
      <c r="QF439" s="1"/>
      <c r="QG439" s="1"/>
      <c r="QH439" s="1"/>
      <c r="QI439" s="1"/>
      <c r="QJ439" s="1"/>
      <c r="QK439" s="1"/>
      <c r="QL439" s="1"/>
      <c r="QM439" s="1"/>
      <c r="QN439" s="1"/>
      <c r="QO439" s="1"/>
      <c r="QP439" s="1"/>
      <c r="QQ439" s="1"/>
      <c r="QR439" s="1"/>
      <c r="QS439" s="1"/>
      <c r="QT439" s="1"/>
      <c r="QU439" s="1"/>
      <c r="QV439" s="1"/>
    </row>
    <row r="440" spans="1:464" x14ac:dyDescent="0.25">
      <c r="A440" s="1"/>
      <c r="B440" s="1"/>
      <c r="C440" s="1"/>
      <c r="D440" s="1"/>
      <c r="E440" s="1"/>
      <c r="Q440" s="1"/>
      <c r="R440" s="1"/>
      <c r="W440" s="48"/>
      <c r="AH440" s="48"/>
      <c r="AI440" s="48"/>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c r="KH440" s="1"/>
      <c r="KI440" s="1"/>
      <c r="KJ440" s="1"/>
      <c r="KK440" s="1"/>
      <c r="KL440" s="1"/>
      <c r="KM440" s="1"/>
      <c r="KN440" s="1"/>
      <c r="KO440" s="1"/>
      <c r="KP440" s="1"/>
      <c r="KQ440" s="1"/>
      <c r="KR440" s="1"/>
      <c r="KS440" s="1"/>
      <c r="KT440" s="1"/>
      <c r="KU440" s="1"/>
      <c r="KV440" s="1"/>
      <c r="KW440" s="1"/>
      <c r="KX440" s="1"/>
      <c r="KY440" s="1"/>
      <c r="KZ440" s="1"/>
      <c r="LA440" s="1"/>
      <c r="LB440" s="1"/>
      <c r="LC440" s="1"/>
      <c r="LD440" s="1"/>
      <c r="LE440" s="1"/>
      <c r="LF440" s="1"/>
      <c r="LG440" s="1"/>
      <c r="LH440" s="1"/>
      <c r="LI440" s="1"/>
      <c r="LJ440" s="1"/>
      <c r="LK440" s="1"/>
      <c r="LL440" s="1"/>
      <c r="LM440" s="1"/>
      <c r="LN440" s="1"/>
      <c r="LO440" s="1"/>
      <c r="LP440" s="1"/>
      <c r="LQ440" s="1"/>
      <c r="LR440" s="1"/>
      <c r="LS440" s="1"/>
      <c r="LT440" s="1"/>
      <c r="LU440" s="1"/>
      <c r="LV440" s="1"/>
      <c r="LW440" s="1"/>
      <c r="LX440" s="1"/>
      <c r="LY440" s="1"/>
      <c r="LZ440" s="1"/>
      <c r="MA440" s="1"/>
      <c r="MB440" s="1"/>
      <c r="MC440" s="1"/>
      <c r="MD440" s="1"/>
      <c r="ME440" s="1"/>
      <c r="MF440" s="1"/>
      <c r="MG440" s="1"/>
      <c r="MH440" s="1"/>
      <c r="MI440" s="1"/>
      <c r="MJ440" s="1"/>
      <c r="MK440" s="1"/>
      <c r="ML440" s="1"/>
      <c r="MM440" s="1"/>
      <c r="MN440" s="1"/>
      <c r="MO440" s="1"/>
      <c r="MP440" s="1"/>
      <c r="MQ440" s="1"/>
      <c r="MR440" s="1"/>
      <c r="MS440" s="1"/>
      <c r="MT440" s="1"/>
      <c r="MU440" s="1"/>
      <c r="MV440" s="1"/>
      <c r="MW440" s="1"/>
      <c r="MX440" s="1"/>
      <c r="MY440" s="1"/>
      <c r="MZ440" s="1"/>
      <c r="NA440" s="1"/>
      <c r="NB440" s="1"/>
      <c r="NC440" s="1"/>
      <c r="ND440" s="1"/>
      <c r="NE440" s="1"/>
      <c r="NF440" s="1"/>
      <c r="NG440" s="1"/>
      <c r="NH440" s="1"/>
      <c r="NI440" s="1"/>
      <c r="NJ440" s="1"/>
      <c r="NK440" s="1"/>
      <c r="NL440" s="1"/>
      <c r="NM440" s="1"/>
      <c r="NN440" s="1"/>
      <c r="NO440" s="1"/>
      <c r="NP440" s="1"/>
      <c r="NQ440" s="1"/>
      <c r="NR440" s="1"/>
      <c r="NS440" s="1"/>
      <c r="NT440" s="1"/>
      <c r="NU440" s="1"/>
      <c r="NV440" s="1"/>
      <c r="NW440" s="1"/>
      <c r="NX440" s="1"/>
      <c r="NY440" s="1"/>
      <c r="NZ440" s="1"/>
      <c r="OA440" s="1"/>
      <c r="OB440" s="1"/>
      <c r="OC440" s="1"/>
      <c r="OD440" s="1"/>
      <c r="OE440" s="1"/>
      <c r="OF440" s="1"/>
      <c r="OG440" s="1"/>
      <c r="OH440" s="1"/>
      <c r="OI440" s="1"/>
      <c r="OJ440" s="1"/>
      <c r="OK440" s="1"/>
      <c r="OL440" s="1"/>
      <c r="OM440" s="1"/>
      <c r="ON440" s="1"/>
      <c r="OO440" s="1"/>
      <c r="OP440" s="1"/>
      <c r="OQ440" s="1"/>
      <c r="OR440" s="1"/>
      <c r="OS440" s="1"/>
      <c r="OT440" s="1"/>
      <c r="OU440" s="1"/>
      <c r="OV440" s="1"/>
      <c r="OW440" s="1"/>
      <c r="OX440" s="1"/>
      <c r="OY440" s="1"/>
      <c r="OZ440" s="1"/>
      <c r="PA440" s="1"/>
      <c r="PB440" s="1"/>
      <c r="PC440" s="1"/>
      <c r="PD440" s="1"/>
      <c r="PE440" s="1"/>
      <c r="PF440" s="1"/>
      <c r="PG440" s="1"/>
      <c r="PH440" s="1"/>
      <c r="PI440" s="1"/>
      <c r="PJ440" s="1"/>
      <c r="PK440" s="1"/>
      <c r="PL440" s="1"/>
      <c r="PM440" s="1"/>
      <c r="PN440" s="1"/>
      <c r="PO440" s="1"/>
      <c r="PP440" s="1"/>
      <c r="PQ440" s="1"/>
      <c r="PR440" s="1"/>
      <c r="PS440" s="1"/>
      <c r="PT440" s="1"/>
      <c r="PU440" s="1"/>
      <c r="PV440" s="1"/>
      <c r="PW440" s="1"/>
      <c r="PX440" s="1"/>
      <c r="PY440" s="1"/>
      <c r="PZ440" s="1"/>
      <c r="QA440" s="1"/>
      <c r="QB440" s="1"/>
      <c r="QC440" s="1"/>
      <c r="QD440" s="1"/>
      <c r="QE440" s="1"/>
      <c r="QF440" s="1"/>
      <c r="QG440" s="1"/>
      <c r="QH440" s="1"/>
      <c r="QI440" s="1"/>
      <c r="QJ440" s="1"/>
      <c r="QK440" s="1"/>
      <c r="QL440" s="1"/>
      <c r="QM440" s="1"/>
      <c r="QN440" s="1"/>
      <c r="QO440" s="1"/>
      <c r="QP440" s="1"/>
      <c r="QQ440" s="1"/>
      <c r="QR440" s="1"/>
      <c r="QS440" s="1"/>
      <c r="QT440" s="1"/>
      <c r="QU440" s="1"/>
      <c r="QV440" s="1"/>
    </row>
    <row r="441" spans="1:464" x14ac:dyDescent="0.25">
      <c r="A441" s="1"/>
      <c r="B441" s="1"/>
      <c r="C441" s="1"/>
      <c r="D441" s="1"/>
      <c r="E441" s="1"/>
      <c r="Q441" s="1"/>
      <c r="R441" s="1"/>
      <c r="W441" s="48"/>
      <c r="AH441" s="48"/>
      <c r="AI441" s="48"/>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c r="NF441" s="1"/>
      <c r="NG441" s="1"/>
      <c r="NH441" s="1"/>
      <c r="NI441" s="1"/>
      <c r="NJ441" s="1"/>
      <c r="NK441" s="1"/>
      <c r="NL441" s="1"/>
      <c r="NM441" s="1"/>
      <c r="NN441" s="1"/>
      <c r="NO441" s="1"/>
      <c r="NP441" s="1"/>
      <c r="NQ441" s="1"/>
      <c r="NR441" s="1"/>
      <c r="NS441" s="1"/>
      <c r="NT441" s="1"/>
      <c r="NU441" s="1"/>
      <c r="NV441" s="1"/>
      <c r="NW441" s="1"/>
      <c r="NX441" s="1"/>
      <c r="NY441" s="1"/>
      <c r="NZ441" s="1"/>
      <c r="OA441" s="1"/>
      <c r="OB441" s="1"/>
      <c r="OC441" s="1"/>
      <c r="OD441" s="1"/>
      <c r="OE441" s="1"/>
      <c r="OF441" s="1"/>
      <c r="OG441" s="1"/>
      <c r="OH441" s="1"/>
      <c r="OI441" s="1"/>
      <c r="OJ441" s="1"/>
      <c r="OK441" s="1"/>
      <c r="OL441" s="1"/>
      <c r="OM441" s="1"/>
      <c r="ON441" s="1"/>
      <c r="OO441" s="1"/>
      <c r="OP441" s="1"/>
      <c r="OQ441" s="1"/>
      <c r="OR441" s="1"/>
      <c r="OS441" s="1"/>
      <c r="OT441" s="1"/>
      <c r="OU441" s="1"/>
      <c r="OV441" s="1"/>
      <c r="OW441" s="1"/>
      <c r="OX441" s="1"/>
      <c r="OY441" s="1"/>
      <c r="OZ441" s="1"/>
      <c r="PA441" s="1"/>
      <c r="PB441" s="1"/>
      <c r="PC441" s="1"/>
      <c r="PD441" s="1"/>
      <c r="PE441" s="1"/>
      <c r="PF441" s="1"/>
      <c r="PG441" s="1"/>
      <c r="PH441" s="1"/>
      <c r="PI441" s="1"/>
      <c r="PJ441" s="1"/>
      <c r="PK441" s="1"/>
      <c r="PL441" s="1"/>
      <c r="PM441" s="1"/>
      <c r="PN441" s="1"/>
      <c r="PO441" s="1"/>
      <c r="PP441" s="1"/>
      <c r="PQ441" s="1"/>
      <c r="PR441" s="1"/>
      <c r="PS441" s="1"/>
      <c r="PT441" s="1"/>
      <c r="PU441" s="1"/>
      <c r="PV441" s="1"/>
      <c r="PW441" s="1"/>
      <c r="PX441" s="1"/>
      <c r="PY441" s="1"/>
      <c r="PZ441" s="1"/>
      <c r="QA441" s="1"/>
      <c r="QB441" s="1"/>
      <c r="QC441" s="1"/>
      <c r="QD441" s="1"/>
      <c r="QE441" s="1"/>
      <c r="QF441" s="1"/>
      <c r="QG441" s="1"/>
      <c r="QH441" s="1"/>
      <c r="QI441" s="1"/>
      <c r="QJ441" s="1"/>
      <c r="QK441" s="1"/>
      <c r="QL441" s="1"/>
      <c r="QM441" s="1"/>
      <c r="QN441" s="1"/>
      <c r="QO441" s="1"/>
      <c r="QP441" s="1"/>
      <c r="QQ441" s="1"/>
      <c r="QR441" s="1"/>
      <c r="QS441" s="1"/>
      <c r="QT441" s="1"/>
      <c r="QU441" s="1"/>
      <c r="QV441" s="1"/>
    </row>
    <row r="442" spans="1:464" x14ac:dyDescent="0.25">
      <c r="A442" s="1"/>
      <c r="B442" s="1"/>
      <c r="C442" s="1"/>
      <c r="D442" s="1"/>
      <c r="E442" s="1"/>
      <c r="Q442" s="1"/>
      <c r="R442" s="1"/>
      <c r="W442" s="48"/>
      <c r="AH442" s="48"/>
      <c r="AI442" s="48"/>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c r="KH442" s="1"/>
      <c r="KI442" s="1"/>
      <c r="KJ442" s="1"/>
      <c r="KK442" s="1"/>
      <c r="KL442" s="1"/>
      <c r="KM442" s="1"/>
      <c r="KN442" s="1"/>
      <c r="KO442" s="1"/>
      <c r="KP442" s="1"/>
      <c r="KQ442" s="1"/>
      <c r="KR442" s="1"/>
      <c r="KS442" s="1"/>
      <c r="KT442" s="1"/>
      <c r="KU442" s="1"/>
      <c r="KV442" s="1"/>
      <c r="KW442" s="1"/>
      <c r="KX442" s="1"/>
      <c r="KY442" s="1"/>
      <c r="KZ442" s="1"/>
      <c r="LA442" s="1"/>
      <c r="LB442" s="1"/>
      <c r="LC442" s="1"/>
      <c r="LD442" s="1"/>
      <c r="LE442" s="1"/>
      <c r="LF442" s="1"/>
      <c r="LG442" s="1"/>
      <c r="LH442" s="1"/>
      <c r="LI442" s="1"/>
      <c r="LJ442" s="1"/>
      <c r="LK442" s="1"/>
      <c r="LL442" s="1"/>
      <c r="LM442" s="1"/>
      <c r="LN442" s="1"/>
      <c r="LO442" s="1"/>
      <c r="LP442" s="1"/>
      <c r="LQ442" s="1"/>
      <c r="LR442" s="1"/>
      <c r="LS442" s="1"/>
      <c r="LT442" s="1"/>
      <c r="LU442" s="1"/>
      <c r="LV442" s="1"/>
      <c r="LW442" s="1"/>
      <c r="LX442" s="1"/>
      <c r="LY442" s="1"/>
      <c r="LZ442" s="1"/>
      <c r="MA442" s="1"/>
      <c r="MB442" s="1"/>
      <c r="MC442" s="1"/>
      <c r="MD442" s="1"/>
      <c r="ME442" s="1"/>
      <c r="MF442" s="1"/>
      <c r="MG442" s="1"/>
      <c r="MH442" s="1"/>
      <c r="MI442" s="1"/>
      <c r="MJ442" s="1"/>
      <c r="MK442" s="1"/>
      <c r="ML442" s="1"/>
      <c r="MM442" s="1"/>
      <c r="MN442" s="1"/>
      <c r="MO442" s="1"/>
      <c r="MP442" s="1"/>
      <c r="MQ442" s="1"/>
      <c r="MR442" s="1"/>
      <c r="MS442" s="1"/>
      <c r="MT442" s="1"/>
      <c r="MU442" s="1"/>
      <c r="MV442" s="1"/>
      <c r="MW442" s="1"/>
      <c r="MX442" s="1"/>
      <c r="MY442" s="1"/>
      <c r="MZ442" s="1"/>
      <c r="NA442" s="1"/>
      <c r="NB442" s="1"/>
      <c r="NC442" s="1"/>
      <c r="ND442" s="1"/>
      <c r="NE442" s="1"/>
      <c r="NF442" s="1"/>
      <c r="NG442" s="1"/>
      <c r="NH442" s="1"/>
      <c r="NI442" s="1"/>
      <c r="NJ442" s="1"/>
      <c r="NK442" s="1"/>
      <c r="NL442" s="1"/>
      <c r="NM442" s="1"/>
      <c r="NN442" s="1"/>
      <c r="NO442" s="1"/>
      <c r="NP442" s="1"/>
      <c r="NQ442" s="1"/>
      <c r="NR442" s="1"/>
      <c r="NS442" s="1"/>
      <c r="NT442" s="1"/>
      <c r="NU442" s="1"/>
      <c r="NV442" s="1"/>
      <c r="NW442" s="1"/>
      <c r="NX442" s="1"/>
      <c r="NY442" s="1"/>
      <c r="NZ442" s="1"/>
      <c r="OA442" s="1"/>
      <c r="OB442" s="1"/>
      <c r="OC442" s="1"/>
      <c r="OD442" s="1"/>
      <c r="OE442" s="1"/>
      <c r="OF442" s="1"/>
      <c r="OG442" s="1"/>
      <c r="OH442" s="1"/>
      <c r="OI442" s="1"/>
      <c r="OJ442" s="1"/>
      <c r="OK442" s="1"/>
      <c r="OL442" s="1"/>
      <c r="OM442" s="1"/>
      <c r="ON442" s="1"/>
      <c r="OO442" s="1"/>
      <c r="OP442" s="1"/>
      <c r="OQ442" s="1"/>
      <c r="OR442" s="1"/>
      <c r="OS442" s="1"/>
      <c r="OT442" s="1"/>
      <c r="OU442" s="1"/>
      <c r="OV442" s="1"/>
      <c r="OW442" s="1"/>
      <c r="OX442" s="1"/>
      <c r="OY442" s="1"/>
      <c r="OZ442" s="1"/>
      <c r="PA442" s="1"/>
      <c r="PB442" s="1"/>
      <c r="PC442" s="1"/>
      <c r="PD442" s="1"/>
      <c r="PE442" s="1"/>
      <c r="PF442" s="1"/>
      <c r="PG442" s="1"/>
      <c r="PH442" s="1"/>
      <c r="PI442" s="1"/>
      <c r="PJ442" s="1"/>
      <c r="PK442" s="1"/>
      <c r="PL442" s="1"/>
      <c r="PM442" s="1"/>
      <c r="PN442" s="1"/>
      <c r="PO442" s="1"/>
      <c r="PP442" s="1"/>
      <c r="PQ442" s="1"/>
      <c r="PR442" s="1"/>
      <c r="PS442" s="1"/>
      <c r="PT442" s="1"/>
      <c r="PU442" s="1"/>
      <c r="PV442" s="1"/>
      <c r="PW442" s="1"/>
      <c r="PX442" s="1"/>
      <c r="PY442" s="1"/>
      <c r="PZ442" s="1"/>
      <c r="QA442" s="1"/>
      <c r="QB442" s="1"/>
      <c r="QC442" s="1"/>
      <c r="QD442" s="1"/>
      <c r="QE442" s="1"/>
      <c r="QF442" s="1"/>
      <c r="QG442" s="1"/>
      <c r="QH442" s="1"/>
      <c r="QI442" s="1"/>
      <c r="QJ442" s="1"/>
      <c r="QK442" s="1"/>
      <c r="QL442" s="1"/>
      <c r="QM442" s="1"/>
      <c r="QN442" s="1"/>
      <c r="QO442" s="1"/>
      <c r="QP442" s="1"/>
      <c r="QQ442" s="1"/>
      <c r="QR442" s="1"/>
      <c r="QS442" s="1"/>
      <c r="QT442" s="1"/>
      <c r="QU442" s="1"/>
      <c r="QV442" s="1"/>
    </row>
    <row r="443" spans="1:464" x14ac:dyDescent="0.25">
      <c r="A443" s="1"/>
      <c r="B443" s="1"/>
      <c r="C443" s="1"/>
      <c r="D443" s="1"/>
      <c r="E443" s="1"/>
      <c r="Q443" s="1"/>
      <c r="R443" s="1"/>
      <c r="W443" s="48"/>
      <c r="AH443" s="48"/>
      <c r="AI443" s="48"/>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c r="NF443" s="1"/>
      <c r="NG443" s="1"/>
      <c r="NH443" s="1"/>
      <c r="NI443" s="1"/>
      <c r="NJ443" s="1"/>
      <c r="NK443" s="1"/>
      <c r="NL443" s="1"/>
      <c r="NM443" s="1"/>
      <c r="NN443" s="1"/>
      <c r="NO443" s="1"/>
      <c r="NP443" s="1"/>
      <c r="NQ443" s="1"/>
      <c r="NR443" s="1"/>
      <c r="NS443" s="1"/>
      <c r="NT443" s="1"/>
      <c r="NU443" s="1"/>
      <c r="NV443" s="1"/>
      <c r="NW443" s="1"/>
      <c r="NX443" s="1"/>
      <c r="NY443" s="1"/>
      <c r="NZ443" s="1"/>
      <c r="OA443" s="1"/>
      <c r="OB443" s="1"/>
      <c r="OC443" s="1"/>
      <c r="OD443" s="1"/>
      <c r="OE443" s="1"/>
      <c r="OF443" s="1"/>
      <c r="OG443" s="1"/>
      <c r="OH443" s="1"/>
      <c r="OI443" s="1"/>
      <c r="OJ443" s="1"/>
      <c r="OK443" s="1"/>
      <c r="OL443" s="1"/>
      <c r="OM443" s="1"/>
      <c r="ON443" s="1"/>
      <c r="OO443" s="1"/>
      <c r="OP443" s="1"/>
      <c r="OQ443" s="1"/>
      <c r="OR443" s="1"/>
      <c r="OS443" s="1"/>
      <c r="OT443" s="1"/>
      <c r="OU443" s="1"/>
      <c r="OV443" s="1"/>
      <c r="OW443" s="1"/>
      <c r="OX443" s="1"/>
      <c r="OY443" s="1"/>
      <c r="OZ443" s="1"/>
      <c r="PA443" s="1"/>
      <c r="PB443" s="1"/>
      <c r="PC443" s="1"/>
      <c r="PD443" s="1"/>
      <c r="PE443" s="1"/>
      <c r="PF443" s="1"/>
      <c r="PG443" s="1"/>
      <c r="PH443" s="1"/>
      <c r="PI443" s="1"/>
      <c r="PJ443" s="1"/>
      <c r="PK443" s="1"/>
      <c r="PL443" s="1"/>
      <c r="PM443" s="1"/>
      <c r="PN443" s="1"/>
      <c r="PO443" s="1"/>
      <c r="PP443" s="1"/>
      <c r="PQ443" s="1"/>
      <c r="PR443" s="1"/>
      <c r="PS443" s="1"/>
      <c r="PT443" s="1"/>
      <c r="PU443" s="1"/>
      <c r="PV443" s="1"/>
      <c r="PW443" s="1"/>
      <c r="PX443" s="1"/>
      <c r="PY443" s="1"/>
      <c r="PZ443" s="1"/>
      <c r="QA443" s="1"/>
      <c r="QB443" s="1"/>
      <c r="QC443" s="1"/>
      <c r="QD443" s="1"/>
      <c r="QE443" s="1"/>
      <c r="QF443" s="1"/>
      <c r="QG443" s="1"/>
      <c r="QH443" s="1"/>
      <c r="QI443" s="1"/>
      <c r="QJ443" s="1"/>
      <c r="QK443" s="1"/>
      <c r="QL443" s="1"/>
      <c r="QM443" s="1"/>
      <c r="QN443" s="1"/>
      <c r="QO443" s="1"/>
      <c r="QP443" s="1"/>
      <c r="QQ443" s="1"/>
      <c r="QR443" s="1"/>
      <c r="QS443" s="1"/>
      <c r="QT443" s="1"/>
      <c r="QU443" s="1"/>
      <c r="QV443" s="1"/>
    </row>
    <row r="444" spans="1:464" x14ac:dyDescent="0.25">
      <c r="A444" s="1"/>
      <c r="B444" s="1"/>
      <c r="C444" s="1"/>
      <c r="D444" s="1"/>
      <c r="E444" s="1"/>
      <c r="Q444" s="1"/>
      <c r="R444" s="1"/>
      <c r="W444" s="48"/>
      <c r="AH444" s="48"/>
      <c r="AI444" s="48"/>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c r="KH444" s="1"/>
      <c r="KI444" s="1"/>
      <c r="KJ444" s="1"/>
      <c r="KK444" s="1"/>
      <c r="KL444" s="1"/>
      <c r="KM444" s="1"/>
      <c r="KN444" s="1"/>
      <c r="KO444" s="1"/>
      <c r="KP444" s="1"/>
      <c r="KQ444" s="1"/>
      <c r="KR444" s="1"/>
      <c r="KS444" s="1"/>
      <c r="KT444" s="1"/>
      <c r="KU444" s="1"/>
      <c r="KV444" s="1"/>
      <c r="KW444" s="1"/>
      <c r="KX444" s="1"/>
      <c r="KY444" s="1"/>
      <c r="KZ444" s="1"/>
      <c r="LA444" s="1"/>
      <c r="LB444" s="1"/>
      <c r="LC444" s="1"/>
      <c r="LD444" s="1"/>
      <c r="LE444" s="1"/>
      <c r="LF444" s="1"/>
      <c r="LG444" s="1"/>
      <c r="LH444" s="1"/>
      <c r="LI444" s="1"/>
      <c r="LJ444" s="1"/>
      <c r="LK444" s="1"/>
      <c r="LL444" s="1"/>
      <c r="LM444" s="1"/>
      <c r="LN444" s="1"/>
      <c r="LO444" s="1"/>
      <c r="LP444" s="1"/>
      <c r="LQ444" s="1"/>
      <c r="LR444" s="1"/>
      <c r="LS444" s="1"/>
      <c r="LT444" s="1"/>
      <c r="LU444" s="1"/>
      <c r="LV444" s="1"/>
      <c r="LW444" s="1"/>
      <c r="LX444" s="1"/>
      <c r="LY444" s="1"/>
      <c r="LZ444" s="1"/>
      <c r="MA444" s="1"/>
      <c r="MB444" s="1"/>
      <c r="MC444" s="1"/>
      <c r="MD444" s="1"/>
      <c r="ME444" s="1"/>
      <c r="MF444" s="1"/>
      <c r="MG444" s="1"/>
      <c r="MH444" s="1"/>
      <c r="MI444" s="1"/>
      <c r="MJ444" s="1"/>
      <c r="MK444" s="1"/>
      <c r="ML444" s="1"/>
      <c r="MM444" s="1"/>
      <c r="MN444" s="1"/>
      <c r="MO444" s="1"/>
      <c r="MP444" s="1"/>
      <c r="MQ444" s="1"/>
      <c r="MR444" s="1"/>
      <c r="MS444" s="1"/>
      <c r="MT444" s="1"/>
      <c r="MU444" s="1"/>
      <c r="MV444" s="1"/>
      <c r="MW444" s="1"/>
      <c r="MX444" s="1"/>
      <c r="MY444" s="1"/>
      <c r="MZ444" s="1"/>
      <c r="NA444" s="1"/>
      <c r="NB444" s="1"/>
      <c r="NC444" s="1"/>
      <c r="ND444" s="1"/>
      <c r="NE444" s="1"/>
      <c r="NF444" s="1"/>
      <c r="NG444" s="1"/>
      <c r="NH444" s="1"/>
      <c r="NI444" s="1"/>
      <c r="NJ444" s="1"/>
      <c r="NK444" s="1"/>
      <c r="NL444" s="1"/>
      <c r="NM444" s="1"/>
      <c r="NN444" s="1"/>
      <c r="NO444" s="1"/>
      <c r="NP444" s="1"/>
      <c r="NQ444" s="1"/>
      <c r="NR444" s="1"/>
      <c r="NS444" s="1"/>
      <c r="NT444" s="1"/>
      <c r="NU444" s="1"/>
      <c r="NV444" s="1"/>
      <c r="NW444" s="1"/>
      <c r="NX444" s="1"/>
      <c r="NY444" s="1"/>
      <c r="NZ444" s="1"/>
      <c r="OA444" s="1"/>
      <c r="OB444" s="1"/>
      <c r="OC444" s="1"/>
      <c r="OD444" s="1"/>
      <c r="OE444" s="1"/>
      <c r="OF444" s="1"/>
      <c r="OG444" s="1"/>
      <c r="OH444" s="1"/>
      <c r="OI444" s="1"/>
      <c r="OJ444" s="1"/>
      <c r="OK444" s="1"/>
      <c r="OL444" s="1"/>
      <c r="OM444" s="1"/>
      <c r="ON444" s="1"/>
      <c r="OO444" s="1"/>
      <c r="OP444" s="1"/>
      <c r="OQ444" s="1"/>
      <c r="OR444" s="1"/>
      <c r="OS444" s="1"/>
      <c r="OT444" s="1"/>
      <c r="OU444" s="1"/>
      <c r="OV444" s="1"/>
      <c r="OW444" s="1"/>
      <c r="OX444" s="1"/>
      <c r="OY444" s="1"/>
      <c r="OZ444" s="1"/>
      <c r="PA444" s="1"/>
      <c r="PB444" s="1"/>
      <c r="PC444" s="1"/>
      <c r="PD444" s="1"/>
      <c r="PE444" s="1"/>
      <c r="PF444" s="1"/>
      <c r="PG444" s="1"/>
      <c r="PH444" s="1"/>
      <c r="PI444" s="1"/>
      <c r="PJ444" s="1"/>
      <c r="PK444" s="1"/>
      <c r="PL444" s="1"/>
      <c r="PM444" s="1"/>
      <c r="PN444" s="1"/>
      <c r="PO444" s="1"/>
      <c r="PP444" s="1"/>
      <c r="PQ444" s="1"/>
      <c r="PR444" s="1"/>
      <c r="PS444" s="1"/>
      <c r="PT444" s="1"/>
      <c r="PU444" s="1"/>
      <c r="PV444" s="1"/>
      <c r="PW444" s="1"/>
      <c r="PX444" s="1"/>
      <c r="PY444" s="1"/>
      <c r="PZ444" s="1"/>
      <c r="QA444" s="1"/>
      <c r="QB444" s="1"/>
      <c r="QC444" s="1"/>
      <c r="QD444" s="1"/>
      <c r="QE444" s="1"/>
      <c r="QF444" s="1"/>
      <c r="QG444" s="1"/>
      <c r="QH444" s="1"/>
      <c r="QI444" s="1"/>
      <c r="QJ444" s="1"/>
      <c r="QK444" s="1"/>
      <c r="QL444" s="1"/>
      <c r="QM444" s="1"/>
      <c r="QN444" s="1"/>
      <c r="QO444" s="1"/>
      <c r="QP444" s="1"/>
      <c r="QQ444" s="1"/>
      <c r="QR444" s="1"/>
      <c r="QS444" s="1"/>
      <c r="QT444" s="1"/>
      <c r="QU444" s="1"/>
      <c r="QV444" s="1"/>
    </row>
    <row r="445" spans="1:464" x14ac:dyDescent="0.25">
      <c r="A445" s="1"/>
      <c r="B445" s="1"/>
      <c r="C445" s="1"/>
      <c r="D445" s="1"/>
      <c r="E445" s="1"/>
      <c r="Q445" s="1"/>
      <c r="R445" s="1"/>
      <c r="W445" s="48"/>
      <c r="AH445" s="48"/>
      <c r="AI445" s="48"/>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c r="NF445" s="1"/>
      <c r="NG445" s="1"/>
      <c r="NH445" s="1"/>
      <c r="NI445" s="1"/>
      <c r="NJ445" s="1"/>
      <c r="NK445" s="1"/>
      <c r="NL445" s="1"/>
      <c r="NM445" s="1"/>
      <c r="NN445" s="1"/>
      <c r="NO445" s="1"/>
      <c r="NP445" s="1"/>
      <c r="NQ445" s="1"/>
      <c r="NR445" s="1"/>
      <c r="NS445" s="1"/>
      <c r="NT445" s="1"/>
      <c r="NU445" s="1"/>
      <c r="NV445" s="1"/>
      <c r="NW445" s="1"/>
      <c r="NX445" s="1"/>
      <c r="NY445" s="1"/>
      <c r="NZ445" s="1"/>
      <c r="OA445" s="1"/>
      <c r="OB445" s="1"/>
      <c r="OC445" s="1"/>
      <c r="OD445" s="1"/>
      <c r="OE445" s="1"/>
      <c r="OF445" s="1"/>
      <c r="OG445" s="1"/>
      <c r="OH445" s="1"/>
      <c r="OI445" s="1"/>
      <c r="OJ445" s="1"/>
      <c r="OK445" s="1"/>
      <c r="OL445" s="1"/>
      <c r="OM445" s="1"/>
      <c r="ON445" s="1"/>
      <c r="OO445" s="1"/>
      <c r="OP445" s="1"/>
      <c r="OQ445" s="1"/>
      <c r="OR445" s="1"/>
      <c r="OS445" s="1"/>
      <c r="OT445" s="1"/>
      <c r="OU445" s="1"/>
      <c r="OV445" s="1"/>
      <c r="OW445" s="1"/>
      <c r="OX445" s="1"/>
      <c r="OY445" s="1"/>
      <c r="OZ445" s="1"/>
      <c r="PA445" s="1"/>
      <c r="PB445" s="1"/>
      <c r="PC445" s="1"/>
      <c r="PD445" s="1"/>
      <c r="PE445" s="1"/>
      <c r="PF445" s="1"/>
      <c r="PG445" s="1"/>
      <c r="PH445" s="1"/>
      <c r="PI445" s="1"/>
      <c r="PJ445" s="1"/>
      <c r="PK445" s="1"/>
      <c r="PL445" s="1"/>
      <c r="PM445" s="1"/>
      <c r="PN445" s="1"/>
      <c r="PO445" s="1"/>
      <c r="PP445" s="1"/>
      <c r="PQ445" s="1"/>
      <c r="PR445" s="1"/>
      <c r="PS445" s="1"/>
      <c r="PT445" s="1"/>
      <c r="PU445" s="1"/>
      <c r="PV445" s="1"/>
      <c r="PW445" s="1"/>
      <c r="PX445" s="1"/>
      <c r="PY445" s="1"/>
      <c r="PZ445" s="1"/>
      <c r="QA445" s="1"/>
      <c r="QB445" s="1"/>
      <c r="QC445" s="1"/>
      <c r="QD445" s="1"/>
      <c r="QE445" s="1"/>
      <c r="QF445" s="1"/>
      <c r="QG445" s="1"/>
      <c r="QH445" s="1"/>
      <c r="QI445" s="1"/>
      <c r="QJ445" s="1"/>
      <c r="QK445" s="1"/>
      <c r="QL445" s="1"/>
      <c r="QM445" s="1"/>
      <c r="QN445" s="1"/>
      <c r="QO445" s="1"/>
      <c r="QP445" s="1"/>
      <c r="QQ445" s="1"/>
      <c r="QR445" s="1"/>
      <c r="QS445" s="1"/>
      <c r="QT445" s="1"/>
      <c r="QU445" s="1"/>
      <c r="QV445" s="1"/>
    </row>
    <row r="446" spans="1:464" x14ac:dyDescent="0.25">
      <c r="A446" s="1"/>
      <c r="B446" s="1"/>
      <c r="C446" s="1"/>
      <c r="D446" s="1"/>
      <c r="E446" s="1"/>
      <c r="Q446" s="1"/>
      <c r="R446" s="1"/>
      <c r="W446" s="48"/>
      <c r="AH446" s="48"/>
      <c r="AI446" s="48"/>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c r="NF446" s="1"/>
      <c r="NG446" s="1"/>
      <c r="NH446" s="1"/>
      <c r="NI446" s="1"/>
      <c r="NJ446" s="1"/>
      <c r="NK446" s="1"/>
      <c r="NL446" s="1"/>
      <c r="NM446" s="1"/>
      <c r="NN446" s="1"/>
      <c r="NO446" s="1"/>
      <c r="NP446" s="1"/>
      <c r="NQ446" s="1"/>
      <c r="NR446" s="1"/>
      <c r="NS446" s="1"/>
      <c r="NT446" s="1"/>
      <c r="NU446" s="1"/>
      <c r="NV446" s="1"/>
      <c r="NW446" s="1"/>
      <c r="NX446" s="1"/>
      <c r="NY446" s="1"/>
      <c r="NZ446" s="1"/>
      <c r="OA446" s="1"/>
      <c r="OB446" s="1"/>
      <c r="OC446" s="1"/>
      <c r="OD446" s="1"/>
      <c r="OE446" s="1"/>
      <c r="OF446" s="1"/>
      <c r="OG446" s="1"/>
      <c r="OH446" s="1"/>
      <c r="OI446" s="1"/>
      <c r="OJ446" s="1"/>
      <c r="OK446" s="1"/>
      <c r="OL446" s="1"/>
      <c r="OM446" s="1"/>
      <c r="ON446" s="1"/>
      <c r="OO446" s="1"/>
      <c r="OP446" s="1"/>
      <c r="OQ446" s="1"/>
      <c r="OR446" s="1"/>
      <c r="OS446" s="1"/>
      <c r="OT446" s="1"/>
      <c r="OU446" s="1"/>
      <c r="OV446" s="1"/>
      <c r="OW446" s="1"/>
      <c r="OX446" s="1"/>
      <c r="OY446" s="1"/>
      <c r="OZ446" s="1"/>
      <c r="PA446" s="1"/>
      <c r="PB446" s="1"/>
      <c r="PC446" s="1"/>
      <c r="PD446" s="1"/>
      <c r="PE446" s="1"/>
      <c r="PF446" s="1"/>
      <c r="PG446" s="1"/>
      <c r="PH446" s="1"/>
      <c r="PI446" s="1"/>
      <c r="PJ446" s="1"/>
      <c r="PK446" s="1"/>
      <c r="PL446" s="1"/>
      <c r="PM446" s="1"/>
      <c r="PN446" s="1"/>
      <c r="PO446" s="1"/>
      <c r="PP446" s="1"/>
      <c r="PQ446" s="1"/>
      <c r="PR446" s="1"/>
      <c r="PS446" s="1"/>
      <c r="PT446" s="1"/>
      <c r="PU446" s="1"/>
      <c r="PV446" s="1"/>
      <c r="PW446" s="1"/>
      <c r="PX446" s="1"/>
      <c r="PY446" s="1"/>
      <c r="PZ446" s="1"/>
      <c r="QA446" s="1"/>
      <c r="QB446" s="1"/>
      <c r="QC446" s="1"/>
      <c r="QD446" s="1"/>
      <c r="QE446" s="1"/>
      <c r="QF446" s="1"/>
      <c r="QG446" s="1"/>
      <c r="QH446" s="1"/>
      <c r="QI446" s="1"/>
      <c r="QJ446" s="1"/>
      <c r="QK446" s="1"/>
      <c r="QL446" s="1"/>
      <c r="QM446" s="1"/>
      <c r="QN446" s="1"/>
      <c r="QO446" s="1"/>
      <c r="QP446" s="1"/>
      <c r="QQ446" s="1"/>
      <c r="QR446" s="1"/>
      <c r="QS446" s="1"/>
      <c r="QT446" s="1"/>
      <c r="QU446" s="1"/>
      <c r="QV446" s="1"/>
    </row>
    <row r="447" spans="1:464" x14ac:dyDescent="0.25">
      <c r="A447" s="1"/>
      <c r="B447" s="1"/>
      <c r="C447" s="1"/>
      <c r="D447" s="1"/>
      <c r="E447" s="1"/>
      <c r="Q447" s="1"/>
      <c r="R447" s="1"/>
      <c r="W447" s="48"/>
      <c r="AH447" s="48"/>
      <c r="AI447" s="48"/>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c r="KH447" s="1"/>
      <c r="KI447" s="1"/>
      <c r="KJ447" s="1"/>
      <c r="KK447" s="1"/>
      <c r="KL447" s="1"/>
      <c r="KM447" s="1"/>
      <c r="KN447" s="1"/>
      <c r="KO447" s="1"/>
      <c r="KP447" s="1"/>
      <c r="KQ447" s="1"/>
      <c r="KR447" s="1"/>
      <c r="KS447" s="1"/>
      <c r="KT447" s="1"/>
      <c r="KU447" s="1"/>
      <c r="KV447" s="1"/>
      <c r="KW447" s="1"/>
      <c r="KX447" s="1"/>
      <c r="KY447" s="1"/>
      <c r="KZ447" s="1"/>
      <c r="LA447" s="1"/>
      <c r="LB447" s="1"/>
      <c r="LC447" s="1"/>
      <c r="LD447" s="1"/>
      <c r="LE447" s="1"/>
      <c r="LF447" s="1"/>
      <c r="LG447" s="1"/>
      <c r="LH447" s="1"/>
      <c r="LI447" s="1"/>
      <c r="LJ447" s="1"/>
      <c r="LK447" s="1"/>
      <c r="LL447" s="1"/>
      <c r="LM447" s="1"/>
      <c r="LN447" s="1"/>
      <c r="LO447" s="1"/>
      <c r="LP447" s="1"/>
      <c r="LQ447" s="1"/>
      <c r="LR447" s="1"/>
      <c r="LS447" s="1"/>
      <c r="LT447" s="1"/>
      <c r="LU447" s="1"/>
      <c r="LV447" s="1"/>
      <c r="LW447" s="1"/>
      <c r="LX447" s="1"/>
      <c r="LY447" s="1"/>
      <c r="LZ447" s="1"/>
      <c r="MA447" s="1"/>
      <c r="MB447" s="1"/>
      <c r="MC447" s="1"/>
      <c r="MD447" s="1"/>
      <c r="ME447" s="1"/>
      <c r="MF447" s="1"/>
      <c r="MG447" s="1"/>
      <c r="MH447" s="1"/>
      <c r="MI447" s="1"/>
      <c r="MJ447" s="1"/>
      <c r="MK447" s="1"/>
      <c r="ML447" s="1"/>
      <c r="MM447" s="1"/>
      <c r="MN447" s="1"/>
      <c r="MO447" s="1"/>
      <c r="MP447" s="1"/>
      <c r="MQ447" s="1"/>
      <c r="MR447" s="1"/>
      <c r="MS447" s="1"/>
      <c r="MT447" s="1"/>
      <c r="MU447" s="1"/>
      <c r="MV447" s="1"/>
      <c r="MW447" s="1"/>
      <c r="MX447" s="1"/>
      <c r="MY447" s="1"/>
      <c r="MZ447" s="1"/>
      <c r="NA447" s="1"/>
      <c r="NB447" s="1"/>
      <c r="NC447" s="1"/>
      <c r="ND447" s="1"/>
      <c r="NE447" s="1"/>
      <c r="NF447" s="1"/>
      <c r="NG447" s="1"/>
      <c r="NH447" s="1"/>
      <c r="NI447" s="1"/>
      <c r="NJ447" s="1"/>
      <c r="NK447" s="1"/>
      <c r="NL447" s="1"/>
      <c r="NM447" s="1"/>
      <c r="NN447" s="1"/>
      <c r="NO447" s="1"/>
      <c r="NP447" s="1"/>
      <c r="NQ447" s="1"/>
      <c r="NR447" s="1"/>
      <c r="NS447" s="1"/>
      <c r="NT447" s="1"/>
      <c r="NU447" s="1"/>
      <c r="NV447" s="1"/>
      <c r="NW447" s="1"/>
      <c r="NX447" s="1"/>
      <c r="NY447" s="1"/>
      <c r="NZ447" s="1"/>
      <c r="OA447" s="1"/>
      <c r="OB447" s="1"/>
      <c r="OC447" s="1"/>
      <c r="OD447" s="1"/>
      <c r="OE447" s="1"/>
      <c r="OF447" s="1"/>
      <c r="OG447" s="1"/>
      <c r="OH447" s="1"/>
      <c r="OI447" s="1"/>
      <c r="OJ447" s="1"/>
      <c r="OK447" s="1"/>
      <c r="OL447" s="1"/>
      <c r="OM447" s="1"/>
      <c r="ON447" s="1"/>
      <c r="OO447" s="1"/>
      <c r="OP447" s="1"/>
      <c r="OQ447" s="1"/>
      <c r="OR447" s="1"/>
      <c r="OS447" s="1"/>
      <c r="OT447" s="1"/>
      <c r="OU447" s="1"/>
      <c r="OV447" s="1"/>
      <c r="OW447" s="1"/>
      <c r="OX447" s="1"/>
      <c r="OY447" s="1"/>
      <c r="OZ447" s="1"/>
      <c r="PA447" s="1"/>
      <c r="PB447" s="1"/>
      <c r="PC447" s="1"/>
      <c r="PD447" s="1"/>
      <c r="PE447" s="1"/>
      <c r="PF447" s="1"/>
      <c r="PG447" s="1"/>
      <c r="PH447" s="1"/>
      <c r="PI447" s="1"/>
      <c r="PJ447" s="1"/>
      <c r="PK447" s="1"/>
      <c r="PL447" s="1"/>
      <c r="PM447" s="1"/>
      <c r="PN447" s="1"/>
      <c r="PO447" s="1"/>
      <c r="PP447" s="1"/>
      <c r="PQ447" s="1"/>
      <c r="PR447" s="1"/>
      <c r="PS447" s="1"/>
      <c r="PT447" s="1"/>
      <c r="PU447" s="1"/>
      <c r="PV447" s="1"/>
      <c r="PW447" s="1"/>
      <c r="PX447" s="1"/>
      <c r="PY447" s="1"/>
      <c r="PZ447" s="1"/>
      <c r="QA447" s="1"/>
      <c r="QB447" s="1"/>
      <c r="QC447" s="1"/>
      <c r="QD447" s="1"/>
      <c r="QE447" s="1"/>
      <c r="QF447" s="1"/>
      <c r="QG447" s="1"/>
      <c r="QH447" s="1"/>
      <c r="QI447" s="1"/>
      <c r="QJ447" s="1"/>
      <c r="QK447" s="1"/>
      <c r="QL447" s="1"/>
      <c r="QM447" s="1"/>
      <c r="QN447" s="1"/>
      <c r="QO447" s="1"/>
      <c r="QP447" s="1"/>
      <c r="QQ447" s="1"/>
      <c r="QR447" s="1"/>
      <c r="QS447" s="1"/>
      <c r="QT447" s="1"/>
      <c r="QU447" s="1"/>
      <c r="QV447" s="1"/>
    </row>
    <row r="448" spans="1:464" x14ac:dyDescent="0.25">
      <c r="A448" s="1"/>
      <c r="B448" s="1"/>
      <c r="C448" s="1"/>
      <c r="D448" s="1"/>
      <c r="E448" s="1"/>
      <c r="Q448" s="1"/>
      <c r="R448" s="1"/>
      <c r="W448" s="48"/>
      <c r="AH448" s="48"/>
      <c r="AI448" s="48"/>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c r="NF448" s="1"/>
      <c r="NG448" s="1"/>
      <c r="NH448" s="1"/>
      <c r="NI448" s="1"/>
      <c r="NJ448" s="1"/>
      <c r="NK448" s="1"/>
      <c r="NL448" s="1"/>
      <c r="NM448" s="1"/>
      <c r="NN448" s="1"/>
      <c r="NO448" s="1"/>
      <c r="NP448" s="1"/>
      <c r="NQ448" s="1"/>
      <c r="NR448" s="1"/>
      <c r="NS448" s="1"/>
      <c r="NT448" s="1"/>
      <c r="NU448" s="1"/>
      <c r="NV448" s="1"/>
      <c r="NW448" s="1"/>
      <c r="NX448" s="1"/>
      <c r="NY448" s="1"/>
      <c r="NZ448" s="1"/>
      <c r="OA448" s="1"/>
      <c r="OB448" s="1"/>
      <c r="OC448" s="1"/>
      <c r="OD448" s="1"/>
      <c r="OE448" s="1"/>
      <c r="OF448" s="1"/>
      <c r="OG448" s="1"/>
      <c r="OH448" s="1"/>
      <c r="OI448" s="1"/>
      <c r="OJ448" s="1"/>
      <c r="OK448" s="1"/>
      <c r="OL448" s="1"/>
      <c r="OM448" s="1"/>
      <c r="ON448" s="1"/>
      <c r="OO448" s="1"/>
      <c r="OP448" s="1"/>
      <c r="OQ448" s="1"/>
      <c r="OR448" s="1"/>
      <c r="OS448" s="1"/>
      <c r="OT448" s="1"/>
      <c r="OU448" s="1"/>
      <c r="OV448" s="1"/>
      <c r="OW448" s="1"/>
      <c r="OX448" s="1"/>
      <c r="OY448" s="1"/>
      <c r="OZ448" s="1"/>
      <c r="PA448" s="1"/>
      <c r="PB448" s="1"/>
      <c r="PC448" s="1"/>
      <c r="PD448" s="1"/>
      <c r="PE448" s="1"/>
      <c r="PF448" s="1"/>
      <c r="PG448" s="1"/>
      <c r="PH448" s="1"/>
      <c r="PI448" s="1"/>
      <c r="PJ448" s="1"/>
      <c r="PK448" s="1"/>
      <c r="PL448" s="1"/>
      <c r="PM448" s="1"/>
      <c r="PN448" s="1"/>
      <c r="PO448" s="1"/>
      <c r="PP448" s="1"/>
      <c r="PQ448" s="1"/>
      <c r="PR448" s="1"/>
      <c r="PS448" s="1"/>
      <c r="PT448" s="1"/>
      <c r="PU448" s="1"/>
      <c r="PV448" s="1"/>
      <c r="PW448" s="1"/>
      <c r="PX448" s="1"/>
      <c r="PY448" s="1"/>
      <c r="PZ448" s="1"/>
      <c r="QA448" s="1"/>
      <c r="QB448" s="1"/>
      <c r="QC448" s="1"/>
      <c r="QD448" s="1"/>
      <c r="QE448" s="1"/>
      <c r="QF448" s="1"/>
      <c r="QG448" s="1"/>
      <c r="QH448" s="1"/>
      <c r="QI448" s="1"/>
      <c r="QJ448" s="1"/>
      <c r="QK448" s="1"/>
      <c r="QL448" s="1"/>
      <c r="QM448" s="1"/>
      <c r="QN448" s="1"/>
      <c r="QO448" s="1"/>
      <c r="QP448" s="1"/>
      <c r="QQ448" s="1"/>
      <c r="QR448" s="1"/>
      <c r="QS448" s="1"/>
      <c r="QT448" s="1"/>
      <c r="QU448" s="1"/>
      <c r="QV448" s="1"/>
    </row>
    <row r="449" spans="1:464" x14ac:dyDescent="0.25">
      <c r="A449" s="1"/>
      <c r="B449" s="1"/>
      <c r="C449" s="1"/>
      <c r="D449" s="1"/>
      <c r="E449" s="1"/>
      <c r="Q449" s="1"/>
      <c r="R449" s="1"/>
      <c r="W449" s="48"/>
      <c r="AH449" s="48"/>
      <c r="AI449" s="48"/>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c r="KH449" s="1"/>
      <c r="KI449" s="1"/>
      <c r="KJ449" s="1"/>
      <c r="KK449" s="1"/>
      <c r="KL449" s="1"/>
      <c r="KM449" s="1"/>
      <c r="KN449" s="1"/>
      <c r="KO449" s="1"/>
      <c r="KP449" s="1"/>
      <c r="KQ449" s="1"/>
      <c r="KR449" s="1"/>
      <c r="KS449" s="1"/>
      <c r="KT449" s="1"/>
      <c r="KU449" s="1"/>
      <c r="KV449" s="1"/>
      <c r="KW449" s="1"/>
      <c r="KX449" s="1"/>
      <c r="KY449" s="1"/>
      <c r="KZ449" s="1"/>
      <c r="LA449" s="1"/>
      <c r="LB449" s="1"/>
      <c r="LC449" s="1"/>
      <c r="LD449" s="1"/>
      <c r="LE449" s="1"/>
      <c r="LF449" s="1"/>
      <c r="LG449" s="1"/>
      <c r="LH449" s="1"/>
      <c r="LI449" s="1"/>
      <c r="LJ449" s="1"/>
      <c r="LK449" s="1"/>
      <c r="LL449" s="1"/>
      <c r="LM449" s="1"/>
      <c r="LN449" s="1"/>
      <c r="LO449" s="1"/>
      <c r="LP449" s="1"/>
      <c r="LQ449" s="1"/>
      <c r="LR449" s="1"/>
      <c r="LS449" s="1"/>
      <c r="LT449" s="1"/>
      <c r="LU449" s="1"/>
      <c r="LV449" s="1"/>
      <c r="LW449" s="1"/>
      <c r="LX449" s="1"/>
      <c r="LY449" s="1"/>
      <c r="LZ449" s="1"/>
      <c r="MA449" s="1"/>
      <c r="MB449" s="1"/>
      <c r="MC449" s="1"/>
      <c r="MD449" s="1"/>
      <c r="ME449" s="1"/>
      <c r="MF449" s="1"/>
      <c r="MG449" s="1"/>
      <c r="MH449" s="1"/>
      <c r="MI449" s="1"/>
      <c r="MJ449" s="1"/>
      <c r="MK449" s="1"/>
      <c r="ML449" s="1"/>
      <c r="MM449" s="1"/>
      <c r="MN449" s="1"/>
      <c r="MO449" s="1"/>
      <c r="MP449" s="1"/>
      <c r="MQ449" s="1"/>
      <c r="MR449" s="1"/>
      <c r="MS449" s="1"/>
      <c r="MT449" s="1"/>
      <c r="MU449" s="1"/>
      <c r="MV449" s="1"/>
      <c r="MW449" s="1"/>
      <c r="MX449" s="1"/>
      <c r="MY449" s="1"/>
      <c r="MZ449" s="1"/>
      <c r="NA449" s="1"/>
      <c r="NB449" s="1"/>
      <c r="NC449" s="1"/>
      <c r="ND449" s="1"/>
      <c r="NE449" s="1"/>
      <c r="NF449" s="1"/>
      <c r="NG449" s="1"/>
      <c r="NH449" s="1"/>
      <c r="NI449" s="1"/>
      <c r="NJ449" s="1"/>
      <c r="NK449" s="1"/>
      <c r="NL449" s="1"/>
      <c r="NM449" s="1"/>
      <c r="NN449" s="1"/>
      <c r="NO449" s="1"/>
      <c r="NP449" s="1"/>
      <c r="NQ449" s="1"/>
      <c r="NR449" s="1"/>
      <c r="NS449" s="1"/>
      <c r="NT449" s="1"/>
      <c r="NU449" s="1"/>
      <c r="NV449" s="1"/>
      <c r="NW449" s="1"/>
      <c r="NX449" s="1"/>
      <c r="NY449" s="1"/>
      <c r="NZ449" s="1"/>
      <c r="OA449" s="1"/>
      <c r="OB449" s="1"/>
      <c r="OC449" s="1"/>
      <c r="OD449" s="1"/>
      <c r="OE449" s="1"/>
      <c r="OF449" s="1"/>
      <c r="OG449" s="1"/>
      <c r="OH449" s="1"/>
      <c r="OI449" s="1"/>
      <c r="OJ449" s="1"/>
      <c r="OK449" s="1"/>
      <c r="OL449" s="1"/>
      <c r="OM449" s="1"/>
      <c r="ON449" s="1"/>
      <c r="OO449" s="1"/>
      <c r="OP449" s="1"/>
      <c r="OQ449" s="1"/>
      <c r="OR449" s="1"/>
      <c r="OS449" s="1"/>
      <c r="OT449" s="1"/>
      <c r="OU449" s="1"/>
      <c r="OV449" s="1"/>
      <c r="OW449" s="1"/>
      <c r="OX449" s="1"/>
      <c r="OY449" s="1"/>
      <c r="OZ449" s="1"/>
      <c r="PA449" s="1"/>
      <c r="PB449" s="1"/>
      <c r="PC449" s="1"/>
      <c r="PD449" s="1"/>
      <c r="PE449" s="1"/>
      <c r="PF449" s="1"/>
      <c r="PG449" s="1"/>
      <c r="PH449" s="1"/>
      <c r="PI449" s="1"/>
      <c r="PJ449" s="1"/>
      <c r="PK449" s="1"/>
      <c r="PL449" s="1"/>
      <c r="PM449" s="1"/>
      <c r="PN449" s="1"/>
      <c r="PO449" s="1"/>
      <c r="PP449" s="1"/>
      <c r="PQ449" s="1"/>
      <c r="PR449" s="1"/>
      <c r="PS449" s="1"/>
      <c r="PT449" s="1"/>
      <c r="PU449" s="1"/>
      <c r="PV449" s="1"/>
      <c r="PW449" s="1"/>
      <c r="PX449" s="1"/>
      <c r="PY449" s="1"/>
      <c r="PZ449" s="1"/>
      <c r="QA449" s="1"/>
      <c r="QB449" s="1"/>
      <c r="QC449" s="1"/>
      <c r="QD449" s="1"/>
      <c r="QE449" s="1"/>
      <c r="QF449" s="1"/>
      <c r="QG449" s="1"/>
      <c r="QH449" s="1"/>
      <c r="QI449" s="1"/>
      <c r="QJ449" s="1"/>
      <c r="QK449" s="1"/>
      <c r="QL449" s="1"/>
      <c r="QM449" s="1"/>
      <c r="QN449" s="1"/>
      <c r="QO449" s="1"/>
      <c r="QP449" s="1"/>
      <c r="QQ449" s="1"/>
      <c r="QR449" s="1"/>
      <c r="QS449" s="1"/>
      <c r="QT449" s="1"/>
      <c r="QU449" s="1"/>
      <c r="QV449" s="1"/>
    </row>
    <row r="450" spans="1:464" x14ac:dyDescent="0.25">
      <c r="A450" s="1"/>
      <c r="B450" s="1"/>
      <c r="C450" s="1"/>
      <c r="D450" s="1"/>
      <c r="E450" s="1"/>
      <c r="Q450" s="1"/>
      <c r="R450" s="1"/>
      <c r="W450" s="48"/>
      <c r="AH450" s="48"/>
      <c r="AI450" s="48"/>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c r="NF450" s="1"/>
      <c r="NG450" s="1"/>
      <c r="NH450" s="1"/>
      <c r="NI450" s="1"/>
      <c r="NJ450" s="1"/>
      <c r="NK450" s="1"/>
      <c r="NL450" s="1"/>
      <c r="NM450" s="1"/>
      <c r="NN450" s="1"/>
      <c r="NO450" s="1"/>
      <c r="NP450" s="1"/>
      <c r="NQ450" s="1"/>
      <c r="NR450" s="1"/>
      <c r="NS450" s="1"/>
      <c r="NT450" s="1"/>
      <c r="NU450" s="1"/>
      <c r="NV450" s="1"/>
      <c r="NW450" s="1"/>
      <c r="NX450" s="1"/>
      <c r="NY450" s="1"/>
      <c r="NZ450" s="1"/>
      <c r="OA450" s="1"/>
      <c r="OB450" s="1"/>
      <c r="OC450" s="1"/>
      <c r="OD450" s="1"/>
      <c r="OE450" s="1"/>
      <c r="OF450" s="1"/>
      <c r="OG450" s="1"/>
      <c r="OH450" s="1"/>
      <c r="OI450" s="1"/>
      <c r="OJ450" s="1"/>
      <c r="OK450" s="1"/>
      <c r="OL450" s="1"/>
      <c r="OM450" s="1"/>
      <c r="ON450" s="1"/>
      <c r="OO450" s="1"/>
      <c r="OP450" s="1"/>
      <c r="OQ450" s="1"/>
      <c r="OR450" s="1"/>
      <c r="OS450" s="1"/>
      <c r="OT450" s="1"/>
      <c r="OU450" s="1"/>
      <c r="OV450" s="1"/>
      <c r="OW450" s="1"/>
      <c r="OX450" s="1"/>
      <c r="OY450" s="1"/>
      <c r="OZ450" s="1"/>
      <c r="PA450" s="1"/>
      <c r="PB450" s="1"/>
      <c r="PC450" s="1"/>
      <c r="PD450" s="1"/>
      <c r="PE450" s="1"/>
      <c r="PF450" s="1"/>
      <c r="PG450" s="1"/>
      <c r="PH450" s="1"/>
      <c r="PI450" s="1"/>
      <c r="PJ450" s="1"/>
      <c r="PK450" s="1"/>
      <c r="PL450" s="1"/>
      <c r="PM450" s="1"/>
      <c r="PN450" s="1"/>
      <c r="PO450" s="1"/>
      <c r="PP450" s="1"/>
      <c r="PQ450" s="1"/>
      <c r="PR450" s="1"/>
      <c r="PS450" s="1"/>
      <c r="PT450" s="1"/>
      <c r="PU450" s="1"/>
      <c r="PV450" s="1"/>
      <c r="PW450" s="1"/>
      <c r="PX450" s="1"/>
      <c r="PY450" s="1"/>
      <c r="PZ450" s="1"/>
      <c r="QA450" s="1"/>
      <c r="QB450" s="1"/>
      <c r="QC450" s="1"/>
      <c r="QD450" s="1"/>
      <c r="QE450" s="1"/>
      <c r="QF450" s="1"/>
      <c r="QG450" s="1"/>
      <c r="QH450" s="1"/>
      <c r="QI450" s="1"/>
      <c r="QJ450" s="1"/>
      <c r="QK450" s="1"/>
      <c r="QL450" s="1"/>
      <c r="QM450" s="1"/>
      <c r="QN450" s="1"/>
      <c r="QO450" s="1"/>
      <c r="QP450" s="1"/>
      <c r="QQ450" s="1"/>
      <c r="QR450" s="1"/>
      <c r="QS450" s="1"/>
      <c r="QT450" s="1"/>
      <c r="QU450" s="1"/>
      <c r="QV450" s="1"/>
    </row>
    <row r="451" spans="1:464" x14ac:dyDescent="0.25">
      <c r="A451" s="1"/>
      <c r="B451" s="1"/>
      <c r="C451" s="1"/>
      <c r="D451" s="1"/>
      <c r="E451" s="1"/>
      <c r="Q451" s="1"/>
      <c r="R451" s="1"/>
      <c r="W451" s="48"/>
      <c r="AH451" s="48"/>
      <c r="AI451" s="48"/>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c r="KH451" s="1"/>
      <c r="KI451" s="1"/>
      <c r="KJ451" s="1"/>
      <c r="KK451" s="1"/>
      <c r="KL451" s="1"/>
      <c r="KM451" s="1"/>
      <c r="KN451" s="1"/>
      <c r="KO451" s="1"/>
      <c r="KP451" s="1"/>
      <c r="KQ451" s="1"/>
      <c r="KR451" s="1"/>
      <c r="KS451" s="1"/>
      <c r="KT451" s="1"/>
      <c r="KU451" s="1"/>
      <c r="KV451" s="1"/>
      <c r="KW451" s="1"/>
      <c r="KX451" s="1"/>
      <c r="KY451" s="1"/>
      <c r="KZ451" s="1"/>
      <c r="LA451" s="1"/>
      <c r="LB451" s="1"/>
      <c r="LC451" s="1"/>
      <c r="LD451" s="1"/>
      <c r="LE451" s="1"/>
      <c r="LF451" s="1"/>
      <c r="LG451" s="1"/>
      <c r="LH451" s="1"/>
      <c r="LI451" s="1"/>
      <c r="LJ451" s="1"/>
      <c r="LK451" s="1"/>
      <c r="LL451" s="1"/>
      <c r="LM451" s="1"/>
      <c r="LN451" s="1"/>
      <c r="LO451" s="1"/>
      <c r="LP451" s="1"/>
      <c r="LQ451" s="1"/>
      <c r="LR451" s="1"/>
      <c r="LS451" s="1"/>
      <c r="LT451" s="1"/>
      <c r="LU451" s="1"/>
      <c r="LV451" s="1"/>
      <c r="LW451" s="1"/>
      <c r="LX451" s="1"/>
      <c r="LY451" s="1"/>
      <c r="LZ451" s="1"/>
      <c r="MA451" s="1"/>
      <c r="MB451" s="1"/>
      <c r="MC451" s="1"/>
      <c r="MD451" s="1"/>
      <c r="ME451" s="1"/>
      <c r="MF451" s="1"/>
      <c r="MG451" s="1"/>
      <c r="MH451" s="1"/>
      <c r="MI451" s="1"/>
      <c r="MJ451" s="1"/>
      <c r="MK451" s="1"/>
      <c r="ML451" s="1"/>
      <c r="MM451" s="1"/>
      <c r="MN451" s="1"/>
      <c r="MO451" s="1"/>
      <c r="MP451" s="1"/>
      <c r="MQ451" s="1"/>
      <c r="MR451" s="1"/>
      <c r="MS451" s="1"/>
      <c r="MT451" s="1"/>
      <c r="MU451" s="1"/>
      <c r="MV451" s="1"/>
      <c r="MW451" s="1"/>
      <c r="MX451" s="1"/>
      <c r="MY451" s="1"/>
      <c r="MZ451" s="1"/>
      <c r="NA451" s="1"/>
      <c r="NB451" s="1"/>
      <c r="NC451" s="1"/>
      <c r="ND451" s="1"/>
      <c r="NE451" s="1"/>
      <c r="NF451" s="1"/>
      <c r="NG451" s="1"/>
      <c r="NH451" s="1"/>
      <c r="NI451" s="1"/>
      <c r="NJ451" s="1"/>
      <c r="NK451" s="1"/>
      <c r="NL451" s="1"/>
      <c r="NM451" s="1"/>
      <c r="NN451" s="1"/>
      <c r="NO451" s="1"/>
      <c r="NP451" s="1"/>
      <c r="NQ451" s="1"/>
      <c r="NR451" s="1"/>
      <c r="NS451" s="1"/>
      <c r="NT451" s="1"/>
      <c r="NU451" s="1"/>
      <c r="NV451" s="1"/>
      <c r="NW451" s="1"/>
      <c r="NX451" s="1"/>
      <c r="NY451" s="1"/>
      <c r="NZ451" s="1"/>
      <c r="OA451" s="1"/>
      <c r="OB451" s="1"/>
      <c r="OC451" s="1"/>
      <c r="OD451" s="1"/>
      <c r="OE451" s="1"/>
      <c r="OF451" s="1"/>
      <c r="OG451" s="1"/>
      <c r="OH451" s="1"/>
      <c r="OI451" s="1"/>
      <c r="OJ451" s="1"/>
      <c r="OK451" s="1"/>
      <c r="OL451" s="1"/>
      <c r="OM451" s="1"/>
      <c r="ON451" s="1"/>
      <c r="OO451" s="1"/>
      <c r="OP451" s="1"/>
      <c r="OQ451" s="1"/>
      <c r="OR451" s="1"/>
      <c r="OS451" s="1"/>
      <c r="OT451" s="1"/>
      <c r="OU451" s="1"/>
      <c r="OV451" s="1"/>
      <c r="OW451" s="1"/>
      <c r="OX451" s="1"/>
      <c r="OY451" s="1"/>
      <c r="OZ451" s="1"/>
      <c r="PA451" s="1"/>
      <c r="PB451" s="1"/>
      <c r="PC451" s="1"/>
      <c r="PD451" s="1"/>
      <c r="PE451" s="1"/>
      <c r="PF451" s="1"/>
      <c r="PG451" s="1"/>
      <c r="PH451" s="1"/>
      <c r="PI451" s="1"/>
      <c r="PJ451" s="1"/>
      <c r="PK451" s="1"/>
      <c r="PL451" s="1"/>
      <c r="PM451" s="1"/>
      <c r="PN451" s="1"/>
      <c r="PO451" s="1"/>
      <c r="PP451" s="1"/>
      <c r="PQ451" s="1"/>
      <c r="PR451" s="1"/>
      <c r="PS451" s="1"/>
      <c r="PT451" s="1"/>
      <c r="PU451" s="1"/>
      <c r="PV451" s="1"/>
      <c r="PW451" s="1"/>
      <c r="PX451" s="1"/>
      <c r="PY451" s="1"/>
      <c r="PZ451" s="1"/>
      <c r="QA451" s="1"/>
      <c r="QB451" s="1"/>
      <c r="QC451" s="1"/>
      <c r="QD451" s="1"/>
      <c r="QE451" s="1"/>
      <c r="QF451" s="1"/>
      <c r="QG451" s="1"/>
      <c r="QH451" s="1"/>
      <c r="QI451" s="1"/>
      <c r="QJ451" s="1"/>
      <c r="QK451" s="1"/>
      <c r="QL451" s="1"/>
      <c r="QM451" s="1"/>
      <c r="QN451" s="1"/>
      <c r="QO451" s="1"/>
      <c r="QP451" s="1"/>
      <c r="QQ451" s="1"/>
      <c r="QR451" s="1"/>
      <c r="QS451" s="1"/>
      <c r="QT451" s="1"/>
      <c r="QU451" s="1"/>
      <c r="QV451" s="1"/>
    </row>
    <row r="452" spans="1:464" x14ac:dyDescent="0.25">
      <c r="A452" s="1"/>
      <c r="B452" s="1"/>
      <c r="C452" s="1"/>
      <c r="D452" s="1"/>
      <c r="E452" s="1"/>
      <c r="Q452" s="1"/>
      <c r="R452" s="1"/>
      <c r="W452" s="48"/>
      <c r="AH452" s="48"/>
      <c r="AI452" s="48"/>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c r="NF452" s="1"/>
      <c r="NG452" s="1"/>
      <c r="NH452" s="1"/>
      <c r="NI452" s="1"/>
      <c r="NJ452" s="1"/>
      <c r="NK452" s="1"/>
      <c r="NL452" s="1"/>
      <c r="NM452" s="1"/>
      <c r="NN452" s="1"/>
      <c r="NO452" s="1"/>
      <c r="NP452" s="1"/>
      <c r="NQ452" s="1"/>
      <c r="NR452" s="1"/>
      <c r="NS452" s="1"/>
      <c r="NT452" s="1"/>
      <c r="NU452" s="1"/>
      <c r="NV452" s="1"/>
      <c r="NW452" s="1"/>
      <c r="NX452" s="1"/>
      <c r="NY452" s="1"/>
      <c r="NZ452" s="1"/>
      <c r="OA452" s="1"/>
      <c r="OB452" s="1"/>
      <c r="OC452" s="1"/>
      <c r="OD452" s="1"/>
      <c r="OE452" s="1"/>
      <c r="OF452" s="1"/>
      <c r="OG452" s="1"/>
      <c r="OH452" s="1"/>
      <c r="OI452" s="1"/>
      <c r="OJ452" s="1"/>
      <c r="OK452" s="1"/>
      <c r="OL452" s="1"/>
      <c r="OM452" s="1"/>
      <c r="ON452" s="1"/>
      <c r="OO452" s="1"/>
      <c r="OP452" s="1"/>
      <c r="OQ452" s="1"/>
      <c r="OR452" s="1"/>
      <c r="OS452" s="1"/>
      <c r="OT452" s="1"/>
      <c r="OU452" s="1"/>
      <c r="OV452" s="1"/>
      <c r="OW452" s="1"/>
      <c r="OX452" s="1"/>
      <c r="OY452" s="1"/>
      <c r="OZ452" s="1"/>
      <c r="PA452" s="1"/>
      <c r="PB452" s="1"/>
      <c r="PC452" s="1"/>
      <c r="PD452" s="1"/>
      <c r="PE452" s="1"/>
      <c r="PF452" s="1"/>
      <c r="PG452" s="1"/>
      <c r="PH452" s="1"/>
      <c r="PI452" s="1"/>
      <c r="PJ452" s="1"/>
      <c r="PK452" s="1"/>
      <c r="PL452" s="1"/>
      <c r="PM452" s="1"/>
      <c r="PN452" s="1"/>
      <c r="PO452" s="1"/>
      <c r="PP452" s="1"/>
      <c r="PQ452" s="1"/>
      <c r="PR452" s="1"/>
      <c r="PS452" s="1"/>
      <c r="PT452" s="1"/>
      <c r="PU452" s="1"/>
      <c r="PV452" s="1"/>
      <c r="PW452" s="1"/>
      <c r="PX452" s="1"/>
      <c r="PY452" s="1"/>
      <c r="PZ452" s="1"/>
      <c r="QA452" s="1"/>
      <c r="QB452" s="1"/>
      <c r="QC452" s="1"/>
      <c r="QD452" s="1"/>
      <c r="QE452" s="1"/>
      <c r="QF452" s="1"/>
      <c r="QG452" s="1"/>
      <c r="QH452" s="1"/>
      <c r="QI452" s="1"/>
      <c r="QJ452" s="1"/>
      <c r="QK452" s="1"/>
      <c r="QL452" s="1"/>
      <c r="QM452" s="1"/>
      <c r="QN452" s="1"/>
      <c r="QO452" s="1"/>
      <c r="QP452" s="1"/>
      <c r="QQ452" s="1"/>
      <c r="QR452" s="1"/>
      <c r="QS452" s="1"/>
      <c r="QT452" s="1"/>
      <c r="QU452" s="1"/>
      <c r="QV452" s="1"/>
    </row>
    <row r="453" spans="1:464" x14ac:dyDescent="0.25">
      <c r="A453" s="1"/>
      <c r="B453" s="1"/>
      <c r="C453" s="1"/>
      <c r="D453" s="1"/>
      <c r="E453" s="1"/>
      <c r="Q453" s="1"/>
      <c r="R453" s="1"/>
      <c r="W453" s="48"/>
      <c r="AH453" s="48"/>
      <c r="AI453" s="48"/>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c r="NF453" s="1"/>
      <c r="NG453" s="1"/>
      <c r="NH453" s="1"/>
      <c r="NI453" s="1"/>
      <c r="NJ453" s="1"/>
      <c r="NK453" s="1"/>
      <c r="NL453" s="1"/>
      <c r="NM453" s="1"/>
      <c r="NN453" s="1"/>
      <c r="NO453" s="1"/>
      <c r="NP453" s="1"/>
      <c r="NQ453" s="1"/>
      <c r="NR453" s="1"/>
      <c r="NS453" s="1"/>
      <c r="NT453" s="1"/>
      <c r="NU453" s="1"/>
      <c r="NV453" s="1"/>
      <c r="NW453" s="1"/>
      <c r="NX453" s="1"/>
      <c r="NY453" s="1"/>
      <c r="NZ453" s="1"/>
      <c r="OA453" s="1"/>
      <c r="OB453" s="1"/>
      <c r="OC453" s="1"/>
      <c r="OD453" s="1"/>
      <c r="OE453" s="1"/>
      <c r="OF453" s="1"/>
      <c r="OG453" s="1"/>
      <c r="OH453" s="1"/>
      <c r="OI453" s="1"/>
      <c r="OJ453" s="1"/>
      <c r="OK453" s="1"/>
      <c r="OL453" s="1"/>
      <c r="OM453" s="1"/>
      <c r="ON453" s="1"/>
      <c r="OO453" s="1"/>
      <c r="OP453" s="1"/>
      <c r="OQ453" s="1"/>
      <c r="OR453" s="1"/>
      <c r="OS453" s="1"/>
      <c r="OT453" s="1"/>
      <c r="OU453" s="1"/>
      <c r="OV453" s="1"/>
      <c r="OW453" s="1"/>
      <c r="OX453" s="1"/>
      <c r="OY453" s="1"/>
      <c r="OZ453" s="1"/>
      <c r="PA453" s="1"/>
      <c r="PB453" s="1"/>
      <c r="PC453" s="1"/>
      <c r="PD453" s="1"/>
      <c r="PE453" s="1"/>
      <c r="PF453" s="1"/>
      <c r="PG453" s="1"/>
      <c r="PH453" s="1"/>
      <c r="PI453" s="1"/>
      <c r="PJ453" s="1"/>
      <c r="PK453" s="1"/>
      <c r="PL453" s="1"/>
      <c r="PM453" s="1"/>
      <c r="PN453" s="1"/>
      <c r="PO453" s="1"/>
      <c r="PP453" s="1"/>
      <c r="PQ453" s="1"/>
      <c r="PR453" s="1"/>
      <c r="PS453" s="1"/>
      <c r="PT453" s="1"/>
      <c r="PU453" s="1"/>
      <c r="PV453" s="1"/>
      <c r="PW453" s="1"/>
      <c r="PX453" s="1"/>
      <c r="PY453" s="1"/>
      <c r="PZ453" s="1"/>
      <c r="QA453" s="1"/>
      <c r="QB453" s="1"/>
      <c r="QC453" s="1"/>
      <c r="QD453" s="1"/>
      <c r="QE453" s="1"/>
      <c r="QF453" s="1"/>
      <c r="QG453" s="1"/>
      <c r="QH453" s="1"/>
      <c r="QI453" s="1"/>
      <c r="QJ453" s="1"/>
      <c r="QK453" s="1"/>
      <c r="QL453" s="1"/>
      <c r="QM453" s="1"/>
      <c r="QN453" s="1"/>
      <c r="QO453" s="1"/>
      <c r="QP453" s="1"/>
      <c r="QQ453" s="1"/>
      <c r="QR453" s="1"/>
      <c r="QS453" s="1"/>
      <c r="QT453" s="1"/>
      <c r="QU453" s="1"/>
      <c r="QV453" s="1"/>
    </row>
    <row r="454" spans="1:464" x14ac:dyDescent="0.25">
      <c r="A454" s="1"/>
      <c r="B454" s="1"/>
      <c r="C454" s="1"/>
      <c r="D454" s="1"/>
      <c r="E454" s="1"/>
      <c r="Q454" s="1"/>
      <c r="R454" s="1"/>
      <c r="W454" s="48"/>
      <c r="AH454" s="48"/>
      <c r="AI454" s="48"/>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c r="KF454" s="1"/>
      <c r="KG454" s="1"/>
      <c r="KH454" s="1"/>
      <c r="KI454" s="1"/>
      <c r="KJ454" s="1"/>
      <c r="KK454" s="1"/>
      <c r="KL454" s="1"/>
      <c r="KM454" s="1"/>
      <c r="KN454" s="1"/>
      <c r="KO454" s="1"/>
      <c r="KP454" s="1"/>
      <c r="KQ454" s="1"/>
      <c r="KR454" s="1"/>
      <c r="KS454" s="1"/>
      <c r="KT454" s="1"/>
      <c r="KU454" s="1"/>
      <c r="KV454" s="1"/>
      <c r="KW454" s="1"/>
      <c r="KX454" s="1"/>
      <c r="KY454" s="1"/>
      <c r="KZ454" s="1"/>
      <c r="LA454" s="1"/>
      <c r="LB454" s="1"/>
      <c r="LC454" s="1"/>
      <c r="LD454" s="1"/>
      <c r="LE454" s="1"/>
      <c r="LF454" s="1"/>
      <c r="LG454" s="1"/>
      <c r="LH454" s="1"/>
      <c r="LI454" s="1"/>
      <c r="LJ454" s="1"/>
      <c r="LK454" s="1"/>
      <c r="LL454" s="1"/>
      <c r="LM454" s="1"/>
      <c r="LN454" s="1"/>
      <c r="LO454" s="1"/>
      <c r="LP454" s="1"/>
      <c r="LQ454" s="1"/>
      <c r="LR454" s="1"/>
      <c r="LS454" s="1"/>
      <c r="LT454" s="1"/>
      <c r="LU454" s="1"/>
      <c r="LV454" s="1"/>
      <c r="LW454" s="1"/>
      <c r="LX454" s="1"/>
      <c r="LY454" s="1"/>
      <c r="LZ454" s="1"/>
      <c r="MA454" s="1"/>
      <c r="MB454" s="1"/>
      <c r="MC454" s="1"/>
      <c r="MD454" s="1"/>
      <c r="ME454" s="1"/>
      <c r="MF454" s="1"/>
      <c r="MG454" s="1"/>
      <c r="MH454" s="1"/>
      <c r="MI454" s="1"/>
      <c r="MJ454" s="1"/>
      <c r="MK454" s="1"/>
      <c r="ML454" s="1"/>
      <c r="MM454" s="1"/>
      <c r="MN454" s="1"/>
      <c r="MO454" s="1"/>
      <c r="MP454" s="1"/>
      <c r="MQ454" s="1"/>
      <c r="MR454" s="1"/>
      <c r="MS454" s="1"/>
      <c r="MT454" s="1"/>
      <c r="MU454" s="1"/>
      <c r="MV454" s="1"/>
      <c r="MW454" s="1"/>
      <c r="MX454" s="1"/>
      <c r="MY454" s="1"/>
      <c r="MZ454" s="1"/>
      <c r="NA454" s="1"/>
      <c r="NB454" s="1"/>
      <c r="NC454" s="1"/>
      <c r="ND454" s="1"/>
      <c r="NE454" s="1"/>
      <c r="NF454" s="1"/>
      <c r="NG454" s="1"/>
      <c r="NH454" s="1"/>
      <c r="NI454" s="1"/>
      <c r="NJ454" s="1"/>
      <c r="NK454" s="1"/>
      <c r="NL454" s="1"/>
      <c r="NM454" s="1"/>
      <c r="NN454" s="1"/>
      <c r="NO454" s="1"/>
      <c r="NP454" s="1"/>
      <c r="NQ454" s="1"/>
      <c r="NR454" s="1"/>
      <c r="NS454" s="1"/>
      <c r="NT454" s="1"/>
      <c r="NU454" s="1"/>
      <c r="NV454" s="1"/>
      <c r="NW454" s="1"/>
      <c r="NX454" s="1"/>
      <c r="NY454" s="1"/>
      <c r="NZ454" s="1"/>
      <c r="OA454" s="1"/>
      <c r="OB454" s="1"/>
      <c r="OC454" s="1"/>
      <c r="OD454" s="1"/>
      <c r="OE454" s="1"/>
      <c r="OF454" s="1"/>
      <c r="OG454" s="1"/>
      <c r="OH454" s="1"/>
      <c r="OI454" s="1"/>
      <c r="OJ454" s="1"/>
      <c r="OK454" s="1"/>
      <c r="OL454" s="1"/>
      <c r="OM454" s="1"/>
      <c r="ON454" s="1"/>
      <c r="OO454" s="1"/>
      <c r="OP454" s="1"/>
      <c r="OQ454" s="1"/>
      <c r="OR454" s="1"/>
      <c r="OS454" s="1"/>
      <c r="OT454" s="1"/>
      <c r="OU454" s="1"/>
      <c r="OV454" s="1"/>
      <c r="OW454" s="1"/>
      <c r="OX454" s="1"/>
      <c r="OY454" s="1"/>
      <c r="OZ454" s="1"/>
      <c r="PA454" s="1"/>
      <c r="PB454" s="1"/>
      <c r="PC454" s="1"/>
      <c r="PD454" s="1"/>
      <c r="PE454" s="1"/>
      <c r="PF454" s="1"/>
      <c r="PG454" s="1"/>
      <c r="PH454" s="1"/>
      <c r="PI454" s="1"/>
      <c r="PJ454" s="1"/>
      <c r="PK454" s="1"/>
      <c r="PL454" s="1"/>
      <c r="PM454" s="1"/>
      <c r="PN454" s="1"/>
      <c r="PO454" s="1"/>
      <c r="PP454" s="1"/>
      <c r="PQ454" s="1"/>
      <c r="PR454" s="1"/>
      <c r="PS454" s="1"/>
      <c r="PT454" s="1"/>
      <c r="PU454" s="1"/>
      <c r="PV454" s="1"/>
      <c r="PW454" s="1"/>
      <c r="PX454" s="1"/>
      <c r="PY454" s="1"/>
      <c r="PZ454" s="1"/>
      <c r="QA454" s="1"/>
      <c r="QB454" s="1"/>
      <c r="QC454" s="1"/>
      <c r="QD454" s="1"/>
      <c r="QE454" s="1"/>
      <c r="QF454" s="1"/>
      <c r="QG454" s="1"/>
      <c r="QH454" s="1"/>
      <c r="QI454" s="1"/>
      <c r="QJ454" s="1"/>
      <c r="QK454" s="1"/>
      <c r="QL454" s="1"/>
      <c r="QM454" s="1"/>
      <c r="QN454" s="1"/>
      <c r="QO454" s="1"/>
      <c r="QP454" s="1"/>
      <c r="QQ454" s="1"/>
      <c r="QR454" s="1"/>
      <c r="QS454" s="1"/>
      <c r="QT454" s="1"/>
      <c r="QU454" s="1"/>
      <c r="QV454" s="1"/>
    </row>
    <row r="455" spans="1:464" x14ac:dyDescent="0.25">
      <c r="A455" s="1"/>
      <c r="B455" s="1"/>
      <c r="C455" s="1"/>
      <c r="D455" s="1"/>
      <c r="E455" s="1"/>
      <c r="Q455" s="1"/>
      <c r="R455" s="1"/>
      <c r="W455" s="48"/>
      <c r="AH455" s="48"/>
      <c r="AI455" s="48"/>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c r="NF455" s="1"/>
      <c r="NG455" s="1"/>
      <c r="NH455" s="1"/>
      <c r="NI455" s="1"/>
      <c r="NJ455" s="1"/>
      <c r="NK455" s="1"/>
      <c r="NL455" s="1"/>
      <c r="NM455" s="1"/>
      <c r="NN455" s="1"/>
      <c r="NO455" s="1"/>
      <c r="NP455" s="1"/>
      <c r="NQ455" s="1"/>
      <c r="NR455" s="1"/>
      <c r="NS455" s="1"/>
      <c r="NT455" s="1"/>
      <c r="NU455" s="1"/>
      <c r="NV455" s="1"/>
      <c r="NW455" s="1"/>
      <c r="NX455" s="1"/>
      <c r="NY455" s="1"/>
      <c r="NZ455" s="1"/>
      <c r="OA455" s="1"/>
      <c r="OB455" s="1"/>
      <c r="OC455" s="1"/>
      <c r="OD455" s="1"/>
      <c r="OE455" s="1"/>
      <c r="OF455" s="1"/>
      <c r="OG455" s="1"/>
      <c r="OH455" s="1"/>
      <c r="OI455" s="1"/>
      <c r="OJ455" s="1"/>
      <c r="OK455" s="1"/>
      <c r="OL455" s="1"/>
      <c r="OM455" s="1"/>
      <c r="ON455" s="1"/>
      <c r="OO455" s="1"/>
      <c r="OP455" s="1"/>
      <c r="OQ455" s="1"/>
      <c r="OR455" s="1"/>
      <c r="OS455" s="1"/>
      <c r="OT455" s="1"/>
      <c r="OU455" s="1"/>
      <c r="OV455" s="1"/>
      <c r="OW455" s="1"/>
      <c r="OX455" s="1"/>
      <c r="OY455" s="1"/>
      <c r="OZ455" s="1"/>
      <c r="PA455" s="1"/>
      <c r="PB455" s="1"/>
      <c r="PC455" s="1"/>
      <c r="PD455" s="1"/>
      <c r="PE455" s="1"/>
      <c r="PF455" s="1"/>
      <c r="PG455" s="1"/>
      <c r="PH455" s="1"/>
      <c r="PI455" s="1"/>
      <c r="PJ455" s="1"/>
      <c r="PK455" s="1"/>
      <c r="PL455" s="1"/>
      <c r="PM455" s="1"/>
      <c r="PN455" s="1"/>
      <c r="PO455" s="1"/>
      <c r="PP455" s="1"/>
      <c r="PQ455" s="1"/>
      <c r="PR455" s="1"/>
      <c r="PS455" s="1"/>
      <c r="PT455" s="1"/>
      <c r="PU455" s="1"/>
      <c r="PV455" s="1"/>
      <c r="PW455" s="1"/>
      <c r="PX455" s="1"/>
      <c r="PY455" s="1"/>
      <c r="PZ455" s="1"/>
      <c r="QA455" s="1"/>
      <c r="QB455" s="1"/>
      <c r="QC455" s="1"/>
      <c r="QD455" s="1"/>
      <c r="QE455" s="1"/>
      <c r="QF455" s="1"/>
      <c r="QG455" s="1"/>
      <c r="QH455" s="1"/>
      <c r="QI455" s="1"/>
      <c r="QJ455" s="1"/>
      <c r="QK455" s="1"/>
      <c r="QL455" s="1"/>
      <c r="QM455" s="1"/>
      <c r="QN455" s="1"/>
      <c r="QO455" s="1"/>
      <c r="QP455" s="1"/>
      <c r="QQ455" s="1"/>
      <c r="QR455" s="1"/>
      <c r="QS455" s="1"/>
      <c r="QT455" s="1"/>
      <c r="QU455" s="1"/>
      <c r="QV455" s="1"/>
    </row>
    <row r="456" spans="1:464" x14ac:dyDescent="0.25">
      <c r="A456" s="1"/>
      <c r="B456" s="1"/>
      <c r="C456" s="1"/>
      <c r="D456" s="1"/>
      <c r="E456" s="1"/>
      <c r="Q456" s="1"/>
      <c r="R456" s="1"/>
      <c r="W456" s="48"/>
      <c r="AH456" s="48"/>
      <c r="AI456" s="48"/>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c r="KH456" s="1"/>
      <c r="KI456" s="1"/>
      <c r="KJ456" s="1"/>
      <c r="KK456" s="1"/>
      <c r="KL456" s="1"/>
      <c r="KM456" s="1"/>
      <c r="KN456" s="1"/>
      <c r="KO456" s="1"/>
      <c r="KP456" s="1"/>
      <c r="KQ456" s="1"/>
      <c r="KR456" s="1"/>
      <c r="KS456" s="1"/>
      <c r="KT456" s="1"/>
      <c r="KU456" s="1"/>
      <c r="KV456" s="1"/>
      <c r="KW456" s="1"/>
      <c r="KX456" s="1"/>
      <c r="KY456" s="1"/>
      <c r="KZ456" s="1"/>
      <c r="LA456" s="1"/>
      <c r="LB456" s="1"/>
      <c r="LC456" s="1"/>
      <c r="LD456" s="1"/>
      <c r="LE456" s="1"/>
      <c r="LF456" s="1"/>
      <c r="LG456" s="1"/>
      <c r="LH456" s="1"/>
      <c r="LI456" s="1"/>
      <c r="LJ456" s="1"/>
      <c r="LK456" s="1"/>
      <c r="LL456" s="1"/>
      <c r="LM456" s="1"/>
      <c r="LN456" s="1"/>
      <c r="LO456" s="1"/>
      <c r="LP456" s="1"/>
      <c r="LQ456" s="1"/>
      <c r="LR456" s="1"/>
      <c r="LS456" s="1"/>
      <c r="LT456" s="1"/>
      <c r="LU456" s="1"/>
      <c r="LV456" s="1"/>
      <c r="LW456" s="1"/>
      <c r="LX456" s="1"/>
      <c r="LY456" s="1"/>
      <c r="LZ456" s="1"/>
      <c r="MA456" s="1"/>
      <c r="MB456" s="1"/>
      <c r="MC456" s="1"/>
      <c r="MD456" s="1"/>
      <c r="ME456" s="1"/>
      <c r="MF456" s="1"/>
      <c r="MG456" s="1"/>
      <c r="MH456" s="1"/>
      <c r="MI456" s="1"/>
      <c r="MJ456" s="1"/>
      <c r="MK456" s="1"/>
      <c r="ML456" s="1"/>
      <c r="MM456" s="1"/>
      <c r="MN456" s="1"/>
      <c r="MO456" s="1"/>
      <c r="MP456" s="1"/>
      <c r="MQ456" s="1"/>
      <c r="MR456" s="1"/>
      <c r="MS456" s="1"/>
      <c r="MT456" s="1"/>
      <c r="MU456" s="1"/>
      <c r="MV456" s="1"/>
      <c r="MW456" s="1"/>
      <c r="MX456" s="1"/>
      <c r="MY456" s="1"/>
      <c r="MZ456" s="1"/>
      <c r="NA456" s="1"/>
      <c r="NB456" s="1"/>
      <c r="NC456" s="1"/>
      <c r="ND456" s="1"/>
      <c r="NE456" s="1"/>
      <c r="NF456" s="1"/>
      <c r="NG456" s="1"/>
      <c r="NH456" s="1"/>
      <c r="NI456" s="1"/>
      <c r="NJ456" s="1"/>
      <c r="NK456" s="1"/>
      <c r="NL456" s="1"/>
      <c r="NM456" s="1"/>
      <c r="NN456" s="1"/>
      <c r="NO456" s="1"/>
      <c r="NP456" s="1"/>
      <c r="NQ456" s="1"/>
      <c r="NR456" s="1"/>
      <c r="NS456" s="1"/>
      <c r="NT456" s="1"/>
      <c r="NU456" s="1"/>
      <c r="NV456" s="1"/>
      <c r="NW456" s="1"/>
      <c r="NX456" s="1"/>
      <c r="NY456" s="1"/>
      <c r="NZ456" s="1"/>
      <c r="OA456" s="1"/>
      <c r="OB456" s="1"/>
      <c r="OC456" s="1"/>
      <c r="OD456" s="1"/>
      <c r="OE456" s="1"/>
      <c r="OF456" s="1"/>
      <c r="OG456" s="1"/>
      <c r="OH456" s="1"/>
      <c r="OI456" s="1"/>
      <c r="OJ456" s="1"/>
      <c r="OK456" s="1"/>
      <c r="OL456" s="1"/>
      <c r="OM456" s="1"/>
      <c r="ON456" s="1"/>
      <c r="OO456" s="1"/>
      <c r="OP456" s="1"/>
      <c r="OQ456" s="1"/>
      <c r="OR456" s="1"/>
      <c r="OS456" s="1"/>
      <c r="OT456" s="1"/>
      <c r="OU456" s="1"/>
      <c r="OV456" s="1"/>
      <c r="OW456" s="1"/>
      <c r="OX456" s="1"/>
      <c r="OY456" s="1"/>
      <c r="OZ456" s="1"/>
      <c r="PA456" s="1"/>
      <c r="PB456" s="1"/>
      <c r="PC456" s="1"/>
      <c r="PD456" s="1"/>
      <c r="PE456" s="1"/>
      <c r="PF456" s="1"/>
      <c r="PG456" s="1"/>
      <c r="PH456" s="1"/>
      <c r="PI456" s="1"/>
      <c r="PJ456" s="1"/>
      <c r="PK456" s="1"/>
      <c r="PL456" s="1"/>
      <c r="PM456" s="1"/>
      <c r="PN456" s="1"/>
      <c r="PO456" s="1"/>
      <c r="PP456" s="1"/>
      <c r="PQ456" s="1"/>
      <c r="PR456" s="1"/>
      <c r="PS456" s="1"/>
      <c r="PT456" s="1"/>
      <c r="PU456" s="1"/>
      <c r="PV456" s="1"/>
      <c r="PW456" s="1"/>
      <c r="PX456" s="1"/>
      <c r="PY456" s="1"/>
      <c r="PZ456" s="1"/>
      <c r="QA456" s="1"/>
      <c r="QB456" s="1"/>
      <c r="QC456" s="1"/>
      <c r="QD456" s="1"/>
      <c r="QE456" s="1"/>
      <c r="QF456" s="1"/>
      <c r="QG456" s="1"/>
      <c r="QH456" s="1"/>
      <c r="QI456" s="1"/>
      <c r="QJ456" s="1"/>
      <c r="QK456" s="1"/>
      <c r="QL456" s="1"/>
      <c r="QM456" s="1"/>
      <c r="QN456" s="1"/>
      <c r="QO456" s="1"/>
      <c r="QP456" s="1"/>
      <c r="QQ456" s="1"/>
      <c r="QR456" s="1"/>
      <c r="QS456" s="1"/>
      <c r="QT456" s="1"/>
      <c r="QU456" s="1"/>
      <c r="QV456" s="1"/>
    </row>
    <row r="457" spans="1:464" x14ac:dyDescent="0.25">
      <c r="A457" s="1"/>
      <c r="B457" s="1"/>
      <c r="C457" s="1"/>
      <c r="D457" s="1"/>
      <c r="E457" s="1"/>
      <c r="Q457" s="1"/>
      <c r="R457" s="1"/>
      <c r="W457" s="48"/>
      <c r="AH457" s="48"/>
      <c r="AI457" s="48"/>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c r="KH457" s="1"/>
      <c r="KI457" s="1"/>
      <c r="KJ457" s="1"/>
      <c r="KK457" s="1"/>
      <c r="KL457" s="1"/>
      <c r="KM457" s="1"/>
      <c r="KN457" s="1"/>
      <c r="KO457" s="1"/>
      <c r="KP457" s="1"/>
      <c r="KQ457" s="1"/>
      <c r="KR457" s="1"/>
      <c r="KS457" s="1"/>
      <c r="KT457" s="1"/>
      <c r="KU457" s="1"/>
      <c r="KV457" s="1"/>
      <c r="KW457" s="1"/>
      <c r="KX457" s="1"/>
      <c r="KY457" s="1"/>
      <c r="KZ457" s="1"/>
      <c r="LA457" s="1"/>
      <c r="LB457" s="1"/>
      <c r="LC457" s="1"/>
      <c r="LD457" s="1"/>
      <c r="LE457" s="1"/>
      <c r="LF457" s="1"/>
      <c r="LG457" s="1"/>
      <c r="LH457" s="1"/>
      <c r="LI457" s="1"/>
      <c r="LJ457" s="1"/>
      <c r="LK457" s="1"/>
      <c r="LL457" s="1"/>
      <c r="LM457" s="1"/>
      <c r="LN457" s="1"/>
      <c r="LO457" s="1"/>
      <c r="LP457" s="1"/>
      <c r="LQ457" s="1"/>
      <c r="LR457" s="1"/>
      <c r="LS457" s="1"/>
      <c r="LT457" s="1"/>
      <c r="LU457" s="1"/>
      <c r="LV457" s="1"/>
      <c r="LW457" s="1"/>
      <c r="LX457" s="1"/>
      <c r="LY457" s="1"/>
      <c r="LZ457" s="1"/>
      <c r="MA457" s="1"/>
      <c r="MB457" s="1"/>
      <c r="MC457" s="1"/>
      <c r="MD457" s="1"/>
      <c r="ME457" s="1"/>
      <c r="MF457" s="1"/>
      <c r="MG457" s="1"/>
      <c r="MH457" s="1"/>
      <c r="MI457" s="1"/>
      <c r="MJ457" s="1"/>
      <c r="MK457" s="1"/>
      <c r="ML457" s="1"/>
      <c r="MM457" s="1"/>
      <c r="MN457" s="1"/>
      <c r="MO457" s="1"/>
      <c r="MP457" s="1"/>
      <c r="MQ457" s="1"/>
      <c r="MR457" s="1"/>
      <c r="MS457" s="1"/>
      <c r="MT457" s="1"/>
      <c r="MU457" s="1"/>
      <c r="MV457" s="1"/>
      <c r="MW457" s="1"/>
      <c r="MX457" s="1"/>
      <c r="MY457" s="1"/>
      <c r="MZ457" s="1"/>
      <c r="NA457" s="1"/>
      <c r="NB457" s="1"/>
      <c r="NC457" s="1"/>
      <c r="ND457" s="1"/>
      <c r="NE457" s="1"/>
      <c r="NF457" s="1"/>
      <c r="NG457" s="1"/>
      <c r="NH457" s="1"/>
      <c r="NI457" s="1"/>
      <c r="NJ457" s="1"/>
      <c r="NK457" s="1"/>
      <c r="NL457" s="1"/>
      <c r="NM457" s="1"/>
      <c r="NN457" s="1"/>
      <c r="NO457" s="1"/>
      <c r="NP457" s="1"/>
      <c r="NQ457" s="1"/>
      <c r="NR457" s="1"/>
      <c r="NS457" s="1"/>
      <c r="NT457" s="1"/>
      <c r="NU457" s="1"/>
      <c r="NV457" s="1"/>
      <c r="NW457" s="1"/>
      <c r="NX457" s="1"/>
      <c r="NY457" s="1"/>
      <c r="NZ457" s="1"/>
      <c r="OA457" s="1"/>
      <c r="OB457" s="1"/>
      <c r="OC457" s="1"/>
      <c r="OD457" s="1"/>
      <c r="OE457" s="1"/>
      <c r="OF457" s="1"/>
      <c r="OG457" s="1"/>
      <c r="OH457" s="1"/>
      <c r="OI457" s="1"/>
      <c r="OJ457" s="1"/>
      <c r="OK457" s="1"/>
      <c r="OL457" s="1"/>
      <c r="OM457" s="1"/>
      <c r="ON457" s="1"/>
      <c r="OO457" s="1"/>
      <c r="OP457" s="1"/>
      <c r="OQ457" s="1"/>
      <c r="OR457" s="1"/>
      <c r="OS457" s="1"/>
      <c r="OT457" s="1"/>
      <c r="OU457" s="1"/>
      <c r="OV457" s="1"/>
      <c r="OW457" s="1"/>
      <c r="OX457" s="1"/>
      <c r="OY457" s="1"/>
      <c r="OZ457" s="1"/>
      <c r="PA457" s="1"/>
      <c r="PB457" s="1"/>
      <c r="PC457" s="1"/>
      <c r="PD457" s="1"/>
      <c r="PE457" s="1"/>
      <c r="PF457" s="1"/>
      <c r="PG457" s="1"/>
      <c r="PH457" s="1"/>
      <c r="PI457" s="1"/>
      <c r="PJ457" s="1"/>
      <c r="PK457" s="1"/>
      <c r="PL457" s="1"/>
      <c r="PM457" s="1"/>
      <c r="PN457" s="1"/>
      <c r="PO457" s="1"/>
      <c r="PP457" s="1"/>
      <c r="PQ457" s="1"/>
      <c r="PR457" s="1"/>
      <c r="PS457" s="1"/>
      <c r="PT457" s="1"/>
      <c r="PU457" s="1"/>
      <c r="PV457" s="1"/>
      <c r="PW457" s="1"/>
      <c r="PX457" s="1"/>
      <c r="PY457" s="1"/>
      <c r="PZ457" s="1"/>
      <c r="QA457" s="1"/>
      <c r="QB457" s="1"/>
      <c r="QC457" s="1"/>
      <c r="QD457" s="1"/>
      <c r="QE457" s="1"/>
      <c r="QF457" s="1"/>
      <c r="QG457" s="1"/>
      <c r="QH457" s="1"/>
      <c r="QI457" s="1"/>
      <c r="QJ457" s="1"/>
      <c r="QK457" s="1"/>
      <c r="QL457" s="1"/>
      <c r="QM457" s="1"/>
      <c r="QN457" s="1"/>
      <c r="QO457" s="1"/>
      <c r="QP457" s="1"/>
      <c r="QQ457" s="1"/>
      <c r="QR457" s="1"/>
      <c r="QS457" s="1"/>
      <c r="QT457" s="1"/>
      <c r="QU457" s="1"/>
      <c r="QV457" s="1"/>
    </row>
    <row r="458" spans="1:464" x14ac:dyDescent="0.25">
      <c r="A458" s="1"/>
      <c r="B458" s="1"/>
      <c r="C458" s="1"/>
      <c r="D458" s="1"/>
      <c r="E458" s="1"/>
      <c r="Q458" s="1"/>
      <c r="R458" s="1"/>
      <c r="W458" s="48"/>
      <c r="AH458" s="48"/>
      <c r="AI458" s="48"/>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c r="KH458" s="1"/>
      <c r="KI458" s="1"/>
      <c r="KJ458" s="1"/>
      <c r="KK458" s="1"/>
      <c r="KL458" s="1"/>
      <c r="KM458" s="1"/>
      <c r="KN458" s="1"/>
      <c r="KO458" s="1"/>
      <c r="KP458" s="1"/>
      <c r="KQ458" s="1"/>
      <c r="KR458" s="1"/>
      <c r="KS458" s="1"/>
      <c r="KT458" s="1"/>
      <c r="KU458" s="1"/>
      <c r="KV458" s="1"/>
      <c r="KW458" s="1"/>
      <c r="KX458" s="1"/>
      <c r="KY458" s="1"/>
      <c r="KZ458" s="1"/>
      <c r="LA458" s="1"/>
      <c r="LB458" s="1"/>
      <c r="LC458" s="1"/>
      <c r="LD458" s="1"/>
      <c r="LE458" s="1"/>
      <c r="LF458" s="1"/>
      <c r="LG458" s="1"/>
      <c r="LH458" s="1"/>
      <c r="LI458" s="1"/>
      <c r="LJ458" s="1"/>
      <c r="LK458" s="1"/>
      <c r="LL458" s="1"/>
      <c r="LM458" s="1"/>
      <c r="LN458" s="1"/>
      <c r="LO458" s="1"/>
      <c r="LP458" s="1"/>
      <c r="LQ458" s="1"/>
      <c r="LR458" s="1"/>
      <c r="LS458" s="1"/>
      <c r="LT458" s="1"/>
      <c r="LU458" s="1"/>
      <c r="LV458" s="1"/>
      <c r="LW458" s="1"/>
      <c r="LX458" s="1"/>
      <c r="LY458" s="1"/>
      <c r="LZ458" s="1"/>
      <c r="MA458" s="1"/>
      <c r="MB458" s="1"/>
      <c r="MC458" s="1"/>
      <c r="MD458" s="1"/>
      <c r="ME458" s="1"/>
      <c r="MF458" s="1"/>
      <c r="MG458" s="1"/>
      <c r="MH458" s="1"/>
      <c r="MI458" s="1"/>
      <c r="MJ458" s="1"/>
      <c r="MK458" s="1"/>
      <c r="ML458" s="1"/>
      <c r="MM458" s="1"/>
      <c r="MN458" s="1"/>
      <c r="MO458" s="1"/>
      <c r="MP458" s="1"/>
      <c r="MQ458" s="1"/>
      <c r="MR458" s="1"/>
      <c r="MS458" s="1"/>
      <c r="MT458" s="1"/>
      <c r="MU458" s="1"/>
      <c r="MV458" s="1"/>
      <c r="MW458" s="1"/>
      <c r="MX458" s="1"/>
      <c r="MY458" s="1"/>
      <c r="MZ458" s="1"/>
      <c r="NA458" s="1"/>
      <c r="NB458" s="1"/>
      <c r="NC458" s="1"/>
      <c r="ND458" s="1"/>
      <c r="NE458" s="1"/>
      <c r="NF458" s="1"/>
      <c r="NG458" s="1"/>
      <c r="NH458" s="1"/>
      <c r="NI458" s="1"/>
      <c r="NJ458" s="1"/>
      <c r="NK458" s="1"/>
      <c r="NL458" s="1"/>
      <c r="NM458" s="1"/>
      <c r="NN458" s="1"/>
      <c r="NO458" s="1"/>
      <c r="NP458" s="1"/>
      <c r="NQ458" s="1"/>
      <c r="NR458" s="1"/>
      <c r="NS458" s="1"/>
      <c r="NT458" s="1"/>
      <c r="NU458" s="1"/>
      <c r="NV458" s="1"/>
      <c r="NW458" s="1"/>
      <c r="NX458" s="1"/>
      <c r="NY458" s="1"/>
      <c r="NZ458" s="1"/>
      <c r="OA458" s="1"/>
      <c r="OB458" s="1"/>
      <c r="OC458" s="1"/>
      <c r="OD458" s="1"/>
      <c r="OE458" s="1"/>
      <c r="OF458" s="1"/>
      <c r="OG458" s="1"/>
      <c r="OH458" s="1"/>
      <c r="OI458" s="1"/>
      <c r="OJ458" s="1"/>
      <c r="OK458" s="1"/>
      <c r="OL458" s="1"/>
      <c r="OM458" s="1"/>
      <c r="ON458" s="1"/>
      <c r="OO458" s="1"/>
      <c r="OP458" s="1"/>
      <c r="OQ458" s="1"/>
      <c r="OR458" s="1"/>
      <c r="OS458" s="1"/>
      <c r="OT458" s="1"/>
      <c r="OU458" s="1"/>
      <c r="OV458" s="1"/>
      <c r="OW458" s="1"/>
      <c r="OX458" s="1"/>
      <c r="OY458" s="1"/>
      <c r="OZ458" s="1"/>
      <c r="PA458" s="1"/>
      <c r="PB458" s="1"/>
      <c r="PC458" s="1"/>
      <c r="PD458" s="1"/>
      <c r="PE458" s="1"/>
      <c r="PF458" s="1"/>
      <c r="PG458" s="1"/>
      <c r="PH458" s="1"/>
      <c r="PI458" s="1"/>
      <c r="PJ458" s="1"/>
      <c r="PK458" s="1"/>
      <c r="PL458" s="1"/>
      <c r="PM458" s="1"/>
      <c r="PN458" s="1"/>
      <c r="PO458" s="1"/>
      <c r="PP458" s="1"/>
      <c r="PQ458" s="1"/>
      <c r="PR458" s="1"/>
      <c r="PS458" s="1"/>
      <c r="PT458" s="1"/>
      <c r="PU458" s="1"/>
      <c r="PV458" s="1"/>
      <c r="PW458" s="1"/>
      <c r="PX458" s="1"/>
      <c r="PY458" s="1"/>
      <c r="PZ458" s="1"/>
      <c r="QA458" s="1"/>
      <c r="QB458" s="1"/>
      <c r="QC458" s="1"/>
      <c r="QD458" s="1"/>
      <c r="QE458" s="1"/>
      <c r="QF458" s="1"/>
      <c r="QG458" s="1"/>
      <c r="QH458" s="1"/>
      <c r="QI458" s="1"/>
      <c r="QJ458" s="1"/>
      <c r="QK458" s="1"/>
      <c r="QL458" s="1"/>
      <c r="QM458" s="1"/>
      <c r="QN458" s="1"/>
      <c r="QO458" s="1"/>
      <c r="QP458" s="1"/>
      <c r="QQ458" s="1"/>
      <c r="QR458" s="1"/>
      <c r="QS458" s="1"/>
      <c r="QT458" s="1"/>
      <c r="QU458" s="1"/>
      <c r="QV458" s="1"/>
    </row>
    <row r="459" spans="1:464" x14ac:dyDescent="0.25">
      <c r="A459" s="1"/>
      <c r="B459" s="1"/>
      <c r="C459" s="1"/>
      <c r="D459" s="1"/>
      <c r="E459" s="1"/>
      <c r="Q459" s="1"/>
      <c r="R459" s="1"/>
      <c r="W459" s="48"/>
      <c r="AH459" s="48"/>
      <c r="AI459" s="48"/>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c r="KH459" s="1"/>
      <c r="KI459" s="1"/>
      <c r="KJ459" s="1"/>
      <c r="KK459" s="1"/>
      <c r="KL459" s="1"/>
      <c r="KM459" s="1"/>
      <c r="KN459" s="1"/>
      <c r="KO459" s="1"/>
      <c r="KP459" s="1"/>
      <c r="KQ459" s="1"/>
      <c r="KR459" s="1"/>
      <c r="KS459" s="1"/>
      <c r="KT459" s="1"/>
      <c r="KU459" s="1"/>
      <c r="KV459" s="1"/>
      <c r="KW459" s="1"/>
      <c r="KX459" s="1"/>
      <c r="KY459" s="1"/>
      <c r="KZ459" s="1"/>
      <c r="LA459" s="1"/>
      <c r="LB459" s="1"/>
      <c r="LC459" s="1"/>
      <c r="LD459" s="1"/>
      <c r="LE459" s="1"/>
      <c r="LF459" s="1"/>
      <c r="LG459" s="1"/>
      <c r="LH459" s="1"/>
      <c r="LI459" s="1"/>
      <c r="LJ459" s="1"/>
      <c r="LK459" s="1"/>
      <c r="LL459" s="1"/>
      <c r="LM459" s="1"/>
      <c r="LN459" s="1"/>
      <c r="LO459" s="1"/>
      <c r="LP459" s="1"/>
      <c r="LQ459" s="1"/>
      <c r="LR459" s="1"/>
      <c r="LS459" s="1"/>
      <c r="LT459" s="1"/>
      <c r="LU459" s="1"/>
      <c r="LV459" s="1"/>
      <c r="LW459" s="1"/>
      <c r="LX459" s="1"/>
      <c r="LY459" s="1"/>
      <c r="LZ459" s="1"/>
      <c r="MA459" s="1"/>
      <c r="MB459" s="1"/>
      <c r="MC459" s="1"/>
      <c r="MD459" s="1"/>
      <c r="ME459" s="1"/>
      <c r="MF459" s="1"/>
      <c r="MG459" s="1"/>
      <c r="MH459" s="1"/>
      <c r="MI459" s="1"/>
      <c r="MJ459" s="1"/>
      <c r="MK459" s="1"/>
      <c r="ML459" s="1"/>
      <c r="MM459" s="1"/>
      <c r="MN459" s="1"/>
      <c r="MO459" s="1"/>
      <c r="MP459" s="1"/>
      <c r="MQ459" s="1"/>
      <c r="MR459" s="1"/>
      <c r="MS459" s="1"/>
      <c r="MT459" s="1"/>
      <c r="MU459" s="1"/>
      <c r="MV459" s="1"/>
      <c r="MW459" s="1"/>
      <c r="MX459" s="1"/>
      <c r="MY459" s="1"/>
      <c r="MZ459" s="1"/>
      <c r="NA459" s="1"/>
      <c r="NB459" s="1"/>
      <c r="NC459" s="1"/>
      <c r="ND459" s="1"/>
      <c r="NE459" s="1"/>
      <c r="NF459" s="1"/>
      <c r="NG459" s="1"/>
      <c r="NH459" s="1"/>
      <c r="NI459" s="1"/>
      <c r="NJ459" s="1"/>
      <c r="NK459" s="1"/>
      <c r="NL459" s="1"/>
      <c r="NM459" s="1"/>
      <c r="NN459" s="1"/>
      <c r="NO459" s="1"/>
      <c r="NP459" s="1"/>
      <c r="NQ459" s="1"/>
      <c r="NR459" s="1"/>
      <c r="NS459" s="1"/>
      <c r="NT459" s="1"/>
      <c r="NU459" s="1"/>
      <c r="NV459" s="1"/>
      <c r="NW459" s="1"/>
      <c r="NX459" s="1"/>
      <c r="NY459" s="1"/>
      <c r="NZ459" s="1"/>
      <c r="OA459" s="1"/>
      <c r="OB459" s="1"/>
      <c r="OC459" s="1"/>
      <c r="OD459" s="1"/>
      <c r="OE459" s="1"/>
      <c r="OF459" s="1"/>
      <c r="OG459" s="1"/>
      <c r="OH459" s="1"/>
      <c r="OI459" s="1"/>
      <c r="OJ459" s="1"/>
      <c r="OK459" s="1"/>
      <c r="OL459" s="1"/>
      <c r="OM459" s="1"/>
      <c r="ON459" s="1"/>
      <c r="OO459" s="1"/>
      <c r="OP459" s="1"/>
      <c r="OQ459" s="1"/>
      <c r="OR459" s="1"/>
      <c r="OS459" s="1"/>
      <c r="OT459" s="1"/>
      <c r="OU459" s="1"/>
      <c r="OV459" s="1"/>
      <c r="OW459" s="1"/>
      <c r="OX459" s="1"/>
      <c r="OY459" s="1"/>
      <c r="OZ459" s="1"/>
      <c r="PA459" s="1"/>
      <c r="PB459" s="1"/>
      <c r="PC459" s="1"/>
      <c r="PD459" s="1"/>
      <c r="PE459" s="1"/>
      <c r="PF459" s="1"/>
      <c r="PG459" s="1"/>
      <c r="PH459" s="1"/>
      <c r="PI459" s="1"/>
      <c r="PJ459" s="1"/>
      <c r="PK459" s="1"/>
      <c r="PL459" s="1"/>
      <c r="PM459" s="1"/>
      <c r="PN459" s="1"/>
      <c r="PO459" s="1"/>
      <c r="PP459" s="1"/>
      <c r="PQ459" s="1"/>
      <c r="PR459" s="1"/>
      <c r="PS459" s="1"/>
      <c r="PT459" s="1"/>
      <c r="PU459" s="1"/>
      <c r="PV459" s="1"/>
      <c r="PW459" s="1"/>
      <c r="PX459" s="1"/>
      <c r="PY459" s="1"/>
      <c r="PZ459" s="1"/>
      <c r="QA459" s="1"/>
      <c r="QB459" s="1"/>
      <c r="QC459" s="1"/>
      <c r="QD459" s="1"/>
      <c r="QE459" s="1"/>
      <c r="QF459" s="1"/>
      <c r="QG459" s="1"/>
      <c r="QH459" s="1"/>
      <c r="QI459" s="1"/>
      <c r="QJ459" s="1"/>
      <c r="QK459" s="1"/>
      <c r="QL459" s="1"/>
      <c r="QM459" s="1"/>
      <c r="QN459" s="1"/>
      <c r="QO459" s="1"/>
      <c r="QP459" s="1"/>
      <c r="QQ459" s="1"/>
      <c r="QR459" s="1"/>
      <c r="QS459" s="1"/>
      <c r="QT459" s="1"/>
      <c r="QU459" s="1"/>
      <c r="QV459" s="1"/>
    </row>
    <row r="460" spans="1:464" x14ac:dyDescent="0.25">
      <c r="A460" s="1"/>
      <c r="B460" s="1"/>
      <c r="C460" s="1"/>
      <c r="D460" s="1"/>
      <c r="E460" s="1"/>
      <c r="Q460" s="1"/>
      <c r="R460" s="1"/>
      <c r="W460" s="48"/>
      <c r="AH460" s="48"/>
      <c r="AI460" s="48"/>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c r="KH460" s="1"/>
      <c r="KI460" s="1"/>
      <c r="KJ460" s="1"/>
      <c r="KK460" s="1"/>
      <c r="KL460" s="1"/>
      <c r="KM460" s="1"/>
      <c r="KN460" s="1"/>
      <c r="KO460" s="1"/>
      <c r="KP460" s="1"/>
      <c r="KQ460" s="1"/>
      <c r="KR460" s="1"/>
      <c r="KS460" s="1"/>
      <c r="KT460" s="1"/>
      <c r="KU460" s="1"/>
      <c r="KV460" s="1"/>
      <c r="KW460" s="1"/>
      <c r="KX460" s="1"/>
      <c r="KY460" s="1"/>
      <c r="KZ460" s="1"/>
      <c r="LA460" s="1"/>
      <c r="LB460" s="1"/>
      <c r="LC460" s="1"/>
      <c r="LD460" s="1"/>
      <c r="LE460" s="1"/>
      <c r="LF460" s="1"/>
      <c r="LG460" s="1"/>
      <c r="LH460" s="1"/>
      <c r="LI460" s="1"/>
      <c r="LJ460" s="1"/>
      <c r="LK460" s="1"/>
      <c r="LL460" s="1"/>
      <c r="LM460" s="1"/>
      <c r="LN460" s="1"/>
      <c r="LO460" s="1"/>
      <c r="LP460" s="1"/>
      <c r="LQ460" s="1"/>
      <c r="LR460" s="1"/>
      <c r="LS460" s="1"/>
      <c r="LT460" s="1"/>
      <c r="LU460" s="1"/>
      <c r="LV460" s="1"/>
      <c r="LW460" s="1"/>
      <c r="LX460" s="1"/>
      <c r="LY460" s="1"/>
      <c r="LZ460" s="1"/>
      <c r="MA460" s="1"/>
      <c r="MB460" s="1"/>
      <c r="MC460" s="1"/>
      <c r="MD460" s="1"/>
      <c r="ME460" s="1"/>
      <c r="MF460" s="1"/>
      <c r="MG460" s="1"/>
      <c r="MH460" s="1"/>
      <c r="MI460" s="1"/>
      <c r="MJ460" s="1"/>
      <c r="MK460" s="1"/>
      <c r="ML460" s="1"/>
      <c r="MM460" s="1"/>
      <c r="MN460" s="1"/>
      <c r="MO460" s="1"/>
      <c r="MP460" s="1"/>
      <c r="MQ460" s="1"/>
      <c r="MR460" s="1"/>
      <c r="MS460" s="1"/>
      <c r="MT460" s="1"/>
      <c r="MU460" s="1"/>
      <c r="MV460" s="1"/>
      <c r="MW460" s="1"/>
      <c r="MX460" s="1"/>
      <c r="MY460" s="1"/>
      <c r="MZ460" s="1"/>
      <c r="NA460" s="1"/>
      <c r="NB460" s="1"/>
      <c r="NC460" s="1"/>
      <c r="ND460" s="1"/>
      <c r="NE460" s="1"/>
      <c r="NF460" s="1"/>
      <c r="NG460" s="1"/>
      <c r="NH460" s="1"/>
      <c r="NI460" s="1"/>
      <c r="NJ460" s="1"/>
      <c r="NK460" s="1"/>
      <c r="NL460" s="1"/>
      <c r="NM460" s="1"/>
      <c r="NN460" s="1"/>
      <c r="NO460" s="1"/>
      <c r="NP460" s="1"/>
      <c r="NQ460" s="1"/>
      <c r="NR460" s="1"/>
      <c r="NS460" s="1"/>
      <c r="NT460" s="1"/>
      <c r="NU460" s="1"/>
      <c r="NV460" s="1"/>
      <c r="NW460" s="1"/>
      <c r="NX460" s="1"/>
      <c r="NY460" s="1"/>
      <c r="NZ460" s="1"/>
      <c r="OA460" s="1"/>
      <c r="OB460" s="1"/>
      <c r="OC460" s="1"/>
      <c r="OD460" s="1"/>
      <c r="OE460" s="1"/>
      <c r="OF460" s="1"/>
      <c r="OG460" s="1"/>
      <c r="OH460" s="1"/>
      <c r="OI460" s="1"/>
      <c r="OJ460" s="1"/>
      <c r="OK460" s="1"/>
      <c r="OL460" s="1"/>
      <c r="OM460" s="1"/>
      <c r="ON460" s="1"/>
      <c r="OO460" s="1"/>
      <c r="OP460" s="1"/>
      <c r="OQ460" s="1"/>
      <c r="OR460" s="1"/>
      <c r="OS460" s="1"/>
      <c r="OT460" s="1"/>
      <c r="OU460" s="1"/>
      <c r="OV460" s="1"/>
      <c r="OW460" s="1"/>
      <c r="OX460" s="1"/>
      <c r="OY460" s="1"/>
      <c r="OZ460" s="1"/>
      <c r="PA460" s="1"/>
      <c r="PB460" s="1"/>
      <c r="PC460" s="1"/>
      <c r="PD460" s="1"/>
      <c r="PE460" s="1"/>
      <c r="PF460" s="1"/>
      <c r="PG460" s="1"/>
      <c r="PH460" s="1"/>
      <c r="PI460" s="1"/>
      <c r="PJ460" s="1"/>
      <c r="PK460" s="1"/>
      <c r="PL460" s="1"/>
      <c r="PM460" s="1"/>
      <c r="PN460" s="1"/>
      <c r="PO460" s="1"/>
      <c r="PP460" s="1"/>
      <c r="PQ460" s="1"/>
      <c r="PR460" s="1"/>
      <c r="PS460" s="1"/>
      <c r="PT460" s="1"/>
      <c r="PU460" s="1"/>
      <c r="PV460" s="1"/>
      <c r="PW460" s="1"/>
      <c r="PX460" s="1"/>
      <c r="PY460" s="1"/>
      <c r="PZ460" s="1"/>
      <c r="QA460" s="1"/>
      <c r="QB460" s="1"/>
      <c r="QC460" s="1"/>
      <c r="QD460" s="1"/>
      <c r="QE460" s="1"/>
      <c r="QF460" s="1"/>
      <c r="QG460" s="1"/>
      <c r="QH460" s="1"/>
      <c r="QI460" s="1"/>
      <c r="QJ460" s="1"/>
      <c r="QK460" s="1"/>
      <c r="QL460" s="1"/>
      <c r="QM460" s="1"/>
      <c r="QN460" s="1"/>
      <c r="QO460" s="1"/>
      <c r="QP460" s="1"/>
      <c r="QQ460" s="1"/>
      <c r="QR460" s="1"/>
      <c r="QS460" s="1"/>
      <c r="QT460" s="1"/>
      <c r="QU460" s="1"/>
      <c r="QV460" s="1"/>
    </row>
    <row r="461" spans="1:464" x14ac:dyDescent="0.25">
      <c r="A461" s="1"/>
      <c r="B461" s="1"/>
      <c r="C461" s="1"/>
      <c r="D461" s="1"/>
      <c r="E461" s="1"/>
      <c r="Q461" s="1"/>
      <c r="R461" s="1"/>
      <c r="W461" s="48"/>
      <c r="AH461" s="48"/>
      <c r="AI461" s="48"/>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c r="KF461" s="1"/>
      <c r="KG461" s="1"/>
      <c r="KH461" s="1"/>
      <c r="KI461" s="1"/>
      <c r="KJ461" s="1"/>
      <c r="KK461" s="1"/>
      <c r="KL461" s="1"/>
      <c r="KM461" s="1"/>
      <c r="KN461" s="1"/>
      <c r="KO461" s="1"/>
      <c r="KP461" s="1"/>
      <c r="KQ461" s="1"/>
      <c r="KR461" s="1"/>
      <c r="KS461" s="1"/>
      <c r="KT461" s="1"/>
      <c r="KU461" s="1"/>
      <c r="KV461" s="1"/>
      <c r="KW461" s="1"/>
      <c r="KX461" s="1"/>
      <c r="KY461" s="1"/>
      <c r="KZ461" s="1"/>
      <c r="LA461" s="1"/>
      <c r="LB461" s="1"/>
      <c r="LC461" s="1"/>
      <c r="LD461" s="1"/>
      <c r="LE461" s="1"/>
      <c r="LF461" s="1"/>
      <c r="LG461" s="1"/>
      <c r="LH461" s="1"/>
      <c r="LI461" s="1"/>
      <c r="LJ461" s="1"/>
      <c r="LK461" s="1"/>
      <c r="LL461" s="1"/>
      <c r="LM461" s="1"/>
      <c r="LN461" s="1"/>
      <c r="LO461" s="1"/>
      <c r="LP461" s="1"/>
      <c r="LQ461" s="1"/>
      <c r="LR461" s="1"/>
      <c r="LS461" s="1"/>
      <c r="LT461" s="1"/>
      <c r="LU461" s="1"/>
      <c r="LV461" s="1"/>
      <c r="LW461" s="1"/>
      <c r="LX461" s="1"/>
      <c r="LY461" s="1"/>
      <c r="LZ461" s="1"/>
      <c r="MA461" s="1"/>
      <c r="MB461" s="1"/>
      <c r="MC461" s="1"/>
      <c r="MD461" s="1"/>
      <c r="ME461" s="1"/>
      <c r="MF461" s="1"/>
      <c r="MG461" s="1"/>
      <c r="MH461" s="1"/>
      <c r="MI461" s="1"/>
      <c r="MJ461" s="1"/>
      <c r="MK461" s="1"/>
      <c r="ML461" s="1"/>
      <c r="MM461" s="1"/>
      <c r="MN461" s="1"/>
      <c r="MO461" s="1"/>
      <c r="MP461" s="1"/>
      <c r="MQ461" s="1"/>
      <c r="MR461" s="1"/>
      <c r="MS461" s="1"/>
      <c r="MT461" s="1"/>
      <c r="MU461" s="1"/>
      <c r="MV461" s="1"/>
      <c r="MW461" s="1"/>
      <c r="MX461" s="1"/>
      <c r="MY461" s="1"/>
      <c r="MZ461" s="1"/>
      <c r="NA461" s="1"/>
      <c r="NB461" s="1"/>
      <c r="NC461" s="1"/>
      <c r="ND461" s="1"/>
      <c r="NE461" s="1"/>
      <c r="NF461" s="1"/>
      <c r="NG461" s="1"/>
      <c r="NH461" s="1"/>
      <c r="NI461" s="1"/>
      <c r="NJ461" s="1"/>
      <c r="NK461" s="1"/>
      <c r="NL461" s="1"/>
      <c r="NM461" s="1"/>
      <c r="NN461" s="1"/>
      <c r="NO461" s="1"/>
      <c r="NP461" s="1"/>
      <c r="NQ461" s="1"/>
      <c r="NR461" s="1"/>
      <c r="NS461" s="1"/>
      <c r="NT461" s="1"/>
      <c r="NU461" s="1"/>
      <c r="NV461" s="1"/>
      <c r="NW461" s="1"/>
      <c r="NX461" s="1"/>
      <c r="NY461" s="1"/>
      <c r="NZ461" s="1"/>
      <c r="OA461" s="1"/>
      <c r="OB461" s="1"/>
      <c r="OC461" s="1"/>
      <c r="OD461" s="1"/>
      <c r="OE461" s="1"/>
      <c r="OF461" s="1"/>
      <c r="OG461" s="1"/>
      <c r="OH461" s="1"/>
      <c r="OI461" s="1"/>
      <c r="OJ461" s="1"/>
      <c r="OK461" s="1"/>
      <c r="OL461" s="1"/>
      <c r="OM461" s="1"/>
      <c r="ON461" s="1"/>
      <c r="OO461" s="1"/>
      <c r="OP461" s="1"/>
      <c r="OQ461" s="1"/>
      <c r="OR461" s="1"/>
      <c r="OS461" s="1"/>
      <c r="OT461" s="1"/>
      <c r="OU461" s="1"/>
      <c r="OV461" s="1"/>
      <c r="OW461" s="1"/>
      <c r="OX461" s="1"/>
      <c r="OY461" s="1"/>
      <c r="OZ461" s="1"/>
      <c r="PA461" s="1"/>
      <c r="PB461" s="1"/>
      <c r="PC461" s="1"/>
      <c r="PD461" s="1"/>
      <c r="PE461" s="1"/>
      <c r="PF461" s="1"/>
      <c r="PG461" s="1"/>
      <c r="PH461" s="1"/>
      <c r="PI461" s="1"/>
      <c r="PJ461" s="1"/>
      <c r="PK461" s="1"/>
      <c r="PL461" s="1"/>
      <c r="PM461" s="1"/>
      <c r="PN461" s="1"/>
      <c r="PO461" s="1"/>
      <c r="PP461" s="1"/>
      <c r="PQ461" s="1"/>
      <c r="PR461" s="1"/>
      <c r="PS461" s="1"/>
      <c r="PT461" s="1"/>
      <c r="PU461" s="1"/>
      <c r="PV461" s="1"/>
      <c r="PW461" s="1"/>
      <c r="PX461" s="1"/>
      <c r="PY461" s="1"/>
      <c r="PZ461" s="1"/>
      <c r="QA461" s="1"/>
      <c r="QB461" s="1"/>
      <c r="QC461" s="1"/>
      <c r="QD461" s="1"/>
      <c r="QE461" s="1"/>
      <c r="QF461" s="1"/>
      <c r="QG461" s="1"/>
      <c r="QH461" s="1"/>
      <c r="QI461" s="1"/>
      <c r="QJ461" s="1"/>
      <c r="QK461" s="1"/>
      <c r="QL461" s="1"/>
      <c r="QM461" s="1"/>
      <c r="QN461" s="1"/>
      <c r="QO461" s="1"/>
      <c r="QP461" s="1"/>
      <c r="QQ461" s="1"/>
      <c r="QR461" s="1"/>
      <c r="QS461" s="1"/>
      <c r="QT461" s="1"/>
      <c r="QU461" s="1"/>
      <c r="QV461" s="1"/>
    </row>
    <row r="462" spans="1:464" x14ac:dyDescent="0.25">
      <c r="A462" s="1"/>
      <c r="B462" s="1"/>
      <c r="C462" s="1"/>
      <c r="D462" s="1"/>
      <c r="E462" s="1"/>
      <c r="Q462" s="1"/>
      <c r="R462" s="1"/>
      <c r="W462" s="48"/>
      <c r="AH462" s="48"/>
      <c r="AI462" s="48"/>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c r="KH462" s="1"/>
      <c r="KI462" s="1"/>
      <c r="KJ462" s="1"/>
      <c r="KK462" s="1"/>
      <c r="KL462" s="1"/>
      <c r="KM462" s="1"/>
      <c r="KN462" s="1"/>
      <c r="KO462" s="1"/>
      <c r="KP462" s="1"/>
      <c r="KQ462" s="1"/>
      <c r="KR462" s="1"/>
      <c r="KS462" s="1"/>
      <c r="KT462" s="1"/>
      <c r="KU462" s="1"/>
      <c r="KV462" s="1"/>
      <c r="KW462" s="1"/>
      <c r="KX462" s="1"/>
      <c r="KY462" s="1"/>
      <c r="KZ462" s="1"/>
      <c r="LA462" s="1"/>
      <c r="LB462" s="1"/>
      <c r="LC462" s="1"/>
      <c r="LD462" s="1"/>
      <c r="LE462" s="1"/>
      <c r="LF462" s="1"/>
      <c r="LG462" s="1"/>
      <c r="LH462" s="1"/>
      <c r="LI462" s="1"/>
      <c r="LJ462" s="1"/>
      <c r="LK462" s="1"/>
      <c r="LL462" s="1"/>
      <c r="LM462" s="1"/>
      <c r="LN462" s="1"/>
      <c r="LO462" s="1"/>
      <c r="LP462" s="1"/>
      <c r="LQ462" s="1"/>
      <c r="LR462" s="1"/>
      <c r="LS462" s="1"/>
      <c r="LT462" s="1"/>
      <c r="LU462" s="1"/>
      <c r="LV462" s="1"/>
      <c r="LW462" s="1"/>
      <c r="LX462" s="1"/>
      <c r="LY462" s="1"/>
      <c r="LZ462" s="1"/>
      <c r="MA462" s="1"/>
      <c r="MB462" s="1"/>
      <c r="MC462" s="1"/>
      <c r="MD462" s="1"/>
      <c r="ME462" s="1"/>
      <c r="MF462" s="1"/>
      <c r="MG462" s="1"/>
      <c r="MH462" s="1"/>
      <c r="MI462" s="1"/>
      <c r="MJ462" s="1"/>
      <c r="MK462" s="1"/>
      <c r="ML462" s="1"/>
      <c r="MM462" s="1"/>
      <c r="MN462" s="1"/>
      <c r="MO462" s="1"/>
      <c r="MP462" s="1"/>
      <c r="MQ462" s="1"/>
      <c r="MR462" s="1"/>
      <c r="MS462" s="1"/>
      <c r="MT462" s="1"/>
      <c r="MU462" s="1"/>
      <c r="MV462" s="1"/>
      <c r="MW462" s="1"/>
      <c r="MX462" s="1"/>
      <c r="MY462" s="1"/>
      <c r="MZ462" s="1"/>
      <c r="NA462" s="1"/>
      <c r="NB462" s="1"/>
      <c r="NC462" s="1"/>
      <c r="ND462" s="1"/>
      <c r="NE462" s="1"/>
      <c r="NF462" s="1"/>
      <c r="NG462" s="1"/>
      <c r="NH462" s="1"/>
      <c r="NI462" s="1"/>
      <c r="NJ462" s="1"/>
      <c r="NK462" s="1"/>
      <c r="NL462" s="1"/>
      <c r="NM462" s="1"/>
      <c r="NN462" s="1"/>
      <c r="NO462" s="1"/>
      <c r="NP462" s="1"/>
      <c r="NQ462" s="1"/>
      <c r="NR462" s="1"/>
      <c r="NS462" s="1"/>
      <c r="NT462" s="1"/>
      <c r="NU462" s="1"/>
      <c r="NV462" s="1"/>
      <c r="NW462" s="1"/>
      <c r="NX462" s="1"/>
      <c r="NY462" s="1"/>
      <c r="NZ462" s="1"/>
      <c r="OA462" s="1"/>
      <c r="OB462" s="1"/>
      <c r="OC462" s="1"/>
      <c r="OD462" s="1"/>
      <c r="OE462" s="1"/>
      <c r="OF462" s="1"/>
      <c r="OG462" s="1"/>
      <c r="OH462" s="1"/>
      <c r="OI462" s="1"/>
      <c r="OJ462" s="1"/>
      <c r="OK462" s="1"/>
      <c r="OL462" s="1"/>
      <c r="OM462" s="1"/>
      <c r="ON462" s="1"/>
      <c r="OO462" s="1"/>
      <c r="OP462" s="1"/>
      <c r="OQ462" s="1"/>
      <c r="OR462" s="1"/>
      <c r="OS462" s="1"/>
      <c r="OT462" s="1"/>
      <c r="OU462" s="1"/>
      <c r="OV462" s="1"/>
      <c r="OW462" s="1"/>
      <c r="OX462" s="1"/>
      <c r="OY462" s="1"/>
      <c r="OZ462" s="1"/>
      <c r="PA462" s="1"/>
      <c r="PB462" s="1"/>
      <c r="PC462" s="1"/>
      <c r="PD462" s="1"/>
      <c r="PE462" s="1"/>
      <c r="PF462" s="1"/>
      <c r="PG462" s="1"/>
      <c r="PH462" s="1"/>
      <c r="PI462" s="1"/>
      <c r="PJ462" s="1"/>
      <c r="PK462" s="1"/>
      <c r="PL462" s="1"/>
      <c r="PM462" s="1"/>
      <c r="PN462" s="1"/>
      <c r="PO462" s="1"/>
      <c r="PP462" s="1"/>
      <c r="PQ462" s="1"/>
      <c r="PR462" s="1"/>
      <c r="PS462" s="1"/>
      <c r="PT462" s="1"/>
      <c r="PU462" s="1"/>
      <c r="PV462" s="1"/>
      <c r="PW462" s="1"/>
      <c r="PX462" s="1"/>
      <c r="PY462" s="1"/>
      <c r="PZ462" s="1"/>
      <c r="QA462" s="1"/>
      <c r="QB462" s="1"/>
      <c r="QC462" s="1"/>
      <c r="QD462" s="1"/>
      <c r="QE462" s="1"/>
      <c r="QF462" s="1"/>
      <c r="QG462" s="1"/>
      <c r="QH462" s="1"/>
      <c r="QI462" s="1"/>
      <c r="QJ462" s="1"/>
      <c r="QK462" s="1"/>
      <c r="QL462" s="1"/>
      <c r="QM462" s="1"/>
      <c r="QN462" s="1"/>
      <c r="QO462" s="1"/>
      <c r="QP462" s="1"/>
      <c r="QQ462" s="1"/>
      <c r="QR462" s="1"/>
      <c r="QS462" s="1"/>
      <c r="QT462" s="1"/>
      <c r="QU462" s="1"/>
      <c r="QV462" s="1"/>
    </row>
    <row r="463" spans="1:464" x14ac:dyDescent="0.25">
      <c r="A463" s="1"/>
      <c r="B463" s="1"/>
      <c r="C463" s="1"/>
      <c r="D463" s="1"/>
      <c r="E463" s="1"/>
      <c r="Q463" s="1"/>
      <c r="R463" s="1"/>
      <c r="W463" s="48"/>
      <c r="AH463" s="48"/>
      <c r="AI463" s="48"/>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c r="NF463" s="1"/>
      <c r="NG463" s="1"/>
      <c r="NH463" s="1"/>
      <c r="NI463" s="1"/>
      <c r="NJ463" s="1"/>
      <c r="NK463" s="1"/>
      <c r="NL463" s="1"/>
      <c r="NM463" s="1"/>
      <c r="NN463" s="1"/>
      <c r="NO463" s="1"/>
      <c r="NP463" s="1"/>
      <c r="NQ463" s="1"/>
      <c r="NR463" s="1"/>
      <c r="NS463" s="1"/>
      <c r="NT463" s="1"/>
      <c r="NU463" s="1"/>
      <c r="NV463" s="1"/>
      <c r="NW463" s="1"/>
      <c r="NX463" s="1"/>
      <c r="NY463" s="1"/>
      <c r="NZ463" s="1"/>
      <c r="OA463" s="1"/>
      <c r="OB463" s="1"/>
      <c r="OC463" s="1"/>
      <c r="OD463" s="1"/>
      <c r="OE463" s="1"/>
      <c r="OF463" s="1"/>
      <c r="OG463" s="1"/>
      <c r="OH463" s="1"/>
      <c r="OI463" s="1"/>
      <c r="OJ463" s="1"/>
      <c r="OK463" s="1"/>
      <c r="OL463" s="1"/>
      <c r="OM463" s="1"/>
      <c r="ON463" s="1"/>
      <c r="OO463" s="1"/>
      <c r="OP463" s="1"/>
      <c r="OQ463" s="1"/>
      <c r="OR463" s="1"/>
      <c r="OS463" s="1"/>
      <c r="OT463" s="1"/>
      <c r="OU463" s="1"/>
      <c r="OV463" s="1"/>
      <c r="OW463" s="1"/>
      <c r="OX463" s="1"/>
      <c r="OY463" s="1"/>
      <c r="OZ463" s="1"/>
      <c r="PA463" s="1"/>
      <c r="PB463" s="1"/>
      <c r="PC463" s="1"/>
      <c r="PD463" s="1"/>
      <c r="PE463" s="1"/>
      <c r="PF463" s="1"/>
      <c r="PG463" s="1"/>
      <c r="PH463" s="1"/>
      <c r="PI463" s="1"/>
      <c r="PJ463" s="1"/>
      <c r="PK463" s="1"/>
      <c r="PL463" s="1"/>
      <c r="PM463" s="1"/>
      <c r="PN463" s="1"/>
      <c r="PO463" s="1"/>
      <c r="PP463" s="1"/>
      <c r="PQ463" s="1"/>
      <c r="PR463" s="1"/>
      <c r="PS463" s="1"/>
      <c r="PT463" s="1"/>
      <c r="PU463" s="1"/>
      <c r="PV463" s="1"/>
      <c r="PW463" s="1"/>
      <c r="PX463" s="1"/>
      <c r="PY463" s="1"/>
      <c r="PZ463" s="1"/>
      <c r="QA463" s="1"/>
      <c r="QB463" s="1"/>
      <c r="QC463" s="1"/>
      <c r="QD463" s="1"/>
      <c r="QE463" s="1"/>
      <c r="QF463" s="1"/>
      <c r="QG463" s="1"/>
      <c r="QH463" s="1"/>
      <c r="QI463" s="1"/>
      <c r="QJ463" s="1"/>
      <c r="QK463" s="1"/>
      <c r="QL463" s="1"/>
      <c r="QM463" s="1"/>
      <c r="QN463" s="1"/>
      <c r="QO463" s="1"/>
      <c r="QP463" s="1"/>
      <c r="QQ463" s="1"/>
      <c r="QR463" s="1"/>
      <c r="QS463" s="1"/>
      <c r="QT463" s="1"/>
      <c r="QU463" s="1"/>
      <c r="QV463" s="1"/>
    </row>
    <row r="464" spans="1:464" x14ac:dyDescent="0.25">
      <c r="A464" s="1"/>
      <c r="B464" s="1"/>
      <c r="C464" s="1"/>
      <c r="D464" s="1"/>
      <c r="E464" s="1"/>
      <c r="Q464" s="1"/>
      <c r="R464" s="1"/>
      <c r="W464" s="48"/>
      <c r="AH464" s="48"/>
      <c r="AI464" s="48"/>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c r="KH464" s="1"/>
      <c r="KI464" s="1"/>
      <c r="KJ464" s="1"/>
      <c r="KK464" s="1"/>
      <c r="KL464" s="1"/>
      <c r="KM464" s="1"/>
      <c r="KN464" s="1"/>
      <c r="KO464" s="1"/>
      <c r="KP464" s="1"/>
      <c r="KQ464" s="1"/>
      <c r="KR464" s="1"/>
      <c r="KS464" s="1"/>
      <c r="KT464" s="1"/>
      <c r="KU464" s="1"/>
      <c r="KV464" s="1"/>
      <c r="KW464" s="1"/>
      <c r="KX464" s="1"/>
      <c r="KY464" s="1"/>
      <c r="KZ464" s="1"/>
      <c r="LA464" s="1"/>
      <c r="LB464" s="1"/>
      <c r="LC464" s="1"/>
      <c r="LD464" s="1"/>
      <c r="LE464" s="1"/>
      <c r="LF464" s="1"/>
      <c r="LG464" s="1"/>
      <c r="LH464" s="1"/>
      <c r="LI464" s="1"/>
      <c r="LJ464" s="1"/>
      <c r="LK464" s="1"/>
      <c r="LL464" s="1"/>
      <c r="LM464" s="1"/>
      <c r="LN464" s="1"/>
      <c r="LO464" s="1"/>
      <c r="LP464" s="1"/>
      <c r="LQ464" s="1"/>
      <c r="LR464" s="1"/>
      <c r="LS464" s="1"/>
      <c r="LT464" s="1"/>
      <c r="LU464" s="1"/>
      <c r="LV464" s="1"/>
      <c r="LW464" s="1"/>
      <c r="LX464" s="1"/>
      <c r="LY464" s="1"/>
      <c r="LZ464" s="1"/>
      <c r="MA464" s="1"/>
      <c r="MB464" s="1"/>
      <c r="MC464" s="1"/>
      <c r="MD464" s="1"/>
      <c r="ME464" s="1"/>
      <c r="MF464" s="1"/>
      <c r="MG464" s="1"/>
      <c r="MH464" s="1"/>
      <c r="MI464" s="1"/>
      <c r="MJ464" s="1"/>
      <c r="MK464" s="1"/>
      <c r="ML464" s="1"/>
      <c r="MM464" s="1"/>
      <c r="MN464" s="1"/>
      <c r="MO464" s="1"/>
      <c r="MP464" s="1"/>
      <c r="MQ464" s="1"/>
      <c r="MR464" s="1"/>
      <c r="MS464" s="1"/>
      <c r="MT464" s="1"/>
      <c r="MU464" s="1"/>
      <c r="MV464" s="1"/>
      <c r="MW464" s="1"/>
      <c r="MX464" s="1"/>
      <c r="MY464" s="1"/>
      <c r="MZ464" s="1"/>
      <c r="NA464" s="1"/>
      <c r="NB464" s="1"/>
      <c r="NC464" s="1"/>
      <c r="ND464" s="1"/>
      <c r="NE464" s="1"/>
      <c r="NF464" s="1"/>
      <c r="NG464" s="1"/>
      <c r="NH464" s="1"/>
      <c r="NI464" s="1"/>
      <c r="NJ464" s="1"/>
      <c r="NK464" s="1"/>
      <c r="NL464" s="1"/>
      <c r="NM464" s="1"/>
      <c r="NN464" s="1"/>
      <c r="NO464" s="1"/>
      <c r="NP464" s="1"/>
      <c r="NQ464" s="1"/>
      <c r="NR464" s="1"/>
      <c r="NS464" s="1"/>
      <c r="NT464" s="1"/>
      <c r="NU464" s="1"/>
      <c r="NV464" s="1"/>
      <c r="NW464" s="1"/>
      <c r="NX464" s="1"/>
      <c r="NY464" s="1"/>
      <c r="NZ464" s="1"/>
      <c r="OA464" s="1"/>
      <c r="OB464" s="1"/>
      <c r="OC464" s="1"/>
      <c r="OD464" s="1"/>
      <c r="OE464" s="1"/>
      <c r="OF464" s="1"/>
      <c r="OG464" s="1"/>
      <c r="OH464" s="1"/>
      <c r="OI464" s="1"/>
      <c r="OJ464" s="1"/>
      <c r="OK464" s="1"/>
      <c r="OL464" s="1"/>
      <c r="OM464" s="1"/>
      <c r="ON464" s="1"/>
      <c r="OO464" s="1"/>
      <c r="OP464" s="1"/>
      <c r="OQ464" s="1"/>
      <c r="OR464" s="1"/>
      <c r="OS464" s="1"/>
      <c r="OT464" s="1"/>
      <c r="OU464" s="1"/>
      <c r="OV464" s="1"/>
      <c r="OW464" s="1"/>
      <c r="OX464" s="1"/>
      <c r="OY464" s="1"/>
      <c r="OZ464" s="1"/>
      <c r="PA464" s="1"/>
      <c r="PB464" s="1"/>
      <c r="PC464" s="1"/>
      <c r="PD464" s="1"/>
      <c r="PE464" s="1"/>
      <c r="PF464" s="1"/>
      <c r="PG464" s="1"/>
      <c r="PH464" s="1"/>
      <c r="PI464" s="1"/>
      <c r="PJ464" s="1"/>
      <c r="PK464" s="1"/>
      <c r="PL464" s="1"/>
      <c r="PM464" s="1"/>
      <c r="PN464" s="1"/>
      <c r="PO464" s="1"/>
      <c r="PP464" s="1"/>
      <c r="PQ464" s="1"/>
      <c r="PR464" s="1"/>
      <c r="PS464" s="1"/>
      <c r="PT464" s="1"/>
      <c r="PU464" s="1"/>
      <c r="PV464" s="1"/>
      <c r="PW464" s="1"/>
      <c r="PX464" s="1"/>
      <c r="PY464" s="1"/>
      <c r="PZ464" s="1"/>
      <c r="QA464" s="1"/>
      <c r="QB464" s="1"/>
      <c r="QC464" s="1"/>
      <c r="QD464" s="1"/>
      <c r="QE464" s="1"/>
      <c r="QF464" s="1"/>
      <c r="QG464" s="1"/>
      <c r="QH464" s="1"/>
      <c r="QI464" s="1"/>
      <c r="QJ464" s="1"/>
      <c r="QK464" s="1"/>
      <c r="QL464" s="1"/>
      <c r="QM464" s="1"/>
      <c r="QN464" s="1"/>
      <c r="QO464" s="1"/>
      <c r="QP464" s="1"/>
      <c r="QQ464" s="1"/>
      <c r="QR464" s="1"/>
      <c r="QS464" s="1"/>
      <c r="QT464" s="1"/>
      <c r="QU464" s="1"/>
      <c r="QV464" s="1"/>
    </row>
    <row r="465" spans="1:464" x14ac:dyDescent="0.25">
      <c r="A465" s="1"/>
      <c r="B465" s="1"/>
      <c r="C465" s="1"/>
      <c r="D465" s="1"/>
      <c r="E465" s="1"/>
      <c r="Q465" s="1"/>
      <c r="R465" s="1"/>
      <c r="W465" s="48"/>
      <c r="AH465" s="48"/>
      <c r="AI465" s="48"/>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c r="NF465" s="1"/>
      <c r="NG465" s="1"/>
      <c r="NH465" s="1"/>
      <c r="NI465" s="1"/>
      <c r="NJ465" s="1"/>
      <c r="NK465" s="1"/>
      <c r="NL465" s="1"/>
      <c r="NM465" s="1"/>
      <c r="NN465" s="1"/>
      <c r="NO465" s="1"/>
      <c r="NP465" s="1"/>
      <c r="NQ465" s="1"/>
      <c r="NR465" s="1"/>
      <c r="NS465" s="1"/>
      <c r="NT465" s="1"/>
      <c r="NU465" s="1"/>
      <c r="NV465" s="1"/>
      <c r="NW465" s="1"/>
      <c r="NX465" s="1"/>
      <c r="NY465" s="1"/>
      <c r="NZ465" s="1"/>
      <c r="OA465" s="1"/>
      <c r="OB465" s="1"/>
      <c r="OC465" s="1"/>
      <c r="OD465" s="1"/>
      <c r="OE465" s="1"/>
      <c r="OF465" s="1"/>
      <c r="OG465" s="1"/>
      <c r="OH465" s="1"/>
      <c r="OI465" s="1"/>
      <c r="OJ465" s="1"/>
      <c r="OK465" s="1"/>
      <c r="OL465" s="1"/>
      <c r="OM465" s="1"/>
      <c r="ON465" s="1"/>
      <c r="OO465" s="1"/>
      <c r="OP465" s="1"/>
      <c r="OQ465" s="1"/>
      <c r="OR465" s="1"/>
      <c r="OS465" s="1"/>
      <c r="OT465" s="1"/>
      <c r="OU465" s="1"/>
      <c r="OV465" s="1"/>
      <c r="OW465" s="1"/>
      <c r="OX465" s="1"/>
      <c r="OY465" s="1"/>
      <c r="OZ465" s="1"/>
      <c r="PA465" s="1"/>
      <c r="PB465" s="1"/>
      <c r="PC465" s="1"/>
      <c r="PD465" s="1"/>
      <c r="PE465" s="1"/>
      <c r="PF465" s="1"/>
      <c r="PG465" s="1"/>
      <c r="PH465" s="1"/>
      <c r="PI465" s="1"/>
      <c r="PJ465" s="1"/>
      <c r="PK465" s="1"/>
      <c r="PL465" s="1"/>
      <c r="PM465" s="1"/>
      <c r="PN465" s="1"/>
      <c r="PO465" s="1"/>
      <c r="PP465" s="1"/>
      <c r="PQ465" s="1"/>
      <c r="PR465" s="1"/>
      <c r="PS465" s="1"/>
      <c r="PT465" s="1"/>
      <c r="PU465" s="1"/>
      <c r="PV465" s="1"/>
      <c r="PW465" s="1"/>
      <c r="PX465" s="1"/>
      <c r="PY465" s="1"/>
      <c r="PZ465" s="1"/>
      <c r="QA465" s="1"/>
      <c r="QB465" s="1"/>
      <c r="QC465" s="1"/>
      <c r="QD465" s="1"/>
      <c r="QE465" s="1"/>
      <c r="QF465" s="1"/>
      <c r="QG465" s="1"/>
      <c r="QH465" s="1"/>
      <c r="QI465" s="1"/>
      <c r="QJ465" s="1"/>
      <c r="QK465" s="1"/>
      <c r="QL465" s="1"/>
      <c r="QM465" s="1"/>
      <c r="QN465" s="1"/>
      <c r="QO465" s="1"/>
      <c r="QP465" s="1"/>
      <c r="QQ465" s="1"/>
      <c r="QR465" s="1"/>
      <c r="QS465" s="1"/>
      <c r="QT465" s="1"/>
      <c r="QU465" s="1"/>
      <c r="QV465" s="1"/>
    </row>
    <row r="466" spans="1:464" x14ac:dyDescent="0.25">
      <c r="A466" s="1"/>
      <c r="B466" s="1"/>
      <c r="C466" s="1"/>
      <c r="D466" s="1"/>
      <c r="E466" s="1"/>
      <c r="Q466" s="1"/>
      <c r="R466" s="1"/>
      <c r="W466" s="48"/>
      <c r="AH466" s="48"/>
      <c r="AI466" s="48"/>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c r="KH466" s="1"/>
      <c r="KI466" s="1"/>
      <c r="KJ466" s="1"/>
      <c r="KK466" s="1"/>
      <c r="KL466" s="1"/>
      <c r="KM466" s="1"/>
      <c r="KN466" s="1"/>
      <c r="KO466" s="1"/>
      <c r="KP466" s="1"/>
      <c r="KQ466" s="1"/>
      <c r="KR466" s="1"/>
      <c r="KS466" s="1"/>
      <c r="KT466" s="1"/>
      <c r="KU466" s="1"/>
      <c r="KV466" s="1"/>
      <c r="KW466" s="1"/>
      <c r="KX466" s="1"/>
      <c r="KY466" s="1"/>
      <c r="KZ466" s="1"/>
      <c r="LA466" s="1"/>
      <c r="LB466" s="1"/>
      <c r="LC466" s="1"/>
      <c r="LD466" s="1"/>
      <c r="LE466" s="1"/>
      <c r="LF466" s="1"/>
      <c r="LG466" s="1"/>
      <c r="LH466" s="1"/>
      <c r="LI466" s="1"/>
      <c r="LJ466" s="1"/>
      <c r="LK466" s="1"/>
      <c r="LL466" s="1"/>
      <c r="LM466" s="1"/>
      <c r="LN466" s="1"/>
      <c r="LO466" s="1"/>
      <c r="LP466" s="1"/>
      <c r="LQ466" s="1"/>
      <c r="LR466" s="1"/>
      <c r="LS466" s="1"/>
      <c r="LT466" s="1"/>
      <c r="LU466" s="1"/>
      <c r="LV466" s="1"/>
      <c r="LW466" s="1"/>
      <c r="LX466" s="1"/>
      <c r="LY466" s="1"/>
      <c r="LZ466" s="1"/>
      <c r="MA466" s="1"/>
      <c r="MB466" s="1"/>
      <c r="MC466" s="1"/>
      <c r="MD466" s="1"/>
      <c r="ME466" s="1"/>
      <c r="MF466" s="1"/>
      <c r="MG466" s="1"/>
      <c r="MH466" s="1"/>
      <c r="MI466" s="1"/>
      <c r="MJ466" s="1"/>
      <c r="MK466" s="1"/>
      <c r="ML466" s="1"/>
      <c r="MM466" s="1"/>
      <c r="MN466" s="1"/>
      <c r="MO466" s="1"/>
      <c r="MP466" s="1"/>
      <c r="MQ466" s="1"/>
      <c r="MR466" s="1"/>
      <c r="MS466" s="1"/>
      <c r="MT466" s="1"/>
      <c r="MU466" s="1"/>
      <c r="MV466" s="1"/>
      <c r="MW466" s="1"/>
      <c r="MX466" s="1"/>
      <c r="MY466" s="1"/>
      <c r="MZ466" s="1"/>
      <c r="NA466" s="1"/>
      <c r="NB466" s="1"/>
      <c r="NC466" s="1"/>
      <c r="ND466" s="1"/>
      <c r="NE466" s="1"/>
      <c r="NF466" s="1"/>
      <c r="NG466" s="1"/>
      <c r="NH466" s="1"/>
      <c r="NI466" s="1"/>
      <c r="NJ466" s="1"/>
      <c r="NK466" s="1"/>
      <c r="NL466" s="1"/>
      <c r="NM466" s="1"/>
      <c r="NN466" s="1"/>
      <c r="NO466" s="1"/>
      <c r="NP466" s="1"/>
      <c r="NQ466" s="1"/>
      <c r="NR466" s="1"/>
      <c r="NS466" s="1"/>
      <c r="NT466" s="1"/>
      <c r="NU466" s="1"/>
      <c r="NV466" s="1"/>
      <c r="NW466" s="1"/>
      <c r="NX466" s="1"/>
      <c r="NY466" s="1"/>
      <c r="NZ466" s="1"/>
      <c r="OA466" s="1"/>
      <c r="OB466" s="1"/>
      <c r="OC466" s="1"/>
      <c r="OD466" s="1"/>
      <c r="OE466" s="1"/>
      <c r="OF466" s="1"/>
      <c r="OG466" s="1"/>
      <c r="OH466" s="1"/>
      <c r="OI466" s="1"/>
      <c r="OJ466" s="1"/>
      <c r="OK466" s="1"/>
      <c r="OL466" s="1"/>
      <c r="OM466" s="1"/>
      <c r="ON466" s="1"/>
      <c r="OO466" s="1"/>
      <c r="OP466" s="1"/>
      <c r="OQ466" s="1"/>
      <c r="OR466" s="1"/>
      <c r="OS466" s="1"/>
      <c r="OT466" s="1"/>
      <c r="OU466" s="1"/>
      <c r="OV466" s="1"/>
      <c r="OW466" s="1"/>
      <c r="OX466" s="1"/>
      <c r="OY466" s="1"/>
      <c r="OZ466" s="1"/>
      <c r="PA466" s="1"/>
      <c r="PB466" s="1"/>
      <c r="PC466" s="1"/>
      <c r="PD466" s="1"/>
      <c r="PE466" s="1"/>
      <c r="PF466" s="1"/>
      <c r="PG466" s="1"/>
      <c r="PH466" s="1"/>
      <c r="PI466" s="1"/>
      <c r="PJ466" s="1"/>
      <c r="PK466" s="1"/>
      <c r="PL466" s="1"/>
      <c r="PM466" s="1"/>
      <c r="PN466" s="1"/>
      <c r="PO466" s="1"/>
      <c r="PP466" s="1"/>
      <c r="PQ466" s="1"/>
      <c r="PR466" s="1"/>
      <c r="PS466" s="1"/>
      <c r="PT466" s="1"/>
      <c r="PU466" s="1"/>
      <c r="PV466" s="1"/>
      <c r="PW466" s="1"/>
      <c r="PX466" s="1"/>
      <c r="PY466" s="1"/>
      <c r="PZ466" s="1"/>
      <c r="QA466" s="1"/>
      <c r="QB466" s="1"/>
      <c r="QC466" s="1"/>
      <c r="QD466" s="1"/>
      <c r="QE466" s="1"/>
      <c r="QF466" s="1"/>
      <c r="QG466" s="1"/>
      <c r="QH466" s="1"/>
      <c r="QI466" s="1"/>
      <c r="QJ466" s="1"/>
      <c r="QK466" s="1"/>
      <c r="QL466" s="1"/>
      <c r="QM466" s="1"/>
      <c r="QN466" s="1"/>
      <c r="QO466" s="1"/>
      <c r="QP466" s="1"/>
      <c r="QQ466" s="1"/>
      <c r="QR466" s="1"/>
      <c r="QS466" s="1"/>
      <c r="QT466" s="1"/>
      <c r="QU466" s="1"/>
      <c r="QV466" s="1"/>
    </row>
    <row r="467" spans="1:464" x14ac:dyDescent="0.25">
      <c r="A467" s="1"/>
      <c r="B467" s="1"/>
      <c r="C467" s="1"/>
      <c r="D467" s="1"/>
      <c r="E467" s="1"/>
      <c r="Q467" s="1"/>
      <c r="R467" s="1"/>
      <c r="W467" s="48"/>
      <c r="AH467" s="48"/>
      <c r="AI467" s="48"/>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c r="KH467" s="1"/>
      <c r="KI467" s="1"/>
      <c r="KJ467" s="1"/>
      <c r="KK467" s="1"/>
      <c r="KL467" s="1"/>
      <c r="KM467" s="1"/>
      <c r="KN467" s="1"/>
      <c r="KO467" s="1"/>
      <c r="KP467" s="1"/>
      <c r="KQ467" s="1"/>
      <c r="KR467" s="1"/>
      <c r="KS467" s="1"/>
      <c r="KT467" s="1"/>
      <c r="KU467" s="1"/>
      <c r="KV467" s="1"/>
      <c r="KW467" s="1"/>
      <c r="KX467" s="1"/>
      <c r="KY467" s="1"/>
      <c r="KZ467" s="1"/>
      <c r="LA467" s="1"/>
      <c r="LB467" s="1"/>
      <c r="LC467" s="1"/>
      <c r="LD467" s="1"/>
      <c r="LE467" s="1"/>
      <c r="LF467" s="1"/>
      <c r="LG467" s="1"/>
      <c r="LH467" s="1"/>
      <c r="LI467" s="1"/>
      <c r="LJ467" s="1"/>
      <c r="LK467" s="1"/>
      <c r="LL467" s="1"/>
      <c r="LM467" s="1"/>
      <c r="LN467" s="1"/>
      <c r="LO467" s="1"/>
      <c r="LP467" s="1"/>
      <c r="LQ467" s="1"/>
      <c r="LR467" s="1"/>
      <c r="LS467" s="1"/>
      <c r="LT467" s="1"/>
      <c r="LU467" s="1"/>
      <c r="LV467" s="1"/>
      <c r="LW467" s="1"/>
      <c r="LX467" s="1"/>
      <c r="LY467" s="1"/>
      <c r="LZ467" s="1"/>
      <c r="MA467" s="1"/>
      <c r="MB467" s="1"/>
      <c r="MC467" s="1"/>
      <c r="MD467" s="1"/>
      <c r="ME467" s="1"/>
      <c r="MF467" s="1"/>
      <c r="MG467" s="1"/>
      <c r="MH467" s="1"/>
      <c r="MI467" s="1"/>
      <c r="MJ467" s="1"/>
      <c r="MK467" s="1"/>
      <c r="ML467" s="1"/>
      <c r="MM467" s="1"/>
      <c r="MN467" s="1"/>
      <c r="MO467" s="1"/>
      <c r="MP467" s="1"/>
      <c r="MQ467" s="1"/>
      <c r="MR467" s="1"/>
      <c r="MS467" s="1"/>
      <c r="MT467" s="1"/>
      <c r="MU467" s="1"/>
      <c r="MV467" s="1"/>
      <c r="MW467" s="1"/>
      <c r="MX467" s="1"/>
      <c r="MY467" s="1"/>
      <c r="MZ467" s="1"/>
      <c r="NA467" s="1"/>
      <c r="NB467" s="1"/>
      <c r="NC467" s="1"/>
      <c r="ND467" s="1"/>
      <c r="NE467" s="1"/>
      <c r="NF467" s="1"/>
      <c r="NG467" s="1"/>
      <c r="NH467" s="1"/>
      <c r="NI467" s="1"/>
      <c r="NJ467" s="1"/>
      <c r="NK467" s="1"/>
      <c r="NL467" s="1"/>
      <c r="NM467" s="1"/>
      <c r="NN467" s="1"/>
      <c r="NO467" s="1"/>
      <c r="NP467" s="1"/>
      <c r="NQ467" s="1"/>
      <c r="NR467" s="1"/>
      <c r="NS467" s="1"/>
      <c r="NT467" s="1"/>
      <c r="NU467" s="1"/>
      <c r="NV467" s="1"/>
      <c r="NW467" s="1"/>
      <c r="NX467" s="1"/>
      <c r="NY467" s="1"/>
      <c r="NZ467" s="1"/>
      <c r="OA467" s="1"/>
      <c r="OB467" s="1"/>
      <c r="OC467" s="1"/>
      <c r="OD467" s="1"/>
      <c r="OE467" s="1"/>
      <c r="OF467" s="1"/>
      <c r="OG467" s="1"/>
      <c r="OH467" s="1"/>
      <c r="OI467" s="1"/>
      <c r="OJ467" s="1"/>
      <c r="OK467" s="1"/>
      <c r="OL467" s="1"/>
      <c r="OM467" s="1"/>
      <c r="ON467" s="1"/>
      <c r="OO467" s="1"/>
      <c r="OP467" s="1"/>
      <c r="OQ467" s="1"/>
      <c r="OR467" s="1"/>
      <c r="OS467" s="1"/>
      <c r="OT467" s="1"/>
      <c r="OU467" s="1"/>
      <c r="OV467" s="1"/>
      <c r="OW467" s="1"/>
      <c r="OX467" s="1"/>
      <c r="OY467" s="1"/>
      <c r="OZ467" s="1"/>
      <c r="PA467" s="1"/>
      <c r="PB467" s="1"/>
      <c r="PC467" s="1"/>
      <c r="PD467" s="1"/>
      <c r="PE467" s="1"/>
      <c r="PF467" s="1"/>
      <c r="PG467" s="1"/>
      <c r="PH467" s="1"/>
      <c r="PI467" s="1"/>
      <c r="PJ467" s="1"/>
      <c r="PK467" s="1"/>
      <c r="PL467" s="1"/>
      <c r="PM467" s="1"/>
      <c r="PN467" s="1"/>
      <c r="PO467" s="1"/>
      <c r="PP467" s="1"/>
      <c r="PQ467" s="1"/>
      <c r="PR467" s="1"/>
      <c r="PS467" s="1"/>
      <c r="PT467" s="1"/>
      <c r="PU467" s="1"/>
      <c r="PV467" s="1"/>
      <c r="PW467" s="1"/>
      <c r="PX467" s="1"/>
      <c r="PY467" s="1"/>
      <c r="PZ467" s="1"/>
      <c r="QA467" s="1"/>
      <c r="QB467" s="1"/>
      <c r="QC467" s="1"/>
      <c r="QD467" s="1"/>
      <c r="QE467" s="1"/>
      <c r="QF467" s="1"/>
      <c r="QG467" s="1"/>
      <c r="QH467" s="1"/>
      <c r="QI467" s="1"/>
      <c r="QJ467" s="1"/>
      <c r="QK467" s="1"/>
      <c r="QL467" s="1"/>
      <c r="QM467" s="1"/>
      <c r="QN467" s="1"/>
      <c r="QO467" s="1"/>
      <c r="QP467" s="1"/>
      <c r="QQ467" s="1"/>
      <c r="QR467" s="1"/>
      <c r="QS467" s="1"/>
      <c r="QT467" s="1"/>
      <c r="QU467" s="1"/>
      <c r="QV467" s="1"/>
    </row>
    <row r="468" spans="1:464" x14ac:dyDescent="0.25">
      <c r="A468" s="1"/>
      <c r="B468" s="1"/>
      <c r="C468" s="1"/>
      <c r="D468" s="1"/>
      <c r="E468" s="1"/>
      <c r="Q468" s="1"/>
      <c r="R468" s="1"/>
      <c r="W468" s="48"/>
      <c r="AH468" s="48"/>
      <c r="AI468" s="48"/>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c r="KH468" s="1"/>
      <c r="KI468" s="1"/>
      <c r="KJ468" s="1"/>
      <c r="KK468" s="1"/>
      <c r="KL468" s="1"/>
      <c r="KM468" s="1"/>
      <c r="KN468" s="1"/>
      <c r="KO468" s="1"/>
      <c r="KP468" s="1"/>
      <c r="KQ468" s="1"/>
      <c r="KR468" s="1"/>
      <c r="KS468" s="1"/>
      <c r="KT468" s="1"/>
      <c r="KU468" s="1"/>
      <c r="KV468" s="1"/>
      <c r="KW468" s="1"/>
      <c r="KX468" s="1"/>
      <c r="KY468" s="1"/>
      <c r="KZ468" s="1"/>
      <c r="LA468" s="1"/>
      <c r="LB468" s="1"/>
      <c r="LC468" s="1"/>
      <c r="LD468" s="1"/>
      <c r="LE468" s="1"/>
      <c r="LF468" s="1"/>
      <c r="LG468" s="1"/>
      <c r="LH468" s="1"/>
      <c r="LI468" s="1"/>
      <c r="LJ468" s="1"/>
      <c r="LK468" s="1"/>
      <c r="LL468" s="1"/>
      <c r="LM468" s="1"/>
      <c r="LN468" s="1"/>
      <c r="LO468" s="1"/>
      <c r="LP468" s="1"/>
      <c r="LQ468" s="1"/>
      <c r="LR468" s="1"/>
      <c r="LS468" s="1"/>
      <c r="LT468" s="1"/>
      <c r="LU468" s="1"/>
      <c r="LV468" s="1"/>
      <c r="LW468" s="1"/>
      <c r="LX468" s="1"/>
      <c r="LY468" s="1"/>
      <c r="LZ468" s="1"/>
      <c r="MA468" s="1"/>
      <c r="MB468" s="1"/>
      <c r="MC468" s="1"/>
      <c r="MD468" s="1"/>
      <c r="ME468" s="1"/>
      <c r="MF468" s="1"/>
      <c r="MG468" s="1"/>
      <c r="MH468" s="1"/>
      <c r="MI468" s="1"/>
      <c r="MJ468" s="1"/>
      <c r="MK468" s="1"/>
      <c r="ML468" s="1"/>
      <c r="MM468" s="1"/>
      <c r="MN468" s="1"/>
      <c r="MO468" s="1"/>
      <c r="MP468" s="1"/>
      <c r="MQ468" s="1"/>
      <c r="MR468" s="1"/>
      <c r="MS468" s="1"/>
      <c r="MT468" s="1"/>
      <c r="MU468" s="1"/>
      <c r="MV468" s="1"/>
      <c r="MW468" s="1"/>
      <c r="MX468" s="1"/>
      <c r="MY468" s="1"/>
      <c r="MZ468" s="1"/>
      <c r="NA468" s="1"/>
      <c r="NB468" s="1"/>
      <c r="NC468" s="1"/>
      <c r="ND468" s="1"/>
      <c r="NE468" s="1"/>
      <c r="NF468" s="1"/>
      <c r="NG468" s="1"/>
      <c r="NH468" s="1"/>
      <c r="NI468" s="1"/>
      <c r="NJ468" s="1"/>
      <c r="NK468" s="1"/>
      <c r="NL468" s="1"/>
      <c r="NM468" s="1"/>
      <c r="NN468" s="1"/>
      <c r="NO468" s="1"/>
      <c r="NP468" s="1"/>
      <c r="NQ468" s="1"/>
      <c r="NR468" s="1"/>
      <c r="NS468" s="1"/>
      <c r="NT468" s="1"/>
      <c r="NU468" s="1"/>
      <c r="NV468" s="1"/>
      <c r="NW468" s="1"/>
      <c r="NX468" s="1"/>
      <c r="NY468" s="1"/>
      <c r="NZ468" s="1"/>
      <c r="OA468" s="1"/>
      <c r="OB468" s="1"/>
      <c r="OC468" s="1"/>
      <c r="OD468" s="1"/>
      <c r="OE468" s="1"/>
      <c r="OF468" s="1"/>
      <c r="OG468" s="1"/>
      <c r="OH468" s="1"/>
      <c r="OI468" s="1"/>
      <c r="OJ468" s="1"/>
      <c r="OK468" s="1"/>
      <c r="OL468" s="1"/>
      <c r="OM468" s="1"/>
      <c r="ON468" s="1"/>
      <c r="OO468" s="1"/>
      <c r="OP468" s="1"/>
      <c r="OQ468" s="1"/>
      <c r="OR468" s="1"/>
      <c r="OS468" s="1"/>
      <c r="OT468" s="1"/>
      <c r="OU468" s="1"/>
      <c r="OV468" s="1"/>
      <c r="OW468" s="1"/>
      <c r="OX468" s="1"/>
      <c r="OY468" s="1"/>
      <c r="OZ468" s="1"/>
      <c r="PA468" s="1"/>
      <c r="PB468" s="1"/>
      <c r="PC468" s="1"/>
      <c r="PD468" s="1"/>
      <c r="PE468" s="1"/>
      <c r="PF468" s="1"/>
      <c r="PG468" s="1"/>
      <c r="PH468" s="1"/>
      <c r="PI468" s="1"/>
      <c r="PJ468" s="1"/>
      <c r="PK468" s="1"/>
      <c r="PL468" s="1"/>
      <c r="PM468" s="1"/>
      <c r="PN468" s="1"/>
      <c r="PO468" s="1"/>
      <c r="PP468" s="1"/>
      <c r="PQ468" s="1"/>
      <c r="PR468" s="1"/>
      <c r="PS468" s="1"/>
      <c r="PT468" s="1"/>
      <c r="PU468" s="1"/>
      <c r="PV468" s="1"/>
      <c r="PW468" s="1"/>
      <c r="PX468" s="1"/>
      <c r="PY468" s="1"/>
      <c r="PZ468" s="1"/>
      <c r="QA468" s="1"/>
      <c r="QB468" s="1"/>
      <c r="QC468" s="1"/>
      <c r="QD468" s="1"/>
      <c r="QE468" s="1"/>
      <c r="QF468" s="1"/>
      <c r="QG468" s="1"/>
      <c r="QH468" s="1"/>
      <c r="QI468" s="1"/>
      <c r="QJ468" s="1"/>
      <c r="QK468" s="1"/>
      <c r="QL468" s="1"/>
      <c r="QM468" s="1"/>
      <c r="QN468" s="1"/>
      <c r="QO468" s="1"/>
      <c r="QP468" s="1"/>
      <c r="QQ468" s="1"/>
      <c r="QR468" s="1"/>
      <c r="QS468" s="1"/>
      <c r="QT468" s="1"/>
      <c r="QU468" s="1"/>
      <c r="QV468" s="1"/>
    </row>
    <row r="469" spans="1:464" x14ac:dyDescent="0.25">
      <c r="A469" s="1"/>
      <c r="B469" s="1"/>
      <c r="C469" s="1"/>
      <c r="D469" s="1"/>
      <c r="E469" s="1"/>
      <c r="Q469" s="1"/>
      <c r="R469" s="1"/>
      <c r="W469" s="48"/>
      <c r="AH469" s="48"/>
      <c r="AI469" s="48"/>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c r="KH469" s="1"/>
      <c r="KI469" s="1"/>
      <c r="KJ469" s="1"/>
      <c r="KK469" s="1"/>
      <c r="KL469" s="1"/>
      <c r="KM469" s="1"/>
      <c r="KN469" s="1"/>
      <c r="KO469" s="1"/>
      <c r="KP469" s="1"/>
      <c r="KQ469" s="1"/>
      <c r="KR469" s="1"/>
      <c r="KS469" s="1"/>
      <c r="KT469" s="1"/>
      <c r="KU469" s="1"/>
      <c r="KV469" s="1"/>
      <c r="KW469" s="1"/>
      <c r="KX469" s="1"/>
      <c r="KY469" s="1"/>
      <c r="KZ469" s="1"/>
      <c r="LA469" s="1"/>
      <c r="LB469" s="1"/>
      <c r="LC469" s="1"/>
      <c r="LD469" s="1"/>
      <c r="LE469" s="1"/>
      <c r="LF469" s="1"/>
      <c r="LG469" s="1"/>
      <c r="LH469" s="1"/>
      <c r="LI469" s="1"/>
      <c r="LJ469" s="1"/>
      <c r="LK469" s="1"/>
      <c r="LL469" s="1"/>
      <c r="LM469" s="1"/>
      <c r="LN469" s="1"/>
      <c r="LO469" s="1"/>
      <c r="LP469" s="1"/>
      <c r="LQ469" s="1"/>
      <c r="LR469" s="1"/>
      <c r="LS469" s="1"/>
      <c r="LT469" s="1"/>
      <c r="LU469" s="1"/>
      <c r="LV469" s="1"/>
      <c r="LW469" s="1"/>
      <c r="LX469" s="1"/>
      <c r="LY469" s="1"/>
      <c r="LZ469" s="1"/>
      <c r="MA469" s="1"/>
      <c r="MB469" s="1"/>
      <c r="MC469" s="1"/>
      <c r="MD469" s="1"/>
      <c r="ME469" s="1"/>
      <c r="MF469" s="1"/>
      <c r="MG469" s="1"/>
      <c r="MH469" s="1"/>
      <c r="MI469" s="1"/>
      <c r="MJ469" s="1"/>
      <c r="MK469" s="1"/>
      <c r="ML469" s="1"/>
      <c r="MM469" s="1"/>
      <c r="MN469" s="1"/>
      <c r="MO469" s="1"/>
      <c r="MP469" s="1"/>
      <c r="MQ469" s="1"/>
      <c r="MR469" s="1"/>
      <c r="MS469" s="1"/>
      <c r="MT469" s="1"/>
      <c r="MU469" s="1"/>
      <c r="MV469" s="1"/>
      <c r="MW469" s="1"/>
      <c r="MX469" s="1"/>
      <c r="MY469" s="1"/>
      <c r="MZ469" s="1"/>
      <c r="NA469" s="1"/>
      <c r="NB469" s="1"/>
      <c r="NC469" s="1"/>
      <c r="ND469" s="1"/>
      <c r="NE469" s="1"/>
      <c r="NF469" s="1"/>
      <c r="NG469" s="1"/>
      <c r="NH469" s="1"/>
      <c r="NI469" s="1"/>
      <c r="NJ469" s="1"/>
      <c r="NK469" s="1"/>
      <c r="NL469" s="1"/>
      <c r="NM469" s="1"/>
      <c r="NN469" s="1"/>
      <c r="NO469" s="1"/>
      <c r="NP469" s="1"/>
      <c r="NQ469" s="1"/>
      <c r="NR469" s="1"/>
      <c r="NS469" s="1"/>
      <c r="NT469" s="1"/>
      <c r="NU469" s="1"/>
      <c r="NV469" s="1"/>
      <c r="NW469" s="1"/>
      <c r="NX469" s="1"/>
      <c r="NY469" s="1"/>
      <c r="NZ469" s="1"/>
      <c r="OA469" s="1"/>
      <c r="OB469" s="1"/>
      <c r="OC469" s="1"/>
      <c r="OD469" s="1"/>
      <c r="OE469" s="1"/>
      <c r="OF469" s="1"/>
      <c r="OG469" s="1"/>
      <c r="OH469" s="1"/>
      <c r="OI469" s="1"/>
      <c r="OJ469" s="1"/>
      <c r="OK469" s="1"/>
      <c r="OL469" s="1"/>
      <c r="OM469" s="1"/>
      <c r="ON469" s="1"/>
      <c r="OO469" s="1"/>
      <c r="OP469" s="1"/>
      <c r="OQ469" s="1"/>
      <c r="OR469" s="1"/>
      <c r="OS469" s="1"/>
      <c r="OT469" s="1"/>
      <c r="OU469" s="1"/>
      <c r="OV469" s="1"/>
      <c r="OW469" s="1"/>
      <c r="OX469" s="1"/>
      <c r="OY469" s="1"/>
      <c r="OZ469" s="1"/>
      <c r="PA469" s="1"/>
      <c r="PB469" s="1"/>
      <c r="PC469" s="1"/>
      <c r="PD469" s="1"/>
      <c r="PE469" s="1"/>
      <c r="PF469" s="1"/>
      <c r="PG469" s="1"/>
      <c r="PH469" s="1"/>
      <c r="PI469" s="1"/>
      <c r="PJ469" s="1"/>
      <c r="PK469" s="1"/>
      <c r="PL469" s="1"/>
      <c r="PM469" s="1"/>
      <c r="PN469" s="1"/>
      <c r="PO469" s="1"/>
      <c r="PP469" s="1"/>
      <c r="PQ469" s="1"/>
      <c r="PR469" s="1"/>
      <c r="PS469" s="1"/>
      <c r="PT469" s="1"/>
      <c r="PU469" s="1"/>
      <c r="PV469" s="1"/>
      <c r="PW469" s="1"/>
      <c r="PX469" s="1"/>
      <c r="PY469" s="1"/>
      <c r="PZ469" s="1"/>
      <c r="QA469" s="1"/>
      <c r="QB469" s="1"/>
      <c r="QC469" s="1"/>
      <c r="QD469" s="1"/>
      <c r="QE469" s="1"/>
      <c r="QF469" s="1"/>
      <c r="QG469" s="1"/>
      <c r="QH469" s="1"/>
      <c r="QI469" s="1"/>
      <c r="QJ469" s="1"/>
      <c r="QK469" s="1"/>
      <c r="QL469" s="1"/>
      <c r="QM469" s="1"/>
      <c r="QN469" s="1"/>
      <c r="QO469" s="1"/>
      <c r="QP469" s="1"/>
      <c r="QQ469" s="1"/>
      <c r="QR469" s="1"/>
      <c r="QS469" s="1"/>
      <c r="QT469" s="1"/>
      <c r="QU469" s="1"/>
      <c r="QV469" s="1"/>
    </row>
    <row r="470" spans="1:464" x14ac:dyDescent="0.25">
      <c r="A470" s="1"/>
      <c r="B470" s="1"/>
      <c r="C470" s="1"/>
      <c r="D470" s="1"/>
      <c r="E470" s="1"/>
      <c r="Q470" s="1"/>
      <c r="R470" s="1"/>
      <c r="W470" s="48"/>
      <c r="AH470" s="48"/>
      <c r="AI470" s="48"/>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c r="KH470" s="1"/>
      <c r="KI470" s="1"/>
      <c r="KJ470" s="1"/>
      <c r="KK470" s="1"/>
      <c r="KL470" s="1"/>
      <c r="KM470" s="1"/>
      <c r="KN470" s="1"/>
      <c r="KO470" s="1"/>
      <c r="KP470" s="1"/>
      <c r="KQ470" s="1"/>
      <c r="KR470" s="1"/>
      <c r="KS470" s="1"/>
      <c r="KT470" s="1"/>
      <c r="KU470" s="1"/>
      <c r="KV470" s="1"/>
      <c r="KW470" s="1"/>
      <c r="KX470" s="1"/>
      <c r="KY470" s="1"/>
      <c r="KZ470" s="1"/>
      <c r="LA470" s="1"/>
      <c r="LB470" s="1"/>
      <c r="LC470" s="1"/>
      <c r="LD470" s="1"/>
      <c r="LE470" s="1"/>
      <c r="LF470" s="1"/>
      <c r="LG470" s="1"/>
      <c r="LH470" s="1"/>
      <c r="LI470" s="1"/>
      <c r="LJ470" s="1"/>
      <c r="LK470" s="1"/>
      <c r="LL470" s="1"/>
      <c r="LM470" s="1"/>
      <c r="LN470" s="1"/>
      <c r="LO470" s="1"/>
      <c r="LP470" s="1"/>
      <c r="LQ470" s="1"/>
      <c r="LR470" s="1"/>
      <c r="LS470" s="1"/>
      <c r="LT470" s="1"/>
      <c r="LU470" s="1"/>
      <c r="LV470" s="1"/>
      <c r="LW470" s="1"/>
      <c r="LX470" s="1"/>
      <c r="LY470" s="1"/>
      <c r="LZ470" s="1"/>
      <c r="MA470" s="1"/>
      <c r="MB470" s="1"/>
      <c r="MC470" s="1"/>
      <c r="MD470" s="1"/>
      <c r="ME470" s="1"/>
      <c r="MF470" s="1"/>
      <c r="MG470" s="1"/>
      <c r="MH470" s="1"/>
      <c r="MI470" s="1"/>
      <c r="MJ470" s="1"/>
      <c r="MK470" s="1"/>
      <c r="ML470" s="1"/>
      <c r="MM470" s="1"/>
      <c r="MN470" s="1"/>
      <c r="MO470" s="1"/>
      <c r="MP470" s="1"/>
      <c r="MQ470" s="1"/>
      <c r="MR470" s="1"/>
      <c r="MS470" s="1"/>
      <c r="MT470" s="1"/>
      <c r="MU470" s="1"/>
      <c r="MV470" s="1"/>
      <c r="MW470" s="1"/>
      <c r="MX470" s="1"/>
      <c r="MY470" s="1"/>
      <c r="MZ470" s="1"/>
      <c r="NA470" s="1"/>
      <c r="NB470" s="1"/>
      <c r="NC470" s="1"/>
      <c r="ND470" s="1"/>
      <c r="NE470" s="1"/>
      <c r="NF470" s="1"/>
      <c r="NG470" s="1"/>
      <c r="NH470" s="1"/>
      <c r="NI470" s="1"/>
      <c r="NJ470" s="1"/>
      <c r="NK470" s="1"/>
      <c r="NL470" s="1"/>
      <c r="NM470" s="1"/>
      <c r="NN470" s="1"/>
      <c r="NO470" s="1"/>
      <c r="NP470" s="1"/>
      <c r="NQ470" s="1"/>
      <c r="NR470" s="1"/>
      <c r="NS470" s="1"/>
      <c r="NT470" s="1"/>
      <c r="NU470" s="1"/>
      <c r="NV470" s="1"/>
      <c r="NW470" s="1"/>
      <c r="NX470" s="1"/>
      <c r="NY470" s="1"/>
      <c r="NZ470" s="1"/>
      <c r="OA470" s="1"/>
      <c r="OB470" s="1"/>
      <c r="OC470" s="1"/>
      <c r="OD470" s="1"/>
      <c r="OE470" s="1"/>
      <c r="OF470" s="1"/>
      <c r="OG470" s="1"/>
      <c r="OH470" s="1"/>
      <c r="OI470" s="1"/>
      <c r="OJ470" s="1"/>
      <c r="OK470" s="1"/>
      <c r="OL470" s="1"/>
      <c r="OM470" s="1"/>
      <c r="ON470" s="1"/>
      <c r="OO470" s="1"/>
      <c r="OP470" s="1"/>
      <c r="OQ470" s="1"/>
      <c r="OR470" s="1"/>
      <c r="OS470" s="1"/>
      <c r="OT470" s="1"/>
      <c r="OU470" s="1"/>
      <c r="OV470" s="1"/>
      <c r="OW470" s="1"/>
      <c r="OX470" s="1"/>
      <c r="OY470" s="1"/>
      <c r="OZ470" s="1"/>
      <c r="PA470" s="1"/>
      <c r="PB470" s="1"/>
      <c r="PC470" s="1"/>
      <c r="PD470" s="1"/>
      <c r="PE470" s="1"/>
      <c r="PF470" s="1"/>
      <c r="PG470" s="1"/>
      <c r="PH470" s="1"/>
      <c r="PI470" s="1"/>
      <c r="PJ470" s="1"/>
      <c r="PK470" s="1"/>
      <c r="PL470" s="1"/>
      <c r="PM470" s="1"/>
      <c r="PN470" s="1"/>
      <c r="PO470" s="1"/>
      <c r="PP470" s="1"/>
      <c r="PQ470" s="1"/>
      <c r="PR470" s="1"/>
      <c r="PS470" s="1"/>
      <c r="PT470" s="1"/>
      <c r="PU470" s="1"/>
      <c r="PV470" s="1"/>
      <c r="PW470" s="1"/>
      <c r="PX470" s="1"/>
      <c r="PY470" s="1"/>
      <c r="PZ470" s="1"/>
      <c r="QA470" s="1"/>
      <c r="QB470" s="1"/>
      <c r="QC470" s="1"/>
      <c r="QD470" s="1"/>
      <c r="QE470" s="1"/>
      <c r="QF470" s="1"/>
      <c r="QG470" s="1"/>
      <c r="QH470" s="1"/>
      <c r="QI470" s="1"/>
      <c r="QJ470" s="1"/>
      <c r="QK470" s="1"/>
      <c r="QL470" s="1"/>
      <c r="QM470" s="1"/>
      <c r="QN470" s="1"/>
      <c r="QO470" s="1"/>
      <c r="QP470" s="1"/>
      <c r="QQ470" s="1"/>
      <c r="QR470" s="1"/>
      <c r="QS470" s="1"/>
      <c r="QT470" s="1"/>
      <c r="QU470" s="1"/>
      <c r="QV470" s="1"/>
    </row>
    <row r="471" spans="1:464" x14ac:dyDescent="0.25">
      <c r="A471" s="1"/>
      <c r="B471" s="1"/>
      <c r="C471" s="1"/>
      <c r="D471" s="1"/>
      <c r="E471" s="1"/>
      <c r="Q471" s="1"/>
      <c r="R471" s="1"/>
      <c r="W471" s="48"/>
      <c r="AH471" s="48"/>
      <c r="AI471" s="48"/>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c r="KH471" s="1"/>
      <c r="KI471" s="1"/>
      <c r="KJ471" s="1"/>
      <c r="KK471" s="1"/>
      <c r="KL471" s="1"/>
      <c r="KM471" s="1"/>
      <c r="KN471" s="1"/>
      <c r="KO471" s="1"/>
      <c r="KP471" s="1"/>
      <c r="KQ471" s="1"/>
      <c r="KR471" s="1"/>
      <c r="KS471" s="1"/>
      <c r="KT471" s="1"/>
      <c r="KU471" s="1"/>
      <c r="KV471" s="1"/>
      <c r="KW471" s="1"/>
      <c r="KX471" s="1"/>
      <c r="KY471" s="1"/>
      <c r="KZ471" s="1"/>
      <c r="LA471" s="1"/>
      <c r="LB471" s="1"/>
      <c r="LC471" s="1"/>
      <c r="LD471" s="1"/>
      <c r="LE471" s="1"/>
      <c r="LF471" s="1"/>
      <c r="LG471" s="1"/>
      <c r="LH471" s="1"/>
      <c r="LI471" s="1"/>
      <c r="LJ471" s="1"/>
      <c r="LK471" s="1"/>
      <c r="LL471" s="1"/>
      <c r="LM471" s="1"/>
      <c r="LN471" s="1"/>
      <c r="LO471" s="1"/>
      <c r="LP471" s="1"/>
      <c r="LQ471" s="1"/>
      <c r="LR471" s="1"/>
      <c r="LS471" s="1"/>
      <c r="LT471" s="1"/>
      <c r="LU471" s="1"/>
      <c r="LV471" s="1"/>
      <c r="LW471" s="1"/>
      <c r="LX471" s="1"/>
      <c r="LY471" s="1"/>
      <c r="LZ471" s="1"/>
      <c r="MA471" s="1"/>
      <c r="MB471" s="1"/>
      <c r="MC471" s="1"/>
      <c r="MD471" s="1"/>
      <c r="ME471" s="1"/>
      <c r="MF471" s="1"/>
      <c r="MG471" s="1"/>
      <c r="MH471" s="1"/>
      <c r="MI471" s="1"/>
      <c r="MJ471" s="1"/>
      <c r="MK471" s="1"/>
      <c r="ML471" s="1"/>
      <c r="MM471" s="1"/>
      <c r="MN471" s="1"/>
      <c r="MO471" s="1"/>
      <c r="MP471" s="1"/>
      <c r="MQ471" s="1"/>
      <c r="MR471" s="1"/>
      <c r="MS471" s="1"/>
      <c r="MT471" s="1"/>
      <c r="MU471" s="1"/>
      <c r="MV471" s="1"/>
      <c r="MW471" s="1"/>
      <c r="MX471" s="1"/>
      <c r="MY471" s="1"/>
      <c r="MZ471" s="1"/>
      <c r="NA471" s="1"/>
      <c r="NB471" s="1"/>
      <c r="NC471" s="1"/>
      <c r="ND471" s="1"/>
      <c r="NE471" s="1"/>
      <c r="NF471" s="1"/>
      <c r="NG471" s="1"/>
      <c r="NH471" s="1"/>
      <c r="NI471" s="1"/>
      <c r="NJ471" s="1"/>
      <c r="NK471" s="1"/>
      <c r="NL471" s="1"/>
      <c r="NM471" s="1"/>
      <c r="NN471" s="1"/>
      <c r="NO471" s="1"/>
      <c r="NP471" s="1"/>
      <c r="NQ471" s="1"/>
      <c r="NR471" s="1"/>
      <c r="NS471" s="1"/>
      <c r="NT471" s="1"/>
      <c r="NU471" s="1"/>
      <c r="NV471" s="1"/>
      <c r="NW471" s="1"/>
      <c r="NX471" s="1"/>
      <c r="NY471" s="1"/>
      <c r="NZ471" s="1"/>
      <c r="OA471" s="1"/>
      <c r="OB471" s="1"/>
      <c r="OC471" s="1"/>
      <c r="OD471" s="1"/>
      <c r="OE471" s="1"/>
      <c r="OF471" s="1"/>
      <c r="OG471" s="1"/>
      <c r="OH471" s="1"/>
      <c r="OI471" s="1"/>
      <c r="OJ471" s="1"/>
      <c r="OK471" s="1"/>
      <c r="OL471" s="1"/>
      <c r="OM471" s="1"/>
      <c r="ON471" s="1"/>
      <c r="OO471" s="1"/>
      <c r="OP471" s="1"/>
      <c r="OQ471" s="1"/>
      <c r="OR471" s="1"/>
      <c r="OS471" s="1"/>
      <c r="OT471" s="1"/>
      <c r="OU471" s="1"/>
      <c r="OV471" s="1"/>
      <c r="OW471" s="1"/>
      <c r="OX471" s="1"/>
      <c r="OY471" s="1"/>
      <c r="OZ471" s="1"/>
      <c r="PA471" s="1"/>
      <c r="PB471" s="1"/>
      <c r="PC471" s="1"/>
      <c r="PD471" s="1"/>
      <c r="PE471" s="1"/>
      <c r="PF471" s="1"/>
      <c r="PG471" s="1"/>
      <c r="PH471" s="1"/>
      <c r="PI471" s="1"/>
      <c r="PJ471" s="1"/>
      <c r="PK471" s="1"/>
      <c r="PL471" s="1"/>
      <c r="PM471" s="1"/>
      <c r="PN471" s="1"/>
      <c r="PO471" s="1"/>
      <c r="PP471" s="1"/>
      <c r="PQ471" s="1"/>
      <c r="PR471" s="1"/>
      <c r="PS471" s="1"/>
      <c r="PT471" s="1"/>
      <c r="PU471" s="1"/>
      <c r="PV471" s="1"/>
      <c r="PW471" s="1"/>
      <c r="PX471" s="1"/>
      <c r="PY471" s="1"/>
      <c r="PZ471" s="1"/>
      <c r="QA471" s="1"/>
      <c r="QB471" s="1"/>
      <c r="QC471" s="1"/>
      <c r="QD471" s="1"/>
      <c r="QE471" s="1"/>
      <c r="QF471" s="1"/>
      <c r="QG471" s="1"/>
      <c r="QH471" s="1"/>
      <c r="QI471" s="1"/>
      <c r="QJ471" s="1"/>
      <c r="QK471" s="1"/>
      <c r="QL471" s="1"/>
      <c r="QM471" s="1"/>
      <c r="QN471" s="1"/>
      <c r="QO471" s="1"/>
      <c r="QP471" s="1"/>
      <c r="QQ471" s="1"/>
      <c r="QR471" s="1"/>
      <c r="QS471" s="1"/>
      <c r="QT471" s="1"/>
      <c r="QU471" s="1"/>
      <c r="QV471" s="1"/>
    </row>
    <row r="472" spans="1:464" x14ac:dyDescent="0.25">
      <c r="A472" s="1"/>
      <c r="B472" s="1"/>
      <c r="C472" s="1"/>
      <c r="D472" s="1"/>
      <c r="E472" s="1"/>
      <c r="Q472" s="1"/>
      <c r="R472" s="1"/>
      <c r="W472" s="48"/>
      <c r="AH472" s="48"/>
      <c r="AI472" s="48"/>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c r="KH472" s="1"/>
      <c r="KI472" s="1"/>
      <c r="KJ472" s="1"/>
      <c r="KK472" s="1"/>
      <c r="KL472" s="1"/>
      <c r="KM472" s="1"/>
      <c r="KN472" s="1"/>
      <c r="KO472" s="1"/>
      <c r="KP472" s="1"/>
      <c r="KQ472" s="1"/>
      <c r="KR472" s="1"/>
      <c r="KS472" s="1"/>
      <c r="KT472" s="1"/>
      <c r="KU472" s="1"/>
      <c r="KV472" s="1"/>
      <c r="KW472" s="1"/>
      <c r="KX472" s="1"/>
      <c r="KY472" s="1"/>
      <c r="KZ472" s="1"/>
      <c r="LA472" s="1"/>
      <c r="LB472" s="1"/>
      <c r="LC472" s="1"/>
      <c r="LD472" s="1"/>
      <c r="LE472" s="1"/>
      <c r="LF472" s="1"/>
      <c r="LG472" s="1"/>
      <c r="LH472" s="1"/>
      <c r="LI472" s="1"/>
      <c r="LJ472" s="1"/>
      <c r="LK472" s="1"/>
      <c r="LL472" s="1"/>
      <c r="LM472" s="1"/>
      <c r="LN472" s="1"/>
      <c r="LO472" s="1"/>
      <c r="LP472" s="1"/>
      <c r="LQ472" s="1"/>
      <c r="LR472" s="1"/>
      <c r="LS472" s="1"/>
      <c r="LT472" s="1"/>
      <c r="LU472" s="1"/>
      <c r="LV472" s="1"/>
      <c r="LW472" s="1"/>
      <c r="LX472" s="1"/>
      <c r="LY472" s="1"/>
      <c r="LZ472" s="1"/>
      <c r="MA472" s="1"/>
      <c r="MB472" s="1"/>
      <c r="MC472" s="1"/>
      <c r="MD472" s="1"/>
      <c r="ME472" s="1"/>
      <c r="MF472" s="1"/>
      <c r="MG472" s="1"/>
      <c r="MH472" s="1"/>
      <c r="MI472" s="1"/>
      <c r="MJ472" s="1"/>
      <c r="MK472" s="1"/>
      <c r="ML472" s="1"/>
      <c r="MM472" s="1"/>
      <c r="MN472" s="1"/>
      <c r="MO472" s="1"/>
      <c r="MP472" s="1"/>
      <c r="MQ472" s="1"/>
      <c r="MR472" s="1"/>
      <c r="MS472" s="1"/>
      <c r="MT472" s="1"/>
      <c r="MU472" s="1"/>
      <c r="MV472" s="1"/>
      <c r="MW472" s="1"/>
      <c r="MX472" s="1"/>
      <c r="MY472" s="1"/>
      <c r="MZ472" s="1"/>
      <c r="NA472" s="1"/>
      <c r="NB472" s="1"/>
      <c r="NC472" s="1"/>
      <c r="ND472" s="1"/>
      <c r="NE472" s="1"/>
      <c r="NF472" s="1"/>
      <c r="NG472" s="1"/>
      <c r="NH472" s="1"/>
      <c r="NI472" s="1"/>
      <c r="NJ472" s="1"/>
      <c r="NK472" s="1"/>
      <c r="NL472" s="1"/>
      <c r="NM472" s="1"/>
      <c r="NN472" s="1"/>
      <c r="NO472" s="1"/>
      <c r="NP472" s="1"/>
      <c r="NQ472" s="1"/>
      <c r="NR472" s="1"/>
      <c r="NS472" s="1"/>
      <c r="NT472" s="1"/>
      <c r="NU472" s="1"/>
      <c r="NV472" s="1"/>
      <c r="NW472" s="1"/>
      <c r="NX472" s="1"/>
      <c r="NY472" s="1"/>
      <c r="NZ472" s="1"/>
      <c r="OA472" s="1"/>
      <c r="OB472" s="1"/>
      <c r="OC472" s="1"/>
      <c r="OD472" s="1"/>
      <c r="OE472" s="1"/>
      <c r="OF472" s="1"/>
      <c r="OG472" s="1"/>
      <c r="OH472" s="1"/>
      <c r="OI472" s="1"/>
      <c r="OJ472" s="1"/>
      <c r="OK472" s="1"/>
      <c r="OL472" s="1"/>
      <c r="OM472" s="1"/>
      <c r="ON472" s="1"/>
      <c r="OO472" s="1"/>
      <c r="OP472" s="1"/>
      <c r="OQ472" s="1"/>
      <c r="OR472" s="1"/>
      <c r="OS472" s="1"/>
      <c r="OT472" s="1"/>
      <c r="OU472" s="1"/>
      <c r="OV472" s="1"/>
      <c r="OW472" s="1"/>
      <c r="OX472" s="1"/>
      <c r="OY472" s="1"/>
      <c r="OZ472" s="1"/>
      <c r="PA472" s="1"/>
      <c r="PB472" s="1"/>
      <c r="PC472" s="1"/>
      <c r="PD472" s="1"/>
      <c r="PE472" s="1"/>
      <c r="PF472" s="1"/>
      <c r="PG472" s="1"/>
      <c r="PH472" s="1"/>
      <c r="PI472" s="1"/>
      <c r="PJ472" s="1"/>
      <c r="PK472" s="1"/>
      <c r="PL472" s="1"/>
      <c r="PM472" s="1"/>
      <c r="PN472" s="1"/>
      <c r="PO472" s="1"/>
      <c r="PP472" s="1"/>
      <c r="PQ472" s="1"/>
      <c r="PR472" s="1"/>
      <c r="PS472" s="1"/>
      <c r="PT472" s="1"/>
      <c r="PU472" s="1"/>
      <c r="PV472" s="1"/>
      <c r="PW472" s="1"/>
      <c r="PX472" s="1"/>
      <c r="PY472" s="1"/>
      <c r="PZ472" s="1"/>
      <c r="QA472" s="1"/>
      <c r="QB472" s="1"/>
      <c r="QC472" s="1"/>
      <c r="QD472" s="1"/>
      <c r="QE472" s="1"/>
      <c r="QF472" s="1"/>
      <c r="QG472" s="1"/>
      <c r="QH472" s="1"/>
      <c r="QI472" s="1"/>
      <c r="QJ472" s="1"/>
      <c r="QK472" s="1"/>
      <c r="QL472" s="1"/>
      <c r="QM472" s="1"/>
      <c r="QN472" s="1"/>
      <c r="QO472" s="1"/>
      <c r="QP472" s="1"/>
      <c r="QQ472" s="1"/>
      <c r="QR472" s="1"/>
      <c r="QS472" s="1"/>
      <c r="QT472" s="1"/>
      <c r="QU472" s="1"/>
      <c r="QV472" s="1"/>
    </row>
    <row r="473" spans="1:464" x14ac:dyDescent="0.25">
      <c r="A473" s="1"/>
      <c r="B473" s="1"/>
      <c r="C473" s="1"/>
      <c r="D473" s="1"/>
      <c r="E473" s="1"/>
      <c r="Q473" s="1"/>
      <c r="R473" s="1"/>
      <c r="W473" s="48"/>
      <c r="AH473" s="48"/>
      <c r="AI473" s="48"/>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c r="KH473" s="1"/>
      <c r="KI473" s="1"/>
      <c r="KJ473" s="1"/>
      <c r="KK473" s="1"/>
      <c r="KL473" s="1"/>
      <c r="KM473" s="1"/>
      <c r="KN473" s="1"/>
      <c r="KO473" s="1"/>
      <c r="KP473" s="1"/>
      <c r="KQ473" s="1"/>
      <c r="KR473" s="1"/>
      <c r="KS473" s="1"/>
      <c r="KT473" s="1"/>
      <c r="KU473" s="1"/>
      <c r="KV473" s="1"/>
      <c r="KW473" s="1"/>
      <c r="KX473" s="1"/>
      <c r="KY473" s="1"/>
      <c r="KZ473" s="1"/>
      <c r="LA473" s="1"/>
      <c r="LB473" s="1"/>
      <c r="LC473" s="1"/>
      <c r="LD473" s="1"/>
      <c r="LE473" s="1"/>
      <c r="LF473" s="1"/>
      <c r="LG473" s="1"/>
      <c r="LH473" s="1"/>
      <c r="LI473" s="1"/>
      <c r="LJ473" s="1"/>
      <c r="LK473" s="1"/>
      <c r="LL473" s="1"/>
      <c r="LM473" s="1"/>
      <c r="LN473" s="1"/>
      <c r="LO473" s="1"/>
      <c r="LP473" s="1"/>
      <c r="LQ473" s="1"/>
      <c r="LR473" s="1"/>
      <c r="LS473" s="1"/>
      <c r="LT473" s="1"/>
      <c r="LU473" s="1"/>
      <c r="LV473" s="1"/>
      <c r="LW473" s="1"/>
      <c r="LX473" s="1"/>
      <c r="LY473" s="1"/>
      <c r="LZ473" s="1"/>
      <c r="MA473" s="1"/>
      <c r="MB473" s="1"/>
      <c r="MC473" s="1"/>
      <c r="MD473" s="1"/>
      <c r="ME473" s="1"/>
      <c r="MF473" s="1"/>
      <c r="MG473" s="1"/>
      <c r="MH473" s="1"/>
      <c r="MI473" s="1"/>
      <c r="MJ473" s="1"/>
      <c r="MK473" s="1"/>
      <c r="ML473" s="1"/>
      <c r="MM473" s="1"/>
      <c r="MN473" s="1"/>
      <c r="MO473" s="1"/>
      <c r="MP473" s="1"/>
      <c r="MQ473" s="1"/>
      <c r="MR473" s="1"/>
      <c r="MS473" s="1"/>
      <c r="MT473" s="1"/>
      <c r="MU473" s="1"/>
      <c r="MV473" s="1"/>
      <c r="MW473" s="1"/>
      <c r="MX473" s="1"/>
      <c r="MY473" s="1"/>
      <c r="MZ473" s="1"/>
      <c r="NA473" s="1"/>
      <c r="NB473" s="1"/>
      <c r="NC473" s="1"/>
      <c r="ND473" s="1"/>
      <c r="NE473" s="1"/>
      <c r="NF473" s="1"/>
      <c r="NG473" s="1"/>
      <c r="NH473" s="1"/>
      <c r="NI473" s="1"/>
      <c r="NJ473" s="1"/>
      <c r="NK473" s="1"/>
      <c r="NL473" s="1"/>
      <c r="NM473" s="1"/>
      <c r="NN473" s="1"/>
      <c r="NO473" s="1"/>
      <c r="NP473" s="1"/>
      <c r="NQ473" s="1"/>
      <c r="NR473" s="1"/>
      <c r="NS473" s="1"/>
      <c r="NT473" s="1"/>
      <c r="NU473" s="1"/>
      <c r="NV473" s="1"/>
      <c r="NW473" s="1"/>
      <c r="NX473" s="1"/>
      <c r="NY473" s="1"/>
      <c r="NZ473" s="1"/>
      <c r="OA473" s="1"/>
      <c r="OB473" s="1"/>
      <c r="OC473" s="1"/>
      <c r="OD473" s="1"/>
      <c r="OE473" s="1"/>
      <c r="OF473" s="1"/>
      <c r="OG473" s="1"/>
      <c r="OH473" s="1"/>
      <c r="OI473" s="1"/>
      <c r="OJ473" s="1"/>
      <c r="OK473" s="1"/>
      <c r="OL473" s="1"/>
      <c r="OM473" s="1"/>
      <c r="ON473" s="1"/>
      <c r="OO473" s="1"/>
      <c r="OP473" s="1"/>
      <c r="OQ473" s="1"/>
      <c r="OR473" s="1"/>
      <c r="OS473" s="1"/>
      <c r="OT473" s="1"/>
      <c r="OU473" s="1"/>
      <c r="OV473" s="1"/>
      <c r="OW473" s="1"/>
      <c r="OX473" s="1"/>
      <c r="OY473" s="1"/>
      <c r="OZ473" s="1"/>
      <c r="PA473" s="1"/>
      <c r="PB473" s="1"/>
      <c r="PC473" s="1"/>
      <c r="PD473" s="1"/>
      <c r="PE473" s="1"/>
      <c r="PF473" s="1"/>
      <c r="PG473" s="1"/>
      <c r="PH473" s="1"/>
      <c r="PI473" s="1"/>
      <c r="PJ473" s="1"/>
      <c r="PK473" s="1"/>
      <c r="PL473" s="1"/>
      <c r="PM473" s="1"/>
      <c r="PN473" s="1"/>
      <c r="PO473" s="1"/>
      <c r="PP473" s="1"/>
      <c r="PQ473" s="1"/>
      <c r="PR473" s="1"/>
      <c r="PS473" s="1"/>
      <c r="PT473" s="1"/>
      <c r="PU473" s="1"/>
      <c r="PV473" s="1"/>
      <c r="PW473" s="1"/>
      <c r="PX473" s="1"/>
      <c r="PY473" s="1"/>
      <c r="PZ473" s="1"/>
      <c r="QA473" s="1"/>
      <c r="QB473" s="1"/>
      <c r="QC473" s="1"/>
      <c r="QD473" s="1"/>
      <c r="QE473" s="1"/>
      <c r="QF473" s="1"/>
      <c r="QG473" s="1"/>
      <c r="QH473" s="1"/>
      <c r="QI473" s="1"/>
      <c r="QJ473" s="1"/>
      <c r="QK473" s="1"/>
      <c r="QL473" s="1"/>
      <c r="QM473" s="1"/>
      <c r="QN473" s="1"/>
      <c r="QO473" s="1"/>
      <c r="QP473" s="1"/>
      <c r="QQ473" s="1"/>
      <c r="QR473" s="1"/>
      <c r="QS473" s="1"/>
      <c r="QT473" s="1"/>
      <c r="QU473" s="1"/>
      <c r="QV473" s="1"/>
    </row>
    <row r="474" spans="1:464" x14ac:dyDescent="0.25">
      <c r="A474" s="1"/>
      <c r="B474" s="1"/>
      <c r="C474" s="1"/>
      <c r="D474" s="1"/>
      <c r="E474" s="1"/>
      <c r="Q474" s="1"/>
      <c r="R474" s="1"/>
      <c r="W474" s="48"/>
      <c r="AH474" s="48"/>
      <c r="AI474" s="48"/>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c r="KF474" s="1"/>
      <c r="KG474" s="1"/>
      <c r="KH474" s="1"/>
      <c r="KI474" s="1"/>
      <c r="KJ474" s="1"/>
      <c r="KK474" s="1"/>
      <c r="KL474" s="1"/>
      <c r="KM474" s="1"/>
      <c r="KN474" s="1"/>
      <c r="KO474" s="1"/>
      <c r="KP474" s="1"/>
      <c r="KQ474" s="1"/>
      <c r="KR474" s="1"/>
      <c r="KS474" s="1"/>
      <c r="KT474" s="1"/>
      <c r="KU474" s="1"/>
      <c r="KV474" s="1"/>
      <c r="KW474" s="1"/>
      <c r="KX474" s="1"/>
      <c r="KY474" s="1"/>
      <c r="KZ474" s="1"/>
      <c r="LA474" s="1"/>
      <c r="LB474" s="1"/>
      <c r="LC474" s="1"/>
      <c r="LD474" s="1"/>
      <c r="LE474" s="1"/>
      <c r="LF474" s="1"/>
      <c r="LG474" s="1"/>
      <c r="LH474" s="1"/>
      <c r="LI474" s="1"/>
      <c r="LJ474" s="1"/>
      <c r="LK474" s="1"/>
      <c r="LL474" s="1"/>
      <c r="LM474" s="1"/>
      <c r="LN474" s="1"/>
      <c r="LO474" s="1"/>
      <c r="LP474" s="1"/>
      <c r="LQ474" s="1"/>
      <c r="LR474" s="1"/>
      <c r="LS474" s="1"/>
      <c r="LT474" s="1"/>
      <c r="LU474" s="1"/>
      <c r="LV474" s="1"/>
      <c r="LW474" s="1"/>
      <c r="LX474" s="1"/>
      <c r="LY474" s="1"/>
      <c r="LZ474" s="1"/>
      <c r="MA474" s="1"/>
      <c r="MB474" s="1"/>
      <c r="MC474" s="1"/>
      <c r="MD474" s="1"/>
      <c r="ME474" s="1"/>
      <c r="MF474" s="1"/>
      <c r="MG474" s="1"/>
      <c r="MH474" s="1"/>
      <c r="MI474" s="1"/>
      <c r="MJ474" s="1"/>
      <c r="MK474" s="1"/>
      <c r="ML474" s="1"/>
      <c r="MM474" s="1"/>
      <c r="MN474" s="1"/>
      <c r="MO474" s="1"/>
      <c r="MP474" s="1"/>
      <c r="MQ474" s="1"/>
      <c r="MR474" s="1"/>
      <c r="MS474" s="1"/>
      <c r="MT474" s="1"/>
      <c r="MU474" s="1"/>
      <c r="MV474" s="1"/>
      <c r="MW474" s="1"/>
      <c r="MX474" s="1"/>
      <c r="MY474" s="1"/>
      <c r="MZ474" s="1"/>
      <c r="NA474" s="1"/>
      <c r="NB474" s="1"/>
      <c r="NC474" s="1"/>
      <c r="ND474" s="1"/>
      <c r="NE474" s="1"/>
      <c r="NF474" s="1"/>
      <c r="NG474" s="1"/>
      <c r="NH474" s="1"/>
      <c r="NI474" s="1"/>
      <c r="NJ474" s="1"/>
      <c r="NK474" s="1"/>
      <c r="NL474" s="1"/>
      <c r="NM474" s="1"/>
      <c r="NN474" s="1"/>
      <c r="NO474" s="1"/>
      <c r="NP474" s="1"/>
      <c r="NQ474" s="1"/>
      <c r="NR474" s="1"/>
      <c r="NS474" s="1"/>
      <c r="NT474" s="1"/>
      <c r="NU474" s="1"/>
      <c r="NV474" s="1"/>
      <c r="NW474" s="1"/>
      <c r="NX474" s="1"/>
      <c r="NY474" s="1"/>
      <c r="NZ474" s="1"/>
      <c r="OA474" s="1"/>
      <c r="OB474" s="1"/>
      <c r="OC474" s="1"/>
      <c r="OD474" s="1"/>
      <c r="OE474" s="1"/>
      <c r="OF474" s="1"/>
      <c r="OG474" s="1"/>
      <c r="OH474" s="1"/>
      <c r="OI474" s="1"/>
      <c r="OJ474" s="1"/>
      <c r="OK474" s="1"/>
      <c r="OL474" s="1"/>
      <c r="OM474" s="1"/>
      <c r="ON474" s="1"/>
      <c r="OO474" s="1"/>
      <c r="OP474" s="1"/>
      <c r="OQ474" s="1"/>
      <c r="OR474" s="1"/>
      <c r="OS474" s="1"/>
      <c r="OT474" s="1"/>
      <c r="OU474" s="1"/>
      <c r="OV474" s="1"/>
      <c r="OW474" s="1"/>
      <c r="OX474" s="1"/>
      <c r="OY474" s="1"/>
      <c r="OZ474" s="1"/>
      <c r="PA474" s="1"/>
      <c r="PB474" s="1"/>
      <c r="PC474" s="1"/>
      <c r="PD474" s="1"/>
      <c r="PE474" s="1"/>
      <c r="PF474" s="1"/>
      <c r="PG474" s="1"/>
      <c r="PH474" s="1"/>
      <c r="PI474" s="1"/>
      <c r="PJ474" s="1"/>
      <c r="PK474" s="1"/>
      <c r="PL474" s="1"/>
      <c r="PM474" s="1"/>
      <c r="PN474" s="1"/>
      <c r="PO474" s="1"/>
      <c r="PP474" s="1"/>
      <c r="PQ474" s="1"/>
      <c r="PR474" s="1"/>
      <c r="PS474" s="1"/>
      <c r="PT474" s="1"/>
      <c r="PU474" s="1"/>
      <c r="PV474" s="1"/>
      <c r="PW474" s="1"/>
      <c r="PX474" s="1"/>
      <c r="PY474" s="1"/>
      <c r="PZ474" s="1"/>
      <c r="QA474" s="1"/>
      <c r="QB474" s="1"/>
      <c r="QC474" s="1"/>
      <c r="QD474" s="1"/>
      <c r="QE474" s="1"/>
      <c r="QF474" s="1"/>
      <c r="QG474" s="1"/>
      <c r="QH474" s="1"/>
      <c r="QI474" s="1"/>
      <c r="QJ474" s="1"/>
      <c r="QK474" s="1"/>
      <c r="QL474" s="1"/>
      <c r="QM474" s="1"/>
      <c r="QN474" s="1"/>
      <c r="QO474" s="1"/>
      <c r="QP474" s="1"/>
      <c r="QQ474" s="1"/>
      <c r="QR474" s="1"/>
      <c r="QS474" s="1"/>
      <c r="QT474" s="1"/>
      <c r="QU474" s="1"/>
      <c r="QV474" s="1"/>
    </row>
    <row r="475" spans="1:464" x14ac:dyDescent="0.25">
      <c r="A475" s="1"/>
      <c r="B475" s="1"/>
      <c r="C475" s="1"/>
      <c r="D475" s="1"/>
      <c r="E475" s="1"/>
      <c r="Q475" s="1"/>
      <c r="R475" s="1"/>
      <c r="W475" s="48"/>
      <c r="AH475" s="48"/>
      <c r="AI475" s="48"/>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c r="NF475" s="1"/>
      <c r="NG475" s="1"/>
      <c r="NH475" s="1"/>
      <c r="NI475" s="1"/>
      <c r="NJ475" s="1"/>
      <c r="NK475" s="1"/>
      <c r="NL475" s="1"/>
      <c r="NM475" s="1"/>
      <c r="NN475" s="1"/>
      <c r="NO475" s="1"/>
      <c r="NP475" s="1"/>
      <c r="NQ475" s="1"/>
      <c r="NR475" s="1"/>
      <c r="NS475" s="1"/>
      <c r="NT475" s="1"/>
      <c r="NU475" s="1"/>
      <c r="NV475" s="1"/>
      <c r="NW475" s="1"/>
      <c r="NX475" s="1"/>
      <c r="NY475" s="1"/>
      <c r="NZ475" s="1"/>
      <c r="OA475" s="1"/>
      <c r="OB475" s="1"/>
      <c r="OC475" s="1"/>
      <c r="OD475" s="1"/>
      <c r="OE475" s="1"/>
      <c r="OF475" s="1"/>
      <c r="OG475" s="1"/>
      <c r="OH475" s="1"/>
      <c r="OI475" s="1"/>
      <c r="OJ475" s="1"/>
      <c r="OK475" s="1"/>
      <c r="OL475" s="1"/>
      <c r="OM475" s="1"/>
      <c r="ON475" s="1"/>
      <c r="OO475" s="1"/>
      <c r="OP475" s="1"/>
      <c r="OQ475" s="1"/>
      <c r="OR475" s="1"/>
      <c r="OS475" s="1"/>
      <c r="OT475" s="1"/>
      <c r="OU475" s="1"/>
      <c r="OV475" s="1"/>
      <c r="OW475" s="1"/>
      <c r="OX475" s="1"/>
      <c r="OY475" s="1"/>
      <c r="OZ475" s="1"/>
      <c r="PA475" s="1"/>
      <c r="PB475" s="1"/>
      <c r="PC475" s="1"/>
      <c r="PD475" s="1"/>
      <c r="PE475" s="1"/>
      <c r="PF475" s="1"/>
      <c r="PG475" s="1"/>
      <c r="PH475" s="1"/>
      <c r="PI475" s="1"/>
      <c r="PJ475" s="1"/>
      <c r="PK475" s="1"/>
      <c r="PL475" s="1"/>
      <c r="PM475" s="1"/>
      <c r="PN475" s="1"/>
      <c r="PO475" s="1"/>
      <c r="PP475" s="1"/>
      <c r="PQ475" s="1"/>
      <c r="PR475" s="1"/>
      <c r="PS475" s="1"/>
      <c r="PT475" s="1"/>
      <c r="PU475" s="1"/>
      <c r="PV475" s="1"/>
      <c r="PW475" s="1"/>
      <c r="PX475" s="1"/>
      <c r="PY475" s="1"/>
      <c r="PZ475" s="1"/>
      <c r="QA475" s="1"/>
      <c r="QB475" s="1"/>
      <c r="QC475" s="1"/>
      <c r="QD475" s="1"/>
      <c r="QE475" s="1"/>
      <c r="QF475" s="1"/>
      <c r="QG475" s="1"/>
      <c r="QH475" s="1"/>
      <c r="QI475" s="1"/>
      <c r="QJ475" s="1"/>
      <c r="QK475" s="1"/>
      <c r="QL475" s="1"/>
      <c r="QM475" s="1"/>
      <c r="QN475" s="1"/>
      <c r="QO475" s="1"/>
      <c r="QP475" s="1"/>
      <c r="QQ475" s="1"/>
      <c r="QR475" s="1"/>
      <c r="QS475" s="1"/>
      <c r="QT475" s="1"/>
      <c r="QU475" s="1"/>
      <c r="QV475" s="1"/>
    </row>
    <row r="476" spans="1:464" x14ac:dyDescent="0.25">
      <c r="A476" s="1"/>
      <c r="B476" s="1"/>
      <c r="C476" s="1"/>
      <c r="D476" s="1"/>
      <c r="E476" s="1"/>
      <c r="Q476" s="1"/>
      <c r="R476" s="1"/>
      <c r="W476" s="48"/>
      <c r="AH476" s="48"/>
      <c r="AI476" s="48"/>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c r="KH476" s="1"/>
      <c r="KI476" s="1"/>
      <c r="KJ476" s="1"/>
      <c r="KK476" s="1"/>
      <c r="KL476" s="1"/>
      <c r="KM476" s="1"/>
      <c r="KN476" s="1"/>
      <c r="KO476" s="1"/>
      <c r="KP476" s="1"/>
      <c r="KQ476" s="1"/>
      <c r="KR476" s="1"/>
      <c r="KS476" s="1"/>
      <c r="KT476" s="1"/>
      <c r="KU476" s="1"/>
      <c r="KV476" s="1"/>
      <c r="KW476" s="1"/>
      <c r="KX476" s="1"/>
      <c r="KY476" s="1"/>
      <c r="KZ476" s="1"/>
      <c r="LA476" s="1"/>
      <c r="LB476" s="1"/>
      <c r="LC476" s="1"/>
      <c r="LD476" s="1"/>
      <c r="LE476" s="1"/>
      <c r="LF476" s="1"/>
      <c r="LG476" s="1"/>
      <c r="LH476" s="1"/>
      <c r="LI476" s="1"/>
      <c r="LJ476" s="1"/>
      <c r="LK476" s="1"/>
      <c r="LL476" s="1"/>
      <c r="LM476" s="1"/>
      <c r="LN476" s="1"/>
      <c r="LO476" s="1"/>
      <c r="LP476" s="1"/>
      <c r="LQ476" s="1"/>
      <c r="LR476" s="1"/>
      <c r="LS476" s="1"/>
      <c r="LT476" s="1"/>
      <c r="LU476" s="1"/>
      <c r="LV476" s="1"/>
      <c r="LW476" s="1"/>
      <c r="LX476" s="1"/>
      <c r="LY476" s="1"/>
      <c r="LZ476" s="1"/>
      <c r="MA476" s="1"/>
      <c r="MB476" s="1"/>
      <c r="MC476" s="1"/>
      <c r="MD476" s="1"/>
      <c r="ME476" s="1"/>
      <c r="MF476" s="1"/>
      <c r="MG476" s="1"/>
      <c r="MH476" s="1"/>
      <c r="MI476" s="1"/>
      <c r="MJ476" s="1"/>
      <c r="MK476" s="1"/>
      <c r="ML476" s="1"/>
      <c r="MM476" s="1"/>
      <c r="MN476" s="1"/>
      <c r="MO476" s="1"/>
      <c r="MP476" s="1"/>
      <c r="MQ476" s="1"/>
      <c r="MR476" s="1"/>
      <c r="MS476" s="1"/>
      <c r="MT476" s="1"/>
      <c r="MU476" s="1"/>
      <c r="MV476" s="1"/>
      <c r="MW476" s="1"/>
      <c r="MX476" s="1"/>
      <c r="MY476" s="1"/>
      <c r="MZ476" s="1"/>
      <c r="NA476" s="1"/>
      <c r="NB476" s="1"/>
      <c r="NC476" s="1"/>
      <c r="ND476" s="1"/>
      <c r="NE476" s="1"/>
      <c r="NF476" s="1"/>
      <c r="NG476" s="1"/>
      <c r="NH476" s="1"/>
      <c r="NI476" s="1"/>
      <c r="NJ476" s="1"/>
      <c r="NK476" s="1"/>
      <c r="NL476" s="1"/>
      <c r="NM476" s="1"/>
      <c r="NN476" s="1"/>
      <c r="NO476" s="1"/>
      <c r="NP476" s="1"/>
      <c r="NQ476" s="1"/>
      <c r="NR476" s="1"/>
      <c r="NS476" s="1"/>
      <c r="NT476" s="1"/>
      <c r="NU476" s="1"/>
      <c r="NV476" s="1"/>
      <c r="NW476" s="1"/>
      <c r="NX476" s="1"/>
      <c r="NY476" s="1"/>
      <c r="NZ476" s="1"/>
      <c r="OA476" s="1"/>
      <c r="OB476" s="1"/>
      <c r="OC476" s="1"/>
      <c r="OD476" s="1"/>
      <c r="OE476" s="1"/>
      <c r="OF476" s="1"/>
      <c r="OG476" s="1"/>
      <c r="OH476" s="1"/>
      <c r="OI476" s="1"/>
      <c r="OJ476" s="1"/>
      <c r="OK476" s="1"/>
      <c r="OL476" s="1"/>
      <c r="OM476" s="1"/>
      <c r="ON476" s="1"/>
      <c r="OO476" s="1"/>
      <c r="OP476" s="1"/>
      <c r="OQ476" s="1"/>
      <c r="OR476" s="1"/>
      <c r="OS476" s="1"/>
      <c r="OT476" s="1"/>
      <c r="OU476" s="1"/>
      <c r="OV476" s="1"/>
      <c r="OW476" s="1"/>
      <c r="OX476" s="1"/>
      <c r="OY476" s="1"/>
      <c r="OZ476" s="1"/>
      <c r="PA476" s="1"/>
      <c r="PB476" s="1"/>
      <c r="PC476" s="1"/>
      <c r="PD476" s="1"/>
      <c r="PE476" s="1"/>
      <c r="PF476" s="1"/>
      <c r="PG476" s="1"/>
      <c r="PH476" s="1"/>
      <c r="PI476" s="1"/>
      <c r="PJ476" s="1"/>
      <c r="PK476" s="1"/>
      <c r="PL476" s="1"/>
      <c r="PM476" s="1"/>
      <c r="PN476" s="1"/>
      <c r="PO476" s="1"/>
      <c r="PP476" s="1"/>
      <c r="PQ476" s="1"/>
      <c r="PR476" s="1"/>
      <c r="PS476" s="1"/>
      <c r="PT476" s="1"/>
      <c r="PU476" s="1"/>
      <c r="PV476" s="1"/>
      <c r="PW476" s="1"/>
      <c r="PX476" s="1"/>
      <c r="PY476" s="1"/>
      <c r="PZ476" s="1"/>
      <c r="QA476" s="1"/>
      <c r="QB476" s="1"/>
      <c r="QC476" s="1"/>
      <c r="QD476" s="1"/>
      <c r="QE476" s="1"/>
      <c r="QF476" s="1"/>
      <c r="QG476" s="1"/>
      <c r="QH476" s="1"/>
      <c r="QI476" s="1"/>
      <c r="QJ476" s="1"/>
      <c r="QK476" s="1"/>
      <c r="QL476" s="1"/>
      <c r="QM476" s="1"/>
      <c r="QN476" s="1"/>
      <c r="QO476" s="1"/>
      <c r="QP476" s="1"/>
      <c r="QQ476" s="1"/>
      <c r="QR476" s="1"/>
      <c r="QS476" s="1"/>
      <c r="QT476" s="1"/>
      <c r="QU476" s="1"/>
      <c r="QV476" s="1"/>
    </row>
    <row r="477" spans="1:464" x14ac:dyDescent="0.25">
      <c r="A477" s="1"/>
      <c r="B477" s="1"/>
      <c r="C477" s="1"/>
      <c r="D477" s="1"/>
      <c r="E477" s="1"/>
      <c r="Q477" s="1"/>
      <c r="R477" s="1"/>
      <c r="W477" s="48"/>
      <c r="AH477" s="48"/>
      <c r="AI477" s="48"/>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c r="NF477" s="1"/>
      <c r="NG477" s="1"/>
      <c r="NH477" s="1"/>
      <c r="NI477" s="1"/>
      <c r="NJ477" s="1"/>
      <c r="NK477" s="1"/>
      <c r="NL477" s="1"/>
      <c r="NM477" s="1"/>
      <c r="NN477" s="1"/>
      <c r="NO477" s="1"/>
      <c r="NP477" s="1"/>
      <c r="NQ477" s="1"/>
      <c r="NR477" s="1"/>
      <c r="NS477" s="1"/>
      <c r="NT477" s="1"/>
      <c r="NU477" s="1"/>
      <c r="NV477" s="1"/>
      <c r="NW477" s="1"/>
      <c r="NX477" s="1"/>
      <c r="NY477" s="1"/>
      <c r="NZ477" s="1"/>
      <c r="OA477" s="1"/>
      <c r="OB477" s="1"/>
      <c r="OC477" s="1"/>
      <c r="OD477" s="1"/>
      <c r="OE477" s="1"/>
      <c r="OF477" s="1"/>
      <c r="OG477" s="1"/>
      <c r="OH477" s="1"/>
      <c r="OI477" s="1"/>
      <c r="OJ477" s="1"/>
      <c r="OK477" s="1"/>
      <c r="OL477" s="1"/>
      <c r="OM477" s="1"/>
      <c r="ON477" s="1"/>
      <c r="OO477" s="1"/>
      <c r="OP477" s="1"/>
      <c r="OQ477" s="1"/>
      <c r="OR477" s="1"/>
      <c r="OS477" s="1"/>
      <c r="OT477" s="1"/>
      <c r="OU477" s="1"/>
      <c r="OV477" s="1"/>
      <c r="OW477" s="1"/>
      <c r="OX477" s="1"/>
      <c r="OY477" s="1"/>
      <c r="OZ477" s="1"/>
      <c r="PA477" s="1"/>
      <c r="PB477" s="1"/>
      <c r="PC477" s="1"/>
      <c r="PD477" s="1"/>
      <c r="PE477" s="1"/>
      <c r="PF477" s="1"/>
      <c r="PG477" s="1"/>
      <c r="PH477" s="1"/>
      <c r="PI477" s="1"/>
      <c r="PJ477" s="1"/>
      <c r="PK477" s="1"/>
      <c r="PL477" s="1"/>
      <c r="PM477" s="1"/>
      <c r="PN477" s="1"/>
      <c r="PO477" s="1"/>
      <c r="PP477" s="1"/>
      <c r="PQ477" s="1"/>
      <c r="PR477" s="1"/>
      <c r="PS477" s="1"/>
      <c r="PT477" s="1"/>
      <c r="PU477" s="1"/>
      <c r="PV477" s="1"/>
      <c r="PW477" s="1"/>
      <c r="PX477" s="1"/>
      <c r="PY477" s="1"/>
      <c r="PZ477" s="1"/>
      <c r="QA477" s="1"/>
      <c r="QB477" s="1"/>
      <c r="QC477" s="1"/>
      <c r="QD477" s="1"/>
      <c r="QE477" s="1"/>
      <c r="QF477" s="1"/>
      <c r="QG477" s="1"/>
      <c r="QH477" s="1"/>
      <c r="QI477" s="1"/>
      <c r="QJ477" s="1"/>
      <c r="QK477" s="1"/>
      <c r="QL477" s="1"/>
      <c r="QM477" s="1"/>
      <c r="QN477" s="1"/>
      <c r="QO477" s="1"/>
      <c r="QP477" s="1"/>
      <c r="QQ477" s="1"/>
      <c r="QR477" s="1"/>
      <c r="QS477" s="1"/>
      <c r="QT477" s="1"/>
      <c r="QU477" s="1"/>
      <c r="QV477" s="1"/>
    </row>
    <row r="478" spans="1:464" x14ac:dyDescent="0.25">
      <c r="A478" s="1"/>
      <c r="B478" s="1"/>
      <c r="C478" s="1"/>
      <c r="D478" s="1"/>
      <c r="E478" s="1"/>
      <c r="Q478" s="1"/>
      <c r="R478" s="1"/>
      <c r="W478" s="48"/>
      <c r="AH478" s="48"/>
      <c r="AI478" s="48"/>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c r="KH478" s="1"/>
      <c r="KI478" s="1"/>
      <c r="KJ478" s="1"/>
      <c r="KK478" s="1"/>
      <c r="KL478" s="1"/>
      <c r="KM478" s="1"/>
      <c r="KN478" s="1"/>
      <c r="KO478" s="1"/>
      <c r="KP478" s="1"/>
      <c r="KQ478" s="1"/>
      <c r="KR478" s="1"/>
      <c r="KS478" s="1"/>
      <c r="KT478" s="1"/>
      <c r="KU478" s="1"/>
      <c r="KV478" s="1"/>
      <c r="KW478" s="1"/>
      <c r="KX478" s="1"/>
      <c r="KY478" s="1"/>
      <c r="KZ478" s="1"/>
      <c r="LA478" s="1"/>
      <c r="LB478" s="1"/>
      <c r="LC478" s="1"/>
      <c r="LD478" s="1"/>
      <c r="LE478" s="1"/>
      <c r="LF478" s="1"/>
      <c r="LG478" s="1"/>
      <c r="LH478" s="1"/>
      <c r="LI478" s="1"/>
      <c r="LJ478" s="1"/>
      <c r="LK478" s="1"/>
      <c r="LL478" s="1"/>
      <c r="LM478" s="1"/>
      <c r="LN478" s="1"/>
      <c r="LO478" s="1"/>
      <c r="LP478" s="1"/>
      <c r="LQ478" s="1"/>
      <c r="LR478" s="1"/>
      <c r="LS478" s="1"/>
      <c r="LT478" s="1"/>
      <c r="LU478" s="1"/>
      <c r="LV478" s="1"/>
      <c r="LW478" s="1"/>
      <c r="LX478" s="1"/>
      <c r="LY478" s="1"/>
      <c r="LZ478" s="1"/>
      <c r="MA478" s="1"/>
      <c r="MB478" s="1"/>
      <c r="MC478" s="1"/>
      <c r="MD478" s="1"/>
      <c r="ME478" s="1"/>
      <c r="MF478" s="1"/>
      <c r="MG478" s="1"/>
      <c r="MH478" s="1"/>
      <c r="MI478" s="1"/>
      <c r="MJ478" s="1"/>
      <c r="MK478" s="1"/>
      <c r="ML478" s="1"/>
      <c r="MM478" s="1"/>
      <c r="MN478" s="1"/>
      <c r="MO478" s="1"/>
      <c r="MP478" s="1"/>
      <c r="MQ478" s="1"/>
      <c r="MR478" s="1"/>
      <c r="MS478" s="1"/>
      <c r="MT478" s="1"/>
      <c r="MU478" s="1"/>
      <c r="MV478" s="1"/>
      <c r="MW478" s="1"/>
      <c r="MX478" s="1"/>
      <c r="MY478" s="1"/>
      <c r="MZ478" s="1"/>
      <c r="NA478" s="1"/>
      <c r="NB478" s="1"/>
      <c r="NC478" s="1"/>
      <c r="ND478" s="1"/>
      <c r="NE478" s="1"/>
      <c r="NF478" s="1"/>
      <c r="NG478" s="1"/>
      <c r="NH478" s="1"/>
      <c r="NI478" s="1"/>
      <c r="NJ478" s="1"/>
      <c r="NK478" s="1"/>
      <c r="NL478" s="1"/>
      <c r="NM478" s="1"/>
      <c r="NN478" s="1"/>
      <c r="NO478" s="1"/>
      <c r="NP478" s="1"/>
      <c r="NQ478" s="1"/>
      <c r="NR478" s="1"/>
      <c r="NS478" s="1"/>
      <c r="NT478" s="1"/>
      <c r="NU478" s="1"/>
      <c r="NV478" s="1"/>
      <c r="NW478" s="1"/>
      <c r="NX478" s="1"/>
      <c r="NY478" s="1"/>
      <c r="NZ478" s="1"/>
      <c r="OA478" s="1"/>
      <c r="OB478" s="1"/>
      <c r="OC478" s="1"/>
      <c r="OD478" s="1"/>
      <c r="OE478" s="1"/>
      <c r="OF478" s="1"/>
      <c r="OG478" s="1"/>
      <c r="OH478" s="1"/>
      <c r="OI478" s="1"/>
      <c r="OJ478" s="1"/>
      <c r="OK478" s="1"/>
      <c r="OL478" s="1"/>
      <c r="OM478" s="1"/>
      <c r="ON478" s="1"/>
      <c r="OO478" s="1"/>
      <c r="OP478" s="1"/>
      <c r="OQ478" s="1"/>
      <c r="OR478" s="1"/>
      <c r="OS478" s="1"/>
      <c r="OT478" s="1"/>
      <c r="OU478" s="1"/>
      <c r="OV478" s="1"/>
      <c r="OW478" s="1"/>
      <c r="OX478" s="1"/>
      <c r="OY478" s="1"/>
      <c r="OZ478" s="1"/>
      <c r="PA478" s="1"/>
      <c r="PB478" s="1"/>
      <c r="PC478" s="1"/>
      <c r="PD478" s="1"/>
      <c r="PE478" s="1"/>
      <c r="PF478" s="1"/>
      <c r="PG478" s="1"/>
      <c r="PH478" s="1"/>
      <c r="PI478" s="1"/>
      <c r="PJ478" s="1"/>
      <c r="PK478" s="1"/>
      <c r="PL478" s="1"/>
      <c r="PM478" s="1"/>
      <c r="PN478" s="1"/>
      <c r="PO478" s="1"/>
      <c r="PP478" s="1"/>
      <c r="PQ478" s="1"/>
      <c r="PR478" s="1"/>
      <c r="PS478" s="1"/>
      <c r="PT478" s="1"/>
      <c r="PU478" s="1"/>
      <c r="PV478" s="1"/>
      <c r="PW478" s="1"/>
      <c r="PX478" s="1"/>
      <c r="PY478" s="1"/>
      <c r="PZ478" s="1"/>
      <c r="QA478" s="1"/>
      <c r="QB478" s="1"/>
      <c r="QC478" s="1"/>
      <c r="QD478" s="1"/>
      <c r="QE478" s="1"/>
      <c r="QF478" s="1"/>
      <c r="QG478" s="1"/>
      <c r="QH478" s="1"/>
      <c r="QI478" s="1"/>
      <c r="QJ478" s="1"/>
      <c r="QK478" s="1"/>
      <c r="QL478" s="1"/>
      <c r="QM478" s="1"/>
      <c r="QN478" s="1"/>
      <c r="QO478" s="1"/>
      <c r="QP478" s="1"/>
      <c r="QQ478" s="1"/>
      <c r="QR478" s="1"/>
      <c r="QS478" s="1"/>
      <c r="QT478" s="1"/>
      <c r="QU478" s="1"/>
      <c r="QV478" s="1"/>
    </row>
    <row r="479" spans="1:464" x14ac:dyDescent="0.25">
      <c r="A479" s="1"/>
      <c r="B479" s="1"/>
      <c r="C479" s="1"/>
      <c r="D479" s="1"/>
      <c r="E479" s="1"/>
      <c r="Q479" s="1"/>
      <c r="R479" s="1"/>
      <c r="W479" s="48"/>
      <c r="AH479" s="48"/>
      <c r="AI479" s="48"/>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c r="KH479" s="1"/>
      <c r="KI479" s="1"/>
      <c r="KJ479" s="1"/>
      <c r="KK479" s="1"/>
      <c r="KL479" s="1"/>
      <c r="KM479" s="1"/>
      <c r="KN479" s="1"/>
      <c r="KO479" s="1"/>
      <c r="KP479" s="1"/>
      <c r="KQ479" s="1"/>
      <c r="KR479" s="1"/>
      <c r="KS479" s="1"/>
      <c r="KT479" s="1"/>
      <c r="KU479" s="1"/>
      <c r="KV479" s="1"/>
      <c r="KW479" s="1"/>
      <c r="KX479" s="1"/>
      <c r="KY479" s="1"/>
      <c r="KZ479" s="1"/>
      <c r="LA479" s="1"/>
      <c r="LB479" s="1"/>
      <c r="LC479" s="1"/>
      <c r="LD479" s="1"/>
      <c r="LE479" s="1"/>
      <c r="LF479" s="1"/>
      <c r="LG479" s="1"/>
      <c r="LH479" s="1"/>
      <c r="LI479" s="1"/>
      <c r="LJ479" s="1"/>
      <c r="LK479" s="1"/>
      <c r="LL479" s="1"/>
      <c r="LM479" s="1"/>
      <c r="LN479" s="1"/>
      <c r="LO479" s="1"/>
      <c r="LP479" s="1"/>
      <c r="LQ479" s="1"/>
      <c r="LR479" s="1"/>
      <c r="LS479" s="1"/>
      <c r="LT479" s="1"/>
      <c r="LU479" s="1"/>
      <c r="LV479" s="1"/>
      <c r="LW479" s="1"/>
      <c r="LX479" s="1"/>
      <c r="LY479" s="1"/>
      <c r="LZ479" s="1"/>
      <c r="MA479" s="1"/>
      <c r="MB479" s="1"/>
      <c r="MC479" s="1"/>
      <c r="MD479" s="1"/>
      <c r="ME479" s="1"/>
      <c r="MF479" s="1"/>
      <c r="MG479" s="1"/>
      <c r="MH479" s="1"/>
      <c r="MI479" s="1"/>
      <c r="MJ479" s="1"/>
      <c r="MK479" s="1"/>
      <c r="ML479" s="1"/>
      <c r="MM479" s="1"/>
      <c r="MN479" s="1"/>
      <c r="MO479" s="1"/>
      <c r="MP479" s="1"/>
      <c r="MQ479" s="1"/>
      <c r="MR479" s="1"/>
      <c r="MS479" s="1"/>
      <c r="MT479" s="1"/>
      <c r="MU479" s="1"/>
      <c r="MV479" s="1"/>
      <c r="MW479" s="1"/>
      <c r="MX479" s="1"/>
      <c r="MY479" s="1"/>
      <c r="MZ479" s="1"/>
      <c r="NA479" s="1"/>
      <c r="NB479" s="1"/>
      <c r="NC479" s="1"/>
      <c r="ND479" s="1"/>
      <c r="NE479" s="1"/>
      <c r="NF479" s="1"/>
      <c r="NG479" s="1"/>
      <c r="NH479" s="1"/>
      <c r="NI479" s="1"/>
      <c r="NJ479" s="1"/>
      <c r="NK479" s="1"/>
      <c r="NL479" s="1"/>
      <c r="NM479" s="1"/>
      <c r="NN479" s="1"/>
      <c r="NO479" s="1"/>
      <c r="NP479" s="1"/>
      <c r="NQ479" s="1"/>
      <c r="NR479" s="1"/>
      <c r="NS479" s="1"/>
      <c r="NT479" s="1"/>
      <c r="NU479" s="1"/>
      <c r="NV479" s="1"/>
      <c r="NW479" s="1"/>
      <c r="NX479" s="1"/>
      <c r="NY479" s="1"/>
      <c r="NZ479" s="1"/>
      <c r="OA479" s="1"/>
      <c r="OB479" s="1"/>
      <c r="OC479" s="1"/>
      <c r="OD479" s="1"/>
      <c r="OE479" s="1"/>
      <c r="OF479" s="1"/>
      <c r="OG479" s="1"/>
      <c r="OH479" s="1"/>
      <c r="OI479" s="1"/>
      <c r="OJ479" s="1"/>
      <c r="OK479" s="1"/>
      <c r="OL479" s="1"/>
      <c r="OM479" s="1"/>
      <c r="ON479" s="1"/>
      <c r="OO479" s="1"/>
      <c r="OP479" s="1"/>
      <c r="OQ479" s="1"/>
      <c r="OR479" s="1"/>
      <c r="OS479" s="1"/>
      <c r="OT479" s="1"/>
      <c r="OU479" s="1"/>
      <c r="OV479" s="1"/>
      <c r="OW479" s="1"/>
      <c r="OX479" s="1"/>
      <c r="OY479" s="1"/>
      <c r="OZ479" s="1"/>
      <c r="PA479" s="1"/>
      <c r="PB479" s="1"/>
      <c r="PC479" s="1"/>
      <c r="PD479" s="1"/>
      <c r="PE479" s="1"/>
      <c r="PF479" s="1"/>
      <c r="PG479" s="1"/>
      <c r="PH479" s="1"/>
      <c r="PI479" s="1"/>
      <c r="PJ479" s="1"/>
      <c r="PK479" s="1"/>
      <c r="PL479" s="1"/>
      <c r="PM479" s="1"/>
      <c r="PN479" s="1"/>
      <c r="PO479" s="1"/>
      <c r="PP479" s="1"/>
      <c r="PQ479" s="1"/>
      <c r="PR479" s="1"/>
      <c r="PS479" s="1"/>
      <c r="PT479" s="1"/>
      <c r="PU479" s="1"/>
      <c r="PV479" s="1"/>
      <c r="PW479" s="1"/>
      <c r="PX479" s="1"/>
      <c r="PY479" s="1"/>
      <c r="PZ479" s="1"/>
      <c r="QA479" s="1"/>
      <c r="QB479" s="1"/>
      <c r="QC479" s="1"/>
      <c r="QD479" s="1"/>
      <c r="QE479" s="1"/>
      <c r="QF479" s="1"/>
      <c r="QG479" s="1"/>
      <c r="QH479" s="1"/>
      <c r="QI479" s="1"/>
      <c r="QJ479" s="1"/>
      <c r="QK479" s="1"/>
      <c r="QL479" s="1"/>
      <c r="QM479" s="1"/>
      <c r="QN479" s="1"/>
      <c r="QO479" s="1"/>
      <c r="QP479" s="1"/>
      <c r="QQ479" s="1"/>
      <c r="QR479" s="1"/>
      <c r="QS479" s="1"/>
      <c r="QT479" s="1"/>
      <c r="QU479" s="1"/>
      <c r="QV479" s="1"/>
    </row>
    <row r="480" spans="1:464" x14ac:dyDescent="0.25">
      <c r="A480" s="1"/>
      <c r="B480" s="1"/>
      <c r="C480" s="1"/>
      <c r="D480" s="1"/>
      <c r="E480" s="1"/>
      <c r="Q480" s="1"/>
      <c r="R480" s="1"/>
      <c r="W480" s="48"/>
      <c r="AH480" s="48"/>
      <c r="AI480" s="48"/>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c r="NF480" s="1"/>
      <c r="NG480" s="1"/>
      <c r="NH480" s="1"/>
      <c r="NI480" s="1"/>
      <c r="NJ480" s="1"/>
      <c r="NK480" s="1"/>
      <c r="NL480" s="1"/>
      <c r="NM480" s="1"/>
      <c r="NN480" s="1"/>
      <c r="NO480" s="1"/>
      <c r="NP480" s="1"/>
      <c r="NQ480" s="1"/>
      <c r="NR480" s="1"/>
      <c r="NS480" s="1"/>
      <c r="NT480" s="1"/>
      <c r="NU480" s="1"/>
      <c r="NV480" s="1"/>
      <c r="NW480" s="1"/>
      <c r="NX480" s="1"/>
      <c r="NY480" s="1"/>
      <c r="NZ480" s="1"/>
      <c r="OA480" s="1"/>
      <c r="OB480" s="1"/>
      <c r="OC480" s="1"/>
      <c r="OD480" s="1"/>
      <c r="OE480" s="1"/>
      <c r="OF480" s="1"/>
      <c r="OG480" s="1"/>
      <c r="OH480" s="1"/>
      <c r="OI480" s="1"/>
      <c r="OJ480" s="1"/>
      <c r="OK480" s="1"/>
      <c r="OL480" s="1"/>
      <c r="OM480" s="1"/>
      <c r="ON480" s="1"/>
      <c r="OO480" s="1"/>
      <c r="OP480" s="1"/>
      <c r="OQ480" s="1"/>
      <c r="OR480" s="1"/>
      <c r="OS480" s="1"/>
      <c r="OT480" s="1"/>
      <c r="OU480" s="1"/>
      <c r="OV480" s="1"/>
      <c r="OW480" s="1"/>
      <c r="OX480" s="1"/>
      <c r="OY480" s="1"/>
      <c r="OZ480" s="1"/>
      <c r="PA480" s="1"/>
      <c r="PB480" s="1"/>
      <c r="PC480" s="1"/>
      <c r="PD480" s="1"/>
      <c r="PE480" s="1"/>
      <c r="PF480" s="1"/>
      <c r="PG480" s="1"/>
      <c r="PH480" s="1"/>
      <c r="PI480" s="1"/>
      <c r="PJ480" s="1"/>
      <c r="PK480" s="1"/>
      <c r="PL480" s="1"/>
      <c r="PM480" s="1"/>
      <c r="PN480" s="1"/>
      <c r="PO480" s="1"/>
      <c r="PP480" s="1"/>
      <c r="PQ480" s="1"/>
      <c r="PR480" s="1"/>
      <c r="PS480" s="1"/>
      <c r="PT480" s="1"/>
      <c r="PU480" s="1"/>
      <c r="PV480" s="1"/>
      <c r="PW480" s="1"/>
      <c r="PX480" s="1"/>
      <c r="PY480" s="1"/>
      <c r="PZ480" s="1"/>
      <c r="QA480" s="1"/>
      <c r="QB480" s="1"/>
      <c r="QC480" s="1"/>
      <c r="QD480" s="1"/>
      <c r="QE480" s="1"/>
      <c r="QF480" s="1"/>
      <c r="QG480" s="1"/>
      <c r="QH480" s="1"/>
      <c r="QI480" s="1"/>
      <c r="QJ480" s="1"/>
      <c r="QK480" s="1"/>
      <c r="QL480" s="1"/>
      <c r="QM480" s="1"/>
      <c r="QN480" s="1"/>
      <c r="QO480" s="1"/>
      <c r="QP480" s="1"/>
      <c r="QQ480" s="1"/>
      <c r="QR480" s="1"/>
      <c r="QS480" s="1"/>
      <c r="QT480" s="1"/>
      <c r="QU480" s="1"/>
      <c r="QV480" s="1"/>
    </row>
    <row r="481" spans="1:464" x14ac:dyDescent="0.25">
      <c r="A481" s="1"/>
      <c r="B481" s="1"/>
      <c r="C481" s="1"/>
      <c r="D481" s="1"/>
      <c r="E481" s="1"/>
      <c r="Q481" s="1"/>
      <c r="R481" s="1"/>
      <c r="W481" s="48"/>
      <c r="AH481" s="48"/>
      <c r="AI481" s="48"/>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c r="KH481" s="1"/>
      <c r="KI481" s="1"/>
      <c r="KJ481" s="1"/>
      <c r="KK481" s="1"/>
      <c r="KL481" s="1"/>
      <c r="KM481" s="1"/>
      <c r="KN481" s="1"/>
      <c r="KO481" s="1"/>
      <c r="KP481" s="1"/>
      <c r="KQ481" s="1"/>
      <c r="KR481" s="1"/>
      <c r="KS481" s="1"/>
      <c r="KT481" s="1"/>
      <c r="KU481" s="1"/>
      <c r="KV481" s="1"/>
      <c r="KW481" s="1"/>
      <c r="KX481" s="1"/>
      <c r="KY481" s="1"/>
      <c r="KZ481" s="1"/>
      <c r="LA481" s="1"/>
      <c r="LB481" s="1"/>
      <c r="LC481" s="1"/>
      <c r="LD481" s="1"/>
      <c r="LE481" s="1"/>
      <c r="LF481" s="1"/>
      <c r="LG481" s="1"/>
      <c r="LH481" s="1"/>
      <c r="LI481" s="1"/>
      <c r="LJ481" s="1"/>
      <c r="LK481" s="1"/>
      <c r="LL481" s="1"/>
      <c r="LM481" s="1"/>
      <c r="LN481" s="1"/>
      <c r="LO481" s="1"/>
      <c r="LP481" s="1"/>
      <c r="LQ481" s="1"/>
      <c r="LR481" s="1"/>
      <c r="LS481" s="1"/>
      <c r="LT481" s="1"/>
      <c r="LU481" s="1"/>
      <c r="LV481" s="1"/>
      <c r="LW481" s="1"/>
      <c r="LX481" s="1"/>
      <c r="LY481" s="1"/>
      <c r="LZ481" s="1"/>
      <c r="MA481" s="1"/>
      <c r="MB481" s="1"/>
      <c r="MC481" s="1"/>
      <c r="MD481" s="1"/>
      <c r="ME481" s="1"/>
      <c r="MF481" s="1"/>
      <c r="MG481" s="1"/>
      <c r="MH481" s="1"/>
      <c r="MI481" s="1"/>
      <c r="MJ481" s="1"/>
      <c r="MK481" s="1"/>
      <c r="ML481" s="1"/>
      <c r="MM481" s="1"/>
      <c r="MN481" s="1"/>
      <c r="MO481" s="1"/>
      <c r="MP481" s="1"/>
      <c r="MQ481" s="1"/>
      <c r="MR481" s="1"/>
      <c r="MS481" s="1"/>
      <c r="MT481" s="1"/>
      <c r="MU481" s="1"/>
      <c r="MV481" s="1"/>
      <c r="MW481" s="1"/>
      <c r="MX481" s="1"/>
      <c r="MY481" s="1"/>
      <c r="MZ481" s="1"/>
      <c r="NA481" s="1"/>
      <c r="NB481" s="1"/>
      <c r="NC481" s="1"/>
      <c r="ND481" s="1"/>
      <c r="NE481" s="1"/>
      <c r="NF481" s="1"/>
      <c r="NG481" s="1"/>
      <c r="NH481" s="1"/>
      <c r="NI481" s="1"/>
      <c r="NJ481" s="1"/>
      <c r="NK481" s="1"/>
      <c r="NL481" s="1"/>
      <c r="NM481" s="1"/>
      <c r="NN481" s="1"/>
      <c r="NO481" s="1"/>
      <c r="NP481" s="1"/>
      <c r="NQ481" s="1"/>
      <c r="NR481" s="1"/>
      <c r="NS481" s="1"/>
      <c r="NT481" s="1"/>
      <c r="NU481" s="1"/>
      <c r="NV481" s="1"/>
      <c r="NW481" s="1"/>
      <c r="NX481" s="1"/>
      <c r="NY481" s="1"/>
      <c r="NZ481" s="1"/>
      <c r="OA481" s="1"/>
      <c r="OB481" s="1"/>
      <c r="OC481" s="1"/>
      <c r="OD481" s="1"/>
      <c r="OE481" s="1"/>
      <c r="OF481" s="1"/>
      <c r="OG481" s="1"/>
      <c r="OH481" s="1"/>
      <c r="OI481" s="1"/>
      <c r="OJ481" s="1"/>
      <c r="OK481" s="1"/>
      <c r="OL481" s="1"/>
      <c r="OM481" s="1"/>
      <c r="ON481" s="1"/>
      <c r="OO481" s="1"/>
      <c r="OP481" s="1"/>
      <c r="OQ481" s="1"/>
      <c r="OR481" s="1"/>
      <c r="OS481" s="1"/>
      <c r="OT481" s="1"/>
      <c r="OU481" s="1"/>
      <c r="OV481" s="1"/>
      <c r="OW481" s="1"/>
      <c r="OX481" s="1"/>
      <c r="OY481" s="1"/>
      <c r="OZ481" s="1"/>
      <c r="PA481" s="1"/>
      <c r="PB481" s="1"/>
      <c r="PC481" s="1"/>
      <c r="PD481" s="1"/>
      <c r="PE481" s="1"/>
      <c r="PF481" s="1"/>
      <c r="PG481" s="1"/>
      <c r="PH481" s="1"/>
      <c r="PI481" s="1"/>
      <c r="PJ481" s="1"/>
      <c r="PK481" s="1"/>
      <c r="PL481" s="1"/>
      <c r="PM481" s="1"/>
      <c r="PN481" s="1"/>
      <c r="PO481" s="1"/>
      <c r="PP481" s="1"/>
      <c r="PQ481" s="1"/>
      <c r="PR481" s="1"/>
      <c r="PS481" s="1"/>
      <c r="PT481" s="1"/>
      <c r="PU481" s="1"/>
      <c r="PV481" s="1"/>
      <c r="PW481" s="1"/>
      <c r="PX481" s="1"/>
      <c r="PY481" s="1"/>
      <c r="PZ481" s="1"/>
      <c r="QA481" s="1"/>
      <c r="QB481" s="1"/>
      <c r="QC481" s="1"/>
      <c r="QD481" s="1"/>
      <c r="QE481" s="1"/>
      <c r="QF481" s="1"/>
      <c r="QG481" s="1"/>
      <c r="QH481" s="1"/>
      <c r="QI481" s="1"/>
      <c r="QJ481" s="1"/>
      <c r="QK481" s="1"/>
      <c r="QL481" s="1"/>
      <c r="QM481" s="1"/>
      <c r="QN481" s="1"/>
      <c r="QO481" s="1"/>
      <c r="QP481" s="1"/>
      <c r="QQ481" s="1"/>
      <c r="QR481" s="1"/>
      <c r="QS481" s="1"/>
      <c r="QT481" s="1"/>
      <c r="QU481" s="1"/>
      <c r="QV481" s="1"/>
    </row>
    <row r="482" spans="1:464" x14ac:dyDescent="0.25">
      <c r="A482" s="1"/>
      <c r="B482" s="1"/>
      <c r="C482" s="1"/>
      <c r="D482" s="1"/>
      <c r="E482" s="1"/>
      <c r="Q482" s="1"/>
      <c r="R482" s="1"/>
      <c r="W482" s="48"/>
      <c r="AH482" s="48"/>
      <c r="AI482" s="48"/>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c r="PL482" s="1"/>
      <c r="PM482" s="1"/>
      <c r="PN482" s="1"/>
      <c r="PO482" s="1"/>
      <c r="PP482" s="1"/>
      <c r="PQ482" s="1"/>
      <c r="PR482" s="1"/>
      <c r="PS482" s="1"/>
      <c r="PT482" s="1"/>
      <c r="PU482" s="1"/>
      <c r="PV482" s="1"/>
      <c r="PW482" s="1"/>
      <c r="PX482" s="1"/>
      <c r="PY482" s="1"/>
      <c r="PZ482" s="1"/>
      <c r="QA482" s="1"/>
      <c r="QB482" s="1"/>
      <c r="QC482" s="1"/>
      <c r="QD482" s="1"/>
      <c r="QE482" s="1"/>
      <c r="QF482" s="1"/>
      <c r="QG482" s="1"/>
      <c r="QH482" s="1"/>
      <c r="QI482" s="1"/>
      <c r="QJ482" s="1"/>
      <c r="QK482" s="1"/>
      <c r="QL482" s="1"/>
      <c r="QM482" s="1"/>
      <c r="QN482" s="1"/>
      <c r="QO482" s="1"/>
      <c r="QP482" s="1"/>
      <c r="QQ482" s="1"/>
      <c r="QR482" s="1"/>
      <c r="QS482" s="1"/>
      <c r="QT482" s="1"/>
      <c r="QU482" s="1"/>
      <c r="QV482" s="1"/>
    </row>
    <row r="483" spans="1:464" x14ac:dyDescent="0.25">
      <c r="A483" s="1"/>
      <c r="B483" s="1"/>
      <c r="C483" s="1"/>
      <c r="D483" s="1"/>
      <c r="E483" s="1"/>
      <c r="Q483" s="1"/>
      <c r="R483" s="1"/>
      <c r="W483" s="48"/>
      <c r="AH483" s="48"/>
      <c r="AI483" s="48"/>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c r="KH483" s="1"/>
      <c r="KI483" s="1"/>
      <c r="KJ483" s="1"/>
      <c r="KK483" s="1"/>
      <c r="KL483" s="1"/>
      <c r="KM483" s="1"/>
      <c r="KN483" s="1"/>
      <c r="KO483" s="1"/>
      <c r="KP483" s="1"/>
      <c r="KQ483" s="1"/>
      <c r="KR483" s="1"/>
      <c r="KS483" s="1"/>
      <c r="KT483" s="1"/>
      <c r="KU483" s="1"/>
      <c r="KV483" s="1"/>
      <c r="KW483" s="1"/>
      <c r="KX483" s="1"/>
      <c r="KY483" s="1"/>
      <c r="KZ483" s="1"/>
      <c r="LA483" s="1"/>
      <c r="LB483" s="1"/>
      <c r="LC483" s="1"/>
      <c r="LD483" s="1"/>
      <c r="LE483" s="1"/>
      <c r="LF483" s="1"/>
      <c r="LG483" s="1"/>
      <c r="LH483" s="1"/>
      <c r="LI483" s="1"/>
      <c r="LJ483" s="1"/>
      <c r="LK483" s="1"/>
      <c r="LL483" s="1"/>
      <c r="LM483" s="1"/>
      <c r="LN483" s="1"/>
      <c r="LO483" s="1"/>
      <c r="LP483" s="1"/>
      <c r="LQ483" s="1"/>
      <c r="LR483" s="1"/>
      <c r="LS483" s="1"/>
      <c r="LT483" s="1"/>
      <c r="LU483" s="1"/>
      <c r="LV483" s="1"/>
      <c r="LW483" s="1"/>
      <c r="LX483" s="1"/>
      <c r="LY483" s="1"/>
      <c r="LZ483" s="1"/>
      <c r="MA483" s="1"/>
      <c r="MB483" s="1"/>
      <c r="MC483" s="1"/>
      <c r="MD483" s="1"/>
      <c r="ME483" s="1"/>
      <c r="MF483" s="1"/>
      <c r="MG483" s="1"/>
      <c r="MH483" s="1"/>
      <c r="MI483" s="1"/>
      <c r="MJ483" s="1"/>
      <c r="MK483" s="1"/>
      <c r="ML483" s="1"/>
      <c r="MM483" s="1"/>
      <c r="MN483" s="1"/>
      <c r="MO483" s="1"/>
      <c r="MP483" s="1"/>
      <c r="MQ483" s="1"/>
      <c r="MR483" s="1"/>
      <c r="MS483" s="1"/>
      <c r="MT483" s="1"/>
      <c r="MU483" s="1"/>
      <c r="MV483" s="1"/>
      <c r="MW483" s="1"/>
      <c r="MX483" s="1"/>
      <c r="MY483" s="1"/>
      <c r="MZ483" s="1"/>
      <c r="NA483" s="1"/>
      <c r="NB483" s="1"/>
      <c r="NC483" s="1"/>
      <c r="ND483" s="1"/>
      <c r="NE483" s="1"/>
      <c r="NF483" s="1"/>
      <c r="NG483" s="1"/>
      <c r="NH483" s="1"/>
      <c r="NI483" s="1"/>
      <c r="NJ483" s="1"/>
      <c r="NK483" s="1"/>
      <c r="NL483" s="1"/>
      <c r="NM483" s="1"/>
      <c r="NN483" s="1"/>
      <c r="NO483" s="1"/>
      <c r="NP483" s="1"/>
      <c r="NQ483" s="1"/>
      <c r="NR483" s="1"/>
      <c r="NS483" s="1"/>
      <c r="NT483" s="1"/>
      <c r="NU483" s="1"/>
      <c r="NV483" s="1"/>
      <c r="NW483" s="1"/>
      <c r="NX483" s="1"/>
      <c r="NY483" s="1"/>
      <c r="NZ483" s="1"/>
      <c r="OA483" s="1"/>
      <c r="OB483" s="1"/>
      <c r="OC483" s="1"/>
      <c r="OD483" s="1"/>
      <c r="OE483" s="1"/>
      <c r="OF483" s="1"/>
      <c r="OG483" s="1"/>
      <c r="OH483" s="1"/>
      <c r="OI483" s="1"/>
      <c r="OJ483" s="1"/>
      <c r="OK483" s="1"/>
      <c r="OL483" s="1"/>
      <c r="OM483" s="1"/>
      <c r="ON483" s="1"/>
      <c r="OO483" s="1"/>
      <c r="OP483" s="1"/>
      <c r="OQ483" s="1"/>
      <c r="OR483" s="1"/>
      <c r="OS483" s="1"/>
      <c r="OT483" s="1"/>
      <c r="OU483" s="1"/>
      <c r="OV483" s="1"/>
      <c r="OW483" s="1"/>
      <c r="OX483" s="1"/>
      <c r="OY483" s="1"/>
      <c r="OZ483" s="1"/>
      <c r="PA483" s="1"/>
      <c r="PB483" s="1"/>
      <c r="PC483" s="1"/>
      <c r="PD483" s="1"/>
      <c r="PE483" s="1"/>
      <c r="PF483" s="1"/>
      <c r="PG483" s="1"/>
      <c r="PH483" s="1"/>
      <c r="PI483" s="1"/>
      <c r="PJ483" s="1"/>
      <c r="PK483" s="1"/>
      <c r="PL483" s="1"/>
      <c r="PM483" s="1"/>
      <c r="PN483" s="1"/>
      <c r="PO483" s="1"/>
      <c r="PP483" s="1"/>
      <c r="PQ483" s="1"/>
      <c r="PR483" s="1"/>
      <c r="PS483" s="1"/>
      <c r="PT483" s="1"/>
      <c r="PU483" s="1"/>
      <c r="PV483" s="1"/>
      <c r="PW483" s="1"/>
      <c r="PX483" s="1"/>
      <c r="PY483" s="1"/>
      <c r="PZ483" s="1"/>
      <c r="QA483" s="1"/>
      <c r="QB483" s="1"/>
      <c r="QC483" s="1"/>
      <c r="QD483" s="1"/>
      <c r="QE483" s="1"/>
      <c r="QF483" s="1"/>
      <c r="QG483" s="1"/>
      <c r="QH483" s="1"/>
      <c r="QI483" s="1"/>
      <c r="QJ483" s="1"/>
      <c r="QK483" s="1"/>
      <c r="QL483" s="1"/>
      <c r="QM483" s="1"/>
      <c r="QN483" s="1"/>
      <c r="QO483" s="1"/>
      <c r="QP483" s="1"/>
      <c r="QQ483" s="1"/>
      <c r="QR483" s="1"/>
      <c r="QS483" s="1"/>
      <c r="QT483" s="1"/>
      <c r="QU483" s="1"/>
      <c r="QV483" s="1"/>
    </row>
    <row r="484" spans="1:464" x14ac:dyDescent="0.25">
      <c r="A484" s="1"/>
      <c r="B484" s="1"/>
      <c r="C484" s="1"/>
      <c r="D484" s="1"/>
      <c r="E484" s="1"/>
      <c r="Q484" s="1"/>
      <c r="R484" s="1"/>
      <c r="W484" s="48"/>
      <c r="AH484" s="48"/>
      <c r="AI484" s="48"/>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c r="NF484" s="1"/>
      <c r="NG484" s="1"/>
      <c r="NH484" s="1"/>
      <c r="NI484" s="1"/>
      <c r="NJ484" s="1"/>
      <c r="NK484" s="1"/>
      <c r="NL484" s="1"/>
      <c r="NM484" s="1"/>
      <c r="NN484" s="1"/>
      <c r="NO484" s="1"/>
      <c r="NP484" s="1"/>
      <c r="NQ484" s="1"/>
      <c r="NR484" s="1"/>
      <c r="NS484" s="1"/>
      <c r="NT484" s="1"/>
      <c r="NU484" s="1"/>
      <c r="NV484" s="1"/>
      <c r="NW484" s="1"/>
      <c r="NX484" s="1"/>
      <c r="NY484" s="1"/>
      <c r="NZ484" s="1"/>
      <c r="OA484" s="1"/>
      <c r="OB484" s="1"/>
      <c r="OC484" s="1"/>
      <c r="OD484" s="1"/>
      <c r="OE484" s="1"/>
      <c r="OF484" s="1"/>
      <c r="OG484" s="1"/>
      <c r="OH484" s="1"/>
      <c r="OI484" s="1"/>
      <c r="OJ484" s="1"/>
      <c r="OK484" s="1"/>
      <c r="OL484" s="1"/>
      <c r="OM484" s="1"/>
      <c r="ON484" s="1"/>
      <c r="OO484" s="1"/>
      <c r="OP484" s="1"/>
      <c r="OQ484" s="1"/>
      <c r="OR484" s="1"/>
      <c r="OS484" s="1"/>
      <c r="OT484" s="1"/>
      <c r="OU484" s="1"/>
      <c r="OV484" s="1"/>
      <c r="OW484" s="1"/>
      <c r="OX484" s="1"/>
      <c r="OY484" s="1"/>
      <c r="OZ484" s="1"/>
      <c r="PA484" s="1"/>
      <c r="PB484" s="1"/>
      <c r="PC484" s="1"/>
      <c r="PD484" s="1"/>
      <c r="PE484" s="1"/>
      <c r="PF484" s="1"/>
      <c r="PG484" s="1"/>
      <c r="PH484" s="1"/>
      <c r="PI484" s="1"/>
      <c r="PJ484" s="1"/>
      <c r="PK484" s="1"/>
      <c r="PL484" s="1"/>
      <c r="PM484" s="1"/>
      <c r="PN484" s="1"/>
      <c r="PO484" s="1"/>
      <c r="PP484" s="1"/>
      <c r="PQ484" s="1"/>
      <c r="PR484" s="1"/>
      <c r="PS484" s="1"/>
      <c r="PT484" s="1"/>
      <c r="PU484" s="1"/>
      <c r="PV484" s="1"/>
      <c r="PW484" s="1"/>
      <c r="PX484" s="1"/>
      <c r="PY484" s="1"/>
      <c r="PZ484" s="1"/>
      <c r="QA484" s="1"/>
      <c r="QB484" s="1"/>
      <c r="QC484" s="1"/>
      <c r="QD484" s="1"/>
      <c r="QE484" s="1"/>
      <c r="QF484" s="1"/>
      <c r="QG484" s="1"/>
      <c r="QH484" s="1"/>
      <c r="QI484" s="1"/>
      <c r="QJ484" s="1"/>
      <c r="QK484" s="1"/>
      <c r="QL484" s="1"/>
      <c r="QM484" s="1"/>
      <c r="QN484" s="1"/>
      <c r="QO484" s="1"/>
      <c r="QP484" s="1"/>
      <c r="QQ484" s="1"/>
      <c r="QR484" s="1"/>
      <c r="QS484" s="1"/>
      <c r="QT484" s="1"/>
      <c r="QU484" s="1"/>
      <c r="QV484" s="1"/>
    </row>
    <row r="485" spans="1:464" x14ac:dyDescent="0.25">
      <c r="A485" s="1"/>
      <c r="B485" s="1"/>
      <c r="C485" s="1"/>
      <c r="D485" s="1"/>
      <c r="E485" s="1"/>
      <c r="Q485" s="1"/>
      <c r="R485" s="1"/>
      <c r="W485" s="48"/>
      <c r="AH485" s="48"/>
      <c r="AI485" s="48"/>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c r="KH485" s="1"/>
      <c r="KI485" s="1"/>
      <c r="KJ485" s="1"/>
      <c r="KK485" s="1"/>
      <c r="KL485" s="1"/>
      <c r="KM485" s="1"/>
      <c r="KN485" s="1"/>
      <c r="KO485" s="1"/>
      <c r="KP485" s="1"/>
      <c r="KQ485" s="1"/>
      <c r="KR485" s="1"/>
      <c r="KS485" s="1"/>
      <c r="KT485" s="1"/>
      <c r="KU485" s="1"/>
      <c r="KV485" s="1"/>
      <c r="KW485" s="1"/>
      <c r="KX485" s="1"/>
      <c r="KY485" s="1"/>
      <c r="KZ485" s="1"/>
      <c r="LA485" s="1"/>
      <c r="LB485" s="1"/>
      <c r="LC485" s="1"/>
      <c r="LD485" s="1"/>
      <c r="LE485" s="1"/>
      <c r="LF485" s="1"/>
      <c r="LG485" s="1"/>
      <c r="LH485" s="1"/>
      <c r="LI485" s="1"/>
      <c r="LJ485" s="1"/>
      <c r="LK485" s="1"/>
      <c r="LL485" s="1"/>
      <c r="LM485" s="1"/>
      <c r="LN485" s="1"/>
      <c r="LO485" s="1"/>
      <c r="LP485" s="1"/>
      <c r="LQ485" s="1"/>
      <c r="LR485" s="1"/>
      <c r="LS485" s="1"/>
      <c r="LT485" s="1"/>
      <c r="LU485" s="1"/>
      <c r="LV485" s="1"/>
      <c r="LW485" s="1"/>
      <c r="LX485" s="1"/>
      <c r="LY485" s="1"/>
      <c r="LZ485" s="1"/>
      <c r="MA485" s="1"/>
      <c r="MB485" s="1"/>
      <c r="MC485" s="1"/>
      <c r="MD485" s="1"/>
      <c r="ME485" s="1"/>
      <c r="MF485" s="1"/>
      <c r="MG485" s="1"/>
      <c r="MH485" s="1"/>
      <c r="MI485" s="1"/>
      <c r="MJ485" s="1"/>
      <c r="MK485" s="1"/>
      <c r="ML485" s="1"/>
      <c r="MM485" s="1"/>
      <c r="MN485" s="1"/>
      <c r="MO485" s="1"/>
      <c r="MP485" s="1"/>
      <c r="MQ485" s="1"/>
      <c r="MR485" s="1"/>
      <c r="MS485" s="1"/>
      <c r="MT485" s="1"/>
      <c r="MU485" s="1"/>
      <c r="MV485" s="1"/>
      <c r="MW485" s="1"/>
      <c r="MX485" s="1"/>
      <c r="MY485" s="1"/>
      <c r="MZ485" s="1"/>
      <c r="NA485" s="1"/>
      <c r="NB485" s="1"/>
      <c r="NC485" s="1"/>
      <c r="ND485" s="1"/>
      <c r="NE485" s="1"/>
      <c r="NF485" s="1"/>
      <c r="NG485" s="1"/>
      <c r="NH485" s="1"/>
      <c r="NI485" s="1"/>
      <c r="NJ485" s="1"/>
      <c r="NK485" s="1"/>
      <c r="NL485" s="1"/>
      <c r="NM485" s="1"/>
      <c r="NN485" s="1"/>
      <c r="NO485" s="1"/>
      <c r="NP485" s="1"/>
      <c r="NQ485" s="1"/>
      <c r="NR485" s="1"/>
      <c r="NS485" s="1"/>
      <c r="NT485" s="1"/>
      <c r="NU485" s="1"/>
      <c r="NV485" s="1"/>
      <c r="NW485" s="1"/>
      <c r="NX485" s="1"/>
      <c r="NY485" s="1"/>
      <c r="NZ485" s="1"/>
      <c r="OA485" s="1"/>
      <c r="OB485" s="1"/>
      <c r="OC485" s="1"/>
      <c r="OD485" s="1"/>
      <c r="OE485" s="1"/>
      <c r="OF485" s="1"/>
      <c r="OG485" s="1"/>
      <c r="OH485" s="1"/>
      <c r="OI485" s="1"/>
      <c r="OJ485" s="1"/>
      <c r="OK485" s="1"/>
      <c r="OL485" s="1"/>
      <c r="OM485" s="1"/>
      <c r="ON485" s="1"/>
      <c r="OO485" s="1"/>
      <c r="OP485" s="1"/>
      <c r="OQ485" s="1"/>
      <c r="OR485" s="1"/>
      <c r="OS485" s="1"/>
      <c r="OT485" s="1"/>
      <c r="OU485" s="1"/>
      <c r="OV485" s="1"/>
      <c r="OW485" s="1"/>
      <c r="OX485" s="1"/>
      <c r="OY485" s="1"/>
      <c r="OZ485" s="1"/>
      <c r="PA485" s="1"/>
      <c r="PB485" s="1"/>
      <c r="PC485" s="1"/>
      <c r="PD485" s="1"/>
      <c r="PE485" s="1"/>
      <c r="PF485" s="1"/>
      <c r="PG485" s="1"/>
      <c r="PH485" s="1"/>
      <c r="PI485" s="1"/>
      <c r="PJ485" s="1"/>
      <c r="PK485" s="1"/>
      <c r="PL485" s="1"/>
      <c r="PM485" s="1"/>
      <c r="PN485" s="1"/>
      <c r="PO485" s="1"/>
      <c r="PP485" s="1"/>
      <c r="PQ485" s="1"/>
      <c r="PR485" s="1"/>
      <c r="PS485" s="1"/>
      <c r="PT485" s="1"/>
      <c r="PU485" s="1"/>
      <c r="PV485" s="1"/>
      <c r="PW485" s="1"/>
      <c r="PX485" s="1"/>
      <c r="PY485" s="1"/>
      <c r="PZ485" s="1"/>
      <c r="QA485" s="1"/>
      <c r="QB485" s="1"/>
      <c r="QC485" s="1"/>
      <c r="QD485" s="1"/>
      <c r="QE485" s="1"/>
      <c r="QF485" s="1"/>
      <c r="QG485" s="1"/>
      <c r="QH485" s="1"/>
      <c r="QI485" s="1"/>
      <c r="QJ485" s="1"/>
      <c r="QK485" s="1"/>
      <c r="QL485" s="1"/>
      <c r="QM485" s="1"/>
      <c r="QN485" s="1"/>
      <c r="QO485" s="1"/>
      <c r="QP485" s="1"/>
      <c r="QQ485" s="1"/>
      <c r="QR485" s="1"/>
      <c r="QS485" s="1"/>
      <c r="QT485" s="1"/>
      <c r="QU485" s="1"/>
      <c r="QV485" s="1"/>
    </row>
    <row r="486" spans="1:464" x14ac:dyDescent="0.25">
      <c r="A486" s="1"/>
      <c r="B486" s="1"/>
      <c r="C486" s="1"/>
      <c r="D486" s="1"/>
      <c r="E486" s="1"/>
      <c r="Q486" s="1"/>
      <c r="R486" s="1"/>
      <c r="W486" s="48"/>
      <c r="AH486" s="48"/>
      <c r="AI486" s="48"/>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c r="NF486" s="1"/>
      <c r="NG486" s="1"/>
      <c r="NH486" s="1"/>
      <c r="NI486" s="1"/>
      <c r="NJ486" s="1"/>
      <c r="NK486" s="1"/>
      <c r="NL486" s="1"/>
      <c r="NM486" s="1"/>
      <c r="NN486" s="1"/>
      <c r="NO486" s="1"/>
      <c r="NP486" s="1"/>
      <c r="NQ486" s="1"/>
      <c r="NR486" s="1"/>
      <c r="NS486" s="1"/>
      <c r="NT486" s="1"/>
      <c r="NU486" s="1"/>
      <c r="NV486" s="1"/>
      <c r="NW486" s="1"/>
      <c r="NX486" s="1"/>
      <c r="NY486" s="1"/>
      <c r="NZ486" s="1"/>
      <c r="OA486" s="1"/>
      <c r="OB486" s="1"/>
      <c r="OC486" s="1"/>
      <c r="OD486" s="1"/>
      <c r="OE486" s="1"/>
      <c r="OF486" s="1"/>
      <c r="OG486" s="1"/>
      <c r="OH486" s="1"/>
      <c r="OI486" s="1"/>
      <c r="OJ486" s="1"/>
      <c r="OK486" s="1"/>
      <c r="OL486" s="1"/>
      <c r="OM486" s="1"/>
      <c r="ON486" s="1"/>
      <c r="OO486" s="1"/>
      <c r="OP486" s="1"/>
      <c r="OQ486" s="1"/>
      <c r="OR486" s="1"/>
      <c r="OS486" s="1"/>
      <c r="OT486" s="1"/>
      <c r="OU486" s="1"/>
      <c r="OV486" s="1"/>
      <c r="OW486" s="1"/>
      <c r="OX486" s="1"/>
      <c r="OY486" s="1"/>
      <c r="OZ486" s="1"/>
      <c r="PA486" s="1"/>
      <c r="PB486" s="1"/>
      <c r="PC486" s="1"/>
      <c r="PD486" s="1"/>
      <c r="PE486" s="1"/>
      <c r="PF486" s="1"/>
      <c r="PG486" s="1"/>
      <c r="PH486" s="1"/>
      <c r="PI486" s="1"/>
      <c r="PJ486" s="1"/>
      <c r="PK486" s="1"/>
      <c r="PL486" s="1"/>
      <c r="PM486" s="1"/>
      <c r="PN486" s="1"/>
      <c r="PO486" s="1"/>
      <c r="PP486" s="1"/>
      <c r="PQ486" s="1"/>
      <c r="PR486" s="1"/>
      <c r="PS486" s="1"/>
      <c r="PT486" s="1"/>
      <c r="PU486" s="1"/>
      <c r="PV486" s="1"/>
      <c r="PW486" s="1"/>
      <c r="PX486" s="1"/>
      <c r="PY486" s="1"/>
      <c r="PZ486" s="1"/>
      <c r="QA486" s="1"/>
      <c r="QB486" s="1"/>
      <c r="QC486" s="1"/>
      <c r="QD486" s="1"/>
      <c r="QE486" s="1"/>
      <c r="QF486" s="1"/>
      <c r="QG486" s="1"/>
      <c r="QH486" s="1"/>
      <c r="QI486" s="1"/>
      <c r="QJ486" s="1"/>
      <c r="QK486" s="1"/>
      <c r="QL486" s="1"/>
      <c r="QM486" s="1"/>
      <c r="QN486" s="1"/>
      <c r="QO486" s="1"/>
      <c r="QP486" s="1"/>
      <c r="QQ486" s="1"/>
      <c r="QR486" s="1"/>
      <c r="QS486" s="1"/>
      <c r="QT486" s="1"/>
      <c r="QU486" s="1"/>
      <c r="QV486" s="1"/>
    </row>
    <row r="487" spans="1:464" x14ac:dyDescent="0.25">
      <c r="A487" s="1"/>
      <c r="B487" s="1"/>
      <c r="C487" s="1"/>
      <c r="D487" s="1"/>
      <c r="E487" s="1"/>
      <c r="Q487" s="1"/>
      <c r="R487" s="1"/>
      <c r="W487" s="48"/>
      <c r="AH487" s="48"/>
      <c r="AI487" s="48"/>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c r="NF487" s="1"/>
      <c r="NG487" s="1"/>
      <c r="NH487" s="1"/>
      <c r="NI487" s="1"/>
      <c r="NJ487" s="1"/>
      <c r="NK487" s="1"/>
      <c r="NL487" s="1"/>
      <c r="NM487" s="1"/>
      <c r="NN487" s="1"/>
      <c r="NO487" s="1"/>
      <c r="NP487" s="1"/>
      <c r="NQ487" s="1"/>
      <c r="NR487" s="1"/>
      <c r="NS487" s="1"/>
      <c r="NT487" s="1"/>
      <c r="NU487" s="1"/>
      <c r="NV487" s="1"/>
      <c r="NW487" s="1"/>
      <c r="NX487" s="1"/>
      <c r="NY487" s="1"/>
      <c r="NZ487" s="1"/>
      <c r="OA487" s="1"/>
      <c r="OB487" s="1"/>
      <c r="OC487" s="1"/>
      <c r="OD487" s="1"/>
      <c r="OE487" s="1"/>
      <c r="OF487" s="1"/>
      <c r="OG487" s="1"/>
      <c r="OH487" s="1"/>
      <c r="OI487" s="1"/>
      <c r="OJ487" s="1"/>
      <c r="OK487" s="1"/>
      <c r="OL487" s="1"/>
      <c r="OM487" s="1"/>
      <c r="ON487" s="1"/>
      <c r="OO487" s="1"/>
      <c r="OP487" s="1"/>
      <c r="OQ487" s="1"/>
      <c r="OR487" s="1"/>
      <c r="OS487" s="1"/>
      <c r="OT487" s="1"/>
      <c r="OU487" s="1"/>
      <c r="OV487" s="1"/>
      <c r="OW487" s="1"/>
      <c r="OX487" s="1"/>
      <c r="OY487" s="1"/>
      <c r="OZ487" s="1"/>
      <c r="PA487" s="1"/>
      <c r="PB487" s="1"/>
      <c r="PC487" s="1"/>
      <c r="PD487" s="1"/>
      <c r="PE487" s="1"/>
      <c r="PF487" s="1"/>
      <c r="PG487" s="1"/>
      <c r="PH487" s="1"/>
      <c r="PI487" s="1"/>
      <c r="PJ487" s="1"/>
      <c r="PK487" s="1"/>
      <c r="PL487" s="1"/>
      <c r="PM487" s="1"/>
      <c r="PN487" s="1"/>
      <c r="PO487" s="1"/>
      <c r="PP487" s="1"/>
      <c r="PQ487" s="1"/>
      <c r="PR487" s="1"/>
      <c r="PS487" s="1"/>
      <c r="PT487" s="1"/>
      <c r="PU487" s="1"/>
      <c r="PV487" s="1"/>
      <c r="PW487" s="1"/>
      <c r="PX487" s="1"/>
      <c r="PY487" s="1"/>
      <c r="PZ487" s="1"/>
      <c r="QA487" s="1"/>
      <c r="QB487" s="1"/>
      <c r="QC487" s="1"/>
      <c r="QD487" s="1"/>
      <c r="QE487" s="1"/>
      <c r="QF487" s="1"/>
      <c r="QG487" s="1"/>
      <c r="QH487" s="1"/>
      <c r="QI487" s="1"/>
      <c r="QJ487" s="1"/>
      <c r="QK487" s="1"/>
      <c r="QL487" s="1"/>
      <c r="QM487" s="1"/>
      <c r="QN487" s="1"/>
      <c r="QO487" s="1"/>
      <c r="QP487" s="1"/>
      <c r="QQ487" s="1"/>
      <c r="QR487" s="1"/>
      <c r="QS487" s="1"/>
      <c r="QT487" s="1"/>
      <c r="QU487" s="1"/>
      <c r="QV487" s="1"/>
    </row>
    <row r="488" spans="1:464" x14ac:dyDescent="0.25">
      <c r="A488" s="1"/>
      <c r="B488" s="1"/>
      <c r="C488" s="1"/>
      <c r="D488" s="1"/>
      <c r="E488" s="1"/>
      <c r="Q488" s="1"/>
      <c r="R488" s="1"/>
      <c r="W488" s="48"/>
      <c r="AH488" s="48"/>
      <c r="AI488" s="48"/>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c r="KH488" s="1"/>
      <c r="KI488" s="1"/>
      <c r="KJ488" s="1"/>
      <c r="KK488" s="1"/>
      <c r="KL488" s="1"/>
      <c r="KM488" s="1"/>
      <c r="KN488" s="1"/>
      <c r="KO488" s="1"/>
      <c r="KP488" s="1"/>
      <c r="KQ488" s="1"/>
      <c r="KR488" s="1"/>
      <c r="KS488" s="1"/>
      <c r="KT488" s="1"/>
      <c r="KU488" s="1"/>
      <c r="KV488" s="1"/>
      <c r="KW488" s="1"/>
      <c r="KX488" s="1"/>
      <c r="KY488" s="1"/>
      <c r="KZ488" s="1"/>
      <c r="LA488" s="1"/>
      <c r="LB488" s="1"/>
      <c r="LC488" s="1"/>
      <c r="LD488" s="1"/>
      <c r="LE488" s="1"/>
      <c r="LF488" s="1"/>
      <c r="LG488" s="1"/>
      <c r="LH488" s="1"/>
      <c r="LI488" s="1"/>
      <c r="LJ488" s="1"/>
      <c r="LK488" s="1"/>
      <c r="LL488" s="1"/>
      <c r="LM488" s="1"/>
      <c r="LN488" s="1"/>
      <c r="LO488" s="1"/>
      <c r="LP488" s="1"/>
      <c r="LQ488" s="1"/>
      <c r="LR488" s="1"/>
      <c r="LS488" s="1"/>
      <c r="LT488" s="1"/>
      <c r="LU488" s="1"/>
      <c r="LV488" s="1"/>
      <c r="LW488" s="1"/>
      <c r="LX488" s="1"/>
      <c r="LY488" s="1"/>
      <c r="LZ488" s="1"/>
      <c r="MA488" s="1"/>
      <c r="MB488" s="1"/>
      <c r="MC488" s="1"/>
      <c r="MD488" s="1"/>
      <c r="ME488" s="1"/>
      <c r="MF488" s="1"/>
      <c r="MG488" s="1"/>
      <c r="MH488" s="1"/>
      <c r="MI488" s="1"/>
      <c r="MJ488" s="1"/>
      <c r="MK488" s="1"/>
      <c r="ML488" s="1"/>
      <c r="MM488" s="1"/>
      <c r="MN488" s="1"/>
      <c r="MO488" s="1"/>
      <c r="MP488" s="1"/>
      <c r="MQ488" s="1"/>
      <c r="MR488" s="1"/>
      <c r="MS488" s="1"/>
      <c r="MT488" s="1"/>
      <c r="MU488" s="1"/>
      <c r="MV488" s="1"/>
      <c r="MW488" s="1"/>
      <c r="MX488" s="1"/>
      <c r="MY488" s="1"/>
      <c r="MZ488" s="1"/>
      <c r="NA488" s="1"/>
      <c r="NB488" s="1"/>
      <c r="NC488" s="1"/>
      <c r="ND488" s="1"/>
      <c r="NE488" s="1"/>
      <c r="NF488" s="1"/>
      <c r="NG488" s="1"/>
      <c r="NH488" s="1"/>
      <c r="NI488" s="1"/>
      <c r="NJ488" s="1"/>
      <c r="NK488" s="1"/>
      <c r="NL488" s="1"/>
      <c r="NM488" s="1"/>
      <c r="NN488" s="1"/>
      <c r="NO488" s="1"/>
      <c r="NP488" s="1"/>
      <c r="NQ488" s="1"/>
      <c r="NR488" s="1"/>
      <c r="NS488" s="1"/>
      <c r="NT488" s="1"/>
      <c r="NU488" s="1"/>
      <c r="NV488" s="1"/>
      <c r="NW488" s="1"/>
      <c r="NX488" s="1"/>
      <c r="NY488" s="1"/>
      <c r="NZ488" s="1"/>
      <c r="OA488" s="1"/>
      <c r="OB488" s="1"/>
      <c r="OC488" s="1"/>
      <c r="OD488" s="1"/>
      <c r="OE488" s="1"/>
      <c r="OF488" s="1"/>
      <c r="OG488" s="1"/>
      <c r="OH488" s="1"/>
      <c r="OI488" s="1"/>
      <c r="OJ488" s="1"/>
      <c r="OK488" s="1"/>
      <c r="OL488" s="1"/>
      <c r="OM488" s="1"/>
      <c r="ON488" s="1"/>
      <c r="OO488" s="1"/>
      <c r="OP488" s="1"/>
      <c r="OQ488" s="1"/>
      <c r="OR488" s="1"/>
      <c r="OS488" s="1"/>
      <c r="OT488" s="1"/>
      <c r="OU488" s="1"/>
      <c r="OV488" s="1"/>
      <c r="OW488" s="1"/>
      <c r="OX488" s="1"/>
      <c r="OY488" s="1"/>
      <c r="OZ488" s="1"/>
      <c r="PA488" s="1"/>
      <c r="PB488" s="1"/>
      <c r="PC488" s="1"/>
      <c r="PD488" s="1"/>
      <c r="PE488" s="1"/>
      <c r="PF488" s="1"/>
      <c r="PG488" s="1"/>
      <c r="PH488" s="1"/>
      <c r="PI488" s="1"/>
      <c r="PJ488" s="1"/>
      <c r="PK488" s="1"/>
      <c r="PL488" s="1"/>
      <c r="PM488" s="1"/>
      <c r="PN488" s="1"/>
      <c r="PO488" s="1"/>
      <c r="PP488" s="1"/>
      <c r="PQ488" s="1"/>
      <c r="PR488" s="1"/>
      <c r="PS488" s="1"/>
      <c r="PT488" s="1"/>
      <c r="PU488" s="1"/>
      <c r="PV488" s="1"/>
      <c r="PW488" s="1"/>
      <c r="PX488" s="1"/>
      <c r="PY488" s="1"/>
      <c r="PZ488" s="1"/>
      <c r="QA488" s="1"/>
      <c r="QB488" s="1"/>
      <c r="QC488" s="1"/>
      <c r="QD488" s="1"/>
      <c r="QE488" s="1"/>
      <c r="QF488" s="1"/>
      <c r="QG488" s="1"/>
      <c r="QH488" s="1"/>
      <c r="QI488" s="1"/>
      <c r="QJ488" s="1"/>
      <c r="QK488" s="1"/>
      <c r="QL488" s="1"/>
      <c r="QM488" s="1"/>
      <c r="QN488" s="1"/>
      <c r="QO488" s="1"/>
      <c r="QP488" s="1"/>
      <c r="QQ488" s="1"/>
      <c r="QR488" s="1"/>
      <c r="QS488" s="1"/>
      <c r="QT488" s="1"/>
      <c r="QU488" s="1"/>
      <c r="QV488" s="1"/>
    </row>
    <row r="489" spans="1:464" x14ac:dyDescent="0.25">
      <c r="A489" s="1"/>
      <c r="B489" s="1"/>
      <c r="C489" s="1"/>
      <c r="D489" s="1"/>
      <c r="E489" s="1"/>
      <c r="Q489" s="1"/>
      <c r="R489" s="1"/>
      <c r="W489" s="48"/>
      <c r="AH489" s="48"/>
      <c r="AI489" s="48"/>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c r="NF489" s="1"/>
      <c r="NG489" s="1"/>
      <c r="NH489" s="1"/>
      <c r="NI489" s="1"/>
      <c r="NJ489" s="1"/>
      <c r="NK489" s="1"/>
      <c r="NL489" s="1"/>
      <c r="NM489" s="1"/>
      <c r="NN489" s="1"/>
      <c r="NO489" s="1"/>
      <c r="NP489" s="1"/>
      <c r="NQ489" s="1"/>
      <c r="NR489" s="1"/>
      <c r="NS489" s="1"/>
      <c r="NT489" s="1"/>
      <c r="NU489" s="1"/>
      <c r="NV489" s="1"/>
      <c r="NW489" s="1"/>
      <c r="NX489" s="1"/>
      <c r="NY489" s="1"/>
      <c r="NZ489" s="1"/>
      <c r="OA489" s="1"/>
      <c r="OB489" s="1"/>
      <c r="OC489" s="1"/>
      <c r="OD489" s="1"/>
      <c r="OE489" s="1"/>
      <c r="OF489" s="1"/>
      <c r="OG489" s="1"/>
      <c r="OH489" s="1"/>
      <c r="OI489" s="1"/>
      <c r="OJ489" s="1"/>
      <c r="OK489" s="1"/>
      <c r="OL489" s="1"/>
      <c r="OM489" s="1"/>
      <c r="ON489" s="1"/>
      <c r="OO489" s="1"/>
      <c r="OP489" s="1"/>
      <c r="OQ489" s="1"/>
      <c r="OR489" s="1"/>
      <c r="OS489" s="1"/>
      <c r="OT489" s="1"/>
      <c r="OU489" s="1"/>
      <c r="OV489" s="1"/>
      <c r="OW489" s="1"/>
      <c r="OX489" s="1"/>
      <c r="OY489" s="1"/>
      <c r="OZ489" s="1"/>
      <c r="PA489" s="1"/>
      <c r="PB489" s="1"/>
      <c r="PC489" s="1"/>
      <c r="PD489" s="1"/>
      <c r="PE489" s="1"/>
      <c r="PF489" s="1"/>
      <c r="PG489" s="1"/>
      <c r="PH489" s="1"/>
      <c r="PI489" s="1"/>
      <c r="PJ489" s="1"/>
      <c r="PK489" s="1"/>
      <c r="PL489" s="1"/>
      <c r="PM489" s="1"/>
      <c r="PN489" s="1"/>
      <c r="PO489" s="1"/>
      <c r="PP489" s="1"/>
      <c r="PQ489" s="1"/>
      <c r="PR489" s="1"/>
      <c r="PS489" s="1"/>
      <c r="PT489" s="1"/>
      <c r="PU489" s="1"/>
      <c r="PV489" s="1"/>
      <c r="PW489" s="1"/>
      <c r="PX489" s="1"/>
      <c r="PY489" s="1"/>
      <c r="PZ489" s="1"/>
      <c r="QA489" s="1"/>
      <c r="QB489" s="1"/>
      <c r="QC489" s="1"/>
      <c r="QD489" s="1"/>
      <c r="QE489" s="1"/>
      <c r="QF489" s="1"/>
      <c r="QG489" s="1"/>
      <c r="QH489" s="1"/>
      <c r="QI489" s="1"/>
      <c r="QJ489" s="1"/>
      <c r="QK489" s="1"/>
      <c r="QL489" s="1"/>
      <c r="QM489" s="1"/>
      <c r="QN489" s="1"/>
      <c r="QO489" s="1"/>
      <c r="QP489" s="1"/>
      <c r="QQ489" s="1"/>
      <c r="QR489" s="1"/>
      <c r="QS489" s="1"/>
      <c r="QT489" s="1"/>
      <c r="QU489" s="1"/>
      <c r="QV489" s="1"/>
    </row>
    <row r="490" spans="1:464" x14ac:dyDescent="0.25">
      <c r="A490" s="1"/>
      <c r="B490" s="1"/>
      <c r="C490" s="1"/>
      <c r="D490" s="1"/>
      <c r="E490" s="1"/>
      <c r="Q490" s="1"/>
      <c r="R490" s="1"/>
      <c r="W490" s="48"/>
      <c r="AH490" s="48"/>
      <c r="AI490" s="48"/>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c r="NF490" s="1"/>
      <c r="NG490" s="1"/>
      <c r="NH490" s="1"/>
      <c r="NI490" s="1"/>
      <c r="NJ490" s="1"/>
      <c r="NK490" s="1"/>
      <c r="NL490" s="1"/>
      <c r="NM490" s="1"/>
      <c r="NN490" s="1"/>
      <c r="NO490" s="1"/>
      <c r="NP490" s="1"/>
      <c r="NQ490" s="1"/>
      <c r="NR490" s="1"/>
      <c r="NS490" s="1"/>
      <c r="NT490" s="1"/>
      <c r="NU490" s="1"/>
      <c r="NV490" s="1"/>
      <c r="NW490" s="1"/>
      <c r="NX490" s="1"/>
      <c r="NY490" s="1"/>
      <c r="NZ490" s="1"/>
      <c r="OA490" s="1"/>
      <c r="OB490" s="1"/>
      <c r="OC490" s="1"/>
      <c r="OD490" s="1"/>
      <c r="OE490" s="1"/>
      <c r="OF490" s="1"/>
      <c r="OG490" s="1"/>
      <c r="OH490" s="1"/>
      <c r="OI490" s="1"/>
      <c r="OJ490" s="1"/>
      <c r="OK490" s="1"/>
      <c r="OL490" s="1"/>
      <c r="OM490" s="1"/>
      <c r="ON490" s="1"/>
      <c r="OO490" s="1"/>
      <c r="OP490" s="1"/>
      <c r="OQ490" s="1"/>
      <c r="OR490" s="1"/>
      <c r="OS490" s="1"/>
      <c r="OT490" s="1"/>
      <c r="OU490" s="1"/>
      <c r="OV490" s="1"/>
      <c r="OW490" s="1"/>
      <c r="OX490" s="1"/>
      <c r="OY490" s="1"/>
      <c r="OZ490" s="1"/>
      <c r="PA490" s="1"/>
      <c r="PB490" s="1"/>
      <c r="PC490" s="1"/>
      <c r="PD490" s="1"/>
      <c r="PE490" s="1"/>
      <c r="PF490" s="1"/>
      <c r="PG490" s="1"/>
      <c r="PH490" s="1"/>
      <c r="PI490" s="1"/>
      <c r="PJ490" s="1"/>
      <c r="PK490" s="1"/>
      <c r="PL490" s="1"/>
      <c r="PM490" s="1"/>
      <c r="PN490" s="1"/>
      <c r="PO490" s="1"/>
      <c r="PP490" s="1"/>
      <c r="PQ490" s="1"/>
      <c r="PR490" s="1"/>
      <c r="PS490" s="1"/>
      <c r="PT490" s="1"/>
      <c r="PU490" s="1"/>
      <c r="PV490" s="1"/>
      <c r="PW490" s="1"/>
      <c r="PX490" s="1"/>
      <c r="PY490" s="1"/>
      <c r="PZ490" s="1"/>
      <c r="QA490" s="1"/>
      <c r="QB490" s="1"/>
      <c r="QC490" s="1"/>
      <c r="QD490" s="1"/>
      <c r="QE490" s="1"/>
      <c r="QF490" s="1"/>
      <c r="QG490" s="1"/>
      <c r="QH490" s="1"/>
      <c r="QI490" s="1"/>
      <c r="QJ490" s="1"/>
      <c r="QK490" s="1"/>
      <c r="QL490" s="1"/>
      <c r="QM490" s="1"/>
      <c r="QN490" s="1"/>
      <c r="QO490" s="1"/>
      <c r="QP490" s="1"/>
      <c r="QQ490" s="1"/>
      <c r="QR490" s="1"/>
      <c r="QS490" s="1"/>
      <c r="QT490" s="1"/>
      <c r="QU490" s="1"/>
      <c r="QV490" s="1"/>
    </row>
    <row r="491" spans="1:464" x14ac:dyDescent="0.25">
      <c r="A491" s="1"/>
      <c r="B491" s="1"/>
      <c r="C491" s="1"/>
      <c r="D491" s="1"/>
      <c r="E491" s="1"/>
      <c r="Q491" s="1"/>
      <c r="R491" s="1"/>
      <c r="W491" s="48"/>
      <c r="AH491" s="48"/>
      <c r="AI491" s="48"/>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c r="KH491" s="1"/>
      <c r="KI491" s="1"/>
      <c r="KJ491" s="1"/>
      <c r="KK491" s="1"/>
      <c r="KL491" s="1"/>
      <c r="KM491" s="1"/>
      <c r="KN491" s="1"/>
      <c r="KO491" s="1"/>
      <c r="KP491" s="1"/>
      <c r="KQ491" s="1"/>
      <c r="KR491" s="1"/>
      <c r="KS491" s="1"/>
      <c r="KT491" s="1"/>
      <c r="KU491" s="1"/>
      <c r="KV491" s="1"/>
      <c r="KW491" s="1"/>
      <c r="KX491" s="1"/>
      <c r="KY491" s="1"/>
      <c r="KZ491" s="1"/>
      <c r="LA491" s="1"/>
      <c r="LB491" s="1"/>
      <c r="LC491" s="1"/>
      <c r="LD491" s="1"/>
      <c r="LE491" s="1"/>
      <c r="LF491" s="1"/>
      <c r="LG491" s="1"/>
      <c r="LH491" s="1"/>
      <c r="LI491" s="1"/>
      <c r="LJ491" s="1"/>
      <c r="LK491" s="1"/>
      <c r="LL491" s="1"/>
      <c r="LM491" s="1"/>
      <c r="LN491" s="1"/>
      <c r="LO491" s="1"/>
      <c r="LP491" s="1"/>
      <c r="LQ491" s="1"/>
      <c r="LR491" s="1"/>
      <c r="LS491" s="1"/>
      <c r="LT491" s="1"/>
      <c r="LU491" s="1"/>
      <c r="LV491" s="1"/>
      <c r="LW491" s="1"/>
      <c r="LX491" s="1"/>
      <c r="LY491" s="1"/>
      <c r="LZ491" s="1"/>
      <c r="MA491" s="1"/>
      <c r="MB491" s="1"/>
      <c r="MC491" s="1"/>
      <c r="MD491" s="1"/>
      <c r="ME491" s="1"/>
      <c r="MF491" s="1"/>
      <c r="MG491" s="1"/>
      <c r="MH491" s="1"/>
      <c r="MI491" s="1"/>
      <c r="MJ491" s="1"/>
      <c r="MK491" s="1"/>
      <c r="ML491" s="1"/>
      <c r="MM491" s="1"/>
      <c r="MN491" s="1"/>
      <c r="MO491" s="1"/>
      <c r="MP491" s="1"/>
      <c r="MQ491" s="1"/>
      <c r="MR491" s="1"/>
      <c r="MS491" s="1"/>
      <c r="MT491" s="1"/>
      <c r="MU491" s="1"/>
      <c r="MV491" s="1"/>
      <c r="MW491" s="1"/>
      <c r="MX491" s="1"/>
      <c r="MY491" s="1"/>
      <c r="MZ491" s="1"/>
      <c r="NA491" s="1"/>
      <c r="NB491" s="1"/>
      <c r="NC491" s="1"/>
      <c r="ND491" s="1"/>
      <c r="NE491" s="1"/>
      <c r="NF491" s="1"/>
      <c r="NG491" s="1"/>
      <c r="NH491" s="1"/>
      <c r="NI491" s="1"/>
      <c r="NJ491" s="1"/>
      <c r="NK491" s="1"/>
      <c r="NL491" s="1"/>
      <c r="NM491" s="1"/>
      <c r="NN491" s="1"/>
      <c r="NO491" s="1"/>
      <c r="NP491" s="1"/>
      <c r="NQ491" s="1"/>
      <c r="NR491" s="1"/>
      <c r="NS491" s="1"/>
      <c r="NT491" s="1"/>
      <c r="NU491" s="1"/>
      <c r="NV491" s="1"/>
      <c r="NW491" s="1"/>
      <c r="NX491" s="1"/>
      <c r="NY491" s="1"/>
      <c r="NZ491" s="1"/>
      <c r="OA491" s="1"/>
      <c r="OB491" s="1"/>
      <c r="OC491" s="1"/>
      <c r="OD491" s="1"/>
      <c r="OE491" s="1"/>
      <c r="OF491" s="1"/>
      <c r="OG491" s="1"/>
      <c r="OH491" s="1"/>
      <c r="OI491" s="1"/>
      <c r="OJ491" s="1"/>
      <c r="OK491" s="1"/>
      <c r="OL491" s="1"/>
      <c r="OM491" s="1"/>
      <c r="ON491" s="1"/>
      <c r="OO491" s="1"/>
      <c r="OP491" s="1"/>
      <c r="OQ491" s="1"/>
      <c r="OR491" s="1"/>
      <c r="OS491" s="1"/>
      <c r="OT491" s="1"/>
      <c r="OU491" s="1"/>
      <c r="OV491" s="1"/>
      <c r="OW491" s="1"/>
      <c r="OX491" s="1"/>
      <c r="OY491" s="1"/>
      <c r="OZ491" s="1"/>
      <c r="PA491" s="1"/>
      <c r="PB491" s="1"/>
      <c r="PC491" s="1"/>
      <c r="PD491" s="1"/>
      <c r="PE491" s="1"/>
      <c r="PF491" s="1"/>
      <c r="PG491" s="1"/>
      <c r="PH491" s="1"/>
      <c r="PI491" s="1"/>
      <c r="PJ491" s="1"/>
      <c r="PK491" s="1"/>
      <c r="PL491" s="1"/>
      <c r="PM491" s="1"/>
      <c r="PN491" s="1"/>
      <c r="PO491" s="1"/>
      <c r="PP491" s="1"/>
      <c r="PQ491" s="1"/>
      <c r="PR491" s="1"/>
      <c r="PS491" s="1"/>
      <c r="PT491" s="1"/>
      <c r="PU491" s="1"/>
      <c r="PV491" s="1"/>
      <c r="PW491" s="1"/>
      <c r="PX491" s="1"/>
      <c r="PY491" s="1"/>
      <c r="PZ491" s="1"/>
      <c r="QA491" s="1"/>
      <c r="QB491" s="1"/>
      <c r="QC491" s="1"/>
      <c r="QD491" s="1"/>
      <c r="QE491" s="1"/>
      <c r="QF491" s="1"/>
      <c r="QG491" s="1"/>
      <c r="QH491" s="1"/>
      <c r="QI491" s="1"/>
      <c r="QJ491" s="1"/>
      <c r="QK491" s="1"/>
      <c r="QL491" s="1"/>
      <c r="QM491" s="1"/>
      <c r="QN491" s="1"/>
      <c r="QO491" s="1"/>
      <c r="QP491" s="1"/>
      <c r="QQ491" s="1"/>
      <c r="QR491" s="1"/>
      <c r="QS491" s="1"/>
      <c r="QT491" s="1"/>
      <c r="QU491" s="1"/>
      <c r="QV491" s="1"/>
    </row>
    <row r="492" spans="1:464" x14ac:dyDescent="0.25">
      <c r="A492" s="1"/>
      <c r="B492" s="1"/>
      <c r="C492" s="1"/>
      <c r="D492" s="1"/>
      <c r="E492" s="1"/>
      <c r="Q492" s="1"/>
      <c r="R492" s="1"/>
      <c r="W492" s="48"/>
      <c r="AH492" s="48"/>
      <c r="AI492" s="48"/>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c r="NF492" s="1"/>
      <c r="NG492" s="1"/>
      <c r="NH492" s="1"/>
      <c r="NI492" s="1"/>
      <c r="NJ492" s="1"/>
      <c r="NK492" s="1"/>
      <c r="NL492" s="1"/>
      <c r="NM492" s="1"/>
      <c r="NN492" s="1"/>
      <c r="NO492" s="1"/>
      <c r="NP492" s="1"/>
      <c r="NQ492" s="1"/>
      <c r="NR492" s="1"/>
      <c r="NS492" s="1"/>
      <c r="NT492" s="1"/>
      <c r="NU492" s="1"/>
      <c r="NV492" s="1"/>
      <c r="NW492" s="1"/>
      <c r="NX492" s="1"/>
      <c r="NY492" s="1"/>
      <c r="NZ492" s="1"/>
      <c r="OA492" s="1"/>
      <c r="OB492" s="1"/>
      <c r="OC492" s="1"/>
      <c r="OD492" s="1"/>
      <c r="OE492" s="1"/>
      <c r="OF492" s="1"/>
      <c r="OG492" s="1"/>
      <c r="OH492" s="1"/>
      <c r="OI492" s="1"/>
      <c r="OJ492" s="1"/>
      <c r="OK492" s="1"/>
      <c r="OL492" s="1"/>
      <c r="OM492" s="1"/>
      <c r="ON492" s="1"/>
      <c r="OO492" s="1"/>
      <c r="OP492" s="1"/>
      <c r="OQ492" s="1"/>
      <c r="OR492" s="1"/>
      <c r="OS492" s="1"/>
      <c r="OT492" s="1"/>
      <c r="OU492" s="1"/>
      <c r="OV492" s="1"/>
      <c r="OW492" s="1"/>
      <c r="OX492" s="1"/>
      <c r="OY492" s="1"/>
      <c r="OZ492" s="1"/>
      <c r="PA492" s="1"/>
      <c r="PB492" s="1"/>
      <c r="PC492" s="1"/>
      <c r="PD492" s="1"/>
      <c r="PE492" s="1"/>
      <c r="PF492" s="1"/>
      <c r="PG492" s="1"/>
      <c r="PH492" s="1"/>
      <c r="PI492" s="1"/>
      <c r="PJ492" s="1"/>
      <c r="PK492" s="1"/>
      <c r="PL492" s="1"/>
      <c r="PM492" s="1"/>
      <c r="PN492" s="1"/>
      <c r="PO492" s="1"/>
      <c r="PP492" s="1"/>
      <c r="PQ492" s="1"/>
      <c r="PR492" s="1"/>
      <c r="PS492" s="1"/>
      <c r="PT492" s="1"/>
      <c r="PU492" s="1"/>
      <c r="PV492" s="1"/>
      <c r="PW492" s="1"/>
      <c r="PX492" s="1"/>
      <c r="PY492" s="1"/>
      <c r="PZ492" s="1"/>
      <c r="QA492" s="1"/>
      <c r="QB492" s="1"/>
      <c r="QC492" s="1"/>
      <c r="QD492" s="1"/>
      <c r="QE492" s="1"/>
      <c r="QF492" s="1"/>
      <c r="QG492" s="1"/>
      <c r="QH492" s="1"/>
      <c r="QI492" s="1"/>
      <c r="QJ492" s="1"/>
      <c r="QK492" s="1"/>
      <c r="QL492" s="1"/>
      <c r="QM492" s="1"/>
      <c r="QN492" s="1"/>
      <c r="QO492" s="1"/>
      <c r="QP492" s="1"/>
      <c r="QQ492" s="1"/>
      <c r="QR492" s="1"/>
      <c r="QS492" s="1"/>
      <c r="QT492" s="1"/>
      <c r="QU492" s="1"/>
      <c r="QV492" s="1"/>
    </row>
    <row r="493" spans="1:464" x14ac:dyDescent="0.25">
      <c r="A493" s="1"/>
      <c r="B493" s="1"/>
      <c r="C493" s="1"/>
      <c r="D493" s="1"/>
      <c r="E493" s="1"/>
      <c r="Q493" s="1"/>
      <c r="R493" s="1"/>
      <c r="W493" s="48"/>
      <c r="AH493" s="48"/>
      <c r="AI493" s="48"/>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c r="NF493" s="1"/>
      <c r="NG493" s="1"/>
      <c r="NH493" s="1"/>
      <c r="NI493" s="1"/>
      <c r="NJ493" s="1"/>
      <c r="NK493" s="1"/>
      <c r="NL493" s="1"/>
      <c r="NM493" s="1"/>
      <c r="NN493" s="1"/>
      <c r="NO493" s="1"/>
      <c r="NP493" s="1"/>
      <c r="NQ493" s="1"/>
      <c r="NR493" s="1"/>
      <c r="NS493" s="1"/>
      <c r="NT493" s="1"/>
      <c r="NU493" s="1"/>
      <c r="NV493" s="1"/>
      <c r="NW493" s="1"/>
      <c r="NX493" s="1"/>
      <c r="NY493" s="1"/>
      <c r="NZ493" s="1"/>
      <c r="OA493" s="1"/>
      <c r="OB493" s="1"/>
      <c r="OC493" s="1"/>
      <c r="OD493" s="1"/>
      <c r="OE493" s="1"/>
      <c r="OF493" s="1"/>
      <c r="OG493" s="1"/>
      <c r="OH493" s="1"/>
      <c r="OI493" s="1"/>
      <c r="OJ493" s="1"/>
      <c r="OK493" s="1"/>
      <c r="OL493" s="1"/>
      <c r="OM493" s="1"/>
      <c r="ON493" s="1"/>
      <c r="OO493" s="1"/>
      <c r="OP493" s="1"/>
      <c r="OQ493" s="1"/>
      <c r="OR493" s="1"/>
      <c r="OS493" s="1"/>
      <c r="OT493" s="1"/>
      <c r="OU493" s="1"/>
      <c r="OV493" s="1"/>
      <c r="OW493" s="1"/>
      <c r="OX493" s="1"/>
      <c r="OY493" s="1"/>
      <c r="OZ493" s="1"/>
      <c r="PA493" s="1"/>
      <c r="PB493" s="1"/>
      <c r="PC493" s="1"/>
      <c r="PD493" s="1"/>
      <c r="PE493" s="1"/>
      <c r="PF493" s="1"/>
      <c r="PG493" s="1"/>
      <c r="PH493" s="1"/>
      <c r="PI493" s="1"/>
      <c r="PJ493" s="1"/>
      <c r="PK493" s="1"/>
      <c r="PL493" s="1"/>
      <c r="PM493" s="1"/>
      <c r="PN493" s="1"/>
      <c r="PO493" s="1"/>
      <c r="PP493" s="1"/>
      <c r="PQ493" s="1"/>
      <c r="PR493" s="1"/>
      <c r="PS493" s="1"/>
      <c r="PT493" s="1"/>
      <c r="PU493" s="1"/>
      <c r="PV493" s="1"/>
      <c r="PW493" s="1"/>
      <c r="PX493" s="1"/>
      <c r="PY493" s="1"/>
      <c r="PZ493" s="1"/>
      <c r="QA493" s="1"/>
      <c r="QB493" s="1"/>
      <c r="QC493" s="1"/>
      <c r="QD493" s="1"/>
      <c r="QE493" s="1"/>
      <c r="QF493" s="1"/>
      <c r="QG493" s="1"/>
      <c r="QH493" s="1"/>
      <c r="QI493" s="1"/>
      <c r="QJ493" s="1"/>
      <c r="QK493" s="1"/>
      <c r="QL493" s="1"/>
      <c r="QM493" s="1"/>
      <c r="QN493" s="1"/>
      <c r="QO493" s="1"/>
      <c r="QP493" s="1"/>
      <c r="QQ493" s="1"/>
      <c r="QR493" s="1"/>
      <c r="QS493" s="1"/>
      <c r="QT493" s="1"/>
      <c r="QU493" s="1"/>
      <c r="QV493" s="1"/>
    </row>
    <row r="494" spans="1:464" x14ac:dyDescent="0.25">
      <c r="A494" s="1"/>
      <c r="B494" s="1"/>
      <c r="C494" s="1"/>
      <c r="D494" s="1"/>
      <c r="E494" s="1"/>
      <c r="Q494" s="1"/>
      <c r="R494" s="1"/>
      <c r="W494" s="48"/>
      <c r="AH494" s="48"/>
      <c r="AI494" s="48"/>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c r="KH494" s="1"/>
      <c r="KI494" s="1"/>
      <c r="KJ494" s="1"/>
      <c r="KK494" s="1"/>
      <c r="KL494" s="1"/>
      <c r="KM494" s="1"/>
      <c r="KN494" s="1"/>
      <c r="KO494" s="1"/>
      <c r="KP494" s="1"/>
      <c r="KQ494" s="1"/>
      <c r="KR494" s="1"/>
      <c r="KS494" s="1"/>
      <c r="KT494" s="1"/>
      <c r="KU494" s="1"/>
      <c r="KV494" s="1"/>
      <c r="KW494" s="1"/>
      <c r="KX494" s="1"/>
      <c r="KY494" s="1"/>
      <c r="KZ494" s="1"/>
      <c r="LA494" s="1"/>
      <c r="LB494" s="1"/>
      <c r="LC494" s="1"/>
      <c r="LD494" s="1"/>
      <c r="LE494" s="1"/>
      <c r="LF494" s="1"/>
      <c r="LG494" s="1"/>
      <c r="LH494" s="1"/>
      <c r="LI494" s="1"/>
      <c r="LJ494" s="1"/>
      <c r="LK494" s="1"/>
      <c r="LL494" s="1"/>
      <c r="LM494" s="1"/>
      <c r="LN494" s="1"/>
      <c r="LO494" s="1"/>
      <c r="LP494" s="1"/>
      <c r="LQ494" s="1"/>
      <c r="LR494" s="1"/>
      <c r="LS494" s="1"/>
      <c r="LT494" s="1"/>
      <c r="LU494" s="1"/>
      <c r="LV494" s="1"/>
      <c r="LW494" s="1"/>
      <c r="LX494" s="1"/>
      <c r="LY494" s="1"/>
      <c r="LZ494" s="1"/>
      <c r="MA494" s="1"/>
      <c r="MB494" s="1"/>
      <c r="MC494" s="1"/>
      <c r="MD494" s="1"/>
      <c r="ME494" s="1"/>
      <c r="MF494" s="1"/>
      <c r="MG494" s="1"/>
      <c r="MH494" s="1"/>
      <c r="MI494" s="1"/>
      <c r="MJ494" s="1"/>
      <c r="MK494" s="1"/>
      <c r="ML494" s="1"/>
      <c r="MM494" s="1"/>
      <c r="MN494" s="1"/>
      <c r="MO494" s="1"/>
      <c r="MP494" s="1"/>
      <c r="MQ494" s="1"/>
      <c r="MR494" s="1"/>
      <c r="MS494" s="1"/>
      <c r="MT494" s="1"/>
      <c r="MU494" s="1"/>
      <c r="MV494" s="1"/>
      <c r="MW494" s="1"/>
      <c r="MX494" s="1"/>
      <c r="MY494" s="1"/>
      <c r="MZ494" s="1"/>
      <c r="NA494" s="1"/>
      <c r="NB494" s="1"/>
      <c r="NC494" s="1"/>
      <c r="ND494" s="1"/>
      <c r="NE494" s="1"/>
      <c r="NF494" s="1"/>
      <c r="NG494" s="1"/>
      <c r="NH494" s="1"/>
      <c r="NI494" s="1"/>
      <c r="NJ494" s="1"/>
      <c r="NK494" s="1"/>
      <c r="NL494" s="1"/>
      <c r="NM494" s="1"/>
      <c r="NN494" s="1"/>
      <c r="NO494" s="1"/>
      <c r="NP494" s="1"/>
      <c r="NQ494" s="1"/>
      <c r="NR494" s="1"/>
      <c r="NS494" s="1"/>
      <c r="NT494" s="1"/>
      <c r="NU494" s="1"/>
      <c r="NV494" s="1"/>
      <c r="NW494" s="1"/>
      <c r="NX494" s="1"/>
      <c r="NY494" s="1"/>
      <c r="NZ494" s="1"/>
      <c r="OA494" s="1"/>
      <c r="OB494" s="1"/>
      <c r="OC494" s="1"/>
      <c r="OD494" s="1"/>
      <c r="OE494" s="1"/>
      <c r="OF494" s="1"/>
      <c r="OG494" s="1"/>
      <c r="OH494" s="1"/>
      <c r="OI494" s="1"/>
      <c r="OJ494" s="1"/>
      <c r="OK494" s="1"/>
      <c r="OL494" s="1"/>
      <c r="OM494" s="1"/>
      <c r="ON494" s="1"/>
      <c r="OO494" s="1"/>
      <c r="OP494" s="1"/>
      <c r="OQ494" s="1"/>
      <c r="OR494" s="1"/>
      <c r="OS494" s="1"/>
      <c r="OT494" s="1"/>
      <c r="OU494" s="1"/>
      <c r="OV494" s="1"/>
      <c r="OW494" s="1"/>
      <c r="OX494" s="1"/>
      <c r="OY494" s="1"/>
      <c r="OZ494" s="1"/>
      <c r="PA494" s="1"/>
      <c r="PB494" s="1"/>
      <c r="PC494" s="1"/>
      <c r="PD494" s="1"/>
      <c r="PE494" s="1"/>
      <c r="PF494" s="1"/>
      <c r="PG494" s="1"/>
      <c r="PH494" s="1"/>
      <c r="PI494" s="1"/>
      <c r="PJ494" s="1"/>
      <c r="PK494" s="1"/>
      <c r="PL494" s="1"/>
      <c r="PM494" s="1"/>
      <c r="PN494" s="1"/>
      <c r="PO494" s="1"/>
      <c r="PP494" s="1"/>
      <c r="PQ494" s="1"/>
      <c r="PR494" s="1"/>
      <c r="PS494" s="1"/>
      <c r="PT494" s="1"/>
      <c r="PU494" s="1"/>
      <c r="PV494" s="1"/>
      <c r="PW494" s="1"/>
      <c r="PX494" s="1"/>
      <c r="PY494" s="1"/>
      <c r="PZ494" s="1"/>
      <c r="QA494" s="1"/>
      <c r="QB494" s="1"/>
      <c r="QC494" s="1"/>
      <c r="QD494" s="1"/>
      <c r="QE494" s="1"/>
      <c r="QF494" s="1"/>
      <c r="QG494" s="1"/>
      <c r="QH494" s="1"/>
      <c r="QI494" s="1"/>
      <c r="QJ494" s="1"/>
      <c r="QK494" s="1"/>
      <c r="QL494" s="1"/>
      <c r="QM494" s="1"/>
      <c r="QN494" s="1"/>
      <c r="QO494" s="1"/>
      <c r="QP494" s="1"/>
      <c r="QQ494" s="1"/>
      <c r="QR494" s="1"/>
      <c r="QS494" s="1"/>
      <c r="QT494" s="1"/>
      <c r="QU494" s="1"/>
      <c r="QV494" s="1"/>
    </row>
    <row r="495" spans="1:464" x14ac:dyDescent="0.25">
      <c r="A495" s="1"/>
      <c r="B495" s="1"/>
      <c r="C495" s="1"/>
      <c r="D495" s="1"/>
      <c r="E495" s="1"/>
      <c r="Q495" s="1"/>
      <c r="R495" s="1"/>
      <c r="W495" s="48"/>
      <c r="AH495" s="48"/>
      <c r="AI495" s="48"/>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c r="NF495" s="1"/>
      <c r="NG495" s="1"/>
      <c r="NH495" s="1"/>
      <c r="NI495" s="1"/>
      <c r="NJ495" s="1"/>
      <c r="NK495" s="1"/>
      <c r="NL495" s="1"/>
      <c r="NM495" s="1"/>
      <c r="NN495" s="1"/>
      <c r="NO495" s="1"/>
      <c r="NP495" s="1"/>
      <c r="NQ495" s="1"/>
      <c r="NR495" s="1"/>
      <c r="NS495" s="1"/>
      <c r="NT495" s="1"/>
      <c r="NU495" s="1"/>
      <c r="NV495" s="1"/>
      <c r="NW495" s="1"/>
      <c r="NX495" s="1"/>
      <c r="NY495" s="1"/>
      <c r="NZ495" s="1"/>
      <c r="OA495" s="1"/>
      <c r="OB495" s="1"/>
      <c r="OC495" s="1"/>
      <c r="OD495" s="1"/>
      <c r="OE495" s="1"/>
      <c r="OF495" s="1"/>
      <c r="OG495" s="1"/>
      <c r="OH495" s="1"/>
      <c r="OI495" s="1"/>
      <c r="OJ495" s="1"/>
      <c r="OK495" s="1"/>
      <c r="OL495" s="1"/>
      <c r="OM495" s="1"/>
      <c r="ON495" s="1"/>
      <c r="OO495" s="1"/>
      <c r="OP495" s="1"/>
      <c r="OQ495" s="1"/>
      <c r="OR495" s="1"/>
      <c r="OS495" s="1"/>
      <c r="OT495" s="1"/>
      <c r="OU495" s="1"/>
      <c r="OV495" s="1"/>
      <c r="OW495" s="1"/>
      <c r="OX495" s="1"/>
      <c r="OY495" s="1"/>
      <c r="OZ495" s="1"/>
      <c r="PA495" s="1"/>
      <c r="PB495" s="1"/>
      <c r="PC495" s="1"/>
      <c r="PD495" s="1"/>
      <c r="PE495" s="1"/>
      <c r="PF495" s="1"/>
      <c r="PG495" s="1"/>
      <c r="PH495" s="1"/>
      <c r="PI495" s="1"/>
      <c r="PJ495" s="1"/>
      <c r="PK495" s="1"/>
      <c r="PL495" s="1"/>
      <c r="PM495" s="1"/>
      <c r="PN495" s="1"/>
      <c r="PO495" s="1"/>
      <c r="PP495" s="1"/>
      <c r="PQ495" s="1"/>
      <c r="PR495" s="1"/>
      <c r="PS495" s="1"/>
      <c r="PT495" s="1"/>
      <c r="PU495" s="1"/>
      <c r="PV495" s="1"/>
      <c r="PW495" s="1"/>
      <c r="PX495" s="1"/>
      <c r="PY495" s="1"/>
      <c r="PZ495" s="1"/>
      <c r="QA495" s="1"/>
      <c r="QB495" s="1"/>
      <c r="QC495" s="1"/>
      <c r="QD495" s="1"/>
      <c r="QE495" s="1"/>
      <c r="QF495" s="1"/>
      <c r="QG495" s="1"/>
      <c r="QH495" s="1"/>
      <c r="QI495" s="1"/>
      <c r="QJ495" s="1"/>
      <c r="QK495" s="1"/>
      <c r="QL495" s="1"/>
      <c r="QM495" s="1"/>
      <c r="QN495" s="1"/>
      <c r="QO495" s="1"/>
      <c r="QP495" s="1"/>
      <c r="QQ495" s="1"/>
      <c r="QR495" s="1"/>
      <c r="QS495" s="1"/>
      <c r="QT495" s="1"/>
      <c r="QU495" s="1"/>
      <c r="QV495" s="1"/>
    </row>
  </sheetData>
  <mergeCells count="66">
    <mergeCell ref="X23:Y23"/>
    <mergeCell ref="Z23:AA23"/>
    <mergeCell ref="AB23:AC23"/>
    <mergeCell ref="AD23:AE23"/>
    <mergeCell ref="AF23:AG23"/>
    <mergeCell ref="AH23:AI23"/>
    <mergeCell ref="A23:E23"/>
    <mergeCell ref="F23:I23"/>
    <mergeCell ref="J23:M23"/>
    <mergeCell ref="N23:O23"/>
    <mergeCell ref="P23:Q23"/>
    <mergeCell ref="R23:S23"/>
    <mergeCell ref="T23:U23"/>
    <mergeCell ref="V23:W23"/>
    <mergeCell ref="T22:U22"/>
    <mergeCell ref="A3:E3"/>
    <mergeCell ref="A4:E4"/>
    <mergeCell ref="A5:E5"/>
    <mergeCell ref="A14:E14"/>
    <mergeCell ref="A16:E16"/>
    <mergeCell ref="F1:O2"/>
    <mergeCell ref="P1:T2"/>
    <mergeCell ref="A1:E2"/>
    <mergeCell ref="A6:E6"/>
    <mergeCell ref="A7:E7"/>
    <mergeCell ref="A8:E8"/>
    <mergeCell ref="A9:E9"/>
    <mergeCell ref="A10:E10"/>
    <mergeCell ref="A17:E17"/>
    <mergeCell ref="A18:E18"/>
    <mergeCell ref="A19:E19"/>
    <mergeCell ref="A20:E20"/>
    <mergeCell ref="A21:E21"/>
    <mergeCell ref="A11:E11"/>
    <mergeCell ref="A12:E12"/>
    <mergeCell ref="A13:E13"/>
    <mergeCell ref="A15:E15"/>
    <mergeCell ref="A51:E51"/>
    <mergeCell ref="A44:E44"/>
    <mergeCell ref="A45:E45"/>
    <mergeCell ref="A46:E46"/>
    <mergeCell ref="A47:E47"/>
    <mergeCell ref="A48:E48"/>
    <mergeCell ref="A38:E38"/>
    <mergeCell ref="A40:E40"/>
    <mergeCell ref="A41:E41"/>
    <mergeCell ref="A42:E42"/>
    <mergeCell ref="A43:E43"/>
    <mergeCell ref="A33:E33"/>
    <mergeCell ref="A22:E22"/>
    <mergeCell ref="A24:E24"/>
    <mergeCell ref="A25:E25"/>
    <mergeCell ref="A39:E39"/>
    <mergeCell ref="A50:E50"/>
    <mergeCell ref="A26:E26"/>
    <mergeCell ref="A27:E27"/>
    <mergeCell ref="A49:E49"/>
    <mergeCell ref="A29:E29"/>
    <mergeCell ref="A30:E30"/>
    <mergeCell ref="A31:E31"/>
    <mergeCell ref="A32:E32"/>
    <mergeCell ref="A34:E34"/>
    <mergeCell ref="A35:E35"/>
    <mergeCell ref="A36:E36"/>
    <mergeCell ref="A37:E37"/>
    <mergeCell ref="A28:E28"/>
  </mergeCells>
  <pageMargins left="0.2" right="0.2" top="0.2" bottom="0.2" header="0.2" footer="0.2"/>
  <pageSetup scale="56" orientation="landscape" r:id="rId1"/>
  <headerFooter>
    <oddHeader>&amp;L&amp;"Calibri"&amp;11&amp;K000000NONCONFIDENTIAL // EXTERNAL&amp;1#</oddHeader>
  </headerFooter>
  <colBreaks count="1" manualBreakCount="1">
    <brk id="14" max="48"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Y10:AC29"/>
  <sheetViews>
    <sheetView zoomScale="75" zoomScaleNormal="75" workbookViewId="0">
      <selection activeCell="AA44" sqref="AA44"/>
    </sheetView>
  </sheetViews>
  <sheetFormatPr defaultRowHeight="15" x14ac:dyDescent="0.25"/>
  <sheetData>
    <row r="10" spans="25:29" ht="15.75" thickBot="1" x14ac:dyDescent="0.3"/>
    <row r="11" spans="25:29" x14ac:dyDescent="0.25">
      <c r="Y11" s="30" t="s">
        <v>61</v>
      </c>
      <c r="Z11" s="31"/>
      <c r="AA11" s="31"/>
      <c r="AB11" s="31"/>
      <c r="AC11" s="32"/>
    </row>
    <row r="12" spans="25:29" x14ac:dyDescent="0.25">
      <c r="Y12" s="4" t="s">
        <v>62</v>
      </c>
      <c r="Z12" s="5"/>
      <c r="AA12" s="5"/>
      <c r="AB12" s="5"/>
      <c r="AC12" s="33"/>
    </row>
    <row r="13" spans="25:29" x14ac:dyDescent="0.25">
      <c r="Y13" s="4"/>
      <c r="Z13" s="5"/>
      <c r="AA13" s="5"/>
      <c r="AB13" s="5"/>
      <c r="AC13" s="33"/>
    </row>
    <row r="14" spans="25:29" x14ac:dyDescent="0.25">
      <c r="Y14" s="4" t="s">
        <v>63</v>
      </c>
      <c r="Z14" s="5"/>
      <c r="AA14" s="5"/>
      <c r="AB14" s="5"/>
      <c r="AC14" s="33"/>
    </row>
    <row r="15" spans="25:29" x14ac:dyDescent="0.25">
      <c r="Y15" s="4" t="s">
        <v>64</v>
      </c>
      <c r="Z15" s="5"/>
      <c r="AA15" s="5"/>
      <c r="AB15" s="5"/>
      <c r="AC15" s="33"/>
    </row>
    <row r="16" spans="25:29" ht="15.75" thickBot="1" x14ac:dyDescent="0.3">
      <c r="Y16" s="34" t="s">
        <v>65</v>
      </c>
      <c r="Z16" s="29"/>
      <c r="AA16" s="29"/>
      <c r="AB16" s="29"/>
      <c r="AC16" s="35"/>
    </row>
    <row r="18" spans="25:29" ht="15.75" thickBot="1" x14ac:dyDescent="0.3"/>
    <row r="19" spans="25:29" x14ac:dyDescent="0.25">
      <c r="Y19" s="36"/>
      <c r="Z19" s="31"/>
      <c r="AA19" s="31"/>
      <c r="AB19" s="31"/>
      <c r="AC19" s="32"/>
    </row>
    <row r="20" spans="25:29" x14ac:dyDescent="0.25">
      <c r="Y20" s="2"/>
      <c r="Z20" s="5"/>
      <c r="AA20" s="5"/>
      <c r="AB20" s="5"/>
      <c r="AC20" s="33"/>
    </row>
    <row r="21" spans="25:29" x14ac:dyDescent="0.25">
      <c r="Y21" s="2"/>
      <c r="Z21" s="5"/>
      <c r="AA21" s="5"/>
      <c r="AB21" s="5"/>
      <c r="AC21" s="33"/>
    </row>
    <row r="22" spans="25:29" x14ac:dyDescent="0.25">
      <c r="Y22" s="2"/>
      <c r="Z22" s="5"/>
      <c r="AA22" s="5"/>
      <c r="AB22" s="5"/>
      <c r="AC22" s="33"/>
    </row>
    <row r="23" spans="25:29" x14ac:dyDescent="0.25">
      <c r="Y23" s="2"/>
      <c r="Z23" s="5"/>
      <c r="AA23" s="5"/>
      <c r="AB23" s="5"/>
      <c r="AC23" s="33"/>
    </row>
    <row r="24" spans="25:29" x14ac:dyDescent="0.25">
      <c r="Y24" s="2"/>
      <c r="Z24" s="5"/>
      <c r="AA24" s="5"/>
      <c r="AB24" s="5"/>
      <c r="AC24" s="33"/>
    </row>
    <row r="25" spans="25:29" x14ac:dyDescent="0.25">
      <c r="Y25" s="2"/>
      <c r="Z25" s="5"/>
      <c r="AA25" s="5"/>
      <c r="AB25" s="5"/>
      <c r="AC25" s="33"/>
    </row>
    <row r="26" spans="25:29" ht="15" customHeight="1" x14ac:dyDescent="0.25">
      <c r="Y26" s="149" t="str">
        <f>"Bank Category: " &amp; INDEX(wksp!$A$2:$A$16,wksp!$A$1)</f>
        <v>Bank Category: SMB</v>
      </c>
      <c r="Z26" s="150"/>
      <c r="AA26" s="150"/>
      <c r="AB26" s="150"/>
      <c r="AC26" s="151"/>
    </row>
    <row r="27" spans="25:29" ht="15" customHeight="1" x14ac:dyDescent="0.25">
      <c r="Y27" s="149"/>
      <c r="Z27" s="150"/>
      <c r="AA27" s="150"/>
      <c r="AB27" s="150"/>
      <c r="AC27" s="151"/>
    </row>
    <row r="28" spans="25:29" x14ac:dyDescent="0.25">
      <c r="Y28" s="2"/>
      <c r="Z28" s="152" t="str">
        <f>"(n="&amp;INDEX(wksp!$B$2:$B$16,wksp!$A$1)&amp;")"</f>
        <v>(n=45)</v>
      </c>
      <c r="AA28" s="152"/>
      <c r="AB28" s="5"/>
      <c r="AC28" s="33"/>
    </row>
    <row r="29" spans="25:29" ht="15.75" thickBot="1" x14ac:dyDescent="0.3">
      <c r="Y29" s="37"/>
      <c r="Z29" s="153"/>
      <c r="AA29" s="153"/>
      <c r="AB29" s="29"/>
      <c r="AC29" s="35"/>
    </row>
  </sheetData>
  <mergeCells count="2">
    <mergeCell ref="Y26:AC27"/>
    <mergeCell ref="Z28:AA29"/>
  </mergeCells>
  <printOptions horizontalCentered="1" verticalCentered="1"/>
  <pageMargins left="0.2" right="0.2" top="0.25" bottom="0.25" header="0.05" footer="0.05"/>
  <pageSetup paperSize="5" scale="79" orientation="landscape" r:id="rId1"/>
  <headerFooter>
    <oddHeader>&amp;L&amp;"Calibri"&amp;11&amp;K000000NONCONFIDENTIAL // EXTERNAL&amp;1#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5" r:id="rId4" name="Spinner 3">
              <controlPr defaultSize="0" autoPict="0">
                <anchor moveWithCells="1" sizeWithCells="1">
                  <from>
                    <xdr:col>22</xdr:col>
                    <xdr:colOff>323850</xdr:colOff>
                    <xdr:row>2</xdr:row>
                    <xdr:rowOff>142875</xdr:rowOff>
                  </from>
                  <to>
                    <xdr:col>23</xdr:col>
                    <xdr:colOff>209550</xdr:colOff>
                    <xdr:row>5</xdr:row>
                    <xdr:rowOff>123825</xdr:rowOff>
                  </to>
                </anchor>
              </controlPr>
            </control>
          </mc:Choice>
        </mc:AlternateContent>
        <mc:AlternateContent xmlns:mc="http://schemas.openxmlformats.org/markup-compatibility/2006">
          <mc:Choice Requires="x14">
            <control shapeId="3076" r:id="rId5" name="Spinner 4">
              <controlPr defaultSize="0" autoPict="0">
                <anchor moveWithCells="1" sizeWithCells="1">
                  <from>
                    <xdr:col>10</xdr:col>
                    <xdr:colOff>314325</xdr:colOff>
                    <xdr:row>26</xdr:row>
                    <xdr:rowOff>57150</xdr:rowOff>
                  </from>
                  <to>
                    <xdr:col>11</xdr:col>
                    <xdr:colOff>209550</xdr:colOff>
                    <xdr:row>29</xdr:row>
                    <xdr:rowOff>19050</xdr:rowOff>
                  </to>
                </anchor>
              </controlPr>
            </control>
          </mc:Choice>
        </mc:AlternateContent>
        <mc:AlternateContent xmlns:mc="http://schemas.openxmlformats.org/markup-compatibility/2006">
          <mc:Choice Requires="x14">
            <control shapeId="3077" r:id="rId6" name="Spinner 5">
              <controlPr defaultSize="0" autoPict="0">
                <anchor moveWithCells="1" sizeWithCells="1">
                  <from>
                    <xdr:col>22</xdr:col>
                    <xdr:colOff>400050</xdr:colOff>
                    <xdr:row>26</xdr:row>
                    <xdr:rowOff>47625</xdr:rowOff>
                  </from>
                  <to>
                    <xdr:col>23</xdr:col>
                    <xdr:colOff>276225</xdr:colOff>
                    <xdr:row>29</xdr:row>
                    <xdr:rowOff>47625</xdr:rowOff>
                  </to>
                </anchor>
              </controlPr>
            </control>
          </mc:Choice>
        </mc:AlternateContent>
        <mc:AlternateContent xmlns:mc="http://schemas.openxmlformats.org/markup-compatibility/2006">
          <mc:Choice Requires="x14">
            <control shapeId="3078" r:id="rId7" name="Spinner 6">
              <controlPr defaultSize="0" autoPict="0">
                <anchor moveWithCells="1" sizeWithCells="1">
                  <from>
                    <xdr:col>10</xdr:col>
                    <xdr:colOff>333375</xdr:colOff>
                    <xdr:row>2</xdr:row>
                    <xdr:rowOff>85725</xdr:rowOff>
                  </from>
                  <to>
                    <xdr:col>11</xdr:col>
                    <xdr:colOff>247650</xdr:colOff>
                    <xdr:row>5</xdr:row>
                    <xdr:rowOff>142875</xdr:rowOff>
                  </to>
                </anchor>
              </controlPr>
            </control>
          </mc:Choice>
        </mc:AlternateContent>
        <mc:AlternateContent xmlns:mc="http://schemas.openxmlformats.org/markup-compatibility/2006">
          <mc:Choice Requires="x14">
            <control shapeId="3081" r:id="rId8" name="Spinner 9">
              <controlPr defaultSize="0" autoPict="0">
                <anchor moveWithCells="1" sizeWithCells="1">
                  <from>
                    <xdr:col>25</xdr:col>
                    <xdr:colOff>9525</xdr:colOff>
                    <xdr:row>19</xdr:row>
                    <xdr:rowOff>180975</xdr:rowOff>
                  </from>
                  <to>
                    <xdr:col>25</xdr:col>
                    <xdr:colOff>581025</xdr:colOff>
                    <xdr:row>24</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J41"/>
  <sheetViews>
    <sheetView workbookViewId="0">
      <selection activeCell="A12" sqref="A12"/>
    </sheetView>
  </sheetViews>
  <sheetFormatPr defaultRowHeight="15" x14ac:dyDescent="0.25"/>
  <cols>
    <col min="1" max="1" width="39.85546875" style="5" customWidth="1"/>
    <col min="2" max="2" width="111" style="5" customWidth="1"/>
    <col min="257" max="257" width="39.85546875" customWidth="1"/>
    <col min="258" max="258" width="111" customWidth="1"/>
    <col min="513" max="513" width="39.85546875" customWidth="1"/>
    <col min="514" max="514" width="111" customWidth="1"/>
    <col min="769" max="769" width="39.85546875" customWidth="1"/>
    <col min="770" max="770" width="111" customWidth="1"/>
    <col min="1025" max="1025" width="39.85546875" customWidth="1"/>
    <col min="1026" max="1026" width="111" customWidth="1"/>
    <col min="1281" max="1281" width="39.85546875" customWidth="1"/>
    <col min="1282" max="1282" width="111" customWidth="1"/>
    <col min="1537" max="1537" width="39.85546875" customWidth="1"/>
    <col min="1538" max="1538" width="111" customWidth="1"/>
    <col min="1793" max="1793" width="39.85546875" customWidth="1"/>
    <col min="1794" max="1794" width="111" customWidth="1"/>
    <col min="2049" max="2049" width="39.85546875" customWidth="1"/>
    <col min="2050" max="2050" width="111" customWidth="1"/>
    <col min="2305" max="2305" width="39.85546875" customWidth="1"/>
    <col min="2306" max="2306" width="111" customWidth="1"/>
    <col min="2561" max="2561" width="39.85546875" customWidth="1"/>
    <col min="2562" max="2562" width="111" customWidth="1"/>
    <col min="2817" max="2817" width="39.85546875" customWidth="1"/>
    <col min="2818" max="2818" width="111" customWidth="1"/>
    <col min="3073" max="3073" width="39.85546875" customWidth="1"/>
    <col min="3074" max="3074" width="111" customWidth="1"/>
    <col min="3329" max="3329" width="39.85546875" customWidth="1"/>
    <col min="3330" max="3330" width="111" customWidth="1"/>
    <col min="3585" max="3585" width="39.85546875" customWidth="1"/>
    <col min="3586" max="3586" width="111" customWidth="1"/>
    <col min="3841" max="3841" width="39.85546875" customWidth="1"/>
    <col min="3842" max="3842" width="111" customWidth="1"/>
    <col min="4097" max="4097" width="39.85546875" customWidth="1"/>
    <col min="4098" max="4098" width="111" customWidth="1"/>
    <col min="4353" max="4353" width="39.85546875" customWidth="1"/>
    <col min="4354" max="4354" width="111" customWidth="1"/>
    <col min="4609" max="4609" width="39.85546875" customWidth="1"/>
    <col min="4610" max="4610" width="111" customWidth="1"/>
    <col min="4865" max="4865" width="39.85546875" customWidth="1"/>
    <col min="4866" max="4866" width="111" customWidth="1"/>
    <col min="5121" max="5121" width="39.85546875" customWidth="1"/>
    <col min="5122" max="5122" width="111" customWidth="1"/>
    <col min="5377" max="5377" width="39.85546875" customWidth="1"/>
    <col min="5378" max="5378" width="111" customWidth="1"/>
    <col min="5633" max="5633" width="39.85546875" customWidth="1"/>
    <col min="5634" max="5634" width="111" customWidth="1"/>
    <col min="5889" max="5889" width="39.85546875" customWidth="1"/>
    <col min="5890" max="5890" width="111" customWidth="1"/>
    <col min="6145" max="6145" width="39.85546875" customWidth="1"/>
    <col min="6146" max="6146" width="111" customWidth="1"/>
    <col min="6401" max="6401" width="39.85546875" customWidth="1"/>
    <col min="6402" max="6402" width="111" customWidth="1"/>
    <col min="6657" max="6657" width="39.85546875" customWidth="1"/>
    <col min="6658" max="6658" width="111" customWidth="1"/>
    <col min="6913" max="6913" width="39.85546875" customWidth="1"/>
    <col min="6914" max="6914" width="111" customWidth="1"/>
    <col min="7169" max="7169" width="39.85546875" customWidth="1"/>
    <col min="7170" max="7170" width="111" customWidth="1"/>
    <col min="7425" max="7425" width="39.85546875" customWidth="1"/>
    <col min="7426" max="7426" width="111" customWidth="1"/>
    <col min="7681" max="7681" width="39.85546875" customWidth="1"/>
    <col min="7682" max="7682" width="111" customWidth="1"/>
    <col min="7937" max="7937" width="39.85546875" customWidth="1"/>
    <col min="7938" max="7938" width="111" customWidth="1"/>
    <col min="8193" max="8193" width="39.85546875" customWidth="1"/>
    <col min="8194" max="8194" width="111" customWidth="1"/>
    <col min="8449" max="8449" width="39.85546875" customWidth="1"/>
    <col min="8450" max="8450" width="111" customWidth="1"/>
    <col min="8705" max="8705" width="39.85546875" customWidth="1"/>
    <col min="8706" max="8706" width="111" customWidth="1"/>
    <col min="8961" max="8961" width="39.85546875" customWidth="1"/>
    <col min="8962" max="8962" width="111" customWidth="1"/>
    <col min="9217" max="9217" width="39.85546875" customWidth="1"/>
    <col min="9218" max="9218" width="111" customWidth="1"/>
    <col min="9473" max="9473" width="39.85546875" customWidth="1"/>
    <col min="9474" max="9474" width="111" customWidth="1"/>
    <col min="9729" max="9729" width="39.85546875" customWidth="1"/>
    <col min="9730" max="9730" width="111" customWidth="1"/>
    <col min="9985" max="9985" width="39.85546875" customWidth="1"/>
    <col min="9986" max="9986" width="111" customWidth="1"/>
    <col min="10241" max="10241" width="39.85546875" customWidth="1"/>
    <col min="10242" max="10242" width="111" customWidth="1"/>
    <col min="10497" max="10497" width="39.85546875" customWidth="1"/>
    <col min="10498" max="10498" width="111" customWidth="1"/>
    <col min="10753" max="10753" width="39.85546875" customWidth="1"/>
    <col min="10754" max="10754" width="111" customWidth="1"/>
    <col min="11009" max="11009" width="39.85546875" customWidth="1"/>
    <col min="11010" max="11010" width="111" customWidth="1"/>
    <col min="11265" max="11265" width="39.85546875" customWidth="1"/>
    <col min="11266" max="11266" width="111" customWidth="1"/>
    <col min="11521" max="11521" width="39.85546875" customWidth="1"/>
    <col min="11522" max="11522" width="111" customWidth="1"/>
    <col min="11777" max="11777" width="39.85546875" customWidth="1"/>
    <col min="11778" max="11778" width="111" customWidth="1"/>
    <col min="12033" max="12033" width="39.85546875" customWidth="1"/>
    <col min="12034" max="12034" width="111" customWidth="1"/>
    <col min="12289" max="12289" width="39.85546875" customWidth="1"/>
    <col min="12290" max="12290" width="111" customWidth="1"/>
    <col min="12545" max="12545" width="39.85546875" customWidth="1"/>
    <col min="12546" max="12546" width="111" customWidth="1"/>
    <col min="12801" max="12801" width="39.85546875" customWidth="1"/>
    <col min="12802" max="12802" width="111" customWidth="1"/>
    <col min="13057" max="13057" width="39.85546875" customWidth="1"/>
    <col min="13058" max="13058" width="111" customWidth="1"/>
    <col min="13313" max="13313" width="39.85546875" customWidth="1"/>
    <col min="13314" max="13314" width="111" customWidth="1"/>
    <col min="13569" max="13569" width="39.85546875" customWidth="1"/>
    <col min="13570" max="13570" width="111" customWidth="1"/>
    <col min="13825" max="13825" width="39.85546875" customWidth="1"/>
    <col min="13826" max="13826" width="111" customWidth="1"/>
    <col min="14081" max="14081" width="39.85546875" customWidth="1"/>
    <col min="14082" max="14082" width="111" customWidth="1"/>
    <col min="14337" max="14337" width="39.85546875" customWidth="1"/>
    <col min="14338" max="14338" width="111" customWidth="1"/>
    <col min="14593" max="14593" width="39.85546875" customWidth="1"/>
    <col min="14594" max="14594" width="111" customWidth="1"/>
    <col min="14849" max="14849" width="39.85546875" customWidth="1"/>
    <col min="14850" max="14850" width="111" customWidth="1"/>
    <col min="15105" max="15105" width="39.85546875" customWidth="1"/>
    <col min="15106" max="15106" width="111" customWidth="1"/>
    <col min="15361" max="15361" width="39.85546875" customWidth="1"/>
    <col min="15362" max="15362" width="111" customWidth="1"/>
    <col min="15617" max="15617" width="39.85546875" customWidth="1"/>
    <col min="15618" max="15618" width="111" customWidth="1"/>
    <col min="15873" max="15873" width="39.85546875" customWidth="1"/>
    <col min="15874" max="15874" width="111" customWidth="1"/>
    <col min="16129" max="16129" width="39.85546875" customWidth="1"/>
    <col min="16130" max="16130" width="111" customWidth="1"/>
  </cols>
  <sheetData>
    <row r="1" spans="1:10" x14ac:dyDescent="0.25">
      <c r="A1" s="38" t="s">
        <v>66</v>
      </c>
      <c r="B1" s="38" t="s">
        <v>102</v>
      </c>
    </row>
    <row r="2" spans="1:10" x14ac:dyDescent="0.25">
      <c r="A2" s="5" t="s">
        <v>22</v>
      </c>
      <c r="B2" s="5" t="s">
        <v>67</v>
      </c>
    </row>
    <row r="3" spans="1:10" x14ac:dyDescent="0.25">
      <c r="A3" s="5" t="s">
        <v>49</v>
      </c>
      <c r="B3" s="5" t="s">
        <v>68</v>
      </c>
    </row>
    <row r="4" spans="1:10" x14ac:dyDescent="0.25">
      <c r="B4" s="41" t="s">
        <v>69</v>
      </c>
    </row>
    <row r="5" spans="1:10" x14ac:dyDescent="0.25">
      <c r="B5" s="41" t="s">
        <v>70</v>
      </c>
    </row>
    <row r="6" spans="1:10" x14ac:dyDescent="0.25">
      <c r="B6" s="41" t="s">
        <v>71</v>
      </c>
    </row>
    <row r="7" spans="1:10" x14ac:dyDescent="0.25">
      <c r="A7" s="5" t="s">
        <v>32</v>
      </c>
      <c r="B7" s="5" t="s">
        <v>72</v>
      </c>
    </row>
    <row r="8" spans="1:10" x14ac:dyDescent="0.25">
      <c r="A8" s="5" t="s">
        <v>3</v>
      </c>
      <c r="B8" s="5" t="s">
        <v>73</v>
      </c>
    </row>
    <row r="9" spans="1:10" x14ac:dyDescent="0.25">
      <c r="A9" s="5" t="s">
        <v>37</v>
      </c>
      <c r="B9" s="5" t="s">
        <v>74</v>
      </c>
    </row>
    <row r="11" spans="1:10" ht="45" x14ac:dyDescent="0.25">
      <c r="A11" s="38" t="s">
        <v>15</v>
      </c>
      <c r="B11" s="42" t="s">
        <v>75</v>
      </c>
    </row>
    <row r="12" spans="1:10" x14ac:dyDescent="0.25">
      <c r="A12" s="5" t="s">
        <v>14</v>
      </c>
      <c r="B12" s="43" t="s">
        <v>76</v>
      </c>
    </row>
    <row r="13" spans="1:10" ht="30" x14ac:dyDescent="0.25">
      <c r="A13" s="26" t="s">
        <v>98</v>
      </c>
      <c r="B13" s="44" t="s">
        <v>77</v>
      </c>
      <c r="J13" s="39"/>
    </row>
    <row r="14" spans="1:10" ht="30" x14ac:dyDescent="0.25">
      <c r="A14" s="5" t="s">
        <v>50</v>
      </c>
      <c r="B14" s="45" t="s">
        <v>78</v>
      </c>
    </row>
    <row r="15" spans="1:10" x14ac:dyDescent="0.25">
      <c r="A15" s="5" t="s">
        <v>125</v>
      </c>
      <c r="B15" s="45" t="s">
        <v>126</v>
      </c>
    </row>
    <row r="17" spans="1:2" ht="60" x14ac:dyDescent="0.25">
      <c r="A17" s="38" t="s">
        <v>27</v>
      </c>
      <c r="B17" s="46" t="s">
        <v>79</v>
      </c>
    </row>
    <row r="18" spans="1:2" ht="45" x14ac:dyDescent="0.25">
      <c r="A18" s="5" t="s">
        <v>101</v>
      </c>
      <c r="B18" s="45" t="s">
        <v>117</v>
      </c>
    </row>
    <row r="19" spans="1:2" ht="45" x14ac:dyDescent="0.25">
      <c r="A19" s="5" t="s">
        <v>115</v>
      </c>
      <c r="B19" s="45" t="s">
        <v>116</v>
      </c>
    </row>
    <row r="20" spans="1:2" ht="60" x14ac:dyDescent="0.25">
      <c r="A20" s="5" t="s">
        <v>60</v>
      </c>
      <c r="B20" s="45" t="s">
        <v>114</v>
      </c>
    </row>
    <row r="21" spans="1:2" ht="30" x14ac:dyDescent="0.25">
      <c r="A21" s="5" t="s">
        <v>59</v>
      </c>
      <c r="B21" s="45" t="s">
        <v>80</v>
      </c>
    </row>
    <row r="22" spans="1:2" x14ac:dyDescent="0.25">
      <c r="A22" s="5" t="s">
        <v>54</v>
      </c>
      <c r="B22" s="43" t="s">
        <v>81</v>
      </c>
    </row>
    <row r="23" spans="1:2" x14ac:dyDescent="0.25">
      <c r="A23" s="5" t="s">
        <v>55</v>
      </c>
      <c r="B23" s="43" t="s">
        <v>82</v>
      </c>
    </row>
    <row r="24" spans="1:2" x14ac:dyDescent="0.25">
      <c r="A24" s="5" t="s">
        <v>56</v>
      </c>
      <c r="B24" s="43" t="s">
        <v>83</v>
      </c>
    </row>
    <row r="25" spans="1:2" x14ac:dyDescent="0.25">
      <c r="A25" s="5" t="s">
        <v>57</v>
      </c>
      <c r="B25" s="43" t="s">
        <v>84</v>
      </c>
    </row>
    <row r="26" spans="1:2" x14ac:dyDescent="0.25">
      <c r="A26" s="5" t="s">
        <v>58</v>
      </c>
      <c r="B26" s="43" t="s">
        <v>85</v>
      </c>
    </row>
    <row r="27" spans="1:2" x14ac:dyDescent="0.25">
      <c r="B27" s="43"/>
    </row>
    <row r="28" spans="1:2" ht="45" x14ac:dyDescent="0.25">
      <c r="A28" s="38" t="s">
        <v>16</v>
      </c>
      <c r="B28" s="46" t="s">
        <v>86</v>
      </c>
    </row>
    <row r="29" spans="1:2" x14ac:dyDescent="0.25">
      <c r="A29" s="5" t="s">
        <v>2</v>
      </c>
      <c r="B29" s="5" t="s">
        <v>87</v>
      </c>
    </row>
    <row r="30" spans="1:2" ht="30" x14ac:dyDescent="0.25">
      <c r="A30" s="5" t="s">
        <v>23</v>
      </c>
      <c r="B30" s="44" t="s">
        <v>88</v>
      </c>
    </row>
    <row r="31" spans="1:2" ht="30" x14ac:dyDescent="0.25">
      <c r="A31" s="5" t="s">
        <v>28</v>
      </c>
      <c r="B31" s="44" t="s">
        <v>89</v>
      </c>
    </row>
    <row r="32" spans="1:2" x14ac:dyDescent="0.25">
      <c r="A32" s="5" t="s">
        <v>51</v>
      </c>
      <c r="B32" s="5" t="s">
        <v>90</v>
      </c>
    </row>
    <row r="34" spans="1:2" ht="30" x14ac:dyDescent="0.25">
      <c r="A34" s="38" t="s">
        <v>18</v>
      </c>
      <c r="B34" s="46" t="s">
        <v>91</v>
      </c>
    </row>
    <row r="35" spans="1:2" ht="60" x14ac:dyDescent="0.25">
      <c r="A35" s="5" t="s">
        <v>29</v>
      </c>
      <c r="B35" s="45" t="s">
        <v>92</v>
      </c>
    </row>
    <row r="36" spans="1:2" ht="45" x14ac:dyDescent="0.25">
      <c r="A36" s="5" t="s">
        <v>30</v>
      </c>
      <c r="B36" s="44" t="s">
        <v>93</v>
      </c>
    </row>
    <row r="37" spans="1:2" ht="45" x14ac:dyDescent="0.25">
      <c r="A37" s="5" t="s">
        <v>31</v>
      </c>
      <c r="B37" s="45" t="s">
        <v>94</v>
      </c>
    </row>
    <row r="39" spans="1:2" x14ac:dyDescent="0.25">
      <c r="A39" s="38" t="s">
        <v>52</v>
      </c>
      <c r="B39" s="15"/>
    </row>
    <row r="40" spans="1:2" x14ac:dyDescent="0.25">
      <c r="A40" s="5" t="s">
        <v>99</v>
      </c>
      <c r="B40" s="5" t="s">
        <v>100</v>
      </c>
    </row>
    <row r="41" spans="1:2" x14ac:dyDescent="0.25">
      <c r="A41" s="26" t="s">
        <v>173</v>
      </c>
      <c r="B41" s="5" t="s">
        <v>205</v>
      </c>
    </row>
  </sheetData>
  <pageMargins left="0.7" right="0.7" top="0.75" bottom="0.75" header="0.3" footer="0.3"/>
  <pageSetup scale="65" fitToHeight="2" orientation="portrait" r:id="rId1"/>
  <headerFooter>
    <oddHeader>&amp;L&amp;"Calibri"&amp;11&amp;K000000NONCONFIDENTIAL // EXTERNAL&amp;1#</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Q39"/>
  <sheetViews>
    <sheetView zoomScale="85" zoomScaleNormal="85" workbookViewId="0">
      <selection activeCell="V29" sqref="V29"/>
    </sheetView>
  </sheetViews>
  <sheetFormatPr defaultRowHeight="15" x14ac:dyDescent="0.25"/>
  <cols>
    <col min="1" max="1" width="54.140625" style="5" customWidth="1"/>
    <col min="2" max="2" width="8.85546875" style="1"/>
    <col min="3" max="4" width="15.7109375" style="1" customWidth="1"/>
    <col min="5" max="5" width="2.42578125" style="1" customWidth="1"/>
    <col min="6" max="6" width="44.7109375" style="68" bestFit="1" customWidth="1"/>
    <col min="9" max="9" width="20" bestFit="1" customWidth="1"/>
    <col min="10" max="11" width="8.85546875" style="1"/>
    <col min="12" max="12" width="11.140625" style="1" bestFit="1" customWidth="1"/>
    <col min="14" max="14" width="11.28515625" customWidth="1"/>
    <col min="15" max="15" width="13.42578125" customWidth="1"/>
    <col min="17" max="17" width="11" bestFit="1" customWidth="1"/>
  </cols>
  <sheetData>
    <row r="1" spans="1:17" ht="15.75" thickBot="1" x14ac:dyDescent="0.3">
      <c r="H1">
        <v>6</v>
      </c>
    </row>
    <row r="2" spans="1:17" x14ac:dyDescent="0.25">
      <c r="A2" s="154" t="str">
        <f>I2</f>
        <v>Western WI</v>
      </c>
      <c r="B2" s="65"/>
      <c r="C2" s="65"/>
      <c r="D2" s="65"/>
      <c r="E2" s="65"/>
      <c r="F2" s="69"/>
      <c r="H2" t="str">
        <f>INDEX(H5:H11,$H$1)</f>
        <v>WI</v>
      </c>
      <c r="I2" t="str">
        <f>INDEX(I5:I11,$H$1)</f>
        <v>Western WI</v>
      </c>
      <c r="J2" s="1">
        <f>INDEX(J5:J11,$H$1)</f>
        <v>37</v>
      </c>
      <c r="K2" s="1">
        <f>INDEX(K5:K11,$H$1)</f>
        <v>35</v>
      </c>
      <c r="L2" s="1">
        <f>INDEX(L5:L11,$H$1)</f>
        <v>38</v>
      </c>
      <c r="N2" t="s">
        <v>174</v>
      </c>
      <c r="O2" s="22">
        <v>44469</v>
      </c>
      <c r="Q2" s="22"/>
    </row>
    <row r="3" spans="1:17" x14ac:dyDescent="0.25">
      <c r="A3" s="154"/>
      <c r="B3" s="65"/>
      <c r="C3" s="70" t="str">
        <f>"Banks = "&amp;J2</f>
        <v>Banks = 37</v>
      </c>
      <c r="D3" s="65"/>
      <c r="E3" s="65"/>
      <c r="F3" s="71"/>
      <c r="H3" s="72"/>
      <c r="I3" s="72"/>
      <c r="N3" t="s">
        <v>175</v>
      </c>
      <c r="O3" s="22">
        <v>44377</v>
      </c>
      <c r="Q3" s="22"/>
    </row>
    <row r="4" spans="1:17" x14ac:dyDescent="0.25">
      <c r="B4" s="65"/>
      <c r="C4" s="65"/>
      <c r="D4" s="65"/>
      <c r="E4" s="65"/>
      <c r="F4" s="71"/>
      <c r="H4" t="s">
        <v>176</v>
      </c>
      <c r="I4" t="s">
        <v>177</v>
      </c>
      <c r="J4" s="1" t="s">
        <v>46</v>
      </c>
      <c r="K4" s="1" t="s">
        <v>47</v>
      </c>
      <c r="L4" s="1" t="s">
        <v>178</v>
      </c>
      <c r="N4" t="s">
        <v>179</v>
      </c>
      <c r="O4" s="22">
        <v>44104</v>
      </c>
      <c r="Q4" s="22"/>
    </row>
    <row r="5" spans="1:17" x14ac:dyDescent="0.25">
      <c r="B5" s="65"/>
      <c r="C5" s="66" t="s">
        <v>181</v>
      </c>
      <c r="D5" s="66" t="s">
        <v>181</v>
      </c>
      <c r="E5" s="66"/>
      <c r="F5" s="71"/>
      <c r="H5" t="s">
        <v>9</v>
      </c>
      <c r="I5" t="s">
        <v>189</v>
      </c>
      <c r="J5" s="1">
        <f>VLOOKUP(H5,wksp!A:B,2,FALSE)</f>
        <v>15</v>
      </c>
      <c r="K5" s="1">
        <f>VLOOKUP(H5,Table!P:Q,2,FALSE)</f>
        <v>15</v>
      </c>
      <c r="L5" s="1">
        <f>MATCH(H5&amp;" Med",tsdata!$A$1:$BL$1,0)</f>
        <v>18</v>
      </c>
    </row>
    <row r="6" spans="1:17" x14ac:dyDescent="0.25">
      <c r="A6" s="43" t="s">
        <v>183</v>
      </c>
      <c r="B6" s="66" t="s">
        <v>184</v>
      </c>
      <c r="C6" s="66" t="s">
        <v>185</v>
      </c>
      <c r="D6" s="66" t="s">
        <v>186</v>
      </c>
      <c r="E6" s="66"/>
      <c r="F6" s="73" t="s">
        <v>176</v>
      </c>
      <c r="H6" s="72" t="s">
        <v>6</v>
      </c>
      <c r="I6" s="72" t="s">
        <v>180</v>
      </c>
      <c r="J6" s="1">
        <f>VLOOKUP(H6,wksp!A:B,2,FALSE)</f>
        <v>252</v>
      </c>
      <c r="K6" s="1">
        <f>VLOOKUP(H6,Table!P:Q,2,FALSE)</f>
        <v>203</v>
      </c>
      <c r="L6" s="1">
        <f>MATCH(H6&amp;" Med",tsdata!$A$1:$BL$1,0)</f>
        <v>22</v>
      </c>
      <c r="Q6" s="22"/>
    </row>
    <row r="7" spans="1:17" x14ac:dyDescent="0.25">
      <c r="A7" s="74" t="s">
        <v>222</v>
      </c>
      <c r="B7" s="75">
        <f>VLOOKUP($F7&amp;"--"&amp;$O$2,tsdata!$A:$BL,$L$2,FALSE)/100</f>
        <v>0.10196194505496001</v>
      </c>
      <c r="C7" s="76" t="str">
        <f>TRUNC((B7-VLOOKUP($F7&amp;"--"&amp;$O$3,tsdata!$A:$BL,$L$2,FALSE)/100)*10000,0)&amp; " bps"</f>
        <v>-36 bps</v>
      </c>
      <c r="D7" s="65" t="str">
        <f>TRUNC((B7-VLOOKUP($F7&amp;"--"&amp;$O$4,tsdata!$A:$BL,$L$2,FALSE)/100)*10000,0)&amp; " bps"</f>
        <v>-103 bps</v>
      </c>
      <c r="E7" s="65"/>
      <c r="F7" s="5" t="s">
        <v>14</v>
      </c>
      <c r="H7" t="s">
        <v>4</v>
      </c>
      <c r="I7" t="s">
        <v>188</v>
      </c>
      <c r="J7" s="1">
        <f>VLOOKUP(H7,wksp!A:B,2,FALSE)</f>
        <v>38</v>
      </c>
      <c r="K7" s="1">
        <f>VLOOKUP(H7,Table!P:Q,2,FALSE)</f>
        <v>35</v>
      </c>
      <c r="L7" s="1">
        <f>MATCH(H7&amp;" Med",tsdata!$A$1:$BL$1,0)</f>
        <v>26</v>
      </c>
      <c r="Q7" s="22"/>
    </row>
    <row r="8" spans="1:17" x14ac:dyDescent="0.25">
      <c r="A8" s="77" t="s">
        <v>27</v>
      </c>
      <c r="B8" s="75"/>
      <c r="C8" s="65"/>
      <c r="D8" s="65"/>
      <c r="E8" s="65"/>
      <c r="F8" s="71"/>
      <c r="H8" t="s">
        <v>5</v>
      </c>
      <c r="I8" t="s">
        <v>182</v>
      </c>
      <c r="J8" s="1">
        <f>VLOOKUP(H8,wksp!A:B,2,FALSE)</f>
        <v>65</v>
      </c>
      <c r="K8" s="1">
        <f>VLOOKUP(H8,Table!P:Q,2,FALSE)</f>
        <v>52</v>
      </c>
      <c r="L8" s="1">
        <f>MATCH(H8&amp;" Med",tsdata!$A$1:$BL$1,0)</f>
        <v>30</v>
      </c>
      <c r="Q8" s="22"/>
    </row>
    <row r="9" spans="1:17" ht="30" x14ac:dyDescent="0.25">
      <c r="A9" s="74" t="s">
        <v>206</v>
      </c>
      <c r="B9" s="75">
        <f>VLOOKUP($F9&amp;"--"&amp;$O$2,tsdata!$A:$BL,$L$2,FALSE)/100</f>
        <v>4.1466753319932596E-2</v>
      </c>
      <c r="C9" s="76" t="str">
        <f>TRUNC((B9-VLOOKUP($F9&amp;"--"&amp;$O$3,tsdata!$A:$BL,$L$2,FALSE)/100)*10000,0)&amp; " bps"</f>
        <v>-36 bps</v>
      </c>
      <c r="D9" s="65" t="str">
        <f>TRUNC((B9-VLOOKUP($F9&amp;"--"&amp;$O$4,tsdata!$A:$BL,$L$2,FALSE)/100)*10000,0)&amp; " bps"</f>
        <v>-131 bps</v>
      </c>
      <c r="E9" s="65"/>
      <c r="F9" s="71" t="s">
        <v>53</v>
      </c>
      <c r="H9" t="s">
        <v>7</v>
      </c>
      <c r="I9" t="s">
        <v>187</v>
      </c>
      <c r="J9" s="1">
        <f>VLOOKUP(H9,wksp!A:B,2,FALSE)</f>
        <v>54</v>
      </c>
      <c r="K9" s="1">
        <f>VLOOKUP(H9,Table!P:Q,2,FALSE)</f>
        <v>48</v>
      </c>
      <c r="L9" s="1">
        <f>MATCH(H9&amp;" Med",tsdata!$A$1:$BL$1,0)</f>
        <v>34</v>
      </c>
    </row>
    <row r="10" spans="1:17" ht="45" x14ac:dyDescent="0.25">
      <c r="A10" s="74" t="s">
        <v>207</v>
      </c>
      <c r="B10" s="75">
        <f>VLOOKUP($F10&amp;"--"&amp;$O$2,tsdata!$A:$BL,$L$2,FALSE)/100</f>
        <v>0</v>
      </c>
      <c r="C10" s="76" t="str">
        <f>TRUNC((B10-VLOOKUP($F10&amp;"--"&amp;$O$3,tsdata!$A:$BL,$L$2,FALSE)/100)*10000,0)&amp; " bps"</f>
        <v>0 bps</v>
      </c>
      <c r="D10" s="65" t="str">
        <f>TRUNC((B10-VLOOKUP($F10&amp;"--"&amp;$O$4,tsdata!$A:$BL,$L$2,FALSE)/100)*10000,0)&amp; " bps"</f>
        <v>0 bps</v>
      </c>
      <c r="E10" s="65"/>
      <c r="F10" s="71" t="s">
        <v>54</v>
      </c>
      <c r="H10" t="s">
        <v>8</v>
      </c>
      <c r="I10" t="s">
        <v>191</v>
      </c>
      <c r="J10" s="1">
        <f>VLOOKUP(H10,wksp!A:B,2,FALSE)</f>
        <v>37</v>
      </c>
      <c r="K10" s="1">
        <f>VLOOKUP(H10,Table!P:Q,2,FALSE)</f>
        <v>35</v>
      </c>
      <c r="L10" s="1">
        <f>MATCH(H10&amp;" Med",tsdata!$A$1:$BL$1,0)</f>
        <v>38</v>
      </c>
    </row>
    <row r="11" spans="1:17" ht="45" x14ac:dyDescent="0.25">
      <c r="A11" s="74" t="s">
        <v>208</v>
      </c>
      <c r="B11" s="75">
        <f>VLOOKUP($F11&amp;"--"&amp;$O$2,tsdata!$A:$BL,$L$2,FALSE)/100</f>
        <v>6.1471263265127996E-3</v>
      </c>
      <c r="C11" s="76" t="str">
        <f>TRUNC((B11-VLOOKUP($F11&amp;"--"&amp;$O$3,tsdata!$A:$BL,$L$2,FALSE)/100)*10000,0)&amp; " bps"</f>
        <v>-17 bps</v>
      </c>
      <c r="D11" s="65" t="str">
        <f>TRUNC((B11-VLOOKUP($F11&amp;"--"&amp;$O$4,tsdata!$A:$BL,$L$2,FALSE)/100)*10000,0)&amp; " bps"</f>
        <v>-110 bps</v>
      </c>
      <c r="E11" s="65"/>
      <c r="F11" s="71" t="s">
        <v>55</v>
      </c>
    </row>
    <row r="12" spans="1:17" x14ac:dyDescent="0.25">
      <c r="A12" s="77" t="s">
        <v>16</v>
      </c>
      <c r="B12" s="75"/>
      <c r="C12" s="76"/>
      <c r="D12" s="65"/>
      <c r="E12" s="65"/>
      <c r="F12" s="71"/>
    </row>
    <row r="13" spans="1:17" ht="15.75" thickBot="1" x14ac:dyDescent="0.3">
      <c r="A13" s="74" t="s">
        <v>194</v>
      </c>
      <c r="B13" s="75">
        <f>VLOOKUP($F13&amp;"--"&amp;$O$2,tsdata!$A:$BL,$L$2,FALSE)/100</f>
        <v>1.29E-2</v>
      </c>
      <c r="C13" s="76" t="str">
        <f>TRUNC((B13-VLOOKUP($F13&amp;"--"&amp;$O$3,tsdata!$A:$BL,$L$2,FALSE)/100)*10000,0)&amp; " bps"</f>
        <v>-6 bps</v>
      </c>
      <c r="D13" s="65" t="str">
        <f>TRUNC((B13-VLOOKUP($F13&amp;"--"&amp;$O$4,tsdata!$A:$BL,$L$2,FALSE)/100)*10000,0)&amp; " bps"</f>
        <v>0 bps</v>
      </c>
      <c r="E13" s="65"/>
      <c r="F13" s="71" t="s">
        <v>2</v>
      </c>
    </row>
    <row r="14" spans="1:17" ht="15.75" thickBot="1" x14ac:dyDescent="0.3">
      <c r="A14" s="74" t="s">
        <v>195</v>
      </c>
      <c r="B14" s="75">
        <f>VLOOKUP($F14&amp;"--"&amp;$O$2,tsdata!$A:$BL,$L$2,FALSE)/100</f>
        <v>3.4849999999999999E-2</v>
      </c>
      <c r="C14" s="76" t="str">
        <f>TRUNC((B14-VLOOKUP($F14&amp;"--"&amp;$O$3,tsdata!$A:$BL,$L$2,FALSE)/100)*10000,0)&amp; " bps"</f>
        <v>-3 bps</v>
      </c>
      <c r="D14" s="65" t="str">
        <f>TRUNC((B14-VLOOKUP($F14&amp;"--"&amp;$O$4,tsdata!$A:$BL,$L$2,FALSE)/100)*10000,0)&amp; " bps"</f>
        <v>-21 bps</v>
      </c>
      <c r="E14" s="65"/>
      <c r="F14" s="71" t="s">
        <v>23</v>
      </c>
      <c r="H14" s="78" t="s">
        <v>128</v>
      </c>
      <c r="I14" s="79" t="s">
        <v>128</v>
      </c>
      <c r="J14" s="80">
        <f>VLOOKUP(H14,wksp!A:B,2,FALSE)</f>
        <v>4273</v>
      </c>
      <c r="K14" s="80" t="e">
        <f>VLOOKUP(H14,Table!P:Q,2,FALSE)</f>
        <v>#N/A</v>
      </c>
      <c r="L14" s="51">
        <f>MATCH(H14&amp;" Med",tsdata!$A$1:$BL$1,0)</f>
        <v>14</v>
      </c>
    </row>
    <row r="15" spans="1:17" x14ac:dyDescent="0.25">
      <c r="A15" s="74" t="s">
        <v>196</v>
      </c>
      <c r="B15" s="75"/>
      <c r="C15" s="65"/>
      <c r="D15" s="65"/>
      <c r="E15" s="65"/>
      <c r="F15" s="71" t="s">
        <v>28</v>
      </c>
    </row>
    <row r="16" spans="1:17" x14ac:dyDescent="0.25">
      <c r="A16" s="77" t="s">
        <v>18</v>
      </c>
      <c r="B16" s="75"/>
      <c r="C16" s="65"/>
      <c r="D16" s="65"/>
      <c r="E16" s="65"/>
      <c r="F16" s="71"/>
    </row>
    <row r="17" spans="1:6" customFormat="1" x14ac:dyDescent="0.25">
      <c r="A17" s="74" t="s">
        <v>197</v>
      </c>
      <c r="B17" s="75">
        <f>VLOOKUP($F17&amp;"--"&amp;$O$2,tsdata!$A:$BL,$L$2,FALSE)/100</f>
        <v>0.12817618450401999</v>
      </c>
      <c r="C17" s="76" t="str">
        <f>TRUNC((B17-VLOOKUP($F17&amp;"--"&amp;$O$3,tsdata!$A:$BL,$L$2,FALSE)/100)*10000,0)&amp; " bps"</f>
        <v>-59 bps</v>
      </c>
      <c r="D17" s="65" t="str">
        <f>TRUNC((B17-VLOOKUP($F17&amp;"--"&amp;$O$4,tsdata!$A:$BL,$L$2,FALSE)/100)*10000,0)&amp; " bps"</f>
        <v>-291 bps</v>
      </c>
      <c r="E17" s="65"/>
      <c r="F17" s="71" t="s">
        <v>29</v>
      </c>
    </row>
    <row r="18" spans="1:6" customFormat="1" x14ac:dyDescent="0.25">
      <c r="A18" s="77" t="s">
        <v>198</v>
      </c>
      <c r="B18" s="75">
        <f>VLOOKUP($F18&amp;"--"&amp;$O$2,tsdata!$A:$BL,$L$2,FALSE)/100</f>
        <v>-3.7650000000000003E-2</v>
      </c>
      <c r="C18" s="76" t="str">
        <f>TRUNC((B18-VLOOKUP($F18&amp;"--"&amp;$O$3,tsdata!$A:$BL,$L$2,FALSE)/100)*10000,0)&amp; " bps"</f>
        <v>-420 bps</v>
      </c>
      <c r="D18" s="65" t="str">
        <f>TRUNC((B18-VLOOKUP($F18&amp;"--"&amp;$O$4,tsdata!$A:$BL,$L$2,FALSE)/100)*10000,0)&amp; " bps"</f>
        <v>-1310 bps</v>
      </c>
      <c r="E18" s="65"/>
      <c r="F18" s="71" t="s">
        <v>99</v>
      </c>
    </row>
    <row r="19" spans="1:6" customFormat="1" ht="15.75" thickBot="1" x14ac:dyDescent="0.3">
      <c r="A19" s="29"/>
      <c r="B19" s="67"/>
      <c r="C19" s="67"/>
      <c r="D19" s="67"/>
      <c r="E19" s="1"/>
      <c r="F19" s="81"/>
    </row>
    <row r="20" spans="1:6" customFormat="1" x14ac:dyDescent="0.25">
      <c r="A20" s="5"/>
      <c r="B20" s="65"/>
      <c r="C20" s="65"/>
      <c r="D20" s="65"/>
      <c r="E20" s="1"/>
      <c r="F20" s="69"/>
    </row>
    <row r="21" spans="1:6" customFormat="1" x14ac:dyDescent="0.25">
      <c r="A21" s="5"/>
      <c r="B21" s="65"/>
      <c r="C21" s="70"/>
      <c r="D21" s="65"/>
      <c r="E21" s="1"/>
      <c r="F21" s="71"/>
    </row>
    <row r="22" spans="1:6" customFormat="1" x14ac:dyDescent="0.25">
      <c r="A22" s="154" t="s">
        <v>128</v>
      </c>
      <c r="B22" s="65"/>
      <c r="C22" s="89" t="str">
        <f>"Banks = "&amp;J14</f>
        <v>Banks = 4273</v>
      </c>
      <c r="D22" s="65"/>
      <c r="E22" s="1"/>
      <c r="F22" s="71"/>
    </row>
    <row r="23" spans="1:6" customFormat="1" x14ac:dyDescent="0.25">
      <c r="A23" s="154"/>
      <c r="B23" s="65"/>
      <c r="C23" s="65"/>
      <c r="D23" s="65"/>
      <c r="E23" s="1"/>
      <c r="F23" s="71"/>
    </row>
    <row r="24" spans="1:6" customFormat="1" x14ac:dyDescent="0.25">
      <c r="A24" s="5"/>
      <c r="B24" s="65"/>
      <c r="C24" s="66" t="s">
        <v>181</v>
      </c>
      <c r="D24" s="66" t="s">
        <v>181</v>
      </c>
      <c r="E24" s="1"/>
      <c r="F24" s="71"/>
    </row>
    <row r="25" spans="1:6" customFormat="1" x14ac:dyDescent="0.25">
      <c r="A25" s="43" t="s">
        <v>183</v>
      </c>
      <c r="B25" s="66" t="s">
        <v>184</v>
      </c>
      <c r="C25" s="66" t="s">
        <v>185</v>
      </c>
      <c r="D25" s="66" t="s">
        <v>186</v>
      </c>
      <c r="E25" s="1"/>
      <c r="F25" s="73" t="s">
        <v>176</v>
      </c>
    </row>
    <row r="26" spans="1:6" customFormat="1" x14ac:dyDescent="0.25">
      <c r="A26" s="74" t="s">
        <v>222</v>
      </c>
      <c r="B26" s="75">
        <f>VLOOKUP($F26&amp;"--"&amp;$O$2,tsdata!$A:$BL,$L$14,FALSE)/100</f>
        <v>0.103541169905129</v>
      </c>
      <c r="C26" s="76" t="str">
        <f>TRUNC((B26-VLOOKUP($F26&amp;"--"&amp;$O$3,tsdata!$A:$BL,$L$14,FALSE)/100)*10000,0)&amp; " bps"</f>
        <v>6 bps</v>
      </c>
      <c r="D26" s="65" t="str">
        <f>TRUNC((B26-VLOOKUP($F26&amp;"--"&amp;$O$4,tsdata!$A:$BL,$L$14,FALSE)/100)*10000,0)&amp; " bps"</f>
        <v>-36 bps</v>
      </c>
      <c r="E26" s="1"/>
      <c r="F26" s="5" t="s">
        <v>14</v>
      </c>
    </row>
    <row r="27" spans="1:6" customFormat="1" x14ac:dyDescent="0.25">
      <c r="A27" s="77" t="s">
        <v>27</v>
      </c>
      <c r="B27" s="75"/>
      <c r="C27" s="65"/>
      <c r="D27" s="65"/>
      <c r="E27" s="1"/>
      <c r="F27" s="71"/>
    </row>
    <row r="28" spans="1:6" customFormat="1" ht="30" x14ac:dyDescent="0.25">
      <c r="A28" s="74" t="s">
        <v>190</v>
      </c>
      <c r="B28" s="75">
        <f>VLOOKUP($F28&amp;"--"&amp;$O$2,tsdata!$A:$BL,$L$14,FALSE)/100</f>
        <v>3.5810261858633799E-2</v>
      </c>
      <c r="C28" s="76" t="str">
        <f>TRUNC((B28-VLOOKUP($F28&amp;"--"&amp;$O$3,tsdata!$A:$BL,$L$14,FALSE)/100)*10000,0)&amp; " bps"</f>
        <v>-20 bps</v>
      </c>
      <c r="D28" s="65" t="str">
        <f>TRUNC((B28-VLOOKUP($F28&amp;"--"&amp;$O$4,tsdata!$A:$BL,$L$14,FALSE)/100)*10000,0)&amp; " bps"</f>
        <v>-149 bps</v>
      </c>
      <c r="E28" s="1"/>
      <c r="F28" s="71" t="s">
        <v>53</v>
      </c>
    </row>
    <row r="29" spans="1:6" customFormat="1" ht="30" x14ac:dyDescent="0.25">
      <c r="A29" s="74" t="s">
        <v>192</v>
      </c>
      <c r="B29" s="75">
        <f>VLOOKUP($F29&amp;"--"&amp;$O$2,tsdata!$A:$BL,$L$14,FALSE)/100</f>
        <v>0</v>
      </c>
      <c r="C29" s="76" t="str">
        <f>TRUNC((B29-VLOOKUP($F29&amp;"--"&amp;$O$3,tsdata!$A:$BL,$L$14,FALSE)/100)*10000,0)&amp; " bps"</f>
        <v>0 bps</v>
      </c>
      <c r="D29" s="65" t="str">
        <f>TRUNC((B29-VLOOKUP($F29&amp;"--"&amp;$O$4,tsdata!$A:$BL,$L$14,FALSE)/100)*10000,0)&amp; " bps"</f>
        <v>0 bps</v>
      </c>
      <c r="E29" s="1"/>
      <c r="F29" s="71" t="s">
        <v>54</v>
      </c>
    </row>
    <row r="30" spans="1:6" customFormat="1" ht="45" x14ac:dyDescent="0.25">
      <c r="A30" s="74" t="s">
        <v>193</v>
      </c>
      <c r="B30" s="75">
        <f>VLOOKUP($F30&amp;"--"&amp;$O$2,tsdata!$A:$BL,$L$14,FALSE)/100</f>
        <v>3.6402348981764499E-3</v>
      </c>
      <c r="C30" s="76" t="str">
        <f>TRUNC((B30-VLOOKUP($F30&amp;"--"&amp;$O$3,tsdata!$A:$BL,$L$14,FALSE)/100)*10000,0)&amp; " bps"</f>
        <v>-6 bps</v>
      </c>
      <c r="D30" s="65" t="str">
        <f>TRUNC((B30-VLOOKUP($F30&amp;"--"&amp;$O$4,tsdata!$A:$BL,$L$14,FALSE)/100)*10000,0)&amp; " bps"</f>
        <v>-30 bps</v>
      </c>
      <c r="E30" s="1"/>
      <c r="F30" s="71" t="s">
        <v>55</v>
      </c>
    </row>
    <row r="31" spans="1:6" customFormat="1" x14ac:dyDescent="0.25">
      <c r="A31" s="77" t="s">
        <v>16</v>
      </c>
      <c r="B31" s="75"/>
      <c r="C31" s="76"/>
      <c r="D31" s="65"/>
      <c r="E31" s="1"/>
      <c r="F31" s="71"/>
    </row>
    <row r="32" spans="1:6" customFormat="1" x14ac:dyDescent="0.25">
      <c r="A32" s="74" t="s">
        <v>194</v>
      </c>
      <c r="B32" s="75">
        <f>VLOOKUP($F32&amp;"--"&amp;$O$2,tsdata!$A:$BL,$L$14,FALSE)/100</f>
        <v>1.18E-2</v>
      </c>
      <c r="C32" s="76" t="str">
        <f>TRUNC((B32-VLOOKUP($F32&amp;"--"&amp;$O$3,tsdata!$A:$BL,$L$14,FALSE)/100)*10000,0)&amp; " bps"</f>
        <v>0 bps</v>
      </c>
      <c r="D32" s="65" t="str">
        <f>TRUNC((B32-VLOOKUP($F32&amp;"--"&amp;$O$4,tsdata!$A:$BL,$L$14,FALSE)/100)*10000,0)&amp; " bps"</f>
        <v>15 bps</v>
      </c>
      <c r="E32" s="1"/>
      <c r="F32" s="71" t="s">
        <v>2</v>
      </c>
    </row>
    <row r="33" spans="1:6" customFormat="1" x14ac:dyDescent="0.25">
      <c r="A33" s="74" t="s">
        <v>195</v>
      </c>
      <c r="B33" s="75">
        <f>VLOOKUP($F33&amp;"--"&amp;$O$2,tsdata!$A:$BL,$L$14,FALSE)/100</f>
        <v>3.4099999999999998E-2</v>
      </c>
      <c r="C33" s="76" t="str">
        <f>TRUNC((B33-VLOOKUP($F33&amp;"--"&amp;$O$3,tsdata!$A:$BL,$L$14,FALSE)/100)*10000,0)&amp; " bps"</f>
        <v>0 bps</v>
      </c>
      <c r="D33" s="65" t="str">
        <f>TRUNC((B33-VLOOKUP($F33&amp;"--"&amp;$O$4,tsdata!$A:$BL,$L$14,FALSE)/100)*10000,0)&amp; " bps"</f>
        <v>-21 bps</v>
      </c>
      <c r="E33" s="1"/>
      <c r="F33" s="71" t="s">
        <v>23</v>
      </c>
    </row>
    <row r="34" spans="1:6" customFormat="1" x14ac:dyDescent="0.25">
      <c r="A34" s="74" t="s">
        <v>196</v>
      </c>
      <c r="B34" s="75"/>
      <c r="C34" s="65"/>
      <c r="D34" s="65"/>
      <c r="E34" s="1"/>
      <c r="F34" s="71" t="s">
        <v>28</v>
      </c>
    </row>
    <row r="35" spans="1:6" customFormat="1" x14ac:dyDescent="0.25">
      <c r="A35" s="77" t="s">
        <v>18</v>
      </c>
      <c r="B35" s="75"/>
      <c r="C35" s="65"/>
      <c r="D35" s="65"/>
      <c r="E35" s="1"/>
      <c r="F35" s="71"/>
    </row>
    <row r="36" spans="1:6" customFormat="1" x14ac:dyDescent="0.25">
      <c r="A36" s="74" t="s">
        <v>197</v>
      </c>
      <c r="B36" s="75">
        <f>VLOOKUP($F36&amp;"--"&amp;$O$2,tsdata!$A:$BL,$L$14,FALSE)/100</f>
        <v>0.13546852609652699</v>
      </c>
      <c r="C36" s="76" t="str">
        <f>TRUNC((B36-VLOOKUP($F36&amp;"--"&amp;$O$3,tsdata!$A:$BL,$L$14,FALSE)/100)*10000,0)&amp; " bps"</f>
        <v>-46 bps</v>
      </c>
      <c r="D36" s="65" t="str">
        <f>TRUNC((B36-VLOOKUP($F36&amp;"--"&amp;$O$4,tsdata!$A:$BL,$L$14,FALSE)/100)*10000,0)&amp; " bps"</f>
        <v>-415 bps</v>
      </c>
      <c r="E36" s="1"/>
      <c r="F36" s="71" t="s">
        <v>29</v>
      </c>
    </row>
    <row r="37" spans="1:6" customFormat="1" x14ac:dyDescent="0.25">
      <c r="A37" s="77" t="s">
        <v>198</v>
      </c>
      <c r="B37" s="75">
        <f>VLOOKUP($F37&amp;"--"&amp;$O$2,tsdata!$A:$BL,$L$14,FALSE)/100</f>
        <v>-1.4199999999999999E-2</v>
      </c>
      <c r="C37" s="76" t="str">
        <f>TRUNC((B37-VLOOKUP($F37&amp;"--"&amp;$O$3,tsdata!$A:$BL,$L$14,FALSE)/100)*10000,0)&amp; " bps"</f>
        <v>-92 bps</v>
      </c>
      <c r="D37" s="65" t="str">
        <f>TRUNC((B37-VLOOKUP($F37&amp;"--"&amp;$O$4,tsdata!$A:$BL,$L$14,FALSE)/100)*10000,0)&amp; " bps"</f>
        <v>-1109 bps</v>
      </c>
      <c r="E37" s="1"/>
      <c r="F37" s="71" t="s">
        <v>99</v>
      </c>
    </row>
    <row r="38" spans="1:6" customFormat="1" ht="15.75" thickBot="1" x14ac:dyDescent="0.3">
      <c r="A38" s="5"/>
      <c r="B38" s="65"/>
      <c r="C38" s="65"/>
      <c r="D38" s="65"/>
      <c r="E38" s="1"/>
      <c r="F38" s="81"/>
    </row>
    <row r="39" spans="1:6" customFormat="1" x14ac:dyDescent="0.25">
      <c r="A39" s="5"/>
      <c r="B39" s="1"/>
      <c r="C39" s="1"/>
      <c r="D39" s="1"/>
      <c r="E39" s="1"/>
      <c r="F39" s="68"/>
    </row>
  </sheetData>
  <sortState xmlns:xlrd2="http://schemas.microsoft.com/office/spreadsheetml/2017/richdata2" ref="G5:L11">
    <sortCondition ref="G5:G11"/>
  </sortState>
  <mergeCells count="2">
    <mergeCell ref="A2:A3"/>
    <mergeCell ref="A22:A23"/>
  </mergeCells>
  <pageMargins left="0.7" right="0.7" top="0.75" bottom="0.75" header="0.3" footer="0.3"/>
  <pageSetup scale="95" orientation="portrait" r:id="rId1"/>
  <headerFooter>
    <oddHeader>&amp;L&amp;"Calibri"&amp;11&amp;K000000NONCONFIDENTIAL // EXTERNAL&amp;1#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Spinner 1">
              <controlPr defaultSize="0" autoPict="0">
                <anchor moveWithCells="1" sizeWithCells="1">
                  <from>
                    <xdr:col>8</xdr:col>
                    <xdr:colOff>257175</xdr:colOff>
                    <xdr:row>15</xdr:row>
                    <xdr:rowOff>57150</xdr:rowOff>
                  </from>
                  <to>
                    <xdr:col>8</xdr:col>
                    <xdr:colOff>1095375</xdr:colOff>
                    <xdr:row>21</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G394"/>
  <sheetViews>
    <sheetView topLeftCell="N90" workbookViewId="0">
      <selection activeCell="U133" sqref="U133"/>
    </sheetView>
  </sheetViews>
  <sheetFormatPr defaultRowHeight="15" x14ac:dyDescent="0.25"/>
  <cols>
    <col min="2" max="2" width="10.7109375" bestFit="1" customWidth="1"/>
    <col min="6" max="6" width="10.7109375" bestFit="1" customWidth="1"/>
    <col min="13" max="13" width="46" bestFit="1" customWidth="1"/>
    <col min="15" max="16" width="8.42578125" style="1" customWidth="1"/>
    <col min="17" max="17" width="31" bestFit="1" customWidth="1"/>
    <col min="21" max="21" width="10.7109375" bestFit="1" customWidth="1"/>
    <col min="22" max="22" width="21.7109375" customWidth="1"/>
    <col min="28" max="28" width="10.7109375" bestFit="1" customWidth="1"/>
    <col min="29" max="30" width="16.85546875" customWidth="1"/>
  </cols>
  <sheetData>
    <row r="1" spans="1:33" x14ac:dyDescent="0.25">
      <c r="A1" s="13">
        <v>1</v>
      </c>
      <c r="C1" s="13">
        <v>1</v>
      </c>
      <c r="E1" s="13">
        <v>1</v>
      </c>
      <c r="G1" s="13">
        <v>1</v>
      </c>
      <c r="I1" s="13">
        <v>1</v>
      </c>
      <c r="L1" s="23">
        <v>1</v>
      </c>
      <c r="M1" s="24" t="s">
        <v>14</v>
      </c>
      <c r="O1" s="1" t="s">
        <v>119</v>
      </c>
      <c r="P1" s="1" t="s">
        <v>120</v>
      </c>
      <c r="Q1" t="s">
        <v>121</v>
      </c>
      <c r="R1" t="s">
        <v>123</v>
      </c>
      <c r="V1" s="16" t="str">
        <f>"Capital:  " &amp;V2</f>
        <v>Capital:  Equity / Assets</v>
      </c>
      <c r="W1" s="16" t="str">
        <f>"Capital:  " &amp;W2</f>
        <v>Capital:  Equity / Assets</v>
      </c>
      <c r="X1" s="16" t="str">
        <f>"Capital:  " &amp;X2</f>
        <v>Capital:  Equity / Assets</v>
      </c>
      <c r="Y1" s="19" t="str">
        <f>"Asset Quality:  " &amp;Y2</f>
        <v>Asset Quality:  ALLL / Nonaccrual Loans</v>
      </c>
      <c r="Z1" s="19" t="str">
        <f>"Asset Quality:  " &amp;Z2</f>
        <v>Asset Quality:  ALLL / Nonaccrual Loans</v>
      </c>
      <c r="AA1" s="19" t="str">
        <f>"Asset Quality:  " &amp;AA2</f>
        <v>Asset Quality:  ALLL / Nonaccrual Loans</v>
      </c>
      <c r="AB1" s="16" t="str">
        <f>"Earnings:  " &amp;AB2</f>
        <v>Earnings:  ROAA</v>
      </c>
      <c r="AC1" s="16" t="str">
        <f>"Earnings:  " &amp;AC2</f>
        <v>Earnings:  ROAA</v>
      </c>
      <c r="AD1" s="16" t="str">
        <f>"Earnings:  " &amp;AD2</f>
        <v>Earnings:  ROAA</v>
      </c>
      <c r="AE1" s="19" t="str">
        <f>"Liquidity &amp; Misc:  " &amp;AE2</f>
        <v>Liquidity &amp; Misc:  Noncore Funding / Liab</v>
      </c>
      <c r="AF1" s="19" t="str">
        <f>"Liquidity &amp; Misc:  " &amp;AF2</f>
        <v>Liquidity &amp; Misc:  Noncore Funding / Liab</v>
      </c>
      <c r="AG1" s="19" t="str">
        <f>"Liquidity &amp; Misc:  " &amp;AG2</f>
        <v>Liquidity &amp; Misc:  Noncore Funding / Liab</v>
      </c>
    </row>
    <row r="2" spans="1:33" x14ac:dyDescent="0.25">
      <c r="A2" s="13" t="s">
        <v>10</v>
      </c>
      <c r="B2">
        <v>45</v>
      </c>
      <c r="C2" s="14" t="s">
        <v>14</v>
      </c>
      <c r="E2" s="14" t="s">
        <v>101</v>
      </c>
      <c r="G2" s="14" t="s">
        <v>2</v>
      </c>
      <c r="I2" s="14" t="s">
        <v>29</v>
      </c>
      <c r="L2" s="23">
        <v>2</v>
      </c>
      <c r="M2" s="24" t="s">
        <v>98</v>
      </c>
      <c r="O2" s="1">
        <v>5120</v>
      </c>
      <c r="P2" s="1">
        <v>33460</v>
      </c>
      <c r="Q2" t="s">
        <v>122</v>
      </c>
      <c r="R2" t="s">
        <v>124</v>
      </c>
      <c r="V2" s="15" t="str">
        <f>INDEX($C2:$C4,$C$1)</f>
        <v>Equity / Assets</v>
      </c>
      <c r="W2" s="15" t="str">
        <f>INDEX($C2:$C4,$C$1)</f>
        <v>Equity / Assets</v>
      </c>
      <c r="X2" s="15" t="str">
        <f>INDEX($C2:$C4,$C$1)</f>
        <v>Equity / Assets</v>
      </c>
      <c r="Y2" s="20" t="str">
        <f>INDEX($E2:$E11,$E$1)</f>
        <v>ALLL / Nonaccrual Loans</v>
      </c>
      <c r="Z2" s="20" t="str">
        <f>INDEX($E2:$E11,$E$1)</f>
        <v>ALLL / Nonaccrual Loans</v>
      </c>
      <c r="AA2" s="20" t="str">
        <f>INDEX($E2:$E11,$E$1)</f>
        <v>ALLL / Nonaccrual Loans</v>
      </c>
      <c r="AB2" s="15" t="str">
        <f>INDEX($G2:$G5,$G$1)</f>
        <v>ROAA</v>
      </c>
      <c r="AC2" s="15" t="str">
        <f>INDEX($G2:$G5,$G$1)</f>
        <v>ROAA</v>
      </c>
      <c r="AD2" s="15" t="str">
        <f>INDEX($G2:$G5,$G$1)</f>
        <v>ROAA</v>
      </c>
      <c r="AE2" s="20" t="str">
        <f>INDEX($I2:$I6,$I$1)</f>
        <v>Noncore Funding / Liab</v>
      </c>
      <c r="AF2" s="20" t="str">
        <f>INDEX($I2:$I6,$I$1)</f>
        <v>Noncore Funding / Liab</v>
      </c>
      <c r="AG2" s="20" t="str">
        <f>INDEX($I2:$I6,$I$1)</f>
        <v>Noncore Funding / Liab</v>
      </c>
    </row>
    <row r="3" spans="1:33" x14ac:dyDescent="0.25">
      <c r="A3" s="13" t="s">
        <v>35</v>
      </c>
      <c r="B3">
        <v>462</v>
      </c>
      <c r="C3" s="14" t="s">
        <v>98</v>
      </c>
      <c r="E3" s="28" t="s">
        <v>118</v>
      </c>
      <c r="G3" s="14" t="s">
        <v>23</v>
      </c>
      <c r="I3" s="14" t="s">
        <v>30</v>
      </c>
      <c r="L3" s="23">
        <v>3</v>
      </c>
      <c r="M3" s="24" t="s">
        <v>50</v>
      </c>
      <c r="V3" s="16" t="str">
        <f>INDEX($A$2:$A$31,$A$1)&amp;" Med"</f>
        <v>SMB Med</v>
      </c>
      <c r="W3" s="16" t="str">
        <f>INDEX($A$2:$A$31,$A$1)&amp;" 25th"</f>
        <v>SMB 25th</v>
      </c>
      <c r="X3" s="16" t="str">
        <f>INDEX($A$2:$A$31,$A$1)&amp;" 75th"</f>
        <v>SMB 75th</v>
      </c>
      <c r="Y3" s="19" t="str">
        <f>INDEX($A$2:$A$31,$A$1)&amp;" Med"</f>
        <v>SMB Med</v>
      </c>
      <c r="Z3" s="19" t="str">
        <f>INDEX($A$2:$A$31,$A$1)&amp;" 25th"</f>
        <v>SMB 25th</v>
      </c>
      <c r="AA3" s="19" t="str">
        <f>INDEX($A$2:$A$31,$A$1)&amp;" 75th"</f>
        <v>SMB 75th</v>
      </c>
      <c r="AB3" s="16" t="str">
        <f>INDEX($A$2:$A$31,$A$1)&amp;" Med"</f>
        <v>SMB Med</v>
      </c>
      <c r="AC3" s="16" t="str">
        <f>INDEX($A$2:$A$31,$A$1)&amp;" 25th"</f>
        <v>SMB 25th</v>
      </c>
      <c r="AD3" s="16" t="str">
        <f>INDEX($A$2:$A$31,$A$1)&amp;" 75th"</f>
        <v>SMB 75th</v>
      </c>
      <c r="AE3" s="19" t="str">
        <f>INDEX($A$2:$A$31,$A$1)&amp;" Med"</f>
        <v>SMB Med</v>
      </c>
      <c r="AF3" s="19" t="str">
        <f>INDEX($A$2:$A$31,$A$1)&amp;" 25th"</f>
        <v>SMB 25th</v>
      </c>
      <c r="AG3" s="19" t="str">
        <f>INDEX($A$2:$A$31,$A$1)&amp;" 75th"</f>
        <v>SMB 75th</v>
      </c>
    </row>
    <row r="4" spans="1:33" x14ac:dyDescent="0.25">
      <c r="A4" s="13" t="s">
        <v>128</v>
      </c>
      <c r="B4">
        <v>4273</v>
      </c>
      <c r="C4" s="14" t="s">
        <v>50</v>
      </c>
      <c r="E4" s="14" t="s">
        <v>53</v>
      </c>
      <c r="G4" s="14" t="s">
        <v>28</v>
      </c>
      <c r="I4" s="14" t="s">
        <v>31</v>
      </c>
      <c r="L4" s="23">
        <v>4</v>
      </c>
      <c r="M4" s="24" t="s">
        <v>101</v>
      </c>
      <c r="V4" s="16">
        <f>HLOOKUP(V3,tsdata!$A:$BL,2,FALSE)</f>
        <v>6</v>
      </c>
      <c r="W4" s="16">
        <f>HLOOKUP(W3,tsdata!$A:$BL,2,FALSE)</f>
        <v>5</v>
      </c>
      <c r="X4" s="16">
        <f>HLOOKUP(X3,tsdata!$A:$BL,2,FALSE)</f>
        <v>7</v>
      </c>
      <c r="Y4" s="19">
        <f>HLOOKUP(Y3,tsdata!$A:$BL,2,FALSE)</f>
        <v>6</v>
      </c>
      <c r="Z4" s="19">
        <f>HLOOKUP(Z3,tsdata!$A:$BL,2,FALSE)</f>
        <v>5</v>
      </c>
      <c r="AA4" s="19">
        <f>HLOOKUP(AA3,tsdata!$A:$BL,2,FALSE)</f>
        <v>7</v>
      </c>
      <c r="AB4" s="16">
        <f>HLOOKUP(AB3,tsdata!$A:$BL,2,FALSE)</f>
        <v>6</v>
      </c>
      <c r="AC4" s="16">
        <f>HLOOKUP(AC3,tsdata!$A:$BL,2,FALSE)</f>
        <v>5</v>
      </c>
      <c r="AD4" s="16">
        <f>HLOOKUP(AD3,tsdata!$A:$BL,2,FALSE)</f>
        <v>7</v>
      </c>
      <c r="AE4" s="19">
        <f>HLOOKUP(AE3,tsdata!$A:$BL,2,FALSE)</f>
        <v>6</v>
      </c>
      <c r="AF4" s="19">
        <f>HLOOKUP(AF3,tsdata!$A:$BL,2,FALSE)</f>
        <v>5</v>
      </c>
      <c r="AG4" s="19">
        <f>HLOOKUP(AG3,tsdata!$A:$BL,2,FALSE)</f>
        <v>7</v>
      </c>
    </row>
    <row r="5" spans="1:33" x14ac:dyDescent="0.25">
      <c r="A5" s="13" t="s">
        <v>9</v>
      </c>
      <c r="B5">
        <v>15</v>
      </c>
      <c r="E5" s="14" t="s">
        <v>59</v>
      </c>
      <c r="G5" s="14" t="s">
        <v>51</v>
      </c>
      <c r="I5" s="14" t="s">
        <v>99</v>
      </c>
      <c r="L5" s="40">
        <v>5</v>
      </c>
      <c r="M5" s="24" t="s">
        <v>118</v>
      </c>
      <c r="U5" s="21">
        <v>32963</v>
      </c>
      <c r="V5">
        <f>VLOOKUP(V$2&amp;"--"&amp;$U5,tsdata!$A:$BL,V$4,FALSE)</f>
        <v>9.0239011435694501</v>
      </c>
      <c r="W5">
        <f>VLOOKUP(W$2&amp;"--"&amp;$U5,tsdata!$A:$BL,W$4,FALSE)</f>
        <v>7.7681066076123804</v>
      </c>
      <c r="X5">
        <f>VLOOKUP(X$2&amp;"--"&amp;$U5,tsdata!$A:$BL,X$4,FALSE)</f>
        <v>10.8717078394446</v>
      </c>
      <c r="Y5">
        <f>VLOOKUP(Y$2&amp;"--"&amp;$U5,tsdata!$A:$BL,Y$4,FALSE)</f>
        <v>105.669748127126</v>
      </c>
      <c r="Z5">
        <f>VLOOKUP(Z$2&amp;"--"&amp;$U5,tsdata!$A:$BL,Z$4,FALSE)</f>
        <v>62.275487983597401</v>
      </c>
      <c r="AA5">
        <f>VLOOKUP(AA$2&amp;"--"&amp;$U5,tsdata!$A:$BL,AA$4,FALSE)</f>
        <v>341.77023265062599</v>
      </c>
      <c r="AB5" s="27">
        <f>VLOOKUP(AB$2&amp;"--"&amp;$U5,tsdata!$A:$BL,AB$4,FALSE)</f>
        <v>0.89</v>
      </c>
      <c r="AC5">
        <f>VLOOKUP(AC$2&amp;"--"&amp;$U5,tsdata!$A:$BL,AC$4,FALSE)</f>
        <v>0.61</v>
      </c>
      <c r="AD5">
        <f>VLOOKUP(AD$2&amp;"--"&amp;$U5,tsdata!$A:$BL,AD$4,FALSE)</f>
        <v>1.27</v>
      </c>
      <c r="AE5">
        <f>VLOOKUP(AE$2&amp;"--"&amp;$U5,tsdata!$A:$BL,AE$4,FALSE)</f>
        <v>7.3378745085008603</v>
      </c>
      <c r="AF5">
        <f>VLOOKUP(AF$2&amp;"--"&amp;$U5,tsdata!$A:$BL,AF$4,FALSE)</f>
        <v>4.80138528275537</v>
      </c>
      <c r="AG5">
        <f>VLOOKUP(AG$2&amp;"--"&amp;$U5,tsdata!$A:$BL,AG$4,FALSE)</f>
        <v>12.7254548290664</v>
      </c>
    </row>
    <row r="6" spans="1:33" x14ac:dyDescent="0.25">
      <c r="A6" s="13" t="s">
        <v>6</v>
      </c>
      <c r="B6">
        <v>252</v>
      </c>
      <c r="E6" s="14" t="s">
        <v>54</v>
      </c>
      <c r="I6" s="14" t="s">
        <v>172</v>
      </c>
      <c r="L6" s="23">
        <v>6</v>
      </c>
      <c r="M6" s="24" t="s">
        <v>53</v>
      </c>
      <c r="U6" s="21">
        <v>33054</v>
      </c>
      <c r="V6">
        <f>VLOOKUP(V$2&amp;"--"&amp;$U6,tsdata!$A:$BL,V$4,FALSE)</f>
        <v>9.0284317553685707</v>
      </c>
      <c r="W6">
        <f>VLOOKUP(W$2&amp;"--"&amp;$U6,tsdata!$A:$BL,W$4,FALSE)</f>
        <v>7.8033202320153396</v>
      </c>
      <c r="X6">
        <f>VLOOKUP(X$2&amp;"--"&amp;$U6,tsdata!$A:$BL,X$4,FALSE)</f>
        <v>11.149116823553801</v>
      </c>
      <c r="Y6">
        <f>VLOOKUP(Y$2&amp;"--"&amp;$U6,tsdata!$A:$BL,Y$4,FALSE)</f>
        <v>129.39405709846599</v>
      </c>
      <c r="Z6">
        <f>VLOOKUP(Z$2&amp;"--"&amp;$U6,tsdata!$A:$BL,Z$4,FALSE)</f>
        <v>64.466366985657004</v>
      </c>
      <c r="AA6">
        <f>VLOOKUP(AA$2&amp;"--"&amp;$U6,tsdata!$A:$BL,AA$4,FALSE)</f>
        <v>309.07029478458099</v>
      </c>
      <c r="AB6" s="27">
        <f>VLOOKUP(AB$2&amp;"--"&amp;$U6,tsdata!$A:$BL,AB$4,FALSE)</f>
        <v>0.995</v>
      </c>
      <c r="AC6">
        <f>VLOOKUP(AC$2&amp;"--"&amp;$U6,tsdata!$A:$BL,AC$4,FALSE)</f>
        <v>0.73250000000000004</v>
      </c>
      <c r="AD6">
        <f>VLOOKUP(AD$2&amp;"--"&amp;$U6,tsdata!$A:$BL,AD$4,FALSE)</f>
        <v>1.2775000000000001</v>
      </c>
      <c r="AE6">
        <f>VLOOKUP(AE$2&amp;"--"&amp;$U6,tsdata!$A:$BL,AE$4,FALSE)</f>
        <v>7.6591269780145002</v>
      </c>
      <c r="AF6">
        <f>VLOOKUP(AF$2&amp;"--"&amp;$U6,tsdata!$A:$BL,AF$4,FALSE)</f>
        <v>5.3984144037661901</v>
      </c>
      <c r="AG6">
        <f>VLOOKUP(AG$2&amp;"--"&amp;$U6,tsdata!$A:$BL,AG$4,FALSE)</f>
        <v>12.484494812594299</v>
      </c>
    </row>
    <row r="7" spans="1:33" x14ac:dyDescent="0.25">
      <c r="A7" s="13" t="s">
        <v>4</v>
      </c>
      <c r="B7">
        <v>38</v>
      </c>
      <c r="E7" s="14" t="s">
        <v>55</v>
      </c>
      <c r="L7" s="23">
        <v>7</v>
      </c>
      <c r="M7" s="24" t="s">
        <v>59</v>
      </c>
      <c r="U7" s="21">
        <v>33146</v>
      </c>
      <c r="V7">
        <f>VLOOKUP(V$2&amp;"--"&amp;$U7,tsdata!$A:$BL,V$4,FALSE)</f>
        <v>9.2268712390470498</v>
      </c>
      <c r="W7">
        <f>VLOOKUP(W$2&amp;"--"&amp;$U7,tsdata!$A:$BL,W$4,FALSE)</f>
        <v>7.8874126975791601</v>
      </c>
      <c r="X7">
        <f>VLOOKUP(X$2&amp;"--"&amp;$U7,tsdata!$A:$BL,X$4,FALSE)</f>
        <v>11.126018684158201</v>
      </c>
      <c r="Y7">
        <f>VLOOKUP(Y$2&amp;"--"&amp;$U7,tsdata!$A:$BL,Y$4,FALSE)</f>
        <v>133.20388349514599</v>
      </c>
      <c r="Z7">
        <f>VLOOKUP(Z$2&amp;"--"&amp;$U7,tsdata!$A:$BL,Z$4,FALSE)</f>
        <v>81.280333670374105</v>
      </c>
      <c r="AA7">
        <f>VLOOKUP(AA$2&amp;"--"&amp;$U7,tsdata!$A:$BL,AA$4,FALSE)</f>
        <v>236.12315818737801</v>
      </c>
      <c r="AB7" s="27">
        <f>VLOOKUP(AB$2&amp;"--"&amp;$U7,tsdata!$A:$BL,AB$4,FALSE)</f>
        <v>1.05</v>
      </c>
      <c r="AC7">
        <f>VLOOKUP(AC$2&amp;"--"&amp;$U7,tsdata!$A:$BL,AC$4,FALSE)</f>
        <v>0.68</v>
      </c>
      <c r="AD7">
        <f>VLOOKUP(AD$2&amp;"--"&amp;$U7,tsdata!$A:$BL,AD$4,FALSE)</f>
        <v>1.25</v>
      </c>
      <c r="AE7">
        <f>VLOOKUP(AE$2&amp;"--"&amp;$U7,tsdata!$A:$BL,AE$4,FALSE)</f>
        <v>7.7517881306785199</v>
      </c>
      <c r="AF7">
        <f>VLOOKUP(AF$2&amp;"--"&amp;$U7,tsdata!$A:$BL,AF$4,FALSE)</f>
        <v>4.8100113765642796</v>
      </c>
      <c r="AG7">
        <f>VLOOKUP(AG$2&amp;"--"&amp;$U7,tsdata!$A:$BL,AG$4,FALSE)</f>
        <v>12.253694581280801</v>
      </c>
    </row>
    <row r="8" spans="1:33" x14ac:dyDescent="0.25">
      <c r="A8" s="13" t="s">
        <v>5</v>
      </c>
      <c r="B8">
        <v>65</v>
      </c>
      <c r="E8" s="14" t="s">
        <v>56</v>
      </c>
      <c r="L8" s="23">
        <v>8</v>
      </c>
      <c r="M8" s="24" t="s">
        <v>54</v>
      </c>
      <c r="U8" s="21">
        <v>33238</v>
      </c>
      <c r="V8">
        <f>VLOOKUP(V$2&amp;"--"&amp;$U8,tsdata!$A:$BL,V$4,FALSE)</f>
        <v>8.9496687837191793</v>
      </c>
      <c r="W8">
        <f>VLOOKUP(W$2&amp;"--"&amp;$U8,tsdata!$A:$BL,W$4,FALSE)</f>
        <v>7.63744027992733</v>
      </c>
      <c r="X8">
        <f>VLOOKUP(X$2&amp;"--"&amp;$U8,tsdata!$A:$BL,X$4,FALSE)</f>
        <v>10.673318872017401</v>
      </c>
      <c r="Y8">
        <f>VLOOKUP(Y$2&amp;"--"&amp;$U8,tsdata!$A:$BL,Y$4,FALSE)</f>
        <v>148.291666666667</v>
      </c>
      <c r="Z8">
        <f>VLOOKUP(Z$2&amp;"--"&amp;$U8,tsdata!$A:$BL,Z$4,FALSE)</f>
        <v>83.934199253411705</v>
      </c>
      <c r="AA8">
        <f>VLOOKUP(AA$2&amp;"--"&amp;$U8,tsdata!$A:$BL,AA$4,FALSE)</f>
        <v>378.21337193644001</v>
      </c>
      <c r="AB8" s="27">
        <f>VLOOKUP(AB$2&amp;"--"&amp;$U8,tsdata!$A:$BL,AB$4,FALSE)</f>
        <v>0.95</v>
      </c>
      <c r="AC8">
        <f>VLOOKUP(AC$2&amp;"--"&amp;$U8,tsdata!$A:$BL,AC$4,FALSE)</f>
        <v>0.57999999999999996</v>
      </c>
      <c r="AD8">
        <f>VLOOKUP(AD$2&amp;"--"&amp;$U8,tsdata!$A:$BL,AD$4,FALSE)</f>
        <v>1.23</v>
      </c>
      <c r="AE8">
        <f>VLOOKUP(AE$2&amp;"--"&amp;$U8,tsdata!$A:$BL,AE$4,FALSE)</f>
        <v>7.2811197141155501</v>
      </c>
      <c r="AF8">
        <f>VLOOKUP(AF$2&amp;"--"&amp;$U8,tsdata!$A:$BL,AF$4,FALSE)</f>
        <v>4.6239320023020003</v>
      </c>
      <c r="AG8">
        <f>VLOOKUP(AG$2&amp;"--"&amp;$U8,tsdata!$A:$BL,AG$4,FALSE)</f>
        <v>11.780741765183</v>
      </c>
    </row>
    <row r="9" spans="1:33" x14ac:dyDescent="0.25">
      <c r="A9" s="13" t="s">
        <v>7</v>
      </c>
      <c r="B9">
        <v>54</v>
      </c>
      <c r="E9" s="14" t="s">
        <v>57</v>
      </c>
      <c r="L9" s="23">
        <v>9</v>
      </c>
      <c r="M9" s="24" t="s">
        <v>55</v>
      </c>
      <c r="U9" s="21">
        <v>33328</v>
      </c>
      <c r="V9">
        <f>VLOOKUP(V$2&amp;"--"&amp;$U9,tsdata!$A:$BL,V$4,FALSE)</f>
        <v>9.0924131380760098</v>
      </c>
      <c r="W9">
        <f>VLOOKUP(W$2&amp;"--"&amp;$U9,tsdata!$A:$BL,W$4,FALSE)</f>
        <v>7.70309132228265</v>
      </c>
      <c r="X9">
        <f>VLOOKUP(X$2&amp;"--"&amp;$U9,tsdata!$A:$BL,X$4,FALSE)</f>
        <v>10.9834916031157</v>
      </c>
      <c r="Y9">
        <f>VLOOKUP(Y$2&amp;"--"&amp;$U9,tsdata!$A:$BL,Y$4,FALSE)</f>
        <v>131.58670597694999</v>
      </c>
      <c r="Z9">
        <f>VLOOKUP(Z$2&amp;"--"&amp;$U9,tsdata!$A:$BL,Z$4,FALSE)</f>
        <v>73.154727793696296</v>
      </c>
      <c r="AA9">
        <f>VLOOKUP(AA$2&amp;"--"&amp;$U9,tsdata!$A:$BL,AA$4,FALSE)</f>
        <v>262.13345864661699</v>
      </c>
      <c r="AB9" s="27">
        <f>VLOOKUP(AB$2&amp;"--"&amp;$U9,tsdata!$A:$BL,AB$4,FALSE)</f>
        <v>0.97</v>
      </c>
      <c r="AC9">
        <f>VLOOKUP(AC$2&amp;"--"&amp;$U9,tsdata!$A:$BL,AC$4,FALSE)</f>
        <v>0.64749999999999996</v>
      </c>
      <c r="AD9">
        <f>VLOOKUP(AD$2&amp;"--"&amp;$U9,tsdata!$A:$BL,AD$4,FALSE)</f>
        <v>1.24</v>
      </c>
      <c r="AE9">
        <f>VLOOKUP(AE$2&amp;"--"&amp;$U9,tsdata!$A:$BL,AE$4,FALSE)</f>
        <v>7.4749704276529201</v>
      </c>
      <c r="AF9">
        <f>VLOOKUP(AF$2&amp;"--"&amp;$U9,tsdata!$A:$BL,AF$4,FALSE)</f>
        <v>4.8418091589400403</v>
      </c>
      <c r="AG9">
        <f>VLOOKUP(AG$2&amp;"--"&amp;$U9,tsdata!$A:$BL,AG$4,FALSE)</f>
        <v>11.7925242440683</v>
      </c>
    </row>
    <row r="10" spans="1:33" x14ac:dyDescent="0.25">
      <c r="A10" s="13" t="s">
        <v>8</v>
      </c>
      <c r="B10">
        <v>37</v>
      </c>
      <c r="E10" s="14" t="s">
        <v>58</v>
      </c>
      <c r="L10" s="23">
        <v>10</v>
      </c>
      <c r="M10" s="24" t="s">
        <v>56</v>
      </c>
      <c r="U10" s="21">
        <v>33419</v>
      </c>
      <c r="V10">
        <f>VLOOKUP(V$2&amp;"--"&amp;$U10,tsdata!$A:$BL,V$4,FALSE)</f>
        <v>8.9939340554181904</v>
      </c>
      <c r="W10">
        <f>VLOOKUP(W$2&amp;"--"&amp;$U10,tsdata!$A:$BL,W$4,FALSE)</f>
        <v>7.8793102451010899</v>
      </c>
      <c r="X10">
        <f>VLOOKUP(X$2&amp;"--"&amp;$U10,tsdata!$A:$BL,X$4,FALSE)</f>
        <v>10.914451704809</v>
      </c>
      <c r="Y10">
        <f>VLOOKUP(Y$2&amp;"--"&amp;$U10,tsdata!$A:$BL,Y$4,FALSE)</f>
        <v>142.537736919759</v>
      </c>
      <c r="Z10">
        <f>VLOOKUP(Z$2&amp;"--"&amp;$U10,tsdata!$A:$BL,Z$4,FALSE)</f>
        <v>87.921797004991703</v>
      </c>
      <c r="AA10">
        <f>VLOOKUP(AA$2&amp;"--"&amp;$U10,tsdata!$A:$BL,AA$4,FALSE)</f>
        <v>355.10169491525397</v>
      </c>
      <c r="AB10" s="27">
        <f>VLOOKUP(AB$2&amp;"--"&amp;$U10,tsdata!$A:$BL,AB$4,FALSE)</f>
        <v>1</v>
      </c>
      <c r="AC10">
        <f>VLOOKUP(AC$2&amp;"--"&amp;$U10,tsdata!$A:$BL,AC$4,FALSE)</f>
        <v>0.64500000000000002</v>
      </c>
      <c r="AD10">
        <f>VLOOKUP(AD$2&amp;"--"&amp;$U10,tsdata!$A:$BL,AD$4,FALSE)</f>
        <v>1.23</v>
      </c>
      <c r="AE10">
        <f>VLOOKUP(AE$2&amp;"--"&amp;$U10,tsdata!$A:$BL,AE$4,FALSE)</f>
        <v>7.3998780997915299</v>
      </c>
      <c r="AF10">
        <f>VLOOKUP(AF$2&amp;"--"&amp;$U10,tsdata!$A:$BL,AF$4,FALSE)</f>
        <v>4.5798001255817002</v>
      </c>
      <c r="AG10">
        <f>VLOOKUP(AG$2&amp;"--"&amp;$U10,tsdata!$A:$BL,AG$4,FALSE)</f>
        <v>11.245134972767801</v>
      </c>
    </row>
    <row r="11" spans="1:33" x14ac:dyDescent="0.25">
      <c r="A11" s="13" t="s">
        <v>109</v>
      </c>
      <c r="B11">
        <v>203</v>
      </c>
      <c r="E11" s="14" t="s">
        <v>171</v>
      </c>
      <c r="L11" s="23">
        <v>11</v>
      </c>
      <c r="M11" s="24" t="s">
        <v>57</v>
      </c>
      <c r="U11" s="21">
        <v>33511</v>
      </c>
      <c r="V11">
        <f>VLOOKUP(V$2&amp;"--"&amp;$U11,tsdata!$A:$BL,V$4,FALSE)</f>
        <v>9.2817679558011097</v>
      </c>
      <c r="W11">
        <f>VLOOKUP(W$2&amp;"--"&amp;$U11,tsdata!$A:$BL,W$4,FALSE)</f>
        <v>7.7114765982511004</v>
      </c>
      <c r="X11">
        <f>VLOOKUP(X$2&amp;"--"&amp;$U11,tsdata!$A:$BL,X$4,FALSE)</f>
        <v>10.922218826405899</v>
      </c>
      <c r="Y11">
        <f>VLOOKUP(Y$2&amp;"--"&amp;$U11,tsdata!$A:$BL,Y$4,FALSE)</f>
        <v>200.546448087432</v>
      </c>
      <c r="Z11">
        <f>VLOOKUP(Z$2&amp;"--"&amp;$U11,tsdata!$A:$BL,Z$4,FALSE)</f>
        <v>101.014264793622</v>
      </c>
      <c r="AA11">
        <f>VLOOKUP(AA$2&amp;"--"&amp;$U11,tsdata!$A:$BL,AA$4,FALSE)</f>
        <v>435.597722960152</v>
      </c>
      <c r="AB11" s="27">
        <f>VLOOKUP(AB$2&amp;"--"&amp;$U11,tsdata!$A:$BL,AB$4,FALSE)</f>
        <v>1.04</v>
      </c>
      <c r="AC11">
        <f>VLOOKUP(AC$2&amp;"--"&amp;$U11,tsdata!$A:$BL,AC$4,FALSE)</f>
        <v>0.73</v>
      </c>
      <c r="AD11">
        <f>VLOOKUP(AD$2&amp;"--"&amp;$U11,tsdata!$A:$BL,AD$4,FALSE)</f>
        <v>1.31</v>
      </c>
      <c r="AE11">
        <f>VLOOKUP(AE$2&amp;"--"&amp;$U11,tsdata!$A:$BL,AE$4,FALSE)</f>
        <v>7.2954363490792602</v>
      </c>
      <c r="AF11">
        <f>VLOOKUP(AF$2&amp;"--"&amp;$U11,tsdata!$A:$BL,AF$4,FALSE)</f>
        <v>4.6682407183624903</v>
      </c>
      <c r="AG11">
        <f>VLOOKUP(AG$2&amp;"--"&amp;$U11,tsdata!$A:$BL,AG$4,FALSE)</f>
        <v>10.7456445993031</v>
      </c>
    </row>
    <row r="12" spans="1:33" x14ac:dyDescent="0.25">
      <c r="A12" s="13" t="s">
        <v>110</v>
      </c>
      <c r="B12">
        <v>101</v>
      </c>
      <c r="L12" s="23">
        <v>12</v>
      </c>
      <c r="M12" s="24" t="s">
        <v>58</v>
      </c>
      <c r="U12" s="21">
        <v>33603</v>
      </c>
      <c r="V12">
        <f>VLOOKUP(V$2&amp;"--"&amp;$U12,tsdata!$A:$BL,V$4,FALSE)</f>
        <v>8.7045690468452701</v>
      </c>
      <c r="W12">
        <f>VLOOKUP(W$2&amp;"--"&amp;$U12,tsdata!$A:$BL,W$4,FALSE)</f>
        <v>7.6608306188925104</v>
      </c>
      <c r="X12">
        <f>VLOOKUP(X$2&amp;"--"&amp;$U12,tsdata!$A:$BL,X$4,FALSE)</f>
        <v>10.5064862782035</v>
      </c>
      <c r="Y12">
        <f>VLOOKUP(Y$2&amp;"--"&amp;$U12,tsdata!$A:$BL,Y$4,FALSE)</f>
        <v>286.45833333333297</v>
      </c>
      <c r="Z12">
        <f>VLOOKUP(Z$2&amp;"--"&amp;$U12,tsdata!$A:$BL,Z$4,FALSE)</f>
        <v>112.84148490857</v>
      </c>
      <c r="AA12">
        <f>VLOOKUP(AA$2&amp;"--"&amp;$U12,tsdata!$A:$BL,AA$4,FALSE)</f>
        <v>580.357142857143</v>
      </c>
      <c r="AB12" s="27">
        <f>VLOOKUP(AB$2&amp;"--"&amp;$U12,tsdata!$A:$BL,AB$4,FALSE)</f>
        <v>0.97</v>
      </c>
      <c r="AC12">
        <f>VLOOKUP(AC$2&amp;"--"&amp;$U12,tsdata!$A:$BL,AC$4,FALSE)</f>
        <v>0.73</v>
      </c>
      <c r="AD12">
        <f>VLOOKUP(AD$2&amp;"--"&amp;$U12,tsdata!$A:$BL,AD$4,FALSE)</f>
        <v>1.2</v>
      </c>
      <c r="AE12">
        <f>VLOOKUP(AE$2&amp;"--"&amp;$U12,tsdata!$A:$BL,AE$4,FALSE)</f>
        <v>7.3267612479873598</v>
      </c>
      <c r="AF12">
        <f>VLOOKUP(AF$2&amp;"--"&amp;$U12,tsdata!$A:$BL,AF$4,FALSE)</f>
        <v>4.3440397520618799</v>
      </c>
      <c r="AG12">
        <f>VLOOKUP(AG$2&amp;"--"&amp;$U12,tsdata!$A:$BL,AG$4,FALSE)</f>
        <v>10.1638824485266</v>
      </c>
    </row>
    <row r="13" spans="1:33" x14ac:dyDescent="0.25">
      <c r="A13" s="13" t="s">
        <v>111</v>
      </c>
      <c r="B13">
        <v>117</v>
      </c>
      <c r="L13" s="23">
        <v>13</v>
      </c>
      <c r="M13" s="24" t="s">
        <v>171</v>
      </c>
      <c r="U13" s="21">
        <v>33694</v>
      </c>
      <c r="V13">
        <f>VLOOKUP(V$2&amp;"--"&amp;$U13,tsdata!$A:$BL,V$4,FALSE)</f>
        <v>9.0206663603784492</v>
      </c>
      <c r="W13">
        <f>VLOOKUP(W$2&amp;"--"&amp;$U13,tsdata!$A:$BL,W$4,FALSE)</f>
        <v>7.9120201091564901</v>
      </c>
      <c r="X13">
        <f>VLOOKUP(X$2&amp;"--"&amp;$U13,tsdata!$A:$BL,X$4,FALSE)</f>
        <v>10.687609738574601</v>
      </c>
      <c r="Y13">
        <f>VLOOKUP(Y$2&amp;"--"&amp;$U13,tsdata!$A:$BL,Y$4,FALSE)</f>
        <v>184.571227741331</v>
      </c>
      <c r="Z13">
        <f>VLOOKUP(Z$2&amp;"--"&amp;$U13,tsdata!$A:$BL,Z$4,FALSE)</f>
        <v>105.73593073593101</v>
      </c>
      <c r="AA13">
        <f>VLOOKUP(AA$2&amp;"--"&amp;$U13,tsdata!$A:$BL,AA$4,FALSE)</f>
        <v>441.40245547760401</v>
      </c>
      <c r="AB13" s="27">
        <f>VLOOKUP(AB$2&amp;"--"&amp;$U13,tsdata!$A:$BL,AB$4,FALSE)</f>
        <v>1.2450000000000001</v>
      </c>
      <c r="AC13">
        <f>VLOOKUP(AC$2&amp;"--"&amp;$U13,tsdata!$A:$BL,AC$4,FALSE)</f>
        <v>0.76</v>
      </c>
      <c r="AD13">
        <f>VLOOKUP(AD$2&amp;"--"&amp;$U13,tsdata!$A:$BL,AD$4,FALSE)</f>
        <v>1.51</v>
      </c>
      <c r="AE13">
        <f>VLOOKUP(AE$2&amp;"--"&amp;$U13,tsdata!$A:$BL,AE$4,FALSE)</f>
        <v>6.8627303833040996</v>
      </c>
      <c r="AF13">
        <f>VLOOKUP(AF$2&amp;"--"&amp;$U13,tsdata!$A:$BL,AF$4,FALSE)</f>
        <v>4.3308163053326796</v>
      </c>
      <c r="AG13">
        <f>VLOOKUP(AG$2&amp;"--"&amp;$U13,tsdata!$A:$BL,AG$4,FALSE)</f>
        <v>9.9421767582549805</v>
      </c>
    </row>
    <row r="14" spans="1:33" x14ac:dyDescent="0.25">
      <c r="A14" s="13" t="s">
        <v>112</v>
      </c>
      <c r="B14">
        <v>55</v>
      </c>
      <c r="L14" s="23">
        <v>14</v>
      </c>
      <c r="M14" s="24" t="s">
        <v>2</v>
      </c>
      <c r="U14" s="21">
        <v>33785</v>
      </c>
      <c r="V14">
        <f>VLOOKUP(V$2&amp;"--"&amp;$U14,tsdata!$A:$BL,V$4,FALSE)</f>
        <v>9.2518845114492994</v>
      </c>
      <c r="W14">
        <f>VLOOKUP(W$2&amp;"--"&amp;$U14,tsdata!$A:$BL,W$4,FALSE)</f>
        <v>8.0889940806089395</v>
      </c>
      <c r="X14">
        <f>VLOOKUP(X$2&amp;"--"&amp;$U14,tsdata!$A:$BL,X$4,FALSE)</f>
        <v>10.7328607751124</v>
      </c>
      <c r="Y14">
        <f>VLOOKUP(Y$2&amp;"--"&amp;$U14,tsdata!$A:$BL,Y$4,FALSE)</f>
        <v>199.45560913906201</v>
      </c>
      <c r="Z14">
        <f>VLOOKUP(Z$2&amp;"--"&amp;$U14,tsdata!$A:$BL,Z$4,FALSE)</f>
        <v>110.865362584488</v>
      </c>
      <c r="AA14">
        <f>VLOOKUP(AA$2&amp;"--"&amp;$U14,tsdata!$A:$BL,AA$4,FALSE)</f>
        <v>435.04201145340198</v>
      </c>
      <c r="AB14" s="27">
        <f>VLOOKUP(AB$2&amp;"--"&amp;$U14,tsdata!$A:$BL,AB$4,FALSE)</f>
        <v>1.24</v>
      </c>
      <c r="AC14">
        <f>VLOOKUP(AC$2&amp;"--"&amp;$U14,tsdata!$A:$BL,AC$4,FALSE)</f>
        <v>0.85499999999999998</v>
      </c>
      <c r="AD14">
        <f>VLOOKUP(AD$2&amp;"--"&amp;$U14,tsdata!$A:$BL,AD$4,FALSE)</f>
        <v>1.5149999999999999</v>
      </c>
      <c r="AE14">
        <f>VLOOKUP(AE$2&amp;"--"&amp;$U14,tsdata!$A:$BL,AE$4,FALSE)</f>
        <v>6.3776619662246299</v>
      </c>
      <c r="AF14">
        <f>VLOOKUP(AF$2&amp;"--"&amp;$U14,tsdata!$A:$BL,AF$4,FALSE)</f>
        <v>4.2878632672092998</v>
      </c>
      <c r="AG14">
        <f>VLOOKUP(AG$2&amp;"--"&amp;$U14,tsdata!$A:$BL,AG$4,FALSE)</f>
        <v>10.9403547837326</v>
      </c>
    </row>
    <row r="15" spans="1:33" x14ac:dyDescent="0.25">
      <c r="A15" s="13" t="s">
        <v>113</v>
      </c>
      <c r="B15">
        <v>89</v>
      </c>
      <c r="L15" s="23">
        <v>15</v>
      </c>
      <c r="M15" s="24" t="s">
        <v>23</v>
      </c>
      <c r="U15" s="21">
        <v>33877</v>
      </c>
      <c r="V15">
        <f>VLOOKUP(V$2&amp;"--"&amp;$U15,tsdata!$A:$BL,V$4,FALSE)</f>
        <v>9.4347578912983003</v>
      </c>
      <c r="W15">
        <f>VLOOKUP(W$2&amp;"--"&amp;$U15,tsdata!$A:$BL,W$4,FALSE)</f>
        <v>8.1567611270743594</v>
      </c>
      <c r="X15">
        <f>VLOOKUP(X$2&amp;"--"&amp;$U15,tsdata!$A:$BL,X$4,FALSE)</f>
        <v>10.9780038044169</v>
      </c>
      <c r="Y15">
        <f>VLOOKUP(Y$2&amp;"--"&amp;$U15,tsdata!$A:$BL,Y$4,FALSE)</f>
        <v>233.06604894274199</v>
      </c>
      <c r="Z15">
        <f>VLOOKUP(Z$2&amp;"--"&amp;$U15,tsdata!$A:$BL,Z$4,FALSE)</f>
        <v>134.12534967738301</v>
      </c>
      <c r="AA15">
        <f>VLOOKUP(AA$2&amp;"--"&amp;$U15,tsdata!$A:$BL,AA$4,FALSE)</f>
        <v>577.10498960499001</v>
      </c>
      <c r="AB15" s="27">
        <f>VLOOKUP(AB$2&amp;"--"&amp;$U15,tsdata!$A:$BL,AB$4,FALSE)</f>
        <v>1.29</v>
      </c>
      <c r="AC15">
        <f>VLOOKUP(AC$2&amp;"--"&amp;$U15,tsdata!$A:$BL,AC$4,FALSE)</f>
        <v>0.92249999999999999</v>
      </c>
      <c r="AD15">
        <f>VLOOKUP(AD$2&amp;"--"&amp;$U15,tsdata!$A:$BL,AD$4,FALSE)</f>
        <v>1.5575000000000001</v>
      </c>
      <c r="AE15">
        <f>VLOOKUP(AE$2&amp;"--"&amp;$U15,tsdata!$A:$BL,AE$4,FALSE)</f>
        <v>7.1142670950923099</v>
      </c>
      <c r="AF15">
        <f>VLOOKUP(AF$2&amp;"--"&amp;$U15,tsdata!$A:$BL,AF$4,FALSE)</f>
        <v>4.30960337417216</v>
      </c>
      <c r="AG15">
        <f>VLOOKUP(AG$2&amp;"--"&amp;$U15,tsdata!$A:$BL,AG$4,FALSE)</f>
        <v>10.7518830363703</v>
      </c>
    </row>
    <row r="16" spans="1:33" x14ac:dyDescent="0.25">
      <c r="A16" s="13" t="s">
        <v>217</v>
      </c>
      <c r="B16">
        <v>64</v>
      </c>
      <c r="L16" s="23">
        <v>16</v>
      </c>
      <c r="M16" s="24" t="s">
        <v>28</v>
      </c>
      <c r="U16" s="21">
        <v>33969</v>
      </c>
      <c r="V16">
        <f>VLOOKUP(V$2&amp;"--"&amp;$U16,tsdata!$A:$BL,V$4,FALSE)</f>
        <v>9.0599261573416605</v>
      </c>
      <c r="W16">
        <f>VLOOKUP(W$2&amp;"--"&amp;$U16,tsdata!$A:$BL,W$4,FALSE)</f>
        <v>7.9601636884131297</v>
      </c>
      <c r="X16">
        <f>VLOOKUP(X$2&amp;"--"&amp;$U16,tsdata!$A:$BL,X$4,FALSE)</f>
        <v>10.6784964626518</v>
      </c>
      <c r="Y16">
        <f>VLOOKUP(Y$2&amp;"--"&amp;$U16,tsdata!$A:$BL,Y$4,FALSE)</f>
        <v>267.37588652482299</v>
      </c>
      <c r="Z16">
        <f>VLOOKUP(Z$2&amp;"--"&amp;$U16,tsdata!$A:$BL,Z$4,FALSE)</f>
        <v>118.32061068702301</v>
      </c>
      <c r="AA16">
        <f>VLOOKUP(AA$2&amp;"--"&amp;$U16,tsdata!$A:$BL,AA$4,FALSE)</f>
        <v>726.77165354330702</v>
      </c>
      <c r="AB16" s="27">
        <f>VLOOKUP(AB$2&amp;"--"&amp;$U16,tsdata!$A:$BL,AB$4,FALSE)</f>
        <v>1.27</v>
      </c>
      <c r="AC16">
        <f>VLOOKUP(AC$2&amp;"--"&amp;$U16,tsdata!$A:$BL,AC$4,FALSE)</f>
        <v>0.87</v>
      </c>
      <c r="AD16">
        <f>VLOOKUP(AD$2&amp;"--"&amp;$U16,tsdata!$A:$BL,AD$4,FALSE)</f>
        <v>1.47</v>
      </c>
      <c r="AE16">
        <f>VLOOKUP(AE$2&amp;"--"&amp;$U16,tsdata!$A:$BL,AE$4,FALSE)</f>
        <v>6.7746750016222901</v>
      </c>
      <c r="AF16">
        <f>VLOOKUP(AF$2&amp;"--"&amp;$U16,tsdata!$A:$BL,AF$4,FALSE)</f>
        <v>4.3597813152022296</v>
      </c>
      <c r="AG16">
        <f>VLOOKUP(AG$2&amp;"--"&amp;$U16,tsdata!$A:$BL,AG$4,FALSE)</f>
        <v>11.0141407708717</v>
      </c>
    </row>
    <row r="17" spans="2:33" x14ac:dyDescent="0.25">
      <c r="B17">
        <v>0</v>
      </c>
      <c r="K17" s="5"/>
      <c r="L17" s="23">
        <v>17</v>
      </c>
      <c r="M17" s="24" t="s">
        <v>51</v>
      </c>
      <c r="U17" s="21">
        <v>34059</v>
      </c>
      <c r="V17">
        <f>VLOOKUP(V$2&amp;"--"&amp;$U17,tsdata!$A:$BL,V$4,FALSE)</f>
        <v>9.2358881660943393</v>
      </c>
      <c r="W17">
        <f>VLOOKUP(W$2&amp;"--"&amp;$U17,tsdata!$A:$BL,W$4,FALSE)</f>
        <v>8.1524487232863994</v>
      </c>
      <c r="X17">
        <f>VLOOKUP(X$2&amp;"--"&amp;$U17,tsdata!$A:$BL,X$4,FALSE)</f>
        <v>10.9835224045686</v>
      </c>
      <c r="Y17">
        <f>VLOOKUP(Y$2&amp;"--"&amp;$U17,tsdata!$A:$BL,Y$4,FALSE)</f>
        <v>251.470588235294</v>
      </c>
      <c r="Z17">
        <f>VLOOKUP(Z$2&amp;"--"&amp;$U17,tsdata!$A:$BL,Z$4,FALSE)</f>
        <v>115.92592592592599</v>
      </c>
      <c r="AA17">
        <f>VLOOKUP(AA$2&amp;"--"&amp;$U17,tsdata!$A:$BL,AA$4,FALSE)</f>
        <v>619.45945945945903</v>
      </c>
      <c r="AB17" s="27">
        <f>VLOOKUP(AB$2&amp;"--"&amp;$U17,tsdata!$A:$BL,AB$4,FALSE)</f>
        <v>1.1599999999999999</v>
      </c>
      <c r="AC17">
        <f>VLOOKUP(AC$2&amp;"--"&amp;$U17,tsdata!$A:$BL,AC$4,FALSE)</f>
        <v>0.87250000000000005</v>
      </c>
      <c r="AD17">
        <f>VLOOKUP(AD$2&amp;"--"&amp;$U17,tsdata!$A:$BL,AD$4,FALSE)</f>
        <v>1.5425</v>
      </c>
      <c r="AE17">
        <f>VLOOKUP(AE$2&amp;"--"&amp;$U17,tsdata!$A:$BL,AE$4,FALSE)</f>
        <v>6.6152599611596603</v>
      </c>
      <c r="AF17">
        <f>VLOOKUP(AF$2&amp;"--"&amp;$U17,tsdata!$A:$BL,AF$4,FALSE)</f>
        <v>4.4986442895448802</v>
      </c>
      <c r="AG17">
        <f>VLOOKUP(AG$2&amp;"--"&amp;$U17,tsdata!$A:$BL,AG$4,FALSE)</f>
        <v>11.130418042479899</v>
      </c>
    </row>
    <row r="18" spans="2:33" x14ac:dyDescent="0.25">
      <c r="B18">
        <v>0</v>
      </c>
      <c r="L18" s="23">
        <v>18</v>
      </c>
      <c r="M18" s="24" t="s">
        <v>29</v>
      </c>
      <c r="U18" s="21">
        <v>34150</v>
      </c>
      <c r="V18">
        <f>VLOOKUP(V$2&amp;"--"&amp;$U18,tsdata!$A:$BL,V$4,FALSE)</f>
        <v>9.6172823357321704</v>
      </c>
      <c r="W18">
        <f>VLOOKUP(W$2&amp;"--"&amp;$U18,tsdata!$A:$BL,W$4,FALSE)</f>
        <v>8.5996307860112804</v>
      </c>
      <c r="X18">
        <f>VLOOKUP(X$2&amp;"--"&amp;$U18,tsdata!$A:$BL,X$4,FALSE)</f>
        <v>11.2198996272099</v>
      </c>
      <c r="Y18">
        <f>VLOOKUP(Y$2&amp;"--"&amp;$U18,tsdata!$A:$BL,Y$4,FALSE)</f>
        <v>296.70081210778898</v>
      </c>
      <c r="Z18">
        <f>VLOOKUP(Z$2&amp;"--"&amp;$U18,tsdata!$A:$BL,Z$4,FALSE)</f>
        <v>121.168459403192</v>
      </c>
      <c r="AA18">
        <f>VLOOKUP(AA$2&amp;"--"&amp;$U18,tsdata!$A:$BL,AA$4,FALSE)</f>
        <v>612.62626262626304</v>
      </c>
      <c r="AB18" s="27">
        <f>VLOOKUP(AB$2&amp;"--"&amp;$U18,tsdata!$A:$BL,AB$4,FALSE)</f>
        <v>1.21</v>
      </c>
      <c r="AC18">
        <f>VLOOKUP(AC$2&amp;"--"&amp;$U18,tsdata!$A:$BL,AC$4,FALSE)</f>
        <v>0.82</v>
      </c>
      <c r="AD18">
        <f>VLOOKUP(AD$2&amp;"--"&amp;$U18,tsdata!$A:$BL,AD$4,FALSE)</f>
        <v>1.5449999999999999</v>
      </c>
      <c r="AE18">
        <f>VLOOKUP(AE$2&amp;"--"&amp;$U18,tsdata!$A:$BL,AE$4,FALSE)</f>
        <v>7.1547412481897403</v>
      </c>
      <c r="AF18">
        <f>VLOOKUP(AF$2&amp;"--"&amp;$U18,tsdata!$A:$BL,AF$4,FALSE)</f>
        <v>4.5898497031443997</v>
      </c>
      <c r="AG18">
        <f>VLOOKUP(AG$2&amp;"--"&amp;$U18,tsdata!$A:$BL,AG$4,FALSE)</f>
        <v>11.321635191963299</v>
      </c>
    </row>
    <row r="19" spans="2:33" x14ac:dyDescent="0.25">
      <c r="B19">
        <v>0</v>
      </c>
      <c r="L19" s="23">
        <v>19</v>
      </c>
      <c r="M19" s="24" t="s">
        <v>30</v>
      </c>
      <c r="U19" s="21">
        <v>34242</v>
      </c>
      <c r="V19">
        <f>VLOOKUP(V$2&amp;"--"&amp;$U19,tsdata!$A:$BL,V$4,FALSE)</f>
        <v>9.8221955174368691</v>
      </c>
      <c r="W19">
        <f>VLOOKUP(W$2&amp;"--"&amp;$U19,tsdata!$A:$BL,W$4,FALSE)</f>
        <v>8.5513106775904593</v>
      </c>
      <c r="X19">
        <f>VLOOKUP(X$2&amp;"--"&amp;$U19,tsdata!$A:$BL,X$4,FALSE)</f>
        <v>11.746071453335899</v>
      </c>
      <c r="Y19">
        <f>VLOOKUP(Y$2&amp;"--"&amp;$U19,tsdata!$A:$BL,Y$4,FALSE)</f>
        <v>296.52045454545498</v>
      </c>
      <c r="Z19">
        <f>VLOOKUP(Z$2&amp;"--"&amp;$U19,tsdata!$A:$BL,Z$4,FALSE)</f>
        <v>131.53409090909099</v>
      </c>
      <c r="AA19">
        <f>VLOOKUP(AA$2&amp;"--"&amp;$U19,tsdata!$A:$BL,AA$4,FALSE)</f>
        <v>572.64429530201301</v>
      </c>
      <c r="AB19" s="27">
        <f>VLOOKUP(AB$2&amp;"--"&amp;$U19,tsdata!$A:$BL,AB$4,FALSE)</f>
        <v>1.22</v>
      </c>
      <c r="AC19">
        <f>VLOOKUP(AC$2&amp;"--"&amp;$U19,tsdata!$A:$BL,AC$4,FALSE)</f>
        <v>0.83750000000000002</v>
      </c>
      <c r="AD19">
        <f>VLOOKUP(AD$2&amp;"--"&amp;$U19,tsdata!$A:$BL,AD$4,FALSE)</f>
        <v>1.57</v>
      </c>
      <c r="AE19">
        <f>VLOOKUP(AE$2&amp;"--"&amp;$U19,tsdata!$A:$BL,AE$4,FALSE)</f>
        <v>7.8036353956088602</v>
      </c>
      <c r="AF19">
        <f>VLOOKUP(AF$2&amp;"--"&amp;$U19,tsdata!$A:$BL,AF$4,FALSE)</f>
        <v>4.4788032601580996</v>
      </c>
      <c r="AG19">
        <f>VLOOKUP(AG$2&amp;"--"&amp;$U19,tsdata!$A:$BL,AG$4,FALSE)</f>
        <v>12.355097245369199</v>
      </c>
    </row>
    <row r="20" spans="2:33" x14ac:dyDescent="0.25">
      <c r="B20">
        <v>0</v>
      </c>
      <c r="L20" s="23">
        <v>20</v>
      </c>
      <c r="M20" s="24" t="s">
        <v>31</v>
      </c>
      <c r="U20" s="21">
        <v>34334</v>
      </c>
      <c r="V20">
        <f>VLOOKUP(V$2&amp;"--"&amp;$U20,tsdata!$A:$BL,V$4,FALSE)</f>
        <v>9.3846811609841208</v>
      </c>
      <c r="W20">
        <f>VLOOKUP(W$2&amp;"--"&amp;$U20,tsdata!$A:$BL,W$4,FALSE)</f>
        <v>8.3047501930982293</v>
      </c>
      <c r="X20">
        <f>VLOOKUP(X$2&amp;"--"&amp;$U20,tsdata!$A:$BL,X$4,FALSE)</f>
        <v>11.0383186480113</v>
      </c>
      <c r="Y20">
        <f>VLOOKUP(Y$2&amp;"--"&amp;$U20,tsdata!$A:$BL,Y$4,FALSE)</f>
        <v>353.20272947391601</v>
      </c>
      <c r="Z20">
        <f>VLOOKUP(Z$2&amp;"--"&amp;$U20,tsdata!$A:$BL,Z$4,FALSE)</f>
        <v>139.16256157635499</v>
      </c>
      <c r="AA20">
        <f>VLOOKUP(AA$2&amp;"--"&amp;$U20,tsdata!$A:$BL,AA$4,FALSE)</f>
        <v>970.614035087719</v>
      </c>
      <c r="AB20" s="27">
        <f>VLOOKUP(AB$2&amp;"--"&amp;$U20,tsdata!$A:$BL,AB$4,FALSE)</f>
        <v>1.1299999999999999</v>
      </c>
      <c r="AC20">
        <f>VLOOKUP(AC$2&amp;"--"&amp;$U20,tsdata!$A:$BL,AC$4,FALSE)</f>
        <v>0.83</v>
      </c>
      <c r="AD20">
        <f>VLOOKUP(AD$2&amp;"--"&amp;$U20,tsdata!$A:$BL,AD$4,FALSE)</f>
        <v>1.48</v>
      </c>
      <c r="AE20">
        <f>VLOOKUP(AE$2&amp;"--"&amp;$U20,tsdata!$A:$BL,AE$4,FALSE)</f>
        <v>7.1592475835892699</v>
      </c>
      <c r="AF20">
        <f>VLOOKUP(AF$2&amp;"--"&amp;$U20,tsdata!$A:$BL,AF$4,FALSE)</f>
        <v>4.4089465191687998</v>
      </c>
      <c r="AG20">
        <f>VLOOKUP(AG$2&amp;"--"&amp;$U20,tsdata!$A:$BL,AG$4,FALSE)</f>
        <v>10.7644820576103</v>
      </c>
    </row>
    <row r="21" spans="2:33" x14ac:dyDescent="0.25">
      <c r="B21">
        <v>0</v>
      </c>
      <c r="L21" s="23">
        <v>21</v>
      </c>
      <c r="M21" s="24" t="s">
        <v>99</v>
      </c>
      <c r="U21" s="21">
        <v>34424</v>
      </c>
      <c r="V21">
        <f>VLOOKUP(V$2&amp;"--"&amp;$U21,tsdata!$A:$BL,V$4,FALSE)</f>
        <v>9.5762012780650707</v>
      </c>
      <c r="W21">
        <f>VLOOKUP(W$2&amp;"--"&amp;$U21,tsdata!$A:$BL,W$4,FALSE)</f>
        <v>8.4019257241428207</v>
      </c>
      <c r="X21">
        <f>VLOOKUP(X$2&amp;"--"&amp;$U21,tsdata!$A:$BL,X$4,FALSE)</f>
        <v>11.4338648428954</v>
      </c>
      <c r="Y21">
        <f>VLOOKUP(Y$2&amp;"--"&amp;$U21,tsdata!$A:$BL,Y$4,FALSE)</f>
        <v>323.465749936338</v>
      </c>
      <c r="Z21">
        <f>VLOOKUP(Z$2&amp;"--"&amp;$U21,tsdata!$A:$BL,Z$4,FALSE)</f>
        <v>165.99238660999299</v>
      </c>
      <c r="AA21">
        <f>VLOOKUP(AA$2&amp;"--"&amp;$U21,tsdata!$A:$BL,AA$4,FALSE)</f>
        <v>780.96849778703495</v>
      </c>
      <c r="AB21" s="27">
        <f>VLOOKUP(AB$2&amp;"--"&amp;$U21,tsdata!$A:$BL,AB$4,FALSE)</f>
        <v>1.0549999999999999</v>
      </c>
      <c r="AC21">
        <f>VLOOKUP(AC$2&amp;"--"&amp;$U21,tsdata!$A:$BL,AC$4,FALSE)</f>
        <v>0.74</v>
      </c>
      <c r="AD21">
        <f>VLOOKUP(AD$2&amp;"--"&amp;$U21,tsdata!$A:$BL,AD$4,FALSE)</f>
        <v>1.45</v>
      </c>
      <c r="AE21">
        <f>VLOOKUP(AE$2&amp;"--"&amp;$U21,tsdata!$A:$BL,AE$4,FALSE)</f>
        <v>7.6142278560096601</v>
      </c>
      <c r="AF21">
        <f>VLOOKUP(AF$2&amp;"--"&amp;$U21,tsdata!$A:$BL,AF$4,FALSE)</f>
        <v>4.5421163043465604</v>
      </c>
      <c r="AG21">
        <f>VLOOKUP(AG$2&amp;"--"&amp;$U21,tsdata!$A:$BL,AG$4,FALSE)</f>
        <v>11.6674875786344</v>
      </c>
    </row>
    <row r="22" spans="2:33" x14ac:dyDescent="0.25">
      <c r="B22">
        <v>0</v>
      </c>
      <c r="L22" s="23">
        <v>22</v>
      </c>
      <c r="M22" s="64" t="s">
        <v>172</v>
      </c>
      <c r="U22" s="21">
        <v>34515</v>
      </c>
      <c r="V22">
        <f>VLOOKUP(V$2&amp;"--"&amp;$U22,tsdata!$A:$BL,V$4,FALSE)</f>
        <v>9.59309184933133</v>
      </c>
      <c r="W22">
        <f>VLOOKUP(W$2&amp;"--"&amp;$U22,tsdata!$A:$BL,W$4,FALSE)</f>
        <v>8.4431239087839405</v>
      </c>
      <c r="X22">
        <f>VLOOKUP(X$2&amp;"--"&amp;$U22,tsdata!$A:$BL,X$4,FALSE)</f>
        <v>11.644586683083901</v>
      </c>
      <c r="Y22">
        <f>VLOOKUP(Y$2&amp;"--"&amp;$U22,tsdata!$A:$BL,Y$4,FALSE)</f>
        <v>340</v>
      </c>
      <c r="Z22">
        <f>VLOOKUP(Z$2&amp;"--"&amp;$U22,tsdata!$A:$BL,Z$4,FALSE)</f>
        <v>163.087527757217</v>
      </c>
      <c r="AA22">
        <f>VLOOKUP(AA$2&amp;"--"&amp;$U22,tsdata!$A:$BL,AA$4,FALSE)</f>
        <v>1284.1414611447201</v>
      </c>
      <c r="AB22" s="27">
        <f>VLOOKUP(AB$2&amp;"--"&amp;$U22,tsdata!$A:$BL,AB$4,FALSE)</f>
        <v>1.1599999999999999</v>
      </c>
      <c r="AC22">
        <f>VLOOKUP(AC$2&amp;"--"&amp;$U22,tsdata!$A:$BL,AC$4,FALSE)</f>
        <v>0.92749999999999999</v>
      </c>
      <c r="AD22">
        <f>VLOOKUP(AD$2&amp;"--"&amp;$U22,tsdata!$A:$BL,AD$4,FALSE)</f>
        <v>1.415</v>
      </c>
      <c r="AE22">
        <f>VLOOKUP(AE$2&amp;"--"&amp;$U22,tsdata!$A:$BL,AE$4,FALSE)</f>
        <v>8.5984388666647096</v>
      </c>
      <c r="AF22">
        <f>VLOOKUP(AF$2&amp;"--"&amp;$U22,tsdata!$A:$BL,AF$4,FALSE)</f>
        <v>5.4993874202030097</v>
      </c>
      <c r="AG22">
        <f>VLOOKUP(AG$2&amp;"--"&amp;$U22,tsdata!$A:$BL,AG$4,FALSE)</f>
        <v>14.3306382066519</v>
      </c>
    </row>
    <row r="23" spans="2:33" x14ac:dyDescent="0.25">
      <c r="B23">
        <v>0</v>
      </c>
      <c r="L23" s="23"/>
      <c r="M23" s="24"/>
      <c r="U23" s="21">
        <v>34607</v>
      </c>
      <c r="V23">
        <f>VLOOKUP(V$2&amp;"--"&amp;$U23,tsdata!$A:$BL,V$4,FALSE)</f>
        <v>9.72854417353944</v>
      </c>
      <c r="W23">
        <f>VLOOKUP(W$2&amp;"--"&amp;$U23,tsdata!$A:$BL,W$4,FALSE)</f>
        <v>8.4561951737368108</v>
      </c>
      <c r="X23">
        <f>VLOOKUP(X$2&amp;"--"&amp;$U23,tsdata!$A:$BL,X$4,FALSE)</f>
        <v>11.838818367659799</v>
      </c>
      <c r="Y23">
        <f>VLOOKUP(Y$2&amp;"--"&amp;$U23,tsdata!$A:$BL,Y$4,FALSE)</f>
        <v>382.71786184829699</v>
      </c>
      <c r="Z23">
        <f>VLOOKUP(Z$2&amp;"--"&amp;$U23,tsdata!$A:$BL,Z$4,FALSE)</f>
        <v>209.55773501110301</v>
      </c>
      <c r="AA23">
        <f>VLOOKUP(AA$2&amp;"--"&amp;$U23,tsdata!$A:$BL,AA$4,FALSE)</f>
        <v>998.72159090909099</v>
      </c>
      <c r="AB23" s="27">
        <f>VLOOKUP(AB$2&amp;"--"&amp;$U23,tsdata!$A:$BL,AB$4,FALSE)</f>
        <v>1.21</v>
      </c>
      <c r="AC23">
        <f>VLOOKUP(AC$2&amp;"--"&amp;$U23,tsdata!$A:$BL,AC$4,FALSE)</f>
        <v>0.97499999999999998</v>
      </c>
      <c r="AD23">
        <f>VLOOKUP(AD$2&amp;"--"&amp;$U23,tsdata!$A:$BL,AD$4,FALSE)</f>
        <v>1.4950000000000001</v>
      </c>
      <c r="AE23">
        <f>VLOOKUP(AE$2&amp;"--"&amp;$U23,tsdata!$A:$BL,AE$4,FALSE)</f>
        <v>9.2923634566274007</v>
      </c>
      <c r="AF23">
        <f>VLOOKUP(AF$2&amp;"--"&amp;$U23,tsdata!$A:$BL,AF$4,FALSE)</f>
        <v>5.2410029850035098</v>
      </c>
      <c r="AG23">
        <f>VLOOKUP(AG$2&amp;"--"&amp;$U23,tsdata!$A:$BL,AG$4,FALSE)</f>
        <v>14.6814593065853</v>
      </c>
    </row>
    <row r="24" spans="2:33" x14ac:dyDescent="0.25">
      <c r="B24">
        <v>0</v>
      </c>
      <c r="L24" s="23"/>
      <c r="M24" s="24"/>
      <c r="U24" s="21">
        <v>34699</v>
      </c>
      <c r="V24">
        <f>VLOOKUP(V$2&amp;"--"&amp;$U24,tsdata!$A:$BL,V$4,FALSE)</f>
        <v>9.6073060860031401</v>
      </c>
      <c r="W24">
        <f>VLOOKUP(W$2&amp;"--"&amp;$U24,tsdata!$A:$BL,W$4,FALSE)</f>
        <v>8.5009850371605307</v>
      </c>
      <c r="X24">
        <f>VLOOKUP(X$2&amp;"--"&amp;$U24,tsdata!$A:$BL,X$4,FALSE)</f>
        <v>11.544256778428201</v>
      </c>
      <c r="Y24">
        <f>VLOOKUP(Y$2&amp;"--"&amp;$U24,tsdata!$A:$BL,Y$4,FALSE)</f>
        <v>432.06349206349199</v>
      </c>
      <c r="Z24">
        <f>VLOOKUP(Z$2&amp;"--"&amp;$U24,tsdata!$A:$BL,Z$4,FALSE)</f>
        <v>239.776444487628</v>
      </c>
      <c r="AA24">
        <f>VLOOKUP(AA$2&amp;"--"&amp;$U24,tsdata!$A:$BL,AA$4,FALSE)</f>
        <v>979.44444444444503</v>
      </c>
      <c r="AB24" s="27">
        <f>VLOOKUP(AB$2&amp;"--"&amp;$U24,tsdata!$A:$BL,AB$4,FALSE)</f>
        <v>1.21</v>
      </c>
      <c r="AC24">
        <f>VLOOKUP(AC$2&amp;"--"&amp;$U24,tsdata!$A:$BL,AC$4,FALSE)</f>
        <v>0.92749999999999999</v>
      </c>
      <c r="AD24">
        <f>VLOOKUP(AD$2&amp;"--"&amp;$U24,tsdata!$A:$BL,AD$4,FALSE)</f>
        <v>1.39</v>
      </c>
      <c r="AE24">
        <f>VLOOKUP(AE$2&amp;"--"&amp;$U24,tsdata!$A:$BL,AE$4,FALSE)</f>
        <v>8.4936698716603303</v>
      </c>
      <c r="AF24">
        <f>VLOOKUP(AF$2&amp;"--"&amp;$U24,tsdata!$A:$BL,AF$4,FALSE)</f>
        <v>5.2214574811581098</v>
      </c>
      <c r="AG24">
        <f>VLOOKUP(AG$2&amp;"--"&amp;$U24,tsdata!$A:$BL,AG$4,FALSE)</f>
        <v>13.4927011977116</v>
      </c>
    </row>
    <row r="25" spans="2:33" x14ac:dyDescent="0.25">
      <c r="B25">
        <v>0</v>
      </c>
      <c r="L25" s="23"/>
      <c r="M25" s="24"/>
      <c r="U25" s="21">
        <v>34789</v>
      </c>
      <c r="V25">
        <f>VLOOKUP(V$2&amp;"--"&amp;$U25,tsdata!$A:$BL,V$4,FALSE)</f>
        <v>9.7881693715617608</v>
      </c>
      <c r="W25">
        <f>VLOOKUP(W$2&amp;"--"&amp;$U25,tsdata!$A:$BL,W$4,FALSE)</f>
        <v>8.5636179804888801</v>
      </c>
      <c r="X25">
        <f>VLOOKUP(X$2&amp;"--"&amp;$U25,tsdata!$A:$BL,X$4,FALSE)</f>
        <v>11.899001808484901</v>
      </c>
      <c r="Y25">
        <f>VLOOKUP(Y$2&amp;"--"&amp;$U25,tsdata!$A:$BL,Y$4,FALSE)</f>
        <v>422.222222222222</v>
      </c>
      <c r="Z25">
        <f>VLOOKUP(Z$2&amp;"--"&amp;$U25,tsdata!$A:$BL,Z$4,FALSE)</f>
        <v>204.578246392897</v>
      </c>
      <c r="AA25">
        <f>VLOOKUP(AA$2&amp;"--"&amp;$U25,tsdata!$A:$BL,AA$4,FALSE)</f>
        <v>1400.9740259740299</v>
      </c>
      <c r="AB25" s="27">
        <f>VLOOKUP(AB$2&amp;"--"&amp;$U25,tsdata!$A:$BL,AB$4,FALSE)</f>
        <v>1.2</v>
      </c>
      <c r="AC25">
        <f>VLOOKUP(AC$2&amp;"--"&amp;$U25,tsdata!$A:$BL,AC$4,FALSE)</f>
        <v>0.9</v>
      </c>
      <c r="AD25">
        <f>VLOOKUP(AD$2&amp;"--"&amp;$U25,tsdata!$A:$BL,AD$4,FALSE)</f>
        <v>1.42</v>
      </c>
      <c r="AE25">
        <f>VLOOKUP(AE$2&amp;"--"&amp;$U25,tsdata!$A:$BL,AE$4,FALSE)</f>
        <v>9.7861472878473101</v>
      </c>
      <c r="AF25">
        <f>VLOOKUP(AF$2&amp;"--"&amp;$U25,tsdata!$A:$BL,AF$4,FALSE)</f>
        <v>5.8314832839774704</v>
      </c>
      <c r="AG25">
        <f>VLOOKUP(AG$2&amp;"--"&amp;$U25,tsdata!$A:$BL,AG$4,FALSE)</f>
        <v>14.5840176433015</v>
      </c>
    </row>
    <row r="26" spans="2:33" x14ac:dyDescent="0.25">
      <c r="B26">
        <v>0</v>
      </c>
      <c r="L26" s="23"/>
      <c r="M26" s="24"/>
      <c r="U26" s="21">
        <v>34880</v>
      </c>
      <c r="V26">
        <f>VLOOKUP(V$2&amp;"--"&amp;$U26,tsdata!$A:$BL,V$4,FALSE)</f>
        <v>9.8231527594267707</v>
      </c>
      <c r="W26">
        <f>VLOOKUP(W$2&amp;"--"&amp;$U26,tsdata!$A:$BL,W$4,FALSE)</f>
        <v>8.7267962982616698</v>
      </c>
      <c r="X26">
        <f>VLOOKUP(X$2&amp;"--"&amp;$U26,tsdata!$A:$BL,X$4,FALSE)</f>
        <v>11.8309786103297</v>
      </c>
      <c r="Y26">
        <f>VLOOKUP(Y$2&amp;"--"&amp;$U26,tsdata!$A:$BL,Y$4,FALSE)</f>
        <v>452.36087689713298</v>
      </c>
      <c r="Z26">
        <f>VLOOKUP(Z$2&amp;"--"&amp;$U26,tsdata!$A:$BL,Z$4,FALSE)</f>
        <v>235.35911602209899</v>
      </c>
      <c r="AA26">
        <f>VLOOKUP(AA$2&amp;"--"&amp;$U26,tsdata!$A:$BL,AA$4,FALSE)</f>
        <v>978.57142857142901</v>
      </c>
      <c r="AB26" s="27">
        <f>VLOOKUP(AB$2&amp;"--"&amp;$U26,tsdata!$A:$BL,AB$4,FALSE)</f>
        <v>1.19</v>
      </c>
      <c r="AC26">
        <f>VLOOKUP(AC$2&amp;"--"&amp;$U26,tsdata!$A:$BL,AC$4,FALSE)</f>
        <v>0.95</v>
      </c>
      <c r="AD26">
        <f>VLOOKUP(AD$2&amp;"--"&amp;$U26,tsdata!$A:$BL,AD$4,FALSE)</f>
        <v>1.4</v>
      </c>
      <c r="AE26">
        <f>VLOOKUP(AE$2&amp;"--"&amp;$U26,tsdata!$A:$BL,AE$4,FALSE)</f>
        <v>11.184589819242399</v>
      </c>
      <c r="AF26">
        <f>VLOOKUP(AF$2&amp;"--"&amp;$U26,tsdata!$A:$BL,AF$4,FALSE)</f>
        <v>6.1554642659784102</v>
      </c>
      <c r="AG26">
        <f>VLOOKUP(AG$2&amp;"--"&amp;$U26,tsdata!$A:$BL,AG$4,FALSE)</f>
        <v>15.2995421355772</v>
      </c>
    </row>
    <row r="27" spans="2:33" x14ac:dyDescent="0.25">
      <c r="B27">
        <v>0</v>
      </c>
      <c r="L27" s="23"/>
      <c r="M27" s="24"/>
      <c r="U27" s="21">
        <v>34972</v>
      </c>
      <c r="V27">
        <f>VLOOKUP(V$2&amp;"--"&amp;$U27,tsdata!$A:$BL,V$4,FALSE)</f>
        <v>9.9436997319034894</v>
      </c>
      <c r="W27">
        <f>VLOOKUP(W$2&amp;"--"&amp;$U27,tsdata!$A:$BL,W$4,FALSE)</f>
        <v>8.6820130354676692</v>
      </c>
      <c r="X27">
        <f>VLOOKUP(X$2&amp;"--"&amp;$U27,tsdata!$A:$BL,X$4,FALSE)</f>
        <v>11.7996497402677</v>
      </c>
      <c r="Y27">
        <f>VLOOKUP(Y$2&amp;"--"&amp;$U27,tsdata!$A:$BL,Y$4,FALSE)</f>
        <v>382.69230769230802</v>
      </c>
      <c r="Z27">
        <f>VLOOKUP(Z$2&amp;"--"&amp;$U27,tsdata!$A:$BL,Z$4,FALSE)</f>
        <v>206.18228602383499</v>
      </c>
      <c r="AA27">
        <f>VLOOKUP(AA$2&amp;"--"&amp;$U27,tsdata!$A:$BL,AA$4,FALSE)</f>
        <v>1079.1481164383599</v>
      </c>
      <c r="AB27" s="27">
        <f>VLOOKUP(AB$2&amp;"--"&amp;$U27,tsdata!$A:$BL,AB$4,FALSE)</f>
        <v>1.24</v>
      </c>
      <c r="AC27">
        <f>VLOOKUP(AC$2&amp;"--"&amp;$U27,tsdata!$A:$BL,AC$4,FALSE)</f>
        <v>1.04</v>
      </c>
      <c r="AD27">
        <f>VLOOKUP(AD$2&amp;"--"&amp;$U27,tsdata!$A:$BL,AD$4,FALSE)</f>
        <v>1.4550000000000001</v>
      </c>
      <c r="AE27">
        <f>VLOOKUP(AE$2&amp;"--"&amp;$U27,tsdata!$A:$BL,AE$4,FALSE)</f>
        <v>11.6710999113351</v>
      </c>
      <c r="AF27">
        <f>VLOOKUP(AF$2&amp;"--"&amp;$U27,tsdata!$A:$BL,AF$4,FALSE)</f>
        <v>6.0281608876585704</v>
      </c>
      <c r="AG27">
        <f>VLOOKUP(AG$2&amp;"--"&amp;$U27,tsdata!$A:$BL,AG$4,FALSE)</f>
        <v>16.011444178594001</v>
      </c>
    </row>
    <row r="28" spans="2:33" x14ac:dyDescent="0.25">
      <c r="B28">
        <v>0</v>
      </c>
      <c r="L28" s="23"/>
      <c r="M28" s="24"/>
      <c r="U28" s="21">
        <v>35064</v>
      </c>
      <c r="V28">
        <f>VLOOKUP(V$2&amp;"--"&amp;$U28,tsdata!$A:$BL,V$4,FALSE)</f>
        <v>9.7252701397294796</v>
      </c>
      <c r="W28">
        <f>VLOOKUP(W$2&amp;"--"&amp;$U28,tsdata!$A:$BL,W$4,FALSE)</f>
        <v>8.4264613122194891</v>
      </c>
      <c r="X28">
        <f>VLOOKUP(X$2&amp;"--"&amp;$U28,tsdata!$A:$BL,X$4,FALSE)</f>
        <v>11.755707595251099</v>
      </c>
      <c r="Y28">
        <f>VLOOKUP(Y$2&amp;"--"&amp;$U28,tsdata!$A:$BL,Y$4,FALSE)</f>
        <v>470.11661807580202</v>
      </c>
      <c r="Z28">
        <f>VLOOKUP(Z$2&amp;"--"&amp;$U28,tsdata!$A:$BL,Z$4,FALSE)</f>
        <v>218.53507435435699</v>
      </c>
      <c r="AA28">
        <f>VLOOKUP(AA$2&amp;"--"&amp;$U28,tsdata!$A:$BL,AA$4,FALSE)</f>
        <v>1007.80051150895</v>
      </c>
      <c r="AB28" s="27">
        <f>VLOOKUP(AB$2&amp;"--"&amp;$U28,tsdata!$A:$BL,AB$4,FALSE)</f>
        <v>1.21</v>
      </c>
      <c r="AC28">
        <f>VLOOKUP(AC$2&amp;"--"&amp;$U28,tsdata!$A:$BL,AC$4,FALSE)</f>
        <v>1.0075000000000001</v>
      </c>
      <c r="AD28">
        <f>VLOOKUP(AD$2&amp;"--"&amp;$U28,tsdata!$A:$BL,AD$4,FALSE)</f>
        <v>1.41</v>
      </c>
      <c r="AE28">
        <f>VLOOKUP(AE$2&amp;"--"&amp;$U28,tsdata!$A:$BL,AE$4,FALSE)</f>
        <v>11.7415498576032</v>
      </c>
      <c r="AF28">
        <f>VLOOKUP(AF$2&amp;"--"&amp;$U28,tsdata!$A:$BL,AF$4,FALSE)</f>
        <v>6.1614131875927702</v>
      </c>
      <c r="AG28">
        <f>VLOOKUP(AG$2&amp;"--"&amp;$U28,tsdata!$A:$BL,AG$4,FALSE)</f>
        <v>14.732316244212701</v>
      </c>
    </row>
    <row r="29" spans="2:33" x14ac:dyDescent="0.25">
      <c r="B29">
        <v>0</v>
      </c>
      <c r="L29" s="23"/>
      <c r="M29" s="24"/>
      <c r="U29" s="21">
        <v>35155</v>
      </c>
      <c r="V29">
        <f>VLOOKUP(V$2&amp;"--"&amp;$U29,tsdata!$A:$BL,V$4,FALSE)</f>
        <v>9.8043957679559099</v>
      </c>
      <c r="W29">
        <f>VLOOKUP(W$2&amp;"--"&amp;$U29,tsdata!$A:$BL,W$4,FALSE)</f>
        <v>8.6026749333449395</v>
      </c>
      <c r="X29">
        <f>VLOOKUP(X$2&amp;"--"&amp;$U29,tsdata!$A:$BL,X$4,FALSE)</f>
        <v>11.8500613392834</v>
      </c>
      <c r="Y29">
        <f>VLOOKUP(Y$2&amp;"--"&amp;$U29,tsdata!$A:$BL,Y$4,FALSE)</f>
        <v>470.82182320442001</v>
      </c>
      <c r="Z29">
        <f>VLOOKUP(Z$2&amp;"--"&amp;$U29,tsdata!$A:$BL,Z$4,FALSE)</f>
        <v>207.88510101010101</v>
      </c>
      <c r="AA29">
        <f>VLOOKUP(AA$2&amp;"--"&amp;$U29,tsdata!$A:$BL,AA$4,FALSE)</f>
        <v>1130.6513409961699</v>
      </c>
      <c r="AB29" s="27">
        <f>VLOOKUP(AB$2&amp;"--"&amp;$U29,tsdata!$A:$BL,AB$4,FALSE)</f>
        <v>1.23</v>
      </c>
      <c r="AC29">
        <f>VLOOKUP(AC$2&amp;"--"&amp;$U29,tsdata!$A:$BL,AC$4,FALSE)</f>
        <v>0.91</v>
      </c>
      <c r="AD29">
        <f>VLOOKUP(AD$2&amp;"--"&amp;$U29,tsdata!$A:$BL,AD$4,FALSE)</f>
        <v>1.5825</v>
      </c>
      <c r="AE29">
        <f>VLOOKUP(AE$2&amp;"--"&amp;$U29,tsdata!$A:$BL,AE$4,FALSE)</f>
        <v>11.3682821279533</v>
      </c>
      <c r="AF29">
        <f>VLOOKUP(AF$2&amp;"--"&amp;$U29,tsdata!$A:$BL,AF$4,FALSE)</f>
        <v>7.1906179550959299</v>
      </c>
      <c r="AG29">
        <f>VLOOKUP(AG$2&amp;"--"&amp;$U29,tsdata!$A:$BL,AG$4,FALSE)</f>
        <v>16.0627015520685</v>
      </c>
    </row>
    <row r="30" spans="2:33" x14ac:dyDescent="0.25">
      <c r="B30">
        <v>0</v>
      </c>
      <c r="L30" s="23"/>
      <c r="M30" s="24"/>
      <c r="U30" s="21">
        <v>35246</v>
      </c>
      <c r="V30">
        <f>VLOOKUP(V$2&amp;"--"&amp;$U30,tsdata!$A:$BL,V$4,FALSE)</f>
        <v>9.4362283805749598</v>
      </c>
      <c r="W30">
        <f>VLOOKUP(W$2&amp;"--"&amp;$U30,tsdata!$A:$BL,W$4,FALSE)</f>
        <v>8.3638506869919294</v>
      </c>
      <c r="X30">
        <f>VLOOKUP(X$2&amp;"--"&amp;$U30,tsdata!$A:$BL,X$4,FALSE)</f>
        <v>11.362029092191801</v>
      </c>
      <c r="Y30">
        <f>VLOOKUP(Y$2&amp;"--"&amp;$U30,tsdata!$A:$BL,Y$4,FALSE)</f>
        <v>355.892255892256</v>
      </c>
      <c r="Z30">
        <f>VLOOKUP(Z$2&amp;"--"&amp;$U30,tsdata!$A:$BL,Z$4,FALSE)</f>
        <v>143.30028640669801</v>
      </c>
      <c r="AA30">
        <f>VLOOKUP(AA$2&amp;"--"&amp;$U30,tsdata!$A:$BL,AA$4,FALSE)</f>
        <v>805.74941841143198</v>
      </c>
      <c r="AB30" s="27">
        <f>VLOOKUP(AB$2&amp;"--"&amp;$U30,tsdata!$A:$BL,AB$4,FALSE)</f>
        <v>1.2849999999999999</v>
      </c>
      <c r="AC30">
        <f>VLOOKUP(AC$2&amp;"--"&amp;$U30,tsdata!$A:$BL,AC$4,FALSE)</f>
        <v>0.99750000000000005</v>
      </c>
      <c r="AD30">
        <f>VLOOKUP(AD$2&amp;"--"&amp;$U30,tsdata!$A:$BL,AD$4,FALSE)</f>
        <v>1.55</v>
      </c>
      <c r="AE30">
        <f>VLOOKUP(AE$2&amp;"--"&amp;$U30,tsdata!$A:$BL,AE$4,FALSE)</f>
        <v>12.0348946179365</v>
      </c>
      <c r="AF30">
        <f>VLOOKUP(AF$2&amp;"--"&amp;$U30,tsdata!$A:$BL,AF$4,FALSE)</f>
        <v>8.26599199952744</v>
      </c>
      <c r="AG30">
        <f>VLOOKUP(AG$2&amp;"--"&amp;$U30,tsdata!$A:$BL,AG$4,FALSE)</f>
        <v>16.717891240767901</v>
      </c>
    </row>
    <row r="31" spans="2:33" x14ac:dyDescent="0.25">
      <c r="B31">
        <v>0</v>
      </c>
      <c r="L31" s="23"/>
      <c r="M31" s="24"/>
      <c r="U31" s="21">
        <v>35338</v>
      </c>
      <c r="V31">
        <f>VLOOKUP(V$2&amp;"--"&amp;$U31,tsdata!$A:$BL,V$4,FALSE)</f>
        <v>9.5448840687178897</v>
      </c>
      <c r="W31">
        <f>VLOOKUP(W$2&amp;"--"&amp;$U31,tsdata!$A:$BL,W$4,FALSE)</f>
        <v>8.3771393761848891</v>
      </c>
      <c r="X31">
        <f>VLOOKUP(X$2&amp;"--"&amp;$U31,tsdata!$A:$BL,X$4,FALSE)</f>
        <v>11.5317996632691</v>
      </c>
      <c r="Y31">
        <f>VLOOKUP(Y$2&amp;"--"&amp;$U31,tsdata!$A:$BL,Y$4,FALSE)</f>
        <v>292.789734519001</v>
      </c>
      <c r="Z31">
        <f>VLOOKUP(Z$2&amp;"--"&amp;$U31,tsdata!$A:$BL,Z$4,FALSE)</f>
        <v>143.437694277139</v>
      </c>
      <c r="AA31">
        <f>VLOOKUP(AA$2&amp;"--"&amp;$U31,tsdata!$A:$BL,AA$4,FALSE)</f>
        <v>720.62771830043505</v>
      </c>
      <c r="AB31" s="27">
        <f>VLOOKUP(AB$2&amp;"--"&amp;$U31,tsdata!$A:$BL,AB$4,FALSE)</f>
        <v>1.27</v>
      </c>
      <c r="AC31">
        <f>VLOOKUP(AC$2&amp;"--"&amp;$U31,tsdata!$A:$BL,AC$4,FALSE)</f>
        <v>1.01</v>
      </c>
      <c r="AD31">
        <f>VLOOKUP(AD$2&amp;"--"&amp;$U31,tsdata!$A:$BL,AD$4,FALSE)</f>
        <v>1.5525</v>
      </c>
      <c r="AE31">
        <f>VLOOKUP(AE$2&amp;"--"&amp;$U31,tsdata!$A:$BL,AE$4,FALSE)</f>
        <v>12.7446754211919</v>
      </c>
      <c r="AF31">
        <f>VLOOKUP(AF$2&amp;"--"&amp;$U31,tsdata!$A:$BL,AF$4,FALSE)</f>
        <v>8.3628824704282891</v>
      </c>
      <c r="AG31">
        <f>VLOOKUP(AG$2&amp;"--"&amp;$U31,tsdata!$A:$BL,AG$4,FALSE)</f>
        <v>16.641923028821299</v>
      </c>
    </row>
    <row r="32" spans="2:33" x14ac:dyDescent="0.25">
      <c r="B32">
        <v>0</v>
      </c>
      <c r="L32" s="23"/>
      <c r="M32" s="24"/>
      <c r="U32" s="21">
        <v>35430</v>
      </c>
      <c r="V32">
        <f>VLOOKUP(V$2&amp;"--"&amp;$U32,tsdata!$A:$BL,V$4,FALSE)</f>
        <v>9.2574653817941606</v>
      </c>
      <c r="W32">
        <f>VLOOKUP(W$2&amp;"--"&amp;$U32,tsdata!$A:$BL,W$4,FALSE)</f>
        <v>8.3853799939647207</v>
      </c>
      <c r="X32">
        <f>VLOOKUP(X$2&amp;"--"&amp;$U32,tsdata!$A:$BL,X$4,FALSE)</f>
        <v>10.982450435436499</v>
      </c>
      <c r="Y32">
        <f>VLOOKUP(Y$2&amp;"--"&amp;$U32,tsdata!$A:$BL,Y$4,FALSE)</f>
        <v>335.43599795861599</v>
      </c>
      <c r="Z32">
        <f>VLOOKUP(Z$2&amp;"--"&amp;$U32,tsdata!$A:$BL,Z$4,FALSE)</f>
        <v>136.374520118493</v>
      </c>
      <c r="AA32">
        <f>VLOOKUP(AA$2&amp;"--"&amp;$U32,tsdata!$A:$BL,AA$4,FALSE)</f>
        <v>744.13300835654604</v>
      </c>
      <c r="AB32" s="27">
        <f>VLOOKUP(AB$2&amp;"--"&amp;$U32,tsdata!$A:$BL,AB$4,FALSE)</f>
        <v>1.2</v>
      </c>
      <c r="AC32">
        <f>VLOOKUP(AC$2&amp;"--"&amp;$U32,tsdata!$A:$BL,AC$4,FALSE)</f>
        <v>1</v>
      </c>
      <c r="AD32">
        <f>VLOOKUP(AD$2&amp;"--"&amp;$U32,tsdata!$A:$BL,AD$4,FALSE)</f>
        <v>1.47</v>
      </c>
      <c r="AE32">
        <f>VLOOKUP(AE$2&amp;"--"&amp;$U32,tsdata!$A:$BL,AE$4,FALSE)</f>
        <v>11.4381388790976</v>
      </c>
      <c r="AF32">
        <f>VLOOKUP(AF$2&amp;"--"&amp;$U32,tsdata!$A:$BL,AF$4,FALSE)</f>
        <v>7.8850418484870204</v>
      </c>
      <c r="AG32">
        <f>VLOOKUP(AG$2&amp;"--"&amp;$U32,tsdata!$A:$BL,AG$4,FALSE)</f>
        <v>16.833763845716</v>
      </c>
    </row>
    <row r="33" spans="2:33" x14ac:dyDescent="0.25">
      <c r="B33">
        <v>0</v>
      </c>
      <c r="L33" s="23"/>
      <c r="M33" s="24"/>
      <c r="U33" s="21">
        <v>35520</v>
      </c>
      <c r="V33">
        <f>VLOOKUP(V$2&amp;"--"&amp;$U33,tsdata!$A:$BL,V$4,FALSE)</f>
        <v>9.3076049943246293</v>
      </c>
      <c r="W33">
        <f>VLOOKUP(W$2&amp;"--"&amp;$U33,tsdata!$A:$BL,W$4,FALSE)</f>
        <v>8.4874577164697094</v>
      </c>
      <c r="X33">
        <f>VLOOKUP(X$2&amp;"--"&amp;$U33,tsdata!$A:$BL,X$4,FALSE)</f>
        <v>11.106302667484099</v>
      </c>
      <c r="Y33">
        <f>VLOOKUP(Y$2&amp;"--"&amp;$U33,tsdata!$A:$BL,Y$4,FALSE)</f>
        <v>244.444444444444</v>
      </c>
      <c r="Z33">
        <f>VLOOKUP(Z$2&amp;"--"&amp;$U33,tsdata!$A:$BL,Z$4,FALSE)</f>
        <v>126.049301690644</v>
      </c>
      <c r="AA33">
        <f>VLOOKUP(AA$2&amp;"--"&amp;$U33,tsdata!$A:$BL,AA$4,FALSE)</f>
        <v>620.510543840178</v>
      </c>
      <c r="AB33" s="27">
        <f>VLOOKUP(AB$2&amp;"--"&amp;$U33,tsdata!$A:$BL,AB$4,FALSE)</f>
        <v>1.17</v>
      </c>
      <c r="AC33">
        <f>VLOOKUP(AC$2&amp;"--"&amp;$U33,tsdata!$A:$BL,AC$4,FALSE)</f>
        <v>0.94</v>
      </c>
      <c r="AD33">
        <f>VLOOKUP(AD$2&amp;"--"&amp;$U33,tsdata!$A:$BL,AD$4,FALSE)</f>
        <v>1.48</v>
      </c>
      <c r="AE33">
        <f>VLOOKUP(AE$2&amp;"--"&amp;$U33,tsdata!$A:$BL,AE$4,FALSE)</f>
        <v>12.8151395549156</v>
      </c>
      <c r="AF33">
        <f>VLOOKUP(AF$2&amp;"--"&amp;$U33,tsdata!$A:$BL,AF$4,FALSE)</f>
        <v>7.8731530654168598</v>
      </c>
      <c r="AG33">
        <f>VLOOKUP(AG$2&amp;"--"&amp;$U33,tsdata!$A:$BL,AG$4,FALSE)</f>
        <v>18.0554215123293</v>
      </c>
    </row>
    <row r="34" spans="2:33" x14ac:dyDescent="0.25">
      <c r="B34">
        <v>0</v>
      </c>
      <c r="L34" s="23"/>
      <c r="M34" s="24"/>
      <c r="U34" s="21">
        <v>35611</v>
      </c>
      <c r="V34">
        <f>VLOOKUP(V$2&amp;"--"&amp;$U34,tsdata!$A:$BL,V$4,FALSE)</f>
        <v>9.5502090079962407</v>
      </c>
      <c r="W34">
        <f>VLOOKUP(W$2&amp;"--"&amp;$U34,tsdata!$A:$BL,W$4,FALSE)</f>
        <v>8.2728050862498304</v>
      </c>
      <c r="X34">
        <f>VLOOKUP(X$2&amp;"--"&amp;$U34,tsdata!$A:$BL,X$4,FALSE)</f>
        <v>11.216889154282301</v>
      </c>
      <c r="Y34">
        <f>VLOOKUP(Y$2&amp;"--"&amp;$U34,tsdata!$A:$BL,Y$4,FALSE)</f>
        <v>334.27419354838702</v>
      </c>
      <c r="Z34">
        <f>VLOOKUP(Z$2&amp;"--"&amp;$U34,tsdata!$A:$BL,Z$4,FALSE)</f>
        <v>165.916398713826</v>
      </c>
      <c r="AA34">
        <f>VLOOKUP(AA$2&amp;"--"&amp;$U34,tsdata!$A:$BL,AA$4,FALSE)</f>
        <v>681.26463700234206</v>
      </c>
      <c r="AB34" s="27">
        <f>VLOOKUP(AB$2&amp;"--"&amp;$U34,tsdata!$A:$BL,AB$4,FALSE)</f>
        <v>1.31</v>
      </c>
      <c r="AC34">
        <f>VLOOKUP(AC$2&amp;"--"&amp;$U34,tsdata!$A:$BL,AC$4,FALSE)</f>
        <v>1.08</v>
      </c>
      <c r="AD34">
        <f>VLOOKUP(AD$2&amp;"--"&amp;$U34,tsdata!$A:$BL,AD$4,FALSE)</f>
        <v>1.5175000000000001</v>
      </c>
      <c r="AE34">
        <f>VLOOKUP(AE$2&amp;"--"&amp;$U34,tsdata!$A:$BL,AE$4,FALSE)</f>
        <v>13.8645232426534</v>
      </c>
      <c r="AF34">
        <f>VLOOKUP(AF$2&amp;"--"&amp;$U34,tsdata!$A:$BL,AF$4,FALSE)</f>
        <v>8.6847171728382104</v>
      </c>
      <c r="AG34">
        <f>VLOOKUP(AG$2&amp;"--"&amp;$U34,tsdata!$A:$BL,AG$4,FALSE)</f>
        <v>19.646561221199999</v>
      </c>
    </row>
    <row r="35" spans="2:33" x14ac:dyDescent="0.25">
      <c r="B35">
        <v>0</v>
      </c>
      <c r="L35" s="23"/>
      <c r="M35" s="24"/>
      <c r="U35" s="21">
        <v>35703</v>
      </c>
      <c r="V35">
        <f>VLOOKUP(V$2&amp;"--"&amp;$U35,tsdata!$A:$BL,V$4,FALSE)</f>
        <v>9.6800577339427498</v>
      </c>
      <c r="W35">
        <f>VLOOKUP(W$2&amp;"--"&amp;$U35,tsdata!$A:$BL,W$4,FALSE)</f>
        <v>8.4947521514789397</v>
      </c>
      <c r="X35">
        <f>VLOOKUP(X$2&amp;"--"&amp;$U35,tsdata!$A:$BL,X$4,FALSE)</f>
        <v>11.6603513606614</v>
      </c>
      <c r="Y35">
        <f>VLOOKUP(Y$2&amp;"--"&amp;$U35,tsdata!$A:$BL,Y$4,FALSE)</f>
        <v>342.66987265626301</v>
      </c>
      <c r="Z35">
        <f>VLOOKUP(Z$2&amp;"--"&amp;$U35,tsdata!$A:$BL,Z$4,FALSE)</f>
        <v>183.53315205168599</v>
      </c>
      <c r="AA35">
        <f>VLOOKUP(AA$2&amp;"--"&amp;$U35,tsdata!$A:$BL,AA$4,FALSE)</f>
        <v>790.59959349593498</v>
      </c>
      <c r="AB35" s="27">
        <f>VLOOKUP(AB$2&amp;"--"&amp;$U35,tsdata!$A:$BL,AB$4,FALSE)</f>
        <v>1.36</v>
      </c>
      <c r="AC35">
        <f>VLOOKUP(AC$2&amp;"--"&amp;$U35,tsdata!$A:$BL,AC$4,FALSE)</f>
        <v>1.05</v>
      </c>
      <c r="AD35">
        <f>VLOOKUP(AD$2&amp;"--"&amp;$U35,tsdata!$A:$BL,AD$4,FALSE)</f>
        <v>1.54</v>
      </c>
      <c r="AE35">
        <f>VLOOKUP(AE$2&amp;"--"&amp;$U35,tsdata!$A:$BL,AE$4,FALSE)</f>
        <v>13.8869401469557</v>
      </c>
      <c r="AF35">
        <f>VLOOKUP(AF$2&amp;"--"&amp;$U35,tsdata!$A:$BL,AF$4,FALSE)</f>
        <v>9.8071180569162397</v>
      </c>
      <c r="AG35">
        <f>VLOOKUP(AG$2&amp;"--"&amp;$U35,tsdata!$A:$BL,AG$4,FALSE)</f>
        <v>19.830274742760199</v>
      </c>
    </row>
    <row r="36" spans="2:33" x14ac:dyDescent="0.25">
      <c r="B36">
        <v>0</v>
      </c>
      <c r="L36" s="23"/>
      <c r="M36" s="24"/>
      <c r="U36" s="21">
        <v>35795</v>
      </c>
      <c r="V36">
        <f>VLOOKUP(V$2&amp;"--"&amp;$U36,tsdata!$A:$BL,V$4,FALSE)</f>
        <v>9.6762632899295191</v>
      </c>
      <c r="W36">
        <f>VLOOKUP(W$2&amp;"--"&amp;$U36,tsdata!$A:$BL,W$4,FALSE)</f>
        <v>8.3887660623910101</v>
      </c>
      <c r="X36">
        <f>VLOOKUP(X$2&amp;"--"&amp;$U36,tsdata!$A:$BL,X$4,FALSE)</f>
        <v>11.218007220395901</v>
      </c>
      <c r="Y36">
        <f>VLOOKUP(Y$2&amp;"--"&amp;$U36,tsdata!$A:$BL,Y$4,FALSE)</f>
        <v>352.31958762886597</v>
      </c>
      <c r="Z36">
        <f>VLOOKUP(Z$2&amp;"--"&amp;$U36,tsdata!$A:$BL,Z$4,FALSE)</f>
        <v>153.82830626450101</v>
      </c>
      <c r="AA36">
        <f>VLOOKUP(AA$2&amp;"--"&amp;$U36,tsdata!$A:$BL,AA$4,FALSE)</f>
        <v>1012.76595744681</v>
      </c>
      <c r="AB36" s="27">
        <f>VLOOKUP(AB$2&amp;"--"&amp;$U36,tsdata!$A:$BL,AB$4,FALSE)</f>
        <v>1.33</v>
      </c>
      <c r="AC36">
        <f>VLOOKUP(AC$2&amp;"--"&amp;$U36,tsdata!$A:$BL,AC$4,FALSE)</f>
        <v>0.995</v>
      </c>
      <c r="AD36">
        <f>VLOOKUP(AD$2&amp;"--"&amp;$U36,tsdata!$A:$BL,AD$4,FALSE)</f>
        <v>1.52</v>
      </c>
      <c r="AE36">
        <f>VLOOKUP(AE$2&amp;"--"&amp;$U36,tsdata!$A:$BL,AE$4,FALSE)</f>
        <v>13.6059168294725</v>
      </c>
      <c r="AF36">
        <f>VLOOKUP(AF$2&amp;"--"&amp;$U36,tsdata!$A:$BL,AF$4,FALSE)</f>
        <v>8.1704893536766097</v>
      </c>
      <c r="AG36">
        <f>VLOOKUP(AG$2&amp;"--"&amp;$U36,tsdata!$A:$BL,AG$4,FALSE)</f>
        <v>19.5974689927734</v>
      </c>
    </row>
    <row r="37" spans="2:33" x14ac:dyDescent="0.25">
      <c r="B37">
        <v>0</v>
      </c>
      <c r="L37" s="23"/>
      <c r="M37" s="24"/>
      <c r="U37" s="21">
        <v>35885</v>
      </c>
      <c r="V37">
        <f>VLOOKUP(V$2&amp;"--"&amp;$U37,tsdata!$A:$BL,V$4,FALSE)</f>
        <v>9.6740342471175609</v>
      </c>
      <c r="W37">
        <f>VLOOKUP(W$2&amp;"--"&amp;$U37,tsdata!$A:$BL,W$4,FALSE)</f>
        <v>8.5974182539547108</v>
      </c>
      <c r="X37">
        <f>VLOOKUP(X$2&amp;"--"&amp;$U37,tsdata!$A:$BL,X$4,FALSE)</f>
        <v>11.600216741239</v>
      </c>
      <c r="Y37">
        <f>VLOOKUP(Y$2&amp;"--"&amp;$U37,tsdata!$A:$BL,Y$4,FALSE)</f>
        <v>329.78571428571399</v>
      </c>
      <c r="Z37">
        <f>VLOOKUP(Z$2&amp;"--"&amp;$U37,tsdata!$A:$BL,Z$4,FALSE)</f>
        <v>159.14161384737599</v>
      </c>
      <c r="AA37">
        <f>VLOOKUP(AA$2&amp;"--"&amp;$U37,tsdata!$A:$BL,AA$4,FALSE)</f>
        <v>677.85304588607596</v>
      </c>
      <c r="AB37" s="27">
        <f>VLOOKUP(AB$2&amp;"--"&amp;$U37,tsdata!$A:$BL,AB$4,FALSE)</f>
        <v>1.2549999999999999</v>
      </c>
      <c r="AC37">
        <f>VLOOKUP(AC$2&amp;"--"&amp;$U37,tsdata!$A:$BL,AC$4,FALSE)</f>
        <v>1</v>
      </c>
      <c r="AD37">
        <f>VLOOKUP(AD$2&amp;"--"&amp;$U37,tsdata!$A:$BL,AD$4,FALSE)</f>
        <v>1.64</v>
      </c>
      <c r="AE37">
        <f>VLOOKUP(AE$2&amp;"--"&amp;$U37,tsdata!$A:$BL,AE$4,FALSE)</f>
        <v>14.172806913925101</v>
      </c>
      <c r="AF37">
        <f>VLOOKUP(AF$2&amp;"--"&amp;$U37,tsdata!$A:$BL,AF$4,FALSE)</f>
        <v>9.9442037884239305</v>
      </c>
      <c r="AG37">
        <f>VLOOKUP(AG$2&amp;"--"&amp;$U37,tsdata!$A:$BL,AG$4,FALSE)</f>
        <v>19.530788228079398</v>
      </c>
    </row>
    <row r="38" spans="2:33" x14ac:dyDescent="0.25">
      <c r="B38">
        <v>0</v>
      </c>
      <c r="L38" s="23"/>
      <c r="M38" s="24"/>
      <c r="U38" s="21">
        <v>35976</v>
      </c>
      <c r="V38">
        <f>VLOOKUP(V$2&amp;"--"&amp;$U38,tsdata!$A:$BL,V$4,FALSE)</f>
        <v>9.7987761363444807</v>
      </c>
      <c r="W38">
        <f>VLOOKUP(W$2&amp;"--"&amp;$U38,tsdata!$A:$BL,W$4,FALSE)</f>
        <v>8.4977552556149103</v>
      </c>
      <c r="X38">
        <f>VLOOKUP(X$2&amp;"--"&amp;$U38,tsdata!$A:$BL,X$4,FALSE)</f>
        <v>11.367632606258301</v>
      </c>
      <c r="Y38">
        <f>VLOOKUP(Y$2&amp;"--"&amp;$U38,tsdata!$A:$BL,Y$4,FALSE)</f>
        <v>290.59829059829099</v>
      </c>
      <c r="Z38">
        <f>VLOOKUP(Z$2&amp;"--"&amp;$U38,tsdata!$A:$BL,Z$4,FALSE)</f>
        <v>162.03902229845599</v>
      </c>
      <c r="AA38">
        <f>VLOOKUP(AA$2&amp;"--"&amp;$U38,tsdata!$A:$BL,AA$4,FALSE)</f>
        <v>956.27479502776998</v>
      </c>
      <c r="AB38" s="27">
        <f>VLOOKUP(AB$2&amp;"--"&amp;$U38,tsdata!$A:$BL,AB$4,FALSE)</f>
        <v>1.34</v>
      </c>
      <c r="AC38">
        <f>VLOOKUP(AC$2&amp;"--"&amp;$U38,tsdata!$A:$BL,AC$4,FALSE)</f>
        <v>1.02</v>
      </c>
      <c r="AD38">
        <f>VLOOKUP(AD$2&amp;"--"&amp;$U38,tsdata!$A:$BL,AD$4,FALSE)</f>
        <v>1.76</v>
      </c>
      <c r="AE38">
        <f>VLOOKUP(AE$2&amp;"--"&amp;$U38,tsdata!$A:$BL,AE$4,FALSE)</f>
        <v>14.215996746514801</v>
      </c>
      <c r="AF38">
        <f>VLOOKUP(AF$2&amp;"--"&amp;$U38,tsdata!$A:$BL,AF$4,FALSE)</f>
        <v>9.9191992983606703</v>
      </c>
      <c r="AG38">
        <f>VLOOKUP(AG$2&amp;"--"&amp;$U38,tsdata!$A:$BL,AG$4,FALSE)</f>
        <v>20.471192640274701</v>
      </c>
    </row>
    <row r="39" spans="2:33" x14ac:dyDescent="0.25">
      <c r="B39">
        <v>0</v>
      </c>
      <c r="L39" s="23"/>
      <c r="M39" s="24"/>
      <c r="U39" s="21">
        <v>36068</v>
      </c>
      <c r="V39">
        <f>VLOOKUP(V$2&amp;"--"&amp;$U39,tsdata!$A:$BL,V$4,FALSE)</f>
        <v>9.93192371849781</v>
      </c>
      <c r="W39">
        <f>VLOOKUP(W$2&amp;"--"&amp;$U39,tsdata!$A:$BL,W$4,FALSE)</f>
        <v>8.5547872449296793</v>
      </c>
      <c r="X39">
        <f>VLOOKUP(X$2&amp;"--"&amp;$U39,tsdata!$A:$BL,X$4,FALSE)</f>
        <v>11.501485569298699</v>
      </c>
      <c r="Y39">
        <f>VLOOKUP(Y$2&amp;"--"&amp;$U39,tsdata!$A:$BL,Y$4,FALSE)</f>
        <v>332.47613752200903</v>
      </c>
      <c r="Z39">
        <f>VLOOKUP(Z$2&amp;"--"&amp;$U39,tsdata!$A:$BL,Z$4,FALSE)</f>
        <v>174.51780695843701</v>
      </c>
      <c r="AA39">
        <f>VLOOKUP(AA$2&amp;"--"&amp;$U39,tsdata!$A:$BL,AA$4,FALSE)</f>
        <v>970.38043478260897</v>
      </c>
      <c r="AB39" s="27">
        <f>VLOOKUP(AB$2&amp;"--"&amp;$U39,tsdata!$A:$BL,AB$4,FALSE)</f>
        <v>1.34</v>
      </c>
      <c r="AC39">
        <f>VLOOKUP(AC$2&amp;"--"&amp;$U39,tsdata!$A:$BL,AC$4,FALSE)</f>
        <v>1.075</v>
      </c>
      <c r="AD39">
        <f>VLOOKUP(AD$2&amp;"--"&amp;$U39,tsdata!$A:$BL,AD$4,FALSE)</f>
        <v>1.665</v>
      </c>
      <c r="AE39">
        <f>VLOOKUP(AE$2&amp;"--"&amp;$U39,tsdata!$A:$BL,AE$4,FALSE)</f>
        <v>14.6327802282434</v>
      </c>
      <c r="AF39">
        <f>VLOOKUP(AF$2&amp;"--"&amp;$U39,tsdata!$A:$BL,AF$4,FALSE)</f>
        <v>10.830843386279</v>
      </c>
      <c r="AG39">
        <f>VLOOKUP(AG$2&amp;"--"&amp;$U39,tsdata!$A:$BL,AG$4,FALSE)</f>
        <v>20.176354664346999</v>
      </c>
    </row>
    <row r="40" spans="2:33" x14ac:dyDescent="0.25">
      <c r="B40">
        <v>0</v>
      </c>
      <c r="U40" s="21">
        <v>36160</v>
      </c>
      <c r="V40">
        <f>VLOOKUP(V$2&amp;"--"&amp;$U40,tsdata!$A:$BL,V$4,FALSE)</f>
        <v>9.4525273468220501</v>
      </c>
      <c r="W40">
        <f>VLOOKUP(W$2&amp;"--"&amp;$U40,tsdata!$A:$BL,W$4,FALSE)</f>
        <v>8.3659968255868797</v>
      </c>
      <c r="X40">
        <f>VLOOKUP(X$2&amp;"--"&amp;$U40,tsdata!$A:$BL,X$4,FALSE)</f>
        <v>10.990957757383599</v>
      </c>
      <c r="Y40">
        <f>VLOOKUP(Y$2&amp;"--"&amp;$U40,tsdata!$A:$BL,Y$4,FALSE)</f>
        <v>363.09643030205098</v>
      </c>
      <c r="Z40">
        <f>VLOOKUP(Z$2&amp;"--"&amp;$U40,tsdata!$A:$BL,Z$4,FALSE)</f>
        <v>162.685392072345</v>
      </c>
      <c r="AA40">
        <f>VLOOKUP(AA$2&amp;"--"&amp;$U40,tsdata!$A:$BL,AA$4,FALSE)</f>
        <v>1095.7142857142901</v>
      </c>
      <c r="AB40" s="27">
        <f>VLOOKUP(AB$2&amp;"--"&amp;$U40,tsdata!$A:$BL,AB$4,FALSE)</f>
        <v>1.29</v>
      </c>
      <c r="AC40">
        <f>VLOOKUP(AC$2&amp;"--"&amp;$U40,tsdata!$A:$BL,AC$4,FALSE)</f>
        <v>1.0149999999999999</v>
      </c>
      <c r="AD40">
        <f>VLOOKUP(AD$2&amp;"--"&amp;$U40,tsdata!$A:$BL,AD$4,FALSE)</f>
        <v>1.6</v>
      </c>
      <c r="AE40">
        <f>VLOOKUP(AE$2&amp;"--"&amp;$U40,tsdata!$A:$BL,AE$4,FALSE)</f>
        <v>13.542886131272899</v>
      </c>
      <c r="AF40">
        <f>VLOOKUP(AF$2&amp;"--"&amp;$U40,tsdata!$A:$BL,AF$4,FALSE)</f>
        <v>9.5205167424950101</v>
      </c>
      <c r="AG40">
        <f>VLOOKUP(AG$2&amp;"--"&amp;$U40,tsdata!$A:$BL,AG$4,FALSE)</f>
        <v>20.0589688355711</v>
      </c>
    </row>
    <row r="41" spans="2:33" x14ac:dyDescent="0.25">
      <c r="B41">
        <v>0</v>
      </c>
      <c r="U41" s="21">
        <v>36250</v>
      </c>
      <c r="V41">
        <f>VLOOKUP(V$2&amp;"--"&amp;$U41,tsdata!$A:$BL,V$4,FALSE)</f>
        <v>9.4722999567220203</v>
      </c>
      <c r="W41">
        <f>VLOOKUP(W$2&amp;"--"&amp;$U41,tsdata!$A:$BL,W$4,FALSE)</f>
        <v>8.5434317591198692</v>
      </c>
      <c r="X41">
        <f>VLOOKUP(X$2&amp;"--"&amp;$U41,tsdata!$A:$BL,X$4,FALSE)</f>
        <v>11.2013072426882</v>
      </c>
      <c r="Y41">
        <f>VLOOKUP(Y$2&amp;"--"&amp;$U41,tsdata!$A:$BL,Y$4,FALSE)</f>
        <v>298.13499405312501</v>
      </c>
      <c r="Z41">
        <f>VLOOKUP(Z$2&amp;"--"&amp;$U41,tsdata!$A:$BL,Z$4,FALSE)</f>
        <v>148.11758958129801</v>
      </c>
      <c r="AA41">
        <f>VLOOKUP(AA$2&amp;"--"&amp;$U41,tsdata!$A:$BL,AA$4,FALSE)</f>
        <v>957.96654929577505</v>
      </c>
      <c r="AB41" s="27">
        <f>VLOOKUP(AB$2&amp;"--"&amp;$U41,tsdata!$A:$BL,AB$4,FALSE)</f>
        <v>1.2250000000000001</v>
      </c>
      <c r="AC41">
        <f>VLOOKUP(AC$2&amp;"--"&amp;$U41,tsdata!$A:$BL,AC$4,FALSE)</f>
        <v>0.93500000000000005</v>
      </c>
      <c r="AD41">
        <f>VLOOKUP(AD$2&amp;"--"&amp;$U41,tsdata!$A:$BL,AD$4,FALSE)</f>
        <v>1.5075000000000001</v>
      </c>
      <c r="AE41">
        <f>VLOOKUP(AE$2&amp;"--"&amp;$U41,tsdata!$A:$BL,AE$4,FALSE)</f>
        <v>15.0087730148697</v>
      </c>
      <c r="AF41">
        <f>VLOOKUP(AF$2&amp;"--"&amp;$U41,tsdata!$A:$BL,AF$4,FALSE)</f>
        <v>9.4066002356139098</v>
      </c>
      <c r="AG41">
        <f>VLOOKUP(AG$2&amp;"--"&amp;$U41,tsdata!$A:$BL,AG$4,FALSE)</f>
        <v>21.307859499805499</v>
      </c>
    </row>
    <row r="42" spans="2:33" x14ac:dyDescent="0.25">
      <c r="U42" s="21">
        <v>36341</v>
      </c>
      <c r="V42">
        <f>VLOOKUP(V$2&amp;"--"&amp;$U42,tsdata!$A:$BL,V$4,FALSE)</f>
        <v>9.3646430174703408</v>
      </c>
      <c r="W42">
        <f>VLOOKUP(W$2&amp;"--"&amp;$U42,tsdata!$A:$BL,W$4,FALSE)</f>
        <v>8.4102836190314907</v>
      </c>
      <c r="X42">
        <f>VLOOKUP(X$2&amp;"--"&amp;$U42,tsdata!$A:$BL,X$4,FALSE)</f>
        <v>10.8278130590557</v>
      </c>
      <c r="Y42">
        <f>VLOOKUP(Y$2&amp;"--"&amp;$U42,tsdata!$A:$BL,Y$4,FALSE)</f>
        <v>366.38655462184897</v>
      </c>
      <c r="Z42">
        <f>VLOOKUP(Z$2&amp;"--"&amp;$U42,tsdata!$A:$BL,Z$4,FALSE)</f>
        <v>172.63496143958901</v>
      </c>
      <c r="AA42">
        <f>VLOOKUP(AA$2&amp;"--"&amp;$U42,tsdata!$A:$BL,AA$4,FALSE)</f>
        <v>1071.03896103896</v>
      </c>
      <c r="AB42" s="27">
        <f>VLOOKUP(AB$2&amp;"--"&amp;$U42,tsdata!$A:$BL,AB$4,FALSE)</f>
        <v>1.2350000000000001</v>
      </c>
      <c r="AC42">
        <f>VLOOKUP(AC$2&amp;"--"&amp;$U42,tsdata!$A:$BL,AC$4,FALSE)</f>
        <v>0.995</v>
      </c>
      <c r="AD42">
        <f>VLOOKUP(AD$2&amp;"--"&amp;$U42,tsdata!$A:$BL,AD$4,FALSE)</f>
        <v>1.54</v>
      </c>
      <c r="AE42">
        <f>VLOOKUP(AE$2&amp;"--"&amp;$U42,tsdata!$A:$BL,AE$4,FALSE)</f>
        <v>15.667205105979701</v>
      </c>
      <c r="AF42">
        <f>VLOOKUP(AF$2&amp;"--"&amp;$U42,tsdata!$A:$BL,AF$4,FALSE)</f>
        <v>10.245502246329</v>
      </c>
      <c r="AG42">
        <f>VLOOKUP(AG$2&amp;"--"&amp;$U42,tsdata!$A:$BL,AG$4,FALSE)</f>
        <v>22.744090645090701</v>
      </c>
    </row>
    <row r="43" spans="2:33" x14ac:dyDescent="0.25">
      <c r="U43" s="21">
        <v>36433</v>
      </c>
      <c r="V43">
        <f>VLOOKUP(V$2&amp;"--"&amp;$U43,tsdata!$A:$BL,V$4,FALSE)</f>
        <v>9.0580319880373192</v>
      </c>
      <c r="W43">
        <f>VLOOKUP(W$2&amp;"--"&amp;$U43,tsdata!$A:$BL,W$4,FALSE)</f>
        <v>8.3367711830831706</v>
      </c>
      <c r="X43">
        <f>VLOOKUP(X$2&amp;"--"&amp;$U43,tsdata!$A:$BL,X$4,FALSE)</f>
        <v>10.8054626330291</v>
      </c>
      <c r="Y43">
        <f>VLOOKUP(Y$2&amp;"--"&amp;$U43,tsdata!$A:$BL,Y$4,FALSE)</f>
        <v>276.92307692307702</v>
      </c>
      <c r="Z43">
        <f>VLOOKUP(Z$2&amp;"--"&amp;$U43,tsdata!$A:$BL,Z$4,FALSE)</f>
        <v>152.20227685446599</v>
      </c>
      <c r="AA43">
        <f>VLOOKUP(AA$2&amp;"--"&amp;$U43,tsdata!$A:$BL,AA$4,FALSE)</f>
        <v>914.930955120828</v>
      </c>
      <c r="AB43" s="27">
        <f>VLOOKUP(AB$2&amp;"--"&amp;$U43,tsdata!$A:$BL,AB$4,FALSE)</f>
        <v>1.2949999999999999</v>
      </c>
      <c r="AC43">
        <f>VLOOKUP(AC$2&amp;"--"&amp;$U43,tsdata!$A:$BL,AC$4,FALSE)</f>
        <v>1.0475000000000001</v>
      </c>
      <c r="AD43">
        <f>VLOOKUP(AD$2&amp;"--"&amp;$U43,tsdata!$A:$BL,AD$4,FALSE)</f>
        <v>1.5549999999999999</v>
      </c>
      <c r="AE43">
        <f>VLOOKUP(AE$2&amp;"--"&amp;$U43,tsdata!$A:$BL,AE$4,FALSE)</f>
        <v>15.913930625497899</v>
      </c>
      <c r="AF43">
        <f>VLOOKUP(AF$2&amp;"--"&amp;$U43,tsdata!$A:$BL,AF$4,FALSE)</f>
        <v>10.7727745633614</v>
      </c>
      <c r="AG43">
        <f>VLOOKUP(AG$2&amp;"--"&amp;$U43,tsdata!$A:$BL,AG$4,FALSE)</f>
        <v>23.907364998262899</v>
      </c>
    </row>
    <row r="44" spans="2:33" x14ac:dyDescent="0.25">
      <c r="U44" s="21">
        <v>36525</v>
      </c>
      <c r="V44">
        <f>VLOOKUP(V$2&amp;"--"&amp;$U44,tsdata!$A:$BL,V$4,FALSE)</f>
        <v>8.7999235620103207</v>
      </c>
      <c r="W44">
        <f>VLOOKUP(W$2&amp;"--"&amp;$U44,tsdata!$A:$BL,W$4,FALSE)</f>
        <v>8.0268155659451406</v>
      </c>
      <c r="X44">
        <f>VLOOKUP(X$2&amp;"--"&amp;$U44,tsdata!$A:$BL,X$4,FALSE)</f>
        <v>10.440156731089999</v>
      </c>
      <c r="Y44">
        <f>VLOOKUP(Y$2&amp;"--"&amp;$U44,tsdata!$A:$BL,Y$4,FALSE)</f>
        <v>277.35849056603797</v>
      </c>
      <c r="Z44">
        <f>VLOOKUP(Z$2&amp;"--"&amp;$U44,tsdata!$A:$BL,Z$4,FALSE)</f>
        <v>133.85579937304101</v>
      </c>
      <c r="AA44">
        <f>VLOOKUP(AA$2&amp;"--"&amp;$U44,tsdata!$A:$BL,AA$4,FALSE)</f>
        <v>922.05882352941205</v>
      </c>
      <c r="AB44" s="27">
        <f>VLOOKUP(AB$2&amp;"--"&amp;$U44,tsdata!$A:$BL,AB$4,FALSE)</f>
        <v>1.2</v>
      </c>
      <c r="AC44">
        <f>VLOOKUP(AC$2&amp;"--"&amp;$U44,tsdata!$A:$BL,AC$4,FALSE)</f>
        <v>1.07</v>
      </c>
      <c r="AD44">
        <f>VLOOKUP(AD$2&amp;"--"&amp;$U44,tsdata!$A:$BL,AD$4,FALSE)</f>
        <v>1.52</v>
      </c>
      <c r="AE44">
        <f>VLOOKUP(AE$2&amp;"--"&amp;$U44,tsdata!$A:$BL,AE$4,FALSE)</f>
        <v>17.8268303108017</v>
      </c>
      <c r="AF44">
        <f>VLOOKUP(AF$2&amp;"--"&amp;$U44,tsdata!$A:$BL,AF$4,FALSE)</f>
        <v>10.7418064248335</v>
      </c>
      <c r="AG44">
        <f>VLOOKUP(AG$2&amp;"--"&amp;$U44,tsdata!$A:$BL,AG$4,FALSE)</f>
        <v>23.560358037038299</v>
      </c>
    </row>
    <row r="45" spans="2:33" x14ac:dyDescent="0.25">
      <c r="U45" s="21">
        <v>36616</v>
      </c>
      <c r="V45">
        <f>VLOOKUP(V$2&amp;"--"&amp;$U45,tsdata!$A:$BL,V$4,FALSE)</f>
        <v>8.9572706171411003</v>
      </c>
      <c r="W45">
        <f>VLOOKUP(W$2&amp;"--"&amp;$U45,tsdata!$A:$BL,W$4,FALSE)</f>
        <v>8.1642948938498403</v>
      </c>
      <c r="X45">
        <f>VLOOKUP(X$2&amp;"--"&amp;$U45,tsdata!$A:$BL,X$4,FALSE)</f>
        <v>10.673385216141</v>
      </c>
      <c r="Y45">
        <f>VLOOKUP(Y$2&amp;"--"&amp;$U45,tsdata!$A:$BL,Y$4,FALSE)</f>
        <v>336.39705882352899</v>
      </c>
      <c r="Z45">
        <f>VLOOKUP(Z$2&amp;"--"&amp;$U45,tsdata!$A:$BL,Z$4,FALSE)</f>
        <v>153.216374269006</v>
      </c>
      <c r="AA45">
        <f>VLOOKUP(AA$2&amp;"--"&amp;$U45,tsdata!$A:$BL,AA$4,FALSE)</f>
        <v>892.857142857143</v>
      </c>
      <c r="AB45" s="27">
        <f>VLOOKUP(AB$2&amp;"--"&amp;$U45,tsdata!$A:$BL,AB$4,FALSE)</f>
        <v>1.2849999999999999</v>
      </c>
      <c r="AC45">
        <f>VLOOKUP(AC$2&amp;"--"&amp;$U45,tsdata!$A:$BL,AC$4,FALSE)</f>
        <v>0.98750000000000004</v>
      </c>
      <c r="AD45">
        <f>VLOOKUP(AD$2&amp;"--"&amp;$U45,tsdata!$A:$BL,AD$4,FALSE)</f>
        <v>1.71</v>
      </c>
      <c r="AE45">
        <f>VLOOKUP(AE$2&amp;"--"&amp;$U45,tsdata!$A:$BL,AE$4,FALSE)</f>
        <v>18.214770291076501</v>
      </c>
      <c r="AF45">
        <f>VLOOKUP(AF$2&amp;"--"&amp;$U45,tsdata!$A:$BL,AF$4,FALSE)</f>
        <v>11.0307073894494</v>
      </c>
      <c r="AG45">
        <f>VLOOKUP(AG$2&amp;"--"&amp;$U45,tsdata!$A:$BL,AG$4,FALSE)</f>
        <v>23.498339911017698</v>
      </c>
    </row>
    <row r="46" spans="2:33" x14ac:dyDescent="0.25">
      <c r="U46" s="21">
        <v>36707</v>
      </c>
      <c r="V46">
        <f>VLOOKUP(V$2&amp;"--"&amp;$U46,tsdata!$A:$BL,V$4,FALSE)</f>
        <v>9.1239740973040302</v>
      </c>
      <c r="W46">
        <f>VLOOKUP(W$2&amp;"--"&amp;$U46,tsdata!$A:$BL,W$4,FALSE)</f>
        <v>8.0617586085281001</v>
      </c>
      <c r="X46">
        <f>VLOOKUP(X$2&amp;"--"&amp;$U46,tsdata!$A:$BL,X$4,FALSE)</f>
        <v>10.3206395478972</v>
      </c>
      <c r="Y46">
        <f>VLOOKUP(Y$2&amp;"--"&amp;$U46,tsdata!$A:$BL,Y$4,FALSE)</f>
        <v>282.78062020340701</v>
      </c>
      <c r="Z46">
        <f>VLOOKUP(Z$2&amp;"--"&amp;$U46,tsdata!$A:$BL,Z$4,FALSE)</f>
        <v>137.49422711800599</v>
      </c>
      <c r="AA46">
        <f>VLOOKUP(AA$2&amp;"--"&amp;$U46,tsdata!$A:$BL,AA$4,FALSE)</f>
        <v>774.58333333333303</v>
      </c>
      <c r="AB46" s="27">
        <f>VLOOKUP(AB$2&amp;"--"&amp;$U46,tsdata!$A:$BL,AB$4,FALSE)</f>
        <v>1.335</v>
      </c>
      <c r="AC46">
        <f>VLOOKUP(AC$2&amp;"--"&amp;$U46,tsdata!$A:$BL,AC$4,FALSE)</f>
        <v>1.0075000000000001</v>
      </c>
      <c r="AD46">
        <f>VLOOKUP(AD$2&amp;"--"&amp;$U46,tsdata!$A:$BL,AD$4,FALSE)</f>
        <v>1.7075</v>
      </c>
      <c r="AE46">
        <f>VLOOKUP(AE$2&amp;"--"&amp;$U46,tsdata!$A:$BL,AE$4,FALSE)</f>
        <v>20.463503933389401</v>
      </c>
      <c r="AF46">
        <f>VLOOKUP(AF$2&amp;"--"&amp;$U46,tsdata!$A:$BL,AF$4,FALSE)</f>
        <v>11.981376503577099</v>
      </c>
      <c r="AG46">
        <f>VLOOKUP(AG$2&amp;"--"&amp;$U46,tsdata!$A:$BL,AG$4,FALSE)</f>
        <v>29.023769672949999</v>
      </c>
    </row>
    <row r="47" spans="2:33" x14ac:dyDescent="0.25">
      <c r="U47" s="21">
        <v>36799</v>
      </c>
      <c r="V47">
        <f>VLOOKUP(V$2&amp;"--"&amp;$U47,tsdata!$A:$BL,V$4,FALSE)</f>
        <v>9.0446396957206794</v>
      </c>
      <c r="W47">
        <f>VLOOKUP(W$2&amp;"--"&amp;$U47,tsdata!$A:$BL,W$4,FALSE)</f>
        <v>8.3755724707247001</v>
      </c>
      <c r="X47">
        <f>VLOOKUP(X$2&amp;"--"&amp;$U47,tsdata!$A:$BL,X$4,FALSE)</f>
        <v>10.5764451812788</v>
      </c>
      <c r="Y47">
        <f>VLOOKUP(Y$2&amp;"--"&amp;$U47,tsdata!$A:$BL,Y$4,FALSE)</f>
        <v>346.08695652173901</v>
      </c>
      <c r="Z47">
        <f>VLOOKUP(Z$2&amp;"--"&amp;$U47,tsdata!$A:$BL,Z$4,FALSE)</f>
        <v>128.56056343897799</v>
      </c>
      <c r="AA47">
        <f>VLOOKUP(AA$2&amp;"--"&amp;$U47,tsdata!$A:$BL,AA$4,FALSE)</f>
        <v>791.9140625</v>
      </c>
      <c r="AB47" s="27">
        <f>VLOOKUP(AB$2&amp;"--"&amp;$U47,tsdata!$A:$BL,AB$4,FALSE)</f>
        <v>1.37</v>
      </c>
      <c r="AC47">
        <f>VLOOKUP(AC$2&amp;"--"&amp;$U47,tsdata!$A:$BL,AC$4,FALSE)</f>
        <v>1.01</v>
      </c>
      <c r="AD47">
        <f>VLOOKUP(AD$2&amp;"--"&amp;$U47,tsdata!$A:$BL,AD$4,FALSE)</f>
        <v>1.6875</v>
      </c>
      <c r="AE47">
        <f>VLOOKUP(AE$2&amp;"--"&amp;$U47,tsdata!$A:$BL,AE$4,FALSE)</f>
        <v>18.839880422838402</v>
      </c>
      <c r="AF47">
        <f>VLOOKUP(AF$2&amp;"--"&amp;$U47,tsdata!$A:$BL,AF$4,FALSE)</f>
        <v>11.7125529953562</v>
      </c>
      <c r="AG47">
        <f>VLOOKUP(AG$2&amp;"--"&amp;$U47,tsdata!$A:$BL,AG$4,FALSE)</f>
        <v>26.635219028810599</v>
      </c>
    </row>
    <row r="48" spans="2:33" x14ac:dyDescent="0.25">
      <c r="U48" s="21">
        <v>36891</v>
      </c>
      <c r="V48">
        <f>VLOOKUP(V$2&amp;"--"&amp;$U48,tsdata!$A:$BL,V$4,FALSE)</f>
        <v>9.2810444539747596</v>
      </c>
      <c r="W48">
        <f>VLOOKUP(W$2&amp;"--"&amp;$U48,tsdata!$A:$BL,W$4,FALSE)</f>
        <v>8.4844031291821693</v>
      </c>
      <c r="X48">
        <f>VLOOKUP(X$2&amp;"--"&amp;$U48,tsdata!$A:$BL,X$4,FALSE)</f>
        <v>10.7211876317639</v>
      </c>
      <c r="Y48">
        <f>VLOOKUP(Y$2&amp;"--"&amp;$U48,tsdata!$A:$BL,Y$4,FALSE)</f>
        <v>278.241768695536</v>
      </c>
      <c r="Z48">
        <f>VLOOKUP(Z$2&amp;"--"&amp;$U48,tsdata!$A:$BL,Z$4,FALSE)</f>
        <v>130.115155450309</v>
      </c>
      <c r="AA48">
        <f>VLOOKUP(AA$2&amp;"--"&amp;$U48,tsdata!$A:$BL,AA$4,FALSE)</f>
        <v>718.22635135135101</v>
      </c>
      <c r="AB48" s="27">
        <f>VLOOKUP(AB$2&amp;"--"&amp;$U48,tsdata!$A:$BL,AB$4,FALSE)</f>
        <v>1.28</v>
      </c>
      <c r="AC48">
        <f>VLOOKUP(AC$2&amp;"--"&amp;$U48,tsdata!$A:$BL,AC$4,FALSE)</f>
        <v>1.0049999999999999</v>
      </c>
      <c r="AD48">
        <f>VLOOKUP(AD$2&amp;"--"&amp;$U48,tsdata!$A:$BL,AD$4,FALSE)</f>
        <v>1.615</v>
      </c>
      <c r="AE48">
        <f>VLOOKUP(AE$2&amp;"--"&amp;$U48,tsdata!$A:$BL,AE$4,FALSE)</f>
        <v>17.961739526900399</v>
      </c>
      <c r="AF48">
        <f>VLOOKUP(AF$2&amp;"--"&amp;$U48,tsdata!$A:$BL,AF$4,FALSE)</f>
        <v>10.379627144958899</v>
      </c>
      <c r="AG48">
        <f>VLOOKUP(AG$2&amp;"--"&amp;$U48,tsdata!$A:$BL,AG$4,FALSE)</f>
        <v>25.1444625430005</v>
      </c>
    </row>
    <row r="49" spans="21:33" x14ac:dyDescent="0.25">
      <c r="U49" s="21">
        <v>36981</v>
      </c>
      <c r="V49">
        <f>VLOOKUP(V$2&amp;"--"&amp;$U49,tsdata!$A:$BL,V$4,FALSE)</f>
        <v>9.7005805275560508</v>
      </c>
      <c r="W49">
        <f>VLOOKUP(W$2&amp;"--"&amp;$U49,tsdata!$A:$BL,W$4,FALSE)</f>
        <v>8.7325163357262099</v>
      </c>
      <c r="X49">
        <f>VLOOKUP(X$2&amp;"--"&amp;$U49,tsdata!$A:$BL,X$4,FALSE)</f>
        <v>11.0336536584912</v>
      </c>
      <c r="Y49">
        <f>VLOOKUP(Y$2&amp;"--"&amp;$U49,tsdata!$A:$BL,Y$4,FALSE)</f>
        <v>193.43010363397701</v>
      </c>
      <c r="Z49">
        <f>VLOOKUP(Z$2&amp;"--"&amp;$U49,tsdata!$A:$BL,Z$4,FALSE)</f>
        <v>119.11072323666301</v>
      </c>
      <c r="AA49">
        <f>VLOOKUP(AA$2&amp;"--"&amp;$U49,tsdata!$A:$BL,AA$4,FALSE)</f>
        <v>609.59183673469397</v>
      </c>
      <c r="AB49" s="27">
        <f>VLOOKUP(AB$2&amp;"--"&amp;$U49,tsdata!$A:$BL,AB$4,FALSE)</f>
        <v>1.2649999999999999</v>
      </c>
      <c r="AC49">
        <f>VLOOKUP(AC$2&amp;"--"&amp;$U49,tsdata!$A:$BL,AC$4,FALSE)</f>
        <v>0.99250000000000005</v>
      </c>
      <c r="AD49">
        <f>VLOOKUP(AD$2&amp;"--"&amp;$U49,tsdata!$A:$BL,AD$4,FALSE)</f>
        <v>1.6475</v>
      </c>
      <c r="AE49">
        <f>VLOOKUP(AE$2&amp;"--"&amp;$U49,tsdata!$A:$BL,AE$4,FALSE)</f>
        <v>17.674550525822401</v>
      </c>
      <c r="AF49">
        <f>VLOOKUP(AF$2&amp;"--"&amp;$U49,tsdata!$A:$BL,AF$4,FALSE)</f>
        <v>11.369697744415401</v>
      </c>
      <c r="AG49">
        <f>VLOOKUP(AG$2&amp;"--"&amp;$U49,tsdata!$A:$BL,AG$4,FALSE)</f>
        <v>26.584382499615501</v>
      </c>
    </row>
    <row r="50" spans="21:33" x14ac:dyDescent="0.25">
      <c r="U50" s="21">
        <v>37072</v>
      </c>
      <c r="V50">
        <f>VLOOKUP(V$2&amp;"--"&amp;$U50,tsdata!$A:$BL,V$4,FALSE)</f>
        <v>9.7362363347293908</v>
      </c>
      <c r="W50">
        <f>VLOOKUP(W$2&amp;"--"&amp;$U50,tsdata!$A:$BL,W$4,FALSE)</f>
        <v>8.88691065767871</v>
      </c>
      <c r="X50">
        <f>VLOOKUP(X$2&amp;"--"&amp;$U50,tsdata!$A:$BL,X$4,FALSE)</f>
        <v>11.085935861664099</v>
      </c>
      <c r="Y50">
        <f>VLOOKUP(Y$2&amp;"--"&amp;$U50,tsdata!$A:$BL,Y$4,FALSE)</f>
        <v>226.43907898944701</v>
      </c>
      <c r="Z50">
        <f>VLOOKUP(Z$2&amp;"--"&amp;$U50,tsdata!$A:$BL,Z$4,FALSE)</f>
        <v>118.333740227356</v>
      </c>
      <c r="AA50">
        <f>VLOOKUP(AA$2&amp;"--"&amp;$U50,tsdata!$A:$BL,AA$4,FALSE)</f>
        <v>704.80072463768101</v>
      </c>
      <c r="AB50" s="27">
        <f>VLOOKUP(AB$2&amp;"--"&amp;$U50,tsdata!$A:$BL,AB$4,FALSE)</f>
        <v>1.3</v>
      </c>
      <c r="AC50">
        <f>VLOOKUP(AC$2&amp;"--"&amp;$U50,tsdata!$A:$BL,AC$4,FALSE)</f>
        <v>0.98750000000000004</v>
      </c>
      <c r="AD50">
        <f>VLOOKUP(AD$2&amp;"--"&amp;$U50,tsdata!$A:$BL,AD$4,FALSE)</f>
        <v>1.6375</v>
      </c>
      <c r="AE50">
        <f>VLOOKUP(AE$2&amp;"--"&amp;$U50,tsdata!$A:$BL,AE$4,FALSE)</f>
        <v>17.800451229668901</v>
      </c>
      <c r="AF50">
        <f>VLOOKUP(AF$2&amp;"--"&amp;$U50,tsdata!$A:$BL,AF$4,FALSE)</f>
        <v>11.874572724646301</v>
      </c>
      <c r="AG50">
        <f>VLOOKUP(AG$2&amp;"--"&amp;$U50,tsdata!$A:$BL,AG$4,FALSE)</f>
        <v>25.9254820463876</v>
      </c>
    </row>
    <row r="51" spans="21:33" x14ac:dyDescent="0.25">
      <c r="U51" s="21">
        <v>37164</v>
      </c>
      <c r="V51">
        <f>VLOOKUP(V$2&amp;"--"&amp;$U51,tsdata!$A:$BL,V$4,FALSE)</f>
        <v>9.7130563209770795</v>
      </c>
      <c r="W51">
        <f>VLOOKUP(W$2&amp;"--"&amp;$U51,tsdata!$A:$BL,W$4,FALSE)</f>
        <v>8.780519185827</v>
      </c>
      <c r="X51">
        <f>VLOOKUP(X$2&amp;"--"&amp;$U51,tsdata!$A:$BL,X$4,FALSE)</f>
        <v>11.183990373683301</v>
      </c>
      <c r="Y51">
        <f>VLOOKUP(Y$2&amp;"--"&amp;$U51,tsdata!$A:$BL,Y$4,FALSE)</f>
        <v>289.86565611324198</v>
      </c>
      <c r="Z51">
        <f>VLOOKUP(Z$2&amp;"--"&amp;$U51,tsdata!$A:$BL,Z$4,FALSE)</f>
        <v>127.831173698865</v>
      </c>
      <c r="AA51">
        <f>VLOOKUP(AA$2&amp;"--"&amp;$U51,tsdata!$A:$BL,AA$4,FALSE)</f>
        <v>796.23397435897402</v>
      </c>
      <c r="AB51" s="27">
        <f>VLOOKUP(AB$2&amp;"--"&amp;$U51,tsdata!$A:$BL,AB$4,FALSE)</f>
        <v>1.3149999999999999</v>
      </c>
      <c r="AC51">
        <f>VLOOKUP(AC$2&amp;"--"&amp;$U51,tsdata!$A:$BL,AC$4,FALSE)</f>
        <v>1.0049999999999999</v>
      </c>
      <c r="AD51">
        <f>VLOOKUP(AD$2&amp;"--"&amp;$U51,tsdata!$A:$BL,AD$4,FALSE)</f>
        <v>1.66</v>
      </c>
      <c r="AE51">
        <f>VLOOKUP(AE$2&amp;"--"&amp;$U51,tsdata!$A:$BL,AE$4,FALSE)</f>
        <v>18.2453787514747</v>
      </c>
      <c r="AF51">
        <f>VLOOKUP(AF$2&amp;"--"&amp;$U51,tsdata!$A:$BL,AF$4,FALSE)</f>
        <v>12.539969455966901</v>
      </c>
      <c r="AG51">
        <f>VLOOKUP(AG$2&amp;"--"&amp;$U51,tsdata!$A:$BL,AG$4,FALSE)</f>
        <v>24.484283343059801</v>
      </c>
    </row>
    <row r="52" spans="21:33" x14ac:dyDescent="0.25">
      <c r="U52" s="21">
        <v>37256</v>
      </c>
      <c r="V52">
        <f>VLOOKUP(V$2&amp;"--"&amp;$U52,tsdata!$A:$BL,V$4,FALSE)</f>
        <v>9.4666041546451201</v>
      </c>
      <c r="W52">
        <f>VLOOKUP(W$2&amp;"--"&amp;$U52,tsdata!$A:$BL,W$4,FALSE)</f>
        <v>8.6019990230338497</v>
      </c>
      <c r="X52">
        <f>VLOOKUP(X$2&amp;"--"&amp;$U52,tsdata!$A:$BL,X$4,FALSE)</f>
        <v>10.7154478158301</v>
      </c>
      <c r="Y52">
        <f>VLOOKUP(Y$2&amp;"--"&amp;$U52,tsdata!$A:$BL,Y$4,FALSE)</f>
        <v>205.48846058400201</v>
      </c>
      <c r="Z52">
        <f>VLOOKUP(Z$2&amp;"--"&amp;$U52,tsdata!$A:$BL,Z$4,FALSE)</f>
        <v>111.244917483856</v>
      </c>
      <c r="AA52">
        <f>VLOOKUP(AA$2&amp;"--"&amp;$U52,tsdata!$A:$BL,AA$4,FALSE)</f>
        <v>552.90264234035897</v>
      </c>
      <c r="AB52" s="27">
        <f>VLOOKUP(AB$2&amp;"--"&amp;$U52,tsdata!$A:$BL,AB$4,FALSE)</f>
        <v>1.27</v>
      </c>
      <c r="AC52">
        <f>VLOOKUP(AC$2&amp;"--"&amp;$U52,tsdata!$A:$BL,AC$4,FALSE)</f>
        <v>0.93</v>
      </c>
      <c r="AD52">
        <f>VLOOKUP(AD$2&amp;"--"&amp;$U52,tsdata!$A:$BL,AD$4,FALSE)</f>
        <v>1.62</v>
      </c>
      <c r="AE52">
        <f>VLOOKUP(AE$2&amp;"--"&amp;$U52,tsdata!$A:$BL,AE$4,FALSE)</f>
        <v>16.288983903420501</v>
      </c>
      <c r="AF52">
        <f>VLOOKUP(AF$2&amp;"--"&amp;$U52,tsdata!$A:$BL,AF$4,FALSE)</f>
        <v>11.864832085651001</v>
      </c>
      <c r="AG52">
        <f>VLOOKUP(AG$2&amp;"--"&amp;$U52,tsdata!$A:$BL,AG$4,FALSE)</f>
        <v>23.782652716841</v>
      </c>
    </row>
    <row r="53" spans="21:33" x14ac:dyDescent="0.25">
      <c r="U53" s="21">
        <v>37346</v>
      </c>
      <c r="V53">
        <f>VLOOKUP(V$2&amp;"--"&amp;$U53,tsdata!$A:$BL,V$4,FALSE)</f>
        <v>9.5796625354636404</v>
      </c>
      <c r="W53">
        <f>VLOOKUP(W$2&amp;"--"&amp;$U53,tsdata!$A:$BL,W$4,FALSE)</f>
        <v>8.8329027296130995</v>
      </c>
      <c r="X53">
        <f>VLOOKUP(X$2&amp;"--"&amp;$U53,tsdata!$A:$BL,X$4,FALSE)</f>
        <v>10.899605081237199</v>
      </c>
      <c r="Y53">
        <f>VLOOKUP(Y$2&amp;"--"&amp;$U53,tsdata!$A:$BL,Y$4,FALSE)</f>
        <v>248.63840746448199</v>
      </c>
      <c r="Z53">
        <f>VLOOKUP(Z$2&amp;"--"&amp;$U53,tsdata!$A:$BL,Z$4,FALSE)</f>
        <v>123.452203025049</v>
      </c>
      <c r="AA53">
        <f>VLOOKUP(AA$2&amp;"--"&amp;$U53,tsdata!$A:$BL,AA$4,FALSE)</f>
        <v>738.15156375300705</v>
      </c>
      <c r="AB53" s="27">
        <f>VLOOKUP(AB$2&amp;"--"&amp;$U53,tsdata!$A:$BL,AB$4,FALSE)</f>
        <v>1.21</v>
      </c>
      <c r="AC53">
        <f>VLOOKUP(AC$2&amp;"--"&amp;$U53,tsdata!$A:$BL,AC$4,FALSE)</f>
        <v>0.78</v>
      </c>
      <c r="AD53">
        <f>VLOOKUP(AD$2&amp;"--"&amp;$U53,tsdata!$A:$BL,AD$4,FALSE)</f>
        <v>1.58</v>
      </c>
      <c r="AE53">
        <f>VLOOKUP(AE$2&amp;"--"&amp;$U53,tsdata!$A:$BL,AE$4,FALSE)</f>
        <v>14.006721218076301</v>
      </c>
      <c r="AF53">
        <f>VLOOKUP(AF$2&amp;"--"&amp;$U53,tsdata!$A:$BL,AF$4,FALSE)</f>
        <v>10.731487055990399</v>
      </c>
      <c r="AG53">
        <f>VLOOKUP(AG$2&amp;"--"&amp;$U53,tsdata!$A:$BL,AG$4,FALSE)</f>
        <v>22.617730928680501</v>
      </c>
    </row>
    <row r="54" spans="21:33" x14ac:dyDescent="0.25">
      <c r="U54" s="21">
        <v>37437</v>
      </c>
      <c r="V54">
        <f>VLOOKUP(V$2&amp;"--"&amp;$U54,tsdata!$A:$BL,V$4,FALSE)</f>
        <v>9.8046157590777305</v>
      </c>
      <c r="W54">
        <f>VLOOKUP(W$2&amp;"--"&amp;$U54,tsdata!$A:$BL,W$4,FALSE)</f>
        <v>8.9525600478673404</v>
      </c>
      <c r="X54">
        <f>VLOOKUP(X$2&amp;"--"&amp;$U54,tsdata!$A:$BL,X$4,FALSE)</f>
        <v>11.085888037320901</v>
      </c>
      <c r="Y54">
        <f>VLOOKUP(Y$2&amp;"--"&amp;$U54,tsdata!$A:$BL,Y$4,FALSE)</f>
        <v>258.62068965517199</v>
      </c>
      <c r="Z54">
        <f>VLOOKUP(Z$2&amp;"--"&amp;$U54,tsdata!$A:$BL,Z$4,FALSE)</f>
        <v>135.955056179775</v>
      </c>
      <c r="AA54">
        <f>VLOOKUP(AA$2&amp;"--"&amp;$U54,tsdata!$A:$BL,AA$4,FALSE)</f>
        <v>715.29411764705901</v>
      </c>
      <c r="AB54" s="27">
        <f>VLOOKUP(AB$2&amp;"--"&amp;$U54,tsdata!$A:$BL,AB$4,FALSE)</f>
        <v>1.3</v>
      </c>
      <c r="AC54">
        <f>VLOOKUP(AC$2&amp;"--"&amp;$U54,tsdata!$A:$BL,AC$4,FALSE)</f>
        <v>0.89</v>
      </c>
      <c r="AD54">
        <f>VLOOKUP(AD$2&amp;"--"&amp;$U54,tsdata!$A:$BL,AD$4,FALSE)</f>
        <v>1.71</v>
      </c>
      <c r="AE54">
        <f>VLOOKUP(AE$2&amp;"--"&amp;$U54,tsdata!$A:$BL,AE$4,FALSE)</f>
        <v>15.221637866266001</v>
      </c>
      <c r="AF54">
        <f>VLOOKUP(AF$2&amp;"--"&amp;$U54,tsdata!$A:$BL,AF$4,FALSE)</f>
        <v>11.815308078976001</v>
      </c>
      <c r="AG54">
        <f>VLOOKUP(AG$2&amp;"--"&amp;$U54,tsdata!$A:$BL,AG$4,FALSE)</f>
        <v>23.9008268554736</v>
      </c>
    </row>
    <row r="55" spans="21:33" x14ac:dyDescent="0.25">
      <c r="U55" s="21">
        <v>37529</v>
      </c>
      <c r="V55">
        <f>VLOOKUP(V$2&amp;"--"&amp;$U55,tsdata!$A:$BL,V$4,FALSE)</f>
        <v>10.021436897560401</v>
      </c>
      <c r="W55">
        <f>VLOOKUP(W$2&amp;"--"&amp;$U55,tsdata!$A:$BL,W$4,FALSE)</f>
        <v>9.03416215404153</v>
      </c>
      <c r="X55">
        <f>VLOOKUP(X$2&amp;"--"&amp;$U55,tsdata!$A:$BL,X$4,FALSE)</f>
        <v>11.3989876651962</v>
      </c>
      <c r="Y55">
        <f>VLOOKUP(Y$2&amp;"--"&amp;$U55,tsdata!$A:$BL,Y$4,FALSE)</f>
        <v>262.54248204292202</v>
      </c>
      <c r="Z55">
        <f>VLOOKUP(Z$2&amp;"--"&amp;$U55,tsdata!$A:$BL,Z$4,FALSE)</f>
        <v>147.27730898116499</v>
      </c>
      <c r="AA55">
        <f>VLOOKUP(AA$2&amp;"--"&amp;$U55,tsdata!$A:$BL,AA$4,FALSE)</f>
        <v>475.58757630489998</v>
      </c>
      <c r="AB55" s="27">
        <f>VLOOKUP(AB$2&amp;"--"&amp;$U55,tsdata!$A:$BL,AB$4,FALSE)</f>
        <v>1.3</v>
      </c>
      <c r="AC55">
        <f>VLOOKUP(AC$2&amp;"--"&amp;$U55,tsdata!$A:$BL,AC$4,FALSE)</f>
        <v>0.94</v>
      </c>
      <c r="AD55">
        <f>VLOOKUP(AD$2&amp;"--"&amp;$U55,tsdata!$A:$BL,AD$4,FALSE)</f>
        <v>1.83</v>
      </c>
      <c r="AE55">
        <f>VLOOKUP(AE$2&amp;"--"&amp;$U55,tsdata!$A:$BL,AE$4,FALSE)</f>
        <v>15.788906233104299</v>
      </c>
      <c r="AF55">
        <f>VLOOKUP(AF$2&amp;"--"&amp;$U55,tsdata!$A:$BL,AF$4,FALSE)</f>
        <v>12.1259066280233</v>
      </c>
      <c r="AG55">
        <f>VLOOKUP(AG$2&amp;"--"&amp;$U55,tsdata!$A:$BL,AG$4,FALSE)</f>
        <v>22.888482015380099</v>
      </c>
    </row>
    <row r="56" spans="21:33" x14ac:dyDescent="0.25">
      <c r="U56" s="21">
        <v>37621</v>
      </c>
      <c r="V56">
        <f>VLOOKUP(V$2&amp;"--"&amp;$U56,tsdata!$A:$BL,V$4,FALSE)</f>
        <v>9.6724474607880193</v>
      </c>
      <c r="W56">
        <f>VLOOKUP(W$2&amp;"--"&amp;$U56,tsdata!$A:$BL,W$4,FALSE)</f>
        <v>9.0495355822072305</v>
      </c>
      <c r="X56">
        <f>VLOOKUP(X$2&amp;"--"&amp;$U56,tsdata!$A:$BL,X$4,FALSE)</f>
        <v>11.487303385019899</v>
      </c>
      <c r="Y56">
        <f>VLOOKUP(Y$2&amp;"--"&amp;$U56,tsdata!$A:$BL,Y$4,FALSE)</f>
        <v>326.937738246506</v>
      </c>
      <c r="Z56">
        <f>VLOOKUP(Z$2&amp;"--"&amp;$U56,tsdata!$A:$BL,Z$4,FALSE)</f>
        <v>133.61872146118699</v>
      </c>
      <c r="AA56">
        <f>VLOOKUP(AA$2&amp;"--"&amp;$U56,tsdata!$A:$BL,AA$4,FALSE)</f>
        <v>716.39344262295106</v>
      </c>
      <c r="AB56" s="27">
        <f>VLOOKUP(AB$2&amp;"--"&amp;$U56,tsdata!$A:$BL,AB$4,FALSE)</f>
        <v>1.2450000000000001</v>
      </c>
      <c r="AC56">
        <f>VLOOKUP(AC$2&amp;"--"&amp;$U56,tsdata!$A:$BL,AC$4,FALSE)</f>
        <v>0.87</v>
      </c>
      <c r="AD56">
        <f>VLOOKUP(AD$2&amp;"--"&amp;$U56,tsdata!$A:$BL,AD$4,FALSE)</f>
        <v>1.78</v>
      </c>
      <c r="AE56">
        <f>VLOOKUP(AE$2&amp;"--"&amp;$U56,tsdata!$A:$BL,AE$4,FALSE)</f>
        <v>14.2748840647857</v>
      </c>
      <c r="AF56">
        <f>VLOOKUP(AF$2&amp;"--"&amp;$U56,tsdata!$A:$BL,AF$4,FALSE)</f>
        <v>11.296402561623101</v>
      </c>
      <c r="AG56">
        <f>VLOOKUP(AG$2&amp;"--"&amp;$U56,tsdata!$A:$BL,AG$4,FALSE)</f>
        <v>22.980601018755099</v>
      </c>
    </row>
    <row r="57" spans="21:33" x14ac:dyDescent="0.25">
      <c r="U57" s="21">
        <v>37711</v>
      </c>
      <c r="V57">
        <f>VLOOKUP(V$2&amp;"--"&amp;$U57,tsdata!$A:$BL,V$4,FALSE)</f>
        <v>9.8094099886778192</v>
      </c>
      <c r="W57">
        <f>VLOOKUP(W$2&amp;"--"&amp;$U57,tsdata!$A:$BL,W$4,FALSE)</f>
        <v>9.0010244145128002</v>
      </c>
      <c r="X57">
        <f>VLOOKUP(X$2&amp;"--"&amp;$U57,tsdata!$A:$BL,X$4,FALSE)</f>
        <v>11.3410136883482</v>
      </c>
      <c r="Y57">
        <f>VLOOKUP(Y$2&amp;"--"&amp;$U57,tsdata!$A:$BL,Y$4,FALSE)</f>
        <v>237.313432835821</v>
      </c>
      <c r="Z57">
        <f>VLOOKUP(Z$2&amp;"--"&amp;$U57,tsdata!$A:$BL,Z$4,FALSE)</f>
        <v>127.326007326007</v>
      </c>
      <c r="AA57">
        <f>VLOOKUP(AA$2&amp;"--"&amp;$U57,tsdata!$A:$BL,AA$4,FALSE)</f>
        <v>949.52107279693496</v>
      </c>
      <c r="AB57" s="27">
        <f>VLOOKUP(AB$2&amp;"--"&amp;$U57,tsdata!$A:$BL,AB$4,FALSE)</f>
        <v>1.25</v>
      </c>
      <c r="AC57">
        <f>VLOOKUP(AC$2&amp;"--"&amp;$U57,tsdata!$A:$BL,AC$4,FALSE)</f>
        <v>0.89</v>
      </c>
      <c r="AD57">
        <f>VLOOKUP(AD$2&amp;"--"&amp;$U57,tsdata!$A:$BL,AD$4,FALSE)</f>
        <v>1.83</v>
      </c>
      <c r="AE57">
        <f>VLOOKUP(AE$2&amp;"--"&amp;$U57,tsdata!$A:$BL,AE$4,FALSE)</f>
        <v>14.605999908954299</v>
      </c>
      <c r="AF57">
        <f>VLOOKUP(AF$2&amp;"--"&amp;$U57,tsdata!$A:$BL,AF$4,FALSE)</f>
        <v>10.6736661261856</v>
      </c>
      <c r="AG57">
        <f>VLOOKUP(AG$2&amp;"--"&amp;$U57,tsdata!$A:$BL,AG$4,FALSE)</f>
        <v>23.758279648704001</v>
      </c>
    </row>
    <row r="58" spans="21:33" x14ac:dyDescent="0.25">
      <c r="U58" s="21">
        <v>37802</v>
      </c>
      <c r="V58">
        <f>VLOOKUP(V$2&amp;"--"&amp;$U58,tsdata!$A:$BL,V$4,FALSE)</f>
        <v>9.8811192279663196</v>
      </c>
      <c r="W58">
        <f>VLOOKUP(W$2&amp;"--"&amp;$U58,tsdata!$A:$BL,W$4,FALSE)</f>
        <v>9.0967325205514502</v>
      </c>
      <c r="X58">
        <f>VLOOKUP(X$2&amp;"--"&amp;$U58,tsdata!$A:$BL,X$4,FALSE)</f>
        <v>11.287201194417401</v>
      </c>
      <c r="Y58">
        <f>VLOOKUP(Y$2&amp;"--"&amp;$U58,tsdata!$A:$BL,Y$4,FALSE)</f>
        <v>268.341708542714</v>
      </c>
      <c r="Z58">
        <f>VLOOKUP(Z$2&amp;"--"&amp;$U58,tsdata!$A:$BL,Z$4,FALSE)</f>
        <v>140</v>
      </c>
      <c r="AA58">
        <f>VLOOKUP(AA$2&amp;"--"&amp;$U58,tsdata!$A:$BL,AA$4,FALSE)</f>
        <v>1033.96226415094</v>
      </c>
      <c r="AB58" s="27">
        <f>VLOOKUP(AB$2&amp;"--"&amp;$U58,tsdata!$A:$BL,AB$4,FALSE)</f>
        <v>1.345</v>
      </c>
      <c r="AC58">
        <f>VLOOKUP(AC$2&amp;"--"&amp;$U58,tsdata!$A:$BL,AC$4,FALSE)</f>
        <v>0.98</v>
      </c>
      <c r="AD58">
        <f>VLOOKUP(AD$2&amp;"--"&amp;$U58,tsdata!$A:$BL,AD$4,FALSE)</f>
        <v>1.9924999999999999</v>
      </c>
      <c r="AE58">
        <f>VLOOKUP(AE$2&amp;"--"&amp;$U58,tsdata!$A:$BL,AE$4,FALSE)</f>
        <v>14.596856625532199</v>
      </c>
      <c r="AF58">
        <f>VLOOKUP(AF$2&amp;"--"&amp;$U58,tsdata!$A:$BL,AF$4,FALSE)</f>
        <v>11.232737659824499</v>
      </c>
      <c r="AG58">
        <f>VLOOKUP(AG$2&amp;"--"&amp;$U58,tsdata!$A:$BL,AG$4,FALSE)</f>
        <v>24.566578237523402</v>
      </c>
    </row>
    <row r="59" spans="21:33" x14ac:dyDescent="0.25">
      <c r="U59" s="21">
        <v>37894</v>
      </c>
      <c r="V59">
        <f>VLOOKUP(V$2&amp;"--"&amp;$U59,tsdata!$A:$BL,V$4,FALSE)</f>
        <v>9.8834244050813709</v>
      </c>
      <c r="W59">
        <f>VLOOKUP(W$2&amp;"--"&amp;$U59,tsdata!$A:$BL,W$4,FALSE)</f>
        <v>8.9303837831583799</v>
      </c>
      <c r="X59">
        <f>VLOOKUP(X$2&amp;"--"&amp;$U59,tsdata!$A:$BL,X$4,FALSE)</f>
        <v>11.2377512777501</v>
      </c>
      <c r="Y59">
        <f>VLOOKUP(Y$2&amp;"--"&amp;$U59,tsdata!$A:$BL,Y$4,FALSE)</f>
        <v>246.79487179487199</v>
      </c>
      <c r="Z59">
        <f>VLOOKUP(Z$2&amp;"--"&amp;$U59,tsdata!$A:$BL,Z$4,FALSE)</f>
        <v>137.39804530689199</v>
      </c>
      <c r="AA59">
        <f>VLOOKUP(AA$2&amp;"--"&amp;$U59,tsdata!$A:$BL,AA$4,FALSE)</f>
        <v>860.90730429086102</v>
      </c>
      <c r="AB59" s="27">
        <f>VLOOKUP(AB$2&amp;"--"&amp;$U59,tsdata!$A:$BL,AB$4,FALSE)</f>
        <v>1.325</v>
      </c>
      <c r="AC59">
        <f>VLOOKUP(AC$2&amp;"--"&amp;$U59,tsdata!$A:$BL,AC$4,FALSE)</f>
        <v>0.98</v>
      </c>
      <c r="AD59">
        <f>VLOOKUP(AD$2&amp;"--"&amp;$U59,tsdata!$A:$BL,AD$4,FALSE)</f>
        <v>1.9325000000000001</v>
      </c>
      <c r="AE59">
        <f>VLOOKUP(AE$2&amp;"--"&amp;$U59,tsdata!$A:$BL,AE$4,FALSE)</f>
        <v>14.8061565358626</v>
      </c>
      <c r="AF59">
        <f>VLOOKUP(AF$2&amp;"--"&amp;$U59,tsdata!$A:$BL,AF$4,FALSE)</f>
        <v>11.300749413984599</v>
      </c>
      <c r="AG59">
        <f>VLOOKUP(AG$2&amp;"--"&amp;$U59,tsdata!$A:$BL,AG$4,FALSE)</f>
        <v>25.3178062643107</v>
      </c>
    </row>
    <row r="60" spans="21:33" x14ac:dyDescent="0.25">
      <c r="U60" s="21">
        <v>37986</v>
      </c>
      <c r="V60">
        <f>VLOOKUP(V$2&amp;"--"&amp;$U60,tsdata!$A:$BL,V$4,FALSE)</f>
        <v>9.6401833053579509</v>
      </c>
      <c r="W60">
        <f>VLOOKUP(W$2&amp;"--"&amp;$U60,tsdata!$A:$BL,W$4,FALSE)</f>
        <v>8.7413436091794097</v>
      </c>
      <c r="X60">
        <f>VLOOKUP(X$2&amp;"--"&amp;$U60,tsdata!$A:$BL,X$4,FALSE)</f>
        <v>11.1483596539644</v>
      </c>
      <c r="Y60">
        <f>VLOOKUP(Y$2&amp;"--"&amp;$U60,tsdata!$A:$BL,Y$4,FALSE)</f>
        <v>215.253047049559</v>
      </c>
      <c r="Z60">
        <f>VLOOKUP(Z$2&amp;"--"&amp;$U60,tsdata!$A:$BL,Z$4,FALSE)</f>
        <v>102.30284956925099</v>
      </c>
      <c r="AA60">
        <f>VLOOKUP(AA$2&amp;"--"&amp;$U60,tsdata!$A:$BL,AA$4,FALSE)</f>
        <v>476.22390392226799</v>
      </c>
      <c r="AB60" s="27">
        <f>VLOOKUP(AB$2&amp;"--"&amp;$U60,tsdata!$A:$BL,AB$4,FALSE)</f>
        <v>1.32</v>
      </c>
      <c r="AC60">
        <f>VLOOKUP(AC$2&amp;"--"&amp;$U60,tsdata!$A:$BL,AC$4,FALSE)</f>
        <v>0.92500000000000004</v>
      </c>
      <c r="AD60">
        <f>VLOOKUP(AD$2&amp;"--"&amp;$U60,tsdata!$A:$BL,AD$4,FALSE)</f>
        <v>1.73</v>
      </c>
      <c r="AE60">
        <f>VLOOKUP(AE$2&amp;"--"&amp;$U60,tsdata!$A:$BL,AE$4,FALSE)</f>
        <v>14.8976829365395</v>
      </c>
      <c r="AF60">
        <f>VLOOKUP(AF$2&amp;"--"&amp;$U60,tsdata!$A:$BL,AF$4,FALSE)</f>
        <v>11.027309144240601</v>
      </c>
      <c r="AG60">
        <f>VLOOKUP(AG$2&amp;"--"&amp;$U60,tsdata!$A:$BL,AG$4,FALSE)</f>
        <v>23.450457254772299</v>
      </c>
    </row>
    <row r="61" spans="21:33" x14ac:dyDescent="0.25">
      <c r="U61" s="21">
        <v>38077</v>
      </c>
      <c r="V61">
        <f>VLOOKUP(V$2&amp;"--"&amp;$U61,tsdata!$A:$BL,V$4,FALSE)</f>
        <v>10.0880877996142</v>
      </c>
      <c r="W61">
        <f>VLOOKUP(W$2&amp;"--"&amp;$U61,tsdata!$A:$BL,W$4,FALSE)</f>
        <v>9.0380927562958995</v>
      </c>
      <c r="X61">
        <f>VLOOKUP(X$2&amp;"--"&amp;$U61,tsdata!$A:$BL,X$4,FALSE)</f>
        <v>11.384034418643701</v>
      </c>
      <c r="Y61">
        <f>VLOOKUP(Y$2&amp;"--"&amp;$U61,tsdata!$A:$BL,Y$4,FALSE)</f>
        <v>220.54433713783999</v>
      </c>
      <c r="Z61">
        <f>VLOOKUP(Z$2&amp;"--"&amp;$U61,tsdata!$A:$BL,Z$4,FALSE)</f>
        <v>104.06320541760699</v>
      </c>
      <c r="AA61">
        <f>VLOOKUP(AA$2&amp;"--"&amp;$U61,tsdata!$A:$BL,AA$4,FALSE)</f>
        <v>528.09278350515501</v>
      </c>
      <c r="AB61" s="27">
        <f>VLOOKUP(AB$2&amp;"--"&amp;$U61,tsdata!$A:$BL,AB$4,FALSE)</f>
        <v>1.2849999999999999</v>
      </c>
      <c r="AC61">
        <f>VLOOKUP(AC$2&amp;"--"&amp;$U61,tsdata!$A:$BL,AC$4,FALSE)</f>
        <v>0.92</v>
      </c>
      <c r="AD61">
        <f>VLOOKUP(AD$2&amp;"--"&amp;$U61,tsdata!$A:$BL,AD$4,FALSE)</f>
        <v>1.7749999999999999</v>
      </c>
      <c r="AE61">
        <f>VLOOKUP(AE$2&amp;"--"&amp;$U61,tsdata!$A:$BL,AE$4,FALSE)</f>
        <v>15.0618634164098</v>
      </c>
      <c r="AF61">
        <f>VLOOKUP(AF$2&amp;"--"&amp;$U61,tsdata!$A:$BL,AF$4,FALSE)</f>
        <v>11.653413853000099</v>
      </c>
      <c r="AG61">
        <f>VLOOKUP(AG$2&amp;"--"&amp;$U61,tsdata!$A:$BL,AG$4,FALSE)</f>
        <v>24.642957134588102</v>
      </c>
    </row>
    <row r="62" spans="21:33" x14ac:dyDescent="0.25">
      <c r="U62" s="21">
        <v>38168</v>
      </c>
      <c r="V62">
        <f>VLOOKUP(V$2&amp;"--"&amp;$U62,tsdata!$A:$BL,V$4,FALSE)</f>
        <v>9.5938776166436206</v>
      </c>
      <c r="W62">
        <f>VLOOKUP(W$2&amp;"--"&amp;$U62,tsdata!$A:$BL,W$4,FALSE)</f>
        <v>8.8287615637701098</v>
      </c>
      <c r="X62">
        <f>VLOOKUP(X$2&amp;"--"&amp;$U62,tsdata!$A:$BL,X$4,FALSE)</f>
        <v>11.3660997358658</v>
      </c>
      <c r="Y62">
        <f>VLOOKUP(Y$2&amp;"--"&amp;$U62,tsdata!$A:$BL,Y$4,FALSE)</f>
        <v>363.33333333333297</v>
      </c>
      <c r="Z62">
        <f>VLOOKUP(Z$2&amp;"--"&amp;$U62,tsdata!$A:$BL,Z$4,FALSE)</f>
        <v>144.07272464047901</v>
      </c>
      <c r="AA62">
        <f>VLOOKUP(AA$2&amp;"--"&amp;$U62,tsdata!$A:$BL,AA$4,FALSE)</f>
        <v>1158.1193040596499</v>
      </c>
      <c r="AB62" s="27">
        <f>VLOOKUP(AB$2&amp;"--"&amp;$U62,tsdata!$A:$BL,AB$4,FALSE)</f>
        <v>1.46</v>
      </c>
      <c r="AC62">
        <f>VLOOKUP(AC$2&amp;"--"&amp;$U62,tsdata!$A:$BL,AC$4,FALSE)</f>
        <v>0.94499999999999995</v>
      </c>
      <c r="AD62">
        <f>VLOOKUP(AD$2&amp;"--"&amp;$U62,tsdata!$A:$BL,AD$4,FALSE)</f>
        <v>1.7949999999999999</v>
      </c>
      <c r="AE62">
        <f>VLOOKUP(AE$2&amp;"--"&amp;$U62,tsdata!$A:$BL,AE$4,FALSE)</f>
        <v>16.546852534850299</v>
      </c>
      <c r="AF62">
        <f>VLOOKUP(AF$2&amp;"--"&amp;$U62,tsdata!$A:$BL,AF$4,FALSE)</f>
        <v>11.3772048428481</v>
      </c>
      <c r="AG62">
        <f>VLOOKUP(AG$2&amp;"--"&amp;$U62,tsdata!$A:$BL,AG$4,FALSE)</f>
        <v>24.493866460600699</v>
      </c>
    </row>
    <row r="63" spans="21:33" x14ac:dyDescent="0.25">
      <c r="U63" s="21">
        <v>38260</v>
      </c>
      <c r="V63">
        <f>VLOOKUP(V$2&amp;"--"&amp;$U63,tsdata!$A:$BL,V$4,FALSE)</f>
        <v>9.8946020488573705</v>
      </c>
      <c r="W63">
        <f>VLOOKUP(W$2&amp;"--"&amp;$U63,tsdata!$A:$BL,W$4,FALSE)</f>
        <v>9.0471231704394093</v>
      </c>
      <c r="X63">
        <f>VLOOKUP(X$2&amp;"--"&amp;$U63,tsdata!$A:$BL,X$4,FALSE)</f>
        <v>11.359505637063499</v>
      </c>
      <c r="Y63">
        <f>VLOOKUP(Y$2&amp;"--"&amp;$U63,tsdata!$A:$BL,Y$4,FALSE)</f>
        <v>369.51566951567003</v>
      </c>
      <c r="Z63">
        <f>VLOOKUP(Z$2&amp;"--"&amp;$U63,tsdata!$A:$BL,Z$4,FALSE)</f>
        <v>143.43910362316799</v>
      </c>
      <c r="AA63">
        <f>VLOOKUP(AA$2&amp;"--"&amp;$U63,tsdata!$A:$BL,AA$4,FALSE)</f>
        <v>955.40192373754701</v>
      </c>
      <c r="AB63" s="27">
        <f>VLOOKUP(AB$2&amp;"--"&amp;$U63,tsdata!$A:$BL,AB$4,FALSE)</f>
        <v>1.38</v>
      </c>
      <c r="AC63">
        <f>VLOOKUP(AC$2&amp;"--"&amp;$U63,tsdata!$A:$BL,AC$4,FALSE)</f>
        <v>1.0249999999999999</v>
      </c>
      <c r="AD63">
        <f>VLOOKUP(AD$2&amp;"--"&amp;$U63,tsdata!$A:$BL,AD$4,FALSE)</f>
        <v>1.83</v>
      </c>
      <c r="AE63">
        <f>VLOOKUP(AE$2&amp;"--"&amp;$U63,tsdata!$A:$BL,AE$4,FALSE)</f>
        <v>17.215208710533499</v>
      </c>
      <c r="AF63">
        <f>VLOOKUP(AF$2&amp;"--"&amp;$U63,tsdata!$A:$BL,AF$4,FALSE)</f>
        <v>11.6036165407406</v>
      </c>
      <c r="AG63">
        <f>VLOOKUP(AG$2&amp;"--"&amp;$U63,tsdata!$A:$BL,AG$4,FALSE)</f>
        <v>26.746192166788902</v>
      </c>
    </row>
    <row r="64" spans="21:33" x14ac:dyDescent="0.25">
      <c r="U64" s="21">
        <v>38352</v>
      </c>
      <c r="V64">
        <f>VLOOKUP(V$2&amp;"--"&amp;$U64,tsdata!$A:$BL,V$4,FALSE)</f>
        <v>9.7186813186813197</v>
      </c>
      <c r="W64">
        <f>VLOOKUP(W$2&amp;"--"&amp;$U64,tsdata!$A:$BL,W$4,FALSE)</f>
        <v>8.7079864323157601</v>
      </c>
      <c r="X64">
        <f>VLOOKUP(X$2&amp;"--"&amp;$U64,tsdata!$A:$BL,X$4,FALSE)</f>
        <v>11.1601569466738</v>
      </c>
      <c r="Y64">
        <f>VLOOKUP(Y$2&amp;"--"&amp;$U64,tsdata!$A:$BL,Y$4,FALSE)</f>
        <v>356.38766519823798</v>
      </c>
      <c r="Z64">
        <f>VLOOKUP(Z$2&amp;"--"&amp;$U64,tsdata!$A:$BL,Z$4,FALSE)</f>
        <v>144.50549450549499</v>
      </c>
      <c r="AA64">
        <f>VLOOKUP(AA$2&amp;"--"&amp;$U64,tsdata!$A:$BL,AA$4,FALSE)</f>
        <v>1292.7536231884101</v>
      </c>
      <c r="AB64" s="27">
        <f>VLOOKUP(AB$2&amp;"--"&amp;$U64,tsdata!$A:$BL,AB$4,FALSE)</f>
        <v>1.33</v>
      </c>
      <c r="AC64">
        <f>VLOOKUP(AC$2&amp;"--"&amp;$U64,tsdata!$A:$BL,AC$4,FALSE)</f>
        <v>1.01</v>
      </c>
      <c r="AD64">
        <f>VLOOKUP(AD$2&amp;"--"&amp;$U64,tsdata!$A:$BL,AD$4,FALSE)</f>
        <v>1.72</v>
      </c>
      <c r="AE64">
        <f>VLOOKUP(AE$2&amp;"--"&amp;$U64,tsdata!$A:$BL,AE$4,FALSE)</f>
        <v>15.992080950286001</v>
      </c>
      <c r="AF64">
        <f>VLOOKUP(AF$2&amp;"--"&amp;$U64,tsdata!$A:$BL,AF$4,FALSE)</f>
        <v>11.841057612859601</v>
      </c>
      <c r="AG64">
        <f>VLOOKUP(AG$2&amp;"--"&amp;$U64,tsdata!$A:$BL,AG$4,FALSE)</f>
        <v>24.6455901541066</v>
      </c>
    </row>
    <row r="65" spans="21:33" x14ac:dyDescent="0.25">
      <c r="U65" s="21">
        <v>38442</v>
      </c>
      <c r="V65">
        <f>VLOOKUP(V$2&amp;"--"&amp;$U65,tsdata!$A:$BL,V$4,FALSE)</f>
        <v>9.7362243752585496</v>
      </c>
      <c r="W65">
        <f>VLOOKUP(W$2&amp;"--"&amp;$U65,tsdata!$A:$BL,W$4,FALSE)</f>
        <v>8.9029641595697306</v>
      </c>
      <c r="X65">
        <f>VLOOKUP(X$2&amp;"--"&amp;$U65,tsdata!$A:$BL,X$4,FALSE)</f>
        <v>11.141717988510001</v>
      </c>
      <c r="Y65">
        <f>VLOOKUP(Y$2&amp;"--"&amp;$U65,tsdata!$A:$BL,Y$4,FALSE)</f>
        <v>339.76409313725497</v>
      </c>
      <c r="Z65">
        <f>VLOOKUP(Z$2&amp;"--"&amp;$U65,tsdata!$A:$BL,Z$4,FALSE)</f>
        <v>164.606676003735</v>
      </c>
      <c r="AA65">
        <f>VLOOKUP(AA$2&amp;"--"&amp;$U65,tsdata!$A:$BL,AA$4,FALSE)</f>
        <v>1216.8849304865901</v>
      </c>
      <c r="AB65" s="27">
        <f>VLOOKUP(AB$2&amp;"--"&amp;$U65,tsdata!$A:$BL,AB$4,FALSE)</f>
        <v>1.325</v>
      </c>
      <c r="AC65">
        <f>VLOOKUP(AC$2&amp;"--"&amp;$U65,tsdata!$A:$BL,AC$4,FALSE)</f>
        <v>1.0075000000000001</v>
      </c>
      <c r="AD65">
        <f>VLOOKUP(AD$2&amp;"--"&amp;$U65,tsdata!$A:$BL,AD$4,FALSE)</f>
        <v>1.7949999999999999</v>
      </c>
      <c r="AE65">
        <f>VLOOKUP(AE$2&amp;"--"&amp;$U65,tsdata!$A:$BL,AE$4,FALSE)</f>
        <v>15.669524507267599</v>
      </c>
      <c r="AF65">
        <f>VLOOKUP(AF$2&amp;"--"&amp;$U65,tsdata!$A:$BL,AF$4,FALSE)</f>
        <v>11.7382483506686</v>
      </c>
      <c r="AG65">
        <f>VLOOKUP(AG$2&amp;"--"&amp;$U65,tsdata!$A:$BL,AG$4,FALSE)</f>
        <v>23.9799008777503</v>
      </c>
    </row>
    <row r="66" spans="21:33" x14ac:dyDescent="0.25">
      <c r="U66" s="21">
        <v>38533</v>
      </c>
      <c r="V66">
        <f>VLOOKUP(V$2&amp;"--"&amp;$U66,tsdata!$A:$BL,V$4,FALSE)</f>
        <v>9.9900448515872</v>
      </c>
      <c r="W66">
        <f>VLOOKUP(W$2&amp;"--"&amp;$U66,tsdata!$A:$BL,W$4,FALSE)</f>
        <v>9.1559300153723697</v>
      </c>
      <c r="X66">
        <f>VLOOKUP(X$2&amp;"--"&amp;$U66,tsdata!$A:$BL,X$4,FALSE)</f>
        <v>11.312550470961201</v>
      </c>
      <c r="Y66">
        <f>VLOOKUP(Y$2&amp;"--"&amp;$U66,tsdata!$A:$BL,Y$4,FALSE)</f>
        <v>454.31051931528998</v>
      </c>
      <c r="Z66">
        <f>VLOOKUP(Z$2&amp;"--"&amp;$U66,tsdata!$A:$BL,Z$4,FALSE)</f>
        <v>175.39738550021099</v>
      </c>
      <c r="AA66">
        <f>VLOOKUP(AA$2&amp;"--"&amp;$U66,tsdata!$A:$BL,AA$4,FALSE)</f>
        <v>856.34414703068296</v>
      </c>
      <c r="AB66" s="27">
        <f>VLOOKUP(AB$2&amp;"--"&amp;$U66,tsdata!$A:$BL,AB$4,FALSE)</f>
        <v>1.36</v>
      </c>
      <c r="AC66">
        <f>VLOOKUP(AC$2&amp;"--"&amp;$U66,tsdata!$A:$BL,AC$4,FALSE)</f>
        <v>1.085</v>
      </c>
      <c r="AD66">
        <f>VLOOKUP(AD$2&amp;"--"&amp;$U66,tsdata!$A:$BL,AD$4,FALSE)</f>
        <v>1.825</v>
      </c>
      <c r="AE66">
        <f>VLOOKUP(AE$2&amp;"--"&amp;$U66,tsdata!$A:$BL,AE$4,FALSE)</f>
        <v>17.744960299247499</v>
      </c>
      <c r="AF66">
        <f>VLOOKUP(AF$2&amp;"--"&amp;$U66,tsdata!$A:$BL,AF$4,FALSE)</f>
        <v>11.9491637516031</v>
      </c>
      <c r="AG66">
        <f>VLOOKUP(AG$2&amp;"--"&amp;$U66,tsdata!$A:$BL,AG$4,FALSE)</f>
        <v>26.414334016581499</v>
      </c>
    </row>
    <row r="67" spans="21:33" x14ac:dyDescent="0.25">
      <c r="U67" s="21">
        <v>38625</v>
      </c>
      <c r="V67">
        <f>VLOOKUP(V$2&amp;"--"&amp;$U67,tsdata!$A:$BL,V$4,FALSE)</f>
        <v>10.0289627411516</v>
      </c>
      <c r="W67">
        <f>VLOOKUP(W$2&amp;"--"&amp;$U67,tsdata!$A:$BL,W$4,FALSE)</f>
        <v>9.3185814453209801</v>
      </c>
      <c r="X67">
        <f>VLOOKUP(X$2&amp;"--"&amp;$U67,tsdata!$A:$BL,X$4,FALSE)</f>
        <v>11.3784422842614</v>
      </c>
      <c r="Y67">
        <f>VLOOKUP(Y$2&amp;"--"&amp;$U67,tsdata!$A:$BL,Y$4,FALSE)</f>
        <v>404.416612307023</v>
      </c>
      <c r="Z67">
        <f>VLOOKUP(Z$2&amp;"--"&amp;$U67,tsdata!$A:$BL,Z$4,FALSE)</f>
        <v>148.86075514874099</v>
      </c>
      <c r="AA67">
        <f>VLOOKUP(AA$2&amp;"--"&amp;$U67,tsdata!$A:$BL,AA$4,FALSE)</f>
        <v>991.43348060873802</v>
      </c>
      <c r="AB67" s="27">
        <f>VLOOKUP(AB$2&amp;"--"&amp;$U67,tsdata!$A:$BL,AB$4,FALSE)</f>
        <v>1.37</v>
      </c>
      <c r="AC67">
        <f>VLOOKUP(AC$2&amp;"--"&amp;$U67,tsdata!$A:$BL,AC$4,FALSE)</f>
        <v>1.155</v>
      </c>
      <c r="AD67">
        <f>VLOOKUP(AD$2&amp;"--"&amp;$U67,tsdata!$A:$BL,AD$4,FALSE)</f>
        <v>1.87</v>
      </c>
      <c r="AE67">
        <f>VLOOKUP(AE$2&amp;"--"&amp;$U67,tsdata!$A:$BL,AE$4,FALSE)</f>
        <v>18.699346039908299</v>
      </c>
      <c r="AF67">
        <f>VLOOKUP(AF$2&amp;"--"&amp;$U67,tsdata!$A:$BL,AF$4,FALSE)</f>
        <v>12.7817662217721</v>
      </c>
      <c r="AG67">
        <f>VLOOKUP(AG$2&amp;"--"&amp;$U67,tsdata!$A:$BL,AG$4,FALSE)</f>
        <v>27.654048041274599</v>
      </c>
    </row>
    <row r="68" spans="21:33" x14ac:dyDescent="0.25">
      <c r="U68" s="21">
        <v>38717</v>
      </c>
      <c r="V68">
        <f>VLOOKUP(V$2&amp;"--"&amp;$U68,tsdata!$A:$BL,V$4,FALSE)</f>
        <v>9.9404269959574094</v>
      </c>
      <c r="W68">
        <f>VLOOKUP(W$2&amp;"--"&amp;$U68,tsdata!$A:$BL,W$4,FALSE)</f>
        <v>8.9774572247269795</v>
      </c>
      <c r="X68">
        <f>VLOOKUP(X$2&amp;"--"&amp;$U68,tsdata!$A:$BL,X$4,FALSE)</f>
        <v>11.4153718978733</v>
      </c>
      <c r="Y68">
        <f>VLOOKUP(Y$2&amp;"--"&amp;$U68,tsdata!$A:$BL,Y$4,FALSE)</f>
        <v>268.83720930232602</v>
      </c>
      <c r="Z68">
        <f>VLOOKUP(Z$2&amp;"--"&amp;$U68,tsdata!$A:$BL,Z$4,FALSE)</f>
        <v>179.72382751836599</v>
      </c>
      <c r="AA68">
        <f>VLOOKUP(AA$2&amp;"--"&amp;$U68,tsdata!$A:$BL,AA$4,FALSE)</f>
        <v>1099.3619838690299</v>
      </c>
      <c r="AB68" s="27">
        <f>VLOOKUP(AB$2&amp;"--"&amp;$U68,tsdata!$A:$BL,AB$4,FALSE)</f>
        <v>1.33</v>
      </c>
      <c r="AC68">
        <f>VLOOKUP(AC$2&amp;"--"&amp;$U68,tsdata!$A:$BL,AC$4,FALSE)</f>
        <v>1.105</v>
      </c>
      <c r="AD68">
        <f>VLOOKUP(AD$2&amp;"--"&amp;$U68,tsdata!$A:$BL,AD$4,FALSE)</f>
        <v>1.7949999999999999</v>
      </c>
      <c r="AE68">
        <f>VLOOKUP(AE$2&amp;"--"&amp;$U68,tsdata!$A:$BL,AE$4,FALSE)</f>
        <v>18.015769675925899</v>
      </c>
      <c r="AF68">
        <f>VLOOKUP(AF$2&amp;"--"&amp;$U68,tsdata!$A:$BL,AF$4,FALSE)</f>
        <v>12.355860874244399</v>
      </c>
      <c r="AG68">
        <f>VLOOKUP(AG$2&amp;"--"&amp;$U68,tsdata!$A:$BL,AG$4,FALSE)</f>
        <v>24.281131475549699</v>
      </c>
    </row>
    <row r="69" spans="21:33" x14ac:dyDescent="0.25">
      <c r="U69" s="21">
        <v>38807</v>
      </c>
      <c r="V69">
        <f>VLOOKUP(V$2&amp;"--"&amp;$U69,tsdata!$A:$BL,V$4,FALSE)</f>
        <v>10.004337413016</v>
      </c>
      <c r="W69">
        <f>VLOOKUP(W$2&amp;"--"&amp;$U69,tsdata!$A:$BL,W$4,FALSE)</f>
        <v>8.9077518567314709</v>
      </c>
      <c r="X69">
        <f>VLOOKUP(X$2&amp;"--"&amp;$U69,tsdata!$A:$BL,X$4,FALSE)</f>
        <v>11.586928086163301</v>
      </c>
      <c r="Y69">
        <f>VLOOKUP(Y$2&amp;"--"&amp;$U69,tsdata!$A:$BL,Y$4,FALSE)</f>
        <v>273.71557618718998</v>
      </c>
      <c r="Z69">
        <f>VLOOKUP(Z$2&amp;"--"&amp;$U69,tsdata!$A:$BL,Z$4,FALSE)</f>
        <v>169.70029970030001</v>
      </c>
      <c r="AA69">
        <f>VLOOKUP(AA$2&amp;"--"&amp;$U69,tsdata!$A:$BL,AA$4,FALSE)</f>
        <v>906.64426523297504</v>
      </c>
      <c r="AB69" s="27">
        <f>VLOOKUP(AB$2&amp;"--"&amp;$U69,tsdata!$A:$BL,AB$4,FALSE)</f>
        <v>1.4</v>
      </c>
      <c r="AC69">
        <f>VLOOKUP(AC$2&amp;"--"&amp;$U69,tsdata!$A:$BL,AC$4,FALSE)</f>
        <v>1.05</v>
      </c>
      <c r="AD69">
        <f>VLOOKUP(AD$2&amp;"--"&amp;$U69,tsdata!$A:$BL,AD$4,FALSE)</f>
        <v>1.82</v>
      </c>
      <c r="AE69">
        <f>VLOOKUP(AE$2&amp;"--"&amp;$U69,tsdata!$A:$BL,AE$4,FALSE)</f>
        <v>18.885413045997002</v>
      </c>
      <c r="AF69">
        <f>VLOOKUP(AF$2&amp;"--"&amp;$U69,tsdata!$A:$BL,AF$4,FALSE)</f>
        <v>12.49044767014</v>
      </c>
      <c r="AG69">
        <f>VLOOKUP(AG$2&amp;"--"&amp;$U69,tsdata!$A:$BL,AG$4,FALSE)</f>
        <v>26.497016532026699</v>
      </c>
    </row>
    <row r="70" spans="21:33" x14ac:dyDescent="0.25">
      <c r="U70" s="21">
        <v>38898</v>
      </c>
      <c r="V70">
        <f>VLOOKUP(V$2&amp;"--"&amp;$U70,tsdata!$A:$BL,V$4,FALSE)</f>
        <v>9.9564213583735999</v>
      </c>
      <c r="W70">
        <f>VLOOKUP(W$2&amp;"--"&amp;$U70,tsdata!$A:$BL,W$4,FALSE)</f>
        <v>8.9013880220808392</v>
      </c>
      <c r="X70">
        <f>VLOOKUP(X$2&amp;"--"&amp;$U70,tsdata!$A:$BL,X$4,FALSE)</f>
        <v>11.4058206986226</v>
      </c>
      <c r="Y70">
        <f>VLOOKUP(Y$2&amp;"--"&amp;$U70,tsdata!$A:$BL,Y$4,FALSE)</f>
        <v>324.98033573141498</v>
      </c>
      <c r="Z70">
        <f>VLOOKUP(Z$2&amp;"--"&amp;$U70,tsdata!$A:$BL,Z$4,FALSE)</f>
        <v>150.28743654527099</v>
      </c>
      <c r="AA70">
        <f>VLOOKUP(AA$2&amp;"--"&amp;$U70,tsdata!$A:$BL,AA$4,FALSE)</f>
        <v>1064.8987411056401</v>
      </c>
      <c r="AB70" s="27">
        <f>VLOOKUP(AB$2&amp;"--"&amp;$U70,tsdata!$A:$BL,AB$4,FALSE)</f>
        <v>1.415</v>
      </c>
      <c r="AC70">
        <f>VLOOKUP(AC$2&amp;"--"&amp;$U70,tsdata!$A:$BL,AC$4,FALSE)</f>
        <v>1.1299999999999999</v>
      </c>
      <c r="AD70">
        <f>VLOOKUP(AD$2&amp;"--"&amp;$U70,tsdata!$A:$BL,AD$4,FALSE)</f>
        <v>1.9075</v>
      </c>
      <c r="AE70">
        <f>VLOOKUP(AE$2&amp;"--"&amp;$U70,tsdata!$A:$BL,AE$4,FALSE)</f>
        <v>20.174344976247099</v>
      </c>
      <c r="AF70">
        <f>VLOOKUP(AF$2&amp;"--"&amp;$U70,tsdata!$A:$BL,AF$4,FALSE)</f>
        <v>12.8769236402425</v>
      </c>
      <c r="AG70">
        <f>VLOOKUP(AG$2&amp;"--"&amp;$U70,tsdata!$A:$BL,AG$4,FALSE)</f>
        <v>26.8240428274738</v>
      </c>
    </row>
    <row r="71" spans="21:33" x14ac:dyDescent="0.25">
      <c r="U71" s="21">
        <v>38990</v>
      </c>
      <c r="V71">
        <f>VLOOKUP(V$2&amp;"--"&amp;$U71,tsdata!$A:$BL,V$4,FALSE)</f>
        <v>10.2286140485039</v>
      </c>
      <c r="W71">
        <f>VLOOKUP(W$2&amp;"--"&amp;$U71,tsdata!$A:$BL,W$4,FALSE)</f>
        <v>9.2019567096964998</v>
      </c>
      <c r="X71">
        <f>VLOOKUP(X$2&amp;"--"&amp;$U71,tsdata!$A:$BL,X$4,FALSE)</f>
        <v>11.655173431682501</v>
      </c>
      <c r="Y71">
        <f>VLOOKUP(Y$2&amp;"--"&amp;$U71,tsdata!$A:$BL,Y$4,FALSE)</f>
        <v>298.95833333333297</v>
      </c>
      <c r="Z71">
        <f>VLOOKUP(Z$2&amp;"--"&amp;$U71,tsdata!$A:$BL,Z$4,FALSE)</f>
        <v>133.71330031835899</v>
      </c>
      <c r="AA71">
        <f>VLOOKUP(AA$2&amp;"--"&amp;$U71,tsdata!$A:$BL,AA$4,FALSE)</f>
        <v>829.73456790123498</v>
      </c>
      <c r="AB71" s="27">
        <f>VLOOKUP(AB$2&amp;"--"&amp;$U71,tsdata!$A:$BL,AB$4,FALSE)</f>
        <v>1.46</v>
      </c>
      <c r="AC71">
        <f>VLOOKUP(AC$2&amp;"--"&amp;$U71,tsdata!$A:$BL,AC$4,FALSE)</f>
        <v>1.0774999999999999</v>
      </c>
      <c r="AD71">
        <f>VLOOKUP(AD$2&amp;"--"&amp;$U71,tsdata!$A:$BL,AD$4,FALSE)</f>
        <v>1.9450000000000001</v>
      </c>
      <c r="AE71">
        <f>VLOOKUP(AE$2&amp;"--"&amp;$U71,tsdata!$A:$BL,AE$4,FALSE)</f>
        <v>21.240801029569699</v>
      </c>
      <c r="AF71">
        <f>VLOOKUP(AF$2&amp;"--"&amp;$U71,tsdata!$A:$BL,AF$4,FALSE)</f>
        <v>14.623387358742701</v>
      </c>
      <c r="AG71">
        <f>VLOOKUP(AG$2&amp;"--"&amp;$U71,tsdata!$A:$BL,AG$4,FALSE)</f>
        <v>28.2805727792203</v>
      </c>
    </row>
    <row r="72" spans="21:33" x14ac:dyDescent="0.25">
      <c r="U72" s="21">
        <v>39082</v>
      </c>
      <c r="V72">
        <f>VLOOKUP(V$2&amp;"--"&amp;$U72,tsdata!$A:$BL,V$4,FALSE)</f>
        <v>10.0548571803401</v>
      </c>
      <c r="W72">
        <f>VLOOKUP(W$2&amp;"--"&amp;$U72,tsdata!$A:$BL,W$4,FALSE)</f>
        <v>8.9521926311064597</v>
      </c>
      <c r="X72">
        <f>VLOOKUP(X$2&amp;"--"&amp;$U72,tsdata!$A:$BL,X$4,FALSE)</f>
        <v>11.3986571027531</v>
      </c>
      <c r="Y72">
        <f>VLOOKUP(Y$2&amp;"--"&amp;$U72,tsdata!$A:$BL,Y$4,FALSE)</f>
        <v>256.8</v>
      </c>
      <c r="Z72">
        <f>VLOOKUP(Z$2&amp;"--"&amp;$U72,tsdata!$A:$BL,Z$4,FALSE)</f>
        <v>124.06417112299501</v>
      </c>
      <c r="AA72">
        <f>VLOOKUP(AA$2&amp;"--"&amp;$U72,tsdata!$A:$BL,AA$4,FALSE)</f>
        <v>532</v>
      </c>
      <c r="AB72" s="27">
        <f>VLOOKUP(AB$2&amp;"--"&amp;$U72,tsdata!$A:$BL,AB$4,FALSE)</f>
        <v>1.395</v>
      </c>
      <c r="AC72">
        <f>VLOOKUP(AC$2&amp;"--"&amp;$U72,tsdata!$A:$BL,AC$4,FALSE)</f>
        <v>1.0725</v>
      </c>
      <c r="AD72">
        <f>VLOOKUP(AD$2&amp;"--"&amp;$U72,tsdata!$A:$BL,AD$4,FALSE)</f>
        <v>1.8149999999999999</v>
      </c>
      <c r="AE72">
        <f>VLOOKUP(AE$2&amp;"--"&amp;$U72,tsdata!$A:$BL,AE$4,FALSE)</f>
        <v>21.2116449885953</v>
      </c>
      <c r="AF72">
        <f>VLOOKUP(AF$2&amp;"--"&amp;$U72,tsdata!$A:$BL,AF$4,FALSE)</f>
        <v>15.2338862969125</v>
      </c>
      <c r="AG72">
        <f>VLOOKUP(AG$2&amp;"--"&amp;$U72,tsdata!$A:$BL,AG$4,FALSE)</f>
        <v>26.718409225158901</v>
      </c>
    </row>
    <row r="73" spans="21:33" x14ac:dyDescent="0.25">
      <c r="U73" s="21">
        <v>39172</v>
      </c>
      <c r="V73">
        <f>VLOOKUP(V$2&amp;"--"&amp;$U73,tsdata!$A:$BL,V$4,FALSE)</f>
        <v>10.185254142617801</v>
      </c>
      <c r="W73">
        <f>VLOOKUP(W$2&amp;"--"&amp;$U73,tsdata!$A:$BL,W$4,FALSE)</f>
        <v>9.1363695686100108</v>
      </c>
      <c r="X73">
        <f>VLOOKUP(X$2&amp;"--"&amp;$U73,tsdata!$A:$BL,X$4,FALSE)</f>
        <v>11.6430875936836</v>
      </c>
      <c r="Y73">
        <f>VLOOKUP(Y$2&amp;"--"&amp;$U73,tsdata!$A:$BL,Y$4,FALSE)</f>
        <v>273.01905717151499</v>
      </c>
      <c r="Z73">
        <f>VLOOKUP(Z$2&amp;"--"&amp;$U73,tsdata!$A:$BL,Z$4,FALSE)</f>
        <v>92.144026186579396</v>
      </c>
      <c r="AA73">
        <f>VLOOKUP(AA$2&amp;"--"&amp;$U73,tsdata!$A:$BL,AA$4,FALSE)</f>
        <v>552.43902439024396</v>
      </c>
      <c r="AB73" s="27">
        <f>VLOOKUP(AB$2&amp;"--"&amp;$U73,tsdata!$A:$BL,AB$4,FALSE)</f>
        <v>1.36</v>
      </c>
      <c r="AC73">
        <f>VLOOKUP(AC$2&amp;"--"&amp;$U73,tsdata!$A:$BL,AC$4,FALSE)</f>
        <v>0.97</v>
      </c>
      <c r="AD73">
        <f>VLOOKUP(AD$2&amp;"--"&amp;$U73,tsdata!$A:$BL,AD$4,FALSE)</f>
        <v>1.69</v>
      </c>
      <c r="AE73">
        <f>VLOOKUP(AE$2&amp;"--"&amp;$U73,tsdata!$A:$BL,AE$4,FALSE)</f>
        <v>21.169279231980799</v>
      </c>
      <c r="AF73">
        <f>VLOOKUP(AF$2&amp;"--"&amp;$U73,tsdata!$A:$BL,AF$4,FALSE)</f>
        <v>14.3871587807752</v>
      </c>
      <c r="AG73">
        <f>VLOOKUP(AG$2&amp;"--"&amp;$U73,tsdata!$A:$BL,AG$4,FALSE)</f>
        <v>26.329706050561899</v>
      </c>
    </row>
    <row r="74" spans="21:33" x14ac:dyDescent="0.25">
      <c r="U74" s="21">
        <v>39263</v>
      </c>
      <c r="V74">
        <f>VLOOKUP(V$2&amp;"--"&amp;$U74,tsdata!$A:$BL,V$4,FALSE)</f>
        <v>10.1279298460872</v>
      </c>
      <c r="W74">
        <f>VLOOKUP(W$2&amp;"--"&amp;$U74,tsdata!$A:$BL,W$4,FALSE)</f>
        <v>9.0163307454009995</v>
      </c>
      <c r="X74">
        <f>VLOOKUP(X$2&amp;"--"&amp;$U74,tsdata!$A:$BL,X$4,FALSE)</f>
        <v>11.781336704948499</v>
      </c>
      <c r="Y74">
        <f>VLOOKUP(Y$2&amp;"--"&amp;$U74,tsdata!$A:$BL,Y$4,FALSE)</f>
        <v>245.493504150126</v>
      </c>
      <c r="Z74">
        <f>VLOOKUP(Z$2&amp;"--"&amp;$U74,tsdata!$A:$BL,Z$4,FALSE)</f>
        <v>103.829090886657</v>
      </c>
      <c r="AA74">
        <f>VLOOKUP(AA$2&amp;"--"&amp;$U74,tsdata!$A:$BL,AA$4,FALSE)</f>
        <v>601.42951541850198</v>
      </c>
      <c r="AB74" s="27">
        <f>VLOOKUP(AB$2&amp;"--"&amp;$U74,tsdata!$A:$BL,AB$4,FALSE)</f>
        <v>1.36</v>
      </c>
      <c r="AC74">
        <f>VLOOKUP(AC$2&amp;"--"&amp;$U74,tsdata!$A:$BL,AC$4,FALSE)</f>
        <v>1.05</v>
      </c>
      <c r="AD74">
        <f>VLOOKUP(AD$2&amp;"--"&amp;$U74,tsdata!$A:$BL,AD$4,FALSE)</f>
        <v>1.7</v>
      </c>
      <c r="AE74">
        <f>VLOOKUP(AE$2&amp;"--"&amp;$U74,tsdata!$A:$BL,AE$4,FALSE)</f>
        <v>20.441537203597701</v>
      </c>
      <c r="AF74">
        <f>VLOOKUP(AF$2&amp;"--"&amp;$U74,tsdata!$A:$BL,AF$4,FALSE)</f>
        <v>14.618809700918501</v>
      </c>
      <c r="AG74">
        <f>VLOOKUP(AG$2&amp;"--"&amp;$U74,tsdata!$A:$BL,AG$4,FALSE)</f>
        <v>26.1177742317393</v>
      </c>
    </row>
    <row r="75" spans="21:33" x14ac:dyDescent="0.25">
      <c r="U75" s="21">
        <v>39355</v>
      </c>
      <c r="V75">
        <f>VLOOKUP(V$2&amp;"--"&amp;$U75,tsdata!$A:$BL,V$4,FALSE)</f>
        <v>10.4443620570944</v>
      </c>
      <c r="W75">
        <f>VLOOKUP(W$2&amp;"--"&amp;$U75,tsdata!$A:$BL,W$4,FALSE)</f>
        <v>9.3624932706231903</v>
      </c>
      <c r="X75">
        <f>VLOOKUP(X$2&amp;"--"&amp;$U75,tsdata!$A:$BL,X$4,FALSE)</f>
        <v>11.9110320491579</v>
      </c>
      <c r="Y75">
        <f>VLOOKUP(Y$2&amp;"--"&amp;$U75,tsdata!$A:$BL,Y$4,FALSE)</f>
        <v>235.65573770491801</v>
      </c>
      <c r="Z75">
        <f>VLOOKUP(Z$2&amp;"--"&amp;$U75,tsdata!$A:$BL,Z$4,FALSE)</f>
        <v>99.339661576558001</v>
      </c>
      <c r="AA75">
        <f>VLOOKUP(AA$2&amp;"--"&amp;$U75,tsdata!$A:$BL,AA$4,FALSE)</f>
        <v>561.43771827706598</v>
      </c>
      <c r="AB75" s="27">
        <f>VLOOKUP(AB$2&amp;"--"&amp;$U75,tsdata!$A:$BL,AB$4,FALSE)</f>
        <v>1.41</v>
      </c>
      <c r="AC75">
        <f>VLOOKUP(AC$2&amp;"--"&amp;$U75,tsdata!$A:$BL,AC$4,FALSE)</f>
        <v>1.04</v>
      </c>
      <c r="AD75">
        <f>VLOOKUP(AD$2&amp;"--"&amp;$U75,tsdata!$A:$BL,AD$4,FALSE)</f>
        <v>1.75</v>
      </c>
      <c r="AE75">
        <f>VLOOKUP(AE$2&amp;"--"&amp;$U75,tsdata!$A:$BL,AE$4,FALSE)</f>
        <v>20.1451027811366</v>
      </c>
      <c r="AF75">
        <f>VLOOKUP(AF$2&amp;"--"&amp;$U75,tsdata!$A:$BL,AF$4,FALSE)</f>
        <v>14.471217497219699</v>
      </c>
      <c r="AG75">
        <f>VLOOKUP(AG$2&amp;"--"&amp;$U75,tsdata!$A:$BL,AG$4,FALSE)</f>
        <v>26.9270468536882</v>
      </c>
    </row>
    <row r="76" spans="21:33" x14ac:dyDescent="0.25">
      <c r="U76" s="21">
        <v>39447</v>
      </c>
      <c r="V76">
        <f>VLOOKUP(V$2&amp;"--"&amp;$U76,tsdata!$A:$BL,V$4,FALSE)</f>
        <v>10.442139018733201</v>
      </c>
      <c r="W76">
        <f>VLOOKUP(W$2&amp;"--"&amp;$U76,tsdata!$A:$BL,W$4,FALSE)</f>
        <v>9.3204020661018792</v>
      </c>
      <c r="X76">
        <f>VLOOKUP(X$2&amp;"--"&amp;$U76,tsdata!$A:$BL,X$4,FALSE)</f>
        <v>11.753446965787701</v>
      </c>
      <c r="Y76">
        <f>VLOOKUP(Y$2&amp;"--"&amp;$U76,tsdata!$A:$BL,Y$4,FALSE)</f>
        <v>173.75065827766801</v>
      </c>
      <c r="Z76">
        <f>VLOOKUP(Z$2&amp;"--"&amp;$U76,tsdata!$A:$BL,Z$4,FALSE)</f>
        <v>83.447750904808402</v>
      </c>
      <c r="AA76">
        <f>VLOOKUP(AA$2&amp;"--"&amp;$U76,tsdata!$A:$BL,AA$4,FALSE)</f>
        <v>605.12267904509304</v>
      </c>
      <c r="AB76" s="27">
        <f>VLOOKUP(AB$2&amp;"--"&amp;$U76,tsdata!$A:$BL,AB$4,FALSE)</f>
        <v>1.3</v>
      </c>
      <c r="AC76">
        <f>VLOOKUP(AC$2&amp;"--"&amp;$U76,tsdata!$A:$BL,AC$4,FALSE)</f>
        <v>1.0175000000000001</v>
      </c>
      <c r="AD76">
        <f>VLOOKUP(AD$2&amp;"--"&amp;$U76,tsdata!$A:$BL,AD$4,FALSE)</f>
        <v>1.7124999999999999</v>
      </c>
      <c r="AE76">
        <f>VLOOKUP(AE$2&amp;"--"&amp;$U76,tsdata!$A:$BL,AE$4,FALSE)</f>
        <v>21.6281357667708</v>
      </c>
      <c r="AF76">
        <f>VLOOKUP(AF$2&amp;"--"&amp;$U76,tsdata!$A:$BL,AF$4,FALSE)</f>
        <v>14.106799520866</v>
      </c>
      <c r="AG76">
        <f>VLOOKUP(AG$2&amp;"--"&amp;$U76,tsdata!$A:$BL,AG$4,FALSE)</f>
        <v>28.1613529238548</v>
      </c>
    </row>
    <row r="77" spans="21:33" x14ac:dyDescent="0.25">
      <c r="U77" s="21">
        <v>39538</v>
      </c>
      <c r="V77">
        <f>VLOOKUP(V$2&amp;"--"&amp;$U77,tsdata!$A:$BL,V$4,FALSE)</f>
        <v>10.586436978218799</v>
      </c>
      <c r="W77">
        <f>VLOOKUP(W$2&amp;"--"&amp;$U77,tsdata!$A:$BL,W$4,FALSE)</f>
        <v>9.4776627590149296</v>
      </c>
      <c r="X77">
        <f>VLOOKUP(X$2&amp;"--"&amp;$U77,tsdata!$A:$BL,X$4,FALSE)</f>
        <v>12.215226271916</v>
      </c>
      <c r="Y77">
        <f>VLOOKUP(Y$2&amp;"--"&amp;$U77,tsdata!$A:$BL,Y$4,FALSE)</f>
        <v>166.40625</v>
      </c>
      <c r="Z77">
        <f>VLOOKUP(Z$2&amp;"--"&amp;$U77,tsdata!$A:$BL,Z$4,FALSE)</f>
        <v>86.711390236939806</v>
      </c>
      <c r="AA77">
        <f>VLOOKUP(AA$2&amp;"--"&amp;$U77,tsdata!$A:$BL,AA$4,FALSE)</f>
        <v>486.81318681318697</v>
      </c>
      <c r="AB77" s="27">
        <f>VLOOKUP(AB$2&amp;"--"&amp;$U77,tsdata!$A:$BL,AB$4,FALSE)</f>
        <v>1.335</v>
      </c>
      <c r="AC77">
        <f>VLOOKUP(AC$2&amp;"--"&amp;$U77,tsdata!$A:$BL,AC$4,FALSE)</f>
        <v>0.98499999999999999</v>
      </c>
      <c r="AD77">
        <f>VLOOKUP(AD$2&amp;"--"&amp;$U77,tsdata!$A:$BL,AD$4,FALSE)</f>
        <v>1.7575000000000001</v>
      </c>
      <c r="AE77">
        <f>VLOOKUP(AE$2&amp;"--"&amp;$U77,tsdata!$A:$BL,AE$4,FALSE)</f>
        <v>21.667865937226299</v>
      </c>
      <c r="AF77">
        <f>VLOOKUP(AF$2&amp;"--"&amp;$U77,tsdata!$A:$BL,AF$4,FALSE)</f>
        <v>14.569053724340799</v>
      </c>
      <c r="AG77">
        <f>VLOOKUP(AG$2&amp;"--"&amp;$U77,tsdata!$A:$BL,AG$4,FALSE)</f>
        <v>28.294833371162799</v>
      </c>
    </row>
    <row r="78" spans="21:33" x14ac:dyDescent="0.25">
      <c r="U78" s="21">
        <v>39629</v>
      </c>
      <c r="V78">
        <f>VLOOKUP(V$2&amp;"--"&amp;$U78,tsdata!$A:$BL,V$4,FALSE)</f>
        <v>10.4078177900893</v>
      </c>
      <c r="W78">
        <f>VLOOKUP(W$2&amp;"--"&amp;$U78,tsdata!$A:$BL,W$4,FALSE)</f>
        <v>9.3929179321162799</v>
      </c>
      <c r="X78">
        <f>VLOOKUP(X$2&amp;"--"&amp;$U78,tsdata!$A:$BL,X$4,FALSE)</f>
        <v>12.1371547426055</v>
      </c>
      <c r="Y78">
        <f>VLOOKUP(Y$2&amp;"--"&amp;$U78,tsdata!$A:$BL,Y$4,FALSE)</f>
        <v>138.12426621239001</v>
      </c>
      <c r="Z78">
        <f>VLOOKUP(Z$2&amp;"--"&amp;$U78,tsdata!$A:$BL,Z$4,FALSE)</f>
        <v>74.645827803130402</v>
      </c>
      <c r="AA78">
        <f>VLOOKUP(AA$2&amp;"--"&amp;$U78,tsdata!$A:$BL,AA$4,FALSE)</f>
        <v>452.90552729189102</v>
      </c>
      <c r="AB78" s="27">
        <f>VLOOKUP(AB$2&amp;"--"&amp;$U78,tsdata!$A:$BL,AB$4,FALSE)</f>
        <v>1.32</v>
      </c>
      <c r="AC78">
        <f>VLOOKUP(AC$2&amp;"--"&amp;$U78,tsdata!$A:$BL,AC$4,FALSE)</f>
        <v>0.97</v>
      </c>
      <c r="AD78">
        <f>VLOOKUP(AD$2&amp;"--"&amp;$U78,tsdata!$A:$BL,AD$4,FALSE)</f>
        <v>1.7</v>
      </c>
      <c r="AE78">
        <f>VLOOKUP(AE$2&amp;"--"&amp;$U78,tsdata!$A:$BL,AE$4,FALSE)</f>
        <v>21.744560203415801</v>
      </c>
      <c r="AF78">
        <f>VLOOKUP(AF$2&amp;"--"&amp;$U78,tsdata!$A:$BL,AF$4,FALSE)</f>
        <v>14.7820314228812</v>
      </c>
      <c r="AG78">
        <f>VLOOKUP(AG$2&amp;"--"&amp;$U78,tsdata!$A:$BL,AG$4,FALSE)</f>
        <v>28.362870553800601</v>
      </c>
    </row>
    <row r="79" spans="21:33" x14ac:dyDescent="0.25">
      <c r="U79" s="21">
        <v>39721</v>
      </c>
      <c r="V79">
        <f>VLOOKUP(V$2&amp;"--"&amp;$U79,tsdata!$A:$BL,V$4,FALSE)</f>
        <v>10.4604349979987</v>
      </c>
      <c r="W79">
        <f>VLOOKUP(W$2&amp;"--"&amp;$U79,tsdata!$A:$BL,W$4,FALSE)</f>
        <v>9.3495838944447307</v>
      </c>
      <c r="X79">
        <f>VLOOKUP(X$2&amp;"--"&amp;$U79,tsdata!$A:$BL,X$4,FALSE)</f>
        <v>12.039316734301099</v>
      </c>
      <c r="Y79">
        <f>VLOOKUP(Y$2&amp;"--"&amp;$U79,tsdata!$A:$BL,Y$4,FALSE)</f>
        <v>126.697674418605</v>
      </c>
      <c r="Z79">
        <f>VLOOKUP(Z$2&amp;"--"&amp;$U79,tsdata!$A:$BL,Z$4,FALSE)</f>
        <v>63.902883907238099</v>
      </c>
      <c r="AA79">
        <f>VLOOKUP(AA$2&amp;"--"&amp;$U79,tsdata!$A:$BL,AA$4,FALSE)</f>
        <v>264.40923143050799</v>
      </c>
      <c r="AB79" s="27">
        <f>VLOOKUP(AB$2&amp;"--"&amp;$U79,tsdata!$A:$BL,AB$4,FALSE)</f>
        <v>1.2</v>
      </c>
      <c r="AC79">
        <f>VLOOKUP(AC$2&amp;"--"&amp;$U79,tsdata!$A:$BL,AC$4,FALSE)</f>
        <v>0.89</v>
      </c>
      <c r="AD79">
        <f>VLOOKUP(AD$2&amp;"--"&amp;$U79,tsdata!$A:$BL,AD$4,FALSE)</f>
        <v>1.6325000000000001</v>
      </c>
      <c r="AE79">
        <f>VLOOKUP(AE$2&amp;"--"&amp;$U79,tsdata!$A:$BL,AE$4,FALSE)</f>
        <v>22.637201613388999</v>
      </c>
      <c r="AF79">
        <f>VLOOKUP(AF$2&amp;"--"&amp;$U79,tsdata!$A:$BL,AF$4,FALSE)</f>
        <v>16.7221209829816</v>
      </c>
      <c r="AG79">
        <f>VLOOKUP(AG$2&amp;"--"&amp;$U79,tsdata!$A:$BL,AG$4,FALSE)</f>
        <v>29.8721594551279</v>
      </c>
    </row>
    <row r="80" spans="21:33" x14ac:dyDescent="0.25">
      <c r="U80" s="21">
        <v>39813</v>
      </c>
      <c r="V80">
        <f>VLOOKUP(V$2&amp;"--"&amp;$U80,tsdata!$A:$BL,V$4,FALSE)</f>
        <v>10.336708866984599</v>
      </c>
      <c r="W80">
        <f>VLOOKUP(W$2&amp;"--"&amp;$U80,tsdata!$A:$BL,W$4,FALSE)</f>
        <v>9.0479655808232007</v>
      </c>
      <c r="X80">
        <f>VLOOKUP(X$2&amp;"--"&amp;$U80,tsdata!$A:$BL,X$4,FALSE)</f>
        <v>11.9788939371275</v>
      </c>
      <c r="Y80">
        <f>VLOOKUP(Y$2&amp;"--"&amp;$U80,tsdata!$A:$BL,Y$4,FALSE)</f>
        <v>112.607052859614</v>
      </c>
      <c r="Z80">
        <f>VLOOKUP(Z$2&amp;"--"&amp;$U80,tsdata!$A:$BL,Z$4,FALSE)</f>
        <v>55.376499332023698</v>
      </c>
      <c r="AA80">
        <f>VLOOKUP(AA$2&amp;"--"&amp;$U80,tsdata!$A:$BL,AA$4,FALSE)</f>
        <v>235.30381535562901</v>
      </c>
      <c r="AB80" s="27">
        <f>VLOOKUP(AB$2&amp;"--"&amp;$U80,tsdata!$A:$BL,AB$4,FALSE)</f>
        <v>1.07</v>
      </c>
      <c r="AC80">
        <f>VLOOKUP(AC$2&amp;"--"&amp;$U80,tsdata!$A:$BL,AC$4,FALSE)</f>
        <v>0.70250000000000001</v>
      </c>
      <c r="AD80">
        <f>VLOOKUP(AD$2&amp;"--"&amp;$U80,tsdata!$A:$BL,AD$4,FALSE)</f>
        <v>1.42</v>
      </c>
      <c r="AE80">
        <f>VLOOKUP(AE$2&amp;"--"&amp;$U80,tsdata!$A:$BL,AE$4,FALSE)</f>
        <v>22.003403033941499</v>
      </c>
      <c r="AF80">
        <f>VLOOKUP(AF$2&amp;"--"&amp;$U80,tsdata!$A:$BL,AF$4,FALSE)</f>
        <v>16.318802678864699</v>
      </c>
      <c r="AG80">
        <f>VLOOKUP(AG$2&amp;"--"&amp;$U80,tsdata!$A:$BL,AG$4,FALSE)</f>
        <v>31.642603378289401</v>
      </c>
    </row>
    <row r="81" spans="21:33" x14ac:dyDescent="0.25">
      <c r="U81" s="21">
        <v>39903</v>
      </c>
      <c r="V81">
        <f>VLOOKUP(V$2&amp;"--"&amp;$U81,tsdata!$A:$BL,V$4,FALSE)</f>
        <v>10.222664260041901</v>
      </c>
      <c r="W81">
        <f>VLOOKUP(W$2&amp;"--"&amp;$U81,tsdata!$A:$BL,W$4,FALSE)</f>
        <v>9.1644758061329306</v>
      </c>
      <c r="X81">
        <f>VLOOKUP(X$2&amp;"--"&amp;$U81,tsdata!$A:$BL,X$4,FALSE)</f>
        <v>12.1045992784437</v>
      </c>
      <c r="Y81">
        <f>VLOOKUP(Y$2&amp;"--"&amp;$U81,tsdata!$A:$BL,Y$4,FALSE)</f>
        <v>99.449035812672193</v>
      </c>
      <c r="Z81">
        <f>VLOOKUP(Z$2&amp;"--"&amp;$U81,tsdata!$A:$BL,Z$4,FALSE)</f>
        <v>48.304353112840502</v>
      </c>
      <c r="AA81">
        <f>VLOOKUP(AA$2&amp;"--"&amp;$U81,tsdata!$A:$BL,AA$4,FALSE)</f>
        <v>202.85609255054601</v>
      </c>
      <c r="AB81" s="27">
        <f>VLOOKUP(AB$2&amp;"--"&amp;$U81,tsdata!$A:$BL,AB$4,FALSE)</f>
        <v>0.93</v>
      </c>
      <c r="AC81">
        <f>VLOOKUP(AC$2&amp;"--"&amp;$U81,tsdata!$A:$BL,AC$4,FALSE)</f>
        <v>0.49</v>
      </c>
      <c r="AD81">
        <f>VLOOKUP(AD$2&amp;"--"&amp;$U81,tsdata!$A:$BL,AD$4,FALSE)</f>
        <v>1.4225000000000001</v>
      </c>
      <c r="AE81">
        <f>VLOOKUP(AE$2&amp;"--"&amp;$U81,tsdata!$A:$BL,AE$4,FALSE)</f>
        <v>21.725445053445501</v>
      </c>
      <c r="AF81">
        <f>VLOOKUP(AF$2&amp;"--"&amp;$U81,tsdata!$A:$BL,AF$4,FALSE)</f>
        <v>16.5518377685862</v>
      </c>
      <c r="AG81">
        <f>VLOOKUP(AG$2&amp;"--"&amp;$U81,tsdata!$A:$BL,AG$4,FALSE)</f>
        <v>32.588838946971897</v>
      </c>
    </row>
    <row r="82" spans="21:33" x14ac:dyDescent="0.25">
      <c r="U82" s="21">
        <v>39994</v>
      </c>
      <c r="V82">
        <f>VLOOKUP(V$2&amp;"--"&amp;$U82,tsdata!$A:$BL,V$4,FALSE)</f>
        <v>10.3763994660079</v>
      </c>
      <c r="W82">
        <f>VLOOKUP(W$2&amp;"--"&amp;$U82,tsdata!$A:$BL,W$4,FALSE)</f>
        <v>9.1293149078303895</v>
      </c>
      <c r="X82">
        <f>VLOOKUP(X$2&amp;"--"&amp;$U82,tsdata!$A:$BL,X$4,FALSE)</f>
        <v>12.043856971604299</v>
      </c>
      <c r="Y82">
        <f>VLOOKUP(Y$2&amp;"--"&amp;$U82,tsdata!$A:$BL,Y$4,FALSE)</f>
        <v>84.375594470951896</v>
      </c>
      <c r="Z82">
        <f>VLOOKUP(Z$2&amp;"--"&amp;$U82,tsdata!$A:$BL,Z$4,FALSE)</f>
        <v>56.535686071949399</v>
      </c>
      <c r="AA82">
        <f>VLOOKUP(AA$2&amp;"--"&amp;$U82,tsdata!$A:$BL,AA$4,FALSE)</f>
        <v>157.267715860729</v>
      </c>
      <c r="AB82" s="27">
        <f>VLOOKUP(AB$2&amp;"--"&amp;$U82,tsdata!$A:$BL,AB$4,FALSE)</f>
        <v>0.89</v>
      </c>
      <c r="AC82">
        <f>VLOOKUP(AC$2&amp;"--"&amp;$U82,tsdata!$A:$BL,AC$4,FALSE)</f>
        <v>0.26500000000000001</v>
      </c>
      <c r="AD82">
        <f>VLOOKUP(AD$2&amp;"--"&amp;$U82,tsdata!$A:$BL,AD$4,FALSE)</f>
        <v>1.2324999999999999</v>
      </c>
      <c r="AE82">
        <f>VLOOKUP(AE$2&amp;"--"&amp;$U82,tsdata!$A:$BL,AE$4,FALSE)</f>
        <v>23.001832716573599</v>
      </c>
      <c r="AF82">
        <f>VLOOKUP(AF$2&amp;"--"&amp;$U82,tsdata!$A:$BL,AF$4,FALSE)</f>
        <v>16.761534740028999</v>
      </c>
      <c r="AG82">
        <f>VLOOKUP(AG$2&amp;"--"&amp;$U82,tsdata!$A:$BL,AG$4,FALSE)</f>
        <v>29.408230472306801</v>
      </c>
    </row>
    <row r="83" spans="21:33" x14ac:dyDescent="0.25">
      <c r="U83" s="21">
        <v>40086</v>
      </c>
      <c r="V83">
        <f>VLOOKUP(V$2&amp;"--"&amp;$U83,tsdata!$A:$BL,V$4,FALSE)</f>
        <v>10.6325297038605</v>
      </c>
      <c r="W83">
        <f>VLOOKUP(W$2&amp;"--"&amp;$U83,tsdata!$A:$BL,W$4,FALSE)</f>
        <v>9.4839070087232997</v>
      </c>
      <c r="X83">
        <f>VLOOKUP(X$2&amp;"--"&amp;$U83,tsdata!$A:$BL,X$4,FALSE)</f>
        <v>12.2603362108133</v>
      </c>
      <c r="Y83">
        <f>VLOOKUP(Y$2&amp;"--"&amp;$U83,tsdata!$A:$BL,Y$4,FALSE)</f>
        <v>84.820304994780003</v>
      </c>
      <c r="Z83">
        <f>VLOOKUP(Z$2&amp;"--"&amp;$U83,tsdata!$A:$BL,Z$4,FALSE)</f>
        <v>58.203329339914397</v>
      </c>
      <c r="AA83">
        <f>VLOOKUP(AA$2&amp;"--"&amp;$U83,tsdata!$A:$BL,AA$4,FALSE)</f>
        <v>265.44180726336901</v>
      </c>
      <c r="AB83" s="27">
        <f>VLOOKUP(AB$2&amp;"--"&amp;$U83,tsdata!$A:$BL,AB$4,FALSE)</f>
        <v>0.79</v>
      </c>
      <c r="AC83">
        <f>VLOOKUP(AC$2&amp;"--"&amp;$U83,tsdata!$A:$BL,AC$4,FALSE)</f>
        <v>0.37</v>
      </c>
      <c r="AD83">
        <f>VLOOKUP(AD$2&amp;"--"&amp;$U83,tsdata!$A:$BL,AD$4,FALSE)</f>
        <v>1.17</v>
      </c>
      <c r="AE83">
        <f>VLOOKUP(AE$2&amp;"--"&amp;$U83,tsdata!$A:$BL,AE$4,FALSE)</f>
        <v>23.630963430480801</v>
      </c>
      <c r="AF83">
        <f>VLOOKUP(AF$2&amp;"--"&amp;$U83,tsdata!$A:$BL,AF$4,FALSE)</f>
        <v>16.413474240422701</v>
      </c>
      <c r="AG83">
        <f>VLOOKUP(AG$2&amp;"--"&amp;$U83,tsdata!$A:$BL,AG$4,FALSE)</f>
        <v>30.379544728798901</v>
      </c>
    </row>
    <row r="84" spans="21:33" x14ac:dyDescent="0.25">
      <c r="U84" s="21">
        <v>40178</v>
      </c>
      <c r="V84">
        <f>VLOOKUP(V$2&amp;"--"&amp;$U84,tsdata!$A:$BL,V$4,FALSE)</f>
        <v>10.340761748251101</v>
      </c>
      <c r="W84">
        <f>VLOOKUP(W$2&amp;"--"&amp;$U84,tsdata!$A:$BL,W$4,FALSE)</f>
        <v>8.9543828659402909</v>
      </c>
      <c r="X84">
        <f>VLOOKUP(X$2&amp;"--"&amp;$U84,tsdata!$A:$BL,X$4,FALSE)</f>
        <v>11.7707737303303</v>
      </c>
      <c r="Y84">
        <f>VLOOKUP(Y$2&amp;"--"&amp;$U84,tsdata!$A:$BL,Y$4,FALSE)</f>
        <v>79.466357308584705</v>
      </c>
      <c r="Z84">
        <f>VLOOKUP(Z$2&amp;"--"&amp;$U84,tsdata!$A:$BL,Z$4,FALSE)</f>
        <v>56.731422930930002</v>
      </c>
      <c r="AA84">
        <f>VLOOKUP(AA$2&amp;"--"&amp;$U84,tsdata!$A:$BL,AA$4,FALSE)</f>
        <v>138.34518429724099</v>
      </c>
      <c r="AB84" s="27">
        <f>VLOOKUP(AB$2&amp;"--"&amp;$U84,tsdata!$A:$BL,AB$4,FALSE)</f>
        <v>0.78</v>
      </c>
      <c r="AC84">
        <f>VLOOKUP(AC$2&amp;"--"&amp;$U84,tsdata!$A:$BL,AC$4,FALSE)</f>
        <v>0.20250000000000001</v>
      </c>
      <c r="AD84">
        <f>VLOOKUP(AD$2&amp;"--"&amp;$U84,tsdata!$A:$BL,AD$4,FALSE)</f>
        <v>1.0549999999999999</v>
      </c>
      <c r="AE84">
        <f>VLOOKUP(AE$2&amp;"--"&amp;$U84,tsdata!$A:$BL,AE$4,FALSE)</f>
        <v>22.6103847353112</v>
      </c>
      <c r="AF84">
        <f>VLOOKUP(AF$2&amp;"--"&amp;$U84,tsdata!$A:$BL,AF$4,FALSE)</f>
        <v>15.6986063156341</v>
      </c>
      <c r="AG84">
        <f>VLOOKUP(AG$2&amp;"--"&amp;$U84,tsdata!$A:$BL,AG$4,FALSE)</f>
        <v>29.9477986476806</v>
      </c>
    </row>
    <row r="85" spans="21:33" x14ac:dyDescent="0.25">
      <c r="U85" s="21">
        <v>40268</v>
      </c>
      <c r="V85">
        <f>VLOOKUP(V$2&amp;"--"&amp;$U85,tsdata!$A:$BL,V$4,FALSE)</f>
        <v>10.293527123316901</v>
      </c>
      <c r="W85">
        <f>VLOOKUP(W$2&amp;"--"&amp;$U85,tsdata!$A:$BL,W$4,FALSE)</f>
        <v>9.3058841298753308</v>
      </c>
      <c r="X85">
        <f>VLOOKUP(X$2&amp;"--"&amp;$U85,tsdata!$A:$BL,X$4,FALSE)</f>
        <v>12.062625705950801</v>
      </c>
      <c r="Y85">
        <f>VLOOKUP(Y$2&amp;"--"&amp;$U85,tsdata!$A:$BL,Y$4,FALSE)</f>
        <v>86.7882310165257</v>
      </c>
      <c r="Z85">
        <f>VLOOKUP(Z$2&amp;"--"&amp;$U85,tsdata!$A:$BL,Z$4,FALSE)</f>
        <v>62.318680897541498</v>
      </c>
      <c r="AA85">
        <f>VLOOKUP(AA$2&amp;"--"&amp;$U85,tsdata!$A:$BL,AA$4,FALSE)</f>
        <v>165.66058839479399</v>
      </c>
      <c r="AB85" s="27">
        <f>VLOOKUP(AB$2&amp;"--"&amp;$U85,tsdata!$A:$BL,AB$4,FALSE)</f>
        <v>0.81499999999999995</v>
      </c>
      <c r="AC85">
        <f>VLOOKUP(AC$2&amp;"--"&amp;$U85,tsdata!$A:$BL,AC$4,FALSE)</f>
        <v>0.40250000000000002</v>
      </c>
      <c r="AD85">
        <f>VLOOKUP(AD$2&amp;"--"&amp;$U85,tsdata!$A:$BL,AD$4,FALSE)</f>
        <v>1.3174999999999999</v>
      </c>
      <c r="AE85">
        <f>VLOOKUP(AE$2&amp;"--"&amp;$U85,tsdata!$A:$BL,AE$4,FALSE)</f>
        <v>23.3212304250812</v>
      </c>
      <c r="AF85">
        <f>VLOOKUP(AF$2&amp;"--"&amp;$U85,tsdata!$A:$BL,AF$4,FALSE)</f>
        <v>15.764759193851701</v>
      </c>
      <c r="AG85">
        <f>VLOOKUP(AG$2&amp;"--"&amp;$U85,tsdata!$A:$BL,AG$4,FALSE)</f>
        <v>30.299300358060101</v>
      </c>
    </row>
    <row r="86" spans="21:33" x14ac:dyDescent="0.25">
      <c r="U86" s="21">
        <v>40359</v>
      </c>
      <c r="V86">
        <f>VLOOKUP(V$2&amp;"--"&amp;$U86,tsdata!$A:$BL,V$4,FALSE)</f>
        <v>10.4360832901145</v>
      </c>
      <c r="W86">
        <f>VLOOKUP(W$2&amp;"--"&amp;$U86,tsdata!$A:$BL,W$4,FALSE)</f>
        <v>9.4441226558378801</v>
      </c>
      <c r="X86">
        <f>VLOOKUP(X$2&amp;"--"&amp;$U86,tsdata!$A:$BL,X$4,FALSE)</f>
        <v>12.184670316458799</v>
      </c>
      <c r="Y86">
        <f>VLOOKUP(Y$2&amp;"--"&amp;$U86,tsdata!$A:$BL,Y$4,FALSE)</f>
        <v>87.597306054915904</v>
      </c>
      <c r="Z86">
        <f>VLOOKUP(Z$2&amp;"--"&amp;$U86,tsdata!$A:$BL,Z$4,FALSE)</f>
        <v>62.428144238554303</v>
      </c>
      <c r="AA86">
        <f>VLOOKUP(AA$2&amp;"--"&amp;$U86,tsdata!$A:$BL,AA$4,FALSE)</f>
        <v>214.603405076163</v>
      </c>
      <c r="AB86" s="27">
        <f>VLOOKUP(AB$2&amp;"--"&amp;$U86,tsdata!$A:$BL,AB$4,FALSE)</f>
        <v>0.84499999999999997</v>
      </c>
      <c r="AC86">
        <f>VLOOKUP(AC$2&amp;"--"&amp;$U86,tsdata!$A:$BL,AC$4,FALSE)</f>
        <v>0.47</v>
      </c>
      <c r="AD86">
        <f>VLOOKUP(AD$2&amp;"--"&amp;$U86,tsdata!$A:$BL,AD$4,FALSE)</f>
        <v>1.38</v>
      </c>
      <c r="AE86">
        <f>VLOOKUP(AE$2&amp;"--"&amp;$U86,tsdata!$A:$BL,AE$4,FALSE)</f>
        <v>22.751095074831699</v>
      </c>
      <c r="AF86">
        <f>VLOOKUP(AF$2&amp;"--"&amp;$U86,tsdata!$A:$BL,AF$4,FALSE)</f>
        <v>15.580612343702001</v>
      </c>
      <c r="AG86">
        <f>VLOOKUP(AG$2&amp;"--"&amp;$U86,tsdata!$A:$BL,AG$4,FALSE)</f>
        <v>30.776247884519599</v>
      </c>
    </row>
    <row r="87" spans="21:33" x14ac:dyDescent="0.25">
      <c r="U87" s="21">
        <v>40451</v>
      </c>
      <c r="V87">
        <f>VLOOKUP(V$2&amp;"--"&amp;$U87,tsdata!$A:$BL,V$4,FALSE)</f>
        <v>10.482023273424501</v>
      </c>
      <c r="W87">
        <f>VLOOKUP(W$2&amp;"--"&amp;$U87,tsdata!$A:$BL,W$4,FALSE)</f>
        <v>9.1876381427665894</v>
      </c>
      <c r="X87">
        <f>VLOOKUP(X$2&amp;"--"&amp;$U87,tsdata!$A:$BL,X$4,FALSE)</f>
        <v>12.408708933882799</v>
      </c>
      <c r="Y87">
        <f>VLOOKUP(Y$2&amp;"--"&amp;$U87,tsdata!$A:$BL,Y$4,FALSE)</f>
        <v>91.191394442066894</v>
      </c>
      <c r="Z87">
        <f>VLOOKUP(Z$2&amp;"--"&amp;$U87,tsdata!$A:$BL,Z$4,FALSE)</f>
        <v>61.266358882187703</v>
      </c>
      <c r="AA87">
        <f>VLOOKUP(AA$2&amp;"--"&amp;$U87,tsdata!$A:$BL,AA$4,FALSE)</f>
        <v>221.637902963204</v>
      </c>
      <c r="AB87" s="27">
        <f>VLOOKUP(AB$2&amp;"--"&amp;$U87,tsdata!$A:$BL,AB$4,FALSE)</f>
        <v>0.83499999999999996</v>
      </c>
      <c r="AC87">
        <f>VLOOKUP(AC$2&amp;"--"&amp;$U87,tsdata!$A:$BL,AC$4,FALSE)</f>
        <v>0.38</v>
      </c>
      <c r="AD87">
        <f>VLOOKUP(AD$2&amp;"--"&amp;$U87,tsdata!$A:$BL,AD$4,FALSE)</f>
        <v>1.3374999999999999</v>
      </c>
      <c r="AE87">
        <f>VLOOKUP(AE$2&amp;"--"&amp;$U87,tsdata!$A:$BL,AE$4,FALSE)</f>
        <v>21.7483862758891</v>
      </c>
      <c r="AF87">
        <f>VLOOKUP(AF$2&amp;"--"&amp;$U87,tsdata!$A:$BL,AF$4,FALSE)</f>
        <v>15.4898653426243</v>
      </c>
      <c r="AG87">
        <f>VLOOKUP(AG$2&amp;"--"&amp;$U87,tsdata!$A:$BL,AG$4,FALSE)</f>
        <v>29.2529251588108</v>
      </c>
    </row>
    <row r="88" spans="21:33" x14ac:dyDescent="0.25">
      <c r="U88" s="21">
        <v>40543</v>
      </c>
      <c r="V88">
        <f>VLOOKUP(V$2&amp;"--"&amp;$U88,tsdata!$A:$BL,V$4,FALSE)</f>
        <v>10.006409615002401</v>
      </c>
      <c r="W88">
        <f>VLOOKUP(W$2&amp;"--"&amp;$U88,tsdata!$A:$BL,W$4,FALSE)</f>
        <v>8.8006174822871603</v>
      </c>
      <c r="X88">
        <f>VLOOKUP(X$2&amp;"--"&amp;$U88,tsdata!$A:$BL,X$4,FALSE)</f>
        <v>11.7889019555179</v>
      </c>
      <c r="Y88">
        <f>VLOOKUP(Y$2&amp;"--"&amp;$U88,tsdata!$A:$BL,Y$4,FALSE)</f>
        <v>96.610169491525397</v>
      </c>
      <c r="Z88">
        <f>VLOOKUP(Z$2&amp;"--"&amp;$U88,tsdata!$A:$BL,Z$4,FALSE)</f>
        <v>61.676444389839403</v>
      </c>
      <c r="AA88">
        <f>VLOOKUP(AA$2&amp;"--"&amp;$U88,tsdata!$A:$BL,AA$4,FALSE)</f>
        <v>237.41648106904199</v>
      </c>
      <c r="AB88" s="27">
        <f>VLOOKUP(AB$2&amp;"--"&amp;$U88,tsdata!$A:$BL,AB$4,FALSE)</f>
        <v>0.85499999999999998</v>
      </c>
      <c r="AC88">
        <f>VLOOKUP(AC$2&amp;"--"&amp;$U88,tsdata!$A:$BL,AC$4,FALSE)</f>
        <v>0.36249999999999999</v>
      </c>
      <c r="AD88">
        <f>VLOOKUP(AD$2&amp;"--"&amp;$U88,tsdata!$A:$BL,AD$4,FALSE)</f>
        <v>1.2749999999999999</v>
      </c>
      <c r="AE88">
        <f>VLOOKUP(AE$2&amp;"--"&amp;$U88,tsdata!$A:$BL,AE$4,FALSE)</f>
        <v>21.160829519558401</v>
      </c>
      <c r="AF88">
        <f>VLOOKUP(AF$2&amp;"--"&amp;$U88,tsdata!$A:$BL,AF$4,FALSE)</f>
        <v>15.475872763616101</v>
      </c>
      <c r="AG88">
        <f>VLOOKUP(AG$2&amp;"--"&amp;$U88,tsdata!$A:$BL,AG$4,FALSE)</f>
        <v>30.172635404983598</v>
      </c>
    </row>
    <row r="89" spans="21:33" x14ac:dyDescent="0.25">
      <c r="U89" s="21">
        <v>40633</v>
      </c>
      <c r="V89">
        <f>VLOOKUP(V$2&amp;"--"&amp;$U89,tsdata!$A:$BL,V$4,FALSE)</f>
        <v>10.061727026847301</v>
      </c>
      <c r="W89">
        <f>VLOOKUP(W$2&amp;"--"&amp;$U89,tsdata!$A:$BL,W$4,FALSE)</f>
        <v>8.9108040062886893</v>
      </c>
      <c r="X89">
        <f>VLOOKUP(X$2&amp;"--"&amp;$U89,tsdata!$A:$BL,X$4,FALSE)</f>
        <v>11.8997793030548</v>
      </c>
      <c r="Y89">
        <f>VLOOKUP(Y$2&amp;"--"&amp;$U89,tsdata!$A:$BL,Y$4,FALSE)</f>
        <v>92.583120204603603</v>
      </c>
      <c r="Z89">
        <f>VLOOKUP(Z$2&amp;"--"&amp;$U89,tsdata!$A:$BL,Z$4,FALSE)</f>
        <v>66.253165186383299</v>
      </c>
      <c r="AA89">
        <f>VLOOKUP(AA$2&amp;"--"&amp;$U89,tsdata!$A:$BL,AA$4,FALSE)</f>
        <v>196.21126936531701</v>
      </c>
      <c r="AB89" s="27">
        <f>VLOOKUP(AB$2&amp;"--"&amp;$U89,tsdata!$A:$BL,AB$4,FALSE)</f>
        <v>0.82</v>
      </c>
      <c r="AC89">
        <f>VLOOKUP(AC$2&amp;"--"&amp;$U89,tsdata!$A:$BL,AC$4,FALSE)</f>
        <v>0.55000000000000004</v>
      </c>
      <c r="AD89">
        <f>VLOOKUP(AD$2&amp;"--"&amp;$U89,tsdata!$A:$BL,AD$4,FALSE)</f>
        <v>1.18</v>
      </c>
      <c r="AE89">
        <f>VLOOKUP(AE$2&amp;"--"&amp;$U89,tsdata!$A:$BL,AE$4,FALSE)</f>
        <v>21.163514484079499</v>
      </c>
      <c r="AF89">
        <f>VLOOKUP(AF$2&amp;"--"&amp;$U89,tsdata!$A:$BL,AF$4,FALSE)</f>
        <v>15.654537303395999</v>
      </c>
      <c r="AG89">
        <f>VLOOKUP(AG$2&amp;"--"&amp;$U89,tsdata!$A:$BL,AG$4,FALSE)</f>
        <v>26.9644721521652</v>
      </c>
    </row>
    <row r="90" spans="21:33" x14ac:dyDescent="0.25">
      <c r="U90" s="21">
        <v>40724</v>
      </c>
      <c r="V90">
        <f>VLOOKUP(V$2&amp;"--"&amp;$U90,tsdata!$A:$BL,V$4,FALSE)</f>
        <v>10.433492248918601</v>
      </c>
      <c r="W90">
        <f>VLOOKUP(W$2&amp;"--"&amp;$U90,tsdata!$A:$BL,W$4,FALSE)</f>
        <v>9.2856146065530893</v>
      </c>
      <c r="X90">
        <f>VLOOKUP(X$2&amp;"--"&amp;$U90,tsdata!$A:$BL,X$4,FALSE)</f>
        <v>11.888567669571399</v>
      </c>
      <c r="Y90">
        <f>VLOOKUP(Y$2&amp;"--"&amp;$U90,tsdata!$A:$BL,Y$4,FALSE)</f>
        <v>98.045602605863195</v>
      </c>
      <c r="Z90">
        <f>VLOOKUP(Z$2&amp;"--"&amp;$U90,tsdata!$A:$BL,Z$4,FALSE)</f>
        <v>66.943127962085299</v>
      </c>
      <c r="AA90">
        <f>VLOOKUP(AA$2&amp;"--"&amp;$U90,tsdata!$A:$BL,AA$4,FALSE)</f>
        <v>176.19047619047601</v>
      </c>
      <c r="AB90" s="27">
        <f>VLOOKUP(AB$2&amp;"--"&amp;$U90,tsdata!$A:$BL,AB$4,FALSE)</f>
        <v>0.82</v>
      </c>
      <c r="AC90">
        <f>VLOOKUP(AC$2&amp;"--"&amp;$U90,tsdata!$A:$BL,AC$4,FALSE)</f>
        <v>0.5</v>
      </c>
      <c r="AD90">
        <f>VLOOKUP(AD$2&amp;"--"&amp;$U90,tsdata!$A:$BL,AD$4,FALSE)</f>
        <v>1.2350000000000001</v>
      </c>
      <c r="AE90">
        <f>VLOOKUP(AE$2&amp;"--"&amp;$U90,tsdata!$A:$BL,AE$4,FALSE)</f>
        <v>19.960492898128098</v>
      </c>
      <c r="AF90">
        <f>VLOOKUP(AF$2&amp;"--"&amp;$U90,tsdata!$A:$BL,AF$4,FALSE)</f>
        <v>14.811240673820301</v>
      </c>
      <c r="AG90">
        <f>VLOOKUP(AG$2&amp;"--"&amp;$U90,tsdata!$A:$BL,AG$4,FALSE)</f>
        <v>24.817347837981501</v>
      </c>
    </row>
    <row r="91" spans="21:33" x14ac:dyDescent="0.25">
      <c r="U91" s="21">
        <v>40816</v>
      </c>
      <c r="V91">
        <f>VLOOKUP(V$2&amp;"--"&amp;$U91,tsdata!$A:$BL,V$4,FALSE)</f>
        <v>10.656026388664801</v>
      </c>
      <c r="W91">
        <f>VLOOKUP(W$2&amp;"--"&amp;$U91,tsdata!$A:$BL,W$4,FALSE)</f>
        <v>9.5110808895223595</v>
      </c>
      <c r="X91">
        <f>VLOOKUP(X$2&amp;"--"&amp;$U91,tsdata!$A:$BL,X$4,FALSE)</f>
        <v>11.941822842019301</v>
      </c>
      <c r="Y91">
        <f>VLOOKUP(Y$2&amp;"--"&amp;$U91,tsdata!$A:$BL,Y$4,FALSE)</f>
        <v>107.95899509039999</v>
      </c>
      <c r="Z91">
        <f>VLOOKUP(Z$2&amp;"--"&amp;$U91,tsdata!$A:$BL,Z$4,FALSE)</f>
        <v>69.779391669302001</v>
      </c>
      <c r="AA91">
        <f>VLOOKUP(AA$2&amp;"--"&amp;$U91,tsdata!$A:$BL,AA$4,FALSE)</f>
        <v>170.934157028382</v>
      </c>
      <c r="AB91" s="27">
        <f>VLOOKUP(AB$2&amp;"--"&amp;$U91,tsdata!$A:$BL,AB$4,FALSE)</f>
        <v>0.98</v>
      </c>
      <c r="AC91">
        <f>VLOOKUP(AC$2&amp;"--"&amp;$U91,tsdata!$A:$BL,AC$4,FALSE)</f>
        <v>0.54749999999999999</v>
      </c>
      <c r="AD91">
        <f>VLOOKUP(AD$2&amp;"--"&amp;$U91,tsdata!$A:$BL,AD$4,FALSE)</f>
        <v>1.2775000000000001</v>
      </c>
      <c r="AE91">
        <f>VLOOKUP(AE$2&amp;"--"&amp;$U91,tsdata!$A:$BL,AE$4,FALSE)</f>
        <v>19.1516364332434</v>
      </c>
      <c r="AF91">
        <f>VLOOKUP(AF$2&amp;"--"&amp;$U91,tsdata!$A:$BL,AF$4,FALSE)</f>
        <v>14.055411672112999</v>
      </c>
      <c r="AG91">
        <f>VLOOKUP(AG$2&amp;"--"&amp;$U91,tsdata!$A:$BL,AG$4,FALSE)</f>
        <v>23.671628767275301</v>
      </c>
    </row>
    <row r="92" spans="21:33" x14ac:dyDescent="0.25">
      <c r="U92" s="21">
        <v>40908</v>
      </c>
      <c r="V92">
        <f>VLOOKUP(V$2&amp;"--"&amp;$U92,tsdata!$A:$BL,V$4,FALSE)</f>
        <v>10.5758799944642</v>
      </c>
      <c r="W92">
        <f>VLOOKUP(W$2&amp;"--"&amp;$U92,tsdata!$A:$BL,W$4,FALSE)</f>
        <v>9.4980915308819505</v>
      </c>
      <c r="X92">
        <f>VLOOKUP(X$2&amp;"--"&amp;$U92,tsdata!$A:$BL,X$4,FALSE)</f>
        <v>11.730114764957699</v>
      </c>
      <c r="Y92">
        <f>VLOOKUP(Y$2&amp;"--"&amp;$U92,tsdata!$A:$BL,Y$4,FALSE)</f>
        <v>109.01795949560599</v>
      </c>
      <c r="Z92">
        <f>VLOOKUP(Z$2&amp;"--"&amp;$U92,tsdata!$A:$BL,Z$4,FALSE)</f>
        <v>65.299456244566699</v>
      </c>
      <c r="AA92">
        <f>VLOOKUP(AA$2&amp;"--"&amp;$U92,tsdata!$A:$BL,AA$4,FALSE)</f>
        <v>237.378392217102</v>
      </c>
      <c r="AB92" s="27">
        <f>VLOOKUP(AB$2&amp;"--"&amp;$U92,tsdata!$A:$BL,AB$4,FALSE)</f>
        <v>0.93500000000000005</v>
      </c>
      <c r="AC92">
        <f>VLOOKUP(AC$2&amp;"--"&amp;$U92,tsdata!$A:$BL,AC$4,FALSE)</f>
        <v>0.51</v>
      </c>
      <c r="AD92">
        <f>VLOOKUP(AD$2&amp;"--"&amp;$U92,tsdata!$A:$BL,AD$4,FALSE)</f>
        <v>1.22</v>
      </c>
      <c r="AE92">
        <f>VLOOKUP(AE$2&amp;"--"&amp;$U92,tsdata!$A:$BL,AE$4,FALSE)</f>
        <v>18.083504924841499</v>
      </c>
      <c r="AF92">
        <f>VLOOKUP(AF$2&amp;"--"&amp;$U92,tsdata!$A:$BL,AF$4,FALSE)</f>
        <v>13.6594016068881</v>
      </c>
      <c r="AG92">
        <f>VLOOKUP(AG$2&amp;"--"&amp;$U92,tsdata!$A:$BL,AG$4,FALSE)</f>
        <v>22.7067329639506</v>
      </c>
    </row>
    <row r="93" spans="21:33" x14ac:dyDescent="0.25">
      <c r="U93" s="21">
        <v>40999</v>
      </c>
      <c r="V93">
        <f>VLOOKUP(V$2&amp;"--"&amp;$U93,tsdata!$A:$BL,V$4,FALSE)</f>
        <v>10.600537164469101</v>
      </c>
      <c r="W93">
        <f>VLOOKUP(W$2&amp;"--"&amp;$U93,tsdata!$A:$BL,W$4,FALSE)</f>
        <v>9.4159950950879097</v>
      </c>
      <c r="X93">
        <f>VLOOKUP(X$2&amp;"--"&amp;$U93,tsdata!$A:$BL,X$4,FALSE)</f>
        <v>11.682548579970099</v>
      </c>
      <c r="Y93">
        <f>VLOOKUP(Y$2&amp;"--"&amp;$U93,tsdata!$A:$BL,Y$4,FALSE)</f>
        <v>107.722018160018</v>
      </c>
      <c r="Z93">
        <f>VLOOKUP(Z$2&amp;"--"&amp;$U93,tsdata!$A:$BL,Z$4,FALSE)</f>
        <v>76.2628549842007</v>
      </c>
      <c r="AA93">
        <f>VLOOKUP(AA$2&amp;"--"&amp;$U93,tsdata!$A:$BL,AA$4,FALSE)</f>
        <v>249.69029040302499</v>
      </c>
      <c r="AB93" s="27">
        <f>VLOOKUP(AB$2&amp;"--"&amp;$U93,tsdata!$A:$BL,AB$4,FALSE)</f>
        <v>0.97</v>
      </c>
      <c r="AC93">
        <f>VLOOKUP(AC$2&amp;"--"&amp;$U93,tsdata!$A:$BL,AC$4,FALSE)</f>
        <v>0.62</v>
      </c>
      <c r="AD93">
        <f>VLOOKUP(AD$2&amp;"--"&amp;$U93,tsdata!$A:$BL,AD$4,FALSE)</f>
        <v>1.33</v>
      </c>
      <c r="AE93">
        <f>VLOOKUP(AE$2&amp;"--"&amp;$U93,tsdata!$A:$BL,AE$4,FALSE)</f>
        <v>18.112679994407902</v>
      </c>
      <c r="AF93">
        <f>VLOOKUP(AF$2&amp;"--"&amp;$U93,tsdata!$A:$BL,AF$4,FALSE)</f>
        <v>12.2912929136427</v>
      </c>
      <c r="AG93">
        <f>VLOOKUP(AG$2&amp;"--"&amp;$U93,tsdata!$A:$BL,AG$4,FALSE)</f>
        <v>22.758954501452099</v>
      </c>
    </row>
    <row r="94" spans="21:33" x14ac:dyDescent="0.25">
      <c r="U94" s="21">
        <v>41090</v>
      </c>
      <c r="V94">
        <f>VLOOKUP(V$2&amp;"--"&amp;$U94,tsdata!$A:$BL,V$4,FALSE)</f>
        <v>10.985503640307799</v>
      </c>
      <c r="W94">
        <f>VLOOKUP(W$2&amp;"--"&amp;$U94,tsdata!$A:$BL,W$4,FALSE)</f>
        <v>9.6955952209959708</v>
      </c>
      <c r="X94">
        <f>VLOOKUP(X$2&amp;"--"&amp;$U94,tsdata!$A:$BL,X$4,FALSE)</f>
        <v>12.2466185592494</v>
      </c>
      <c r="Y94">
        <f>VLOOKUP(Y$2&amp;"--"&amp;$U94,tsdata!$A:$BL,Y$4,FALSE)</f>
        <v>115.355086372361</v>
      </c>
      <c r="Z94">
        <f>VLOOKUP(Z$2&amp;"--"&amp;$U94,tsdata!$A:$BL,Z$4,FALSE)</f>
        <v>75.027743274720393</v>
      </c>
      <c r="AA94">
        <f>VLOOKUP(AA$2&amp;"--"&amp;$U94,tsdata!$A:$BL,AA$4,FALSE)</f>
        <v>265.32299008481698</v>
      </c>
      <c r="AB94" s="27">
        <f>VLOOKUP(AB$2&amp;"--"&amp;$U94,tsdata!$A:$BL,AB$4,FALSE)</f>
        <v>0.93</v>
      </c>
      <c r="AC94">
        <f>VLOOKUP(AC$2&amp;"--"&amp;$U94,tsdata!$A:$BL,AC$4,FALSE)</f>
        <v>0.67</v>
      </c>
      <c r="AD94">
        <f>VLOOKUP(AD$2&amp;"--"&amp;$U94,tsdata!$A:$BL,AD$4,FALSE)</f>
        <v>1.2925</v>
      </c>
      <c r="AE94">
        <f>VLOOKUP(AE$2&amp;"--"&amp;$U94,tsdata!$A:$BL,AE$4,FALSE)</f>
        <v>17.2691138413816</v>
      </c>
      <c r="AF94">
        <f>VLOOKUP(AF$2&amp;"--"&amp;$U94,tsdata!$A:$BL,AF$4,FALSE)</f>
        <v>11.9258988254738</v>
      </c>
      <c r="AG94">
        <f>VLOOKUP(AG$2&amp;"--"&amp;$U94,tsdata!$A:$BL,AG$4,FALSE)</f>
        <v>20.900848480959301</v>
      </c>
    </row>
    <row r="95" spans="21:33" x14ac:dyDescent="0.25">
      <c r="U95" s="21">
        <v>41182</v>
      </c>
      <c r="V95">
        <f>VLOOKUP(V$2&amp;"--"&amp;$U95,tsdata!$A:$BL,V$4,FALSE)</f>
        <v>10.8715876384568</v>
      </c>
      <c r="W95">
        <f>VLOOKUP(W$2&amp;"--"&amp;$U95,tsdata!$A:$BL,W$4,FALSE)</f>
        <v>9.7425179919255793</v>
      </c>
      <c r="X95">
        <f>VLOOKUP(X$2&amp;"--"&amp;$U95,tsdata!$A:$BL,X$4,FALSE)</f>
        <v>12.4173111732763</v>
      </c>
      <c r="Y95">
        <f>VLOOKUP(Y$2&amp;"--"&amp;$U95,tsdata!$A:$BL,Y$4,FALSE)</f>
        <v>112.102285560422</v>
      </c>
      <c r="Z95">
        <f>VLOOKUP(Z$2&amp;"--"&amp;$U95,tsdata!$A:$BL,Z$4,FALSE)</f>
        <v>81.174805378626999</v>
      </c>
      <c r="AA95">
        <f>VLOOKUP(AA$2&amp;"--"&amp;$U95,tsdata!$A:$BL,AA$4,FALSE)</f>
        <v>244.425034867503</v>
      </c>
      <c r="AB95" s="27">
        <f>VLOOKUP(AB$2&amp;"--"&amp;$U95,tsdata!$A:$BL,AB$4,FALSE)</f>
        <v>0.98</v>
      </c>
      <c r="AC95">
        <f>VLOOKUP(AC$2&amp;"--"&amp;$U95,tsdata!$A:$BL,AC$4,FALSE)</f>
        <v>0.71</v>
      </c>
      <c r="AD95">
        <f>VLOOKUP(AD$2&amp;"--"&amp;$U95,tsdata!$A:$BL,AD$4,FALSE)</f>
        <v>1.23</v>
      </c>
      <c r="AE95">
        <f>VLOOKUP(AE$2&amp;"--"&amp;$U95,tsdata!$A:$BL,AE$4,FALSE)</f>
        <v>16.0889124106907</v>
      </c>
      <c r="AF95">
        <f>VLOOKUP(AF$2&amp;"--"&amp;$U95,tsdata!$A:$BL,AF$4,FALSE)</f>
        <v>11.7859243792544</v>
      </c>
      <c r="AG95">
        <f>VLOOKUP(AG$2&amp;"--"&amp;$U95,tsdata!$A:$BL,AG$4,FALSE)</f>
        <v>21.296119744494199</v>
      </c>
    </row>
    <row r="96" spans="21:33" x14ac:dyDescent="0.25">
      <c r="U96" s="21">
        <v>41274</v>
      </c>
      <c r="V96">
        <f>VLOOKUP(V$2&amp;"--"&amp;$U96,tsdata!$A:$BL,V$4,FALSE)</f>
        <v>10.4096013807606</v>
      </c>
      <c r="W96">
        <f>VLOOKUP(W$2&amp;"--"&amp;$U96,tsdata!$A:$BL,W$4,FALSE)</f>
        <v>9.4486109951638699</v>
      </c>
      <c r="X96">
        <f>VLOOKUP(X$2&amp;"--"&amp;$U96,tsdata!$A:$BL,X$4,FALSE)</f>
        <v>11.7179392142328</v>
      </c>
      <c r="Y96">
        <f>VLOOKUP(Y$2&amp;"--"&amp;$U96,tsdata!$A:$BL,Y$4,FALSE)</f>
        <v>109.422867559561</v>
      </c>
      <c r="Z96">
        <f>VLOOKUP(Z$2&amp;"--"&amp;$U96,tsdata!$A:$BL,Z$4,FALSE)</f>
        <v>66.139103818930195</v>
      </c>
      <c r="AA96">
        <f>VLOOKUP(AA$2&amp;"--"&amp;$U96,tsdata!$A:$BL,AA$4,FALSE)</f>
        <v>263.059676217571</v>
      </c>
      <c r="AB96" s="27">
        <f>VLOOKUP(AB$2&amp;"--"&amp;$U96,tsdata!$A:$BL,AB$4,FALSE)</f>
        <v>0.95</v>
      </c>
      <c r="AC96">
        <f>VLOOKUP(AC$2&amp;"--"&amp;$U96,tsdata!$A:$BL,AC$4,FALSE)</f>
        <v>0.7</v>
      </c>
      <c r="AD96">
        <f>VLOOKUP(AD$2&amp;"--"&amp;$U96,tsdata!$A:$BL,AD$4,FALSE)</f>
        <v>1.18</v>
      </c>
      <c r="AE96">
        <f>VLOOKUP(AE$2&amp;"--"&amp;$U96,tsdata!$A:$BL,AE$4,FALSE)</f>
        <v>15.214365134257299</v>
      </c>
      <c r="AF96">
        <f>VLOOKUP(AF$2&amp;"--"&amp;$U96,tsdata!$A:$BL,AF$4,FALSE)</f>
        <v>11.8810658890298</v>
      </c>
      <c r="AG96">
        <f>VLOOKUP(AG$2&amp;"--"&amp;$U96,tsdata!$A:$BL,AG$4,FALSE)</f>
        <v>19.527264482484998</v>
      </c>
    </row>
    <row r="97" spans="21:33" x14ac:dyDescent="0.25">
      <c r="U97" s="21">
        <v>41364</v>
      </c>
      <c r="V97">
        <f>VLOOKUP(V$2&amp;"--"&amp;$U97,tsdata!$A:$BL,V$4,FALSE)</f>
        <v>10.5669948941489</v>
      </c>
      <c r="W97">
        <f>VLOOKUP(W$2&amp;"--"&amp;$U97,tsdata!$A:$BL,W$4,FALSE)</f>
        <v>9.4435649221216504</v>
      </c>
      <c r="X97">
        <f>VLOOKUP(X$2&amp;"--"&amp;$U97,tsdata!$A:$BL,X$4,FALSE)</f>
        <v>11.930951766223499</v>
      </c>
      <c r="Y97">
        <f>VLOOKUP(Y$2&amp;"--"&amp;$U97,tsdata!$A:$BL,Y$4,FALSE)</f>
        <v>116.806758217587</v>
      </c>
      <c r="Z97">
        <f>VLOOKUP(Z$2&amp;"--"&amp;$U97,tsdata!$A:$BL,Z$4,FALSE)</f>
        <v>67.494617216204503</v>
      </c>
      <c r="AA97">
        <f>VLOOKUP(AA$2&amp;"--"&amp;$U97,tsdata!$A:$BL,AA$4,FALSE)</f>
        <v>243.17383669885899</v>
      </c>
      <c r="AB97" s="27">
        <f>VLOOKUP(AB$2&amp;"--"&amp;$U97,tsdata!$A:$BL,AB$4,FALSE)</f>
        <v>0.84499999999999997</v>
      </c>
      <c r="AC97">
        <f>VLOOKUP(AC$2&amp;"--"&amp;$U97,tsdata!$A:$BL,AC$4,FALSE)</f>
        <v>0.63249999999999995</v>
      </c>
      <c r="AD97">
        <f>VLOOKUP(AD$2&amp;"--"&amp;$U97,tsdata!$A:$BL,AD$4,FALSE)</f>
        <v>1.2524999999999999</v>
      </c>
      <c r="AE97">
        <f>VLOOKUP(AE$2&amp;"--"&amp;$U97,tsdata!$A:$BL,AE$4,FALSE)</f>
        <v>15.302776422750901</v>
      </c>
      <c r="AF97">
        <f>VLOOKUP(AF$2&amp;"--"&amp;$U97,tsdata!$A:$BL,AF$4,FALSE)</f>
        <v>10.655504801613001</v>
      </c>
      <c r="AG97">
        <f>VLOOKUP(AG$2&amp;"--"&amp;$U97,tsdata!$A:$BL,AG$4,FALSE)</f>
        <v>19.019664961582901</v>
      </c>
    </row>
    <row r="98" spans="21:33" x14ac:dyDescent="0.25">
      <c r="U98" s="21">
        <v>41455</v>
      </c>
      <c r="V98">
        <f>VLOOKUP(V$2&amp;"--"&amp;$U98,tsdata!$A:$BL,V$4,FALSE)</f>
        <v>10.456851010056701</v>
      </c>
      <c r="W98">
        <f>VLOOKUP(W$2&amp;"--"&amp;$U98,tsdata!$A:$BL,W$4,FALSE)</f>
        <v>9.4252055714016603</v>
      </c>
      <c r="X98">
        <f>VLOOKUP(X$2&amp;"--"&amp;$U98,tsdata!$A:$BL,X$4,FALSE)</f>
        <v>11.7563552107265</v>
      </c>
      <c r="Y98">
        <f>VLOOKUP(Y$2&amp;"--"&amp;$U98,tsdata!$A:$BL,Y$4,FALSE)</f>
        <v>138.85638660834201</v>
      </c>
      <c r="Z98">
        <f>VLOOKUP(Z$2&amp;"--"&amp;$U98,tsdata!$A:$BL,Z$4,FALSE)</f>
        <v>86.760968207336305</v>
      </c>
      <c r="AA98">
        <f>VLOOKUP(AA$2&amp;"--"&amp;$U98,tsdata!$A:$BL,AA$4,FALSE)</f>
        <v>228.54609929078001</v>
      </c>
      <c r="AB98" s="27">
        <f>VLOOKUP(AB$2&amp;"--"&amp;$U98,tsdata!$A:$BL,AB$4,FALSE)</f>
        <v>0.92</v>
      </c>
      <c r="AC98">
        <f>VLOOKUP(AC$2&amp;"--"&amp;$U98,tsdata!$A:$BL,AC$4,FALSE)</f>
        <v>0.7</v>
      </c>
      <c r="AD98">
        <f>VLOOKUP(AD$2&amp;"--"&amp;$U98,tsdata!$A:$BL,AD$4,FALSE)</f>
        <v>1.345</v>
      </c>
      <c r="AE98">
        <f>VLOOKUP(AE$2&amp;"--"&amp;$U98,tsdata!$A:$BL,AE$4,FALSE)</f>
        <v>14.999023501074101</v>
      </c>
      <c r="AF98">
        <f>VLOOKUP(AF$2&amp;"--"&amp;$U98,tsdata!$A:$BL,AF$4,FALSE)</f>
        <v>10.696933059178299</v>
      </c>
      <c r="AG98">
        <f>VLOOKUP(AG$2&amp;"--"&amp;$U98,tsdata!$A:$BL,AG$4,FALSE)</f>
        <v>19.451107837587401</v>
      </c>
    </row>
    <row r="99" spans="21:33" x14ac:dyDescent="0.25">
      <c r="U99" s="21">
        <v>41547</v>
      </c>
      <c r="V99">
        <f>VLOOKUP(V$2&amp;"--"&amp;$U99,tsdata!$A:$BL,V$4,FALSE)</f>
        <v>10.4895205489305</v>
      </c>
      <c r="W99">
        <f>VLOOKUP(W$2&amp;"--"&amp;$U99,tsdata!$A:$BL,W$4,FALSE)</f>
        <v>9.3348982012784099</v>
      </c>
      <c r="X99">
        <f>VLOOKUP(X$2&amp;"--"&amp;$U99,tsdata!$A:$BL,X$4,FALSE)</f>
        <v>11.574067589855501</v>
      </c>
      <c r="Y99">
        <f>VLOOKUP(Y$2&amp;"--"&amp;$U99,tsdata!$A:$BL,Y$4,FALSE)</f>
        <v>142.144716852638</v>
      </c>
      <c r="Z99">
        <f>VLOOKUP(Z$2&amp;"--"&amp;$U99,tsdata!$A:$BL,Z$4,FALSE)</f>
        <v>79.278054887653795</v>
      </c>
      <c r="AA99">
        <f>VLOOKUP(AA$2&amp;"--"&amp;$U99,tsdata!$A:$BL,AA$4,FALSE)</f>
        <v>246.75980513392699</v>
      </c>
      <c r="AB99" s="27">
        <f>VLOOKUP(AB$2&amp;"--"&amp;$U99,tsdata!$A:$BL,AB$4,FALSE)</f>
        <v>0.97</v>
      </c>
      <c r="AC99">
        <f>VLOOKUP(AC$2&amp;"--"&amp;$U99,tsdata!$A:$BL,AC$4,FALSE)</f>
        <v>0.71499999999999997</v>
      </c>
      <c r="AD99">
        <f>VLOOKUP(AD$2&amp;"--"&amp;$U99,tsdata!$A:$BL,AD$4,FALSE)</f>
        <v>1.42</v>
      </c>
      <c r="AE99">
        <f>VLOOKUP(AE$2&amp;"--"&amp;$U99,tsdata!$A:$BL,AE$4,FALSE)</f>
        <v>15.0196364065868</v>
      </c>
      <c r="AF99">
        <f>VLOOKUP(AF$2&amp;"--"&amp;$U99,tsdata!$A:$BL,AF$4,FALSE)</f>
        <v>10.8126608035752</v>
      </c>
      <c r="AG99">
        <f>VLOOKUP(AG$2&amp;"--"&amp;$U99,tsdata!$A:$BL,AG$4,FALSE)</f>
        <v>19.745411359901201</v>
      </c>
    </row>
    <row r="100" spans="21:33" x14ac:dyDescent="0.25">
      <c r="U100" s="21">
        <v>41639</v>
      </c>
      <c r="V100">
        <f>VLOOKUP(V$2&amp;"--"&amp;$U100,tsdata!$A:$BL,V$4,FALSE)</f>
        <v>10.3123708382444</v>
      </c>
      <c r="W100">
        <f>VLOOKUP(W$2&amp;"--"&amp;$U100,tsdata!$A:$BL,W$4,FALSE)</f>
        <v>9.39061587132284</v>
      </c>
      <c r="X100">
        <f>VLOOKUP(X$2&amp;"--"&amp;$U100,tsdata!$A:$BL,X$4,FALSE)</f>
        <v>11.258080905760901</v>
      </c>
      <c r="Y100">
        <f>VLOOKUP(Y$2&amp;"--"&amp;$U100,tsdata!$A:$BL,Y$4,FALSE)</f>
        <v>159.87116456696401</v>
      </c>
      <c r="Z100">
        <f>VLOOKUP(Z$2&amp;"--"&amp;$U100,tsdata!$A:$BL,Z$4,FALSE)</f>
        <v>83.289992826398802</v>
      </c>
      <c r="AA100">
        <f>VLOOKUP(AA$2&amp;"--"&amp;$U100,tsdata!$A:$BL,AA$4,FALSE)</f>
        <v>275.91060537610099</v>
      </c>
      <c r="AB100" s="27">
        <f>VLOOKUP(AB$2&amp;"--"&amp;$U100,tsdata!$A:$BL,AB$4,FALSE)</f>
        <v>0.92500000000000004</v>
      </c>
      <c r="AC100">
        <f>VLOOKUP(AC$2&amp;"--"&amp;$U100,tsdata!$A:$BL,AC$4,FALSE)</f>
        <v>0.67749999999999999</v>
      </c>
      <c r="AD100">
        <f>VLOOKUP(AD$2&amp;"--"&amp;$U100,tsdata!$A:$BL,AD$4,FALSE)</f>
        <v>1.2925</v>
      </c>
      <c r="AE100">
        <f>VLOOKUP(AE$2&amp;"--"&amp;$U100,tsdata!$A:$BL,AE$4,FALSE)</f>
        <v>13.8044136130222</v>
      </c>
      <c r="AF100">
        <f>VLOOKUP(AF$2&amp;"--"&amp;$U100,tsdata!$A:$BL,AF$4,FALSE)</f>
        <v>9.91828533654955</v>
      </c>
      <c r="AG100">
        <f>VLOOKUP(AG$2&amp;"--"&amp;$U100,tsdata!$A:$BL,AG$4,FALSE)</f>
        <v>17.403364109544299</v>
      </c>
    </row>
    <row r="101" spans="21:33" x14ac:dyDescent="0.25">
      <c r="U101" s="21">
        <v>41729</v>
      </c>
      <c r="V101">
        <f>VLOOKUP(V$2&amp;"--"&amp;$U101,tsdata!$A:$BL,V$4,FALSE)</f>
        <v>10.2736862417187</v>
      </c>
      <c r="W101">
        <f>VLOOKUP(W$2&amp;"--"&amp;$U101,tsdata!$A:$BL,W$4,FALSE)</f>
        <v>9.4756432212556891</v>
      </c>
      <c r="X101">
        <f>VLOOKUP(X$2&amp;"--"&amp;$U101,tsdata!$A:$BL,X$4,FALSE)</f>
        <v>11.5869545720297</v>
      </c>
      <c r="Y101">
        <f>VLOOKUP(Y$2&amp;"--"&amp;$U101,tsdata!$A:$BL,Y$4,FALSE)</f>
        <v>170.077289862806</v>
      </c>
      <c r="Z101">
        <f>VLOOKUP(Z$2&amp;"--"&amp;$U101,tsdata!$A:$BL,Z$4,FALSE)</f>
        <v>80.722158153875597</v>
      </c>
      <c r="AA101">
        <f>VLOOKUP(AA$2&amp;"--"&amp;$U101,tsdata!$A:$BL,AA$4,FALSE)</f>
        <v>341.02208285555997</v>
      </c>
      <c r="AB101" s="27">
        <f>VLOOKUP(AB$2&amp;"--"&amp;$U101,tsdata!$A:$BL,AB$4,FALSE)</f>
        <v>0.93500000000000005</v>
      </c>
      <c r="AC101">
        <f>VLOOKUP(AC$2&amp;"--"&amp;$U101,tsdata!$A:$BL,AC$4,FALSE)</f>
        <v>0.57750000000000001</v>
      </c>
      <c r="AD101">
        <f>VLOOKUP(AD$2&amp;"--"&amp;$U101,tsdata!$A:$BL,AD$4,FALSE)</f>
        <v>1.2749999999999999</v>
      </c>
      <c r="AE101">
        <f>VLOOKUP(AE$2&amp;"--"&amp;$U101,tsdata!$A:$BL,AE$4,FALSE)</f>
        <v>13.337689995058501</v>
      </c>
      <c r="AF101">
        <f>VLOOKUP(AF$2&amp;"--"&amp;$U101,tsdata!$A:$BL,AF$4,FALSE)</f>
        <v>10.126526192301</v>
      </c>
      <c r="AG101">
        <f>VLOOKUP(AG$2&amp;"--"&amp;$U101,tsdata!$A:$BL,AG$4,FALSE)</f>
        <v>17.351519174071498</v>
      </c>
    </row>
    <row r="102" spans="21:33" x14ac:dyDescent="0.25">
      <c r="U102" s="21">
        <v>41820</v>
      </c>
      <c r="V102">
        <f>VLOOKUP(V$2&amp;"--"&amp;$U102,tsdata!$A:$BL,V$4,FALSE)</f>
        <v>10.5840990811027</v>
      </c>
      <c r="W102">
        <f>VLOOKUP(W$2&amp;"--"&amp;$U102,tsdata!$A:$BL,W$4,FALSE)</f>
        <v>9.7521295524239004</v>
      </c>
      <c r="X102">
        <f>VLOOKUP(X$2&amp;"--"&amp;$U102,tsdata!$A:$BL,X$4,FALSE)</f>
        <v>11.943464244510199</v>
      </c>
      <c r="Y102">
        <f>VLOOKUP(Y$2&amp;"--"&amp;$U102,tsdata!$A:$BL,Y$4,FALSE)</f>
        <v>178.694158075601</v>
      </c>
      <c r="Z102">
        <f>VLOOKUP(Z$2&amp;"--"&amp;$U102,tsdata!$A:$BL,Z$4,FALSE)</f>
        <v>85.408997050004004</v>
      </c>
      <c r="AA102">
        <f>VLOOKUP(AA$2&amp;"--"&amp;$U102,tsdata!$A:$BL,AA$4,FALSE)</f>
        <v>310.92737382711198</v>
      </c>
      <c r="AB102" s="27">
        <f>VLOOKUP(AB$2&amp;"--"&amp;$U102,tsdata!$A:$BL,AB$4,FALSE)</f>
        <v>0.88</v>
      </c>
      <c r="AC102">
        <f>VLOOKUP(AC$2&amp;"--"&amp;$U102,tsdata!$A:$BL,AC$4,FALSE)</f>
        <v>0.68500000000000005</v>
      </c>
      <c r="AD102">
        <f>VLOOKUP(AD$2&amp;"--"&amp;$U102,tsdata!$A:$BL,AD$4,FALSE)</f>
        <v>1.33</v>
      </c>
      <c r="AE102">
        <f>VLOOKUP(AE$2&amp;"--"&amp;$U102,tsdata!$A:$BL,AE$4,FALSE)</f>
        <v>13.2463343652103</v>
      </c>
      <c r="AF102">
        <f>VLOOKUP(AF$2&amp;"--"&amp;$U102,tsdata!$A:$BL,AF$4,FALSE)</f>
        <v>9.9918951806448408</v>
      </c>
      <c r="AG102">
        <f>VLOOKUP(AG$2&amp;"--"&amp;$U102,tsdata!$A:$BL,AG$4,FALSE)</f>
        <v>18.926998842990201</v>
      </c>
    </row>
    <row r="103" spans="21:33" x14ac:dyDescent="0.25">
      <c r="U103" s="21">
        <v>41912</v>
      </c>
      <c r="V103">
        <f>VLOOKUP(V$2&amp;"--"&amp;$U103,tsdata!$A:$BL,V$4,FALSE)</f>
        <v>10.6561207378119</v>
      </c>
      <c r="W103">
        <f>VLOOKUP(W$2&amp;"--"&amp;$U103,tsdata!$A:$BL,W$4,FALSE)</f>
        <v>10.0576084910586</v>
      </c>
      <c r="X103">
        <f>VLOOKUP(X$2&amp;"--"&amp;$U103,tsdata!$A:$BL,X$4,FALSE)</f>
        <v>12.114384832795199</v>
      </c>
      <c r="Y103">
        <f>VLOOKUP(Y$2&amp;"--"&amp;$U103,tsdata!$A:$BL,Y$4,FALSE)</f>
        <v>186.02519371063499</v>
      </c>
      <c r="Z103">
        <f>VLOOKUP(Z$2&amp;"--"&amp;$U103,tsdata!$A:$BL,Z$4,FALSE)</f>
        <v>91.624097333308598</v>
      </c>
      <c r="AA103">
        <f>VLOOKUP(AA$2&amp;"--"&amp;$U103,tsdata!$A:$BL,AA$4,FALSE)</f>
        <v>592.43613138686101</v>
      </c>
      <c r="AB103" s="27">
        <f>VLOOKUP(AB$2&amp;"--"&amp;$U103,tsdata!$A:$BL,AB$4,FALSE)</f>
        <v>1.02</v>
      </c>
      <c r="AC103">
        <f>VLOOKUP(AC$2&amp;"--"&amp;$U103,tsdata!$A:$BL,AC$4,FALSE)</f>
        <v>0.70250000000000001</v>
      </c>
      <c r="AD103">
        <f>VLOOKUP(AD$2&amp;"--"&amp;$U103,tsdata!$A:$BL,AD$4,FALSE)</f>
        <v>1.365</v>
      </c>
      <c r="AE103">
        <f>VLOOKUP(AE$2&amp;"--"&amp;$U103,tsdata!$A:$BL,AE$4,FALSE)</f>
        <v>13.6910411558154</v>
      </c>
      <c r="AF103">
        <f>VLOOKUP(AF$2&amp;"--"&amp;$U103,tsdata!$A:$BL,AF$4,FALSE)</f>
        <v>9.8389565078645909</v>
      </c>
      <c r="AG103">
        <f>VLOOKUP(AG$2&amp;"--"&amp;$U103,tsdata!$A:$BL,AG$4,FALSE)</f>
        <v>20.9033169899797</v>
      </c>
    </row>
    <row r="104" spans="21:33" x14ac:dyDescent="0.25">
      <c r="U104" s="21">
        <v>42004</v>
      </c>
      <c r="V104">
        <f>VLOOKUP(V$2&amp;"--"&amp;$U104,tsdata!$A:$BL,V$4,FALSE)</f>
        <v>10.501749388488101</v>
      </c>
      <c r="W104">
        <f>VLOOKUP(W$2&amp;"--"&amp;$U104,tsdata!$A:$BL,W$4,FALSE)</f>
        <v>9.6931431562418204</v>
      </c>
      <c r="X104">
        <f>VLOOKUP(X$2&amp;"--"&amp;$U104,tsdata!$A:$BL,X$4,FALSE)</f>
        <v>11.938455205063599</v>
      </c>
      <c r="Y104">
        <f>VLOOKUP(Y$2&amp;"--"&amp;$U104,tsdata!$A:$BL,Y$4,FALSE)</f>
        <v>196.39889196675901</v>
      </c>
      <c r="Z104">
        <f>VLOOKUP(Z$2&amp;"--"&amp;$U104,tsdata!$A:$BL,Z$4,FALSE)</f>
        <v>95.454545454545496</v>
      </c>
      <c r="AA104">
        <f>VLOOKUP(AA$2&amp;"--"&amp;$U104,tsdata!$A:$BL,AA$4,FALSE)</f>
        <v>467.64705882352899</v>
      </c>
      <c r="AB104" s="27">
        <f>VLOOKUP(AB$2&amp;"--"&amp;$U104,tsdata!$A:$BL,AB$4,FALSE)</f>
        <v>1.0900000000000001</v>
      </c>
      <c r="AC104">
        <f>VLOOKUP(AC$2&amp;"--"&amp;$U104,tsdata!$A:$BL,AC$4,FALSE)</f>
        <v>0.7</v>
      </c>
      <c r="AD104">
        <f>VLOOKUP(AD$2&amp;"--"&amp;$U104,tsdata!$A:$BL,AD$4,FALSE)</f>
        <v>1.37</v>
      </c>
      <c r="AE104">
        <f>VLOOKUP(AE$2&amp;"--"&amp;$U104,tsdata!$A:$BL,AE$4,FALSE)</f>
        <v>13.3019568986871</v>
      </c>
      <c r="AF104">
        <f>VLOOKUP(AF$2&amp;"--"&amp;$U104,tsdata!$A:$BL,AF$4,FALSE)</f>
        <v>9.3829502824371502</v>
      </c>
      <c r="AG104">
        <f>VLOOKUP(AG$2&amp;"--"&amp;$U104,tsdata!$A:$BL,AG$4,FALSE)</f>
        <v>18.580859439068401</v>
      </c>
    </row>
    <row r="105" spans="21:33" x14ac:dyDescent="0.25">
      <c r="U105" s="21">
        <v>42094</v>
      </c>
      <c r="V105">
        <f>VLOOKUP(V$2&amp;"--"&amp;$U105,tsdata!$A:$BL,V$4,FALSE)</f>
        <v>10.789345559297301</v>
      </c>
      <c r="W105">
        <f>VLOOKUP(W$2&amp;"--"&amp;$U105,tsdata!$A:$BL,W$4,FALSE)</f>
        <v>9.7826370927711093</v>
      </c>
      <c r="X105">
        <f>VLOOKUP(X$2&amp;"--"&amp;$U105,tsdata!$A:$BL,X$4,FALSE)</f>
        <v>12.1286859381234</v>
      </c>
      <c r="Y105">
        <f>VLOOKUP(Y$2&amp;"--"&amp;$U105,tsdata!$A:$BL,Y$4,FALSE)</f>
        <v>261.83745583038899</v>
      </c>
      <c r="Z105">
        <f>VLOOKUP(Z$2&amp;"--"&amp;$U105,tsdata!$A:$BL,Z$4,FALSE)</f>
        <v>110.920611256057</v>
      </c>
      <c r="AA105">
        <f>VLOOKUP(AA$2&amp;"--"&amp;$U105,tsdata!$A:$BL,AA$4,FALSE)</f>
        <v>773.68421052631595</v>
      </c>
      <c r="AB105" s="27">
        <f>VLOOKUP(AB$2&amp;"--"&amp;$U105,tsdata!$A:$BL,AB$4,FALSE)</f>
        <v>0.84</v>
      </c>
      <c r="AC105">
        <f>VLOOKUP(AC$2&amp;"--"&amp;$U105,tsdata!$A:$BL,AC$4,FALSE)</f>
        <v>0.66</v>
      </c>
      <c r="AD105">
        <f>VLOOKUP(AD$2&amp;"--"&amp;$U105,tsdata!$A:$BL,AD$4,FALSE)</f>
        <v>1.32</v>
      </c>
      <c r="AE105">
        <f>VLOOKUP(AE$2&amp;"--"&amp;$U105,tsdata!$A:$BL,AE$4,FALSE)</f>
        <v>13.8708831353741</v>
      </c>
      <c r="AF105">
        <f>VLOOKUP(AF$2&amp;"--"&amp;$U105,tsdata!$A:$BL,AF$4,FALSE)</f>
        <v>9.0482434950652202</v>
      </c>
      <c r="AG105">
        <f>VLOOKUP(AG$2&amp;"--"&amp;$U105,tsdata!$A:$BL,AG$4,FALSE)</f>
        <v>20.656718572608799</v>
      </c>
    </row>
    <row r="106" spans="21:33" x14ac:dyDescent="0.25">
      <c r="U106" s="21">
        <v>42185</v>
      </c>
      <c r="V106">
        <f>VLOOKUP(V$2&amp;"--"&amp;$U106,tsdata!$A:$BL,V$4,FALSE)</f>
        <v>10.565744193322001</v>
      </c>
      <c r="W106">
        <f>VLOOKUP(W$2&amp;"--"&amp;$U106,tsdata!$A:$BL,W$4,FALSE)</f>
        <v>9.8961705819251709</v>
      </c>
      <c r="X106">
        <f>VLOOKUP(X$2&amp;"--"&amp;$U106,tsdata!$A:$BL,X$4,FALSE)</f>
        <v>11.867914295854501</v>
      </c>
      <c r="Y106">
        <f>VLOOKUP(Y$2&amp;"--"&amp;$U106,tsdata!$A:$BL,Y$4,FALSE)</f>
        <v>219.01565995525701</v>
      </c>
      <c r="Z106">
        <f>VLOOKUP(Z$2&amp;"--"&amp;$U106,tsdata!$A:$BL,Z$4,FALSE)</f>
        <v>107.950459448662</v>
      </c>
      <c r="AA106">
        <f>VLOOKUP(AA$2&amp;"--"&amp;$U106,tsdata!$A:$BL,AA$4,FALSE)</f>
        <v>607.24637681159402</v>
      </c>
      <c r="AB106" s="27">
        <f>VLOOKUP(AB$2&amp;"--"&amp;$U106,tsdata!$A:$BL,AB$4,FALSE)</f>
        <v>0.99</v>
      </c>
      <c r="AC106">
        <f>VLOOKUP(AC$2&amp;"--"&amp;$U106,tsdata!$A:$BL,AC$4,FALSE)</f>
        <v>0.74</v>
      </c>
      <c r="AD106">
        <f>VLOOKUP(AD$2&amp;"--"&amp;$U106,tsdata!$A:$BL,AD$4,FALSE)</f>
        <v>1.3049999999999999</v>
      </c>
      <c r="AE106">
        <f>VLOOKUP(AE$2&amp;"--"&amp;$U106,tsdata!$A:$BL,AE$4,FALSE)</f>
        <v>14.3972720410235</v>
      </c>
      <c r="AF106">
        <f>VLOOKUP(AF$2&amp;"--"&amp;$U106,tsdata!$A:$BL,AF$4,FALSE)</f>
        <v>10.1865381206634</v>
      </c>
      <c r="AG106">
        <f>VLOOKUP(AG$2&amp;"--"&amp;$U106,tsdata!$A:$BL,AG$4,FALSE)</f>
        <v>21.444803208400799</v>
      </c>
    </row>
    <row r="107" spans="21:33" x14ac:dyDescent="0.25">
      <c r="U107" s="21">
        <v>42277</v>
      </c>
      <c r="V107">
        <f>VLOOKUP(V$2&amp;"--"&amp;$U107,tsdata!$A:$BL,V$4,FALSE)</f>
        <v>10.911566745426599</v>
      </c>
      <c r="W107">
        <f>VLOOKUP(W$2&amp;"--"&amp;$U107,tsdata!$A:$BL,W$4,FALSE)</f>
        <v>10.1987742004167</v>
      </c>
      <c r="X107">
        <f>VLOOKUP(X$2&amp;"--"&amp;$U107,tsdata!$A:$BL,X$4,FALSE)</f>
        <v>11.8347514835631</v>
      </c>
      <c r="Y107">
        <f>VLOOKUP(Y$2&amp;"--"&amp;$U107,tsdata!$A:$BL,Y$4,FALSE)</f>
        <v>216.58475336686999</v>
      </c>
      <c r="Z107">
        <f>VLOOKUP(Z$2&amp;"--"&amp;$U107,tsdata!$A:$BL,Z$4,FALSE)</f>
        <v>114.741226380535</v>
      </c>
      <c r="AA107">
        <f>VLOOKUP(AA$2&amp;"--"&amp;$U107,tsdata!$A:$BL,AA$4,FALSE)</f>
        <v>587.88835564536498</v>
      </c>
      <c r="AB107" s="27">
        <f>VLOOKUP(AB$2&amp;"--"&amp;$U107,tsdata!$A:$BL,AB$4,FALSE)</f>
        <v>1.08</v>
      </c>
      <c r="AC107">
        <f>VLOOKUP(AC$2&amp;"--"&amp;$U107,tsdata!$A:$BL,AC$4,FALSE)</f>
        <v>0.76</v>
      </c>
      <c r="AD107">
        <f>VLOOKUP(AD$2&amp;"--"&amp;$U107,tsdata!$A:$BL,AD$4,FALSE)</f>
        <v>1.39</v>
      </c>
      <c r="AE107">
        <f>VLOOKUP(AE$2&amp;"--"&amp;$U107,tsdata!$A:$BL,AE$4,FALSE)</f>
        <v>14.0761405227816</v>
      </c>
      <c r="AF107">
        <f>VLOOKUP(AF$2&amp;"--"&amp;$U107,tsdata!$A:$BL,AF$4,FALSE)</f>
        <v>9.0915165892612499</v>
      </c>
      <c r="AG107">
        <f>VLOOKUP(AG$2&amp;"--"&amp;$U107,tsdata!$A:$BL,AG$4,FALSE)</f>
        <v>21.2779134682484</v>
      </c>
    </row>
    <row r="108" spans="21:33" x14ac:dyDescent="0.25">
      <c r="U108" s="21">
        <v>42369</v>
      </c>
      <c r="V108">
        <f>VLOOKUP(V$2&amp;"--"&amp;$U108,tsdata!$A:$BL,V$4,FALSE)</f>
        <v>10.535416071308299</v>
      </c>
      <c r="W108">
        <f>VLOOKUP(W$2&amp;"--"&amp;$U108,tsdata!$A:$BL,W$4,FALSE)</f>
        <v>9.8178168241449892</v>
      </c>
      <c r="X108">
        <f>VLOOKUP(X$2&amp;"--"&amp;$U108,tsdata!$A:$BL,X$4,FALSE)</f>
        <v>11.6970671659654</v>
      </c>
      <c r="Y108">
        <f>VLOOKUP(Y$2&amp;"--"&amp;$U108,tsdata!$A:$BL,Y$4,FALSE)</f>
        <v>265.15151515151501</v>
      </c>
      <c r="Z108">
        <f>VLOOKUP(Z$2&amp;"--"&amp;$U108,tsdata!$A:$BL,Z$4,FALSE)</f>
        <v>133.333333333333</v>
      </c>
      <c r="AA108">
        <f>VLOOKUP(AA$2&amp;"--"&amp;$U108,tsdata!$A:$BL,AA$4,FALSE)</f>
        <v>761.16022099447503</v>
      </c>
      <c r="AB108" s="27">
        <f>VLOOKUP(AB$2&amp;"--"&amp;$U108,tsdata!$A:$BL,AB$4,FALSE)</f>
        <v>1.03</v>
      </c>
      <c r="AC108">
        <f>VLOOKUP(AC$2&amp;"--"&amp;$U108,tsdata!$A:$BL,AC$4,FALSE)</f>
        <v>0.76249999999999996</v>
      </c>
      <c r="AD108">
        <f>VLOOKUP(AD$2&amp;"--"&amp;$U108,tsdata!$A:$BL,AD$4,FALSE)</f>
        <v>1.385</v>
      </c>
      <c r="AE108">
        <f>VLOOKUP(AE$2&amp;"--"&amp;$U108,tsdata!$A:$BL,AE$4,FALSE)</f>
        <v>13.2504521415678</v>
      </c>
      <c r="AF108">
        <f>VLOOKUP(AF$2&amp;"--"&amp;$U108,tsdata!$A:$BL,AF$4,FALSE)</f>
        <v>8.7189960425279995</v>
      </c>
      <c r="AG108">
        <f>VLOOKUP(AG$2&amp;"--"&amp;$U108,tsdata!$A:$BL,AG$4,FALSE)</f>
        <v>19.053779186819199</v>
      </c>
    </row>
    <row r="109" spans="21:33" x14ac:dyDescent="0.25">
      <c r="U109" s="21">
        <v>42460</v>
      </c>
      <c r="V109">
        <f>VLOOKUP(V$2&amp;"--"&amp;$U109,tsdata!$A:$BL,V$4,FALSE)</f>
        <v>10.960271994139999</v>
      </c>
      <c r="W109">
        <f>VLOOKUP(W$2&amp;"--"&amp;$U109,tsdata!$A:$BL,W$4,FALSE)</f>
        <v>10.1973684210526</v>
      </c>
      <c r="X109">
        <f>VLOOKUP(X$2&amp;"--"&amp;$U109,tsdata!$A:$BL,X$4,FALSE)</f>
        <v>12.141941000427501</v>
      </c>
      <c r="Y109">
        <f>VLOOKUP(Y$2&amp;"--"&amp;$U109,tsdata!$A:$BL,Y$4,FALSE)</f>
        <v>169.71608832807601</v>
      </c>
      <c r="Z109">
        <f>VLOOKUP(Z$2&amp;"--"&amp;$U109,tsdata!$A:$BL,Z$4,FALSE)</f>
        <v>117.405978784957</v>
      </c>
      <c r="AA109">
        <f>VLOOKUP(AA$2&amp;"--"&amp;$U109,tsdata!$A:$BL,AA$4,FALSE)</f>
        <v>480.03663003663002</v>
      </c>
      <c r="AB109" s="27">
        <f>VLOOKUP(AB$2&amp;"--"&amp;$U109,tsdata!$A:$BL,AB$4,FALSE)</f>
        <v>1.06</v>
      </c>
      <c r="AC109">
        <f>VLOOKUP(AC$2&amp;"--"&amp;$U109,tsdata!$A:$BL,AC$4,FALSE)</f>
        <v>0.72</v>
      </c>
      <c r="AD109">
        <f>VLOOKUP(AD$2&amp;"--"&amp;$U109,tsdata!$A:$BL,AD$4,FALSE)</f>
        <v>1.44</v>
      </c>
      <c r="AE109">
        <f>VLOOKUP(AE$2&amp;"--"&amp;$U109,tsdata!$A:$BL,AE$4,FALSE)</f>
        <v>12.4672593062941</v>
      </c>
      <c r="AF109">
        <f>VLOOKUP(AF$2&amp;"--"&amp;$U109,tsdata!$A:$BL,AF$4,FALSE)</f>
        <v>8.5566138508100398</v>
      </c>
      <c r="AG109">
        <f>VLOOKUP(AG$2&amp;"--"&amp;$U109,tsdata!$A:$BL,AG$4,FALSE)</f>
        <v>16.4927703875072</v>
      </c>
    </row>
    <row r="110" spans="21:33" x14ac:dyDescent="0.25">
      <c r="U110" s="21">
        <v>42551</v>
      </c>
      <c r="V110">
        <f>VLOOKUP(V$2&amp;"--"&amp;$U110,tsdata!$A:$BL,V$4,FALSE)</f>
        <v>11.276487641591199</v>
      </c>
      <c r="W110">
        <f>VLOOKUP(W$2&amp;"--"&amp;$U110,tsdata!$A:$BL,W$4,FALSE)</f>
        <v>10.332396367778101</v>
      </c>
      <c r="X110">
        <f>VLOOKUP(X$2&amp;"--"&amp;$U110,tsdata!$A:$BL,X$4,FALSE)</f>
        <v>12.257555659125901</v>
      </c>
      <c r="Y110">
        <f>VLOOKUP(Y$2&amp;"--"&amp;$U110,tsdata!$A:$BL,Y$4,FALSE)</f>
        <v>192.44808206722999</v>
      </c>
      <c r="Z110">
        <f>VLOOKUP(Z$2&amp;"--"&amp;$U110,tsdata!$A:$BL,Z$4,FALSE)</f>
        <v>117.473588269448</v>
      </c>
      <c r="AA110">
        <f>VLOOKUP(AA$2&amp;"--"&amp;$U110,tsdata!$A:$BL,AA$4,FALSE)</f>
        <v>538.29816017316</v>
      </c>
      <c r="AB110" s="27">
        <f>VLOOKUP(AB$2&amp;"--"&amp;$U110,tsdata!$A:$BL,AB$4,FALSE)</f>
        <v>1.06</v>
      </c>
      <c r="AC110">
        <f>VLOOKUP(AC$2&amp;"--"&amp;$U110,tsdata!$A:$BL,AC$4,FALSE)</f>
        <v>0.75</v>
      </c>
      <c r="AD110">
        <f>VLOOKUP(AD$2&amp;"--"&amp;$U110,tsdata!$A:$BL,AD$4,FALSE)</f>
        <v>1.58</v>
      </c>
      <c r="AE110">
        <f>VLOOKUP(AE$2&amp;"--"&amp;$U110,tsdata!$A:$BL,AE$4,FALSE)</f>
        <v>12.9715888970608</v>
      </c>
      <c r="AF110">
        <f>VLOOKUP(AF$2&amp;"--"&amp;$U110,tsdata!$A:$BL,AF$4,FALSE)</f>
        <v>8.7878929489841795</v>
      </c>
      <c r="AG110">
        <f>VLOOKUP(AG$2&amp;"--"&amp;$U110,tsdata!$A:$BL,AG$4,FALSE)</f>
        <v>18.771012327232</v>
      </c>
    </row>
    <row r="111" spans="21:33" x14ac:dyDescent="0.25">
      <c r="U111" s="21">
        <v>42643</v>
      </c>
      <c r="V111">
        <f>VLOOKUP(V$2&amp;"--"&amp;$U111,tsdata!$A:$BL,V$4,FALSE)</f>
        <v>11.2626699329102</v>
      </c>
      <c r="W111">
        <f>VLOOKUP(W$2&amp;"--"&amp;$U111,tsdata!$A:$BL,W$4,FALSE)</f>
        <v>10.378801760555699</v>
      </c>
      <c r="X111">
        <f>VLOOKUP(X$2&amp;"--"&amp;$U111,tsdata!$A:$BL,X$4,FALSE)</f>
        <v>12.149285816139299</v>
      </c>
      <c r="Y111">
        <f>VLOOKUP(Y$2&amp;"--"&amp;$U111,tsdata!$A:$BL,Y$4,FALSE)</f>
        <v>205.10638297872299</v>
      </c>
      <c r="Z111">
        <f>VLOOKUP(Z$2&amp;"--"&amp;$U111,tsdata!$A:$BL,Z$4,FALSE)</f>
        <v>121.743510934536</v>
      </c>
      <c r="AA111">
        <f>VLOOKUP(AA$2&amp;"--"&amp;$U111,tsdata!$A:$BL,AA$4,FALSE)</f>
        <v>591.93548387096803</v>
      </c>
      <c r="AB111" s="27">
        <f>VLOOKUP(AB$2&amp;"--"&amp;$U111,tsdata!$A:$BL,AB$4,FALSE)</f>
        <v>1.1000000000000001</v>
      </c>
      <c r="AC111">
        <f>VLOOKUP(AC$2&amp;"--"&amp;$U111,tsdata!$A:$BL,AC$4,FALSE)</f>
        <v>0.8075</v>
      </c>
      <c r="AD111">
        <f>VLOOKUP(AD$2&amp;"--"&amp;$U111,tsdata!$A:$BL,AD$4,FALSE)</f>
        <v>1.5049999999999999</v>
      </c>
      <c r="AE111">
        <f>VLOOKUP(AE$2&amp;"--"&amp;$U111,tsdata!$A:$BL,AE$4,FALSE)</f>
        <v>12.681507798534399</v>
      </c>
      <c r="AF111">
        <f>VLOOKUP(AF$2&amp;"--"&amp;$U111,tsdata!$A:$BL,AF$4,FALSE)</f>
        <v>8.4429285288600706</v>
      </c>
      <c r="AG111">
        <f>VLOOKUP(AG$2&amp;"--"&amp;$U111,tsdata!$A:$BL,AG$4,FALSE)</f>
        <v>21.102435023403899</v>
      </c>
    </row>
    <row r="112" spans="21:33" x14ac:dyDescent="0.25">
      <c r="U112" s="21">
        <v>42735</v>
      </c>
      <c r="V112">
        <f>VLOOKUP(V$2&amp;"--"&amp;$U112,tsdata!$A:$BL,V$4,FALSE)</f>
        <v>10.6302414539279</v>
      </c>
      <c r="W112">
        <f>VLOOKUP(W$2&amp;"--"&amp;$U112,tsdata!$A:$BL,W$4,FALSE)</f>
        <v>10.075955620017099</v>
      </c>
      <c r="X112">
        <f>VLOOKUP(X$2&amp;"--"&amp;$U112,tsdata!$A:$BL,X$4,FALSE)</f>
        <v>11.585035396595201</v>
      </c>
      <c r="Y112">
        <f>VLOOKUP(Y$2&amp;"--"&amp;$U112,tsdata!$A:$BL,Y$4,FALSE)</f>
        <v>189.981585215243</v>
      </c>
      <c r="Z112">
        <f>VLOOKUP(Z$2&amp;"--"&amp;$U112,tsdata!$A:$BL,Z$4,FALSE)</f>
        <v>128.433580463271</v>
      </c>
      <c r="AA112">
        <f>VLOOKUP(AA$2&amp;"--"&amp;$U112,tsdata!$A:$BL,AA$4,FALSE)</f>
        <v>544.20461491442495</v>
      </c>
      <c r="AB112" s="27">
        <f>VLOOKUP(AB$2&amp;"--"&amp;$U112,tsdata!$A:$BL,AB$4,FALSE)</f>
        <v>1.04</v>
      </c>
      <c r="AC112">
        <f>VLOOKUP(AC$2&amp;"--"&amp;$U112,tsdata!$A:$BL,AC$4,FALSE)</f>
        <v>0.83250000000000002</v>
      </c>
      <c r="AD112">
        <f>VLOOKUP(AD$2&amp;"--"&amp;$U112,tsdata!$A:$BL,AD$4,FALSE)</f>
        <v>1.4750000000000001</v>
      </c>
      <c r="AE112">
        <f>VLOOKUP(AE$2&amp;"--"&amp;$U112,tsdata!$A:$BL,AE$4,FALSE)</f>
        <v>12.4256912543091</v>
      </c>
      <c r="AF112">
        <f>VLOOKUP(AF$2&amp;"--"&amp;$U112,tsdata!$A:$BL,AF$4,FALSE)</f>
        <v>7.9788231595702799</v>
      </c>
      <c r="AG112">
        <f>VLOOKUP(AG$2&amp;"--"&amp;$U112,tsdata!$A:$BL,AG$4,FALSE)</f>
        <v>17.923102591303198</v>
      </c>
    </row>
    <row r="113" spans="21:33" x14ac:dyDescent="0.25">
      <c r="U113" s="21">
        <v>42825</v>
      </c>
      <c r="V113">
        <f>VLOOKUP(V$2&amp;"--"&amp;$U113,tsdata!$A:$BL,V$4,FALSE)</f>
        <v>11.024313725490201</v>
      </c>
      <c r="W113">
        <f>VLOOKUP(W$2&amp;"--"&amp;$U113,tsdata!$A:$BL,W$4,FALSE)</f>
        <v>10.2420910125585</v>
      </c>
      <c r="X113">
        <f>VLOOKUP(X$2&amp;"--"&amp;$U113,tsdata!$A:$BL,X$4,FALSE)</f>
        <v>11.805949864023701</v>
      </c>
      <c r="Y113">
        <f>VLOOKUP(Y$2&amp;"--"&amp;$U113,tsdata!$A:$BL,Y$4,FALSE)</f>
        <v>168.84428381480501</v>
      </c>
      <c r="Z113">
        <f>VLOOKUP(Z$2&amp;"--"&amp;$U113,tsdata!$A:$BL,Z$4,FALSE)</f>
        <v>116.068745304282</v>
      </c>
      <c r="AA113">
        <f>VLOOKUP(AA$2&amp;"--"&amp;$U113,tsdata!$A:$BL,AA$4,FALSE)</f>
        <v>375.27670860691501</v>
      </c>
      <c r="AB113" s="27">
        <f>VLOOKUP(AB$2&amp;"--"&amp;$U113,tsdata!$A:$BL,AB$4,FALSE)</f>
        <v>0.94</v>
      </c>
      <c r="AC113">
        <f>VLOOKUP(AC$2&amp;"--"&amp;$U113,tsdata!$A:$BL,AC$4,FALSE)</f>
        <v>0.64</v>
      </c>
      <c r="AD113">
        <f>VLOOKUP(AD$2&amp;"--"&amp;$U113,tsdata!$A:$BL,AD$4,FALSE)</f>
        <v>1.325</v>
      </c>
      <c r="AE113">
        <f>VLOOKUP(AE$2&amp;"--"&amp;$U113,tsdata!$A:$BL,AE$4,FALSE)</f>
        <v>13.132914489264699</v>
      </c>
      <c r="AF113">
        <f>VLOOKUP(AF$2&amp;"--"&amp;$U113,tsdata!$A:$BL,AF$4,FALSE)</f>
        <v>7.50857777253783</v>
      </c>
      <c r="AG113">
        <f>VLOOKUP(AG$2&amp;"--"&amp;$U113,tsdata!$A:$BL,AG$4,FALSE)</f>
        <v>19.1475389656426</v>
      </c>
    </row>
    <row r="114" spans="21:33" x14ac:dyDescent="0.25">
      <c r="U114" s="21">
        <v>42916</v>
      </c>
      <c r="V114">
        <f>VLOOKUP(V$2&amp;"--"&amp;$U114,tsdata!$A:$BL,V$4,FALSE)</f>
        <v>10.9933726604035</v>
      </c>
      <c r="W114">
        <f>VLOOKUP(W$2&amp;"--"&amp;$U114,tsdata!$A:$BL,W$4,FALSE)</f>
        <v>10.1751027636367</v>
      </c>
      <c r="X114">
        <f>VLOOKUP(X$2&amp;"--"&amp;$U114,tsdata!$A:$BL,X$4,FALSE)</f>
        <v>12.1348545353536</v>
      </c>
      <c r="Y114">
        <f>VLOOKUP(Y$2&amp;"--"&amp;$U114,tsdata!$A:$BL,Y$4,FALSE)</f>
        <v>180.110444910913</v>
      </c>
      <c r="Z114">
        <f>VLOOKUP(Z$2&amp;"--"&amp;$U114,tsdata!$A:$BL,Z$4,FALSE)</f>
        <v>129.81561238223401</v>
      </c>
      <c r="AA114">
        <f>VLOOKUP(AA$2&amp;"--"&amp;$U114,tsdata!$A:$BL,AA$4,FALSE)</f>
        <v>403.75152998776002</v>
      </c>
      <c r="AB114" s="27">
        <f>VLOOKUP(AB$2&amp;"--"&amp;$U114,tsdata!$A:$BL,AB$4,FALSE)</f>
        <v>0.97</v>
      </c>
      <c r="AC114">
        <f>VLOOKUP(AC$2&amp;"--"&amp;$U114,tsdata!$A:$BL,AC$4,FALSE)</f>
        <v>0.76</v>
      </c>
      <c r="AD114">
        <f>VLOOKUP(AD$2&amp;"--"&amp;$U114,tsdata!$A:$BL,AD$4,FALSE)</f>
        <v>1.35</v>
      </c>
      <c r="AE114">
        <f>VLOOKUP(AE$2&amp;"--"&amp;$U114,tsdata!$A:$BL,AE$4,FALSE)</f>
        <v>12.237562290662501</v>
      </c>
      <c r="AF114">
        <f>VLOOKUP(AF$2&amp;"--"&amp;$U114,tsdata!$A:$BL,AF$4,FALSE)</f>
        <v>7.8959211226117896</v>
      </c>
      <c r="AG114">
        <f>VLOOKUP(AG$2&amp;"--"&amp;$U114,tsdata!$A:$BL,AG$4,FALSE)</f>
        <v>20.5615084537252</v>
      </c>
    </row>
    <row r="115" spans="21:33" x14ac:dyDescent="0.25">
      <c r="U115" s="21">
        <v>43008</v>
      </c>
      <c r="V115">
        <f>VLOOKUP(V$2&amp;"--"&amp;$U115,tsdata!$A:$BL,V$4,FALSE)</f>
        <v>11.2721764410222</v>
      </c>
      <c r="W115">
        <f>VLOOKUP(W$2&amp;"--"&amp;$U115,tsdata!$A:$BL,W$4,FALSE)</f>
        <v>10.463600691138801</v>
      </c>
      <c r="X115">
        <f>VLOOKUP(X$2&amp;"--"&amp;$U115,tsdata!$A:$BL,X$4,FALSE)</f>
        <v>12.3309291579705</v>
      </c>
      <c r="Y115">
        <f>VLOOKUP(Y$2&amp;"--"&amp;$U115,tsdata!$A:$BL,Y$4,FALSE)</f>
        <v>230.328080185467</v>
      </c>
      <c r="Z115">
        <f>VLOOKUP(Z$2&amp;"--"&amp;$U115,tsdata!$A:$BL,Z$4,FALSE)</f>
        <v>126.47168986064</v>
      </c>
      <c r="AA115">
        <f>VLOOKUP(AA$2&amp;"--"&amp;$U115,tsdata!$A:$BL,AA$4,FALSE)</f>
        <v>476.81106499706101</v>
      </c>
      <c r="AB115" s="27">
        <f>VLOOKUP(AB$2&amp;"--"&amp;$U115,tsdata!$A:$BL,AB$4,FALSE)</f>
        <v>1.155</v>
      </c>
      <c r="AC115">
        <f>VLOOKUP(AC$2&amp;"--"&amp;$U115,tsdata!$A:$BL,AC$4,FALSE)</f>
        <v>0.8</v>
      </c>
      <c r="AD115">
        <f>VLOOKUP(AD$2&amp;"--"&amp;$U115,tsdata!$A:$BL,AD$4,FALSE)</f>
        <v>1.4750000000000001</v>
      </c>
      <c r="AE115">
        <f>VLOOKUP(AE$2&amp;"--"&amp;$U115,tsdata!$A:$BL,AE$4,FALSE)</f>
        <v>12.7236586544337</v>
      </c>
      <c r="AF115">
        <f>VLOOKUP(AF$2&amp;"--"&amp;$U115,tsdata!$A:$BL,AF$4,FALSE)</f>
        <v>7.4051882802554996</v>
      </c>
      <c r="AG115">
        <f>VLOOKUP(AG$2&amp;"--"&amp;$U115,tsdata!$A:$BL,AG$4,FALSE)</f>
        <v>21.534703697370698</v>
      </c>
    </row>
    <row r="116" spans="21:33" x14ac:dyDescent="0.25">
      <c r="U116" s="21">
        <v>43100</v>
      </c>
      <c r="V116">
        <f>VLOOKUP(V$2&amp;"--"&amp;$U116,tsdata!$A:$BL,V$4,FALSE)</f>
        <v>11.1019468687062</v>
      </c>
      <c r="W116">
        <f>VLOOKUP(W$2&amp;"--"&amp;$U116,tsdata!$A:$BL,W$4,FALSE)</f>
        <v>10.0239298059027</v>
      </c>
      <c r="X116">
        <f>VLOOKUP(X$2&amp;"--"&amp;$U116,tsdata!$A:$BL,X$4,FALSE)</f>
        <v>12.174060810513099</v>
      </c>
      <c r="Y116">
        <f>VLOOKUP(Y$2&amp;"--"&amp;$U116,tsdata!$A:$BL,Y$4,FALSE)</f>
        <v>204.08344420254801</v>
      </c>
      <c r="Z116">
        <f>VLOOKUP(Z$2&amp;"--"&amp;$U116,tsdata!$A:$BL,Z$4,FALSE)</f>
        <v>100.432996247159</v>
      </c>
      <c r="AA116">
        <f>VLOOKUP(AA$2&amp;"--"&amp;$U116,tsdata!$A:$BL,AA$4,FALSE)</f>
        <v>607.10067635801602</v>
      </c>
      <c r="AB116" s="27">
        <f>VLOOKUP(AB$2&amp;"--"&amp;$U116,tsdata!$A:$BL,AB$4,FALSE)</f>
        <v>1.02</v>
      </c>
      <c r="AC116">
        <f>VLOOKUP(AC$2&amp;"--"&amp;$U116,tsdata!$A:$BL,AC$4,FALSE)</f>
        <v>0.74</v>
      </c>
      <c r="AD116">
        <f>VLOOKUP(AD$2&amp;"--"&amp;$U116,tsdata!$A:$BL,AD$4,FALSE)</f>
        <v>1.45</v>
      </c>
      <c r="AE116">
        <f>VLOOKUP(AE$2&amp;"--"&amp;$U116,tsdata!$A:$BL,AE$4,FALSE)</f>
        <v>12.466072341150401</v>
      </c>
      <c r="AF116">
        <f>VLOOKUP(AF$2&amp;"--"&amp;$U116,tsdata!$A:$BL,AF$4,FALSE)</f>
        <v>6.9512871601866602</v>
      </c>
      <c r="AG116">
        <f>VLOOKUP(AG$2&amp;"--"&amp;$U116,tsdata!$A:$BL,AG$4,FALSE)</f>
        <v>17.699670484858</v>
      </c>
    </row>
    <row r="117" spans="21:33" x14ac:dyDescent="0.25">
      <c r="U117" s="21">
        <v>43190</v>
      </c>
      <c r="V117">
        <f>VLOOKUP(V$2&amp;"--"&amp;$U117,tsdata!$A:$BL,V$4,FALSE)</f>
        <v>11.158871587577201</v>
      </c>
      <c r="W117">
        <f>VLOOKUP(W$2&amp;"--"&amp;$U117,tsdata!$A:$BL,W$4,FALSE)</f>
        <v>10.222575735980399</v>
      </c>
      <c r="X117">
        <f>VLOOKUP(X$2&amp;"--"&amp;$U117,tsdata!$A:$BL,X$4,FALSE)</f>
        <v>12.135116665039501</v>
      </c>
      <c r="Y117">
        <f>VLOOKUP(Y$2&amp;"--"&amp;$U117,tsdata!$A:$BL,Y$4,FALSE)</f>
        <v>172.25569364708801</v>
      </c>
      <c r="Z117">
        <f>VLOOKUP(Z$2&amp;"--"&amp;$U117,tsdata!$A:$BL,Z$4,FALSE)</f>
        <v>82.186527614456907</v>
      </c>
      <c r="AA117">
        <f>VLOOKUP(AA$2&amp;"--"&amp;$U117,tsdata!$A:$BL,AA$4,FALSE)</f>
        <v>424.09405537459298</v>
      </c>
      <c r="AB117" s="27">
        <f>VLOOKUP(AB$2&amp;"--"&amp;$U117,tsdata!$A:$BL,AB$4,FALSE)</f>
        <v>1.1399999999999999</v>
      </c>
      <c r="AC117">
        <f>VLOOKUP(AC$2&amp;"--"&amp;$U117,tsdata!$A:$BL,AC$4,FALSE)</f>
        <v>0.84</v>
      </c>
      <c r="AD117">
        <f>VLOOKUP(AD$2&amp;"--"&amp;$U117,tsdata!$A:$BL,AD$4,FALSE)</f>
        <v>1.76</v>
      </c>
      <c r="AE117">
        <f>VLOOKUP(AE$2&amp;"--"&amp;$U117,tsdata!$A:$BL,AE$4,FALSE)</f>
        <v>13.701851851851901</v>
      </c>
      <c r="AF117">
        <f>VLOOKUP(AF$2&amp;"--"&amp;$U117,tsdata!$A:$BL,AF$4,FALSE)</f>
        <v>7.7852188471657504</v>
      </c>
      <c r="AG117">
        <f>VLOOKUP(AG$2&amp;"--"&amp;$U117,tsdata!$A:$BL,AG$4,FALSE)</f>
        <v>17.929295784201798</v>
      </c>
    </row>
    <row r="118" spans="21:33" x14ac:dyDescent="0.25">
      <c r="U118" s="21">
        <v>43281</v>
      </c>
      <c r="V118">
        <f>VLOOKUP(V$2&amp;"--"&amp;$U118,tsdata!$A:$BL,V$4,FALSE)</f>
        <v>11.0499260925355</v>
      </c>
      <c r="W118">
        <f>VLOOKUP(W$2&amp;"--"&amp;$U118,tsdata!$A:$BL,W$4,FALSE)</f>
        <v>10.263042796729399</v>
      </c>
      <c r="X118">
        <f>VLOOKUP(X$2&amp;"--"&amp;$U118,tsdata!$A:$BL,X$4,FALSE)</f>
        <v>12.308899694791</v>
      </c>
      <c r="Y118">
        <f>VLOOKUP(Y$2&amp;"--"&amp;$U118,tsdata!$A:$BL,Y$4,FALSE)</f>
        <v>187.97026995351001</v>
      </c>
      <c r="Z118">
        <f>VLOOKUP(Z$2&amp;"--"&amp;$U118,tsdata!$A:$BL,Z$4,FALSE)</f>
        <v>85.8154228013764</v>
      </c>
      <c r="AA118">
        <f>VLOOKUP(AA$2&amp;"--"&amp;$U118,tsdata!$A:$BL,AA$4,FALSE)</f>
        <v>410.47482837528599</v>
      </c>
      <c r="AB118" s="27">
        <f>VLOOKUP(AB$2&amp;"--"&amp;$U118,tsdata!$A:$BL,AB$4,FALSE)</f>
        <v>1.1499999999999999</v>
      </c>
      <c r="AC118">
        <f>VLOOKUP(AC$2&amp;"--"&amp;$U118,tsdata!$A:$BL,AC$4,FALSE)</f>
        <v>0.92749999999999999</v>
      </c>
      <c r="AD118">
        <f>VLOOKUP(AD$2&amp;"--"&amp;$U118,tsdata!$A:$BL,AD$4,FALSE)</f>
        <v>1.7324999999999999</v>
      </c>
      <c r="AE118">
        <f>VLOOKUP(AE$2&amp;"--"&amp;$U118,tsdata!$A:$BL,AE$4,FALSE)</f>
        <v>14.7378743692156</v>
      </c>
      <c r="AF118">
        <f>VLOOKUP(AF$2&amp;"--"&amp;$U118,tsdata!$A:$BL,AF$4,FALSE)</f>
        <v>8.0506256788684407</v>
      </c>
      <c r="AG118">
        <f>VLOOKUP(AG$2&amp;"--"&amp;$U118,tsdata!$A:$BL,AG$4,FALSE)</f>
        <v>21.405847362333802</v>
      </c>
    </row>
    <row r="119" spans="21:33" x14ac:dyDescent="0.25">
      <c r="U119" s="21">
        <v>43373</v>
      </c>
      <c r="V119">
        <f>VLOOKUP(V$2&amp;"--"&amp;$U119,tsdata!$A:$BL,V$4,FALSE)</f>
        <v>10.834653598097701</v>
      </c>
      <c r="W119">
        <f>VLOOKUP(W$2&amp;"--"&amp;$U119,tsdata!$A:$BL,W$4,FALSE)</f>
        <v>10.1574303586812</v>
      </c>
      <c r="X119">
        <f>VLOOKUP(X$2&amp;"--"&amp;$U119,tsdata!$A:$BL,X$4,FALSE)</f>
        <v>12.233290577913101</v>
      </c>
      <c r="Y119">
        <f>VLOOKUP(Y$2&amp;"--"&amp;$U119,tsdata!$A:$BL,Y$4,FALSE)</f>
        <v>191.83182354654301</v>
      </c>
      <c r="Z119">
        <f>VLOOKUP(Z$2&amp;"--"&amp;$U119,tsdata!$A:$BL,Z$4,FALSE)</f>
        <v>81.239273209913307</v>
      </c>
      <c r="AA119">
        <f>VLOOKUP(AA$2&amp;"--"&amp;$U119,tsdata!$A:$BL,AA$4,FALSE)</f>
        <v>601.70857988165699</v>
      </c>
      <c r="AB119" s="27">
        <f>VLOOKUP(AB$2&amp;"--"&amp;$U119,tsdata!$A:$BL,AB$4,FALSE)</f>
        <v>1.1599999999999999</v>
      </c>
      <c r="AC119">
        <f>VLOOKUP(AC$2&amp;"--"&amp;$U119,tsdata!$A:$BL,AC$4,FALSE)</f>
        <v>0.93500000000000005</v>
      </c>
      <c r="AD119">
        <f>VLOOKUP(AD$2&amp;"--"&amp;$U119,tsdata!$A:$BL,AD$4,FALSE)</f>
        <v>1.825</v>
      </c>
      <c r="AE119">
        <f>VLOOKUP(AE$2&amp;"--"&amp;$U119,tsdata!$A:$BL,AE$4,FALSE)</f>
        <v>14.9643328929987</v>
      </c>
      <c r="AF119">
        <f>VLOOKUP(AF$2&amp;"--"&amp;$U119,tsdata!$A:$BL,AF$4,FALSE)</f>
        <v>8.1861468358761993</v>
      </c>
      <c r="AG119">
        <f>VLOOKUP(AG$2&amp;"--"&amp;$U119,tsdata!$A:$BL,AG$4,FALSE)</f>
        <v>22.399366792638801</v>
      </c>
    </row>
    <row r="120" spans="21:33" x14ac:dyDescent="0.25">
      <c r="U120" s="21">
        <v>43465</v>
      </c>
      <c r="V120">
        <f>VLOOKUP(V$2&amp;"--"&amp;$U120,tsdata!$A:$BL,V$4,FALSE)</f>
        <v>11.071488006086099</v>
      </c>
      <c r="W120">
        <f>VLOOKUP(W$2&amp;"--"&amp;$U120,tsdata!$A:$BL,W$4,FALSE)</f>
        <v>10.2836166910475</v>
      </c>
      <c r="X120">
        <f>VLOOKUP(X$2&amp;"--"&amp;$U120,tsdata!$A:$BL,X$4,FALSE)</f>
        <v>12.322610648768</v>
      </c>
      <c r="Y120">
        <f>VLOOKUP(Y$2&amp;"--"&amp;$U120,tsdata!$A:$BL,Y$4,FALSE)</f>
        <v>176.113430758525</v>
      </c>
      <c r="Z120">
        <f>VLOOKUP(Z$2&amp;"--"&amp;$U120,tsdata!$A:$BL,Z$4,FALSE)</f>
        <v>86.460807600950105</v>
      </c>
      <c r="AA120">
        <f>VLOOKUP(AA$2&amp;"--"&amp;$U120,tsdata!$A:$BL,AA$4,FALSE)</f>
        <v>515.97938144329896</v>
      </c>
      <c r="AB120" s="27">
        <f>VLOOKUP(AB$2&amp;"--"&amp;$U120,tsdata!$A:$BL,AB$4,FALSE)</f>
        <v>1.18</v>
      </c>
      <c r="AC120">
        <f>VLOOKUP(AC$2&amp;"--"&amp;$U120,tsdata!$A:$BL,AC$4,FALSE)</f>
        <v>0.95499999999999996</v>
      </c>
      <c r="AD120">
        <f>VLOOKUP(AD$2&amp;"--"&amp;$U120,tsdata!$A:$BL,AD$4,FALSE)</f>
        <v>1.79</v>
      </c>
      <c r="AE120">
        <f>VLOOKUP(AE$2&amp;"--"&amp;$U120,tsdata!$A:$BL,AE$4,FALSE)</f>
        <v>14.496550684208501</v>
      </c>
      <c r="AF120">
        <f>VLOOKUP(AF$2&amp;"--"&amp;$U120,tsdata!$A:$BL,AF$4,FALSE)</f>
        <v>7.8567318237319199</v>
      </c>
      <c r="AG120">
        <f>VLOOKUP(AG$2&amp;"--"&amp;$U120,tsdata!$A:$BL,AG$4,FALSE)</f>
        <v>19.580771438006099</v>
      </c>
    </row>
    <row r="121" spans="21:33" x14ac:dyDescent="0.25">
      <c r="U121" s="21">
        <v>43555</v>
      </c>
      <c r="V121">
        <f>VLOOKUP(V$2&amp;"--"&amp;$U121,tsdata!$A:$BL,V$4,FALSE)</f>
        <v>11.366783556434299</v>
      </c>
      <c r="W121">
        <f>VLOOKUP(W$2&amp;"--"&amp;$U121,tsdata!$A:$BL,W$4,FALSE)</f>
        <v>10.673069553700699</v>
      </c>
      <c r="X121">
        <f>VLOOKUP(X$2&amp;"--"&amp;$U121,tsdata!$A:$BL,X$4,FALSE)</f>
        <v>12.6933267422047</v>
      </c>
      <c r="Y121">
        <f>VLOOKUP(Y$2&amp;"--"&amp;$U121,tsdata!$A:$BL,Y$4,FALSE)</f>
        <v>148.701870595895</v>
      </c>
      <c r="Z121">
        <f>VLOOKUP(Z$2&amp;"--"&amp;$U121,tsdata!$A:$BL,Z$4,FALSE)</f>
        <v>103.831915141127</v>
      </c>
      <c r="AA121">
        <f>VLOOKUP(AA$2&amp;"--"&amp;$U121,tsdata!$A:$BL,AA$4,FALSE)</f>
        <v>553.78252262443402</v>
      </c>
      <c r="AB121" s="27">
        <f>VLOOKUP(AB$2&amp;"--"&amp;$U121,tsdata!$A:$BL,AB$4,FALSE)</f>
        <v>1.1100000000000001</v>
      </c>
      <c r="AC121">
        <f>VLOOKUP(AC$2&amp;"--"&amp;$U121,tsdata!$A:$BL,AC$4,FALSE)</f>
        <v>0.88500000000000001</v>
      </c>
      <c r="AD121">
        <f>VLOOKUP(AD$2&amp;"--"&amp;$U121,tsdata!$A:$BL,AD$4,FALSE)</f>
        <v>1.5349999999999999</v>
      </c>
      <c r="AE121">
        <f>VLOOKUP(AE$2&amp;"--"&amp;$U121,tsdata!$A:$BL,AE$4,FALSE)</f>
        <v>15.378225031963099</v>
      </c>
      <c r="AF121">
        <f>VLOOKUP(AF$2&amp;"--"&amp;$U121,tsdata!$A:$BL,AF$4,FALSE)</f>
        <v>8.6339749455508201</v>
      </c>
      <c r="AG121">
        <f>VLOOKUP(AG$2&amp;"--"&amp;$U121,tsdata!$A:$BL,AG$4,FALSE)</f>
        <v>19.2696744653412</v>
      </c>
    </row>
    <row r="122" spans="21:33" x14ac:dyDescent="0.25">
      <c r="U122" s="21">
        <v>43646</v>
      </c>
      <c r="V122">
        <f>VLOOKUP(V$2&amp;"--"&amp;$U122,tsdata!$A:$BL,V$4,FALSE)</f>
        <v>11.574809597903499</v>
      </c>
      <c r="W122">
        <f>VLOOKUP(W$2&amp;"--"&amp;$U122,tsdata!$A:$BL,W$4,FALSE)</f>
        <v>10.802569854897699</v>
      </c>
      <c r="X122">
        <f>VLOOKUP(X$2&amp;"--"&amp;$U122,tsdata!$A:$BL,X$4,FALSE)</f>
        <v>13.0622065140806</v>
      </c>
      <c r="Y122">
        <f>VLOOKUP(Y$2&amp;"--"&amp;$U122,tsdata!$A:$BL,Y$4,FALSE)</f>
        <v>163.93268613115799</v>
      </c>
      <c r="Z122">
        <f>VLOOKUP(Z$2&amp;"--"&amp;$U122,tsdata!$A:$BL,Z$4,FALSE)</f>
        <v>97.641949558484498</v>
      </c>
      <c r="AA122">
        <f>VLOOKUP(AA$2&amp;"--"&amp;$U122,tsdata!$A:$BL,AA$4,FALSE)</f>
        <v>338.35068457762901</v>
      </c>
      <c r="AB122" s="27">
        <f>VLOOKUP(AB$2&amp;"--"&amp;$U122,tsdata!$A:$BL,AB$4,FALSE)</f>
        <v>1.24</v>
      </c>
      <c r="AC122">
        <f>VLOOKUP(AC$2&amp;"--"&amp;$U122,tsdata!$A:$BL,AC$4,FALSE)</f>
        <v>0.88500000000000001</v>
      </c>
      <c r="AD122">
        <f>VLOOKUP(AD$2&amp;"--"&amp;$U122,tsdata!$A:$BL,AD$4,FALSE)</f>
        <v>1.665</v>
      </c>
      <c r="AE122">
        <f>VLOOKUP(AE$2&amp;"--"&amp;$U122,tsdata!$A:$BL,AE$4,FALSE)</f>
        <v>15.009662487079201</v>
      </c>
      <c r="AF122">
        <f>VLOOKUP(AF$2&amp;"--"&amp;$U122,tsdata!$A:$BL,AF$4,FALSE)</f>
        <v>8.2353340729693105</v>
      </c>
      <c r="AG122">
        <f>VLOOKUP(AG$2&amp;"--"&amp;$U122,tsdata!$A:$BL,AG$4,FALSE)</f>
        <v>20.1007836937147</v>
      </c>
    </row>
    <row r="123" spans="21:33" x14ac:dyDescent="0.25">
      <c r="U123" s="21">
        <v>43738</v>
      </c>
      <c r="V123">
        <f>VLOOKUP(V$2&amp;"--"&amp;$U123,tsdata!$A:$BL,V$4,FALSE)</f>
        <v>11.7388284325075</v>
      </c>
      <c r="W123">
        <f>VLOOKUP(W$2&amp;"--"&amp;$U123,tsdata!$A:$BL,W$4,FALSE)</f>
        <v>10.7843518384453</v>
      </c>
      <c r="X123">
        <f>VLOOKUP(X$2&amp;"--"&amp;$U123,tsdata!$A:$BL,X$4,FALSE)</f>
        <v>13.0518840520176</v>
      </c>
      <c r="Y123">
        <f>VLOOKUP(Y$2&amp;"--"&amp;$U123,tsdata!$A:$BL,Y$4,FALSE)</f>
        <v>150.206868490738</v>
      </c>
      <c r="Z123">
        <f>VLOOKUP(Z$2&amp;"--"&amp;$U123,tsdata!$A:$BL,Z$4,FALSE)</f>
        <v>92.132037614315493</v>
      </c>
      <c r="AA123">
        <f>VLOOKUP(AA$2&amp;"--"&amp;$U123,tsdata!$A:$BL,AA$4,FALSE)</f>
        <v>390.24046728579998</v>
      </c>
      <c r="AB123" s="27">
        <f>VLOOKUP(AB$2&amp;"--"&amp;$U123,tsdata!$A:$BL,AB$4,FALSE)</f>
        <v>1.28</v>
      </c>
      <c r="AC123">
        <f>VLOOKUP(AC$2&amp;"--"&amp;$U123,tsdata!$A:$BL,AC$4,FALSE)</f>
        <v>0.875</v>
      </c>
      <c r="AD123">
        <f>VLOOKUP(AD$2&amp;"--"&amp;$U123,tsdata!$A:$BL,AD$4,FALSE)</f>
        <v>1.6850000000000001</v>
      </c>
      <c r="AE123">
        <f>VLOOKUP(AE$2&amp;"--"&amp;$U123,tsdata!$A:$BL,AE$4,FALSE)</f>
        <v>16.646025998268001</v>
      </c>
      <c r="AF123">
        <f>VLOOKUP(AF$2&amp;"--"&amp;$U123,tsdata!$A:$BL,AF$4,FALSE)</f>
        <v>8.1584770612617508</v>
      </c>
      <c r="AG123">
        <f>VLOOKUP(AG$2&amp;"--"&amp;$U123,tsdata!$A:$BL,AG$4,FALSE)</f>
        <v>20.641809907911501</v>
      </c>
    </row>
    <row r="124" spans="21:33" x14ac:dyDescent="0.25">
      <c r="U124" s="21">
        <v>43830</v>
      </c>
      <c r="V124">
        <f>VLOOKUP(V$2&amp;"--"&amp;$U124,tsdata!$A:$BL,V$4,FALSE)</f>
        <v>11.6042490910009</v>
      </c>
      <c r="W124">
        <f>VLOOKUP(W$2&amp;"--"&amp;$U124,tsdata!$A:$BL,W$4,FALSE)</f>
        <v>10.714437502656301</v>
      </c>
      <c r="X124">
        <f>VLOOKUP(X$2&amp;"--"&amp;$U124,tsdata!$A:$BL,X$4,FALSE)</f>
        <v>13.1612138348084</v>
      </c>
      <c r="Y124">
        <f>VLOOKUP(Y$2&amp;"--"&amp;$U124,tsdata!$A:$BL,Y$4,FALSE)</f>
        <v>178.57160397367201</v>
      </c>
      <c r="Z124">
        <f>VLOOKUP(Z$2&amp;"--"&amp;$U124,tsdata!$A:$BL,Z$4,FALSE)</f>
        <v>97.848204711785698</v>
      </c>
      <c r="AA124">
        <f>VLOOKUP(AA$2&amp;"--"&amp;$U124,tsdata!$A:$BL,AA$4,FALSE)</f>
        <v>475.20442851892699</v>
      </c>
      <c r="AB124" s="27">
        <f>VLOOKUP(AB$2&amp;"--"&amp;$U124,tsdata!$A:$BL,AB$4,FALSE)</f>
        <v>1.2</v>
      </c>
      <c r="AC124">
        <f>VLOOKUP(AC$2&amp;"--"&amp;$U124,tsdata!$A:$BL,AC$4,FALSE)</f>
        <v>0.97</v>
      </c>
      <c r="AD124">
        <f>VLOOKUP(AD$2&amp;"--"&amp;$U124,tsdata!$A:$BL,AD$4,FALSE)</f>
        <v>1.65</v>
      </c>
      <c r="AE124">
        <f>VLOOKUP(AE$2&amp;"--"&amp;$U124,tsdata!$A:$BL,AE$4,FALSE)</f>
        <v>13.6776106965815</v>
      </c>
      <c r="AF124">
        <f>VLOOKUP(AF$2&amp;"--"&amp;$U124,tsdata!$A:$BL,AF$4,FALSE)</f>
        <v>7.6668274082027397</v>
      </c>
      <c r="AG124">
        <f>VLOOKUP(AG$2&amp;"--"&amp;$U124,tsdata!$A:$BL,AG$4,FALSE)</f>
        <v>18.4939370022243</v>
      </c>
    </row>
    <row r="125" spans="21:33" x14ac:dyDescent="0.25">
      <c r="U125" s="21">
        <v>43921</v>
      </c>
      <c r="V125">
        <f>VLOOKUP(V$2&amp;"--"&amp;$U125,tsdata!$A:$BL,V$4,FALSE)</f>
        <v>11.646862280263599</v>
      </c>
      <c r="W125">
        <f>VLOOKUP(W$2&amp;"--"&amp;$U125,tsdata!$A:$BL,W$4,FALSE)</f>
        <v>10.894340306064899</v>
      </c>
      <c r="X125">
        <f>VLOOKUP(X$2&amp;"--"&amp;$U125,tsdata!$A:$BL,X$4,FALSE)</f>
        <v>12.8929752717266</v>
      </c>
      <c r="Y125">
        <f>VLOOKUP(Y$2&amp;"--"&amp;$U125,tsdata!$A:$BL,Y$4,FALSE)</f>
        <v>193.768425550096</v>
      </c>
      <c r="Z125">
        <f>VLOOKUP(Z$2&amp;"--"&amp;$U125,tsdata!$A:$BL,Z$4,FALSE)</f>
        <v>108.008824739316</v>
      </c>
      <c r="AA125">
        <f>VLOOKUP(AA$2&amp;"--"&amp;$U125,tsdata!$A:$BL,AA$4,FALSE)</f>
        <v>399.16033453097702</v>
      </c>
      <c r="AB125" s="27">
        <f>VLOOKUP(AB$2&amp;"--"&amp;$U125,tsdata!$A:$BL,AB$4,FALSE)</f>
        <v>1.0649999999999999</v>
      </c>
      <c r="AC125">
        <f>VLOOKUP(AC$2&amp;"--"&amp;$U125,tsdata!$A:$BL,AC$4,FALSE)</f>
        <v>0.73250000000000004</v>
      </c>
      <c r="AD125">
        <f>VLOOKUP(AD$2&amp;"--"&amp;$U125,tsdata!$A:$BL,AD$4,FALSE)</f>
        <v>1.6325000000000001</v>
      </c>
      <c r="AE125">
        <f>VLOOKUP(AE$2&amp;"--"&amp;$U125,tsdata!$A:$BL,AE$4,FALSE)</f>
        <v>13.822931855972399</v>
      </c>
      <c r="AF125">
        <f>VLOOKUP(AF$2&amp;"--"&amp;$U125,tsdata!$A:$BL,AF$4,FALSE)</f>
        <v>7.5221435722225198</v>
      </c>
      <c r="AG125">
        <f>VLOOKUP(AG$2&amp;"--"&amp;$U125,tsdata!$A:$BL,AG$4,FALSE)</f>
        <v>18.3647648215752</v>
      </c>
    </row>
    <row r="126" spans="21:33" x14ac:dyDescent="0.25">
      <c r="U126" s="21">
        <v>44012</v>
      </c>
      <c r="V126">
        <f>VLOOKUP(V$2&amp;"--"&amp;$U126,tsdata!$A:$BL,V$4,FALSE)</f>
        <v>11.0505348772049</v>
      </c>
      <c r="W126">
        <f>VLOOKUP(W$2&amp;"--"&amp;$U126,tsdata!$A:$BL,W$4,FALSE)</f>
        <v>9.8487046084298804</v>
      </c>
      <c r="X126">
        <f>VLOOKUP(X$2&amp;"--"&amp;$U126,tsdata!$A:$BL,X$4,FALSE)</f>
        <v>11.9767763331851</v>
      </c>
      <c r="Y126">
        <f>VLOOKUP(Y$2&amp;"--"&amp;$U126,tsdata!$A:$BL,Y$4,FALSE)</f>
        <v>202.88808664259901</v>
      </c>
      <c r="Z126">
        <f>VLOOKUP(Z$2&amp;"--"&amp;$U126,tsdata!$A:$BL,Z$4,FALSE)</f>
        <v>128.385824135061</v>
      </c>
      <c r="AA126">
        <f>VLOOKUP(AA$2&amp;"--"&amp;$U126,tsdata!$A:$BL,AA$4,FALSE)</f>
        <v>399.02578107602602</v>
      </c>
      <c r="AB126" s="27">
        <f>VLOOKUP(AB$2&amp;"--"&amp;$U126,tsdata!$A:$BL,AB$4,FALSE)</f>
        <v>1.365</v>
      </c>
      <c r="AC126">
        <f>VLOOKUP(AC$2&amp;"--"&amp;$U126,tsdata!$A:$BL,AC$4,FALSE)</f>
        <v>0.97499999999999998</v>
      </c>
      <c r="AD126">
        <f>VLOOKUP(AD$2&amp;"--"&amp;$U126,tsdata!$A:$BL,AD$4,FALSE)</f>
        <v>1.875</v>
      </c>
      <c r="AE126">
        <f>VLOOKUP(AE$2&amp;"--"&amp;$U126,tsdata!$A:$BL,AE$4,FALSE)</f>
        <v>13.266925542248799</v>
      </c>
      <c r="AF126">
        <f>VLOOKUP(AF$2&amp;"--"&amp;$U126,tsdata!$A:$BL,AF$4,FALSE)</f>
        <v>8.6289163116238292</v>
      </c>
      <c r="AG126">
        <f>VLOOKUP(AG$2&amp;"--"&amp;$U126,tsdata!$A:$BL,AG$4,FALSE)</f>
        <v>18.8516668220431</v>
      </c>
    </row>
    <row r="127" spans="21:33" x14ac:dyDescent="0.25">
      <c r="U127" s="21">
        <v>44104</v>
      </c>
      <c r="V127">
        <f>VLOOKUP(V$2&amp;"--"&amp;$U127,tsdata!$A:$BL,V$4,FALSE)</f>
        <v>11.0946085522604</v>
      </c>
      <c r="W127">
        <f>VLOOKUP(W$2&amp;"--"&amp;$U127,tsdata!$A:$BL,W$4,FALSE)</f>
        <v>9.7021739506286995</v>
      </c>
      <c r="X127">
        <f>VLOOKUP(X$2&amp;"--"&amp;$U127,tsdata!$A:$BL,X$4,FALSE)</f>
        <v>11.834292599661699</v>
      </c>
      <c r="Y127">
        <f>VLOOKUP(Y$2&amp;"--"&amp;$U127,tsdata!$A:$BL,Y$4,FALSE)</f>
        <v>260</v>
      </c>
      <c r="Z127">
        <f>VLOOKUP(Z$2&amp;"--"&amp;$U127,tsdata!$A:$BL,Z$4,FALSE)</f>
        <v>138.29655242584599</v>
      </c>
      <c r="AA127">
        <f>VLOOKUP(AA$2&amp;"--"&amp;$U127,tsdata!$A:$BL,AA$4,FALSE)</f>
        <v>517.74831081081095</v>
      </c>
      <c r="AB127" s="27">
        <f>VLOOKUP(AB$2&amp;"--"&amp;$U127,tsdata!$A:$BL,AB$4,FALSE)</f>
        <v>1.35</v>
      </c>
      <c r="AC127">
        <f>VLOOKUP(AC$2&amp;"--"&amp;$U127,tsdata!$A:$BL,AC$4,FALSE)</f>
        <v>1.0425</v>
      </c>
      <c r="AD127">
        <f>VLOOKUP(AD$2&amp;"--"&amp;$U127,tsdata!$A:$BL,AD$4,FALSE)</f>
        <v>1.7925</v>
      </c>
      <c r="AE127">
        <f>VLOOKUP(AE$2&amp;"--"&amp;$U127,tsdata!$A:$BL,AE$4,FALSE)</f>
        <v>12.333586903187101</v>
      </c>
      <c r="AF127">
        <f>VLOOKUP(AF$2&amp;"--"&amp;$U127,tsdata!$A:$BL,AF$4,FALSE)</f>
        <v>7.8484366855890997</v>
      </c>
      <c r="AG127">
        <f>VLOOKUP(AG$2&amp;"--"&amp;$U127,tsdata!$A:$BL,AG$4,FALSE)</f>
        <v>16.6755948160577</v>
      </c>
    </row>
    <row r="128" spans="21:33" x14ac:dyDescent="0.25">
      <c r="U128" s="21">
        <v>44196</v>
      </c>
      <c r="V128">
        <f>VLOOKUP(V$2&amp;"--"&amp;$U128,tsdata!$A:$BL,V$4,FALSE)</f>
        <v>10.725707302417099</v>
      </c>
      <c r="W128">
        <f>VLOOKUP(W$2&amp;"--"&amp;$U128,tsdata!$A:$BL,W$4,FALSE)</f>
        <v>9.3854627954039707</v>
      </c>
      <c r="X128">
        <f>VLOOKUP(X$2&amp;"--"&amp;$U128,tsdata!$A:$BL,X$4,FALSE)</f>
        <v>11.9612036149739</v>
      </c>
      <c r="Y128">
        <f>VLOOKUP(Y$2&amp;"--"&amp;$U128,tsdata!$A:$BL,Y$4,FALSE)</f>
        <v>287.86826014452498</v>
      </c>
      <c r="Z128">
        <f>VLOOKUP(Z$2&amp;"--"&amp;$U128,tsdata!$A:$BL,Z$4,FALSE)</f>
        <v>151.82991645993201</v>
      </c>
      <c r="AA128">
        <f>VLOOKUP(AA$2&amp;"--"&amp;$U128,tsdata!$A:$BL,AA$4,FALSE)</f>
        <v>539.41465753778095</v>
      </c>
      <c r="AB128" s="27">
        <f>VLOOKUP(AB$2&amp;"--"&amp;$U128,tsdata!$A:$BL,AB$4,FALSE)</f>
        <v>1.3</v>
      </c>
      <c r="AC128">
        <f>VLOOKUP(AC$2&amp;"--"&amp;$U128,tsdata!$A:$BL,AC$4,FALSE)</f>
        <v>0.92</v>
      </c>
      <c r="AD128">
        <f>VLOOKUP(AD$2&amp;"--"&amp;$U128,tsdata!$A:$BL,AD$4,FALSE)</f>
        <v>1.65</v>
      </c>
      <c r="AE128">
        <f>VLOOKUP(AE$2&amp;"--"&amp;$U128,tsdata!$A:$BL,AE$4,FALSE)</f>
        <v>9.6973357272509393</v>
      </c>
      <c r="AF128">
        <f>VLOOKUP(AF$2&amp;"--"&amp;$U128,tsdata!$A:$BL,AF$4,FALSE)</f>
        <v>6.2467686955250796</v>
      </c>
      <c r="AG128">
        <f>VLOOKUP(AG$2&amp;"--"&amp;$U128,tsdata!$A:$BL,AG$4,FALSE)</f>
        <v>15.3764157926793</v>
      </c>
    </row>
    <row r="129" spans="21:33" x14ac:dyDescent="0.25">
      <c r="U129" s="21">
        <v>44286</v>
      </c>
      <c r="V129">
        <f>VLOOKUP(V$2&amp;"--"&amp;$U129,tsdata!$A:$BL,V$4,FALSE)</f>
        <v>10.360461172813499</v>
      </c>
      <c r="W129">
        <f>VLOOKUP(W$2&amp;"--"&amp;$U129,tsdata!$A:$BL,W$4,FALSE)</f>
        <v>8.9284284237081799</v>
      </c>
      <c r="X129">
        <f>VLOOKUP(X$2&amp;"--"&amp;$U129,tsdata!$A:$BL,X$4,FALSE)</f>
        <v>10.817440720542701</v>
      </c>
      <c r="Y129">
        <f>VLOOKUP(Y$2&amp;"--"&amp;$U129,tsdata!$A:$BL,Y$4,FALSE)</f>
        <v>295.890410958904</v>
      </c>
      <c r="Z129">
        <f>VLOOKUP(Z$2&amp;"--"&amp;$U129,tsdata!$A:$BL,Z$4,FALSE)</f>
        <v>154.277711084434</v>
      </c>
      <c r="AA129">
        <f>VLOOKUP(AA$2&amp;"--"&amp;$U129,tsdata!$A:$BL,AA$4,FALSE)</f>
        <v>788.56447688564504</v>
      </c>
      <c r="AB129" s="27">
        <f>VLOOKUP(AB$2&amp;"--"&amp;$U129,tsdata!$A:$BL,AB$4,FALSE)</f>
        <v>1.35</v>
      </c>
      <c r="AC129">
        <f>VLOOKUP(AC$2&amp;"--"&amp;$U129,tsdata!$A:$BL,AC$4,FALSE)</f>
        <v>0.93</v>
      </c>
      <c r="AD129">
        <f>VLOOKUP(AD$2&amp;"--"&amp;$U129,tsdata!$A:$BL,AD$4,FALSE)</f>
        <v>2.0049999999999999</v>
      </c>
      <c r="AE129">
        <f>VLOOKUP(AE$2&amp;"--"&amp;$U129,tsdata!$A:$BL,AE$4,FALSE)</f>
        <v>7.9660035946020002</v>
      </c>
      <c r="AF129">
        <f>VLOOKUP(AF$2&amp;"--"&amp;$U129,tsdata!$A:$BL,AF$4,FALSE)</f>
        <v>5.2171395223535901</v>
      </c>
      <c r="AG129">
        <f>VLOOKUP(AG$2&amp;"--"&amp;$U129,tsdata!$A:$BL,AG$4,FALSE)</f>
        <v>14.2727303831378</v>
      </c>
    </row>
    <row r="130" spans="21:33" x14ac:dyDescent="0.25">
      <c r="U130" s="21">
        <v>44377</v>
      </c>
      <c r="V130">
        <f>VLOOKUP(V$2&amp;"--"&amp;$U130,tsdata!$A:$BL,V$4,FALSE)</f>
        <v>10.453613531522301</v>
      </c>
      <c r="W130">
        <f>VLOOKUP(W$2&amp;"--"&amp;$U130,tsdata!$A:$BL,W$4,FALSE)</f>
        <v>9.2458640168562596</v>
      </c>
      <c r="X130">
        <f>VLOOKUP(X$2&amp;"--"&amp;$U130,tsdata!$A:$BL,X$4,FALSE)</f>
        <v>11.1315262453444</v>
      </c>
      <c r="Y130">
        <f>VLOOKUP(Y$2&amp;"--"&amp;$U130,tsdata!$A:$BL,Y$4,FALSE)</f>
        <v>371.78329571106099</v>
      </c>
      <c r="Z130">
        <f>VLOOKUP(Z$2&amp;"--"&amp;$U130,tsdata!$A:$BL,Z$4,FALSE)</f>
        <v>169.50269622528501</v>
      </c>
      <c r="AA130">
        <f>VLOOKUP(AA$2&amp;"--"&amp;$U130,tsdata!$A:$BL,AA$4,FALSE)</f>
        <v>893.54838709677404</v>
      </c>
      <c r="AB130" s="27">
        <f>VLOOKUP(AB$2&amp;"--"&amp;$U130,tsdata!$A:$BL,AB$4,FALSE)</f>
        <v>1.36</v>
      </c>
      <c r="AC130">
        <f>VLOOKUP(AC$2&amp;"--"&amp;$U130,tsdata!$A:$BL,AC$4,FALSE)</f>
        <v>0.97</v>
      </c>
      <c r="AD130">
        <f>VLOOKUP(AD$2&amp;"--"&amp;$U130,tsdata!$A:$BL,AD$4,FALSE)</f>
        <v>1.8149999999999999</v>
      </c>
      <c r="AE130">
        <f>VLOOKUP(AE$2&amp;"--"&amp;$U130,tsdata!$A:$BL,AE$4,FALSE)</f>
        <v>8.7853851217906502</v>
      </c>
      <c r="AF130">
        <f>VLOOKUP(AF$2&amp;"--"&amp;$U130,tsdata!$A:$BL,AF$4,FALSE)</f>
        <v>4.7872477013085399</v>
      </c>
      <c r="AG130">
        <f>VLOOKUP(AG$2&amp;"--"&amp;$U130,tsdata!$A:$BL,AG$4,FALSE)</f>
        <v>13.855296567444499</v>
      </c>
    </row>
    <row r="131" spans="21:33" x14ac:dyDescent="0.25">
      <c r="U131" s="21">
        <v>44469</v>
      </c>
      <c r="V131">
        <f>VLOOKUP(V$2&amp;"--"&amp;$U131,tsdata!$A:$BL,V$4,FALSE)</f>
        <v>10.1257413493536</v>
      </c>
      <c r="W131">
        <f>VLOOKUP(W$2&amp;"--"&amp;$U131,tsdata!$A:$BL,W$4,FALSE)</f>
        <v>9.3720115701564009</v>
      </c>
      <c r="X131">
        <f>VLOOKUP(X$2&amp;"--"&amp;$U131,tsdata!$A:$BL,X$4,FALSE)</f>
        <v>11.116039093559801</v>
      </c>
      <c r="Y131">
        <f>VLOOKUP(Y$2&amp;"--"&amp;$U131,tsdata!$A:$BL,Y$4,FALSE)</f>
        <v>372.23695844385497</v>
      </c>
      <c r="Z131">
        <f>VLOOKUP(Z$2&amp;"--"&amp;$U131,tsdata!$A:$BL,Z$4,FALSE)</f>
        <v>185.677518570102</v>
      </c>
      <c r="AA131">
        <f>VLOOKUP(AA$2&amp;"--"&amp;$U131,tsdata!$A:$BL,AA$4,FALSE)</f>
        <v>859.90926228478099</v>
      </c>
      <c r="AB131" s="27">
        <f>VLOOKUP(AB$2&amp;"--"&amp;$U131,tsdata!$A:$BL,AB$4,FALSE)</f>
        <v>1.395</v>
      </c>
      <c r="AC131">
        <f>VLOOKUP(AC$2&amp;"--"&amp;$U131,tsdata!$A:$BL,AC$4,FALSE)</f>
        <v>1.06</v>
      </c>
      <c r="AD131">
        <f>VLOOKUP(AD$2&amp;"--"&amp;$U131,tsdata!$A:$BL,AD$4,FALSE)</f>
        <v>1.6425000000000001</v>
      </c>
      <c r="AE131">
        <f>VLOOKUP(AE$2&amp;"--"&amp;$U131,tsdata!$A:$BL,AE$4,FALSE)</f>
        <v>7.7943157400211902</v>
      </c>
      <c r="AF131">
        <f>VLOOKUP(AF$2&amp;"--"&amp;$U131,tsdata!$A:$BL,AF$4,FALSE)</f>
        <v>3.9796458448538501</v>
      </c>
      <c r="AG131">
        <f>VLOOKUP(AG$2&amp;"--"&amp;$U131,tsdata!$A:$BL,AG$4,FALSE)</f>
        <v>13.4535386504807</v>
      </c>
    </row>
    <row r="132" spans="21:33" x14ac:dyDescent="0.25">
      <c r="U132" s="21">
        <v>44561</v>
      </c>
      <c r="V132">
        <f>VLOOKUP(V$2&amp;"--"&amp;$U132,tsdata!$A:$BL,V$4,FALSE)</f>
        <v>9.7937511630945604</v>
      </c>
      <c r="W132">
        <f>VLOOKUP(W$2&amp;"--"&amp;$U132,tsdata!$A:$BL,W$4,FALSE)</f>
        <v>8.7610878538598893</v>
      </c>
      <c r="X132">
        <f>VLOOKUP(X$2&amp;"--"&amp;$U132,tsdata!$A:$BL,X$4,FALSE)</f>
        <v>10.698133452472099</v>
      </c>
      <c r="Y132">
        <f>VLOOKUP(Y$2&amp;"--"&amp;$U132,tsdata!$A:$BL,Y$4,FALSE)</f>
        <v>276.96817420435502</v>
      </c>
      <c r="Z132">
        <f>VLOOKUP(Z$2&amp;"--"&amp;$U132,tsdata!$A:$BL,Z$4,FALSE)</f>
        <v>206.98012603005299</v>
      </c>
      <c r="AA132">
        <f>VLOOKUP(AA$2&amp;"--"&amp;$U132,tsdata!$A:$BL,AA$4,FALSE)</f>
        <v>706.43776824034296</v>
      </c>
      <c r="AB132" s="27">
        <f>VLOOKUP(AB$2&amp;"--"&amp;$U132,tsdata!$A:$BL,AB$4,FALSE)</f>
        <v>1.25</v>
      </c>
      <c r="AC132">
        <f>VLOOKUP(AC$2&amp;"--"&amp;$U132,tsdata!$A:$BL,AC$4,FALSE)</f>
        <v>0.92</v>
      </c>
      <c r="AD132">
        <f>VLOOKUP(AD$2&amp;"--"&amp;$U132,tsdata!$A:$BL,AD$4,FALSE)</f>
        <v>1.5</v>
      </c>
      <c r="AE132">
        <f>VLOOKUP(AE$2&amp;"--"&amp;$U132,tsdata!$A:$BL,AE$4,FALSE)</f>
        <v>7.8667682890331596</v>
      </c>
      <c r="AF132">
        <f>VLOOKUP(AF$2&amp;"--"&amp;$U132,tsdata!$A:$BL,AF$4,FALSE)</f>
        <v>4.1665489069789396</v>
      </c>
      <c r="AG132">
        <f>VLOOKUP(AG$2&amp;"--"&amp;$U132,tsdata!$A:$BL,AG$4,FALSE)</f>
        <v>12.4797546574394</v>
      </c>
    </row>
    <row r="133" spans="21:33" x14ac:dyDescent="0.25">
      <c r="U133" s="21"/>
      <c r="AB133" s="27"/>
    </row>
    <row r="134" spans="21:33" x14ac:dyDescent="0.25">
      <c r="U134" s="21"/>
      <c r="AB134" s="27"/>
    </row>
    <row r="135" spans="21:33" x14ac:dyDescent="0.25">
      <c r="U135" s="21"/>
      <c r="AB135" s="27"/>
    </row>
    <row r="136" spans="21:33" x14ac:dyDescent="0.25">
      <c r="U136" s="21"/>
      <c r="AB136" s="27"/>
    </row>
    <row r="137" spans="21:33" x14ac:dyDescent="0.25">
      <c r="U137" s="21"/>
      <c r="AB137" s="27"/>
    </row>
    <row r="138" spans="21:33" x14ac:dyDescent="0.25">
      <c r="U138" s="21"/>
      <c r="AB138" s="27"/>
    </row>
    <row r="139" spans="21:33" x14ac:dyDescent="0.25">
      <c r="U139" s="21"/>
      <c r="AB139" s="27"/>
    </row>
    <row r="140" spans="21:33" x14ac:dyDescent="0.25">
      <c r="U140" s="21"/>
      <c r="AB140" s="27"/>
    </row>
    <row r="141" spans="21:33" x14ac:dyDescent="0.25">
      <c r="U141" s="21"/>
      <c r="AB141" s="27"/>
    </row>
    <row r="142" spans="21:33" x14ac:dyDescent="0.25">
      <c r="U142" s="21"/>
      <c r="AB142" s="27"/>
    </row>
    <row r="143" spans="21:33" x14ac:dyDescent="0.25">
      <c r="U143" s="21"/>
      <c r="AB143" s="27"/>
    </row>
    <row r="144" spans="21:33" x14ac:dyDescent="0.25">
      <c r="U144" s="21"/>
      <c r="AB144" s="27"/>
    </row>
    <row r="145" spans="21:30" x14ac:dyDescent="0.25">
      <c r="U145" s="21"/>
      <c r="AB145" s="27"/>
    </row>
    <row r="146" spans="21:30" x14ac:dyDescent="0.25">
      <c r="U146" s="21"/>
      <c r="AB146" s="27"/>
    </row>
    <row r="147" spans="21:30" x14ac:dyDescent="0.25">
      <c r="U147" s="21"/>
      <c r="AB147" s="27"/>
    </row>
    <row r="148" spans="21:30" x14ac:dyDescent="0.25">
      <c r="U148" s="21"/>
      <c r="AB148" s="27"/>
    </row>
    <row r="149" spans="21:30" x14ac:dyDescent="0.25">
      <c r="U149" s="21"/>
      <c r="AB149" s="27"/>
    </row>
    <row r="150" spans="21:30" x14ac:dyDescent="0.25">
      <c r="U150" s="21"/>
      <c r="AB150" s="27"/>
    </row>
    <row r="151" spans="21:30" x14ac:dyDescent="0.25">
      <c r="U151" s="21"/>
      <c r="AB151" s="27"/>
    </row>
    <row r="152" spans="21:30" x14ac:dyDescent="0.25">
      <c r="U152" s="21"/>
      <c r="AB152" s="27"/>
    </row>
    <row r="153" spans="21:30" x14ac:dyDescent="0.25">
      <c r="U153" s="21"/>
      <c r="AB153" s="27"/>
    </row>
    <row r="154" spans="21:30" x14ac:dyDescent="0.25">
      <c r="U154" s="21"/>
      <c r="AB154" s="27"/>
    </row>
    <row r="155" spans="21:30" x14ac:dyDescent="0.25">
      <c r="U155" s="21"/>
      <c r="AB155" s="27"/>
    </row>
    <row r="156" spans="21:30" x14ac:dyDescent="0.25">
      <c r="U156" s="21"/>
      <c r="AB156" s="27"/>
    </row>
    <row r="157" spans="21:30" x14ac:dyDescent="0.25">
      <c r="AB157" s="12"/>
      <c r="AC157" s="5"/>
      <c r="AD157" s="5"/>
    </row>
    <row r="158" spans="21:30" x14ac:dyDescent="0.25">
      <c r="AB158" s="12"/>
      <c r="AC158" s="5"/>
      <c r="AD158" s="5"/>
    </row>
    <row r="159" spans="21:30" x14ac:dyDescent="0.25">
      <c r="AB159" s="12"/>
      <c r="AC159" s="5"/>
      <c r="AD159" s="5"/>
    </row>
    <row r="160" spans="21:30" x14ac:dyDescent="0.25">
      <c r="AB160" s="12"/>
      <c r="AC160" s="5"/>
      <c r="AD160" s="5"/>
    </row>
    <row r="161" spans="28:30" x14ac:dyDescent="0.25">
      <c r="AB161" s="12"/>
      <c r="AC161" s="5"/>
      <c r="AD161" s="5"/>
    </row>
    <row r="162" spans="28:30" x14ac:dyDescent="0.25">
      <c r="AB162" s="12"/>
      <c r="AC162" s="5"/>
      <c r="AD162" s="5"/>
    </row>
    <row r="163" spans="28:30" x14ac:dyDescent="0.25">
      <c r="AB163" s="12"/>
      <c r="AC163" s="5"/>
      <c r="AD163" s="5"/>
    </row>
    <row r="164" spans="28:30" x14ac:dyDescent="0.25">
      <c r="AB164" s="12"/>
      <c r="AC164" s="5"/>
      <c r="AD164" s="5"/>
    </row>
    <row r="165" spans="28:30" x14ac:dyDescent="0.25">
      <c r="AB165" s="12"/>
      <c r="AC165" s="5"/>
      <c r="AD165" s="5"/>
    </row>
    <row r="166" spans="28:30" x14ac:dyDescent="0.25">
      <c r="AB166" s="12"/>
      <c r="AC166" s="5"/>
      <c r="AD166" s="5"/>
    </row>
    <row r="167" spans="28:30" x14ac:dyDescent="0.25">
      <c r="AB167" s="12"/>
      <c r="AC167" s="5"/>
      <c r="AD167" s="5"/>
    </row>
    <row r="168" spans="28:30" x14ac:dyDescent="0.25">
      <c r="AB168" s="12"/>
      <c r="AC168" s="5"/>
      <c r="AD168" s="5"/>
    </row>
    <row r="169" spans="28:30" x14ac:dyDescent="0.25">
      <c r="AB169" s="12"/>
      <c r="AC169" s="5"/>
      <c r="AD169" s="5"/>
    </row>
    <row r="170" spans="28:30" x14ac:dyDescent="0.25">
      <c r="AB170" s="12"/>
      <c r="AC170" s="5"/>
      <c r="AD170" s="5"/>
    </row>
    <row r="171" spans="28:30" x14ac:dyDescent="0.25">
      <c r="AB171" s="12"/>
      <c r="AC171" s="5"/>
      <c r="AD171" s="5"/>
    </row>
    <row r="172" spans="28:30" x14ac:dyDescent="0.25">
      <c r="AB172" s="12"/>
      <c r="AC172" s="5"/>
      <c r="AD172" s="5"/>
    </row>
    <row r="173" spans="28:30" x14ac:dyDescent="0.25">
      <c r="AB173" s="12"/>
      <c r="AC173" s="5"/>
      <c r="AD173" s="5"/>
    </row>
    <row r="174" spans="28:30" x14ac:dyDescent="0.25">
      <c r="AB174" s="12"/>
      <c r="AC174" s="5"/>
      <c r="AD174" s="5"/>
    </row>
    <row r="175" spans="28:30" x14ac:dyDescent="0.25">
      <c r="AB175" s="12"/>
      <c r="AC175" s="5"/>
      <c r="AD175" s="5"/>
    </row>
    <row r="176" spans="28:30" x14ac:dyDescent="0.25">
      <c r="AB176" s="12"/>
      <c r="AC176" s="5"/>
      <c r="AD176" s="5"/>
    </row>
    <row r="177" spans="28:30" x14ac:dyDescent="0.25">
      <c r="AB177" s="12"/>
      <c r="AC177" s="5"/>
      <c r="AD177" s="5"/>
    </row>
    <row r="178" spans="28:30" x14ac:dyDescent="0.25">
      <c r="AB178" s="12"/>
      <c r="AC178" s="5"/>
      <c r="AD178" s="5"/>
    </row>
    <row r="179" spans="28:30" x14ac:dyDescent="0.25">
      <c r="AB179" s="12"/>
      <c r="AC179" s="5"/>
      <c r="AD179" s="5"/>
    </row>
    <row r="180" spans="28:30" x14ac:dyDescent="0.25">
      <c r="AB180" s="12"/>
      <c r="AC180" s="5"/>
      <c r="AD180" s="5"/>
    </row>
    <row r="181" spans="28:30" x14ac:dyDescent="0.25">
      <c r="AB181" s="12"/>
      <c r="AC181" s="5"/>
      <c r="AD181" s="5"/>
    </row>
    <row r="182" spans="28:30" x14ac:dyDescent="0.25">
      <c r="AB182" s="12"/>
      <c r="AC182" s="5"/>
      <c r="AD182" s="5"/>
    </row>
    <row r="183" spans="28:30" x14ac:dyDescent="0.25">
      <c r="AB183" s="12"/>
      <c r="AC183" s="5"/>
      <c r="AD183" s="5"/>
    </row>
    <row r="184" spans="28:30" x14ac:dyDescent="0.25">
      <c r="AB184" s="12"/>
      <c r="AC184" s="5"/>
      <c r="AD184" s="5"/>
    </row>
    <row r="185" spans="28:30" x14ac:dyDescent="0.25">
      <c r="AB185" s="12"/>
      <c r="AC185" s="5"/>
      <c r="AD185" s="5"/>
    </row>
    <row r="186" spans="28:30" x14ac:dyDescent="0.25">
      <c r="AB186" s="12"/>
      <c r="AC186" s="5"/>
      <c r="AD186" s="5"/>
    </row>
    <row r="187" spans="28:30" x14ac:dyDescent="0.25">
      <c r="AB187" s="12"/>
      <c r="AC187" s="5"/>
      <c r="AD187" s="5"/>
    </row>
    <row r="188" spans="28:30" x14ac:dyDescent="0.25">
      <c r="AB188" s="12"/>
      <c r="AC188" s="5"/>
      <c r="AD188" s="5"/>
    </row>
    <row r="189" spans="28:30" x14ac:dyDescent="0.25">
      <c r="AB189" s="12"/>
      <c r="AC189" s="5"/>
      <c r="AD189" s="5"/>
    </row>
    <row r="190" spans="28:30" x14ac:dyDescent="0.25">
      <c r="AB190" s="12"/>
      <c r="AC190" s="5"/>
      <c r="AD190" s="5"/>
    </row>
    <row r="191" spans="28:30" x14ac:dyDescent="0.25">
      <c r="AB191" s="12"/>
      <c r="AC191" s="5"/>
      <c r="AD191" s="5"/>
    </row>
    <row r="192" spans="28:30" x14ac:dyDescent="0.25">
      <c r="AB192" s="12"/>
      <c r="AC192" s="5"/>
      <c r="AD192" s="5"/>
    </row>
    <row r="193" spans="28:30" x14ac:dyDescent="0.25">
      <c r="AB193" s="12"/>
      <c r="AC193" s="5"/>
      <c r="AD193" s="5"/>
    </row>
    <row r="194" spans="28:30" x14ac:dyDescent="0.25">
      <c r="AB194" s="12"/>
      <c r="AC194" s="5"/>
      <c r="AD194" s="5"/>
    </row>
    <row r="195" spans="28:30" x14ac:dyDescent="0.25">
      <c r="AB195" s="12"/>
      <c r="AC195" s="5"/>
      <c r="AD195" s="5"/>
    </row>
    <row r="196" spans="28:30" x14ac:dyDescent="0.25">
      <c r="AB196" s="12"/>
      <c r="AC196" s="5"/>
      <c r="AD196" s="5"/>
    </row>
    <row r="197" spans="28:30" x14ac:dyDescent="0.25">
      <c r="AB197" s="12"/>
      <c r="AC197" s="5"/>
      <c r="AD197" s="5"/>
    </row>
    <row r="198" spans="28:30" x14ac:dyDescent="0.25">
      <c r="AB198" s="12"/>
      <c r="AC198" s="5"/>
      <c r="AD198" s="5"/>
    </row>
    <row r="199" spans="28:30" x14ac:dyDescent="0.25">
      <c r="AB199" s="12"/>
      <c r="AC199" s="5"/>
      <c r="AD199" s="5"/>
    </row>
    <row r="200" spans="28:30" x14ac:dyDescent="0.25">
      <c r="AB200" s="12"/>
      <c r="AC200" s="5"/>
      <c r="AD200" s="5"/>
    </row>
    <row r="201" spans="28:30" x14ac:dyDescent="0.25">
      <c r="AB201" s="12"/>
      <c r="AC201" s="5"/>
      <c r="AD201" s="5"/>
    </row>
    <row r="202" spans="28:30" x14ac:dyDescent="0.25">
      <c r="AB202" s="12"/>
      <c r="AC202" s="5"/>
      <c r="AD202" s="5"/>
    </row>
    <row r="203" spans="28:30" x14ac:dyDescent="0.25">
      <c r="AB203" s="12"/>
      <c r="AC203" s="5"/>
      <c r="AD203" s="5"/>
    </row>
    <row r="204" spans="28:30" x14ac:dyDescent="0.25">
      <c r="AB204" s="12"/>
      <c r="AC204" s="5"/>
      <c r="AD204" s="5"/>
    </row>
    <row r="205" spans="28:30" x14ac:dyDescent="0.25">
      <c r="AB205" s="12"/>
      <c r="AC205" s="5"/>
      <c r="AD205" s="5"/>
    </row>
    <row r="206" spans="28:30" x14ac:dyDescent="0.25">
      <c r="AB206" s="12"/>
      <c r="AC206" s="5"/>
      <c r="AD206" s="5"/>
    </row>
    <row r="207" spans="28:30" x14ac:dyDescent="0.25">
      <c r="AB207" s="12"/>
      <c r="AC207" s="5"/>
      <c r="AD207" s="5"/>
    </row>
    <row r="208" spans="28:30" x14ac:dyDescent="0.25">
      <c r="AB208" s="12"/>
      <c r="AC208" s="5"/>
      <c r="AD208" s="5"/>
    </row>
    <row r="209" spans="28:30" x14ac:dyDescent="0.25">
      <c r="AB209" s="12"/>
      <c r="AC209" s="5"/>
      <c r="AD209" s="5"/>
    </row>
    <row r="210" spans="28:30" x14ac:dyDescent="0.25">
      <c r="AB210" s="12"/>
      <c r="AC210" s="5"/>
      <c r="AD210" s="5"/>
    </row>
    <row r="211" spans="28:30" x14ac:dyDescent="0.25">
      <c r="AB211" s="12"/>
      <c r="AC211" s="5"/>
      <c r="AD211" s="5"/>
    </row>
    <row r="212" spans="28:30" x14ac:dyDescent="0.25">
      <c r="AB212" s="12"/>
      <c r="AC212" s="5"/>
      <c r="AD212" s="5"/>
    </row>
    <row r="213" spans="28:30" x14ac:dyDescent="0.25">
      <c r="AB213" s="12"/>
      <c r="AC213" s="5"/>
      <c r="AD213" s="5"/>
    </row>
    <row r="214" spans="28:30" x14ac:dyDescent="0.25">
      <c r="AB214" s="12"/>
      <c r="AC214" s="5"/>
      <c r="AD214" s="5"/>
    </row>
    <row r="215" spans="28:30" x14ac:dyDescent="0.25">
      <c r="AB215" s="12"/>
      <c r="AC215" s="5"/>
      <c r="AD215" s="5"/>
    </row>
    <row r="216" spans="28:30" x14ac:dyDescent="0.25">
      <c r="AB216" s="12"/>
      <c r="AC216" s="5"/>
      <c r="AD216" s="5"/>
    </row>
    <row r="217" spans="28:30" x14ac:dyDescent="0.25">
      <c r="AB217" s="12"/>
      <c r="AC217" s="5"/>
      <c r="AD217" s="5"/>
    </row>
    <row r="218" spans="28:30" x14ac:dyDescent="0.25">
      <c r="AB218" s="12"/>
      <c r="AC218" s="5"/>
      <c r="AD218" s="5"/>
    </row>
    <row r="219" spans="28:30" x14ac:dyDescent="0.25">
      <c r="AB219" s="12"/>
      <c r="AC219" s="5"/>
      <c r="AD219" s="5"/>
    </row>
    <row r="220" spans="28:30" x14ac:dyDescent="0.25">
      <c r="AB220" s="12"/>
      <c r="AC220" s="5"/>
      <c r="AD220" s="5"/>
    </row>
    <row r="221" spans="28:30" x14ac:dyDescent="0.25">
      <c r="AB221" s="12"/>
      <c r="AC221" s="5"/>
      <c r="AD221" s="5"/>
    </row>
    <row r="222" spans="28:30" x14ac:dyDescent="0.25">
      <c r="AB222" s="12"/>
      <c r="AC222" s="5"/>
      <c r="AD222" s="5"/>
    </row>
    <row r="223" spans="28:30" x14ac:dyDescent="0.25">
      <c r="AB223" s="12"/>
      <c r="AC223" s="5"/>
      <c r="AD223" s="5"/>
    </row>
    <row r="224" spans="28:30" x14ac:dyDescent="0.25">
      <c r="AB224" s="12"/>
      <c r="AC224" s="5"/>
      <c r="AD224" s="5"/>
    </row>
    <row r="225" spans="28:30" x14ac:dyDescent="0.25">
      <c r="AB225" s="12"/>
      <c r="AC225" s="5"/>
      <c r="AD225" s="5"/>
    </row>
    <row r="226" spans="28:30" x14ac:dyDescent="0.25">
      <c r="AB226" s="12"/>
      <c r="AC226" s="5"/>
      <c r="AD226" s="5"/>
    </row>
    <row r="227" spans="28:30" x14ac:dyDescent="0.25">
      <c r="AB227" s="12"/>
      <c r="AC227" s="5"/>
      <c r="AD227" s="5"/>
    </row>
    <row r="228" spans="28:30" x14ac:dyDescent="0.25">
      <c r="AB228" s="12"/>
      <c r="AC228" s="5"/>
      <c r="AD228" s="5"/>
    </row>
    <row r="229" spans="28:30" x14ac:dyDescent="0.25">
      <c r="AB229" s="12"/>
      <c r="AC229" s="5"/>
      <c r="AD229" s="5"/>
    </row>
    <row r="230" spans="28:30" x14ac:dyDescent="0.25">
      <c r="AB230" s="12"/>
      <c r="AC230" s="5"/>
      <c r="AD230" s="5"/>
    </row>
    <row r="231" spans="28:30" x14ac:dyDescent="0.25">
      <c r="AB231" s="12"/>
      <c r="AC231" s="5"/>
      <c r="AD231" s="5"/>
    </row>
    <row r="232" spans="28:30" x14ac:dyDescent="0.25">
      <c r="AB232" s="12"/>
      <c r="AC232" s="5"/>
      <c r="AD232" s="5"/>
    </row>
    <row r="233" spans="28:30" x14ac:dyDescent="0.25">
      <c r="AB233" s="12"/>
      <c r="AC233" s="5"/>
      <c r="AD233" s="5"/>
    </row>
    <row r="234" spans="28:30" x14ac:dyDescent="0.25">
      <c r="AB234" s="12"/>
      <c r="AC234" s="5"/>
      <c r="AD234" s="5"/>
    </row>
    <row r="235" spans="28:30" x14ac:dyDescent="0.25">
      <c r="AB235" s="12"/>
      <c r="AC235" s="5"/>
      <c r="AD235" s="5"/>
    </row>
    <row r="236" spans="28:30" x14ac:dyDescent="0.25">
      <c r="AB236" s="12"/>
      <c r="AC236" s="5"/>
      <c r="AD236" s="5"/>
    </row>
    <row r="237" spans="28:30" x14ac:dyDescent="0.25">
      <c r="AB237" s="12"/>
      <c r="AC237" s="5"/>
      <c r="AD237" s="5"/>
    </row>
    <row r="238" spans="28:30" x14ac:dyDescent="0.25">
      <c r="AB238" s="12"/>
      <c r="AC238" s="5"/>
      <c r="AD238" s="5"/>
    </row>
    <row r="239" spans="28:30" x14ac:dyDescent="0.25">
      <c r="AB239" s="12"/>
      <c r="AC239" s="5"/>
      <c r="AD239" s="5"/>
    </row>
    <row r="240" spans="28:30" x14ac:dyDescent="0.25">
      <c r="AB240" s="12"/>
      <c r="AC240" s="5"/>
      <c r="AD240" s="5"/>
    </row>
    <row r="241" spans="28:30" x14ac:dyDescent="0.25">
      <c r="AB241" s="12"/>
      <c r="AC241" s="5"/>
      <c r="AD241" s="5"/>
    </row>
    <row r="242" spans="28:30" x14ac:dyDescent="0.25">
      <c r="AB242" s="12"/>
      <c r="AC242" s="5"/>
      <c r="AD242" s="5"/>
    </row>
    <row r="243" spans="28:30" x14ac:dyDescent="0.25">
      <c r="AB243" s="12"/>
      <c r="AC243" s="5"/>
      <c r="AD243" s="5"/>
    </row>
    <row r="244" spans="28:30" x14ac:dyDescent="0.25">
      <c r="AB244" s="12"/>
      <c r="AC244" s="5"/>
      <c r="AD244" s="5"/>
    </row>
    <row r="245" spans="28:30" x14ac:dyDescent="0.25">
      <c r="AB245" s="12"/>
      <c r="AC245" s="5"/>
      <c r="AD245" s="5"/>
    </row>
    <row r="246" spans="28:30" x14ac:dyDescent="0.25">
      <c r="AB246" s="12"/>
      <c r="AC246" s="5"/>
      <c r="AD246" s="5"/>
    </row>
    <row r="247" spans="28:30" x14ac:dyDescent="0.25">
      <c r="AB247" s="12"/>
      <c r="AC247" s="5"/>
      <c r="AD247" s="5"/>
    </row>
    <row r="248" spans="28:30" x14ac:dyDescent="0.25">
      <c r="AB248" s="12"/>
      <c r="AC248" s="5"/>
      <c r="AD248" s="5"/>
    </row>
    <row r="249" spans="28:30" x14ac:dyDescent="0.25">
      <c r="AB249" s="12"/>
      <c r="AC249" s="5"/>
      <c r="AD249" s="5"/>
    </row>
    <row r="250" spans="28:30" x14ac:dyDescent="0.25">
      <c r="AB250" s="12"/>
      <c r="AC250" s="5"/>
      <c r="AD250" s="5"/>
    </row>
    <row r="251" spans="28:30" x14ac:dyDescent="0.25">
      <c r="AB251" s="12"/>
      <c r="AC251" s="5"/>
      <c r="AD251" s="5"/>
    </row>
    <row r="252" spans="28:30" x14ac:dyDescent="0.25">
      <c r="AB252" s="12"/>
      <c r="AC252" s="5"/>
      <c r="AD252" s="5"/>
    </row>
    <row r="253" spans="28:30" x14ac:dyDescent="0.25">
      <c r="AB253" s="12"/>
      <c r="AC253" s="5"/>
      <c r="AD253" s="5"/>
    </row>
    <row r="254" spans="28:30" x14ac:dyDescent="0.25">
      <c r="AB254" s="12"/>
      <c r="AC254" s="5"/>
      <c r="AD254" s="5"/>
    </row>
    <row r="255" spans="28:30" x14ac:dyDescent="0.25">
      <c r="AB255" s="12"/>
      <c r="AC255" s="5"/>
      <c r="AD255" s="5"/>
    </row>
    <row r="256" spans="28:30" x14ac:dyDescent="0.25">
      <c r="AB256" s="12"/>
      <c r="AC256" s="5"/>
      <c r="AD256" s="5"/>
    </row>
    <row r="257" spans="28:30" x14ac:dyDescent="0.25">
      <c r="AB257" s="12"/>
      <c r="AC257" s="5"/>
      <c r="AD257" s="5"/>
    </row>
    <row r="258" spans="28:30" x14ac:dyDescent="0.25">
      <c r="AB258" s="12"/>
      <c r="AC258" s="5"/>
      <c r="AD258" s="5"/>
    </row>
    <row r="259" spans="28:30" x14ac:dyDescent="0.25">
      <c r="AB259" s="12"/>
      <c r="AC259" s="5"/>
      <c r="AD259" s="5"/>
    </row>
    <row r="260" spans="28:30" x14ac:dyDescent="0.25">
      <c r="AB260" s="12"/>
      <c r="AC260" s="5"/>
      <c r="AD260" s="5"/>
    </row>
    <row r="261" spans="28:30" x14ac:dyDescent="0.25">
      <c r="AB261" s="12"/>
      <c r="AC261" s="5"/>
      <c r="AD261" s="5"/>
    </row>
    <row r="262" spans="28:30" x14ac:dyDescent="0.25">
      <c r="AB262" s="12"/>
      <c r="AC262" s="5"/>
      <c r="AD262" s="5"/>
    </row>
    <row r="263" spans="28:30" x14ac:dyDescent="0.25">
      <c r="AB263" s="12"/>
      <c r="AC263" s="5"/>
      <c r="AD263" s="5"/>
    </row>
    <row r="264" spans="28:30" x14ac:dyDescent="0.25">
      <c r="AB264" s="12"/>
      <c r="AC264" s="5"/>
      <c r="AD264" s="5"/>
    </row>
    <row r="265" spans="28:30" x14ac:dyDescent="0.25">
      <c r="AB265" s="12"/>
      <c r="AC265" s="5"/>
      <c r="AD265" s="5"/>
    </row>
    <row r="266" spans="28:30" x14ac:dyDescent="0.25">
      <c r="AB266" s="12"/>
      <c r="AC266" s="5"/>
      <c r="AD266" s="5"/>
    </row>
    <row r="267" spans="28:30" x14ac:dyDescent="0.25">
      <c r="AB267" s="12"/>
      <c r="AC267" s="5"/>
      <c r="AD267" s="5"/>
    </row>
    <row r="268" spans="28:30" x14ac:dyDescent="0.25">
      <c r="AB268" s="12"/>
      <c r="AC268" s="5"/>
      <c r="AD268" s="5"/>
    </row>
    <row r="269" spans="28:30" x14ac:dyDescent="0.25">
      <c r="AB269" s="12"/>
      <c r="AC269" s="5"/>
      <c r="AD269" s="5"/>
    </row>
    <row r="270" spans="28:30" x14ac:dyDescent="0.25">
      <c r="AB270" s="12"/>
      <c r="AC270" s="5"/>
      <c r="AD270" s="5"/>
    </row>
    <row r="271" spans="28:30" x14ac:dyDescent="0.25">
      <c r="AB271" s="12"/>
      <c r="AC271" s="5"/>
      <c r="AD271" s="5"/>
    </row>
    <row r="272" spans="28:30" x14ac:dyDescent="0.25">
      <c r="AB272" s="12"/>
      <c r="AC272" s="5"/>
      <c r="AD272" s="5"/>
    </row>
    <row r="273" spans="28:30" x14ac:dyDescent="0.25">
      <c r="AB273" s="12"/>
      <c r="AC273" s="5"/>
      <c r="AD273" s="5"/>
    </row>
    <row r="274" spans="28:30" x14ac:dyDescent="0.25">
      <c r="AB274" s="12"/>
      <c r="AC274" s="5"/>
      <c r="AD274" s="5"/>
    </row>
    <row r="275" spans="28:30" x14ac:dyDescent="0.25">
      <c r="AB275" s="12"/>
      <c r="AC275" s="5"/>
      <c r="AD275" s="5"/>
    </row>
    <row r="276" spans="28:30" x14ac:dyDescent="0.25">
      <c r="AB276" s="12"/>
      <c r="AC276" s="5"/>
      <c r="AD276" s="5"/>
    </row>
    <row r="277" spans="28:30" x14ac:dyDescent="0.25">
      <c r="AB277" s="12"/>
      <c r="AC277" s="5"/>
      <c r="AD277" s="5"/>
    </row>
    <row r="278" spans="28:30" x14ac:dyDescent="0.25">
      <c r="AB278" s="12"/>
      <c r="AC278" s="5"/>
      <c r="AD278" s="5"/>
    </row>
    <row r="279" spans="28:30" x14ac:dyDescent="0.25">
      <c r="AB279" s="12"/>
      <c r="AC279" s="5"/>
      <c r="AD279" s="5"/>
    </row>
    <row r="280" spans="28:30" x14ac:dyDescent="0.25">
      <c r="AB280" s="12"/>
      <c r="AC280" s="5"/>
      <c r="AD280" s="5"/>
    </row>
    <row r="281" spans="28:30" x14ac:dyDescent="0.25">
      <c r="AB281" s="12"/>
      <c r="AC281" s="5"/>
      <c r="AD281" s="5"/>
    </row>
    <row r="282" spans="28:30" x14ac:dyDescent="0.25">
      <c r="AB282" s="12"/>
      <c r="AC282" s="5"/>
      <c r="AD282" s="5"/>
    </row>
    <row r="283" spans="28:30" x14ac:dyDescent="0.25">
      <c r="AB283" s="12"/>
      <c r="AC283" s="5"/>
      <c r="AD283" s="5"/>
    </row>
    <row r="284" spans="28:30" x14ac:dyDescent="0.25">
      <c r="AB284" s="12"/>
      <c r="AC284" s="5"/>
      <c r="AD284" s="5"/>
    </row>
    <row r="285" spans="28:30" x14ac:dyDescent="0.25">
      <c r="AB285" s="12"/>
      <c r="AC285" s="5"/>
      <c r="AD285" s="5"/>
    </row>
    <row r="286" spans="28:30" x14ac:dyDescent="0.25">
      <c r="AB286" s="12"/>
      <c r="AC286" s="5"/>
      <c r="AD286" s="5"/>
    </row>
    <row r="287" spans="28:30" x14ac:dyDescent="0.25">
      <c r="AB287" s="12"/>
      <c r="AC287" s="5"/>
      <c r="AD287" s="5"/>
    </row>
    <row r="288" spans="28:30" x14ac:dyDescent="0.25">
      <c r="AB288" s="12"/>
      <c r="AC288" s="5"/>
      <c r="AD288" s="5"/>
    </row>
    <row r="289" spans="28:30" x14ac:dyDescent="0.25">
      <c r="AB289" s="12"/>
      <c r="AC289" s="5"/>
      <c r="AD289" s="5"/>
    </row>
    <row r="290" spans="28:30" x14ac:dyDescent="0.25">
      <c r="AB290" s="12"/>
      <c r="AC290" s="5"/>
      <c r="AD290" s="5"/>
    </row>
    <row r="291" spans="28:30" x14ac:dyDescent="0.25">
      <c r="AB291" s="12"/>
      <c r="AC291" s="5"/>
      <c r="AD291" s="5"/>
    </row>
    <row r="292" spans="28:30" x14ac:dyDescent="0.25">
      <c r="AB292" s="12"/>
      <c r="AC292" s="5"/>
      <c r="AD292" s="5"/>
    </row>
    <row r="293" spans="28:30" x14ac:dyDescent="0.25">
      <c r="AB293" s="12"/>
      <c r="AC293" s="5"/>
      <c r="AD293" s="5"/>
    </row>
    <row r="294" spans="28:30" x14ac:dyDescent="0.25">
      <c r="AB294" s="12"/>
      <c r="AC294" s="5"/>
      <c r="AD294" s="5"/>
    </row>
    <row r="295" spans="28:30" x14ac:dyDescent="0.25">
      <c r="AB295" s="12"/>
      <c r="AC295" s="5"/>
      <c r="AD295" s="5"/>
    </row>
    <row r="296" spans="28:30" x14ac:dyDescent="0.25">
      <c r="AB296" s="12"/>
      <c r="AC296" s="5"/>
      <c r="AD296" s="5"/>
    </row>
    <row r="297" spans="28:30" x14ac:dyDescent="0.25">
      <c r="AB297" s="12"/>
      <c r="AC297" s="5"/>
      <c r="AD297" s="5"/>
    </row>
    <row r="298" spans="28:30" x14ac:dyDescent="0.25">
      <c r="AB298" s="12"/>
      <c r="AC298" s="5"/>
      <c r="AD298" s="5"/>
    </row>
    <row r="299" spans="28:30" x14ac:dyDescent="0.25">
      <c r="AB299" s="12"/>
      <c r="AC299" s="5"/>
      <c r="AD299" s="5"/>
    </row>
    <row r="300" spans="28:30" x14ac:dyDescent="0.25">
      <c r="AB300" s="12"/>
      <c r="AC300" s="5"/>
      <c r="AD300" s="5"/>
    </row>
    <row r="301" spans="28:30" x14ac:dyDescent="0.25">
      <c r="AB301" s="12"/>
      <c r="AC301" s="5"/>
      <c r="AD301" s="5"/>
    </row>
    <row r="302" spans="28:30" x14ac:dyDescent="0.25">
      <c r="AB302" s="12"/>
      <c r="AC302" s="5"/>
      <c r="AD302" s="5"/>
    </row>
    <row r="303" spans="28:30" x14ac:dyDescent="0.25">
      <c r="AB303" s="12"/>
      <c r="AC303" s="5"/>
      <c r="AD303" s="5"/>
    </row>
    <row r="304" spans="28:30" x14ac:dyDescent="0.25">
      <c r="AB304" s="12"/>
      <c r="AC304" s="5"/>
      <c r="AD304" s="5"/>
    </row>
    <row r="305" spans="28:30" x14ac:dyDescent="0.25">
      <c r="AB305" s="12"/>
      <c r="AC305" s="5"/>
      <c r="AD305" s="5"/>
    </row>
    <row r="306" spans="28:30" x14ac:dyDescent="0.25">
      <c r="AB306" s="12"/>
      <c r="AC306" s="5"/>
      <c r="AD306" s="5"/>
    </row>
    <row r="307" spans="28:30" x14ac:dyDescent="0.25">
      <c r="AB307" s="12"/>
      <c r="AC307" s="5"/>
      <c r="AD307" s="5"/>
    </row>
    <row r="308" spans="28:30" x14ac:dyDescent="0.25">
      <c r="AB308" s="12"/>
      <c r="AC308" s="5"/>
      <c r="AD308" s="5"/>
    </row>
    <row r="309" spans="28:30" x14ac:dyDescent="0.25">
      <c r="AB309" s="12"/>
      <c r="AC309" s="5"/>
      <c r="AD309" s="5"/>
    </row>
    <row r="310" spans="28:30" x14ac:dyDescent="0.25">
      <c r="AB310" s="12"/>
      <c r="AC310" s="5"/>
      <c r="AD310" s="5"/>
    </row>
    <row r="311" spans="28:30" x14ac:dyDescent="0.25">
      <c r="AB311" s="12"/>
      <c r="AC311" s="5"/>
      <c r="AD311" s="5"/>
    </row>
    <row r="312" spans="28:30" x14ac:dyDescent="0.25">
      <c r="AB312" s="12"/>
      <c r="AC312" s="5"/>
      <c r="AD312" s="5"/>
    </row>
    <row r="313" spans="28:30" x14ac:dyDescent="0.25">
      <c r="AB313" s="12"/>
      <c r="AC313" s="5"/>
      <c r="AD313" s="5"/>
    </row>
    <row r="314" spans="28:30" x14ac:dyDescent="0.25">
      <c r="AB314" s="12"/>
      <c r="AC314" s="5"/>
      <c r="AD314" s="5"/>
    </row>
    <row r="315" spans="28:30" x14ac:dyDescent="0.25">
      <c r="AB315" s="12"/>
      <c r="AC315" s="5"/>
      <c r="AD315" s="5"/>
    </row>
    <row r="316" spans="28:30" x14ac:dyDescent="0.25">
      <c r="AB316" s="12"/>
      <c r="AC316" s="5"/>
      <c r="AD316" s="5"/>
    </row>
    <row r="317" spans="28:30" x14ac:dyDescent="0.25">
      <c r="AB317" s="12"/>
      <c r="AC317" s="5"/>
      <c r="AD317" s="5"/>
    </row>
    <row r="318" spans="28:30" x14ac:dyDescent="0.25">
      <c r="AB318" s="12"/>
      <c r="AC318" s="5"/>
      <c r="AD318" s="5"/>
    </row>
    <row r="319" spans="28:30" x14ac:dyDescent="0.25">
      <c r="AB319" s="12"/>
      <c r="AC319" s="5"/>
      <c r="AD319" s="5"/>
    </row>
    <row r="320" spans="28:30" x14ac:dyDescent="0.25">
      <c r="AB320" s="12"/>
      <c r="AC320" s="5"/>
      <c r="AD320" s="5"/>
    </row>
    <row r="321" spans="28:30" x14ac:dyDescent="0.25">
      <c r="AB321" s="12"/>
      <c r="AC321" s="5"/>
      <c r="AD321" s="5"/>
    </row>
    <row r="322" spans="28:30" x14ac:dyDescent="0.25">
      <c r="AB322" s="12"/>
      <c r="AC322" s="5"/>
      <c r="AD322" s="5"/>
    </row>
    <row r="323" spans="28:30" x14ac:dyDescent="0.25">
      <c r="AB323" s="12"/>
      <c r="AC323" s="5"/>
      <c r="AD323" s="5"/>
    </row>
    <row r="324" spans="28:30" x14ac:dyDescent="0.25">
      <c r="AB324" s="12"/>
      <c r="AC324" s="5"/>
      <c r="AD324" s="5"/>
    </row>
    <row r="325" spans="28:30" x14ac:dyDescent="0.25">
      <c r="AB325" s="12"/>
      <c r="AC325" s="5"/>
      <c r="AD325" s="5"/>
    </row>
    <row r="326" spans="28:30" x14ac:dyDescent="0.25">
      <c r="AB326" s="12"/>
      <c r="AC326" s="5"/>
      <c r="AD326" s="5"/>
    </row>
    <row r="327" spans="28:30" x14ac:dyDescent="0.25">
      <c r="AB327" s="12"/>
      <c r="AC327" s="5"/>
      <c r="AD327" s="5"/>
    </row>
    <row r="328" spans="28:30" x14ac:dyDescent="0.25">
      <c r="AB328" s="12"/>
      <c r="AC328" s="5"/>
      <c r="AD328" s="5"/>
    </row>
    <row r="329" spans="28:30" x14ac:dyDescent="0.25">
      <c r="AB329" s="12"/>
      <c r="AC329" s="5"/>
      <c r="AD329" s="5"/>
    </row>
    <row r="330" spans="28:30" x14ac:dyDescent="0.25">
      <c r="AB330" s="12"/>
      <c r="AC330" s="5"/>
      <c r="AD330" s="5"/>
    </row>
    <row r="331" spans="28:30" x14ac:dyDescent="0.25">
      <c r="AB331" s="12"/>
      <c r="AC331" s="5"/>
      <c r="AD331" s="5"/>
    </row>
    <row r="332" spans="28:30" x14ac:dyDescent="0.25">
      <c r="AB332" s="12"/>
      <c r="AC332" s="5"/>
      <c r="AD332" s="5"/>
    </row>
    <row r="333" spans="28:30" x14ac:dyDescent="0.25">
      <c r="AB333" s="12"/>
      <c r="AC333" s="5"/>
      <c r="AD333" s="5"/>
    </row>
    <row r="334" spans="28:30" x14ac:dyDescent="0.25">
      <c r="AB334" s="12"/>
      <c r="AC334" s="5"/>
      <c r="AD334" s="5"/>
    </row>
    <row r="335" spans="28:30" x14ac:dyDescent="0.25">
      <c r="AB335" s="12"/>
      <c r="AC335" s="5"/>
      <c r="AD335" s="5"/>
    </row>
    <row r="336" spans="28:30" x14ac:dyDescent="0.25">
      <c r="AB336" s="12"/>
      <c r="AC336" s="5"/>
      <c r="AD336" s="5"/>
    </row>
    <row r="337" spans="28:30" x14ac:dyDescent="0.25">
      <c r="AB337" s="12"/>
      <c r="AC337" s="5"/>
      <c r="AD337" s="5"/>
    </row>
    <row r="338" spans="28:30" x14ac:dyDescent="0.25">
      <c r="AB338" s="12"/>
      <c r="AC338" s="5"/>
      <c r="AD338" s="5"/>
    </row>
    <row r="339" spans="28:30" x14ac:dyDescent="0.25">
      <c r="AB339" s="12"/>
      <c r="AC339" s="5"/>
      <c r="AD339" s="5"/>
    </row>
    <row r="340" spans="28:30" x14ac:dyDescent="0.25">
      <c r="AB340" s="12"/>
      <c r="AC340" s="5"/>
      <c r="AD340" s="5"/>
    </row>
    <row r="341" spans="28:30" x14ac:dyDescent="0.25">
      <c r="AB341" s="12"/>
      <c r="AC341" s="5"/>
      <c r="AD341" s="5"/>
    </row>
    <row r="342" spans="28:30" x14ac:dyDescent="0.25">
      <c r="AB342" s="12"/>
      <c r="AC342" s="5"/>
      <c r="AD342" s="5"/>
    </row>
    <row r="343" spans="28:30" x14ac:dyDescent="0.25">
      <c r="AB343" s="12"/>
      <c r="AC343" s="5"/>
      <c r="AD343" s="5"/>
    </row>
    <row r="344" spans="28:30" x14ac:dyDescent="0.25">
      <c r="AB344" s="12"/>
      <c r="AC344" s="5"/>
      <c r="AD344" s="5"/>
    </row>
    <row r="345" spans="28:30" x14ac:dyDescent="0.25">
      <c r="AB345" s="12"/>
      <c r="AC345" s="5"/>
      <c r="AD345" s="5"/>
    </row>
    <row r="346" spans="28:30" x14ac:dyDescent="0.25">
      <c r="AB346" s="12"/>
      <c r="AC346" s="5"/>
      <c r="AD346" s="5"/>
    </row>
    <row r="347" spans="28:30" x14ac:dyDescent="0.25">
      <c r="AB347" s="12"/>
      <c r="AC347" s="5"/>
      <c r="AD347" s="5"/>
    </row>
    <row r="348" spans="28:30" x14ac:dyDescent="0.25">
      <c r="AB348" s="12"/>
      <c r="AC348" s="5"/>
      <c r="AD348" s="5"/>
    </row>
    <row r="349" spans="28:30" x14ac:dyDescent="0.25">
      <c r="AB349" s="12"/>
      <c r="AC349" s="5"/>
      <c r="AD349" s="5"/>
    </row>
    <row r="350" spans="28:30" x14ac:dyDescent="0.25">
      <c r="AB350" s="12"/>
      <c r="AC350" s="5"/>
      <c r="AD350" s="5"/>
    </row>
    <row r="351" spans="28:30" x14ac:dyDescent="0.25">
      <c r="AB351" s="12"/>
      <c r="AC351" s="5"/>
      <c r="AD351" s="5"/>
    </row>
    <row r="352" spans="28:30" x14ac:dyDescent="0.25">
      <c r="AB352" s="12"/>
      <c r="AC352" s="5"/>
      <c r="AD352" s="5"/>
    </row>
    <row r="353" spans="28:30" x14ac:dyDescent="0.25">
      <c r="AB353" s="12"/>
      <c r="AC353" s="5"/>
      <c r="AD353" s="5"/>
    </row>
    <row r="354" spans="28:30" x14ac:dyDescent="0.25">
      <c r="AB354" s="12"/>
      <c r="AC354" s="5"/>
      <c r="AD354" s="5"/>
    </row>
    <row r="355" spans="28:30" x14ac:dyDescent="0.25">
      <c r="AB355" s="12"/>
      <c r="AC355" s="5"/>
      <c r="AD355" s="5"/>
    </row>
    <row r="356" spans="28:30" x14ac:dyDescent="0.25">
      <c r="AB356" s="12"/>
      <c r="AC356" s="5"/>
      <c r="AD356" s="5"/>
    </row>
    <row r="357" spans="28:30" x14ac:dyDescent="0.25">
      <c r="AB357" s="12"/>
      <c r="AC357" s="5"/>
      <c r="AD357" s="5"/>
    </row>
    <row r="358" spans="28:30" x14ac:dyDescent="0.25">
      <c r="AB358" s="12"/>
      <c r="AC358" s="5"/>
      <c r="AD358" s="5"/>
    </row>
    <row r="359" spans="28:30" x14ac:dyDescent="0.25">
      <c r="AB359" s="12"/>
      <c r="AC359" s="5"/>
      <c r="AD359" s="5"/>
    </row>
    <row r="360" spans="28:30" x14ac:dyDescent="0.25">
      <c r="AB360" s="12"/>
      <c r="AC360" s="5"/>
      <c r="AD360" s="5"/>
    </row>
    <row r="361" spans="28:30" x14ac:dyDescent="0.25">
      <c r="AB361" s="12"/>
      <c r="AC361" s="5"/>
      <c r="AD361" s="5"/>
    </row>
    <row r="362" spans="28:30" x14ac:dyDescent="0.25">
      <c r="AB362" s="12"/>
      <c r="AC362" s="5"/>
      <c r="AD362" s="5"/>
    </row>
    <row r="363" spans="28:30" x14ac:dyDescent="0.25">
      <c r="AB363" s="12"/>
      <c r="AC363" s="5"/>
      <c r="AD363" s="5"/>
    </row>
    <row r="364" spans="28:30" x14ac:dyDescent="0.25">
      <c r="AB364" s="12"/>
      <c r="AC364" s="5"/>
      <c r="AD364" s="5"/>
    </row>
    <row r="365" spans="28:30" x14ac:dyDescent="0.25">
      <c r="AB365" s="12"/>
      <c r="AC365" s="5"/>
      <c r="AD365" s="5"/>
    </row>
    <row r="366" spans="28:30" x14ac:dyDescent="0.25">
      <c r="AB366" s="12"/>
      <c r="AC366" s="5"/>
      <c r="AD366" s="5"/>
    </row>
    <row r="367" spans="28:30" x14ac:dyDescent="0.25">
      <c r="AB367" s="12"/>
      <c r="AC367" s="5"/>
      <c r="AD367" s="5"/>
    </row>
    <row r="368" spans="28:30" x14ac:dyDescent="0.25">
      <c r="AB368" s="12"/>
      <c r="AC368" s="5"/>
      <c r="AD368" s="5"/>
    </row>
    <row r="369" spans="28:30" x14ac:dyDescent="0.25">
      <c r="AB369" s="12"/>
      <c r="AC369" s="5"/>
      <c r="AD369" s="5"/>
    </row>
    <row r="370" spans="28:30" x14ac:dyDescent="0.25">
      <c r="AB370" s="12"/>
      <c r="AC370" s="5"/>
      <c r="AD370" s="5"/>
    </row>
    <row r="371" spans="28:30" x14ac:dyDescent="0.25">
      <c r="AB371" s="12"/>
      <c r="AC371" s="5"/>
      <c r="AD371" s="5"/>
    </row>
    <row r="372" spans="28:30" x14ac:dyDescent="0.25">
      <c r="AB372" s="12"/>
      <c r="AC372" s="5"/>
      <c r="AD372" s="5"/>
    </row>
    <row r="373" spans="28:30" x14ac:dyDescent="0.25">
      <c r="AB373" s="12"/>
      <c r="AC373" s="5"/>
      <c r="AD373" s="5"/>
    </row>
    <row r="374" spans="28:30" x14ac:dyDescent="0.25">
      <c r="AB374" s="12"/>
      <c r="AC374" s="5"/>
      <c r="AD374" s="5"/>
    </row>
    <row r="375" spans="28:30" x14ac:dyDescent="0.25">
      <c r="AB375" s="12"/>
      <c r="AC375" s="5"/>
      <c r="AD375" s="5"/>
    </row>
    <row r="376" spans="28:30" x14ac:dyDescent="0.25">
      <c r="AB376" s="12"/>
      <c r="AC376" s="5"/>
      <c r="AD376" s="5"/>
    </row>
    <row r="377" spans="28:30" x14ac:dyDescent="0.25">
      <c r="AB377" s="12"/>
      <c r="AC377" s="5"/>
      <c r="AD377" s="5"/>
    </row>
    <row r="378" spans="28:30" x14ac:dyDescent="0.25">
      <c r="AB378" s="12"/>
      <c r="AC378" s="5"/>
      <c r="AD378" s="5"/>
    </row>
    <row r="379" spans="28:30" x14ac:dyDescent="0.25">
      <c r="AB379" s="12"/>
      <c r="AC379" s="5"/>
      <c r="AD379" s="5"/>
    </row>
    <row r="380" spans="28:30" x14ac:dyDescent="0.25">
      <c r="AB380" s="12"/>
      <c r="AC380" s="5"/>
      <c r="AD380" s="5"/>
    </row>
    <row r="381" spans="28:30" x14ac:dyDescent="0.25">
      <c r="AB381" s="12"/>
      <c r="AC381" s="5"/>
      <c r="AD381" s="5"/>
    </row>
    <row r="382" spans="28:30" x14ac:dyDescent="0.25">
      <c r="AB382" s="12"/>
      <c r="AC382" s="5"/>
      <c r="AD382" s="5"/>
    </row>
    <row r="383" spans="28:30" x14ac:dyDescent="0.25">
      <c r="AB383" s="12"/>
      <c r="AC383" s="5"/>
      <c r="AD383" s="5"/>
    </row>
    <row r="384" spans="28:30" x14ac:dyDescent="0.25">
      <c r="AB384" s="12"/>
      <c r="AC384" s="5"/>
      <c r="AD384" s="5"/>
    </row>
    <row r="385" spans="28:30" x14ac:dyDescent="0.25">
      <c r="AB385" s="12"/>
      <c r="AC385" s="5"/>
      <c r="AD385" s="5"/>
    </row>
    <row r="386" spans="28:30" x14ac:dyDescent="0.25">
      <c r="AB386" s="12"/>
      <c r="AC386" s="5"/>
      <c r="AD386" s="5"/>
    </row>
    <row r="387" spans="28:30" x14ac:dyDescent="0.25">
      <c r="AB387" s="12"/>
      <c r="AC387" s="5"/>
      <c r="AD387" s="5"/>
    </row>
    <row r="388" spans="28:30" x14ac:dyDescent="0.25">
      <c r="AB388" s="12"/>
      <c r="AC388" s="5"/>
      <c r="AD388" s="5"/>
    </row>
    <row r="389" spans="28:30" x14ac:dyDescent="0.25">
      <c r="AB389" s="12"/>
      <c r="AC389" s="5"/>
      <c r="AD389" s="5"/>
    </row>
    <row r="390" spans="28:30" x14ac:dyDescent="0.25">
      <c r="AB390" s="12"/>
      <c r="AC390" s="5"/>
      <c r="AD390" s="5"/>
    </row>
    <row r="391" spans="28:30" x14ac:dyDescent="0.25">
      <c r="AB391" s="12"/>
      <c r="AC391" s="5"/>
      <c r="AD391" s="5"/>
    </row>
    <row r="392" spans="28:30" x14ac:dyDescent="0.25">
      <c r="AB392" s="12"/>
      <c r="AC392" s="5"/>
      <c r="AD392" s="5"/>
    </row>
    <row r="393" spans="28:30" x14ac:dyDescent="0.25">
      <c r="AB393" s="12"/>
      <c r="AC393" s="5"/>
      <c r="AD393" s="5"/>
    </row>
    <row r="394" spans="28:30" x14ac:dyDescent="0.25">
      <c r="AB394" s="12"/>
      <c r="AC394" s="5"/>
      <c r="AD394" s="5"/>
    </row>
  </sheetData>
  <sortState xmlns:xlrd2="http://schemas.microsoft.com/office/spreadsheetml/2017/richdata2" ref="AB2:AC349">
    <sortCondition ref="AB2:AB349"/>
  </sortState>
  <pageMargins left="0.7" right="0.7" top="0.75" bottom="0.75" header="0.3" footer="0.3"/>
  <pageSetup orientation="portrait" horizontalDpi="1200" verticalDpi="1200" r:id="rId1"/>
  <headerFooter>
    <oddHeader>&amp;L&amp;"Calibri"&amp;11&amp;K000000NONCONFIDENTIAL // EXTERNAL&amp;1#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M3286"/>
  <sheetViews>
    <sheetView topLeftCell="A2759" workbookViewId="0">
      <selection activeCell="A2780" sqref="A2780:B2802"/>
    </sheetView>
  </sheetViews>
  <sheetFormatPr defaultRowHeight="15" x14ac:dyDescent="0.25"/>
  <cols>
    <col min="1" max="1" width="36" style="26" bestFit="1" customWidth="1"/>
    <col min="2" max="2" width="25.7109375" style="26" bestFit="1" customWidth="1"/>
    <col min="3" max="3" width="9.140625" style="25"/>
    <col min="4" max="4" width="10.7109375" style="26" bestFit="1" customWidth="1"/>
    <col min="35" max="35" width="9.140625" style="5"/>
    <col min="37" max="38" width="9.140625" style="5"/>
  </cols>
  <sheetData>
    <row r="1" spans="1:65" x14ac:dyDescent="0.25">
      <c r="A1" s="15" t="s">
        <v>39</v>
      </c>
      <c r="B1" s="15" t="s">
        <v>38</v>
      </c>
      <c r="C1" t="s">
        <v>199</v>
      </c>
      <c r="D1" t="s">
        <v>200</v>
      </c>
      <c r="E1" t="s">
        <v>201</v>
      </c>
      <c r="F1" t="s">
        <v>202</v>
      </c>
      <c r="G1" t="s">
        <v>203</v>
      </c>
      <c r="H1" t="s">
        <v>204</v>
      </c>
      <c r="I1" t="s">
        <v>129</v>
      </c>
      <c r="J1" t="s">
        <v>103</v>
      </c>
      <c r="K1" t="s">
        <v>142</v>
      </c>
      <c r="L1" t="s">
        <v>157</v>
      </c>
      <c r="M1" t="s">
        <v>130</v>
      </c>
      <c r="N1" t="s">
        <v>127</v>
      </c>
      <c r="O1" t="s">
        <v>143</v>
      </c>
      <c r="P1" t="s">
        <v>156</v>
      </c>
      <c r="Q1" t="s">
        <v>131</v>
      </c>
      <c r="R1" t="s">
        <v>40</v>
      </c>
      <c r="S1" t="s">
        <v>144</v>
      </c>
      <c r="T1" t="s">
        <v>158</v>
      </c>
      <c r="U1" t="s">
        <v>132</v>
      </c>
      <c r="V1" t="s">
        <v>41</v>
      </c>
      <c r="W1" t="s">
        <v>145</v>
      </c>
      <c r="X1" t="s">
        <v>159</v>
      </c>
      <c r="Y1" t="s">
        <v>133</v>
      </c>
      <c r="Z1" t="s">
        <v>42</v>
      </c>
      <c r="AA1" t="s">
        <v>146</v>
      </c>
      <c r="AB1" t="s">
        <v>160</v>
      </c>
      <c r="AC1" t="s">
        <v>134</v>
      </c>
      <c r="AD1" t="s">
        <v>43</v>
      </c>
      <c r="AE1" t="s">
        <v>147</v>
      </c>
      <c r="AF1" t="s">
        <v>161</v>
      </c>
      <c r="AG1" t="s">
        <v>135</v>
      </c>
      <c r="AH1" t="s">
        <v>44</v>
      </c>
      <c r="AI1" t="s">
        <v>148</v>
      </c>
      <c r="AJ1" t="s">
        <v>162</v>
      </c>
      <c r="AK1" t="s">
        <v>136</v>
      </c>
      <c r="AL1" t="s">
        <v>45</v>
      </c>
      <c r="AM1" t="s">
        <v>149</v>
      </c>
      <c r="AN1" t="s">
        <v>163</v>
      </c>
      <c r="AO1" t="s">
        <v>137</v>
      </c>
      <c r="AP1" t="s">
        <v>104</v>
      </c>
      <c r="AQ1" t="s">
        <v>150</v>
      </c>
      <c r="AR1" t="s">
        <v>164</v>
      </c>
      <c r="AS1" t="s">
        <v>138</v>
      </c>
      <c r="AT1" t="s">
        <v>105</v>
      </c>
      <c r="AU1" t="s">
        <v>151</v>
      </c>
      <c r="AV1" t="s">
        <v>165</v>
      </c>
      <c r="AW1" t="s">
        <v>139</v>
      </c>
      <c r="AX1" t="s">
        <v>108</v>
      </c>
      <c r="AY1" t="s">
        <v>152</v>
      </c>
      <c r="AZ1" t="s">
        <v>166</v>
      </c>
      <c r="BA1" t="s">
        <v>140</v>
      </c>
      <c r="BB1" t="s">
        <v>106</v>
      </c>
      <c r="BC1" t="s">
        <v>153</v>
      </c>
      <c r="BD1" t="s">
        <v>167</v>
      </c>
      <c r="BE1" t="s">
        <v>141</v>
      </c>
      <c r="BF1" t="s">
        <v>107</v>
      </c>
      <c r="BG1" t="s">
        <v>154</v>
      </c>
      <c r="BH1" t="s">
        <v>168</v>
      </c>
      <c r="BI1" t="s">
        <v>218</v>
      </c>
      <c r="BJ1" t="s">
        <v>221</v>
      </c>
      <c r="BK1" t="s">
        <v>220</v>
      </c>
      <c r="BL1" t="s">
        <v>219</v>
      </c>
    </row>
    <row r="2" spans="1:65" x14ac:dyDescent="0.25">
      <c r="A2" s="15">
        <v>1</v>
      </c>
      <c r="B2" s="15">
        <v>2</v>
      </c>
      <c r="C2" s="16">
        <v>3</v>
      </c>
      <c r="D2" s="16">
        <v>4</v>
      </c>
      <c r="E2" s="16">
        <v>5</v>
      </c>
      <c r="F2" s="16">
        <v>6</v>
      </c>
      <c r="G2" s="16">
        <v>7</v>
      </c>
      <c r="H2" s="16">
        <v>8</v>
      </c>
      <c r="I2" s="15">
        <v>9</v>
      </c>
      <c r="J2" s="15">
        <v>10</v>
      </c>
      <c r="K2" s="15">
        <v>11</v>
      </c>
      <c r="L2" s="15">
        <v>12</v>
      </c>
      <c r="M2" s="15">
        <v>13</v>
      </c>
      <c r="N2" s="15">
        <v>14</v>
      </c>
      <c r="O2" s="15">
        <v>15</v>
      </c>
      <c r="P2" s="15">
        <v>16</v>
      </c>
      <c r="Q2" s="15">
        <v>17</v>
      </c>
      <c r="R2" s="15">
        <v>18</v>
      </c>
      <c r="S2" s="15">
        <v>19</v>
      </c>
      <c r="T2" s="15">
        <v>20</v>
      </c>
      <c r="U2" s="15">
        <v>21</v>
      </c>
      <c r="V2" s="15">
        <v>22</v>
      </c>
      <c r="W2" s="15">
        <v>23</v>
      </c>
      <c r="X2" s="15">
        <v>24</v>
      </c>
      <c r="Y2" s="15">
        <v>25</v>
      </c>
      <c r="Z2" s="15">
        <v>26</v>
      </c>
      <c r="AA2" s="15">
        <v>27</v>
      </c>
      <c r="AB2" s="15">
        <v>28</v>
      </c>
      <c r="AC2" s="15">
        <v>29</v>
      </c>
      <c r="AD2" s="15">
        <v>30</v>
      </c>
      <c r="AE2" s="15">
        <v>31</v>
      </c>
      <c r="AF2" s="15">
        <v>32</v>
      </c>
      <c r="AG2" s="15">
        <v>33</v>
      </c>
      <c r="AH2" s="15">
        <v>34</v>
      </c>
      <c r="AI2" s="15">
        <v>35</v>
      </c>
      <c r="AJ2" s="15">
        <v>36</v>
      </c>
      <c r="AK2" s="15">
        <v>37</v>
      </c>
      <c r="AL2" s="15">
        <v>38</v>
      </c>
      <c r="AM2" s="15">
        <v>39</v>
      </c>
      <c r="AN2" s="15">
        <v>40</v>
      </c>
      <c r="AO2" s="15">
        <v>41</v>
      </c>
      <c r="AP2" s="15">
        <v>42</v>
      </c>
      <c r="AQ2" s="15">
        <v>43</v>
      </c>
      <c r="AR2" s="15">
        <v>44</v>
      </c>
      <c r="AS2" s="15">
        <v>45</v>
      </c>
      <c r="AT2" s="15">
        <v>46</v>
      </c>
      <c r="AU2" s="15">
        <v>47</v>
      </c>
      <c r="AV2" s="15">
        <v>48</v>
      </c>
      <c r="AW2" s="15">
        <v>49</v>
      </c>
      <c r="AX2" s="15">
        <v>50</v>
      </c>
      <c r="AY2" s="15">
        <v>51</v>
      </c>
      <c r="AZ2" s="15">
        <v>52</v>
      </c>
      <c r="BA2" s="15">
        <v>53</v>
      </c>
      <c r="BB2" s="15">
        <v>54</v>
      </c>
      <c r="BC2" s="15">
        <v>55</v>
      </c>
      <c r="BD2" s="15">
        <v>56</v>
      </c>
      <c r="BE2" s="15">
        <v>57</v>
      </c>
      <c r="BF2" s="15">
        <v>58</v>
      </c>
      <c r="BG2" s="15">
        <v>59</v>
      </c>
      <c r="BH2" s="15">
        <v>60</v>
      </c>
      <c r="BI2" s="15">
        <v>61</v>
      </c>
      <c r="BJ2" s="15">
        <v>62</v>
      </c>
      <c r="BK2" s="15">
        <v>63</v>
      </c>
      <c r="BL2" s="15">
        <v>64</v>
      </c>
      <c r="BM2" s="15"/>
    </row>
    <row r="3" spans="1:65" x14ac:dyDescent="0.25">
      <c r="A3" s="15" t="str">
        <f t="shared" ref="A3:A66" si="0">B3&amp;"--"&amp;D3</f>
        <v>Equity / Assets--32963</v>
      </c>
      <c r="B3" s="15" t="str">
        <f t="shared" ref="B3:B66" si="1">VLOOKUP(C3,labels,2,FALSE)</f>
        <v>Equity / Assets</v>
      </c>
      <c r="C3">
        <v>1</v>
      </c>
      <c r="D3" s="22">
        <v>32963</v>
      </c>
      <c r="E3">
        <v>7.7681066076123804</v>
      </c>
      <c r="F3">
        <v>9.0239011435694501</v>
      </c>
      <c r="G3">
        <v>10.8717078394446</v>
      </c>
      <c r="H3">
        <v>9.5774766476193491</v>
      </c>
      <c r="I3">
        <v>7.3929725043631898</v>
      </c>
      <c r="J3">
        <v>8.4801888500933806</v>
      </c>
      <c r="K3">
        <v>10.222428645756301</v>
      </c>
      <c r="L3">
        <v>9.0346581637981505</v>
      </c>
      <c r="M3">
        <v>6.8992829338236401</v>
      </c>
      <c r="N3">
        <v>8.1919919471410694</v>
      </c>
      <c r="O3">
        <v>10.059337691862</v>
      </c>
      <c r="P3">
        <v>8.8789949084177309</v>
      </c>
      <c r="Q3">
        <v>7.3976392617247804</v>
      </c>
      <c r="R3">
        <v>8.1317941390923902</v>
      </c>
      <c r="S3">
        <v>9.2468328557359794</v>
      </c>
      <c r="T3">
        <v>8.5945044518391107</v>
      </c>
      <c r="U3">
        <v>7.1842001806638196</v>
      </c>
      <c r="V3">
        <v>8.2494554525088706</v>
      </c>
      <c r="W3">
        <v>9.9951950480940503</v>
      </c>
      <c r="X3">
        <v>8.8290727014841597</v>
      </c>
      <c r="Y3">
        <v>7.3639071156984404</v>
      </c>
      <c r="Z3">
        <v>8.8530052172373495</v>
      </c>
      <c r="AA3">
        <v>10.2380754403103</v>
      </c>
      <c r="AB3">
        <v>9.1143036088787603</v>
      </c>
      <c r="AC3">
        <v>7.7877593013617599</v>
      </c>
      <c r="AD3">
        <v>9.1046661027375198</v>
      </c>
      <c r="AE3">
        <v>10.863187376902101</v>
      </c>
      <c r="AF3">
        <v>9.4940447062883493</v>
      </c>
      <c r="AG3">
        <v>7.84360739675218</v>
      </c>
      <c r="AH3">
        <v>8.9965967742987498</v>
      </c>
      <c r="AI3">
        <v>11.197833432669601</v>
      </c>
      <c r="AJ3">
        <v>9.8174143592420897</v>
      </c>
      <c r="AK3">
        <v>7.5563396990749103</v>
      </c>
      <c r="AL3">
        <v>8.2250617515462103</v>
      </c>
      <c r="AM3">
        <v>9.6746223231693307</v>
      </c>
      <c r="AN3">
        <v>8.8611291098961793</v>
      </c>
      <c r="AO3">
        <v>7.8105448794713999</v>
      </c>
      <c r="AP3">
        <v>9.1288183549536495</v>
      </c>
      <c r="AQ3">
        <v>11.005121280333199</v>
      </c>
      <c r="AR3">
        <v>9.6823160267498398</v>
      </c>
      <c r="AS3">
        <v>7.3259635619309096</v>
      </c>
      <c r="AT3">
        <v>8.3339716583684407</v>
      </c>
      <c r="AU3">
        <v>9.9844451352543597</v>
      </c>
      <c r="AV3">
        <v>8.8187515830197594</v>
      </c>
      <c r="AW3">
        <v>7.3441983194917997</v>
      </c>
      <c r="AX3">
        <v>8.2195646064838499</v>
      </c>
      <c r="AY3">
        <v>9.6254145610467692</v>
      </c>
      <c r="AZ3">
        <v>8.6785970135585302</v>
      </c>
      <c r="BA3">
        <v>6.9581474974095601</v>
      </c>
      <c r="BB3">
        <v>8.1385179909301595</v>
      </c>
      <c r="BC3">
        <v>9.6477252611081603</v>
      </c>
      <c r="BD3">
        <v>8.4898750416985003</v>
      </c>
      <c r="BE3">
        <v>7.1019507100465802</v>
      </c>
      <c r="BF3">
        <v>7.9564236335676002</v>
      </c>
      <c r="BG3">
        <v>9.3049373986107096</v>
      </c>
      <c r="BH3">
        <v>9.3316152073336198</v>
      </c>
      <c r="BI3">
        <v>7.1202690133972002</v>
      </c>
      <c r="BJ3">
        <v>8.0133365304468001</v>
      </c>
      <c r="BK3">
        <v>9.2965264859671706</v>
      </c>
      <c r="BL3">
        <v>8.3669196189987307</v>
      </c>
    </row>
    <row r="4" spans="1:65" x14ac:dyDescent="0.25">
      <c r="A4" s="15" t="str">
        <f t="shared" si="0"/>
        <v>Total Risk Based Capital Ratio--32963</v>
      </c>
      <c r="B4" s="15" t="str">
        <f t="shared" si="1"/>
        <v>Total Risk Based Capital Ratio</v>
      </c>
      <c r="C4">
        <v>2</v>
      </c>
      <c r="D4" s="22">
        <v>32963</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row>
    <row r="5" spans="1:65" x14ac:dyDescent="0.25">
      <c r="A5" s="15" t="str">
        <f t="shared" si="0"/>
        <v>Tier 1 Leverage Ratio--32963</v>
      </c>
      <c r="B5" s="15" t="str">
        <f t="shared" si="1"/>
        <v>Tier 1 Leverage Ratio</v>
      </c>
      <c r="C5">
        <v>3</v>
      </c>
      <c r="D5" s="22">
        <v>32963</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row>
    <row r="6" spans="1:65" x14ac:dyDescent="0.25">
      <c r="A6" s="15" t="str">
        <f t="shared" si="0"/>
        <v>ALLL / Nonaccrual Loans--32963</v>
      </c>
      <c r="B6" s="15" t="str">
        <f t="shared" si="1"/>
        <v>ALLL / Nonaccrual Loans</v>
      </c>
      <c r="C6">
        <v>4</v>
      </c>
      <c r="D6" s="22">
        <v>32963</v>
      </c>
      <c r="E6">
        <v>62.275487983597401</v>
      </c>
      <c r="F6">
        <v>105.669748127126</v>
      </c>
      <c r="G6">
        <v>341.77023265062599</v>
      </c>
      <c r="H6">
        <v>828.789413104147</v>
      </c>
      <c r="I6">
        <v>78.858987791545204</v>
      </c>
      <c r="J6">
        <v>141.32525083612001</v>
      </c>
      <c r="K6">
        <v>337.70443925233599</v>
      </c>
      <c r="L6">
        <v>417.74786529380799</v>
      </c>
      <c r="M6">
        <v>77.627118644067806</v>
      </c>
      <c r="N6">
        <v>151.527290936405</v>
      </c>
      <c r="O6">
        <v>370.22471910112398</v>
      </c>
      <c r="P6">
        <v>439.14715238403699</v>
      </c>
      <c r="Q6">
        <v>141.12311092101501</v>
      </c>
      <c r="R6">
        <v>235.06493506493501</v>
      </c>
      <c r="S6">
        <v>354.095744680851</v>
      </c>
      <c r="T6">
        <v>395.37028937861101</v>
      </c>
      <c r="U6">
        <v>84.600448095593705</v>
      </c>
      <c r="V6">
        <v>151.50720107178699</v>
      </c>
      <c r="W6">
        <v>394.437799043062</v>
      </c>
      <c r="X6">
        <v>450.54008962123902</v>
      </c>
      <c r="Y6">
        <v>64.195736434108497</v>
      </c>
      <c r="Z6">
        <v>107.038209095171</v>
      </c>
      <c r="AA6">
        <v>260.84204733076501</v>
      </c>
      <c r="AB6">
        <v>405.29124085830802</v>
      </c>
      <c r="AC6">
        <v>84.857142857142804</v>
      </c>
      <c r="AD6">
        <v>140.76433121019099</v>
      </c>
      <c r="AE6">
        <v>327.24699221514499</v>
      </c>
      <c r="AF6">
        <v>596.33660477450906</v>
      </c>
      <c r="AG6">
        <v>92.3080844698801</v>
      </c>
      <c r="AH6">
        <v>167.66055045871599</v>
      </c>
      <c r="AI6">
        <v>383.252427184466</v>
      </c>
      <c r="AJ6">
        <v>824.137974736513</v>
      </c>
      <c r="AK6">
        <v>57.692307692307701</v>
      </c>
      <c r="AL6">
        <v>97.1111111111111</v>
      </c>
      <c r="AM6">
        <v>171.76470588235301</v>
      </c>
      <c r="AN6">
        <v>197.088206921281</v>
      </c>
      <c r="AO6">
        <v>82.315112540192899</v>
      </c>
      <c r="AP6">
        <v>150.41551246537401</v>
      </c>
      <c r="AQ6">
        <v>377.777777777778</v>
      </c>
      <c r="AR6">
        <v>456.600171738661</v>
      </c>
      <c r="AS6">
        <v>80.899735780837105</v>
      </c>
      <c r="AT6">
        <v>141.03990970937701</v>
      </c>
      <c r="AU6">
        <v>361.29629629629602</v>
      </c>
      <c r="AV6">
        <v>457.744260497575</v>
      </c>
      <c r="AW6">
        <v>74.753937007874001</v>
      </c>
      <c r="AX6">
        <v>136.79991883116901</v>
      </c>
      <c r="AY6">
        <v>283.46774193548401</v>
      </c>
      <c r="AZ6">
        <v>332.95177516213801</v>
      </c>
      <c r="BA6">
        <v>67.161123182349996</v>
      </c>
      <c r="BB6">
        <v>116.883116883117</v>
      </c>
      <c r="BC6">
        <v>288.56802578114099</v>
      </c>
      <c r="BD6">
        <v>432.77051548513202</v>
      </c>
      <c r="BE6">
        <v>79.123636841413699</v>
      </c>
      <c r="BF6">
        <v>147.10743801652899</v>
      </c>
      <c r="BG6">
        <v>654.79797979798002</v>
      </c>
      <c r="BH6">
        <v>637.20061279853701</v>
      </c>
      <c r="BI6">
        <v>81.699346405228795</v>
      </c>
      <c r="BJ6">
        <v>118.923611111111</v>
      </c>
      <c r="BK6">
        <v>308.33333333333297</v>
      </c>
      <c r="BL6">
        <v>384.95346200463899</v>
      </c>
    </row>
    <row r="7" spans="1:65" x14ac:dyDescent="0.25">
      <c r="A7" s="15" t="str">
        <f t="shared" si="0"/>
        <v>[NCL + OREO] / [Total Loans + OREO]--32963</v>
      </c>
      <c r="B7" s="15" t="str">
        <f t="shared" si="1"/>
        <v>[NCL + OREO] / [Total Loans + OREO]</v>
      </c>
      <c r="C7">
        <v>5</v>
      </c>
      <c r="D7" s="22">
        <v>32963</v>
      </c>
      <c r="E7">
        <v>1.1794245779758901</v>
      </c>
      <c r="F7">
        <v>2.8977179445082899</v>
      </c>
      <c r="G7">
        <v>4.7764361335089003</v>
      </c>
      <c r="H7">
        <v>3.6183661000218601</v>
      </c>
      <c r="I7">
        <v>1.08656752847476</v>
      </c>
      <c r="J7">
        <v>2.36780533458119</v>
      </c>
      <c r="K7">
        <v>4.2527591438716801</v>
      </c>
      <c r="L7">
        <v>2.9785860112795102</v>
      </c>
      <c r="M7">
        <v>0.82578759768868004</v>
      </c>
      <c r="N7">
        <v>2.0371671243374401</v>
      </c>
      <c r="O7">
        <v>4.2766455061810902</v>
      </c>
      <c r="P7">
        <v>3.18979083720594</v>
      </c>
      <c r="Q7">
        <v>1.15477604007891</v>
      </c>
      <c r="R7">
        <v>1.7771085671136</v>
      </c>
      <c r="S7">
        <v>2.7734070937064699</v>
      </c>
      <c r="T7">
        <v>2.1232599417161699</v>
      </c>
      <c r="U7">
        <v>0.91439859056269601</v>
      </c>
      <c r="V7">
        <v>2.0765227966248299</v>
      </c>
      <c r="W7">
        <v>3.7097701392512299</v>
      </c>
      <c r="X7">
        <v>2.6851766593078401</v>
      </c>
      <c r="Y7">
        <v>1.5564631857821001</v>
      </c>
      <c r="Z7">
        <v>3.6734886352918998</v>
      </c>
      <c r="AA7">
        <v>5.6758775205377097</v>
      </c>
      <c r="AB7">
        <v>4.0638886863427999</v>
      </c>
      <c r="AC7">
        <v>1.3349921807321301</v>
      </c>
      <c r="AD7">
        <v>3.5640957789133401</v>
      </c>
      <c r="AE7">
        <v>5.9860519898689004</v>
      </c>
      <c r="AF7">
        <v>4.2404707270000896</v>
      </c>
      <c r="AG7">
        <v>0.695771558516874</v>
      </c>
      <c r="AH7">
        <v>2.1095765794202199</v>
      </c>
      <c r="AI7">
        <v>3.8907723337023401</v>
      </c>
      <c r="AJ7">
        <v>2.4901523426502199</v>
      </c>
      <c r="AK7">
        <v>1.3328890770209201</v>
      </c>
      <c r="AL7">
        <v>2.153832164452</v>
      </c>
      <c r="AM7">
        <v>3.7011740952439198</v>
      </c>
      <c r="AN7">
        <v>2.6404051624231899</v>
      </c>
      <c r="AO7">
        <v>1.17905215210604</v>
      </c>
      <c r="AP7">
        <v>2.6909972166234799</v>
      </c>
      <c r="AQ7">
        <v>4.8329617620425198</v>
      </c>
      <c r="AR7">
        <v>3.38687403386258</v>
      </c>
      <c r="AS7">
        <v>1.0955515260656501</v>
      </c>
      <c r="AT7">
        <v>2.20183951149061</v>
      </c>
      <c r="AU7">
        <v>3.8601462202137902</v>
      </c>
      <c r="AV7">
        <v>2.7004138112070901</v>
      </c>
      <c r="AW7">
        <v>1.0469023749008</v>
      </c>
      <c r="AX7">
        <v>1.9962896440121101</v>
      </c>
      <c r="AY7">
        <v>3.7103376666934902</v>
      </c>
      <c r="AZ7">
        <v>2.5731444406964501</v>
      </c>
      <c r="BA7">
        <v>1.25794701237585</v>
      </c>
      <c r="BB7">
        <v>2.4284943335132199</v>
      </c>
      <c r="BC7">
        <v>4.19908187745503</v>
      </c>
      <c r="BD7">
        <v>3.0398314053970998</v>
      </c>
      <c r="BE7">
        <v>0.637377446760375</v>
      </c>
      <c r="BF7">
        <v>1.5687193869440099</v>
      </c>
      <c r="BG7">
        <v>3.0482417853915802</v>
      </c>
      <c r="BH7">
        <v>2.16900809009742</v>
      </c>
      <c r="BI7">
        <v>0.99819592477743402</v>
      </c>
      <c r="BJ7">
        <v>1.90878038979305</v>
      </c>
      <c r="BK7">
        <v>2.9641702306602502</v>
      </c>
      <c r="BL7">
        <v>2.15269930384467</v>
      </c>
    </row>
    <row r="8" spans="1:65" x14ac:dyDescent="0.25">
      <c r="A8" s="15" t="str">
        <f t="shared" si="0"/>
        <v>[Noncurrent + Delinquent Loans] / [Capital + ALLL]--32963</v>
      </c>
      <c r="B8" s="15" t="str">
        <f t="shared" si="1"/>
        <v>[Noncurrent + Delinquent Loans] / [Capital + ALLL]</v>
      </c>
      <c r="C8">
        <v>6</v>
      </c>
      <c r="D8" s="22">
        <v>32963</v>
      </c>
      <c r="E8">
        <v>11.3681374481574</v>
      </c>
      <c r="F8">
        <v>21.244813278008301</v>
      </c>
      <c r="G8">
        <v>35.3790990372298</v>
      </c>
      <c r="H8">
        <v>27.4063454188456</v>
      </c>
      <c r="I8">
        <v>10.111594760584</v>
      </c>
      <c r="J8">
        <v>19.915524033961798</v>
      </c>
      <c r="K8">
        <v>33.702387355568902</v>
      </c>
      <c r="L8">
        <v>24.903651167791001</v>
      </c>
      <c r="M8">
        <v>9.4619961947042999</v>
      </c>
      <c r="N8">
        <v>19.840764564607301</v>
      </c>
      <c r="O8">
        <v>35.441015892528803</v>
      </c>
      <c r="P8">
        <v>26.514917253186901</v>
      </c>
      <c r="Q8">
        <v>13.509014715543699</v>
      </c>
      <c r="R8">
        <v>18.079679342934298</v>
      </c>
      <c r="S8">
        <v>34.041372518900502</v>
      </c>
      <c r="T8">
        <v>26.092172772313301</v>
      </c>
      <c r="U8">
        <v>9.9561008303235692</v>
      </c>
      <c r="V8">
        <v>19.348851625023698</v>
      </c>
      <c r="W8">
        <v>32.1468601516302</v>
      </c>
      <c r="X8">
        <v>24.542980303612701</v>
      </c>
      <c r="Y8">
        <v>12.571666415744099</v>
      </c>
      <c r="Z8">
        <v>25.2393301486124</v>
      </c>
      <c r="AA8">
        <v>41.004446751206402</v>
      </c>
      <c r="AB8">
        <v>29.531479946933999</v>
      </c>
      <c r="AC8">
        <v>9.3843402748571698</v>
      </c>
      <c r="AD8">
        <v>21.9375991328365</v>
      </c>
      <c r="AE8">
        <v>37.940976750219498</v>
      </c>
      <c r="AF8">
        <v>27.180354190940601</v>
      </c>
      <c r="AG8">
        <v>7.1527229676400896</v>
      </c>
      <c r="AH8">
        <v>14.001270054092601</v>
      </c>
      <c r="AI8">
        <v>25.330376620195299</v>
      </c>
      <c r="AJ8">
        <v>17.966483025247602</v>
      </c>
      <c r="AK8">
        <v>14.481039845389599</v>
      </c>
      <c r="AL8">
        <v>21.8673853272747</v>
      </c>
      <c r="AM8">
        <v>37.462529378677203</v>
      </c>
      <c r="AN8">
        <v>26.185189651281199</v>
      </c>
      <c r="AO8">
        <v>8.0790493646861794</v>
      </c>
      <c r="AP8">
        <v>17.2002106509795</v>
      </c>
      <c r="AQ8">
        <v>31.546036754564</v>
      </c>
      <c r="AR8">
        <v>22.896571301978501</v>
      </c>
      <c r="AS8">
        <v>10.8578811191343</v>
      </c>
      <c r="AT8">
        <v>21.1913702967381</v>
      </c>
      <c r="AU8">
        <v>34.367681669154003</v>
      </c>
      <c r="AV8">
        <v>25.751843035598899</v>
      </c>
      <c r="AW8">
        <v>12.567744718771101</v>
      </c>
      <c r="AX8">
        <v>20.074616735528402</v>
      </c>
      <c r="AY8">
        <v>35.278185695096298</v>
      </c>
      <c r="AZ8">
        <v>25.9487441326112</v>
      </c>
      <c r="BA8">
        <v>13.1451671118169</v>
      </c>
      <c r="BB8">
        <v>23.585548738922999</v>
      </c>
      <c r="BC8">
        <v>38.400145111554501</v>
      </c>
      <c r="BD8">
        <v>28.334207420383901</v>
      </c>
      <c r="BE8">
        <v>10.908913499536499</v>
      </c>
      <c r="BF8">
        <v>22.766570605187301</v>
      </c>
      <c r="BG8">
        <v>31.574158325750702</v>
      </c>
      <c r="BH8">
        <v>25.837126423034899</v>
      </c>
      <c r="BI8">
        <v>12.429128479730901</v>
      </c>
      <c r="BJ8">
        <v>21.0196779964222</v>
      </c>
      <c r="BK8">
        <v>31.6512351817052</v>
      </c>
      <c r="BL8">
        <v>25.700227865235799</v>
      </c>
    </row>
    <row r="9" spans="1:65" x14ac:dyDescent="0.25">
      <c r="A9" s="15" t="str">
        <f t="shared" si="0"/>
        <v xml:space="preserve">  Ag [NCL+DQ] / [Capital + ALLL]--32963</v>
      </c>
      <c r="B9" s="15" t="str">
        <f t="shared" si="1"/>
        <v xml:space="preserve">  Ag [NCL+DQ] / [Capital + ALLL]</v>
      </c>
      <c r="C9">
        <v>7</v>
      </c>
      <c r="D9" s="22">
        <v>32963</v>
      </c>
      <c r="E9">
        <v>0</v>
      </c>
      <c r="F9">
        <v>0.65582040610417403</v>
      </c>
      <c r="G9">
        <v>5.7163013108327903</v>
      </c>
      <c r="H9">
        <v>6.4509355233515402</v>
      </c>
      <c r="I9">
        <v>0</v>
      </c>
      <c r="J9">
        <v>0.64659463278336704</v>
      </c>
      <c r="K9">
        <v>6.1983591209041897</v>
      </c>
      <c r="L9">
        <v>4.8331723798810904</v>
      </c>
      <c r="M9">
        <v>0</v>
      </c>
      <c r="N9">
        <v>0</v>
      </c>
      <c r="O9">
        <v>0.51660645766027202</v>
      </c>
      <c r="P9">
        <v>1.62764817430028</v>
      </c>
      <c r="Q9">
        <v>0</v>
      </c>
      <c r="R9">
        <v>0</v>
      </c>
      <c r="S9">
        <v>0</v>
      </c>
      <c r="T9">
        <v>6.2381274348820001E-2</v>
      </c>
      <c r="U9">
        <v>0</v>
      </c>
      <c r="V9">
        <v>4.33652649117462E-2</v>
      </c>
      <c r="W9">
        <v>4.3029721993337802</v>
      </c>
      <c r="X9">
        <v>3.6718484346142901</v>
      </c>
      <c r="Y9">
        <v>0</v>
      </c>
      <c r="Z9">
        <v>1.95083886071011E-2</v>
      </c>
      <c r="AA9">
        <v>6.1071539279115097</v>
      </c>
      <c r="AB9">
        <v>5.3148199048298803</v>
      </c>
      <c r="AC9">
        <v>1.4992581121417501</v>
      </c>
      <c r="AD9">
        <v>6.4003451809988796</v>
      </c>
      <c r="AE9">
        <v>18.959842001316701</v>
      </c>
      <c r="AF9">
        <v>12.5479079835407</v>
      </c>
      <c r="AG9">
        <v>0.43869825559966402</v>
      </c>
      <c r="AH9">
        <v>3.1434381209686801</v>
      </c>
      <c r="AI9">
        <v>8.4655227838654703</v>
      </c>
      <c r="AJ9">
        <v>5.9384347451737796</v>
      </c>
      <c r="AK9">
        <v>0</v>
      </c>
      <c r="AL9">
        <v>0</v>
      </c>
      <c r="AM9">
        <v>3.2741554452203401</v>
      </c>
      <c r="AN9">
        <v>2.2250390432299398</v>
      </c>
      <c r="AO9">
        <v>0.59432205617121403</v>
      </c>
      <c r="AP9">
        <v>4.8656916092956104</v>
      </c>
      <c r="AQ9">
        <v>12.719370040750899</v>
      </c>
      <c r="AR9">
        <v>8.8904652678032399</v>
      </c>
      <c r="AS9">
        <v>0</v>
      </c>
      <c r="AT9">
        <v>0.54264644497008496</v>
      </c>
      <c r="AU9">
        <v>5.7779480344731402</v>
      </c>
      <c r="AV9">
        <v>4.2151377726516897</v>
      </c>
      <c r="AW9">
        <v>0</v>
      </c>
      <c r="AX9">
        <v>0</v>
      </c>
      <c r="AY9">
        <v>0.93857450335860904</v>
      </c>
      <c r="AZ9">
        <v>1.47822993320694</v>
      </c>
      <c r="BA9">
        <v>0</v>
      </c>
      <c r="BB9">
        <v>0</v>
      </c>
      <c r="BC9">
        <v>1.1134307585247001</v>
      </c>
      <c r="BD9">
        <v>1.8734157636569</v>
      </c>
      <c r="BE9">
        <v>0</v>
      </c>
      <c r="BF9">
        <v>0</v>
      </c>
      <c r="BG9">
        <v>1.58134548378451</v>
      </c>
      <c r="BH9">
        <v>1.3166329447705301</v>
      </c>
      <c r="BI9">
        <v>0</v>
      </c>
      <c r="BJ9">
        <v>0</v>
      </c>
      <c r="BK9">
        <v>0</v>
      </c>
      <c r="BL9">
        <v>0.395642454486268</v>
      </c>
    </row>
    <row r="10" spans="1:65" x14ac:dyDescent="0.25">
      <c r="A10" s="15" t="str">
        <f t="shared" si="0"/>
        <v xml:space="preserve">  CLD [NCL+DQ] / [Capital + ALLL]--32963</v>
      </c>
      <c r="B10" s="15" t="str">
        <f t="shared" si="1"/>
        <v xml:space="preserve">  CLD [NCL+DQ] / [Capital + ALLL]</v>
      </c>
      <c r="C10">
        <v>8</v>
      </c>
      <c r="D10" s="22">
        <v>32963</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row>
    <row r="11" spans="1:65" x14ac:dyDescent="0.25">
      <c r="A11" s="15" t="str">
        <f t="shared" si="0"/>
        <v xml:space="preserve">  CRE [NCL+DQ] / [Capital + ALLL]--32963</v>
      </c>
      <c r="B11" s="15" t="str">
        <f t="shared" si="1"/>
        <v xml:space="preserve">  CRE [NCL+DQ] / [Capital + ALLL]</v>
      </c>
      <c r="C11">
        <v>9</v>
      </c>
      <c r="D11" s="22">
        <v>32963</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row>
    <row r="12" spans="1:65" x14ac:dyDescent="0.25">
      <c r="A12" s="15" t="str">
        <f t="shared" si="0"/>
        <v xml:space="preserve">  Res RE [NCL+DQ] / [Capital + ALLL]--32963</v>
      </c>
      <c r="B12" s="15" t="str">
        <f t="shared" si="1"/>
        <v xml:space="preserve">  Res RE [NCL+DQ] / [Capital + ALLL]</v>
      </c>
      <c r="C12">
        <v>10</v>
      </c>
      <c r="D12" s="22">
        <v>32963</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row>
    <row r="13" spans="1:65" x14ac:dyDescent="0.25">
      <c r="A13" s="15" t="str">
        <f t="shared" si="0"/>
        <v xml:space="preserve">  C&amp;I [NCL+DQ] / [Capital + ALLL]--32963</v>
      </c>
      <c r="B13" s="15" t="str">
        <f t="shared" si="1"/>
        <v xml:space="preserve">  C&amp;I [NCL+DQ] / [Capital + ALLL]</v>
      </c>
      <c r="C13">
        <v>11</v>
      </c>
      <c r="D13" s="22">
        <v>32963</v>
      </c>
      <c r="E13">
        <v>4.4838278092395498</v>
      </c>
      <c r="F13">
        <v>10.4504504504505</v>
      </c>
      <c r="G13">
        <v>22.164885494525699</v>
      </c>
      <c r="H13">
        <v>16.268420202946999</v>
      </c>
      <c r="I13">
        <v>2.8937453120366499</v>
      </c>
      <c r="J13">
        <v>7.9647987517864696</v>
      </c>
      <c r="K13">
        <v>17.946850295720001</v>
      </c>
      <c r="L13">
        <v>12.397304690091399</v>
      </c>
      <c r="M13">
        <v>1.6348968816021101</v>
      </c>
      <c r="N13">
        <v>5.8868257780272897</v>
      </c>
      <c r="O13">
        <v>13.9871651785714</v>
      </c>
      <c r="P13">
        <v>10.478608230148399</v>
      </c>
      <c r="Q13">
        <v>1.72355328623973</v>
      </c>
      <c r="R13">
        <v>4.8625827608312999</v>
      </c>
      <c r="S13">
        <v>10.494721941999501</v>
      </c>
      <c r="T13">
        <v>8.6909895421776504</v>
      </c>
      <c r="U13">
        <v>2.3274068674955002</v>
      </c>
      <c r="V13">
        <v>7.1392496559648997</v>
      </c>
      <c r="W13">
        <v>14.502915298692299</v>
      </c>
      <c r="X13">
        <v>11.1325880673296</v>
      </c>
      <c r="Y13">
        <v>5.5126386974515604</v>
      </c>
      <c r="Z13">
        <v>14.9310579069918</v>
      </c>
      <c r="AA13">
        <v>23.412703628937599</v>
      </c>
      <c r="AB13">
        <v>18.639038871741999</v>
      </c>
      <c r="AC13">
        <v>5.3830235719298898</v>
      </c>
      <c r="AD13">
        <v>12.9625536835511</v>
      </c>
      <c r="AE13">
        <v>24.905030015516299</v>
      </c>
      <c r="AF13">
        <v>17.081047187954098</v>
      </c>
      <c r="AG13">
        <v>2.4088888320155002</v>
      </c>
      <c r="AH13">
        <v>7.5390495181123303</v>
      </c>
      <c r="AI13">
        <v>16.854922930640999</v>
      </c>
      <c r="AJ13">
        <v>10.8329598612714</v>
      </c>
      <c r="AK13">
        <v>1.83911865524288</v>
      </c>
      <c r="AL13">
        <v>5.4829967652329801</v>
      </c>
      <c r="AM13">
        <v>13.9764105063717</v>
      </c>
      <c r="AN13">
        <v>9.1095009105138693</v>
      </c>
      <c r="AO13">
        <v>3.2782815374346801</v>
      </c>
      <c r="AP13">
        <v>8.83197087005464</v>
      </c>
      <c r="AQ13">
        <v>19.745678871417301</v>
      </c>
      <c r="AR13">
        <v>13.517064331093</v>
      </c>
      <c r="AS13">
        <v>3.2181952537235201</v>
      </c>
      <c r="AT13">
        <v>7.8219013237063804</v>
      </c>
      <c r="AU13">
        <v>17.2869516182318</v>
      </c>
      <c r="AV13">
        <v>12.1909464370201</v>
      </c>
      <c r="AW13">
        <v>1.43010659233088</v>
      </c>
      <c r="AX13">
        <v>5.4516563224407397</v>
      </c>
      <c r="AY13">
        <v>12.261691099259799</v>
      </c>
      <c r="AZ13">
        <v>8.7487088307543406</v>
      </c>
      <c r="BA13">
        <v>4.6125954765655202</v>
      </c>
      <c r="BB13">
        <v>11.463066337790501</v>
      </c>
      <c r="BC13">
        <v>22.162985529322199</v>
      </c>
      <c r="BD13">
        <v>16.038449752001</v>
      </c>
      <c r="BE13">
        <v>2.2294947842094501</v>
      </c>
      <c r="BF13">
        <v>6.7180563009220897</v>
      </c>
      <c r="BG13">
        <v>14.134627348513099</v>
      </c>
      <c r="BH13">
        <v>9.8751898316442297</v>
      </c>
      <c r="BI13">
        <v>2.20404858299595</v>
      </c>
      <c r="BJ13">
        <v>7.1123755334281702</v>
      </c>
      <c r="BK13">
        <v>15.4457958341831</v>
      </c>
      <c r="BL13">
        <v>10.679574451718199</v>
      </c>
    </row>
    <row r="14" spans="1:65" x14ac:dyDescent="0.25">
      <c r="A14" s="15" t="str">
        <f t="shared" si="0"/>
        <v xml:space="preserve">  Ind [NCL+DQ] / [Capital + ALLL]--32963</v>
      </c>
      <c r="B14" s="15" t="str">
        <f t="shared" si="1"/>
        <v xml:space="preserve">  Ind [NCL+DQ] / [Capital + ALLL]</v>
      </c>
      <c r="C14">
        <v>12</v>
      </c>
      <c r="D14" s="22">
        <v>32963</v>
      </c>
      <c r="E14">
        <v>0.761393071377788</v>
      </c>
      <c r="F14">
        <v>1.953125</v>
      </c>
      <c r="G14">
        <v>4.3898375874984303</v>
      </c>
      <c r="H14">
        <v>3.9837419411380801</v>
      </c>
      <c r="I14">
        <v>0.65140764613855595</v>
      </c>
      <c r="J14">
        <v>1.88017074312789</v>
      </c>
      <c r="K14">
        <v>3.97380111019746</v>
      </c>
      <c r="L14">
        <v>2.9628079480000902</v>
      </c>
      <c r="M14">
        <v>0.41506158469787802</v>
      </c>
      <c r="N14">
        <v>1.7946713020406</v>
      </c>
      <c r="O14">
        <v>4.4723565712231599</v>
      </c>
      <c r="P14">
        <v>3.33952466521131</v>
      </c>
      <c r="Q14">
        <v>2.3886209834213301</v>
      </c>
      <c r="R14">
        <v>3.91530809498592</v>
      </c>
      <c r="S14">
        <v>7.1334029508355101</v>
      </c>
      <c r="T14">
        <v>5.6155731031426601</v>
      </c>
      <c r="U14">
        <v>0.71625639381463901</v>
      </c>
      <c r="V14">
        <v>1.9660000959094599</v>
      </c>
      <c r="W14">
        <v>4.21991780101136</v>
      </c>
      <c r="X14">
        <v>3.1401378736318901</v>
      </c>
      <c r="Y14">
        <v>0.89686701627000098</v>
      </c>
      <c r="Z14">
        <v>2.1106924105159401</v>
      </c>
      <c r="AA14">
        <v>4.6281697382056199</v>
      </c>
      <c r="AB14">
        <v>3.6436418066014098</v>
      </c>
      <c r="AC14">
        <v>0.35015572793584399</v>
      </c>
      <c r="AD14">
        <v>0.96986379957243296</v>
      </c>
      <c r="AE14">
        <v>2.51526518488732</v>
      </c>
      <c r="AF14">
        <v>1.6507984486049201</v>
      </c>
      <c r="AG14">
        <v>0.29232050485549299</v>
      </c>
      <c r="AH14">
        <v>0.99180169617056102</v>
      </c>
      <c r="AI14">
        <v>3.0216825327424099</v>
      </c>
      <c r="AJ14">
        <v>2.7323911086085402</v>
      </c>
      <c r="AK14">
        <v>1.3585566358932499</v>
      </c>
      <c r="AL14">
        <v>2.1703335886398301</v>
      </c>
      <c r="AM14">
        <v>4.0660326434632799</v>
      </c>
      <c r="AN14">
        <v>3.08053989577702</v>
      </c>
      <c r="AO14">
        <v>0.43489275786668302</v>
      </c>
      <c r="AP14">
        <v>1.22264109458162</v>
      </c>
      <c r="AQ14">
        <v>2.7470667154531001</v>
      </c>
      <c r="AR14">
        <v>2.0299105717719299</v>
      </c>
      <c r="AS14">
        <v>0.71925698046573205</v>
      </c>
      <c r="AT14">
        <v>1.9476158495634699</v>
      </c>
      <c r="AU14">
        <v>4.0682412480210797</v>
      </c>
      <c r="AV14">
        <v>3.0864111692890499</v>
      </c>
      <c r="AW14">
        <v>1.2473004523442499</v>
      </c>
      <c r="AX14">
        <v>2.4014382260236098</v>
      </c>
      <c r="AY14">
        <v>4.7079907739348199</v>
      </c>
      <c r="AZ14">
        <v>3.9279793223710802</v>
      </c>
      <c r="BA14">
        <v>0.82104302873650603</v>
      </c>
      <c r="BB14">
        <v>2.1914132379248699</v>
      </c>
      <c r="BC14">
        <v>4.5908183632734501</v>
      </c>
      <c r="BD14">
        <v>3.4054545612126401</v>
      </c>
      <c r="BE14">
        <v>1.6133557800224501</v>
      </c>
      <c r="BF14">
        <v>4.0309446254071704</v>
      </c>
      <c r="BG14">
        <v>6.0736196319018401</v>
      </c>
      <c r="BH14">
        <v>6.3542533676478596</v>
      </c>
      <c r="BI14">
        <v>0.94838705008170499</v>
      </c>
      <c r="BJ14">
        <v>2.1467798302546202</v>
      </c>
      <c r="BK14">
        <v>4.8092886570134601</v>
      </c>
      <c r="BL14">
        <v>3.4910987530523401</v>
      </c>
    </row>
    <row r="15" spans="1:65" x14ac:dyDescent="0.25">
      <c r="A15" s="15" t="str">
        <f t="shared" si="0"/>
        <v xml:space="preserve">  OREO / [Capital + ALLL]--32963</v>
      </c>
      <c r="B15" s="15" t="str">
        <f t="shared" si="1"/>
        <v xml:space="preserve">  OREO / [Capital + ALLL]</v>
      </c>
      <c r="C15">
        <v>13</v>
      </c>
      <c r="D15" s="22">
        <v>32963</v>
      </c>
      <c r="E15">
        <v>0.18067769903491099</v>
      </c>
      <c r="F15">
        <v>2.1323529411764701</v>
      </c>
      <c r="G15">
        <v>6.3017714881529301</v>
      </c>
      <c r="H15">
        <v>6.3417539203747797</v>
      </c>
      <c r="I15">
        <v>0</v>
      </c>
      <c r="J15">
        <v>2.0513590680068501</v>
      </c>
      <c r="K15">
        <v>6.3481978796055198</v>
      </c>
      <c r="L15">
        <v>4.55380359181461</v>
      </c>
      <c r="M15">
        <v>0</v>
      </c>
      <c r="N15">
        <v>1.6135690856046401</v>
      </c>
      <c r="O15">
        <v>7.2172875415637003</v>
      </c>
      <c r="P15">
        <v>7.0839171078407199</v>
      </c>
      <c r="Q15">
        <v>0.56156313369661204</v>
      </c>
      <c r="R15">
        <v>1.94770718225396</v>
      </c>
      <c r="S15">
        <v>3.8213023893593898</v>
      </c>
      <c r="T15">
        <v>3.1786402724982099</v>
      </c>
      <c r="U15">
        <v>0</v>
      </c>
      <c r="V15">
        <v>1.99034848239304</v>
      </c>
      <c r="W15">
        <v>6.47259004977907</v>
      </c>
      <c r="X15">
        <v>4.9474851589212001</v>
      </c>
      <c r="Y15">
        <v>2.6178010471204199E-2</v>
      </c>
      <c r="Z15">
        <v>3.15610778716007</v>
      </c>
      <c r="AA15">
        <v>7.6189238887112296</v>
      </c>
      <c r="AB15">
        <v>5.4898150753446897</v>
      </c>
      <c r="AC15">
        <v>0</v>
      </c>
      <c r="AD15">
        <v>2.29228909522076</v>
      </c>
      <c r="AE15">
        <v>6.1697738889237597</v>
      </c>
      <c r="AF15">
        <v>4.4601665136567101</v>
      </c>
      <c r="AG15">
        <v>0</v>
      </c>
      <c r="AH15">
        <v>0.57224774071022799</v>
      </c>
      <c r="AI15">
        <v>3.593008111799</v>
      </c>
      <c r="AJ15">
        <v>3.0134933701917999</v>
      </c>
      <c r="AK15">
        <v>0.481166421347689</v>
      </c>
      <c r="AL15">
        <v>2.1912639104874199</v>
      </c>
      <c r="AM15">
        <v>6.8677694072868398</v>
      </c>
      <c r="AN15">
        <v>4.5081049831272901</v>
      </c>
      <c r="AO15">
        <v>0</v>
      </c>
      <c r="AP15">
        <v>1.9525849918650799</v>
      </c>
      <c r="AQ15">
        <v>6.5677497398117897</v>
      </c>
      <c r="AR15">
        <v>4.75644357614018</v>
      </c>
      <c r="AS15">
        <v>0</v>
      </c>
      <c r="AT15">
        <v>1.7229496898690599</v>
      </c>
      <c r="AU15">
        <v>5.54548572133766</v>
      </c>
      <c r="AV15">
        <v>4.4965439577455699</v>
      </c>
      <c r="AW15">
        <v>0.27860076396321098</v>
      </c>
      <c r="AX15">
        <v>2.1877810644482598</v>
      </c>
      <c r="AY15">
        <v>6.2235260758610202</v>
      </c>
      <c r="AZ15">
        <v>4.5236255569666</v>
      </c>
      <c r="BA15">
        <v>0.21257750221434901</v>
      </c>
      <c r="BB15">
        <v>2.4075589613867998</v>
      </c>
      <c r="BC15">
        <v>6.7131327953044799</v>
      </c>
      <c r="BD15">
        <v>5.1230958180398298</v>
      </c>
      <c r="BE15">
        <v>0</v>
      </c>
      <c r="BF15">
        <v>0.83333333333333304</v>
      </c>
      <c r="BG15">
        <v>3.1523642732049</v>
      </c>
      <c r="BH15">
        <v>2.22073913067574</v>
      </c>
      <c r="BI15">
        <v>0</v>
      </c>
      <c r="BJ15">
        <v>1.4929388029589801</v>
      </c>
      <c r="BK15">
        <v>4.9372749920259604</v>
      </c>
      <c r="BL15">
        <v>3.2068622243695502</v>
      </c>
    </row>
    <row r="16" spans="1:65" x14ac:dyDescent="0.25">
      <c r="A16" s="15" t="str">
        <f t="shared" si="0"/>
        <v>ROAA--32963</v>
      </c>
      <c r="B16" s="15" t="str">
        <f t="shared" si="1"/>
        <v>ROAA</v>
      </c>
      <c r="C16">
        <v>14</v>
      </c>
      <c r="D16" s="22">
        <v>32963</v>
      </c>
      <c r="E16">
        <v>0.61</v>
      </c>
      <c r="F16">
        <v>0.89</v>
      </c>
      <c r="G16">
        <v>1.27</v>
      </c>
      <c r="H16">
        <v>0.86656565656565698</v>
      </c>
      <c r="I16">
        <v>0.68</v>
      </c>
      <c r="J16">
        <v>0.99</v>
      </c>
      <c r="K16">
        <v>1.3</v>
      </c>
      <c r="L16">
        <v>0.94035117056856199</v>
      </c>
      <c r="M16">
        <v>0.58250000000000002</v>
      </c>
      <c r="N16">
        <v>0.97</v>
      </c>
      <c r="O16">
        <v>1.31</v>
      </c>
      <c r="P16">
        <v>0.81898653034728996</v>
      </c>
      <c r="Q16">
        <v>0.7</v>
      </c>
      <c r="R16">
        <v>0.92500000000000004</v>
      </c>
      <c r="S16">
        <v>1.165</v>
      </c>
      <c r="T16">
        <v>0.90558823529411803</v>
      </c>
      <c r="U16">
        <v>0.61750000000000005</v>
      </c>
      <c r="V16">
        <v>0.97</v>
      </c>
      <c r="W16">
        <v>1.26</v>
      </c>
      <c r="X16">
        <v>0.86651612903225805</v>
      </c>
      <c r="Y16">
        <v>0.75249999999999995</v>
      </c>
      <c r="Z16">
        <v>1.05</v>
      </c>
      <c r="AA16">
        <v>1.29</v>
      </c>
      <c r="AB16">
        <v>1.0375000000000001</v>
      </c>
      <c r="AC16">
        <v>0.62</v>
      </c>
      <c r="AD16">
        <v>0.96499999999999997</v>
      </c>
      <c r="AE16">
        <v>1.3</v>
      </c>
      <c r="AF16">
        <v>0.87780000000000002</v>
      </c>
      <c r="AG16">
        <v>0.83</v>
      </c>
      <c r="AH16">
        <v>1.2050000000000001</v>
      </c>
      <c r="AI16">
        <v>1.4950000000000001</v>
      </c>
      <c r="AJ16">
        <v>1.16741935483871</v>
      </c>
      <c r="AK16">
        <v>0.83250000000000002</v>
      </c>
      <c r="AL16">
        <v>0.98</v>
      </c>
      <c r="AM16">
        <v>1.2324999999999999</v>
      </c>
      <c r="AN16">
        <v>0.99250000000000005</v>
      </c>
      <c r="AO16">
        <v>0.69</v>
      </c>
      <c r="AP16">
        <v>1.0249999999999999</v>
      </c>
      <c r="AQ16">
        <v>1.36</v>
      </c>
      <c r="AR16">
        <v>0.951467741935484</v>
      </c>
      <c r="AS16">
        <v>0.71499999999999997</v>
      </c>
      <c r="AT16">
        <v>1</v>
      </c>
      <c r="AU16">
        <v>1.2450000000000001</v>
      </c>
      <c r="AV16">
        <v>0.95340044742729302</v>
      </c>
      <c r="AW16">
        <v>0.64</v>
      </c>
      <c r="AX16">
        <v>0.94</v>
      </c>
      <c r="AY16">
        <v>1.2424999999999999</v>
      </c>
      <c r="AZ16">
        <v>0.89407407407407402</v>
      </c>
      <c r="BA16">
        <v>0.68</v>
      </c>
      <c r="BB16">
        <v>0.95</v>
      </c>
      <c r="BC16">
        <v>1.24</v>
      </c>
      <c r="BD16">
        <v>0.94935943060498196</v>
      </c>
      <c r="BE16">
        <v>0.85</v>
      </c>
      <c r="BF16">
        <v>1.1000000000000001</v>
      </c>
      <c r="BG16">
        <v>1.35</v>
      </c>
      <c r="BH16">
        <v>-0.20953846153846201</v>
      </c>
      <c r="BI16">
        <v>0.61499999999999999</v>
      </c>
      <c r="BJ16">
        <v>0.92</v>
      </c>
      <c r="BK16">
        <v>1.2549999999999999</v>
      </c>
      <c r="BL16">
        <v>0.87288590604026794</v>
      </c>
    </row>
    <row r="17" spans="1:64" x14ac:dyDescent="0.25">
      <c r="A17" s="15" t="str">
        <f t="shared" si="0"/>
        <v>NIM--32963</v>
      </c>
      <c r="B17" s="15" t="str">
        <f t="shared" si="1"/>
        <v>NIM</v>
      </c>
      <c r="C17">
        <v>15</v>
      </c>
      <c r="D17" s="22">
        <v>32963</v>
      </c>
      <c r="E17">
        <v>4.0199999999999996</v>
      </c>
      <c r="F17">
        <v>4.74</v>
      </c>
      <c r="G17">
        <v>5.36</v>
      </c>
      <c r="H17">
        <v>4.7397979797979799</v>
      </c>
      <c r="I17">
        <v>4.0475000000000003</v>
      </c>
      <c r="J17">
        <v>4.4349999999999996</v>
      </c>
      <c r="K17">
        <v>4.92</v>
      </c>
      <c r="L17">
        <v>4.5132525083611998</v>
      </c>
      <c r="M17">
        <v>3.96</v>
      </c>
      <c r="N17">
        <v>4.4400000000000004</v>
      </c>
      <c r="O17">
        <v>5</v>
      </c>
      <c r="P17">
        <v>4.5437552742616001</v>
      </c>
      <c r="Q17">
        <v>4.1124999999999998</v>
      </c>
      <c r="R17">
        <v>4.3449999999999998</v>
      </c>
      <c r="S17">
        <v>4.6849999999999996</v>
      </c>
      <c r="T17">
        <v>4.4314705882352898</v>
      </c>
      <c r="U17">
        <v>4.0374999999999996</v>
      </c>
      <c r="V17">
        <v>4.4249999999999998</v>
      </c>
      <c r="W17">
        <v>4.8825000000000003</v>
      </c>
      <c r="X17">
        <v>4.4848387096774198</v>
      </c>
      <c r="Y17">
        <v>4.2699999999999996</v>
      </c>
      <c r="Z17">
        <v>4.79</v>
      </c>
      <c r="AA17">
        <v>5.57</v>
      </c>
      <c r="AB17">
        <v>4.9272435897435898</v>
      </c>
      <c r="AC17">
        <v>3.85</v>
      </c>
      <c r="AD17">
        <v>4.26</v>
      </c>
      <c r="AE17">
        <v>4.6725000000000003</v>
      </c>
      <c r="AF17">
        <v>4.2590666666666701</v>
      </c>
      <c r="AG17">
        <v>3.9925000000000002</v>
      </c>
      <c r="AH17">
        <v>4.46</v>
      </c>
      <c r="AI17">
        <v>4.9974999999999996</v>
      </c>
      <c r="AJ17">
        <v>4.6564516129032301</v>
      </c>
      <c r="AK17">
        <v>4.1349999999999998</v>
      </c>
      <c r="AL17">
        <v>4.43</v>
      </c>
      <c r="AM17">
        <v>4.7824999999999998</v>
      </c>
      <c r="AN17">
        <v>4.4506896551724102</v>
      </c>
      <c r="AO17">
        <v>3.91</v>
      </c>
      <c r="AP17">
        <v>4.29</v>
      </c>
      <c r="AQ17">
        <v>4.7024999999999997</v>
      </c>
      <c r="AR17">
        <v>4.3319193548387096</v>
      </c>
      <c r="AS17">
        <v>4.0750000000000002</v>
      </c>
      <c r="AT17">
        <v>4.46</v>
      </c>
      <c r="AU17">
        <v>4.96</v>
      </c>
      <c r="AV17">
        <v>4.5665324384787498</v>
      </c>
      <c r="AW17">
        <v>4.1100000000000003</v>
      </c>
      <c r="AX17">
        <v>4.5</v>
      </c>
      <c r="AY17">
        <v>4.8925000000000001</v>
      </c>
      <c r="AZ17">
        <v>4.5444708994709</v>
      </c>
      <c r="BA17">
        <v>4.21</v>
      </c>
      <c r="BB17">
        <v>4.6900000000000004</v>
      </c>
      <c r="BC17">
        <v>5.27</v>
      </c>
      <c r="BD17">
        <v>4.7470462633452</v>
      </c>
      <c r="BE17">
        <v>4.42</v>
      </c>
      <c r="BF17">
        <v>4.8099999999999996</v>
      </c>
      <c r="BG17">
        <v>5.42</v>
      </c>
      <c r="BH17">
        <v>5.1180000000000003</v>
      </c>
      <c r="BI17">
        <v>4.3499999999999996</v>
      </c>
      <c r="BJ17">
        <v>4.88</v>
      </c>
      <c r="BK17">
        <v>5.3849999999999998</v>
      </c>
      <c r="BL17">
        <v>4.8865100671140898</v>
      </c>
    </row>
    <row r="18" spans="1:64" x14ac:dyDescent="0.25">
      <c r="A18" s="15" t="str">
        <f t="shared" si="0"/>
        <v>Provisions / Avg Assets--32963</v>
      </c>
      <c r="B18" s="15" t="str">
        <f t="shared" si="1"/>
        <v>Provisions / Avg Assets</v>
      </c>
      <c r="C18">
        <v>16</v>
      </c>
      <c r="D18" s="22">
        <v>32963</v>
      </c>
      <c r="E18">
        <v>0</v>
      </c>
      <c r="F18">
        <v>0.22</v>
      </c>
      <c r="G18">
        <v>0.41</v>
      </c>
      <c r="H18">
        <v>0.31848484848484798</v>
      </c>
      <c r="I18">
        <v>0</v>
      </c>
      <c r="J18">
        <v>0.13</v>
      </c>
      <c r="K18">
        <v>0.33</v>
      </c>
      <c r="L18">
        <v>0.23648829431438101</v>
      </c>
      <c r="M18">
        <v>0</v>
      </c>
      <c r="N18">
        <v>0.17</v>
      </c>
      <c r="O18">
        <v>0.38</v>
      </c>
      <c r="P18">
        <v>0.31433219733852602</v>
      </c>
      <c r="Q18">
        <v>0.08</v>
      </c>
      <c r="R18">
        <v>0.125</v>
      </c>
      <c r="S18">
        <v>0.27250000000000002</v>
      </c>
      <c r="T18">
        <v>0.2</v>
      </c>
      <c r="U18">
        <v>0</v>
      </c>
      <c r="V18">
        <v>0.12</v>
      </c>
      <c r="W18">
        <v>0.31</v>
      </c>
      <c r="X18">
        <v>0.239290322580645</v>
      </c>
      <c r="Y18">
        <v>0</v>
      </c>
      <c r="Z18">
        <v>0.125</v>
      </c>
      <c r="AA18">
        <v>0.39</v>
      </c>
      <c r="AB18">
        <v>0.21403846153846201</v>
      </c>
      <c r="AC18">
        <v>0</v>
      </c>
      <c r="AD18">
        <v>0.215</v>
      </c>
      <c r="AE18">
        <v>0.40250000000000002</v>
      </c>
      <c r="AF18">
        <v>0.28520000000000001</v>
      </c>
      <c r="AG18">
        <v>0</v>
      </c>
      <c r="AH18">
        <v>5.5E-2</v>
      </c>
      <c r="AI18">
        <v>0.32</v>
      </c>
      <c r="AJ18">
        <v>0.31637096774193502</v>
      </c>
      <c r="AK18">
        <v>0.05</v>
      </c>
      <c r="AL18">
        <v>0.14499999999999999</v>
      </c>
      <c r="AM18">
        <v>0.24</v>
      </c>
      <c r="AN18">
        <v>0.177672413793103</v>
      </c>
      <c r="AO18">
        <v>0</v>
      </c>
      <c r="AP18">
        <v>7.0000000000000007E-2</v>
      </c>
      <c r="AQ18">
        <v>0.31</v>
      </c>
      <c r="AR18">
        <v>0.21590322580645199</v>
      </c>
      <c r="AS18">
        <v>0</v>
      </c>
      <c r="AT18">
        <v>0.13</v>
      </c>
      <c r="AU18">
        <v>0.3</v>
      </c>
      <c r="AV18">
        <v>0.233064876957494</v>
      </c>
      <c r="AW18">
        <v>0</v>
      </c>
      <c r="AX18">
        <v>0.13</v>
      </c>
      <c r="AY18">
        <v>0.27</v>
      </c>
      <c r="AZ18">
        <v>0.204814814814815</v>
      </c>
      <c r="BA18">
        <v>0.02</v>
      </c>
      <c r="BB18">
        <v>0.2</v>
      </c>
      <c r="BC18">
        <v>0.35</v>
      </c>
      <c r="BD18">
        <v>0.26035587188612103</v>
      </c>
      <c r="BE18">
        <v>0.08</v>
      </c>
      <c r="BF18">
        <v>0.22</v>
      </c>
      <c r="BG18">
        <v>0.41</v>
      </c>
      <c r="BH18">
        <v>0.57338461538461505</v>
      </c>
      <c r="BI18">
        <v>0.06</v>
      </c>
      <c r="BJ18">
        <v>0.18</v>
      </c>
      <c r="BK18">
        <v>0.36499999999999999</v>
      </c>
      <c r="BL18">
        <v>0.346442953020134</v>
      </c>
    </row>
    <row r="19" spans="1:64" x14ac:dyDescent="0.25">
      <c r="A19" s="15" t="str">
        <f t="shared" si="0"/>
        <v>Negative Earners (last 4 qtrs)--32963</v>
      </c>
      <c r="B19" s="15" t="str">
        <f t="shared" si="1"/>
        <v>Negative Earners (last 4 qtrs)</v>
      </c>
      <c r="C19">
        <v>17</v>
      </c>
      <c r="D19" s="22">
        <v>32963</v>
      </c>
      <c r="F19">
        <v>12.1212121212121</v>
      </c>
      <c r="H19">
        <v>12</v>
      </c>
      <c r="J19">
        <v>6.4754098360655696</v>
      </c>
      <c r="L19">
        <v>79</v>
      </c>
      <c r="N19">
        <v>11.881660569429</v>
      </c>
      <c r="P19">
        <v>1494</v>
      </c>
      <c r="R19">
        <v>5.8823529411764701</v>
      </c>
      <c r="T19">
        <v>2</v>
      </c>
      <c r="V19">
        <v>6.9620253164557004</v>
      </c>
      <c r="X19">
        <v>44</v>
      </c>
      <c r="Z19">
        <v>6.3291139240506302</v>
      </c>
      <c r="AB19">
        <v>10</v>
      </c>
      <c r="AD19">
        <v>9.8684210526315805</v>
      </c>
      <c r="AF19">
        <v>15</v>
      </c>
      <c r="AH19">
        <v>3.17460317460317</v>
      </c>
      <c r="AI19"/>
      <c r="AJ19">
        <v>4</v>
      </c>
      <c r="AK19"/>
      <c r="AL19">
        <v>3.3898305084745801</v>
      </c>
      <c r="AN19">
        <v>4</v>
      </c>
      <c r="AP19">
        <v>6.64556962025316</v>
      </c>
      <c r="AR19">
        <v>42</v>
      </c>
      <c r="AT19">
        <v>5.9340659340659299</v>
      </c>
      <c r="AV19">
        <v>27</v>
      </c>
      <c r="AX19">
        <v>5.9895833333333304</v>
      </c>
      <c r="AZ19">
        <v>23</v>
      </c>
      <c r="BB19">
        <v>7.0175438596491198</v>
      </c>
      <c r="BD19">
        <v>20</v>
      </c>
      <c r="BF19">
        <v>1.5384615384615401</v>
      </c>
      <c r="BH19">
        <v>1</v>
      </c>
      <c r="BJ19">
        <v>7.9470198675496704</v>
      </c>
      <c r="BL19">
        <v>12</v>
      </c>
    </row>
    <row r="20" spans="1:64" x14ac:dyDescent="0.25">
      <c r="A20" s="15" t="str">
        <f t="shared" si="0"/>
        <v>Noncore Funding / Liab--32963</v>
      </c>
      <c r="B20" s="15" t="str">
        <f t="shared" si="1"/>
        <v>Noncore Funding / Liab</v>
      </c>
      <c r="C20">
        <v>18</v>
      </c>
      <c r="D20" s="22">
        <v>32963</v>
      </c>
      <c r="E20">
        <v>4.80138528275537</v>
      </c>
      <c r="F20">
        <v>7.3378745085008603</v>
      </c>
      <c r="G20">
        <v>12.7254548290664</v>
      </c>
      <c r="H20">
        <v>8.9402542497463706</v>
      </c>
      <c r="I20">
        <v>4.6711797025582902</v>
      </c>
      <c r="J20">
        <v>7.4406858608398698</v>
      </c>
      <c r="K20">
        <v>11.364355410403601</v>
      </c>
      <c r="L20">
        <v>8.7706742186204103</v>
      </c>
      <c r="M20">
        <v>7.7412197842764003</v>
      </c>
      <c r="N20">
        <v>12.713414896454401</v>
      </c>
      <c r="O20">
        <v>19.6929210961775</v>
      </c>
      <c r="P20">
        <v>15.034362936178001</v>
      </c>
      <c r="Q20">
        <v>4.7146082870204102</v>
      </c>
      <c r="R20">
        <v>7.1773068466365197</v>
      </c>
      <c r="S20">
        <v>10.5638483520155</v>
      </c>
      <c r="T20">
        <v>7.8637749609154097</v>
      </c>
      <c r="U20">
        <v>4.2121510716152404</v>
      </c>
      <c r="V20">
        <v>6.8813075578241696</v>
      </c>
      <c r="W20">
        <v>10.5719668284798</v>
      </c>
      <c r="X20">
        <v>8.1066770957841108</v>
      </c>
      <c r="Y20">
        <v>5.9460615877600604</v>
      </c>
      <c r="Z20">
        <v>9.6519765043919108</v>
      </c>
      <c r="AA20">
        <v>14.5757546295072</v>
      </c>
      <c r="AB20">
        <v>11.056853942198099</v>
      </c>
      <c r="AC20">
        <v>5.89197404292055</v>
      </c>
      <c r="AD20">
        <v>8.7959257803660993</v>
      </c>
      <c r="AE20">
        <v>12.552133181420199</v>
      </c>
      <c r="AF20">
        <v>9.9028904936767095</v>
      </c>
      <c r="AG20">
        <v>5.0335252258028502</v>
      </c>
      <c r="AH20">
        <v>7.4041994589601199</v>
      </c>
      <c r="AI20">
        <v>9.8527459615831408</v>
      </c>
      <c r="AJ20">
        <v>10.034759519513299</v>
      </c>
      <c r="AK20">
        <v>4.5225584232368403</v>
      </c>
      <c r="AL20">
        <v>7.3153181407018</v>
      </c>
      <c r="AM20">
        <v>11.2448956005061</v>
      </c>
      <c r="AN20">
        <v>8.3205648820191307</v>
      </c>
      <c r="AO20">
        <v>4.5088054364732297</v>
      </c>
      <c r="AP20">
        <v>6.9276773097036104</v>
      </c>
      <c r="AQ20">
        <v>9.9634059370510304</v>
      </c>
      <c r="AR20">
        <v>7.87528025919746</v>
      </c>
      <c r="AS20">
        <v>4.9086856979815101</v>
      </c>
      <c r="AT20">
        <v>7.781704251521</v>
      </c>
      <c r="AU20">
        <v>12.2679687284073</v>
      </c>
      <c r="AV20">
        <v>9.2987823151948596</v>
      </c>
      <c r="AW20">
        <v>4.1731899799891403</v>
      </c>
      <c r="AX20">
        <v>6.7754428775469098</v>
      </c>
      <c r="AY20">
        <v>10.2186335154978</v>
      </c>
      <c r="AZ20">
        <v>7.7074107089674104</v>
      </c>
      <c r="BA20">
        <v>5.6587637192949103</v>
      </c>
      <c r="BB20">
        <v>9.3234740274652097</v>
      </c>
      <c r="BC20">
        <v>15.241129045500101</v>
      </c>
      <c r="BD20">
        <v>11.147496640981901</v>
      </c>
      <c r="BE20">
        <v>5.0886158529955399</v>
      </c>
      <c r="BF20">
        <v>8.3909863609409001</v>
      </c>
      <c r="BG20">
        <v>12.3789020452099</v>
      </c>
      <c r="BH20">
        <v>14.655546530909</v>
      </c>
      <c r="BI20">
        <v>4.7321342709473999</v>
      </c>
      <c r="BJ20">
        <v>8.1442346555805791</v>
      </c>
      <c r="BK20">
        <v>13.247091878394</v>
      </c>
      <c r="BL20">
        <v>11.3490208028993</v>
      </c>
    </row>
    <row r="21" spans="1:64" x14ac:dyDescent="0.25">
      <c r="A21" s="15" t="str">
        <f t="shared" si="0"/>
        <v>Brokered Dep / Liab--32963</v>
      </c>
      <c r="B21" s="15" t="str">
        <f t="shared" si="1"/>
        <v>Brokered Dep / Liab</v>
      </c>
      <c r="C21">
        <v>19</v>
      </c>
      <c r="D21" s="22">
        <v>32963</v>
      </c>
      <c r="E21">
        <v>0</v>
      </c>
      <c r="F21">
        <v>0</v>
      </c>
      <c r="G21">
        <v>0</v>
      </c>
      <c r="H21">
        <v>5.1862281210156E-2</v>
      </c>
      <c r="I21">
        <v>0</v>
      </c>
      <c r="J21">
        <v>0</v>
      </c>
      <c r="K21">
        <v>0</v>
      </c>
      <c r="L21">
        <v>3.8952929005478302E-3</v>
      </c>
      <c r="M21">
        <v>0</v>
      </c>
      <c r="N21">
        <v>0</v>
      </c>
      <c r="O21">
        <v>0</v>
      </c>
      <c r="P21">
        <v>0.13196556439156101</v>
      </c>
      <c r="Q21">
        <v>0</v>
      </c>
      <c r="R21">
        <v>0</v>
      </c>
      <c r="S21">
        <v>0</v>
      </c>
      <c r="T21">
        <v>0</v>
      </c>
      <c r="U21">
        <v>0</v>
      </c>
      <c r="V21">
        <v>0</v>
      </c>
      <c r="W21">
        <v>0</v>
      </c>
      <c r="X21">
        <v>5.9336278484106199E-3</v>
      </c>
      <c r="Y21">
        <v>0</v>
      </c>
      <c r="Z21">
        <v>0</v>
      </c>
      <c r="AA21">
        <v>0</v>
      </c>
      <c r="AB21">
        <v>0</v>
      </c>
      <c r="AC21">
        <v>0</v>
      </c>
      <c r="AD21">
        <v>0</v>
      </c>
      <c r="AE21">
        <v>0</v>
      </c>
      <c r="AF21">
        <v>6.2302384623771504E-3</v>
      </c>
      <c r="AG21">
        <v>0</v>
      </c>
      <c r="AH21">
        <v>0</v>
      </c>
      <c r="AI21">
        <v>0</v>
      </c>
      <c r="AJ21">
        <v>5.8480249047831501E-2</v>
      </c>
      <c r="AK21">
        <v>0</v>
      </c>
      <c r="AL21">
        <v>0</v>
      </c>
      <c r="AM21">
        <v>0</v>
      </c>
      <c r="AN21">
        <v>2.3858217294917099E-3</v>
      </c>
      <c r="AO21">
        <v>0</v>
      </c>
      <c r="AP21">
        <v>0</v>
      </c>
      <c r="AQ21">
        <v>0</v>
      </c>
      <c r="AR21">
        <v>5.4198905526317703E-3</v>
      </c>
      <c r="AS21">
        <v>0</v>
      </c>
      <c r="AT21">
        <v>0</v>
      </c>
      <c r="AU21">
        <v>0</v>
      </c>
      <c r="AV21">
        <v>1.1120672311321E-2</v>
      </c>
      <c r="AW21">
        <v>0</v>
      </c>
      <c r="AX21">
        <v>0</v>
      </c>
      <c r="AY21">
        <v>0</v>
      </c>
      <c r="AZ21">
        <v>7.9767450753811808E-3</v>
      </c>
      <c r="BA21">
        <v>0</v>
      </c>
      <c r="BB21">
        <v>0</v>
      </c>
      <c r="BC21">
        <v>0</v>
      </c>
      <c r="BD21">
        <v>3.3257500688846E-3</v>
      </c>
      <c r="BE21">
        <v>0</v>
      </c>
      <c r="BF21">
        <v>0</v>
      </c>
      <c r="BG21">
        <v>0</v>
      </c>
      <c r="BH21">
        <v>0.26218969782199902</v>
      </c>
      <c r="BI21">
        <v>0</v>
      </c>
      <c r="BJ21">
        <v>0</v>
      </c>
      <c r="BK21">
        <v>0</v>
      </c>
      <c r="BL21">
        <v>5.6701913631568103E-2</v>
      </c>
    </row>
    <row r="22" spans="1:64" x14ac:dyDescent="0.25">
      <c r="A22" s="15" t="str">
        <f t="shared" si="0"/>
        <v>Liquid Assets / Assets--32963</v>
      </c>
      <c r="B22" s="15" t="str">
        <f t="shared" si="1"/>
        <v>Liquid Assets / Assets</v>
      </c>
      <c r="C22">
        <v>20</v>
      </c>
      <c r="D22" s="22">
        <v>32963</v>
      </c>
      <c r="E22">
        <v>-0.95</v>
      </c>
      <c r="F22">
        <v>4.5</v>
      </c>
      <c r="G22">
        <v>11.15</v>
      </c>
      <c r="H22">
        <v>5.3608080808080798</v>
      </c>
      <c r="I22">
        <v>0.23250000000000001</v>
      </c>
      <c r="J22">
        <v>6.56</v>
      </c>
      <c r="K22">
        <v>12.8825</v>
      </c>
      <c r="L22">
        <v>7.3422110552763797</v>
      </c>
      <c r="M22">
        <v>-0.55000000000000004</v>
      </c>
      <c r="N22">
        <v>6.95</v>
      </c>
      <c r="O22">
        <v>15.35</v>
      </c>
      <c r="P22">
        <v>9.7244868301543992</v>
      </c>
      <c r="Q22">
        <v>3.39</v>
      </c>
      <c r="R22">
        <v>7.3</v>
      </c>
      <c r="S22">
        <v>11.7925</v>
      </c>
      <c r="T22">
        <v>11.036176470588201</v>
      </c>
      <c r="U22">
        <v>0.67249999999999999</v>
      </c>
      <c r="V22">
        <v>6.28</v>
      </c>
      <c r="W22">
        <v>11.95</v>
      </c>
      <c r="X22">
        <v>6.8356129032258099</v>
      </c>
      <c r="Y22">
        <v>-2.36</v>
      </c>
      <c r="Z22">
        <v>5.1100000000000003</v>
      </c>
      <c r="AA22">
        <v>15.7</v>
      </c>
      <c r="AB22">
        <v>6.7937012987012997</v>
      </c>
      <c r="AC22">
        <v>-0.6825</v>
      </c>
      <c r="AD22">
        <v>5.75</v>
      </c>
      <c r="AE22">
        <v>11.2475</v>
      </c>
      <c r="AF22">
        <v>5.9278666666666702</v>
      </c>
      <c r="AG22">
        <v>0.505</v>
      </c>
      <c r="AH22">
        <v>9.4499999999999993</v>
      </c>
      <c r="AI22">
        <v>16.684999999999999</v>
      </c>
      <c r="AJ22">
        <v>10.1104032258065</v>
      </c>
      <c r="AK22">
        <v>2.0425</v>
      </c>
      <c r="AL22">
        <v>9.02</v>
      </c>
      <c r="AM22">
        <v>14.865</v>
      </c>
      <c r="AN22">
        <v>9.5619827586206902</v>
      </c>
      <c r="AO22">
        <v>-0.26500000000000001</v>
      </c>
      <c r="AP22">
        <v>5.93</v>
      </c>
      <c r="AQ22">
        <v>12.675000000000001</v>
      </c>
      <c r="AR22">
        <v>6.5988368336025802</v>
      </c>
      <c r="AS22">
        <v>2.02</v>
      </c>
      <c r="AT22">
        <v>8.17</v>
      </c>
      <c r="AU22">
        <v>15.18</v>
      </c>
      <c r="AV22">
        <v>10.552595078299801</v>
      </c>
      <c r="AW22">
        <v>0.35</v>
      </c>
      <c r="AX22">
        <v>6.56</v>
      </c>
      <c r="AY22">
        <v>12.7325</v>
      </c>
      <c r="AZ22">
        <v>7.2293650793650803</v>
      </c>
      <c r="BA22">
        <v>0.26250000000000001</v>
      </c>
      <c r="BB22">
        <v>7.1050000000000004</v>
      </c>
      <c r="BC22">
        <v>14.012499999999999</v>
      </c>
      <c r="BD22">
        <v>8.7742142857142795</v>
      </c>
      <c r="BE22">
        <v>1.3025</v>
      </c>
      <c r="BF22">
        <v>6.9249999999999998</v>
      </c>
      <c r="BG22">
        <v>11.672499999999999</v>
      </c>
      <c r="BH22">
        <v>12.753125000000001</v>
      </c>
      <c r="BI22">
        <v>1.4999999999999999E-2</v>
      </c>
      <c r="BJ22">
        <v>5.8</v>
      </c>
      <c r="BK22">
        <v>11.28</v>
      </c>
      <c r="BL22">
        <v>5.8419463087248298</v>
      </c>
    </row>
    <row r="23" spans="1:64" x14ac:dyDescent="0.25">
      <c r="A23" s="15" t="str">
        <f t="shared" si="0"/>
        <v>Net Loan Growth (last 4 qtrs)--32963</v>
      </c>
      <c r="B23" s="15" t="str">
        <f t="shared" si="1"/>
        <v>Net Loan Growth (last 4 qtrs)</v>
      </c>
      <c r="C23">
        <v>21</v>
      </c>
      <c r="D23" s="22">
        <v>32963</v>
      </c>
      <c r="F23">
        <v>67.676767676767696</v>
      </c>
      <c r="J23">
        <v>75.983606557377001</v>
      </c>
      <c r="N23">
        <v>72.244313663114397</v>
      </c>
      <c r="R23">
        <v>82.352941176470594</v>
      </c>
      <c r="V23">
        <v>77.373417721519004</v>
      </c>
      <c r="Z23">
        <v>66.455696202531598</v>
      </c>
      <c r="AD23">
        <v>71.710526315789494</v>
      </c>
      <c r="AH23">
        <v>77.7777777777778</v>
      </c>
      <c r="AI23"/>
      <c r="AK23"/>
      <c r="AL23">
        <v>83.0508474576271</v>
      </c>
      <c r="AP23">
        <v>74.367088607594894</v>
      </c>
      <c r="AT23">
        <v>83.516483516483504</v>
      </c>
      <c r="AX23">
        <v>76.8229166666667</v>
      </c>
      <c r="BB23">
        <v>76.491228070175396</v>
      </c>
      <c r="BF23">
        <v>78.461538461538495</v>
      </c>
      <c r="BJ23">
        <v>74.834437086092706</v>
      </c>
    </row>
    <row r="24" spans="1:64" x14ac:dyDescent="0.25">
      <c r="A24" s="15" t="str">
        <f t="shared" si="0"/>
        <v>Equity / Assets--33054</v>
      </c>
      <c r="B24" s="15" t="str">
        <f t="shared" si="1"/>
        <v>Equity / Assets</v>
      </c>
      <c r="C24">
        <v>1</v>
      </c>
      <c r="D24" s="22">
        <v>33054</v>
      </c>
      <c r="E24">
        <v>7.8033202320153396</v>
      </c>
      <c r="F24">
        <v>9.0284317553685707</v>
      </c>
      <c r="G24">
        <v>11.149116823553801</v>
      </c>
      <c r="H24">
        <v>9.6818998402395504</v>
      </c>
      <c r="I24">
        <v>7.4485230010876897</v>
      </c>
      <c r="J24">
        <v>8.5218903962077306</v>
      </c>
      <c r="K24">
        <v>10.3060296759383</v>
      </c>
      <c r="L24">
        <v>9.1166507765478499</v>
      </c>
      <c r="M24">
        <v>6.9417670412523904</v>
      </c>
      <c r="N24">
        <v>8.2326323710761002</v>
      </c>
      <c r="O24">
        <v>10.1472798184505</v>
      </c>
      <c r="P24">
        <v>8.9505704862718094</v>
      </c>
      <c r="Q24">
        <v>7.39833118336208</v>
      </c>
      <c r="R24">
        <v>7.9889691610359703</v>
      </c>
      <c r="S24">
        <v>9.3537163079206191</v>
      </c>
      <c r="T24">
        <v>8.5997419936301895</v>
      </c>
      <c r="U24">
        <v>7.3197484240139801</v>
      </c>
      <c r="V24">
        <v>8.3594317163134892</v>
      </c>
      <c r="W24">
        <v>10.102705459810601</v>
      </c>
      <c r="X24">
        <v>8.9239580667261809</v>
      </c>
      <c r="Y24">
        <v>7.5857675731005898</v>
      </c>
      <c r="Z24">
        <v>8.6963897284038101</v>
      </c>
      <c r="AA24">
        <v>10.3284118284118</v>
      </c>
      <c r="AB24">
        <v>9.1888152224274595</v>
      </c>
      <c r="AC24">
        <v>7.8570274323794198</v>
      </c>
      <c r="AD24">
        <v>9.17291534614181</v>
      </c>
      <c r="AE24">
        <v>10.995993257573</v>
      </c>
      <c r="AF24">
        <v>9.6274226801844804</v>
      </c>
      <c r="AG24">
        <v>7.8900570929398199</v>
      </c>
      <c r="AH24">
        <v>9.0696769170883602</v>
      </c>
      <c r="AI24">
        <v>11.491935483871</v>
      </c>
      <c r="AJ24">
        <v>9.9328289457701597</v>
      </c>
      <c r="AK24">
        <v>7.5032615211029201</v>
      </c>
      <c r="AL24">
        <v>8.20049380348539</v>
      </c>
      <c r="AM24">
        <v>9.5172348124166799</v>
      </c>
      <c r="AN24">
        <v>8.8010887657304497</v>
      </c>
      <c r="AO24">
        <v>7.8900570929398199</v>
      </c>
      <c r="AP24">
        <v>9.1733971482700198</v>
      </c>
      <c r="AQ24">
        <v>11.190273556231</v>
      </c>
      <c r="AR24">
        <v>9.7839263029432892</v>
      </c>
      <c r="AS24">
        <v>7.3592191175130797</v>
      </c>
      <c r="AT24">
        <v>8.3508263227873396</v>
      </c>
      <c r="AU24">
        <v>9.92678051835248</v>
      </c>
      <c r="AV24">
        <v>8.7826187703949898</v>
      </c>
      <c r="AW24">
        <v>7.3603628626603497</v>
      </c>
      <c r="AX24">
        <v>8.2409715225115292</v>
      </c>
      <c r="AY24">
        <v>9.5958122701833801</v>
      </c>
      <c r="AZ24">
        <v>8.6724402729388395</v>
      </c>
      <c r="BA24">
        <v>7.0442507791477702</v>
      </c>
      <c r="BB24">
        <v>8.1281265967819998</v>
      </c>
      <c r="BC24">
        <v>9.5997335474652399</v>
      </c>
      <c r="BD24">
        <v>8.5660012919786102</v>
      </c>
      <c r="BE24">
        <v>7.4903258391639298</v>
      </c>
      <c r="BF24">
        <v>8.2566377216488505</v>
      </c>
      <c r="BG24">
        <v>9.4697493486734192</v>
      </c>
      <c r="BH24">
        <v>8.8338701170415899</v>
      </c>
      <c r="BI24">
        <v>7.2114674153982596</v>
      </c>
      <c r="BJ24">
        <v>8.1473184161515793</v>
      </c>
      <c r="BK24">
        <v>9.3656086616442291</v>
      </c>
      <c r="BL24">
        <v>8.5261313548601603</v>
      </c>
    </row>
    <row r="25" spans="1:64" x14ac:dyDescent="0.25">
      <c r="A25" s="15" t="str">
        <f t="shared" si="0"/>
        <v>Total Risk Based Capital Ratio--33054</v>
      </c>
      <c r="B25" s="15" t="str">
        <f t="shared" si="1"/>
        <v>Total Risk Based Capital Ratio</v>
      </c>
      <c r="C25">
        <v>2</v>
      </c>
      <c r="D25" s="22">
        <v>33054</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row>
    <row r="26" spans="1:64" x14ac:dyDescent="0.25">
      <c r="A26" s="15" t="str">
        <f t="shared" si="0"/>
        <v>Tier 1 Leverage Ratio--33054</v>
      </c>
      <c r="B26" s="15" t="str">
        <f t="shared" si="1"/>
        <v>Tier 1 Leverage Ratio</v>
      </c>
      <c r="C26">
        <v>3</v>
      </c>
      <c r="D26" s="22">
        <v>33054</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row>
    <row r="27" spans="1:64" x14ac:dyDescent="0.25">
      <c r="A27" s="15" t="str">
        <f t="shared" si="0"/>
        <v>ALLL / Nonaccrual Loans--33054</v>
      </c>
      <c r="B27" s="15" t="str">
        <f t="shared" si="1"/>
        <v>ALLL / Nonaccrual Loans</v>
      </c>
      <c r="C27">
        <v>4</v>
      </c>
      <c r="D27" s="22">
        <v>33054</v>
      </c>
      <c r="E27">
        <v>64.466366985657004</v>
      </c>
      <c r="F27">
        <v>129.39405709846599</v>
      </c>
      <c r="G27">
        <v>309.07029478458099</v>
      </c>
      <c r="H27">
        <v>961.90124339709701</v>
      </c>
      <c r="I27">
        <v>81.942336874051605</v>
      </c>
      <c r="J27">
        <v>153.96226415094301</v>
      </c>
      <c r="K27">
        <v>366.12903225806502</v>
      </c>
      <c r="L27">
        <v>450.34508510194797</v>
      </c>
      <c r="M27">
        <v>77.5202688286751</v>
      </c>
      <c r="N27">
        <v>154.00490998363301</v>
      </c>
      <c r="O27">
        <v>380.65175353784002</v>
      </c>
      <c r="P27">
        <v>464.062115542637</v>
      </c>
      <c r="Q27">
        <v>137.52591380250999</v>
      </c>
      <c r="R27">
        <v>228.57142857142901</v>
      </c>
      <c r="S27">
        <v>408.80026367831198</v>
      </c>
      <c r="T27">
        <v>339.12578705921197</v>
      </c>
      <c r="U27">
        <v>85.808459178857902</v>
      </c>
      <c r="V27">
        <v>169.868066392396</v>
      </c>
      <c r="W27">
        <v>442.72435897435901</v>
      </c>
      <c r="X27">
        <v>577.31297919306598</v>
      </c>
      <c r="Y27">
        <v>64.984472049689401</v>
      </c>
      <c r="Z27">
        <v>131.02489475599</v>
      </c>
      <c r="AA27">
        <v>272.07894736842098</v>
      </c>
      <c r="AB27">
        <v>339.04848801848198</v>
      </c>
      <c r="AC27">
        <v>87.447974730583397</v>
      </c>
      <c r="AD27">
        <v>162.87052095902601</v>
      </c>
      <c r="AE27">
        <v>346.75925925925901</v>
      </c>
      <c r="AF27">
        <v>503.26169324420698</v>
      </c>
      <c r="AG27">
        <v>117.693819676168</v>
      </c>
      <c r="AH27">
        <v>158.37104072398199</v>
      </c>
      <c r="AI27">
        <v>470.30303030303003</v>
      </c>
      <c r="AJ27">
        <v>754.15970016250299</v>
      </c>
      <c r="AK27">
        <v>58.121330724070503</v>
      </c>
      <c r="AL27">
        <v>105.747126436782</v>
      </c>
      <c r="AM27">
        <v>213.178294573643</v>
      </c>
      <c r="AN27">
        <v>199.702220075176</v>
      </c>
      <c r="AO27">
        <v>88.469111493970004</v>
      </c>
      <c r="AP27">
        <v>159.25925925925901</v>
      </c>
      <c r="AQ27">
        <v>435.88566827697298</v>
      </c>
      <c r="AR27">
        <v>491.20854892792801</v>
      </c>
      <c r="AS27">
        <v>85.576923076923094</v>
      </c>
      <c r="AT27">
        <v>158.333333333333</v>
      </c>
      <c r="AU27">
        <v>410.66666666666703</v>
      </c>
      <c r="AV27">
        <v>469.101754146301</v>
      </c>
      <c r="AW27">
        <v>76.530533686803807</v>
      </c>
      <c r="AX27">
        <v>152.16455656435599</v>
      </c>
      <c r="AY27">
        <v>311.16636528028903</v>
      </c>
      <c r="AZ27">
        <v>458.04044705702199</v>
      </c>
      <c r="BA27">
        <v>69.255636604774494</v>
      </c>
      <c r="BB27">
        <v>145.34161490683201</v>
      </c>
      <c r="BC27">
        <v>307.88104929896002</v>
      </c>
      <c r="BD27">
        <v>471.44138955037198</v>
      </c>
      <c r="BE27">
        <v>109.385451505017</v>
      </c>
      <c r="BF27">
        <v>146.284448818898</v>
      </c>
      <c r="BG27">
        <v>277.256881564651</v>
      </c>
      <c r="BH27">
        <v>383.04258581275298</v>
      </c>
      <c r="BI27">
        <v>73.465195660124394</v>
      </c>
      <c r="BJ27">
        <v>133.25661191536801</v>
      </c>
      <c r="BK27">
        <v>337.03810975609798</v>
      </c>
      <c r="BL27">
        <v>503.30032634336902</v>
      </c>
    </row>
    <row r="28" spans="1:64" x14ac:dyDescent="0.25">
      <c r="A28" s="15" t="str">
        <f t="shared" si="0"/>
        <v>[NCL + OREO] / [Total Loans + OREO]--33054</v>
      </c>
      <c r="B28" s="15" t="str">
        <f t="shared" si="1"/>
        <v>[NCL + OREO] / [Total Loans + OREO]</v>
      </c>
      <c r="C28">
        <v>5</v>
      </c>
      <c r="D28" s="22">
        <v>33054</v>
      </c>
      <c r="E28">
        <v>1.2832852920203901</v>
      </c>
      <c r="F28">
        <v>2.84504244735201</v>
      </c>
      <c r="G28">
        <v>4.2047134096611396</v>
      </c>
      <c r="H28">
        <v>3.3889141748478302</v>
      </c>
      <c r="I28">
        <v>0.88370394137614505</v>
      </c>
      <c r="J28">
        <v>2.0173630569087502</v>
      </c>
      <c r="K28">
        <v>3.7650205041251299</v>
      </c>
      <c r="L28">
        <v>2.6572415255530899</v>
      </c>
      <c r="M28">
        <v>0.80192180631961696</v>
      </c>
      <c r="N28">
        <v>1.95831745376544</v>
      </c>
      <c r="O28">
        <v>4.0997739152086199</v>
      </c>
      <c r="P28">
        <v>3.0425670499744801</v>
      </c>
      <c r="Q28">
        <v>1.10290754181038</v>
      </c>
      <c r="R28">
        <v>1.81603624901497</v>
      </c>
      <c r="S28">
        <v>2.45961685788581</v>
      </c>
      <c r="T28">
        <v>1.90139629162081</v>
      </c>
      <c r="U28">
        <v>0.80088818241189996</v>
      </c>
      <c r="V28">
        <v>1.8740339938330901</v>
      </c>
      <c r="W28">
        <v>3.404317330015</v>
      </c>
      <c r="X28">
        <v>2.4028991657062</v>
      </c>
      <c r="Y28">
        <v>1.43105878608524</v>
      </c>
      <c r="Z28">
        <v>3.2903620318433502</v>
      </c>
      <c r="AA28">
        <v>5.0786089783416797</v>
      </c>
      <c r="AB28">
        <v>3.6527207934041499</v>
      </c>
      <c r="AC28">
        <v>1.0000649455661501</v>
      </c>
      <c r="AD28">
        <v>2.4962188391018501</v>
      </c>
      <c r="AE28">
        <v>5.5311118870479996</v>
      </c>
      <c r="AF28">
        <v>3.5613281573447702</v>
      </c>
      <c r="AG28">
        <v>0.83495247597542399</v>
      </c>
      <c r="AH28">
        <v>1.7267222255530901</v>
      </c>
      <c r="AI28">
        <v>3.15145813734713</v>
      </c>
      <c r="AJ28">
        <v>2.3099679900496</v>
      </c>
      <c r="AK28">
        <v>1.12017612017612</v>
      </c>
      <c r="AL28">
        <v>1.8786625301620099</v>
      </c>
      <c r="AM28">
        <v>3.2209657537917402</v>
      </c>
      <c r="AN28">
        <v>2.3437410330189401</v>
      </c>
      <c r="AO28">
        <v>0.84283589489340605</v>
      </c>
      <c r="AP28">
        <v>2.1986970684039102</v>
      </c>
      <c r="AQ28">
        <v>4.1923551171393303</v>
      </c>
      <c r="AR28">
        <v>2.93559569917509</v>
      </c>
      <c r="AS28">
        <v>0.83692333070491998</v>
      </c>
      <c r="AT28">
        <v>1.82145523779082</v>
      </c>
      <c r="AU28">
        <v>3.3844659463858902</v>
      </c>
      <c r="AV28">
        <v>2.4672035319923502</v>
      </c>
      <c r="AW28">
        <v>0.87553988200542399</v>
      </c>
      <c r="AX28">
        <v>1.87872340425532</v>
      </c>
      <c r="AY28">
        <v>3.3686056639990301</v>
      </c>
      <c r="AZ28">
        <v>2.4033623508109998</v>
      </c>
      <c r="BA28">
        <v>0.9895176316423</v>
      </c>
      <c r="BB28">
        <v>2.08328869378294</v>
      </c>
      <c r="BC28">
        <v>3.7894769234604602</v>
      </c>
      <c r="BD28">
        <v>2.7661984590248401</v>
      </c>
      <c r="BE28">
        <v>0.78593766574537605</v>
      </c>
      <c r="BF28">
        <v>1.7385493157554499</v>
      </c>
      <c r="BG28">
        <v>2.4529229169682498</v>
      </c>
      <c r="BH28">
        <v>2.01342198347978</v>
      </c>
      <c r="BI28">
        <v>0.86416747809152905</v>
      </c>
      <c r="BJ28">
        <v>1.8175939398138501</v>
      </c>
      <c r="BK28">
        <v>2.9791584638341901</v>
      </c>
      <c r="BL28">
        <v>2.1477928037551801</v>
      </c>
    </row>
    <row r="29" spans="1:64" x14ac:dyDescent="0.25">
      <c r="A29" s="15" t="str">
        <f t="shared" si="0"/>
        <v>[Noncurrent + Delinquent Loans] / [Capital + ALLL]--33054</v>
      </c>
      <c r="B29" s="15" t="str">
        <f t="shared" si="1"/>
        <v>[Noncurrent + Delinquent Loans] / [Capital + ALLL]</v>
      </c>
      <c r="C29">
        <v>6</v>
      </c>
      <c r="D29" s="22">
        <v>33054</v>
      </c>
      <c r="E29">
        <v>10.472711747079201</v>
      </c>
      <c r="F29">
        <v>19.771094439160802</v>
      </c>
      <c r="G29">
        <v>29.3889733151798</v>
      </c>
      <c r="H29">
        <v>24.7123966526906</v>
      </c>
      <c r="I29">
        <v>8.6424023865481292</v>
      </c>
      <c r="J29">
        <v>17.130662779471098</v>
      </c>
      <c r="K29">
        <v>29.170081278992999</v>
      </c>
      <c r="L29">
        <v>21.322386704502701</v>
      </c>
      <c r="M29">
        <v>8.4831262465275294</v>
      </c>
      <c r="N29">
        <v>17.917459548194099</v>
      </c>
      <c r="O29">
        <v>32.2245523016473</v>
      </c>
      <c r="P29">
        <v>24.060656391582398</v>
      </c>
      <c r="Q29">
        <v>13.145148980339499</v>
      </c>
      <c r="R29">
        <v>21.052233032678998</v>
      </c>
      <c r="S29">
        <v>30.494657941608398</v>
      </c>
      <c r="T29">
        <v>24.1593981094152</v>
      </c>
      <c r="U29">
        <v>7.99031444368004</v>
      </c>
      <c r="V29">
        <v>16.5617038201291</v>
      </c>
      <c r="W29">
        <v>29.334273353566299</v>
      </c>
      <c r="X29">
        <v>21.023595638317701</v>
      </c>
      <c r="Y29">
        <v>11.2631764374133</v>
      </c>
      <c r="Z29">
        <v>22.154944945937899</v>
      </c>
      <c r="AA29">
        <v>32.126232873170203</v>
      </c>
      <c r="AB29">
        <v>25.521338778172598</v>
      </c>
      <c r="AC29">
        <v>6.7189553507526103</v>
      </c>
      <c r="AD29">
        <v>16.488850754953301</v>
      </c>
      <c r="AE29">
        <v>27.561214276110402</v>
      </c>
      <c r="AF29">
        <v>20.344358470632098</v>
      </c>
      <c r="AG29">
        <v>5.1378446115288199</v>
      </c>
      <c r="AH29">
        <v>10.8737332237743</v>
      </c>
      <c r="AI29">
        <v>20.971914264597199</v>
      </c>
      <c r="AJ29">
        <v>15.113122094575001</v>
      </c>
      <c r="AK29">
        <v>14.468968119222801</v>
      </c>
      <c r="AL29">
        <v>20.852687458526901</v>
      </c>
      <c r="AM29">
        <v>34.375536849338602</v>
      </c>
      <c r="AN29">
        <v>25.639222227888499</v>
      </c>
      <c r="AO29">
        <v>6.0749506903353101</v>
      </c>
      <c r="AP29">
        <v>14.0333660451423</v>
      </c>
      <c r="AQ29">
        <v>25.464623410498898</v>
      </c>
      <c r="AR29">
        <v>18.092341260544099</v>
      </c>
      <c r="AS29">
        <v>9.9042784747621209</v>
      </c>
      <c r="AT29">
        <v>19.2192872409627</v>
      </c>
      <c r="AU29">
        <v>29.923263195129</v>
      </c>
      <c r="AV29">
        <v>22.451781394732201</v>
      </c>
      <c r="AW29">
        <v>10.8978507799065</v>
      </c>
      <c r="AX29">
        <v>19.678828003944201</v>
      </c>
      <c r="AY29">
        <v>34.017444111593399</v>
      </c>
      <c r="AZ29">
        <v>23.960900944990701</v>
      </c>
      <c r="BA29">
        <v>10.4276131008794</v>
      </c>
      <c r="BB29">
        <v>21.2921267383574</v>
      </c>
      <c r="BC29">
        <v>35.5730728712876</v>
      </c>
      <c r="BD29">
        <v>26.2364519975512</v>
      </c>
      <c r="BE29">
        <v>13.2793624149844</v>
      </c>
      <c r="BF29">
        <v>16.898237220835799</v>
      </c>
      <c r="BG29">
        <v>26.079237466868999</v>
      </c>
      <c r="BH29">
        <v>22.088004637368101</v>
      </c>
      <c r="BI29">
        <v>10.418760469011699</v>
      </c>
      <c r="BJ29">
        <v>19.067135050741602</v>
      </c>
      <c r="BK29">
        <v>33.3333333333333</v>
      </c>
      <c r="BL29">
        <v>22.864436409369599</v>
      </c>
    </row>
    <row r="30" spans="1:64" x14ac:dyDescent="0.25">
      <c r="A30" s="15" t="str">
        <f t="shared" si="0"/>
        <v xml:space="preserve">  Ag [NCL+DQ] / [Capital + ALLL]--33054</v>
      </c>
      <c r="B30" s="15" t="str">
        <f t="shared" si="1"/>
        <v xml:space="preserve">  Ag [NCL+DQ] / [Capital + ALLL]</v>
      </c>
      <c r="C30">
        <v>7</v>
      </c>
      <c r="D30" s="22">
        <v>33054</v>
      </c>
      <c r="E30">
        <v>0</v>
      </c>
      <c r="F30">
        <v>0.79315505315230495</v>
      </c>
      <c r="G30">
        <v>5.1357329301322503</v>
      </c>
      <c r="H30">
        <v>5.5945986616721299</v>
      </c>
      <c r="I30">
        <v>0</v>
      </c>
      <c r="J30">
        <v>0.19381159527144901</v>
      </c>
      <c r="K30">
        <v>3.83783367706351</v>
      </c>
      <c r="L30">
        <v>3.08266241665976</v>
      </c>
      <c r="M30">
        <v>0</v>
      </c>
      <c r="N30">
        <v>0</v>
      </c>
      <c r="O30">
        <v>0.22142925165090699</v>
      </c>
      <c r="P30">
        <v>1.15335933649435</v>
      </c>
      <c r="Q30">
        <v>0</v>
      </c>
      <c r="R30">
        <v>0</v>
      </c>
      <c r="S30">
        <v>0</v>
      </c>
      <c r="T30">
        <v>1.6512419698530401E-2</v>
      </c>
      <c r="U30">
        <v>0</v>
      </c>
      <c r="V30">
        <v>0</v>
      </c>
      <c r="W30">
        <v>2.54901599271117</v>
      </c>
      <c r="X30">
        <v>2.30605809765082</v>
      </c>
      <c r="Y30">
        <v>0</v>
      </c>
      <c r="Z30">
        <v>0</v>
      </c>
      <c r="AA30">
        <v>5.1357329301322503</v>
      </c>
      <c r="AB30">
        <v>3.49656375099392</v>
      </c>
      <c r="AC30">
        <v>0.31248176692427199</v>
      </c>
      <c r="AD30">
        <v>2.84801443291843</v>
      </c>
      <c r="AE30">
        <v>11.5257130294068</v>
      </c>
      <c r="AF30">
        <v>7.6643599237193998</v>
      </c>
      <c r="AG30">
        <v>8.0775444264943499E-2</v>
      </c>
      <c r="AH30">
        <v>1.36741973840666</v>
      </c>
      <c r="AI30">
        <v>6.6950158227848098</v>
      </c>
      <c r="AJ30">
        <v>4.0025616758349196</v>
      </c>
      <c r="AK30">
        <v>0</v>
      </c>
      <c r="AL30">
        <v>0</v>
      </c>
      <c r="AM30">
        <v>2.53411306042885</v>
      </c>
      <c r="AN30">
        <v>1.66724089670237</v>
      </c>
      <c r="AO30">
        <v>0.13966480446927401</v>
      </c>
      <c r="AP30">
        <v>2.4082568807339499</v>
      </c>
      <c r="AQ30">
        <v>8.6998784933171294</v>
      </c>
      <c r="AR30">
        <v>5.5792867327763496</v>
      </c>
      <c r="AS30">
        <v>0</v>
      </c>
      <c r="AT30">
        <v>0.34119713189480599</v>
      </c>
      <c r="AU30">
        <v>3.8333372710698401</v>
      </c>
      <c r="AV30">
        <v>2.7040851466755398</v>
      </c>
      <c r="AW30">
        <v>0</v>
      </c>
      <c r="AX30">
        <v>0</v>
      </c>
      <c r="AY30">
        <v>0.39392245592393799</v>
      </c>
      <c r="AZ30">
        <v>0.94614387226711805</v>
      </c>
      <c r="BA30">
        <v>0</v>
      </c>
      <c r="BB30">
        <v>0</v>
      </c>
      <c r="BC30">
        <v>0.58629114032356999</v>
      </c>
      <c r="BD30">
        <v>1.1710783333397501</v>
      </c>
      <c r="BE30">
        <v>0</v>
      </c>
      <c r="BF30">
        <v>0</v>
      </c>
      <c r="BG30">
        <v>0.37147217200906402</v>
      </c>
      <c r="BH30">
        <v>0.61513635123938004</v>
      </c>
      <c r="BI30">
        <v>0</v>
      </c>
      <c r="BJ30">
        <v>0</v>
      </c>
      <c r="BK30">
        <v>0</v>
      </c>
      <c r="BL30">
        <v>0.25824155178603603</v>
      </c>
    </row>
    <row r="31" spans="1:64" x14ac:dyDescent="0.25">
      <c r="A31" s="15" t="str">
        <f t="shared" si="0"/>
        <v xml:space="preserve">  CLD [NCL+DQ] / [Capital + ALLL]--33054</v>
      </c>
      <c r="B31" s="15" t="str">
        <f t="shared" si="1"/>
        <v xml:space="preserve">  CLD [NCL+DQ] / [Capital + ALLL]</v>
      </c>
      <c r="C31">
        <v>8</v>
      </c>
      <c r="D31" s="22">
        <v>33054</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row>
    <row r="32" spans="1:64" x14ac:dyDescent="0.25">
      <c r="A32" s="15" t="str">
        <f t="shared" si="0"/>
        <v xml:space="preserve">  CRE [NCL+DQ] / [Capital + ALLL]--33054</v>
      </c>
      <c r="B32" s="15" t="str">
        <f t="shared" si="1"/>
        <v xml:space="preserve">  CRE [NCL+DQ] / [Capital + ALLL]</v>
      </c>
      <c r="C32">
        <v>9</v>
      </c>
      <c r="D32" s="22">
        <v>33054</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row>
    <row r="33" spans="1:64" x14ac:dyDescent="0.25">
      <c r="A33" s="15" t="str">
        <f t="shared" si="0"/>
        <v xml:space="preserve">  Res RE [NCL+DQ] / [Capital + ALLL]--33054</v>
      </c>
      <c r="B33" s="15" t="str">
        <f t="shared" si="1"/>
        <v xml:space="preserve">  Res RE [NCL+DQ] / [Capital + ALLL]</v>
      </c>
      <c r="C33">
        <v>10</v>
      </c>
      <c r="D33" s="22">
        <v>33054</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row>
    <row r="34" spans="1:64" x14ac:dyDescent="0.25">
      <c r="A34" s="15" t="str">
        <f t="shared" si="0"/>
        <v xml:space="preserve">  C&amp;I [NCL+DQ] / [Capital + ALLL]--33054</v>
      </c>
      <c r="B34" s="15" t="str">
        <f t="shared" si="1"/>
        <v xml:space="preserve">  C&amp;I [NCL+DQ] / [Capital + ALLL]</v>
      </c>
      <c r="C34">
        <v>11</v>
      </c>
      <c r="D34" s="22">
        <v>33054</v>
      </c>
      <c r="E34">
        <v>3.6736579566307399</v>
      </c>
      <c r="F34">
        <v>9.3780632513026898</v>
      </c>
      <c r="G34">
        <v>19.7760150721538</v>
      </c>
      <c r="H34">
        <v>14.117629635684199</v>
      </c>
      <c r="I34">
        <v>2.3196516052838798</v>
      </c>
      <c r="J34">
        <v>6.6605298445140502</v>
      </c>
      <c r="K34">
        <v>14.773855542256101</v>
      </c>
      <c r="L34">
        <v>10.1564189973168</v>
      </c>
      <c r="M34">
        <v>1.39964134993973</v>
      </c>
      <c r="N34">
        <v>5.1719128814442303</v>
      </c>
      <c r="O34">
        <v>12.5045531668571</v>
      </c>
      <c r="P34">
        <v>9.2472687893702794</v>
      </c>
      <c r="Q34">
        <v>1.88300266925324</v>
      </c>
      <c r="R34">
        <v>5.4863347082561598</v>
      </c>
      <c r="S34">
        <v>11.168344441933799</v>
      </c>
      <c r="T34">
        <v>7.8847621327110904</v>
      </c>
      <c r="U34">
        <v>1.9112738130138001</v>
      </c>
      <c r="V34">
        <v>5.3934587996065</v>
      </c>
      <c r="W34">
        <v>13.055910524678801</v>
      </c>
      <c r="X34">
        <v>9.2377670201684108</v>
      </c>
      <c r="Y34">
        <v>5.1698509247947904</v>
      </c>
      <c r="Z34">
        <v>11.5269627721324</v>
      </c>
      <c r="AA34">
        <v>20.315944748765801</v>
      </c>
      <c r="AB34">
        <v>15.591601831906701</v>
      </c>
      <c r="AC34">
        <v>3.15060638229428</v>
      </c>
      <c r="AD34">
        <v>8.7753290618217292</v>
      </c>
      <c r="AE34">
        <v>17.873701448596101</v>
      </c>
      <c r="AF34">
        <v>11.953408603614699</v>
      </c>
      <c r="AG34">
        <v>1.5297906602254401</v>
      </c>
      <c r="AH34">
        <v>5.1662899580238903</v>
      </c>
      <c r="AI34">
        <v>12.019491066594499</v>
      </c>
      <c r="AJ34">
        <v>8.3476954221619195</v>
      </c>
      <c r="AK34">
        <v>2.8297960882230502</v>
      </c>
      <c r="AL34">
        <v>6.8117694478033002</v>
      </c>
      <c r="AM34">
        <v>12.3777752214425</v>
      </c>
      <c r="AN34">
        <v>9.4847412630900294</v>
      </c>
      <c r="AO34">
        <v>2.2157434402332399</v>
      </c>
      <c r="AP34">
        <v>5.9796854521625198</v>
      </c>
      <c r="AQ34">
        <v>15.1930894308943</v>
      </c>
      <c r="AR34">
        <v>9.9351888532723205</v>
      </c>
      <c r="AS34">
        <v>2.9098716323982101</v>
      </c>
      <c r="AT34">
        <v>8.1056587038779302</v>
      </c>
      <c r="AU34">
        <v>15.445036406565199</v>
      </c>
      <c r="AV34">
        <v>10.9979722681742</v>
      </c>
      <c r="AW34">
        <v>1.8043129228355701</v>
      </c>
      <c r="AX34">
        <v>5.1998496429018903</v>
      </c>
      <c r="AY34">
        <v>11.5679850247245</v>
      </c>
      <c r="AZ34">
        <v>8.5555072419007807</v>
      </c>
      <c r="BA34">
        <v>3.7634812129050101</v>
      </c>
      <c r="BB34">
        <v>9.9015364536722394</v>
      </c>
      <c r="BC34">
        <v>20.209997074712401</v>
      </c>
      <c r="BD34">
        <v>14.437477776654299</v>
      </c>
      <c r="BE34">
        <v>2.0848066050466398</v>
      </c>
      <c r="BF34">
        <v>5.3000648936730901</v>
      </c>
      <c r="BG34">
        <v>8.3216409871578598</v>
      </c>
      <c r="BH34">
        <v>7.17914221501443</v>
      </c>
      <c r="BI34">
        <v>2.09424083769634</v>
      </c>
      <c r="BJ34">
        <v>6.1567756267851497</v>
      </c>
      <c r="BK34">
        <v>13.951395139514</v>
      </c>
      <c r="BL34">
        <v>9.5718301932824996</v>
      </c>
    </row>
    <row r="35" spans="1:64" x14ac:dyDescent="0.25">
      <c r="A35" s="15" t="str">
        <f t="shared" si="0"/>
        <v xml:space="preserve">  Ind [NCL+DQ] / [Capital + ALLL]--33054</v>
      </c>
      <c r="B35" s="15" t="str">
        <f t="shared" si="1"/>
        <v xml:space="preserve">  Ind [NCL+DQ] / [Capital + ALLL]</v>
      </c>
      <c r="C35">
        <v>12</v>
      </c>
      <c r="D35" s="22">
        <v>33054</v>
      </c>
      <c r="E35">
        <v>0.894940331618712</v>
      </c>
      <c r="F35">
        <v>2.0825343991249201</v>
      </c>
      <c r="G35">
        <v>4.1898779186914803</v>
      </c>
      <c r="H35">
        <v>3.4139097863591101</v>
      </c>
      <c r="I35">
        <v>0.60695273050198195</v>
      </c>
      <c r="J35">
        <v>1.7387868689124399</v>
      </c>
      <c r="K35">
        <v>3.69754555132329</v>
      </c>
      <c r="L35">
        <v>2.78677125554153</v>
      </c>
      <c r="M35">
        <v>0.365212862998961</v>
      </c>
      <c r="N35">
        <v>1.6658044912038099</v>
      </c>
      <c r="O35">
        <v>4.1742286751361197</v>
      </c>
      <c r="P35">
        <v>3.1384250817504098</v>
      </c>
      <c r="Q35">
        <v>2.1351829485303599</v>
      </c>
      <c r="R35">
        <v>3.8213671337937001</v>
      </c>
      <c r="S35">
        <v>7.0856481644062699</v>
      </c>
      <c r="T35">
        <v>5.41217091913333</v>
      </c>
      <c r="U35">
        <v>0.64270927186842497</v>
      </c>
      <c r="V35">
        <v>1.7806288101286001</v>
      </c>
      <c r="W35">
        <v>3.9333508482106598</v>
      </c>
      <c r="X35">
        <v>2.8025317671979999</v>
      </c>
      <c r="Y35">
        <v>0.74039833571875602</v>
      </c>
      <c r="Z35">
        <v>1.9593655207280101</v>
      </c>
      <c r="AA35">
        <v>4.3193487291599597</v>
      </c>
      <c r="AB35">
        <v>3.3312549280848001</v>
      </c>
      <c r="AC35">
        <v>0.29281263177622602</v>
      </c>
      <c r="AD35">
        <v>1.0039773435552199</v>
      </c>
      <c r="AE35">
        <v>2.2701238923626099</v>
      </c>
      <c r="AF35">
        <v>1.7719772895306301</v>
      </c>
      <c r="AG35">
        <v>0.30637254901960798</v>
      </c>
      <c r="AH35">
        <v>1.25588697017268</v>
      </c>
      <c r="AI35">
        <v>2.9265412836299198</v>
      </c>
      <c r="AJ35">
        <v>2.80548960481326</v>
      </c>
      <c r="AK35">
        <v>1.2910798122065701</v>
      </c>
      <c r="AL35">
        <v>2.2132796780684099</v>
      </c>
      <c r="AM35">
        <v>4.0980313378866997</v>
      </c>
      <c r="AN35">
        <v>3.1541782129954901</v>
      </c>
      <c r="AO35">
        <v>0.37917959324370898</v>
      </c>
      <c r="AP35">
        <v>1.15079365079365</v>
      </c>
      <c r="AQ35">
        <v>2.6082677165354302</v>
      </c>
      <c r="AR35">
        <v>1.94972123124115</v>
      </c>
      <c r="AS35">
        <v>0.599102510090749</v>
      </c>
      <c r="AT35">
        <v>1.6899272624463499</v>
      </c>
      <c r="AU35">
        <v>3.5654813321815899</v>
      </c>
      <c r="AV35">
        <v>2.7571945578983099</v>
      </c>
      <c r="AW35">
        <v>1.16719445577284</v>
      </c>
      <c r="AX35">
        <v>2.1268137547207302</v>
      </c>
      <c r="AY35">
        <v>4.7006711225176003</v>
      </c>
      <c r="AZ35">
        <v>3.6041776418440401</v>
      </c>
      <c r="BA35">
        <v>0.71249353983628705</v>
      </c>
      <c r="BB35">
        <v>1.97922972409433</v>
      </c>
      <c r="BC35">
        <v>4.8098321972913203</v>
      </c>
      <c r="BD35">
        <v>3.4465708509059398</v>
      </c>
      <c r="BE35">
        <v>2.0559726304197699</v>
      </c>
      <c r="BF35">
        <v>4.3929691975496201</v>
      </c>
      <c r="BG35">
        <v>5.6280797629133996</v>
      </c>
      <c r="BH35">
        <v>5.7710192027865501</v>
      </c>
      <c r="BI35">
        <v>0.59836237665337</v>
      </c>
      <c r="BJ35">
        <v>1.84925749509667</v>
      </c>
      <c r="BK35">
        <v>3.9294306335204499</v>
      </c>
      <c r="BL35">
        <v>3.0406541218291401</v>
      </c>
    </row>
    <row r="36" spans="1:64" x14ac:dyDescent="0.25">
      <c r="A36" s="15" t="str">
        <f t="shared" si="0"/>
        <v xml:space="preserve">  OREO / [Capital + ALLL]--33054</v>
      </c>
      <c r="B36" s="15" t="str">
        <f t="shared" si="1"/>
        <v xml:space="preserve">  OREO / [Capital + ALLL]</v>
      </c>
      <c r="C36">
        <v>13</v>
      </c>
      <c r="D36" s="22">
        <v>33054</v>
      </c>
      <c r="E36">
        <v>0.14858550274524701</v>
      </c>
      <c r="F36">
        <v>1.5600179669267</v>
      </c>
      <c r="G36">
        <v>5.1949302883115296</v>
      </c>
      <c r="H36">
        <v>5.5822088267456804</v>
      </c>
      <c r="I36">
        <v>0</v>
      </c>
      <c r="J36">
        <v>1.7453251882148799</v>
      </c>
      <c r="K36">
        <v>5.8214971118874503</v>
      </c>
      <c r="L36">
        <v>4.1330850635981404</v>
      </c>
      <c r="M36">
        <v>0</v>
      </c>
      <c r="N36">
        <v>1.5477740527463899</v>
      </c>
      <c r="O36">
        <v>7.1928028195932301</v>
      </c>
      <c r="P36">
        <v>6.7964901931275898</v>
      </c>
      <c r="Q36">
        <v>0.45922470300186502</v>
      </c>
      <c r="R36">
        <v>2.2180732544835</v>
      </c>
      <c r="S36">
        <v>4.4904105840115696</v>
      </c>
      <c r="T36">
        <v>3.0254692413136701</v>
      </c>
      <c r="U36">
        <v>0</v>
      </c>
      <c r="V36">
        <v>1.79750187037984</v>
      </c>
      <c r="W36">
        <v>5.8526393709706301</v>
      </c>
      <c r="X36">
        <v>4.44277856297981</v>
      </c>
      <c r="Y36">
        <v>0.15991530660949499</v>
      </c>
      <c r="Z36">
        <v>2.6180039333804599</v>
      </c>
      <c r="AA36">
        <v>7.1822434873243699</v>
      </c>
      <c r="AB36">
        <v>4.8560757870318598</v>
      </c>
      <c r="AC36">
        <v>0</v>
      </c>
      <c r="AD36">
        <v>1.74722390241086</v>
      </c>
      <c r="AE36">
        <v>5.9730014604001997</v>
      </c>
      <c r="AF36">
        <v>4.2298376275592702</v>
      </c>
      <c r="AG36">
        <v>0</v>
      </c>
      <c r="AH36">
        <v>0.41748526522593299</v>
      </c>
      <c r="AI36">
        <v>3.42356687898089</v>
      </c>
      <c r="AJ36">
        <v>2.7580107648814098</v>
      </c>
      <c r="AK36">
        <v>5.6593095642331601E-2</v>
      </c>
      <c r="AL36">
        <v>1.7778686012056799</v>
      </c>
      <c r="AM36">
        <v>7.0309896701099603</v>
      </c>
      <c r="AN36">
        <v>4.0477464072189404</v>
      </c>
      <c r="AO36">
        <v>0</v>
      </c>
      <c r="AP36">
        <v>1.4220705346985201</v>
      </c>
      <c r="AQ36">
        <v>5.9650824442288997</v>
      </c>
      <c r="AR36">
        <v>4.2387305817794498</v>
      </c>
      <c r="AS36">
        <v>0</v>
      </c>
      <c r="AT36">
        <v>1.53149045023607</v>
      </c>
      <c r="AU36">
        <v>5.3702853516973699</v>
      </c>
      <c r="AV36">
        <v>4.1651958813772696</v>
      </c>
      <c r="AW36">
        <v>3.4235632878432398E-2</v>
      </c>
      <c r="AX36">
        <v>2.2904260192395798</v>
      </c>
      <c r="AY36">
        <v>6.0161910381639299</v>
      </c>
      <c r="AZ36">
        <v>4.2096628955466597</v>
      </c>
      <c r="BA36">
        <v>0.148092479097822</v>
      </c>
      <c r="BB36">
        <v>2.35699599055864</v>
      </c>
      <c r="BC36">
        <v>6.0398149296691699</v>
      </c>
      <c r="BD36">
        <v>4.8420961258198698</v>
      </c>
      <c r="BE36">
        <v>0</v>
      </c>
      <c r="BF36">
        <v>1.2287540702488999</v>
      </c>
      <c r="BG36">
        <v>3.6807733738947199</v>
      </c>
      <c r="BH36">
        <v>2.6750933782883801</v>
      </c>
      <c r="BI36">
        <v>0</v>
      </c>
      <c r="BJ36">
        <v>1.7653390742734101</v>
      </c>
      <c r="BK36">
        <v>5.06670902160102</v>
      </c>
      <c r="BL36">
        <v>3.3925759370616202</v>
      </c>
    </row>
    <row r="37" spans="1:64" x14ac:dyDescent="0.25">
      <c r="A37" s="15" t="str">
        <f t="shared" si="0"/>
        <v>ROAA--33054</v>
      </c>
      <c r="B37" s="15" t="str">
        <f t="shared" si="1"/>
        <v>ROAA</v>
      </c>
      <c r="C37">
        <v>14</v>
      </c>
      <c r="D37" s="22">
        <v>33054</v>
      </c>
      <c r="E37">
        <v>0.73250000000000004</v>
      </c>
      <c r="F37">
        <v>0.995</v>
      </c>
      <c r="G37">
        <v>1.2775000000000001</v>
      </c>
      <c r="H37">
        <v>0.88795918367346904</v>
      </c>
      <c r="I37">
        <v>0.74</v>
      </c>
      <c r="J37">
        <v>1.03</v>
      </c>
      <c r="K37">
        <v>1.31</v>
      </c>
      <c r="L37">
        <v>0.97152941176470597</v>
      </c>
      <c r="M37">
        <v>0.6</v>
      </c>
      <c r="N37">
        <v>0.99</v>
      </c>
      <c r="O37">
        <v>1.32</v>
      </c>
      <c r="P37">
        <v>0.81521415726663404</v>
      </c>
      <c r="Q37">
        <v>0.72</v>
      </c>
      <c r="R37">
        <v>0.93500000000000005</v>
      </c>
      <c r="S37">
        <v>1.1924999999999999</v>
      </c>
      <c r="T37">
        <v>0.93911764705882395</v>
      </c>
      <c r="U37">
        <v>0.67749999999999999</v>
      </c>
      <c r="V37">
        <v>0.99</v>
      </c>
      <c r="W37">
        <v>1.29</v>
      </c>
      <c r="X37">
        <v>0.93025974025974001</v>
      </c>
      <c r="Y37">
        <v>0.87</v>
      </c>
      <c r="Z37">
        <v>1.0900000000000001</v>
      </c>
      <c r="AA37">
        <v>1.3</v>
      </c>
      <c r="AB37">
        <v>1.04634615384615</v>
      </c>
      <c r="AC37">
        <v>0.63</v>
      </c>
      <c r="AD37">
        <v>1.03</v>
      </c>
      <c r="AE37">
        <v>1.2975000000000001</v>
      </c>
      <c r="AF37">
        <v>0.87839999999999996</v>
      </c>
      <c r="AG37">
        <v>0.88</v>
      </c>
      <c r="AH37">
        <v>1.2</v>
      </c>
      <c r="AI37">
        <v>1.45</v>
      </c>
      <c r="AJ37">
        <v>1.1373983739837401</v>
      </c>
      <c r="AK37">
        <v>0.83</v>
      </c>
      <c r="AL37">
        <v>1.03</v>
      </c>
      <c r="AM37">
        <v>1.31</v>
      </c>
      <c r="AN37">
        <v>0.988869565217391</v>
      </c>
      <c r="AO37">
        <v>0.75</v>
      </c>
      <c r="AP37">
        <v>1.05</v>
      </c>
      <c r="AQ37">
        <v>1.35</v>
      </c>
      <c r="AR37">
        <v>0.98516693163752</v>
      </c>
      <c r="AS37">
        <v>0.74</v>
      </c>
      <c r="AT37">
        <v>1.02</v>
      </c>
      <c r="AU37">
        <v>1.31</v>
      </c>
      <c r="AV37">
        <v>0.97665116279069797</v>
      </c>
      <c r="AW37">
        <v>0.7</v>
      </c>
      <c r="AX37">
        <v>0.99</v>
      </c>
      <c r="AY37">
        <v>1.2649999999999999</v>
      </c>
      <c r="AZ37">
        <v>0.92378016085790904</v>
      </c>
      <c r="BA37">
        <v>0.71</v>
      </c>
      <c r="BB37">
        <v>1</v>
      </c>
      <c r="BC37">
        <v>1.27</v>
      </c>
      <c r="BD37">
        <v>0.925205479452055</v>
      </c>
      <c r="BE37">
        <v>0.90500000000000003</v>
      </c>
      <c r="BF37">
        <v>1.2150000000000001</v>
      </c>
      <c r="BG37">
        <v>1.32</v>
      </c>
      <c r="BH37">
        <v>1.2452173913043501</v>
      </c>
      <c r="BI37">
        <v>0.6</v>
      </c>
      <c r="BJ37">
        <v>0.99</v>
      </c>
      <c r="BK37">
        <v>1.3</v>
      </c>
      <c r="BL37">
        <v>0.90802721088435401</v>
      </c>
    </row>
    <row r="38" spans="1:64" x14ac:dyDescent="0.25">
      <c r="A38" s="15" t="str">
        <f t="shared" si="0"/>
        <v>NIM--33054</v>
      </c>
      <c r="B38" s="15" t="str">
        <f t="shared" si="1"/>
        <v>NIM</v>
      </c>
      <c r="C38">
        <v>15</v>
      </c>
      <c r="D38" s="22">
        <v>33054</v>
      </c>
      <c r="E38">
        <v>4.0975000000000001</v>
      </c>
      <c r="F38">
        <v>4.72</v>
      </c>
      <c r="G38">
        <v>5.4124999999999996</v>
      </c>
      <c r="H38">
        <v>4.7754081632653103</v>
      </c>
      <c r="I38">
        <v>4.0999999999999996</v>
      </c>
      <c r="J38">
        <v>4.4950000000000001</v>
      </c>
      <c r="K38">
        <v>4.95</v>
      </c>
      <c r="L38">
        <v>4.5737142857142903</v>
      </c>
      <c r="M38">
        <v>4.01</v>
      </c>
      <c r="N38">
        <v>4.4800000000000004</v>
      </c>
      <c r="O38">
        <v>5.04</v>
      </c>
      <c r="P38">
        <v>4.5818742847801204</v>
      </c>
      <c r="Q38">
        <v>4.1950000000000003</v>
      </c>
      <c r="R38">
        <v>4.4400000000000004</v>
      </c>
      <c r="S38">
        <v>4.72</v>
      </c>
      <c r="T38">
        <v>4.4917647058823498</v>
      </c>
      <c r="U38">
        <v>4.09</v>
      </c>
      <c r="V38">
        <v>4.49</v>
      </c>
      <c r="W38">
        <v>4.9225000000000003</v>
      </c>
      <c r="X38">
        <v>4.54977272727273</v>
      </c>
      <c r="Y38">
        <v>4.3425000000000002</v>
      </c>
      <c r="Z38">
        <v>4.8099999999999996</v>
      </c>
      <c r="AA38">
        <v>5.5374999999999996</v>
      </c>
      <c r="AB38">
        <v>4.9742307692307701</v>
      </c>
      <c r="AC38">
        <v>3.895</v>
      </c>
      <c r="AD38">
        <v>4.37</v>
      </c>
      <c r="AE38">
        <v>4.7949999999999999</v>
      </c>
      <c r="AF38">
        <v>4.3562000000000003</v>
      </c>
      <c r="AG38">
        <v>3.98</v>
      </c>
      <c r="AH38">
        <v>4.45</v>
      </c>
      <c r="AI38">
        <v>5.0199999999999996</v>
      </c>
      <c r="AJ38">
        <v>4.6790243902439004</v>
      </c>
      <c r="AK38">
        <v>4.1900000000000004</v>
      </c>
      <c r="AL38">
        <v>4.46</v>
      </c>
      <c r="AM38">
        <v>4.7699999999999996</v>
      </c>
      <c r="AN38">
        <v>4.4882608695652202</v>
      </c>
      <c r="AO38">
        <v>3.98</v>
      </c>
      <c r="AP38">
        <v>4.34</v>
      </c>
      <c r="AQ38">
        <v>4.7300000000000004</v>
      </c>
      <c r="AR38">
        <v>4.3872655007949097</v>
      </c>
      <c r="AS38">
        <v>4.13</v>
      </c>
      <c r="AT38">
        <v>4.53</v>
      </c>
      <c r="AU38">
        <v>5.05</v>
      </c>
      <c r="AV38">
        <v>4.63</v>
      </c>
      <c r="AW38">
        <v>4.165</v>
      </c>
      <c r="AX38">
        <v>4.57</v>
      </c>
      <c r="AY38">
        <v>4.92</v>
      </c>
      <c r="AZ38">
        <v>4.5993565683646098</v>
      </c>
      <c r="BA38">
        <v>4.22</v>
      </c>
      <c r="BB38">
        <v>4.74</v>
      </c>
      <c r="BC38">
        <v>5.3324999999999996</v>
      </c>
      <c r="BD38">
        <v>4.8041780821917799</v>
      </c>
      <c r="BE38">
        <v>4.5650000000000004</v>
      </c>
      <c r="BF38">
        <v>4.8650000000000002</v>
      </c>
      <c r="BG38">
        <v>5.4574999999999996</v>
      </c>
      <c r="BH38">
        <v>5.2056521739130401</v>
      </c>
      <c r="BI38">
        <v>4.47</v>
      </c>
      <c r="BJ38">
        <v>4.97</v>
      </c>
      <c r="BK38">
        <v>5.54</v>
      </c>
      <c r="BL38">
        <v>5.0099319727891203</v>
      </c>
    </row>
    <row r="39" spans="1:64" x14ac:dyDescent="0.25">
      <c r="A39" s="15" t="str">
        <f t="shared" si="0"/>
        <v>Provisions / Avg Assets--33054</v>
      </c>
      <c r="B39" s="15" t="str">
        <f t="shared" si="1"/>
        <v>Provisions / Avg Assets</v>
      </c>
      <c r="C39">
        <v>16</v>
      </c>
      <c r="D39" s="22">
        <v>33054</v>
      </c>
      <c r="E39">
        <v>7.2499999999999995E-2</v>
      </c>
      <c r="F39">
        <v>0.26</v>
      </c>
      <c r="G39">
        <v>0.41749999999999998</v>
      </c>
      <c r="H39">
        <v>0.34265306122449002</v>
      </c>
      <c r="I39">
        <v>0</v>
      </c>
      <c r="J39">
        <v>0.15</v>
      </c>
      <c r="K39">
        <v>0.34</v>
      </c>
      <c r="L39">
        <v>0.26429411764705901</v>
      </c>
      <c r="M39">
        <v>0.04</v>
      </c>
      <c r="N39">
        <v>0.19</v>
      </c>
      <c r="O39">
        <v>0.42</v>
      </c>
      <c r="P39">
        <v>0.35705901585744598</v>
      </c>
      <c r="Q39">
        <v>0.09</v>
      </c>
      <c r="R39">
        <v>0.18</v>
      </c>
      <c r="S39">
        <v>0.28999999999999998</v>
      </c>
      <c r="T39">
        <v>0.20735294117647099</v>
      </c>
      <c r="U39">
        <v>0</v>
      </c>
      <c r="V39">
        <v>0.15</v>
      </c>
      <c r="W39">
        <v>0.34</v>
      </c>
      <c r="X39">
        <v>0.24954545454545499</v>
      </c>
      <c r="Y39">
        <v>0</v>
      </c>
      <c r="Z39">
        <v>0.16</v>
      </c>
      <c r="AA39">
        <v>0.38</v>
      </c>
      <c r="AB39">
        <v>0.23192307692307701</v>
      </c>
      <c r="AC39">
        <v>1.7500000000000002E-2</v>
      </c>
      <c r="AD39">
        <v>0.21</v>
      </c>
      <c r="AE39">
        <v>0.45250000000000001</v>
      </c>
      <c r="AF39">
        <v>0.40799999999999997</v>
      </c>
      <c r="AG39">
        <v>0</v>
      </c>
      <c r="AH39">
        <v>0.11</v>
      </c>
      <c r="AI39">
        <v>0.33</v>
      </c>
      <c r="AJ39">
        <v>0.396910569105691</v>
      </c>
      <c r="AK39">
        <v>0.06</v>
      </c>
      <c r="AL39">
        <v>0.16</v>
      </c>
      <c r="AM39">
        <v>0.26</v>
      </c>
      <c r="AN39">
        <v>0.20773913043478301</v>
      </c>
      <c r="AO39">
        <v>0</v>
      </c>
      <c r="AP39">
        <v>0.1</v>
      </c>
      <c r="AQ39">
        <v>0.32</v>
      </c>
      <c r="AR39">
        <v>0.25586645468998398</v>
      </c>
      <c r="AS39">
        <v>0</v>
      </c>
      <c r="AT39">
        <v>0.15</v>
      </c>
      <c r="AU39">
        <v>0.33</v>
      </c>
      <c r="AV39">
        <v>0.23530232558139499</v>
      </c>
      <c r="AW39">
        <v>3.5000000000000003E-2</v>
      </c>
      <c r="AX39">
        <v>0.15</v>
      </c>
      <c r="AY39">
        <v>0.28499999999999998</v>
      </c>
      <c r="AZ39">
        <v>0.22662198391420901</v>
      </c>
      <c r="BA39">
        <v>0.05</v>
      </c>
      <c r="BB39">
        <v>0.2</v>
      </c>
      <c r="BC39">
        <v>0.38250000000000001</v>
      </c>
      <c r="BD39">
        <v>0.27804794520547899</v>
      </c>
      <c r="BE39">
        <v>0.16</v>
      </c>
      <c r="BF39">
        <v>0.31</v>
      </c>
      <c r="BG39">
        <v>0.4975</v>
      </c>
      <c r="BH39">
        <v>0.65978260869565197</v>
      </c>
      <c r="BI39">
        <v>7.0000000000000007E-2</v>
      </c>
      <c r="BJ39">
        <v>0.21</v>
      </c>
      <c r="BK39">
        <v>0.44</v>
      </c>
      <c r="BL39">
        <v>0.38625850340136098</v>
      </c>
    </row>
    <row r="40" spans="1:64" x14ac:dyDescent="0.25">
      <c r="A40" s="15" t="str">
        <f t="shared" si="0"/>
        <v>Negative Earners (last 4 qtrs)--33054</v>
      </c>
      <c r="B40" s="15" t="str">
        <f t="shared" si="1"/>
        <v>Negative Earners (last 4 qtrs)</v>
      </c>
      <c r="C40">
        <v>17</v>
      </c>
      <c r="D40" s="22">
        <v>33054</v>
      </c>
      <c r="F40">
        <v>14.285714285714301</v>
      </c>
      <c r="H40">
        <v>14</v>
      </c>
      <c r="J40">
        <v>6.8369028006589803</v>
      </c>
      <c r="L40">
        <v>83</v>
      </c>
      <c r="N40">
        <v>12.5941355551995</v>
      </c>
      <c r="P40">
        <v>1572</v>
      </c>
      <c r="R40">
        <v>5.8823529411764701</v>
      </c>
      <c r="T40">
        <v>2</v>
      </c>
      <c r="V40">
        <v>6.5286624203821697</v>
      </c>
      <c r="X40">
        <v>41</v>
      </c>
      <c r="Z40">
        <v>6.9620253164557004</v>
      </c>
      <c r="AB40">
        <v>11</v>
      </c>
      <c r="AD40">
        <v>10.526315789473699</v>
      </c>
      <c r="AF40">
        <v>16</v>
      </c>
      <c r="AH40">
        <v>6.4</v>
      </c>
      <c r="AI40"/>
      <c r="AJ40">
        <v>8</v>
      </c>
      <c r="AK40"/>
      <c r="AL40">
        <v>4.2735042735042699</v>
      </c>
      <c r="AN40">
        <v>5</v>
      </c>
      <c r="AP40">
        <v>6.8642745709828397</v>
      </c>
      <c r="AR40">
        <v>44</v>
      </c>
      <c r="AT40">
        <v>6.8493150684931496</v>
      </c>
      <c r="AV40">
        <v>30</v>
      </c>
      <c r="AX40">
        <v>7.1240105540897103</v>
      </c>
      <c r="AZ40">
        <v>27</v>
      </c>
      <c r="BB40">
        <v>7.0945945945945903</v>
      </c>
      <c r="BD40">
        <v>21</v>
      </c>
      <c r="BF40">
        <v>0</v>
      </c>
      <c r="BH40">
        <v>0</v>
      </c>
      <c r="BJ40">
        <v>8.0536912751677807</v>
      </c>
      <c r="BL40">
        <v>12</v>
      </c>
    </row>
    <row r="41" spans="1:64" x14ac:dyDescent="0.25">
      <c r="A41" s="15" t="str">
        <f t="shared" si="0"/>
        <v>Noncore Funding / Liab--33054</v>
      </c>
      <c r="B41" s="15" t="str">
        <f t="shared" si="1"/>
        <v>Noncore Funding / Liab</v>
      </c>
      <c r="C41">
        <v>18</v>
      </c>
      <c r="D41" s="22">
        <v>33054</v>
      </c>
      <c r="E41">
        <v>5.3984144037661901</v>
      </c>
      <c r="F41">
        <v>7.6591269780145002</v>
      </c>
      <c r="G41">
        <v>12.484494812594299</v>
      </c>
      <c r="H41">
        <v>9.6513799898192207</v>
      </c>
      <c r="I41">
        <v>4.7857571171526203</v>
      </c>
      <c r="J41">
        <v>7.6367764038735997</v>
      </c>
      <c r="K41">
        <v>11.815823732846299</v>
      </c>
      <c r="L41">
        <v>9.1949873721218705</v>
      </c>
      <c r="M41">
        <v>7.6684581325031296</v>
      </c>
      <c r="N41">
        <v>12.563873360933099</v>
      </c>
      <c r="O41">
        <v>19.463547662526999</v>
      </c>
      <c r="P41">
        <v>14.8056491136789</v>
      </c>
      <c r="Q41">
        <v>5.2201203444502502</v>
      </c>
      <c r="R41">
        <v>7.3630523122563103</v>
      </c>
      <c r="S41">
        <v>10.2256368591973</v>
      </c>
      <c r="T41">
        <v>7.9523121708390097</v>
      </c>
      <c r="U41">
        <v>4.2059572610128804</v>
      </c>
      <c r="V41">
        <v>7.1254996487250102</v>
      </c>
      <c r="W41">
        <v>11.113811319043</v>
      </c>
      <c r="X41">
        <v>8.5124391329837508</v>
      </c>
      <c r="Y41">
        <v>6.0470208901658697</v>
      </c>
      <c r="Z41">
        <v>9.7466318449161999</v>
      </c>
      <c r="AA41">
        <v>16.556183016696099</v>
      </c>
      <c r="AB41">
        <v>11.5458228608016</v>
      </c>
      <c r="AC41">
        <v>6.5879125659611999</v>
      </c>
      <c r="AD41">
        <v>9.6894207745945202</v>
      </c>
      <c r="AE41">
        <v>14.624968501470599</v>
      </c>
      <c r="AF41">
        <v>10.8990111848558</v>
      </c>
      <c r="AG41">
        <v>6.0040983606557399</v>
      </c>
      <c r="AH41">
        <v>7.6426066088240701</v>
      </c>
      <c r="AI41">
        <v>11.477820792871499</v>
      </c>
      <c r="AJ41">
        <v>10.987474681629999</v>
      </c>
      <c r="AK41">
        <v>4.1122548266502799</v>
      </c>
      <c r="AL41">
        <v>6.5912243096709098</v>
      </c>
      <c r="AM41">
        <v>9.5935621594292506</v>
      </c>
      <c r="AN41">
        <v>7.3593463821280203</v>
      </c>
      <c r="AO41">
        <v>4.7327621379028999</v>
      </c>
      <c r="AP41">
        <v>7.3908596651773699</v>
      </c>
      <c r="AQ41">
        <v>11.326442721791601</v>
      </c>
      <c r="AR41">
        <v>8.67377650704519</v>
      </c>
      <c r="AS41">
        <v>5.3715192537610204</v>
      </c>
      <c r="AT41">
        <v>8.6281715364906209</v>
      </c>
      <c r="AU41">
        <v>12.924504651669601</v>
      </c>
      <c r="AV41">
        <v>9.8655038564794495</v>
      </c>
      <c r="AW41">
        <v>4.1628372272779002</v>
      </c>
      <c r="AX41">
        <v>6.5952649379932398</v>
      </c>
      <c r="AY41">
        <v>9.8358167912224008</v>
      </c>
      <c r="AZ41">
        <v>7.5219051443872296</v>
      </c>
      <c r="BA41">
        <v>5.7627665705219302</v>
      </c>
      <c r="BB41">
        <v>9.7140391215232906</v>
      </c>
      <c r="BC41">
        <v>15.8974481988959</v>
      </c>
      <c r="BD41">
        <v>11.464938209229199</v>
      </c>
      <c r="BE41">
        <v>6.0013271038724598</v>
      </c>
      <c r="BF41">
        <v>7.9078384250973599</v>
      </c>
      <c r="BG41">
        <v>11.414585881060701</v>
      </c>
      <c r="BH41">
        <v>16.664123464109799</v>
      </c>
      <c r="BI41">
        <v>4.6667010185328301</v>
      </c>
      <c r="BJ41">
        <v>7.8745744087147296</v>
      </c>
      <c r="BK41">
        <v>13.3405989151165</v>
      </c>
      <c r="BL41">
        <v>11.4450724466792</v>
      </c>
    </row>
    <row r="42" spans="1:64" x14ac:dyDescent="0.25">
      <c r="A42" s="15" t="str">
        <f t="shared" si="0"/>
        <v>Brokered Dep / Liab--33054</v>
      </c>
      <c r="B42" s="15" t="str">
        <f t="shared" si="1"/>
        <v>Brokered Dep / Liab</v>
      </c>
      <c r="C42">
        <v>19</v>
      </c>
      <c r="D42" s="22">
        <v>33054</v>
      </c>
      <c r="E42">
        <v>0</v>
      </c>
      <c r="F42">
        <v>0</v>
      </c>
      <c r="G42">
        <v>0</v>
      </c>
      <c r="H42">
        <v>0</v>
      </c>
      <c r="I42">
        <v>0</v>
      </c>
      <c r="J42">
        <v>0</v>
      </c>
      <c r="K42">
        <v>0</v>
      </c>
      <c r="L42">
        <v>1.7786911204773601E-3</v>
      </c>
      <c r="M42">
        <v>0</v>
      </c>
      <c r="N42">
        <v>0</v>
      </c>
      <c r="O42">
        <v>0</v>
      </c>
      <c r="P42">
        <v>0.13416097271173599</v>
      </c>
      <c r="Q42">
        <v>0</v>
      </c>
      <c r="R42">
        <v>0</v>
      </c>
      <c r="S42">
        <v>0</v>
      </c>
      <c r="T42">
        <v>0</v>
      </c>
      <c r="U42">
        <v>0</v>
      </c>
      <c r="V42">
        <v>0</v>
      </c>
      <c r="W42">
        <v>0</v>
      </c>
      <c r="X42">
        <v>3.3029380574698102E-3</v>
      </c>
      <c r="Y42">
        <v>0</v>
      </c>
      <c r="Z42">
        <v>0</v>
      </c>
      <c r="AA42">
        <v>0</v>
      </c>
      <c r="AB42">
        <v>0</v>
      </c>
      <c r="AC42">
        <v>0</v>
      </c>
      <c r="AD42">
        <v>0</v>
      </c>
      <c r="AE42">
        <v>0</v>
      </c>
      <c r="AF42">
        <v>6.277759467646E-3</v>
      </c>
      <c r="AG42">
        <v>0</v>
      </c>
      <c r="AH42">
        <v>0</v>
      </c>
      <c r="AI42">
        <v>0</v>
      </c>
      <c r="AJ42">
        <v>9.8228793959191193E-2</v>
      </c>
      <c r="AK42">
        <v>0</v>
      </c>
      <c r="AL42">
        <v>0</v>
      </c>
      <c r="AM42">
        <v>0</v>
      </c>
      <c r="AN42">
        <v>2.3272808515986099E-3</v>
      </c>
      <c r="AO42">
        <v>0</v>
      </c>
      <c r="AP42">
        <v>0</v>
      </c>
      <c r="AQ42">
        <v>0</v>
      </c>
      <c r="AR42">
        <v>3.4457055928766001E-3</v>
      </c>
      <c r="AS42">
        <v>0</v>
      </c>
      <c r="AT42">
        <v>0</v>
      </c>
      <c r="AU42">
        <v>0</v>
      </c>
      <c r="AV42">
        <v>5.0900668324142199E-3</v>
      </c>
      <c r="AW42">
        <v>0</v>
      </c>
      <c r="AX42">
        <v>0</v>
      </c>
      <c r="AY42">
        <v>0</v>
      </c>
      <c r="AZ42">
        <v>2.43255017503304E-3</v>
      </c>
      <c r="BA42">
        <v>0</v>
      </c>
      <c r="BB42">
        <v>0</v>
      </c>
      <c r="BC42">
        <v>0</v>
      </c>
      <c r="BD42">
        <v>3.22487643885924E-3</v>
      </c>
      <c r="BE42">
        <v>0</v>
      </c>
      <c r="BF42">
        <v>0</v>
      </c>
      <c r="BG42">
        <v>0</v>
      </c>
      <c r="BH42">
        <v>0.43454818402706202</v>
      </c>
      <c r="BI42">
        <v>0</v>
      </c>
      <c r="BJ42">
        <v>0</v>
      </c>
      <c r="BK42">
        <v>0</v>
      </c>
      <c r="BL42">
        <v>4.9894472511224697E-2</v>
      </c>
    </row>
    <row r="43" spans="1:64" x14ac:dyDescent="0.25">
      <c r="A43" s="15" t="str">
        <f t="shared" si="0"/>
        <v>Liquid Assets / Assets--33054</v>
      </c>
      <c r="B43" s="15" t="str">
        <f t="shared" si="1"/>
        <v>Liquid Assets / Assets</v>
      </c>
      <c r="C43">
        <v>20</v>
      </c>
      <c r="D43" s="22">
        <v>33054</v>
      </c>
      <c r="E43">
        <v>3.2500000000000001E-2</v>
      </c>
      <c r="F43">
        <v>6.7350000000000003</v>
      </c>
      <c r="G43">
        <v>12.65</v>
      </c>
      <c r="H43">
        <v>6.66071428571429</v>
      </c>
      <c r="I43">
        <v>0.03</v>
      </c>
      <c r="J43">
        <v>6.12</v>
      </c>
      <c r="K43">
        <v>12.365</v>
      </c>
      <c r="L43">
        <v>6.9135606060606101</v>
      </c>
      <c r="M43">
        <v>-0.56000000000000005</v>
      </c>
      <c r="N43">
        <v>6.8</v>
      </c>
      <c r="O43">
        <v>15.11</v>
      </c>
      <c r="P43">
        <v>10.0358702873277</v>
      </c>
      <c r="Q43">
        <v>3.7174999999999998</v>
      </c>
      <c r="R43">
        <v>6.39</v>
      </c>
      <c r="S43">
        <v>14.555</v>
      </c>
      <c r="T43">
        <v>12.1138235294118</v>
      </c>
      <c r="U43">
        <v>0.43</v>
      </c>
      <c r="V43">
        <v>6.05</v>
      </c>
      <c r="W43">
        <v>12.04</v>
      </c>
      <c r="X43">
        <v>6.5269918699187004</v>
      </c>
      <c r="Y43">
        <v>-1.49</v>
      </c>
      <c r="Z43">
        <v>4.71</v>
      </c>
      <c r="AA43">
        <v>13.55</v>
      </c>
      <c r="AB43">
        <v>7.0574193548387099</v>
      </c>
      <c r="AC43">
        <v>-1.6825000000000001</v>
      </c>
      <c r="AD43">
        <v>4.34</v>
      </c>
      <c r="AE43">
        <v>9.64</v>
      </c>
      <c r="AF43">
        <v>5.0224000000000002</v>
      </c>
      <c r="AG43">
        <v>0.26</v>
      </c>
      <c r="AH43">
        <v>7.85</v>
      </c>
      <c r="AI43">
        <v>15.8</v>
      </c>
      <c r="AJ43">
        <v>8.7294308943089405</v>
      </c>
      <c r="AK43">
        <v>1.74</v>
      </c>
      <c r="AL43">
        <v>8.52</v>
      </c>
      <c r="AM43">
        <v>13.03</v>
      </c>
      <c r="AN43">
        <v>8.9049565217391304</v>
      </c>
      <c r="AO43">
        <v>-0.26</v>
      </c>
      <c r="AP43">
        <v>4.9400000000000004</v>
      </c>
      <c r="AQ43">
        <v>11.4</v>
      </c>
      <c r="AR43">
        <v>5.88863275039746</v>
      </c>
      <c r="AS43">
        <v>2.3149999999999999</v>
      </c>
      <c r="AT43">
        <v>8.44</v>
      </c>
      <c r="AU43">
        <v>15.4925</v>
      </c>
      <c r="AV43">
        <v>10.502976744186</v>
      </c>
      <c r="AW43">
        <v>1.2</v>
      </c>
      <c r="AX43">
        <v>6.55</v>
      </c>
      <c r="AY43">
        <v>12.545</v>
      </c>
      <c r="AZ43">
        <v>7.4035924932975901</v>
      </c>
      <c r="BA43">
        <v>5.5E-2</v>
      </c>
      <c r="BB43">
        <v>6.7350000000000003</v>
      </c>
      <c r="BC43">
        <v>15.7525</v>
      </c>
      <c r="BD43">
        <v>9.2301724137931007</v>
      </c>
      <c r="BE43">
        <v>-1.1850000000000001</v>
      </c>
      <c r="BF43">
        <v>4.04</v>
      </c>
      <c r="BG43">
        <v>10.8825</v>
      </c>
      <c r="BH43">
        <v>5.0234782608695596</v>
      </c>
      <c r="BI43">
        <v>0.98750000000000004</v>
      </c>
      <c r="BJ43">
        <v>5.38</v>
      </c>
      <c r="BK43">
        <v>11.907500000000001</v>
      </c>
      <c r="BL43">
        <v>6.0795205479452097</v>
      </c>
    </row>
    <row r="44" spans="1:64" x14ac:dyDescent="0.25">
      <c r="A44" s="15" t="str">
        <f t="shared" si="0"/>
        <v>Net Loan Growth (last 4 qtrs)--33054</v>
      </c>
      <c r="B44" s="15" t="str">
        <f t="shared" si="1"/>
        <v>Net Loan Growth (last 4 qtrs)</v>
      </c>
      <c r="C44">
        <v>21</v>
      </c>
      <c r="D44" s="22">
        <v>33054</v>
      </c>
      <c r="F44">
        <v>75.510204081632693</v>
      </c>
      <c r="J44">
        <v>74.958813838550199</v>
      </c>
      <c r="N44">
        <v>72.135875660951797</v>
      </c>
      <c r="R44">
        <v>85.294117647058798</v>
      </c>
      <c r="V44">
        <v>75.955414012738899</v>
      </c>
      <c r="Z44">
        <v>70.253164556962005</v>
      </c>
      <c r="AD44">
        <v>67.763157894736807</v>
      </c>
      <c r="AH44">
        <v>76</v>
      </c>
      <c r="AI44"/>
      <c r="AK44"/>
      <c r="AL44">
        <v>81.196581196581207</v>
      </c>
      <c r="AP44">
        <v>73.478939157566302</v>
      </c>
      <c r="AT44">
        <v>82.420091324200897</v>
      </c>
      <c r="AX44">
        <v>77.572559366754604</v>
      </c>
      <c r="BB44">
        <v>74.662162162162204</v>
      </c>
      <c r="BF44">
        <v>73.913043478260903</v>
      </c>
      <c r="BJ44">
        <v>79.194630872483202</v>
      </c>
    </row>
    <row r="45" spans="1:64" x14ac:dyDescent="0.25">
      <c r="A45" s="15" t="str">
        <f t="shared" si="0"/>
        <v>Equity / Assets--33146</v>
      </c>
      <c r="B45" s="15" t="str">
        <f t="shared" si="1"/>
        <v>Equity / Assets</v>
      </c>
      <c r="C45">
        <v>1</v>
      </c>
      <c r="D45" s="22">
        <v>33146</v>
      </c>
      <c r="E45">
        <v>7.8874126975791601</v>
      </c>
      <c r="F45">
        <v>9.2268712390470498</v>
      </c>
      <c r="G45">
        <v>11.126018684158201</v>
      </c>
      <c r="H45">
        <v>9.7325220302280506</v>
      </c>
      <c r="I45">
        <v>7.4936537485192103</v>
      </c>
      <c r="J45">
        <v>8.6508119756792095</v>
      </c>
      <c r="K45">
        <v>10.441403063536701</v>
      </c>
      <c r="L45">
        <v>9.2047643070094605</v>
      </c>
      <c r="M45">
        <v>6.9948166646224497</v>
      </c>
      <c r="N45">
        <v>8.2981595310584595</v>
      </c>
      <c r="O45">
        <v>10.2355002719497</v>
      </c>
      <c r="P45">
        <v>9.0252504488163208</v>
      </c>
      <c r="Q45">
        <v>7.3728686042156397</v>
      </c>
      <c r="R45">
        <v>8.0483634987931598</v>
      </c>
      <c r="S45">
        <v>9.2723350287914794</v>
      </c>
      <c r="T45">
        <v>8.6135242128537204</v>
      </c>
      <c r="U45">
        <v>7.3314694004349201</v>
      </c>
      <c r="V45">
        <v>8.4611407892469401</v>
      </c>
      <c r="W45">
        <v>10.1069844307211</v>
      </c>
      <c r="X45">
        <v>9.0057201197294798</v>
      </c>
      <c r="Y45">
        <v>7.5715322580501896</v>
      </c>
      <c r="Z45">
        <v>8.7108313875356007</v>
      </c>
      <c r="AA45">
        <v>10.393247649041401</v>
      </c>
      <c r="AB45">
        <v>9.2597696641355505</v>
      </c>
      <c r="AC45">
        <v>7.9971863201516804</v>
      </c>
      <c r="AD45">
        <v>9.2905739621718606</v>
      </c>
      <c r="AE45">
        <v>10.988539859808499</v>
      </c>
      <c r="AF45">
        <v>9.7434791542371002</v>
      </c>
      <c r="AG45">
        <v>8.0368834570056702</v>
      </c>
      <c r="AH45">
        <v>9.2996400101339205</v>
      </c>
      <c r="AI45">
        <v>11.7871279870987</v>
      </c>
      <c r="AJ45">
        <v>10.1445687503989</v>
      </c>
      <c r="AK45">
        <v>7.5300940163430301</v>
      </c>
      <c r="AL45">
        <v>8.1708565294455404</v>
      </c>
      <c r="AM45">
        <v>9.6570461641125895</v>
      </c>
      <c r="AN45">
        <v>8.7993146010528491</v>
      </c>
      <c r="AO45">
        <v>7.9801705600763402</v>
      </c>
      <c r="AP45">
        <v>9.3411261919773594</v>
      </c>
      <c r="AQ45">
        <v>11.279667421969799</v>
      </c>
      <c r="AR45">
        <v>9.9111764979176602</v>
      </c>
      <c r="AS45">
        <v>7.3843645413198296</v>
      </c>
      <c r="AT45">
        <v>8.4368983021179798</v>
      </c>
      <c r="AU45">
        <v>10.0889192886457</v>
      </c>
      <c r="AV45">
        <v>8.8967759852515798</v>
      </c>
      <c r="AW45">
        <v>7.3969597241811602</v>
      </c>
      <c r="AX45">
        <v>8.3732515807626005</v>
      </c>
      <c r="AY45">
        <v>9.6893230226563496</v>
      </c>
      <c r="AZ45">
        <v>8.7444463448674092</v>
      </c>
      <c r="BA45">
        <v>7.0497779746475402</v>
      </c>
      <c r="BB45">
        <v>8.0998227714710005</v>
      </c>
      <c r="BC45">
        <v>9.5873387951807096</v>
      </c>
      <c r="BD45">
        <v>8.58463366722704</v>
      </c>
      <c r="BE45">
        <v>7.1433347835117704</v>
      </c>
      <c r="BF45">
        <v>7.98784266281094</v>
      </c>
      <c r="BG45">
        <v>9.6682377363632099</v>
      </c>
      <c r="BH45">
        <v>8.7203758949929799</v>
      </c>
      <c r="BI45">
        <v>7.3556214466418197</v>
      </c>
      <c r="BJ45">
        <v>8.0853198299335993</v>
      </c>
      <c r="BK45">
        <v>9.52406922629436</v>
      </c>
      <c r="BL45">
        <v>8.5522610412643996</v>
      </c>
    </row>
    <row r="46" spans="1:64" x14ac:dyDescent="0.25">
      <c r="A46" s="15" t="str">
        <f t="shared" si="0"/>
        <v>Total Risk Based Capital Ratio--33146</v>
      </c>
      <c r="B46" s="15" t="str">
        <f t="shared" si="1"/>
        <v>Total Risk Based Capital Ratio</v>
      </c>
      <c r="C46">
        <v>2</v>
      </c>
      <c r="D46" s="22">
        <v>33146</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row>
    <row r="47" spans="1:64" x14ac:dyDescent="0.25">
      <c r="A47" s="15" t="str">
        <f t="shared" si="0"/>
        <v>Tier 1 Leverage Ratio--33146</v>
      </c>
      <c r="B47" s="15" t="str">
        <f t="shared" si="1"/>
        <v>Tier 1 Leverage Ratio</v>
      </c>
      <c r="C47">
        <v>3</v>
      </c>
      <c r="D47" s="22">
        <v>33146</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row>
    <row r="48" spans="1:64" x14ac:dyDescent="0.25">
      <c r="A48" s="15" t="str">
        <f t="shared" si="0"/>
        <v>ALLL / Nonaccrual Loans--33146</v>
      </c>
      <c r="B48" s="15" t="str">
        <f t="shared" si="1"/>
        <v>ALLL / Nonaccrual Loans</v>
      </c>
      <c r="C48">
        <v>4</v>
      </c>
      <c r="D48" s="22">
        <v>33146</v>
      </c>
      <c r="E48">
        <v>81.280333670374105</v>
      </c>
      <c r="F48">
        <v>133.20388349514599</v>
      </c>
      <c r="G48">
        <v>236.12315818737801</v>
      </c>
      <c r="H48">
        <v>901.739177724309</v>
      </c>
      <c r="I48">
        <v>85.219915012923295</v>
      </c>
      <c r="J48">
        <v>156.968663674033</v>
      </c>
      <c r="K48">
        <v>359.80519480519501</v>
      </c>
      <c r="L48">
        <v>428.85487329351702</v>
      </c>
      <c r="M48">
        <v>77.897381636367598</v>
      </c>
      <c r="N48">
        <v>150.406662762704</v>
      </c>
      <c r="O48">
        <v>358.72762148337603</v>
      </c>
      <c r="P48">
        <v>440.71402891830098</v>
      </c>
      <c r="Q48">
        <v>124.240491651206</v>
      </c>
      <c r="R48">
        <v>191.17107332784099</v>
      </c>
      <c r="S48">
        <v>369.99280834232297</v>
      </c>
      <c r="T48">
        <v>398.19825072496798</v>
      </c>
      <c r="U48">
        <v>88.321281750110103</v>
      </c>
      <c r="V48">
        <v>172.393298591671</v>
      </c>
      <c r="W48">
        <v>402.491258741259</v>
      </c>
      <c r="X48">
        <v>490.10750614205398</v>
      </c>
      <c r="Y48">
        <v>79.261453726111995</v>
      </c>
      <c r="Z48">
        <v>143.78306878306901</v>
      </c>
      <c r="AA48">
        <v>256.34259259259301</v>
      </c>
      <c r="AB48">
        <v>475.51790464249302</v>
      </c>
      <c r="AC48">
        <v>91.4408731899956</v>
      </c>
      <c r="AD48">
        <v>173.98373983739799</v>
      </c>
      <c r="AE48">
        <v>377.84498207885298</v>
      </c>
      <c r="AF48">
        <v>385.91332063002301</v>
      </c>
      <c r="AG48">
        <v>106.349206349206</v>
      </c>
      <c r="AH48">
        <v>161.97718631178699</v>
      </c>
      <c r="AI48">
        <v>436.77872553938801</v>
      </c>
      <c r="AJ48">
        <v>866.82076711319701</v>
      </c>
      <c r="AK48">
        <v>54.3647119205473</v>
      </c>
      <c r="AL48">
        <v>109.15966386554599</v>
      </c>
      <c r="AM48">
        <v>199.12347844180599</v>
      </c>
      <c r="AN48">
        <v>227.194251031052</v>
      </c>
      <c r="AO48">
        <v>88.819288913773804</v>
      </c>
      <c r="AP48">
        <v>162.12554406028599</v>
      </c>
      <c r="AQ48">
        <v>369.89247311828001</v>
      </c>
      <c r="AR48">
        <v>413.01389677507098</v>
      </c>
      <c r="AS48">
        <v>84.654834585837307</v>
      </c>
      <c r="AT48">
        <v>168.40497737556601</v>
      </c>
      <c r="AU48">
        <v>400.38875598086099</v>
      </c>
      <c r="AV48">
        <v>513.07644346773998</v>
      </c>
      <c r="AW48">
        <v>84.4939543215405</v>
      </c>
      <c r="AX48">
        <v>148.94957983193299</v>
      </c>
      <c r="AY48">
        <v>317.14340198321901</v>
      </c>
      <c r="AZ48">
        <v>397.66379198289002</v>
      </c>
      <c r="BA48">
        <v>72.238887238887202</v>
      </c>
      <c r="BB48">
        <v>132.493901546568</v>
      </c>
      <c r="BC48">
        <v>279.99237223493498</v>
      </c>
      <c r="BD48">
        <v>434.47399384187099</v>
      </c>
      <c r="BE48">
        <v>115.339025737684</v>
      </c>
      <c r="BF48">
        <v>175.33066824597799</v>
      </c>
      <c r="BG48">
        <v>506.367983109786</v>
      </c>
      <c r="BH48">
        <v>587.44112331621398</v>
      </c>
      <c r="BI48">
        <v>71.680831837081797</v>
      </c>
      <c r="BJ48">
        <v>146.76258992805799</v>
      </c>
      <c r="BK48">
        <v>314.35732187611899</v>
      </c>
      <c r="BL48">
        <v>562.86475313853305</v>
      </c>
    </row>
    <row r="49" spans="1:64" x14ac:dyDescent="0.25">
      <c r="A49" s="15" t="str">
        <f t="shared" si="0"/>
        <v>[NCL + OREO] / [Total Loans + OREO]--33146</v>
      </c>
      <c r="B49" s="15" t="str">
        <f t="shared" si="1"/>
        <v>[NCL + OREO] / [Total Loans + OREO]</v>
      </c>
      <c r="C49">
        <v>5</v>
      </c>
      <c r="D49" s="22">
        <v>33146</v>
      </c>
      <c r="E49">
        <v>1.4299248832645299</v>
      </c>
      <c r="F49">
        <v>3.1918924038643701</v>
      </c>
      <c r="G49">
        <v>4.2332205523644699</v>
      </c>
      <c r="H49">
        <v>3.24027186430822</v>
      </c>
      <c r="I49">
        <v>0.85651132805304897</v>
      </c>
      <c r="J49">
        <v>2.0017312270071401</v>
      </c>
      <c r="K49">
        <v>3.7442467968652799</v>
      </c>
      <c r="L49">
        <v>2.5973156713475198</v>
      </c>
      <c r="M49">
        <v>0.83115467716850899</v>
      </c>
      <c r="N49">
        <v>1.9890237251159</v>
      </c>
      <c r="O49">
        <v>4.1375451395804204</v>
      </c>
      <c r="P49">
        <v>3.0518518005613098</v>
      </c>
      <c r="Q49">
        <v>1.2239763474622301</v>
      </c>
      <c r="R49">
        <v>1.8483855888674099</v>
      </c>
      <c r="S49">
        <v>2.4625507449681199</v>
      </c>
      <c r="T49">
        <v>1.97467870595443</v>
      </c>
      <c r="U49">
        <v>0.76838638858397401</v>
      </c>
      <c r="V49">
        <v>1.8407681708577299</v>
      </c>
      <c r="W49">
        <v>3.4295583518381401</v>
      </c>
      <c r="X49">
        <v>2.35649348568491</v>
      </c>
      <c r="Y49">
        <v>1.2922123588573899</v>
      </c>
      <c r="Z49">
        <v>3.1843830987374302</v>
      </c>
      <c r="AA49">
        <v>4.5182424026096601</v>
      </c>
      <c r="AB49">
        <v>3.4277177123185298</v>
      </c>
      <c r="AC49">
        <v>0.85465214706058401</v>
      </c>
      <c r="AD49">
        <v>2.6709571869672901</v>
      </c>
      <c r="AE49">
        <v>5.4162598325865998</v>
      </c>
      <c r="AF49">
        <v>3.4729192337497201</v>
      </c>
      <c r="AG49">
        <v>0.67973076030372404</v>
      </c>
      <c r="AH49">
        <v>1.57919259826272</v>
      </c>
      <c r="AI49">
        <v>3.0708854549914202</v>
      </c>
      <c r="AJ49">
        <v>2.2327940487001099</v>
      </c>
      <c r="AK49">
        <v>1.03644646924829</v>
      </c>
      <c r="AL49">
        <v>1.9461738320505899</v>
      </c>
      <c r="AM49">
        <v>3.5178312086493499</v>
      </c>
      <c r="AN49">
        <v>2.4021315923695599</v>
      </c>
      <c r="AO49">
        <v>0.84545854332493797</v>
      </c>
      <c r="AP49">
        <v>2.1531744004323601</v>
      </c>
      <c r="AQ49">
        <v>4.0613822337127701</v>
      </c>
      <c r="AR49">
        <v>2.8428800774429401</v>
      </c>
      <c r="AS49">
        <v>0.78397954835960804</v>
      </c>
      <c r="AT49">
        <v>1.67404041611862</v>
      </c>
      <c r="AU49">
        <v>3.3872265710732301</v>
      </c>
      <c r="AV49">
        <v>2.3193674533023598</v>
      </c>
      <c r="AW49">
        <v>0.99411563874440201</v>
      </c>
      <c r="AX49">
        <v>1.91682910981157</v>
      </c>
      <c r="AY49">
        <v>3.4786503433860898</v>
      </c>
      <c r="AZ49">
        <v>2.3863270546767499</v>
      </c>
      <c r="BA49">
        <v>1.07592716504249</v>
      </c>
      <c r="BB49">
        <v>2.1914037687910199</v>
      </c>
      <c r="BC49">
        <v>4.14470380023148</v>
      </c>
      <c r="BD49">
        <v>2.87531768283857</v>
      </c>
      <c r="BE49">
        <v>0.63781706209351197</v>
      </c>
      <c r="BF49">
        <v>1.4441274739424299</v>
      </c>
      <c r="BG49">
        <v>2.6090487590867899</v>
      </c>
      <c r="BH49">
        <v>1.8871144562994799</v>
      </c>
      <c r="BI49">
        <v>0.81924167629450695</v>
      </c>
      <c r="BJ49">
        <v>1.7412405806973501</v>
      </c>
      <c r="BK49">
        <v>3.3644636015325702</v>
      </c>
      <c r="BL49">
        <v>2.22986497450986</v>
      </c>
    </row>
    <row r="50" spans="1:64" x14ac:dyDescent="0.25">
      <c r="A50" s="15" t="str">
        <f t="shared" si="0"/>
        <v>[Noncurrent + Delinquent Loans] / [Capital + ALLL]--33146</v>
      </c>
      <c r="B50" s="15" t="str">
        <f t="shared" si="1"/>
        <v>[Noncurrent + Delinquent Loans] / [Capital + ALLL]</v>
      </c>
      <c r="C50">
        <v>6</v>
      </c>
      <c r="D50" s="22">
        <v>33146</v>
      </c>
      <c r="E50">
        <v>10.5918322777899</v>
      </c>
      <c r="F50">
        <v>19.578313253011999</v>
      </c>
      <c r="G50">
        <v>28.900949796472201</v>
      </c>
      <c r="H50">
        <v>22.939647592206299</v>
      </c>
      <c r="I50">
        <v>7.8641644325290398</v>
      </c>
      <c r="J50">
        <v>16.163141993957701</v>
      </c>
      <c r="K50">
        <v>27.613997879109199</v>
      </c>
      <c r="L50">
        <v>20.261374423610999</v>
      </c>
      <c r="M50">
        <v>8.6975896690330394</v>
      </c>
      <c r="N50">
        <v>18.179206351970201</v>
      </c>
      <c r="O50">
        <v>33.047288255490201</v>
      </c>
      <c r="P50">
        <v>24.5723120559392</v>
      </c>
      <c r="Q50">
        <v>12.508243449276</v>
      </c>
      <c r="R50">
        <v>18.671471933699198</v>
      </c>
      <c r="S50">
        <v>30.305757251719999</v>
      </c>
      <c r="T50">
        <v>25.043593404633199</v>
      </c>
      <c r="U50">
        <v>7.4740484429065699</v>
      </c>
      <c r="V50">
        <v>15.6843403205919</v>
      </c>
      <c r="W50">
        <v>27.3732119635891</v>
      </c>
      <c r="X50">
        <v>19.989412250161202</v>
      </c>
      <c r="Y50">
        <v>10.549178538226499</v>
      </c>
      <c r="Z50">
        <v>20.1959273138927</v>
      </c>
      <c r="AA50">
        <v>30.837259262389001</v>
      </c>
      <c r="AB50">
        <v>24.276453356027801</v>
      </c>
      <c r="AC50">
        <v>6.2802313720741996</v>
      </c>
      <c r="AD50">
        <v>13.5074741680674</v>
      </c>
      <c r="AE50">
        <v>23.764405644472198</v>
      </c>
      <c r="AF50">
        <v>18.0456850856763</v>
      </c>
      <c r="AG50">
        <v>4.9297060434544502</v>
      </c>
      <c r="AH50">
        <v>11.5327833260964</v>
      </c>
      <c r="AI50">
        <v>22.433718558803498</v>
      </c>
      <c r="AJ50">
        <v>15.9911639533643</v>
      </c>
      <c r="AK50">
        <v>12.0265780730897</v>
      </c>
      <c r="AL50">
        <v>20.221990981616401</v>
      </c>
      <c r="AM50">
        <v>32.622287605737398</v>
      </c>
      <c r="AN50">
        <v>24.030838287847999</v>
      </c>
      <c r="AO50">
        <v>5.5102965048790198</v>
      </c>
      <c r="AP50">
        <v>12.7017317089239</v>
      </c>
      <c r="AQ50">
        <v>22.925039251273098</v>
      </c>
      <c r="AR50">
        <v>16.9923352230714</v>
      </c>
      <c r="AS50">
        <v>7.9783113865220798</v>
      </c>
      <c r="AT50">
        <v>16.2032774811269</v>
      </c>
      <c r="AU50">
        <v>27.3732119635891</v>
      </c>
      <c r="AV50">
        <v>20.788657748754101</v>
      </c>
      <c r="AW50">
        <v>10.2463222716387</v>
      </c>
      <c r="AX50">
        <v>18.608529902311201</v>
      </c>
      <c r="AY50">
        <v>31.0633648943918</v>
      </c>
      <c r="AZ50">
        <v>23.231583261547499</v>
      </c>
      <c r="BA50">
        <v>11.705109639905499</v>
      </c>
      <c r="BB50">
        <v>21.684210526315798</v>
      </c>
      <c r="BC50">
        <v>36.811180046947698</v>
      </c>
      <c r="BD50">
        <v>26.7332661551842</v>
      </c>
      <c r="BE50">
        <v>12.632273863219099</v>
      </c>
      <c r="BF50">
        <v>16.677316293929699</v>
      </c>
      <c r="BG50">
        <v>31.5898175677418</v>
      </c>
      <c r="BH50">
        <v>22.123565608302801</v>
      </c>
      <c r="BI50">
        <v>10.362966859547599</v>
      </c>
      <c r="BJ50">
        <v>18.955042527339</v>
      </c>
      <c r="BK50">
        <v>30.672885029434699</v>
      </c>
      <c r="BL50">
        <v>22.608306403157101</v>
      </c>
    </row>
    <row r="51" spans="1:64" x14ac:dyDescent="0.25">
      <c r="A51" s="15" t="str">
        <f t="shared" si="0"/>
        <v xml:space="preserve">  Ag [NCL+DQ] / [Capital + ALLL]--33146</v>
      </c>
      <c r="B51" s="15" t="str">
        <f t="shared" si="1"/>
        <v xml:space="preserve">  Ag [NCL+DQ] / [Capital + ALLL]</v>
      </c>
      <c r="C51">
        <v>7</v>
      </c>
      <c r="D51" s="22">
        <v>33146</v>
      </c>
      <c r="E51">
        <v>0</v>
      </c>
      <c r="F51">
        <v>0.32305433186490501</v>
      </c>
      <c r="G51">
        <v>3.5245987621944801</v>
      </c>
      <c r="H51">
        <v>4.3145586345636699</v>
      </c>
      <c r="I51">
        <v>0</v>
      </c>
      <c r="J51">
        <v>5.5340343110127303E-2</v>
      </c>
      <c r="K51">
        <v>3.2577903682719498</v>
      </c>
      <c r="L51">
        <v>2.8169378826933</v>
      </c>
      <c r="M51">
        <v>0</v>
      </c>
      <c r="N51">
        <v>0</v>
      </c>
      <c r="O51">
        <v>0.152427963239675</v>
      </c>
      <c r="P51">
        <v>1.0562443511885</v>
      </c>
      <c r="Q51">
        <v>0</v>
      </c>
      <c r="R51">
        <v>0</v>
      </c>
      <c r="S51">
        <v>0</v>
      </c>
      <c r="T51">
        <v>1.33291695546534E-2</v>
      </c>
      <c r="U51">
        <v>0</v>
      </c>
      <c r="V51">
        <v>0</v>
      </c>
      <c r="W51">
        <v>2.1468926553672301</v>
      </c>
      <c r="X51">
        <v>2.0943454437692499</v>
      </c>
      <c r="Y51">
        <v>0</v>
      </c>
      <c r="Z51">
        <v>0</v>
      </c>
      <c r="AA51">
        <v>3.5721964876222101</v>
      </c>
      <c r="AB51">
        <v>2.89829581431521</v>
      </c>
      <c r="AC51">
        <v>4.2716567012804102E-2</v>
      </c>
      <c r="AD51">
        <v>2.4831313611093102</v>
      </c>
      <c r="AE51">
        <v>8.0734779494872999</v>
      </c>
      <c r="AF51">
        <v>6.1781869981951498</v>
      </c>
      <c r="AG51">
        <v>0</v>
      </c>
      <c r="AH51">
        <v>1.24497471145117</v>
      </c>
      <c r="AI51">
        <v>6.0041407867494803</v>
      </c>
      <c r="AJ51">
        <v>4.9619353563104802</v>
      </c>
      <c r="AK51">
        <v>0</v>
      </c>
      <c r="AL51">
        <v>0</v>
      </c>
      <c r="AM51">
        <v>3.0685920577617298</v>
      </c>
      <c r="AN51">
        <v>1.5942450046274701</v>
      </c>
      <c r="AO51">
        <v>0</v>
      </c>
      <c r="AP51">
        <v>1.8605523685038601</v>
      </c>
      <c r="AQ51">
        <v>7.0552278963290496</v>
      </c>
      <c r="AR51">
        <v>5.1018999963463196</v>
      </c>
      <c r="AS51">
        <v>0</v>
      </c>
      <c r="AT51">
        <v>6.7796610169491497E-2</v>
      </c>
      <c r="AU51">
        <v>3.3639143730886798</v>
      </c>
      <c r="AV51">
        <v>2.6300043640303099</v>
      </c>
      <c r="AW51">
        <v>0</v>
      </c>
      <c r="AX51">
        <v>0</v>
      </c>
      <c r="AY51">
        <v>0.60463553913335599</v>
      </c>
      <c r="AZ51">
        <v>0.910791344556105</v>
      </c>
      <c r="BA51">
        <v>0</v>
      </c>
      <c r="BB51">
        <v>0</v>
      </c>
      <c r="BC51">
        <v>0.61964272869433101</v>
      </c>
      <c r="BD51">
        <v>1.0847749424570099</v>
      </c>
      <c r="BE51">
        <v>0</v>
      </c>
      <c r="BF51">
        <v>0</v>
      </c>
      <c r="BG51">
        <v>0.20985179060464301</v>
      </c>
      <c r="BH51">
        <v>0.49678991288830399</v>
      </c>
      <c r="BI51">
        <v>0</v>
      </c>
      <c r="BJ51">
        <v>0</v>
      </c>
      <c r="BK51">
        <v>0</v>
      </c>
      <c r="BL51">
        <v>0.249206718855502</v>
      </c>
    </row>
    <row r="52" spans="1:64" x14ac:dyDescent="0.25">
      <c r="A52" s="15" t="str">
        <f t="shared" si="0"/>
        <v xml:space="preserve">  CLD [NCL+DQ] / [Capital + ALLL]--33146</v>
      </c>
      <c r="B52" s="15" t="str">
        <f t="shared" si="1"/>
        <v xml:space="preserve">  CLD [NCL+DQ] / [Capital + ALLL]</v>
      </c>
      <c r="C52">
        <v>8</v>
      </c>
      <c r="D52" s="22">
        <v>33146</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row>
    <row r="53" spans="1:64" x14ac:dyDescent="0.25">
      <c r="A53" s="15" t="str">
        <f t="shared" si="0"/>
        <v xml:space="preserve">  CRE [NCL+DQ] / [Capital + ALLL]--33146</v>
      </c>
      <c r="B53" s="15" t="str">
        <f t="shared" si="1"/>
        <v xml:space="preserve">  CRE [NCL+DQ] / [Capital + ALLL]</v>
      </c>
      <c r="C53">
        <v>9</v>
      </c>
      <c r="D53" s="22">
        <v>33146</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row>
    <row r="54" spans="1:64" x14ac:dyDescent="0.25">
      <c r="A54" s="15" t="str">
        <f t="shared" si="0"/>
        <v xml:space="preserve">  Res RE [NCL+DQ] / [Capital + ALLL]--33146</v>
      </c>
      <c r="B54" s="15" t="str">
        <f t="shared" si="1"/>
        <v xml:space="preserve">  Res RE [NCL+DQ] / [Capital + ALLL]</v>
      </c>
      <c r="C54">
        <v>10</v>
      </c>
      <c r="D54" s="22">
        <v>33146</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row>
    <row r="55" spans="1:64" x14ac:dyDescent="0.25">
      <c r="A55" s="15" t="str">
        <f t="shared" si="0"/>
        <v xml:space="preserve">  C&amp;I [NCL+DQ] / [Capital + ALLL]--33146</v>
      </c>
      <c r="B55" s="15" t="str">
        <f t="shared" si="1"/>
        <v xml:space="preserve">  C&amp;I [NCL+DQ] / [Capital + ALLL]</v>
      </c>
      <c r="C55">
        <v>11</v>
      </c>
      <c r="D55" s="22">
        <v>33146</v>
      </c>
      <c r="E55">
        <v>3.8899430740038001</v>
      </c>
      <c r="F55">
        <v>8.91912320483749</v>
      </c>
      <c r="G55">
        <v>17.486122125297399</v>
      </c>
      <c r="H55">
        <v>12.9172182409801</v>
      </c>
      <c r="I55">
        <v>1.6949152542372901</v>
      </c>
      <c r="J55">
        <v>6.0023085802231604</v>
      </c>
      <c r="K55">
        <v>13.3367139959432</v>
      </c>
      <c r="L55">
        <v>9.2565272115988204</v>
      </c>
      <c r="M55">
        <v>1.3837896157657299</v>
      </c>
      <c r="N55">
        <v>5.0951201204256096</v>
      </c>
      <c r="O55">
        <v>12.3975837677022</v>
      </c>
      <c r="P55">
        <v>9.2105337243316807</v>
      </c>
      <c r="Q55">
        <v>1.85552398521534</v>
      </c>
      <c r="R55">
        <v>4.8801019850419696</v>
      </c>
      <c r="S55">
        <v>9.0097408315369805</v>
      </c>
      <c r="T55">
        <v>8.4097135309595004</v>
      </c>
      <c r="U55">
        <v>1.40545144804089</v>
      </c>
      <c r="V55">
        <v>5.13524108192866</v>
      </c>
      <c r="W55">
        <v>12.1715076071923</v>
      </c>
      <c r="X55">
        <v>8.3486891112892003</v>
      </c>
      <c r="Y55">
        <v>4.06693011546637</v>
      </c>
      <c r="Z55">
        <v>10.5397943906927</v>
      </c>
      <c r="AA55">
        <v>18.162148791732601</v>
      </c>
      <c r="AB55">
        <v>14.550461885207399</v>
      </c>
      <c r="AC55">
        <v>2.1517077400573901</v>
      </c>
      <c r="AD55">
        <v>7.4319619361372196</v>
      </c>
      <c r="AE55">
        <v>14.5748418293845</v>
      </c>
      <c r="AF55">
        <v>10.317728996429601</v>
      </c>
      <c r="AG55">
        <v>1.7259414225941401</v>
      </c>
      <c r="AH55">
        <v>4.5126353790613702</v>
      </c>
      <c r="AI55">
        <v>13.8713745271122</v>
      </c>
      <c r="AJ55">
        <v>8.5028932941276008</v>
      </c>
      <c r="AK55">
        <v>2.03509806813154</v>
      </c>
      <c r="AL55">
        <v>6.2937062937062898</v>
      </c>
      <c r="AM55">
        <v>10.7773386034256</v>
      </c>
      <c r="AN55">
        <v>8.5589813294064303</v>
      </c>
      <c r="AO55">
        <v>1.6116032732369701</v>
      </c>
      <c r="AP55">
        <v>5.7155924282332196</v>
      </c>
      <c r="AQ55">
        <v>13.277852675762199</v>
      </c>
      <c r="AR55">
        <v>9.1840305815595595</v>
      </c>
      <c r="AS55">
        <v>1.6881430426530799</v>
      </c>
      <c r="AT55">
        <v>6.32197990688557</v>
      </c>
      <c r="AU55">
        <v>13.503332367429699</v>
      </c>
      <c r="AV55">
        <v>9.65953789360284</v>
      </c>
      <c r="AW55">
        <v>1.1096884336321</v>
      </c>
      <c r="AX55">
        <v>4.7092198581560298</v>
      </c>
      <c r="AY55">
        <v>10.463968410661399</v>
      </c>
      <c r="AZ55">
        <v>7.85954380957478</v>
      </c>
      <c r="BA55">
        <v>4.6296697990745903</v>
      </c>
      <c r="BB55">
        <v>10.1515151515152</v>
      </c>
      <c r="BC55">
        <v>20.358811593041999</v>
      </c>
      <c r="BD55">
        <v>14.200757273227101</v>
      </c>
      <c r="BE55">
        <v>1.93041108024619</v>
      </c>
      <c r="BF55">
        <v>5.0298979950756202</v>
      </c>
      <c r="BG55">
        <v>10.4393196180958</v>
      </c>
      <c r="BH55">
        <v>7.2039978974276302</v>
      </c>
      <c r="BI55">
        <v>1.28087831655993</v>
      </c>
      <c r="BJ55">
        <v>5.6251043231513904</v>
      </c>
      <c r="BK55">
        <v>13.359855669149299</v>
      </c>
      <c r="BL55">
        <v>9.0777310436867999</v>
      </c>
    </row>
    <row r="56" spans="1:64" x14ac:dyDescent="0.25">
      <c r="A56" s="15" t="str">
        <f t="shared" si="0"/>
        <v xml:space="preserve">  Ind [NCL+DQ] / [Capital + ALLL]--33146</v>
      </c>
      <c r="B56" s="15" t="str">
        <f t="shared" si="1"/>
        <v xml:space="preserve">  Ind [NCL+DQ] / [Capital + ALLL]</v>
      </c>
      <c r="C56">
        <v>12</v>
      </c>
      <c r="D56" s="22">
        <v>33146</v>
      </c>
      <c r="E56">
        <v>0.73529411764705899</v>
      </c>
      <c r="F56">
        <v>1.78015131286159</v>
      </c>
      <c r="G56">
        <v>4.0528634361233502</v>
      </c>
      <c r="H56">
        <v>3.1695156917427698</v>
      </c>
      <c r="I56">
        <v>0.66505441354292605</v>
      </c>
      <c r="J56">
        <v>1.8232044198895001</v>
      </c>
      <c r="K56">
        <v>3.9520570132814998</v>
      </c>
      <c r="L56">
        <v>2.85935543220794</v>
      </c>
      <c r="M56">
        <v>0.39768536156346501</v>
      </c>
      <c r="N56">
        <v>1.7825574930177099</v>
      </c>
      <c r="O56">
        <v>4.4676064131570596</v>
      </c>
      <c r="P56">
        <v>3.30430981987926</v>
      </c>
      <c r="Q56">
        <v>2.2674943822986902</v>
      </c>
      <c r="R56">
        <v>3.32069470172849</v>
      </c>
      <c r="S56">
        <v>6.8258256181698602</v>
      </c>
      <c r="T56">
        <v>5.5923652125884704</v>
      </c>
      <c r="U56">
        <v>0.80022863675335798</v>
      </c>
      <c r="V56">
        <v>2.0338152413624102</v>
      </c>
      <c r="W56">
        <v>4.0709391374445802</v>
      </c>
      <c r="X56">
        <v>2.9629408070929699</v>
      </c>
      <c r="Y56">
        <v>0.65622344212968298</v>
      </c>
      <c r="Z56">
        <v>1.88911285330957</v>
      </c>
      <c r="AA56">
        <v>4.5787950435185003</v>
      </c>
      <c r="AB56">
        <v>3.37849874353862</v>
      </c>
      <c r="AC56">
        <v>0.22086005739662101</v>
      </c>
      <c r="AD56">
        <v>0.87282696178860397</v>
      </c>
      <c r="AE56">
        <v>2.0661179652797599</v>
      </c>
      <c r="AF56">
        <v>1.65961856457097</v>
      </c>
      <c r="AG56">
        <v>0.29296875</v>
      </c>
      <c r="AH56">
        <v>1.25473484848485</v>
      </c>
      <c r="AI56">
        <v>3.3733877191048398</v>
      </c>
      <c r="AJ56">
        <v>2.9831732958143902</v>
      </c>
      <c r="AK56">
        <v>1.5625</v>
      </c>
      <c r="AL56">
        <v>2.2318660880347201</v>
      </c>
      <c r="AM56">
        <v>4.09266022914895</v>
      </c>
      <c r="AN56">
        <v>3.0500261830357802</v>
      </c>
      <c r="AO56">
        <v>0.40868947872302802</v>
      </c>
      <c r="AP56">
        <v>1.1957377655803001</v>
      </c>
      <c r="AQ56">
        <v>2.7892045982815099</v>
      </c>
      <c r="AR56">
        <v>2.0406133191622899</v>
      </c>
      <c r="AS56">
        <v>0.68167406467977198</v>
      </c>
      <c r="AT56">
        <v>1.8108264303602399</v>
      </c>
      <c r="AU56">
        <v>4.0474905558553704</v>
      </c>
      <c r="AV56">
        <v>2.9646762009002998</v>
      </c>
      <c r="AW56">
        <v>1.28068303094984</v>
      </c>
      <c r="AX56">
        <v>2.4665551839464901</v>
      </c>
      <c r="AY56">
        <v>4.7619047619047601</v>
      </c>
      <c r="AZ56">
        <v>3.6425889154861402</v>
      </c>
      <c r="BA56">
        <v>0.80133709254557495</v>
      </c>
      <c r="BB56">
        <v>2.1826625386996898</v>
      </c>
      <c r="BC56">
        <v>4.91797646271747</v>
      </c>
      <c r="BD56">
        <v>3.5344886651031699</v>
      </c>
      <c r="BE56">
        <v>1.5568826321482501</v>
      </c>
      <c r="BF56">
        <v>3.79613356766257</v>
      </c>
      <c r="BG56">
        <v>5.6471243250327499</v>
      </c>
      <c r="BH56">
        <v>5.5693281032120296</v>
      </c>
      <c r="BI56">
        <v>1.1036288814066599</v>
      </c>
      <c r="BJ56">
        <v>2.1688613477924101</v>
      </c>
      <c r="BK56">
        <v>3.9760581445062</v>
      </c>
      <c r="BL56">
        <v>3.1504287708842602</v>
      </c>
    </row>
    <row r="57" spans="1:64" x14ac:dyDescent="0.25">
      <c r="A57" s="15" t="str">
        <f t="shared" si="0"/>
        <v xml:space="preserve">  OREO / [Capital + ALLL]--33146</v>
      </c>
      <c r="B57" s="15" t="str">
        <f t="shared" si="1"/>
        <v xml:space="preserve">  OREO / [Capital + ALLL]</v>
      </c>
      <c r="C57">
        <v>13</v>
      </c>
      <c r="D57" s="22">
        <v>33146</v>
      </c>
      <c r="E57">
        <v>4.7558655675332899E-2</v>
      </c>
      <c r="F57">
        <v>2.0640569395017798</v>
      </c>
      <c r="G57">
        <v>6.1086736415794798</v>
      </c>
      <c r="H57">
        <v>4.4558660367821696</v>
      </c>
      <c r="I57">
        <v>0</v>
      </c>
      <c r="J57">
        <v>1.69789227166276</v>
      </c>
      <c r="K57">
        <v>5.4722638680659701</v>
      </c>
      <c r="L57">
        <v>3.8867304812322399</v>
      </c>
      <c r="M57">
        <v>0</v>
      </c>
      <c r="N57">
        <v>1.56729608928255</v>
      </c>
      <c r="O57">
        <v>7.0952936435048599</v>
      </c>
      <c r="P57">
        <v>6.7284248340021602</v>
      </c>
      <c r="Q57">
        <v>0.48454672555391998</v>
      </c>
      <c r="R57">
        <v>2.1476801085339199</v>
      </c>
      <c r="S57">
        <v>3.9282728870365098</v>
      </c>
      <c r="T57">
        <v>3.02170010534353</v>
      </c>
      <c r="U57">
        <v>0</v>
      </c>
      <c r="V57">
        <v>1.86046511627907</v>
      </c>
      <c r="W57">
        <v>5.8304443744090797</v>
      </c>
      <c r="X57">
        <v>4.3157892508195701</v>
      </c>
      <c r="Y57">
        <v>0</v>
      </c>
      <c r="Z57">
        <v>2.3975287709725102</v>
      </c>
      <c r="AA57">
        <v>6.8231197867668998</v>
      </c>
      <c r="AB57">
        <v>4.49097050963901</v>
      </c>
      <c r="AC57">
        <v>0</v>
      </c>
      <c r="AD57">
        <v>1.8095344554097099</v>
      </c>
      <c r="AE57">
        <v>5.3903329529068502</v>
      </c>
      <c r="AF57">
        <v>3.4655113836946398</v>
      </c>
      <c r="AG57">
        <v>0</v>
      </c>
      <c r="AH57">
        <v>0.69272637308263196</v>
      </c>
      <c r="AI57">
        <v>3.2440056417489398</v>
      </c>
      <c r="AJ57">
        <v>2.51667329029114</v>
      </c>
      <c r="AK57">
        <v>0.20013008455496101</v>
      </c>
      <c r="AL57">
        <v>1.7166104385790799</v>
      </c>
      <c r="AM57">
        <v>5.4163298302344396</v>
      </c>
      <c r="AN57">
        <v>3.8368372606930299</v>
      </c>
      <c r="AO57">
        <v>0</v>
      </c>
      <c r="AP57">
        <v>1.5464857963142</v>
      </c>
      <c r="AQ57">
        <v>5.5048798660342104</v>
      </c>
      <c r="AR57">
        <v>4.0111003315062401</v>
      </c>
      <c r="AS57">
        <v>0</v>
      </c>
      <c r="AT57">
        <v>1.35933806146572</v>
      </c>
      <c r="AU57">
        <v>5.0143266475644701</v>
      </c>
      <c r="AV57">
        <v>3.7941992283285302</v>
      </c>
      <c r="AW57">
        <v>0.218435998252512</v>
      </c>
      <c r="AX57">
        <v>2.1330339601459398</v>
      </c>
      <c r="AY57">
        <v>5.5613850996852001</v>
      </c>
      <c r="AZ57">
        <v>3.8875505634621401</v>
      </c>
      <c r="BA57">
        <v>0</v>
      </c>
      <c r="BB57">
        <v>2.2521502942507898</v>
      </c>
      <c r="BC57">
        <v>6.1312341359676203</v>
      </c>
      <c r="BD57">
        <v>4.5974718497579703</v>
      </c>
      <c r="BE57">
        <v>0</v>
      </c>
      <c r="BF57">
        <v>0.91523207670516404</v>
      </c>
      <c r="BG57">
        <v>3.2987003704970501</v>
      </c>
      <c r="BH57">
        <v>2.9953452889226302</v>
      </c>
      <c r="BI57">
        <v>0</v>
      </c>
      <c r="BJ57">
        <v>1.9724483406386999</v>
      </c>
      <c r="BK57">
        <v>4.8022598870056497</v>
      </c>
      <c r="BL57">
        <v>3.3727777683417002</v>
      </c>
    </row>
    <row r="58" spans="1:64" x14ac:dyDescent="0.25">
      <c r="A58" s="15" t="str">
        <f t="shared" si="0"/>
        <v>ROAA--33146</v>
      </c>
      <c r="B58" s="15" t="str">
        <f t="shared" si="1"/>
        <v>ROAA</v>
      </c>
      <c r="C58">
        <v>14</v>
      </c>
      <c r="D58" s="22">
        <v>33146</v>
      </c>
      <c r="E58">
        <v>0.68</v>
      </c>
      <c r="F58">
        <v>1.05</v>
      </c>
      <c r="G58">
        <v>1.25</v>
      </c>
      <c r="H58">
        <v>0.93141414141414103</v>
      </c>
      <c r="I58">
        <v>0.76</v>
      </c>
      <c r="J58">
        <v>1.05</v>
      </c>
      <c r="K58">
        <v>1.31</v>
      </c>
      <c r="L58">
        <v>0.99646062658763801</v>
      </c>
      <c r="M58">
        <v>0.59</v>
      </c>
      <c r="N58">
        <v>0.99</v>
      </c>
      <c r="O58">
        <v>1.31</v>
      </c>
      <c r="P58">
        <v>0.80970515565804602</v>
      </c>
      <c r="Q58">
        <v>0.745</v>
      </c>
      <c r="R58">
        <v>1.02</v>
      </c>
      <c r="S58">
        <v>1.2275</v>
      </c>
      <c r="T58">
        <v>0.97411764705882398</v>
      </c>
      <c r="U58">
        <v>0.68</v>
      </c>
      <c r="V58">
        <v>1.01</v>
      </c>
      <c r="W58">
        <v>1.27</v>
      </c>
      <c r="X58">
        <v>0.95078303425774902</v>
      </c>
      <c r="Y58">
        <v>0.86750000000000005</v>
      </c>
      <c r="Z58">
        <v>1.1200000000000001</v>
      </c>
      <c r="AA58">
        <v>1.35</v>
      </c>
      <c r="AB58">
        <v>1.09045454545455</v>
      </c>
      <c r="AC58">
        <v>0.74750000000000005</v>
      </c>
      <c r="AD58">
        <v>1.04</v>
      </c>
      <c r="AE58">
        <v>1.35</v>
      </c>
      <c r="AF58">
        <v>0.94006666666666705</v>
      </c>
      <c r="AG58">
        <v>0.9</v>
      </c>
      <c r="AH58">
        <v>1.23</v>
      </c>
      <c r="AI58">
        <v>1.44</v>
      </c>
      <c r="AJ58">
        <v>1.1669918699187001</v>
      </c>
      <c r="AK58">
        <v>0.78</v>
      </c>
      <c r="AL58">
        <v>1.07</v>
      </c>
      <c r="AM58">
        <v>1.3</v>
      </c>
      <c r="AN58">
        <v>0.98648648648648696</v>
      </c>
      <c r="AO58">
        <v>0.8</v>
      </c>
      <c r="AP58">
        <v>1.06</v>
      </c>
      <c r="AQ58">
        <v>1.35</v>
      </c>
      <c r="AR58">
        <v>1.0185191082802501</v>
      </c>
      <c r="AS58">
        <v>0.76</v>
      </c>
      <c r="AT58">
        <v>1.06</v>
      </c>
      <c r="AU58">
        <v>1.33</v>
      </c>
      <c r="AV58">
        <v>1.0205275779376499</v>
      </c>
      <c r="AW58">
        <v>0.73</v>
      </c>
      <c r="AX58">
        <v>1.02</v>
      </c>
      <c r="AY58">
        <v>1.28</v>
      </c>
      <c r="AZ58">
        <v>0.972770448548813</v>
      </c>
      <c r="BA58">
        <v>0.69499999999999995</v>
      </c>
      <c r="BB58">
        <v>0.97</v>
      </c>
      <c r="BC58">
        <v>1.2749999999999999</v>
      </c>
      <c r="BD58">
        <v>0.90921146953404997</v>
      </c>
      <c r="BE58">
        <v>0.94499999999999995</v>
      </c>
      <c r="BF58">
        <v>1.1399999999999999</v>
      </c>
      <c r="BG58">
        <v>1.325</v>
      </c>
      <c r="BH58">
        <v>1.1901960784313701</v>
      </c>
      <c r="BI58">
        <v>0.57999999999999996</v>
      </c>
      <c r="BJ58">
        <v>0.98</v>
      </c>
      <c r="BK58">
        <v>1.22</v>
      </c>
      <c r="BL58">
        <v>0.82197278911564597</v>
      </c>
    </row>
    <row r="59" spans="1:64" x14ac:dyDescent="0.25">
      <c r="A59" s="15" t="str">
        <f t="shared" si="0"/>
        <v>NIM--33146</v>
      </c>
      <c r="B59" s="15" t="str">
        <f t="shared" si="1"/>
        <v>NIM</v>
      </c>
      <c r="C59">
        <v>15</v>
      </c>
      <c r="D59" s="22">
        <v>33146</v>
      </c>
      <c r="E59">
        <v>4.03</v>
      </c>
      <c r="F59">
        <v>4.71</v>
      </c>
      <c r="G59">
        <v>5.38</v>
      </c>
      <c r="H59">
        <v>4.7472727272727298</v>
      </c>
      <c r="I59">
        <v>4.12</v>
      </c>
      <c r="J59">
        <v>4.5199999999999996</v>
      </c>
      <c r="K59">
        <v>4.9800000000000004</v>
      </c>
      <c r="L59">
        <v>4.5972396274343801</v>
      </c>
      <c r="M59">
        <v>4.0199999999999996</v>
      </c>
      <c r="N59">
        <v>4.49</v>
      </c>
      <c r="O59">
        <v>5.04</v>
      </c>
      <c r="P59">
        <v>4.5935307198155204</v>
      </c>
      <c r="Q59">
        <v>4.2474999999999996</v>
      </c>
      <c r="R59">
        <v>4.5199999999999996</v>
      </c>
      <c r="S59">
        <v>4.6749999999999998</v>
      </c>
      <c r="T59">
        <v>4.52764705882353</v>
      </c>
      <c r="U59">
        <v>4.1100000000000003</v>
      </c>
      <c r="V59">
        <v>4.54</v>
      </c>
      <c r="W59">
        <v>4.96</v>
      </c>
      <c r="X59">
        <v>4.5731158238172904</v>
      </c>
      <c r="Y59">
        <v>4.3775000000000004</v>
      </c>
      <c r="Z59">
        <v>4.83</v>
      </c>
      <c r="AA59">
        <v>5.55</v>
      </c>
      <c r="AB59">
        <v>5.0162987012986999</v>
      </c>
      <c r="AC59">
        <v>3.9750000000000001</v>
      </c>
      <c r="AD59">
        <v>4.3449999999999998</v>
      </c>
      <c r="AE59">
        <v>4.7949999999999999</v>
      </c>
      <c r="AF59">
        <v>4.3893333333333304</v>
      </c>
      <c r="AG59">
        <v>3.99</v>
      </c>
      <c r="AH59">
        <v>4.47</v>
      </c>
      <c r="AI59">
        <v>4.96</v>
      </c>
      <c r="AJ59">
        <v>4.6790243902439004</v>
      </c>
      <c r="AK59">
        <v>4.2300000000000004</v>
      </c>
      <c r="AL59">
        <v>4.47</v>
      </c>
      <c r="AM59">
        <v>4.8</v>
      </c>
      <c r="AN59">
        <v>4.5205405405405399</v>
      </c>
      <c r="AO59">
        <v>4.0199999999999996</v>
      </c>
      <c r="AP59">
        <v>4.38</v>
      </c>
      <c r="AQ59">
        <v>4.7699999999999996</v>
      </c>
      <c r="AR59">
        <v>4.4143471337579596</v>
      </c>
      <c r="AS59">
        <v>4.1500000000000004</v>
      </c>
      <c r="AT59">
        <v>4.57</v>
      </c>
      <c r="AU59">
        <v>5.03</v>
      </c>
      <c r="AV59">
        <v>4.6451079136690696</v>
      </c>
      <c r="AW59">
        <v>4.21</v>
      </c>
      <c r="AX59">
        <v>4.6100000000000003</v>
      </c>
      <c r="AY59">
        <v>5</v>
      </c>
      <c r="AZ59">
        <v>4.64986807387863</v>
      </c>
      <c r="BA59">
        <v>4.26</v>
      </c>
      <c r="BB59">
        <v>4.7300000000000004</v>
      </c>
      <c r="BC59">
        <v>5.39</v>
      </c>
      <c r="BD59">
        <v>4.8449462365591396</v>
      </c>
      <c r="BE59">
        <v>4.4649999999999999</v>
      </c>
      <c r="BF59">
        <v>4.7699999999999996</v>
      </c>
      <c r="BG59">
        <v>5.3</v>
      </c>
      <c r="BH59">
        <v>5.09137254901961</v>
      </c>
      <c r="BI59">
        <v>4.53</v>
      </c>
      <c r="BJ59">
        <v>4.95</v>
      </c>
      <c r="BK59">
        <v>5.57</v>
      </c>
      <c r="BL59">
        <v>5</v>
      </c>
    </row>
    <row r="60" spans="1:64" x14ac:dyDescent="0.25">
      <c r="A60" s="15" t="str">
        <f t="shared" si="0"/>
        <v>Provisions / Avg Assets--33146</v>
      </c>
      <c r="B60" s="15" t="str">
        <f t="shared" si="1"/>
        <v>Provisions / Avg Assets</v>
      </c>
      <c r="C60">
        <v>16</v>
      </c>
      <c r="D60" s="22">
        <v>33146</v>
      </c>
      <c r="E60">
        <v>7.0000000000000007E-2</v>
      </c>
      <c r="F60">
        <v>0.24</v>
      </c>
      <c r="G60">
        <v>0.37</v>
      </c>
      <c r="H60">
        <v>0.30505050505050502</v>
      </c>
      <c r="I60">
        <v>0.02</v>
      </c>
      <c r="J60">
        <v>0.16</v>
      </c>
      <c r="K60">
        <v>0.34</v>
      </c>
      <c r="L60">
        <v>0.261972904318374</v>
      </c>
      <c r="M60">
        <v>0.06</v>
      </c>
      <c r="N60">
        <v>0.2</v>
      </c>
      <c r="O60">
        <v>0.45</v>
      </c>
      <c r="P60">
        <v>0.374399604677977</v>
      </c>
      <c r="Q60">
        <v>0.09</v>
      </c>
      <c r="R60">
        <v>0.19500000000000001</v>
      </c>
      <c r="S60">
        <v>0.315</v>
      </c>
      <c r="T60">
        <v>0.21029411764705899</v>
      </c>
      <c r="U60">
        <v>0.01</v>
      </c>
      <c r="V60">
        <v>0.16</v>
      </c>
      <c r="W60">
        <v>0.34</v>
      </c>
      <c r="X60">
        <v>0.25644371941272398</v>
      </c>
      <c r="Y60">
        <v>0.01</v>
      </c>
      <c r="Z60">
        <v>0.14000000000000001</v>
      </c>
      <c r="AA60">
        <v>0.37</v>
      </c>
      <c r="AB60">
        <v>0.225584415584416</v>
      </c>
      <c r="AC60">
        <v>0.05</v>
      </c>
      <c r="AD60">
        <v>0.185</v>
      </c>
      <c r="AE60">
        <v>0.44</v>
      </c>
      <c r="AF60">
        <v>0.35780000000000001</v>
      </c>
      <c r="AG60">
        <v>0</v>
      </c>
      <c r="AH60">
        <v>0.11</v>
      </c>
      <c r="AI60">
        <v>0.31</v>
      </c>
      <c r="AJ60">
        <v>0.38146341463414601</v>
      </c>
      <c r="AK60">
        <v>0.06</v>
      </c>
      <c r="AL60">
        <v>0.16</v>
      </c>
      <c r="AM60">
        <v>0.24</v>
      </c>
      <c r="AN60">
        <v>0.21513513513513499</v>
      </c>
      <c r="AO60">
        <v>0</v>
      </c>
      <c r="AP60">
        <v>0.12</v>
      </c>
      <c r="AQ60">
        <v>0.32</v>
      </c>
      <c r="AR60">
        <v>0.243964968152866</v>
      </c>
      <c r="AS60">
        <v>0</v>
      </c>
      <c r="AT60">
        <v>0.15</v>
      </c>
      <c r="AU60">
        <v>0.32</v>
      </c>
      <c r="AV60">
        <v>0.239400479616307</v>
      </c>
      <c r="AW60">
        <v>0.05</v>
      </c>
      <c r="AX60">
        <v>0.17</v>
      </c>
      <c r="AY60">
        <v>0.3</v>
      </c>
      <c r="AZ60">
        <v>0.23733509234828501</v>
      </c>
      <c r="BA60">
        <v>0.06</v>
      </c>
      <c r="BB60">
        <v>0.21</v>
      </c>
      <c r="BC60">
        <v>0.39500000000000002</v>
      </c>
      <c r="BD60">
        <v>0.270394265232975</v>
      </c>
      <c r="BE60">
        <v>0.14000000000000001</v>
      </c>
      <c r="BF60">
        <v>0.28000000000000003</v>
      </c>
      <c r="BG60">
        <v>0.47499999999999998</v>
      </c>
      <c r="BH60">
        <v>0.57764705882352896</v>
      </c>
      <c r="BI60">
        <v>0.09</v>
      </c>
      <c r="BJ60">
        <v>0.25</v>
      </c>
      <c r="BK60">
        <v>0.48</v>
      </c>
      <c r="BL60">
        <v>0.43190476190476201</v>
      </c>
    </row>
    <row r="61" spans="1:64" x14ac:dyDescent="0.25">
      <c r="A61" s="15" t="str">
        <f t="shared" si="0"/>
        <v>Negative Earners (last 4 qtrs)--33146</v>
      </c>
      <c r="B61" s="15" t="str">
        <f t="shared" si="1"/>
        <v>Negative Earners (last 4 qtrs)</v>
      </c>
      <c r="C61">
        <v>17</v>
      </c>
      <c r="D61" s="22">
        <v>33146</v>
      </c>
      <c r="F61">
        <v>9.9009900990098991</v>
      </c>
      <c r="H61">
        <v>10</v>
      </c>
      <c r="J61">
        <v>6.4730290456431501</v>
      </c>
      <c r="L61">
        <v>78</v>
      </c>
      <c r="N61">
        <v>12.584759444623799</v>
      </c>
      <c r="P61">
        <v>1559</v>
      </c>
      <c r="R61">
        <v>2.9411764705882399</v>
      </c>
      <c r="T61">
        <v>1</v>
      </c>
      <c r="V61">
        <v>6.24</v>
      </c>
      <c r="X61">
        <v>39</v>
      </c>
      <c r="Z61">
        <v>6.4102564102564097</v>
      </c>
      <c r="AB61">
        <v>10</v>
      </c>
      <c r="AD61">
        <v>9.8684210526315805</v>
      </c>
      <c r="AF61">
        <v>15</v>
      </c>
      <c r="AH61">
        <v>6.4</v>
      </c>
      <c r="AI61"/>
      <c r="AJ61">
        <v>8</v>
      </c>
      <c r="AK61"/>
      <c r="AL61">
        <v>4.4247787610619502</v>
      </c>
      <c r="AN61">
        <v>5</v>
      </c>
      <c r="AP61">
        <v>6.71875</v>
      </c>
      <c r="AR61">
        <v>43</v>
      </c>
      <c r="AT61">
        <v>5.4117647058823497</v>
      </c>
      <c r="AV61">
        <v>23</v>
      </c>
      <c r="AX61">
        <v>5.4545454545454497</v>
      </c>
      <c r="AZ61">
        <v>21</v>
      </c>
      <c r="BB61">
        <v>7.0671378091872796</v>
      </c>
      <c r="BD61">
        <v>20</v>
      </c>
      <c r="BF61">
        <v>1.9607843137254899</v>
      </c>
      <c r="BH61">
        <v>1</v>
      </c>
      <c r="BJ61">
        <v>9.3959731543624194</v>
      </c>
      <c r="BL61">
        <v>14</v>
      </c>
    </row>
    <row r="62" spans="1:64" x14ac:dyDescent="0.25">
      <c r="A62" s="15" t="str">
        <f t="shared" si="0"/>
        <v>Noncore Funding / Liab--33146</v>
      </c>
      <c r="B62" s="15" t="str">
        <f t="shared" si="1"/>
        <v>Noncore Funding / Liab</v>
      </c>
      <c r="C62">
        <v>18</v>
      </c>
      <c r="D62" s="22">
        <v>33146</v>
      </c>
      <c r="E62">
        <v>4.8100113765642796</v>
      </c>
      <c r="F62">
        <v>7.7517881306785199</v>
      </c>
      <c r="G62">
        <v>12.253694581280801</v>
      </c>
      <c r="H62">
        <v>9.2309293763723606</v>
      </c>
      <c r="I62">
        <v>4.9072411729503296</v>
      </c>
      <c r="J62">
        <v>7.79176782790356</v>
      </c>
      <c r="K62">
        <v>11.93606369862</v>
      </c>
      <c r="L62">
        <v>9.1930260727161599</v>
      </c>
      <c r="M62">
        <v>7.7938438536463304</v>
      </c>
      <c r="N62">
        <v>12.6331446202152</v>
      </c>
      <c r="O62">
        <v>19.247082217438301</v>
      </c>
      <c r="P62">
        <v>14.7909803491443</v>
      </c>
      <c r="Q62">
        <v>5.9798970253800299</v>
      </c>
      <c r="R62">
        <v>7.9441089206573103</v>
      </c>
      <c r="S62">
        <v>10.111364448767601</v>
      </c>
      <c r="T62">
        <v>8.2630593007630804</v>
      </c>
      <c r="U62">
        <v>4.3717916351089796</v>
      </c>
      <c r="V62">
        <v>7.1329664477188004</v>
      </c>
      <c r="W62">
        <v>11.2581962142769</v>
      </c>
      <c r="X62">
        <v>8.5027641756336099</v>
      </c>
      <c r="Y62">
        <v>6.0990389866877104</v>
      </c>
      <c r="Z62">
        <v>9.9495026676202301</v>
      </c>
      <c r="AA62">
        <v>14.854193680808899</v>
      </c>
      <c r="AB62">
        <v>11.5860626751357</v>
      </c>
      <c r="AC62">
        <v>6.5126184655846897</v>
      </c>
      <c r="AD62">
        <v>9.24647910389975</v>
      </c>
      <c r="AE62">
        <v>14.678525082610699</v>
      </c>
      <c r="AF62">
        <v>10.827777057984299</v>
      </c>
      <c r="AG62">
        <v>5.1315789473684204</v>
      </c>
      <c r="AH62">
        <v>7.8051276220794703</v>
      </c>
      <c r="AI62">
        <v>11.3484766540472</v>
      </c>
      <c r="AJ62">
        <v>10.7075668122912</v>
      </c>
      <c r="AK62">
        <v>4.4105173876166202</v>
      </c>
      <c r="AL62">
        <v>6.4428504732396696</v>
      </c>
      <c r="AM62">
        <v>10.3591959566341</v>
      </c>
      <c r="AN62">
        <v>7.5600368435136298</v>
      </c>
      <c r="AO62">
        <v>4.8286358359566401</v>
      </c>
      <c r="AP62">
        <v>7.5691927100609604</v>
      </c>
      <c r="AQ62">
        <v>11.420762223309</v>
      </c>
      <c r="AR62">
        <v>8.7614902666781909</v>
      </c>
      <c r="AS62">
        <v>5.6343255883007899</v>
      </c>
      <c r="AT62">
        <v>8.5227795674183202</v>
      </c>
      <c r="AU62">
        <v>13.1815505397448</v>
      </c>
      <c r="AV62">
        <v>10.111357026730399</v>
      </c>
      <c r="AW62">
        <v>4.3002885826931703</v>
      </c>
      <c r="AX62">
        <v>6.8894763840113598</v>
      </c>
      <c r="AY62">
        <v>10.163808793945799</v>
      </c>
      <c r="AZ62">
        <v>7.6626403065627899</v>
      </c>
      <c r="BA62">
        <v>5.8002352037322904</v>
      </c>
      <c r="BB62">
        <v>9.0715523644466494</v>
      </c>
      <c r="BC62">
        <v>15.7122717424469</v>
      </c>
      <c r="BD62">
        <v>11.144429302555</v>
      </c>
      <c r="BE62">
        <v>5.4674921137028401</v>
      </c>
      <c r="BF62">
        <v>7.5245180926614799</v>
      </c>
      <c r="BG62">
        <v>11.622498904650801</v>
      </c>
      <c r="BH62">
        <v>15.755184592065</v>
      </c>
      <c r="BI62">
        <v>4.3914238592633303</v>
      </c>
      <c r="BJ62">
        <v>7.7022821576763496</v>
      </c>
      <c r="BK62">
        <v>12.8248781492414</v>
      </c>
      <c r="BL62">
        <v>10.7624451247812</v>
      </c>
    </row>
    <row r="63" spans="1:64" x14ac:dyDescent="0.25">
      <c r="A63" s="15" t="str">
        <f t="shared" si="0"/>
        <v>Brokered Dep / Liab--33146</v>
      </c>
      <c r="B63" s="15" t="str">
        <f t="shared" si="1"/>
        <v>Brokered Dep / Liab</v>
      </c>
      <c r="C63">
        <v>19</v>
      </c>
      <c r="D63" s="22">
        <v>33146</v>
      </c>
      <c r="E63">
        <v>0</v>
      </c>
      <c r="F63">
        <v>0</v>
      </c>
      <c r="G63">
        <v>0</v>
      </c>
      <c r="H63">
        <v>0</v>
      </c>
      <c r="I63">
        <v>0</v>
      </c>
      <c r="J63">
        <v>0</v>
      </c>
      <c r="K63">
        <v>0</v>
      </c>
      <c r="L63">
        <v>4.8112739744911696E-3</v>
      </c>
      <c r="M63">
        <v>0</v>
      </c>
      <c r="N63">
        <v>0</v>
      </c>
      <c r="O63">
        <v>0</v>
      </c>
      <c r="P63">
        <v>0.120918385591244</v>
      </c>
      <c r="Q63">
        <v>0</v>
      </c>
      <c r="R63">
        <v>0</v>
      </c>
      <c r="S63">
        <v>0</v>
      </c>
      <c r="T63">
        <v>0</v>
      </c>
      <c r="U63">
        <v>0</v>
      </c>
      <c r="V63">
        <v>0</v>
      </c>
      <c r="W63">
        <v>0</v>
      </c>
      <c r="X63">
        <v>8.1517878329527092E-3</v>
      </c>
      <c r="Y63">
        <v>0</v>
      </c>
      <c r="Z63">
        <v>0</v>
      </c>
      <c r="AA63">
        <v>0</v>
      </c>
      <c r="AB63">
        <v>0</v>
      </c>
      <c r="AC63">
        <v>0</v>
      </c>
      <c r="AD63">
        <v>0</v>
      </c>
      <c r="AE63">
        <v>0</v>
      </c>
      <c r="AF63">
        <v>1.27057326725197E-2</v>
      </c>
      <c r="AG63">
        <v>0</v>
      </c>
      <c r="AH63">
        <v>0</v>
      </c>
      <c r="AI63">
        <v>0</v>
      </c>
      <c r="AJ63">
        <v>6.5420003877846994E-2</v>
      </c>
      <c r="AK63">
        <v>0</v>
      </c>
      <c r="AL63">
        <v>0</v>
      </c>
      <c r="AM63">
        <v>0</v>
      </c>
      <c r="AN63">
        <v>0</v>
      </c>
      <c r="AO63">
        <v>0</v>
      </c>
      <c r="AP63">
        <v>0</v>
      </c>
      <c r="AQ63">
        <v>0</v>
      </c>
      <c r="AR63">
        <v>7.6775474751836197E-3</v>
      </c>
      <c r="AS63">
        <v>0</v>
      </c>
      <c r="AT63">
        <v>0</v>
      </c>
      <c r="AU63">
        <v>0</v>
      </c>
      <c r="AV63">
        <v>5.7047831855888097E-3</v>
      </c>
      <c r="AW63">
        <v>0</v>
      </c>
      <c r="AX63">
        <v>0</v>
      </c>
      <c r="AY63">
        <v>0</v>
      </c>
      <c r="AZ63">
        <v>2.2759756061394298E-3</v>
      </c>
      <c r="BA63">
        <v>0</v>
      </c>
      <c r="BB63">
        <v>0</v>
      </c>
      <c r="BC63">
        <v>0</v>
      </c>
      <c r="BD63">
        <v>3.3469319177150099E-3</v>
      </c>
      <c r="BE63">
        <v>0</v>
      </c>
      <c r="BF63">
        <v>0</v>
      </c>
      <c r="BG63">
        <v>0</v>
      </c>
      <c r="BH63">
        <v>0.38612383150938301</v>
      </c>
      <c r="BI63">
        <v>0</v>
      </c>
      <c r="BJ63">
        <v>0</v>
      </c>
      <c r="BK63">
        <v>0</v>
      </c>
      <c r="BL63">
        <v>5.8088482697385299E-2</v>
      </c>
    </row>
    <row r="64" spans="1:64" x14ac:dyDescent="0.25">
      <c r="A64" s="15" t="str">
        <f t="shared" si="0"/>
        <v>Liquid Assets / Assets--33146</v>
      </c>
      <c r="B64" s="15" t="str">
        <f t="shared" si="1"/>
        <v>Liquid Assets / Assets</v>
      </c>
      <c r="C64">
        <v>20</v>
      </c>
      <c r="D64" s="22">
        <v>33146</v>
      </c>
      <c r="E64">
        <v>0.13</v>
      </c>
      <c r="F64">
        <v>5.96</v>
      </c>
      <c r="G64">
        <v>11.71</v>
      </c>
      <c r="H64">
        <v>6.0616161616161603</v>
      </c>
      <c r="I64">
        <v>0.31</v>
      </c>
      <c r="J64">
        <v>6.37</v>
      </c>
      <c r="K64">
        <v>12.6</v>
      </c>
      <c r="L64">
        <v>7.5490059473236997</v>
      </c>
      <c r="M64">
        <v>-0.56000000000000005</v>
      </c>
      <c r="N64">
        <v>6.8</v>
      </c>
      <c r="O64">
        <v>15.15</v>
      </c>
      <c r="P64">
        <v>10.1476197253851</v>
      </c>
      <c r="Q64">
        <v>4.4924999999999997</v>
      </c>
      <c r="R64">
        <v>9.15</v>
      </c>
      <c r="S64">
        <v>12.105</v>
      </c>
      <c r="T64">
        <v>12.7358823529412</v>
      </c>
      <c r="U64">
        <v>0.435</v>
      </c>
      <c r="V64">
        <v>6.29</v>
      </c>
      <c r="W64">
        <v>11.59</v>
      </c>
      <c r="X64">
        <v>6.9579214402618703</v>
      </c>
      <c r="Y64">
        <v>-2.355</v>
      </c>
      <c r="Z64">
        <v>5.67</v>
      </c>
      <c r="AA64">
        <v>12.865</v>
      </c>
      <c r="AB64">
        <v>8.0574509803921597</v>
      </c>
      <c r="AC64">
        <v>-0.69499999999999995</v>
      </c>
      <c r="AD64">
        <v>5.0199999999999996</v>
      </c>
      <c r="AE64">
        <v>10.36</v>
      </c>
      <c r="AF64">
        <v>6.0887248322147602</v>
      </c>
      <c r="AG64">
        <v>2.2799999999999998</v>
      </c>
      <c r="AH64">
        <v>8.18</v>
      </c>
      <c r="AI64">
        <v>16.899999999999999</v>
      </c>
      <c r="AJ64">
        <v>9.6821138211382092</v>
      </c>
      <c r="AK64">
        <v>1.46</v>
      </c>
      <c r="AL64">
        <v>7.98</v>
      </c>
      <c r="AM64">
        <v>13.15</v>
      </c>
      <c r="AN64">
        <v>9.8117117117117107</v>
      </c>
      <c r="AO64">
        <v>0.25</v>
      </c>
      <c r="AP64">
        <v>5.415</v>
      </c>
      <c r="AQ64">
        <v>11.904999999999999</v>
      </c>
      <c r="AR64">
        <v>6.38783439490446</v>
      </c>
      <c r="AS64">
        <v>3.64</v>
      </c>
      <c r="AT64">
        <v>8.9700000000000006</v>
      </c>
      <c r="AU64">
        <v>16.13</v>
      </c>
      <c r="AV64">
        <v>11.938561151079099</v>
      </c>
      <c r="AW64">
        <v>0.80249999999999999</v>
      </c>
      <c r="AX64">
        <v>6.6349999999999998</v>
      </c>
      <c r="AY64">
        <v>12.3225</v>
      </c>
      <c r="AZ64">
        <v>8.1548677248677208</v>
      </c>
      <c r="BA64">
        <v>0.55000000000000004</v>
      </c>
      <c r="BB64">
        <v>7.65</v>
      </c>
      <c r="BC64">
        <v>15.13</v>
      </c>
      <c r="BD64">
        <v>10.9859205776173</v>
      </c>
      <c r="BE64">
        <v>-2.855</v>
      </c>
      <c r="BF64">
        <v>4.3150000000000004</v>
      </c>
      <c r="BG64">
        <v>11.7475</v>
      </c>
      <c r="BH64">
        <v>4.0932000000000004</v>
      </c>
      <c r="BI64">
        <v>-0.24249999999999999</v>
      </c>
      <c r="BJ64">
        <v>5.85</v>
      </c>
      <c r="BK64">
        <v>11.3725</v>
      </c>
      <c r="BL64">
        <v>6.4547260273972604</v>
      </c>
    </row>
    <row r="65" spans="1:64" x14ac:dyDescent="0.25">
      <c r="A65" s="15" t="str">
        <f t="shared" si="0"/>
        <v>Net Loan Growth (last 4 qtrs)--33146</v>
      </c>
      <c r="B65" s="15" t="str">
        <f t="shared" si="1"/>
        <v>Net Loan Growth (last 4 qtrs)</v>
      </c>
      <c r="C65">
        <v>21</v>
      </c>
      <c r="D65" s="22">
        <v>33146</v>
      </c>
      <c r="F65">
        <v>75.247524752475201</v>
      </c>
      <c r="J65">
        <v>75.684647302904594</v>
      </c>
      <c r="N65">
        <v>72.142395866968002</v>
      </c>
      <c r="R65">
        <v>88.235294117647101</v>
      </c>
      <c r="V65">
        <v>75.84</v>
      </c>
      <c r="Z65">
        <v>67.307692307692307</v>
      </c>
      <c r="AD65">
        <v>73.026315789473699</v>
      </c>
      <c r="AH65">
        <v>80.8</v>
      </c>
      <c r="AI65"/>
      <c r="AK65"/>
      <c r="AL65">
        <v>80.530973451327398</v>
      </c>
      <c r="AP65">
        <v>76.09375</v>
      </c>
      <c r="AT65">
        <v>84.941176470588204</v>
      </c>
      <c r="AX65">
        <v>76.363636363636402</v>
      </c>
      <c r="BB65">
        <v>75.971731448763293</v>
      </c>
      <c r="BF65">
        <v>62.745098039215698</v>
      </c>
      <c r="BJ65">
        <v>72.483221476510096</v>
      </c>
    </row>
    <row r="66" spans="1:64" x14ac:dyDescent="0.25">
      <c r="A66" s="15" t="str">
        <f t="shared" si="0"/>
        <v>Equity / Assets--33238</v>
      </c>
      <c r="B66" s="15" t="str">
        <f t="shared" si="1"/>
        <v>Equity / Assets</v>
      </c>
      <c r="C66">
        <v>1</v>
      </c>
      <c r="D66" s="22">
        <v>33238</v>
      </c>
      <c r="E66">
        <v>7.63744027992733</v>
      </c>
      <c r="F66">
        <v>8.9496687837191793</v>
      </c>
      <c r="G66">
        <v>10.673318872017401</v>
      </c>
      <c r="H66">
        <v>9.3224906109968995</v>
      </c>
      <c r="I66">
        <v>7.28082634513546</v>
      </c>
      <c r="J66">
        <v>8.37200903957498</v>
      </c>
      <c r="K66">
        <v>10.0797873186907</v>
      </c>
      <c r="L66">
        <v>8.8908918001610697</v>
      </c>
      <c r="M66">
        <v>6.8231938292439303</v>
      </c>
      <c r="N66">
        <v>8.0745453715957805</v>
      </c>
      <c r="O66">
        <v>9.9435320543798706</v>
      </c>
      <c r="P66">
        <v>8.7640234722135002</v>
      </c>
      <c r="Q66">
        <v>7.3857923425215199</v>
      </c>
      <c r="R66">
        <v>8.1288588456689599</v>
      </c>
      <c r="S66">
        <v>9.4366574901409308</v>
      </c>
      <c r="T66">
        <v>8.5977614279799699</v>
      </c>
      <c r="U66">
        <v>7.1522144451000997</v>
      </c>
      <c r="V66">
        <v>8.2085762536596292</v>
      </c>
      <c r="W66">
        <v>9.9020591150006503</v>
      </c>
      <c r="X66">
        <v>8.7426468298556799</v>
      </c>
      <c r="Y66">
        <v>7.3780296373719603</v>
      </c>
      <c r="Z66">
        <v>8.3873805439420792</v>
      </c>
      <c r="AA66">
        <v>9.9641361800097901</v>
      </c>
      <c r="AB66">
        <v>8.7922001007828001</v>
      </c>
      <c r="AC66">
        <v>7.4788489012941399</v>
      </c>
      <c r="AD66">
        <v>8.78182476164889</v>
      </c>
      <c r="AE66">
        <v>10.472737617021901</v>
      </c>
      <c r="AF66">
        <v>9.2603093390005693</v>
      </c>
      <c r="AG66">
        <v>7.8006160035200196</v>
      </c>
      <c r="AH66">
        <v>8.9423406829550203</v>
      </c>
      <c r="AI66">
        <v>11.1282991027868</v>
      </c>
      <c r="AJ66">
        <v>9.8234799154767298</v>
      </c>
      <c r="AK66">
        <v>7.3544853950698004</v>
      </c>
      <c r="AL66">
        <v>8.0719024181468004</v>
      </c>
      <c r="AM66">
        <v>9.2265400202310897</v>
      </c>
      <c r="AN66">
        <v>8.5490644385155097</v>
      </c>
      <c r="AO66">
        <v>7.6577675442378004</v>
      </c>
      <c r="AP66">
        <v>8.8920395266839503</v>
      </c>
      <c r="AQ66">
        <v>10.836071615437101</v>
      </c>
      <c r="AR66">
        <v>9.4965162170190904</v>
      </c>
      <c r="AS66">
        <v>7.1502696885449604</v>
      </c>
      <c r="AT66">
        <v>8.1642157554545705</v>
      </c>
      <c r="AU66">
        <v>9.8349381017881701</v>
      </c>
      <c r="AV66">
        <v>8.6235423149869792</v>
      </c>
      <c r="AW66">
        <v>7.2817326000295397</v>
      </c>
      <c r="AX66">
        <v>8.1569203950402702</v>
      </c>
      <c r="AY66">
        <v>9.4398509254127703</v>
      </c>
      <c r="AZ66">
        <v>8.5913052013465503</v>
      </c>
      <c r="BA66">
        <v>6.7846893663228096</v>
      </c>
      <c r="BB66">
        <v>7.9561001725061002</v>
      </c>
      <c r="BC66">
        <v>9.1826953798964794</v>
      </c>
      <c r="BD66">
        <v>8.2583874260404908</v>
      </c>
      <c r="BE66">
        <v>7.1421347242174802</v>
      </c>
      <c r="BF66">
        <v>8.0499461311085891</v>
      </c>
      <c r="BG66">
        <v>9.64919923258228</v>
      </c>
      <c r="BH66">
        <v>10.4843410822898</v>
      </c>
      <c r="BI66">
        <v>7.0151685022340899</v>
      </c>
      <c r="BJ66">
        <v>7.8313050607137802</v>
      </c>
      <c r="BK66">
        <v>9.3129043467373904</v>
      </c>
      <c r="BL66">
        <v>8.3318691508361198</v>
      </c>
    </row>
    <row r="67" spans="1:64" x14ac:dyDescent="0.25">
      <c r="A67" s="15" t="str">
        <f t="shared" ref="A67:A130" si="2">B67&amp;"--"&amp;D67</f>
        <v>Total Risk Based Capital Ratio--33238</v>
      </c>
      <c r="B67" s="15" t="str">
        <f t="shared" ref="B67:B130" si="3">VLOOKUP(C67,labels,2,FALSE)</f>
        <v>Total Risk Based Capital Ratio</v>
      </c>
      <c r="C67">
        <v>2</v>
      </c>
      <c r="D67" s="22">
        <v>33238</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row>
    <row r="68" spans="1:64" x14ac:dyDescent="0.25">
      <c r="A68" s="15" t="str">
        <f t="shared" si="2"/>
        <v>Tier 1 Leverage Ratio--33238</v>
      </c>
      <c r="B68" s="15" t="str">
        <f t="shared" si="3"/>
        <v>Tier 1 Leverage Ratio</v>
      </c>
      <c r="C68">
        <v>3</v>
      </c>
      <c r="D68" s="22">
        <v>33238</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row>
    <row r="69" spans="1:64" x14ac:dyDescent="0.25">
      <c r="A69" s="15" t="str">
        <f t="shared" si="2"/>
        <v>ALLL / Nonaccrual Loans--33238</v>
      </c>
      <c r="B69" s="15" t="str">
        <f t="shared" si="3"/>
        <v>ALLL / Nonaccrual Loans</v>
      </c>
      <c r="C69">
        <v>4</v>
      </c>
      <c r="D69" s="22">
        <v>33238</v>
      </c>
      <c r="E69">
        <v>83.934199253411705</v>
      </c>
      <c r="F69">
        <v>148.291666666667</v>
      </c>
      <c r="G69">
        <v>378.21337193644001</v>
      </c>
      <c r="H69">
        <v>641.69117907286295</v>
      </c>
      <c r="I69">
        <v>87.696024077300805</v>
      </c>
      <c r="J69">
        <v>167.13881019830001</v>
      </c>
      <c r="K69">
        <v>432.66666666666703</v>
      </c>
      <c r="L69">
        <v>512.35771271195301</v>
      </c>
      <c r="M69">
        <v>80.551750380517504</v>
      </c>
      <c r="N69">
        <v>153.44827586206901</v>
      </c>
      <c r="O69">
        <v>377.98846431146399</v>
      </c>
      <c r="P69">
        <v>466.50854550127099</v>
      </c>
      <c r="Q69">
        <v>110.198624904507</v>
      </c>
      <c r="R69">
        <v>220.47015088563299</v>
      </c>
      <c r="S69">
        <v>542.23692998967795</v>
      </c>
      <c r="T69">
        <v>585.30926252051199</v>
      </c>
      <c r="U69">
        <v>93.760726373215505</v>
      </c>
      <c r="V69">
        <v>181.81818181818201</v>
      </c>
      <c r="W69">
        <v>469.41226037497398</v>
      </c>
      <c r="X69">
        <v>610.20967637561</v>
      </c>
      <c r="Y69">
        <v>80.844155844155793</v>
      </c>
      <c r="Z69">
        <v>151.079136690647</v>
      </c>
      <c r="AA69">
        <v>316.66666666666703</v>
      </c>
      <c r="AB69">
        <v>472.698081509063</v>
      </c>
      <c r="AC69">
        <v>84.437926691853903</v>
      </c>
      <c r="AD69">
        <v>182.93134287286699</v>
      </c>
      <c r="AE69">
        <v>420.47933409873701</v>
      </c>
      <c r="AF69">
        <v>362.48603755893203</v>
      </c>
      <c r="AG69">
        <v>112.192903469966</v>
      </c>
      <c r="AH69">
        <v>176</v>
      </c>
      <c r="AI69">
        <v>503.36927223719698</v>
      </c>
      <c r="AJ69">
        <v>745.29278381286701</v>
      </c>
      <c r="AK69">
        <v>65.678847296494396</v>
      </c>
      <c r="AL69">
        <v>107.109842851975</v>
      </c>
      <c r="AM69">
        <v>186.66355457477499</v>
      </c>
      <c r="AN69">
        <v>214.53022971414001</v>
      </c>
      <c r="AO69">
        <v>95.100574712643706</v>
      </c>
      <c r="AP69">
        <v>174.274509803922</v>
      </c>
      <c r="AQ69">
        <v>454.57940251572302</v>
      </c>
      <c r="AR69">
        <v>582.02500069327505</v>
      </c>
      <c r="AS69">
        <v>89.123612879752599</v>
      </c>
      <c r="AT69">
        <v>174.542635658915</v>
      </c>
      <c r="AU69">
        <v>465.80042530812</v>
      </c>
      <c r="AV69">
        <v>724.42925995508006</v>
      </c>
      <c r="AW69">
        <v>80.787962037962004</v>
      </c>
      <c r="AX69">
        <v>151.77469459720399</v>
      </c>
      <c r="AY69">
        <v>348.16666666666703</v>
      </c>
      <c r="AZ69">
        <v>480.3512438907</v>
      </c>
      <c r="BA69">
        <v>83.971510393521996</v>
      </c>
      <c r="BB69">
        <v>151.81270536692199</v>
      </c>
      <c r="BC69">
        <v>342.67477876106199</v>
      </c>
      <c r="BD69">
        <v>408.96355116400099</v>
      </c>
      <c r="BE69">
        <v>88.273606622692498</v>
      </c>
      <c r="BF69">
        <v>203.66735328567401</v>
      </c>
      <c r="BG69">
        <v>517.889845094664</v>
      </c>
      <c r="BH69">
        <v>549.18182698984106</v>
      </c>
      <c r="BI69">
        <v>72.807160317908796</v>
      </c>
      <c r="BJ69">
        <v>139.781746031746</v>
      </c>
      <c r="BK69">
        <v>435.90476190476198</v>
      </c>
      <c r="BL69">
        <v>539.03604705150201</v>
      </c>
    </row>
    <row r="70" spans="1:64" x14ac:dyDescent="0.25">
      <c r="A70" s="15" t="str">
        <f t="shared" si="2"/>
        <v>[NCL + OREO] / [Total Loans + OREO]--33238</v>
      </c>
      <c r="B70" s="15" t="str">
        <f t="shared" si="3"/>
        <v>[NCL + OREO] / [Total Loans + OREO]</v>
      </c>
      <c r="C70">
        <v>5</v>
      </c>
      <c r="D70" s="22">
        <v>33238</v>
      </c>
      <c r="E70">
        <v>1.3834992407626101</v>
      </c>
      <c r="F70">
        <v>2.5418699723064799</v>
      </c>
      <c r="G70">
        <v>4.3160690571049098</v>
      </c>
      <c r="H70">
        <v>3.0247671602358799</v>
      </c>
      <c r="I70">
        <v>0.74996010850486705</v>
      </c>
      <c r="J70">
        <v>1.8343040945840201</v>
      </c>
      <c r="K70">
        <v>3.4457874797041299</v>
      </c>
      <c r="L70">
        <v>2.4197065961548501</v>
      </c>
      <c r="M70">
        <v>0.78340282039748599</v>
      </c>
      <c r="N70">
        <v>1.95611815204877</v>
      </c>
      <c r="O70">
        <v>4.1093245527023097</v>
      </c>
      <c r="P70">
        <v>3.0219952742132499</v>
      </c>
      <c r="Q70">
        <v>1.11921569618665</v>
      </c>
      <c r="R70">
        <v>1.81251001047898</v>
      </c>
      <c r="S70">
        <v>2.7574040344155701</v>
      </c>
      <c r="T70">
        <v>2.0729912546416598</v>
      </c>
      <c r="U70">
        <v>0.72984244670991705</v>
      </c>
      <c r="V70">
        <v>1.7638783681419801</v>
      </c>
      <c r="W70">
        <v>3.2002769946085001</v>
      </c>
      <c r="X70">
        <v>2.20659093960038</v>
      </c>
      <c r="Y70">
        <v>1.24705556795107</v>
      </c>
      <c r="Z70">
        <v>2.6822413659507598</v>
      </c>
      <c r="AA70">
        <v>4.5491205227991598</v>
      </c>
      <c r="AB70">
        <v>3.2907066100967302</v>
      </c>
      <c r="AC70">
        <v>0.76558091463237699</v>
      </c>
      <c r="AD70">
        <v>1.8429958058828</v>
      </c>
      <c r="AE70">
        <v>4.2590747013691299</v>
      </c>
      <c r="AF70">
        <v>2.9774390790893999</v>
      </c>
      <c r="AG70">
        <v>0.52902487846725799</v>
      </c>
      <c r="AH70">
        <v>1.5073861923424801</v>
      </c>
      <c r="AI70">
        <v>3.0625832223701699</v>
      </c>
      <c r="AJ70">
        <v>2.0240018364743602</v>
      </c>
      <c r="AK70">
        <v>1.11296390675677</v>
      </c>
      <c r="AL70">
        <v>1.8859472293150601</v>
      </c>
      <c r="AM70">
        <v>3.3660254253859399</v>
      </c>
      <c r="AN70">
        <v>2.3814440325751001</v>
      </c>
      <c r="AO70">
        <v>0.69338155463802498</v>
      </c>
      <c r="AP70">
        <v>1.8660100368103401</v>
      </c>
      <c r="AQ70">
        <v>3.75997735917033</v>
      </c>
      <c r="AR70">
        <v>2.5863742164782102</v>
      </c>
      <c r="AS70">
        <v>0.631527811513238</v>
      </c>
      <c r="AT70">
        <v>1.6734575087310799</v>
      </c>
      <c r="AU70">
        <v>3.01629081596358</v>
      </c>
      <c r="AV70">
        <v>2.16797734341249</v>
      </c>
      <c r="AW70">
        <v>0.90105666197252798</v>
      </c>
      <c r="AX70">
        <v>1.88654702880179</v>
      </c>
      <c r="AY70">
        <v>3.2661141862216598</v>
      </c>
      <c r="AZ70">
        <v>2.30307104106017</v>
      </c>
      <c r="BA70">
        <v>0.86751291701218303</v>
      </c>
      <c r="BB70">
        <v>1.90251107828656</v>
      </c>
      <c r="BC70">
        <v>3.7814679508468898</v>
      </c>
      <c r="BD70">
        <v>2.58566433614646</v>
      </c>
      <c r="BE70">
        <v>0.88153136114055397</v>
      </c>
      <c r="BF70">
        <v>1.8757276389091599</v>
      </c>
      <c r="BG70">
        <v>3.23029290414024</v>
      </c>
      <c r="BH70">
        <v>2.2510490830904701</v>
      </c>
      <c r="BI70">
        <v>0.79915715900914797</v>
      </c>
      <c r="BJ70">
        <v>1.9355809998974001</v>
      </c>
      <c r="BK70">
        <v>3.5146851711855698</v>
      </c>
      <c r="BL70">
        <v>2.3593168131817701</v>
      </c>
    </row>
    <row r="71" spans="1:64" x14ac:dyDescent="0.25">
      <c r="A71" s="15" t="str">
        <f t="shared" si="2"/>
        <v>[Noncurrent + Delinquent Loans] / [Capital + ALLL]--33238</v>
      </c>
      <c r="B71" s="15" t="str">
        <f t="shared" si="3"/>
        <v>[Noncurrent + Delinquent Loans] / [Capital + ALLL]</v>
      </c>
      <c r="C71">
        <v>6</v>
      </c>
      <c r="D71" s="22">
        <v>33238</v>
      </c>
      <c r="E71">
        <v>9.9090318388564</v>
      </c>
      <c r="F71">
        <v>19.039145907473301</v>
      </c>
      <c r="G71">
        <v>33.395406579764099</v>
      </c>
      <c r="H71">
        <v>23.600349241779298</v>
      </c>
      <c r="I71">
        <v>7.8268996436142704</v>
      </c>
      <c r="J71">
        <v>16.379980741591702</v>
      </c>
      <c r="K71">
        <v>29.0169388094501</v>
      </c>
      <c r="L71">
        <v>20.8565143504681</v>
      </c>
      <c r="M71">
        <v>8.97872352281275</v>
      </c>
      <c r="N71">
        <v>19.098713663415602</v>
      </c>
      <c r="O71">
        <v>35.347202118131499</v>
      </c>
      <c r="P71">
        <v>26.1727224383779</v>
      </c>
      <c r="Q71">
        <v>15.177470984267501</v>
      </c>
      <c r="R71">
        <v>19.261479321737401</v>
      </c>
      <c r="S71">
        <v>36.228412195878803</v>
      </c>
      <c r="T71">
        <v>29.3478191528934</v>
      </c>
      <c r="U71">
        <v>7.3277867611011596</v>
      </c>
      <c r="V71">
        <v>16.0081308346867</v>
      </c>
      <c r="W71">
        <v>29.241521122010699</v>
      </c>
      <c r="X71">
        <v>20.291323001689602</v>
      </c>
      <c r="Y71">
        <v>9.8095091203177898</v>
      </c>
      <c r="Z71">
        <v>19.645636936414</v>
      </c>
      <c r="AA71">
        <v>35.061858552261</v>
      </c>
      <c r="AB71">
        <v>25.839527140367402</v>
      </c>
      <c r="AC71">
        <v>7.2239937429111398</v>
      </c>
      <c r="AD71">
        <v>15.052030582712501</v>
      </c>
      <c r="AE71">
        <v>26.250899359643601</v>
      </c>
      <c r="AF71">
        <v>19.000463519812801</v>
      </c>
      <c r="AG71">
        <v>4.9298597194388796</v>
      </c>
      <c r="AH71">
        <v>10.9452736318408</v>
      </c>
      <c r="AI71">
        <v>19.945176869860301</v>
      </c>
      <c r="AJ71">
        <v>15.1821525278477</v>
      </c>
      <c r="AK71">
        <v>13.508433738386501</v>
      </c>
      <c r="AL71">
        <v>19.3246541903987</v>
      </c>
      <c r="AM71">
        <v>34.555974093964998</v>
      </c>
      <c r="AN71">
        <v>24.7842005080667</v>
      </c>
      <c r="AO71">
        <v>5.5140561274033804</v>
      </c>
      <c r="AP71">
        <v>13.1895484726848</v>
      </c>
      <c r="AQ71">
        <v>25.007265530612798</v>
      </c>
      <c r="AR71">
        <v>17.9026332059228</v>
      </c>
      <c r="AS71">
        <v>8.2392215356204304</v>
      </c>
      <c r="AT71">
        <v>16.429207479964401</v>
      </c>
      <c r="AU71">
        <v>28.782897481684198</v>
      </c>
      <c r="AV71">
        <v>21.2157982664854</v>
      </c>
      <c r="AW71">
        <v>11.040272610029801</v>
      </c>
      <c r="AX71">
        <v>18.858327116810202</v>
      </c>
      <c r="AY71">
        <v>33.437816106620502</v>
      </c>
      <c r="AZ71">
        <v>24.2751453271798</v>
      </c>
      <c r="BA71">
        <v>9.9090318388564</v>
      </c>
      <c r="BB71">
        <v>18.7662578966927</v>
      </c>
      <c r="BC71">
        <v>33.919843597262897</v>
      </c>
      <c r="BD71">
        <v>24.7073943709518</v>
      </c>
      <c r="BE71">
        <v>13.585062006389901</v>
      </c>
      <c r="BF71">
        <v>20.245398773006102</v>
      </c>
      <c r="BG71">
        <v>32.419507575757599</v>
      </c>
      <c r="BH71">
        <v>24.590652174506001</v>
      </c>
      <c r="BI71">
        <v>10.685115086511701</v>
      </c>
      <c r="BJ71">
        <v>20.038743004735299</v>
      </c>
      <c r="BK71">
        <v>31.9194513287757</v>
      </c>
      <c r="BL71">
        <v>23.444364395560601</v>
      </c>
    </row>
    <row r="72" spans="1:64" x14ac:dyDescent="0.25">
      <c r="A72" s="15" t="str">
        <f t="shared" si="2"/>
        <v xml:space="preserve">  Ag [NCL+DQ] / [Capital + ALLL]--33238</v>
      </c>
      <c r="B72" s="15" t="str">
        <f t="shared" si="3"/>
        <v xml:space="preserve">  Ag [NCL+DQ] / [Capital + ALLL]</v>
      </c>
      <c r="C72">
        <v>7</v>
      </c>
      <c r="D72" s="22">
        <v>33238</v>
      </c>
      <c r="E72">
        <v>0</v>
      </c>
      <c r="F72">
        <v>0.85348506401138002</v>
      </c>
      <c r="G72">
        <v>6.5735694822888302</v>
      </c>
      <c r="H72">
        <v>5.1501617983656498</v>
      </c>
      <c r="I72">
        <v>0</v>
      </c>
      <c r="J72">
        <v>0.17637178051511801</v>
      </c>
      <c r="K72">
        <v>3.75572571573993</v>
      </c>
      <c r="L72">
        <v>3.2113886793561002</v>
      </c>
      <c r="M72">
        <v>0</v>
      </c>
      <c r="N72">
        <v>0</v>
      </c>
      <c r="O72">
        <v>0.26112584624788798</v>
      </c>
      <c r="P72">
        <v>1.1197242359831201</v>
      </c>
      <c r="Q72">
        <v>0</v>
      </c>
      <c r="R72">
        <v>0</v>
      </c>
      <c r="S72">
        <v>0</v>
      </c>
      <c r="T72">
        <v>0</v>
      </c>
      <c r="U72">
        <v>0</v>
      </c>
      <c r="V72">
        <v>0</v>
      </c>
      <c r="W72">
        <v>2.2366662796289298</v>
      </c>
      <c r="X72">
        <v>2.2264809702002402</v>
      </c>
      <c r="Y72">
        <v>0</v>
      </c>
      <c r="Z72">
        <v>9.6805421103581799E-2</v>
      </c>
      <c r="AA72">
        <v>6.1257750228467502</v>
      </c>
      <c r="AB72">
        <v>4.9522014784779804</v>
      </c>
      <c r="AC72">
        <v>0.44638302686015102</v>
      </c>
      <c r="AD72">
        <v>3.15306469879211</v>
      </c>
      <c r="AE72">
        <v>9.9746507102029902</v>
      </c>
      <c r="AF72">
        <v>7.8540878072971001</v>
      </c>
      <c r="AG72">
        <v>0</v>
      </c>
      <c r="AH72">
        <v>1.2461059190031201</v>
      </c>
      <c r="AI72">
        <v>5.1803342781741799</v>
      </c>
      <c r="AJ72">
        <v>4.3993786831772796</v>
      </c>
      <c r="AK72">
        <v>0</v>
      </c>
      <c r="AL72">
        <v>0</v>
      </c>
      <c r="AM72">
        <v>1.6741050900454999</v>
      </c>
      <c r="AN72">
        <v>1.60692284789722</v>
      </c>
      <c r="AO72">
        <v>0.120299058906956</v>
      </c>
      <c r="AP72">
        <v>2.68087684911902</v>
      </c>
      <c r="AQ72">
        <v>8.8530158543789401</v>
      </c>
      <c r="AR72">
        <v>5.9949043804223896</v>
      </c>
      <c r="AS72">
        <v>0</v>
      </c>
      <c r="AT72">
        <v>0.18294914013904101</v>
      </c>
      <c r="AU72">
        <v>3.7674037674037701</v>
      </c>
      <c r="AV72">
        <v>2.59783111852974</v>
      </c>
      <c r="AW72">
        <v>0</v>
      </c>
      <c r="AX72">
        <v>0</v>
      </c>
      <c r="AY72">
        <v>0.66169366914954297</v>
      </c>
      <c r="AZ72">
        <v>1.0808825213248401</v>
      </c>
      <c r="BA72">
        <v>0</v>
      </c>
      <c r="BB72">
        <v>0</v>
      </c>
      <c r="BC72">
        <v>0.72738112982560699</v>
      </c>
      <c r="BD72">
        <v>1.3042376321092499</v>
      </c>
      <c r="BE72">
        <v>0</v>
      </c>
      <c r="BF72">
        <v>0</v>
      </c>
      <c r="BG72">
        <v>0.102803284291626</v>
      </c>
      <c r="BH72">
        <v>0.71295300188453803</v>
      </c>
      <c r="BI72">
        <v>0</v>
      </c>
      <c r="BJ72">
        <v>0</v>
      </c>
      <c r="BK72">
        <v>0</v>
      </c>
      <c r="BL72">
        <v>0.25587174650697803</v>
      </c>
    </row>
    <row r="73" spans="1:64" x14ac:dyDescent="0.25">
      <c r="A73" s="15" t="str">
        <f t="shared" si="2"/>
        <v xml:space="preserve">  CLD [NCL+DQ] / [Capital + ALLL]--33238</v>
      </c>
      <c r="B73" s="15" t="str">
        <f t="shared" si="3"/>
        <v xml:space="preserve">  CLD [NCL+DQ] / [Capital + ALLL]</v>
      </c>
      <c r="C73">
        <v>8</v>
      </c>
      <c r="D73" s="22">
        <v>33238</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row>
    <row r="74" spans="1:64" x14ac:dyDescent="0.25">
      <c r="A74" s="15" t="str">
        <f t="shared" si="2"/>
        <v xml:space="preserve">  CRE [NCL+DQ] / [Capital + ALLL]--33238</v>
      </c>
      <c r="B74" s="15" t="str">
        <f t="shared" si="3"/>
        <v xml:space="preserve">  CRE [NCL+DQ] / [Capital + ALLL]</v>
      </c>
      <c r="C74">
        <v>9</v>
      </c>
      <c r="D74" s="22">
        <v>33238</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row>
    <row r="75" spans="1:64" x14ac:dyDescent="0.25">
      <c r="A75" s="15" t="str">
        <f t="shared" si="2"/>
        <v xml:space="preserve">  Res RE [NCL+DQ] / [Capital + ALLL]--33238</v>
      </c>
      <c r="B75" s="15" t="str">
        <f t="shared" si="3"/>
        <v xml:space="preserve">  Res RE [NCL+DQ] / [Capital + ALLL]</v>
      </c>
      <c r="C75">
        <v>10</v>
      </c>
      <c r="D75" s="22">
        <v>33238</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row>
    <row r="76" spans="1:64" x14ac:dyDescent="0.25">
      <c r="A76" s="15" t="str">
        <f t="shared" si="2"/>
        <v xml:space="preserve">  C&amp;I [NCL+DQ] / [Capital + ALLL]--33238</v>
      </c>
      <c r="B76" s="15" t="str">
        <f t="shared" si="3"/>
        <v xml:space="preserve">  C&amp;I [NCL+DQ] / [Capital + ALLL]</v>
      </c>
      <c r="C76">
        <v>11</v>
      </c>
      <c r="D76" s="22">
        <v>33238</v>
      </c>
      <c r="E76">
        <v>3.9290165588462198</v>
      </c>
      <c r="F76">
        <v>10.1152669960009</v>
      </c>
      <c r="G76">
        <v>16.436464088397798</v>
      </c>
      <c r="H76">
        <v>12.892176852769399</v>
      </c>
      <c r="I76">
        <v>1.93279448096634</v>
      </c>
      <c r="J76">
        <v>5.6026758191933403</v>
      </c>
      <c r="K76">
        <v>12.9421289998135</v>
      </c>
      <c r="L76">
        <v>9.2342701163441205</v>
      </c>
      <c r="M76">
        <v>1.34869981007032</v>
      </c>
      <c r="N76">
        <v>5.0069806262676204</v>
      </c>
      <c r="O76">
        <v>12.500804168811101</v>
      </c>
      <c r="P76">
        <v>9.3594518932349597</v>
      </c>
      <c r="Q76">
        <v>1.4091060994283999</v>
      </c>
      <c r="R76">
        <v>3.5668672010933999</v>
      </c>
      <c r="S76">
        <v>10.006629824980999</v>
      </c>
      <c r="T76">
        <v>8.3053075647788592</v>
      </c>
      <c r="U76">
        <v>1.46045801572553</v>
      </c>
      <c r="V76">
        <v>4.8796969261486796</v>
      </c>
      <c r="W76">
        <v>10.8749465794405</v>
      </c>
      <c r="X76">
        <v>7.7712737124077798</v>
      </c>
      <c r="Y76">
        <v>4.5604312847571897</v>
      </c>
      <c r="Z76">
        <v>10.8345820001242</v>
      </c>
      <c r="AA76">
        <v>19.505112804747402</v>
      </c>
      <c r="AB76">
        <v>15.6852835610516</v>
      </c>
      <c r="AC76">
        <v>3.45952831179746</v>
      </c>
      <c r="AD76">
        <v>7.62632463168777</v>
      </c>
      <c r="AE76">
        <v>14.7137373159678</v>
      </c>
      <c r="AF76">
        <v>11.1177989392828</v>
      </c>
      <c r="AG76">
        <v>1.49304377332881</v>
      </c>
      <c r="AH76">
        <v>5.0635549072723496</v>
      </c>
      <c r="AI76">
        <v>10.646766169154199</v>
      </c>
      <c r="AJ76">
        <v>8.4072695297689393</v>
      </c>
      <c r="AK76">
        <v>2.0618105848189998</v>
      </c>
      <c r="AL76">
        <v>5.3858808382805199</v>
      </c>
      <c r="AM76">
        <v>11.4870724101687</v>
      </c>
      <c r="AN76">
        <v>8.8397447244550609</v>
      </c>
      <c r="AO76">
        <v>1.93221001224841</v>
      </c>
      <c r="AP76">
        <v>5.6816144040817003</v>
      </c>
      <c r="AQ76">
        <v>13.5565109468195</v>
      </c>
      <c r="AR76">
        <v>9.7581983987590704</v>
      </c>
      <c r="AS76">
        <v>2.02458423716558</v>
      </c>
      <c r="AT76">
        <v>5.9010896898574998</v>
      </c>
      <c r="AU76">
        <v>13.166144200627</v>
      </c>
      <c r="AV76">
        <v>9.7091463413221408</v>
      </c>
      <c r="AW76">
        <v>1.56028197186734</v>
      </c>
      <c r="AX76">
        <v>4.6787736022715896</v>
      </c>
      <c r="AY76">
        <v>10.5655480000301</v>
      </c>
      <c r="AZ76">
        <v>7.7169875421972201</v>
      </c>
      <c r="BA76">
        <v>3.5843702248417402</v>
      </c>
      <c r="BB76">
        <v>9.0761090761090806</v>
      </c>
      <c r="BC76">
        <v>16.710875331564999</v>
      </c>
      <c r="BD76">
        <v>12.5472586386246</v>
      </c>
      <c r="BE76">
        <v>0.84780861447499001</v>
      </c>
      <c r="BF76">
        <v>5.0606585788561498</v>
      </c>
      <c r="BG76">
        <v>8.9036004522252501</v>
      </c>
      <c r="BH76">
        <v>7.5042645388986804</v>
      </c>
      <c r="BI76">
        <v>1.1042505829976701</v>
      </c>
      <c r="BJ76">
        <v>4.9891540130151801</v>
      </c>
      <c r="BK76">
        <v>13.117556495906999</v>
      </c>
      <c r="BL76">
        <v>8.6225340139287106</v>
      </c>
    </row>
    <row r="77" spans="1:64" x14ac:dyDescent="0.25">
      <c r="A77" s="15" t="str">
        <f t="shared" si="2"/>
        <v xml:space="preserve">  Ind [NCL+DQ] / [Capital + ALLL]--33238</v>
      </c>
      <c r="B77" s="15" t="str">
        <f t="shared" si="3"/>
        <v xml:space="preserve">  Ind [NCL+DQ] / [Capital + ALLL]</v>
      </c>
      <c r="C77">
        <v>12</v>
      </c>
      <c r="D77" s="22">
        <v>33238</v>
      </c>
      <c r="E77">
        <v>0.75805432722678501</v>
      </c>
      <c r="F77">
        <v>2.00083368070029</v>
      </c>
      <c r="G77">
        <v>4.2107739355445801</v>
      </c>
      <c r="H77">
        <v>3.0999186139655799</v>
      </c>
      <c r="I77">
        <v>0.68079266969158403</v>
      </c>
      <c r="J77">
        <v>1.99940775861453</v>
      </c>
      <c r="K77">
        <v>3.9462403363385201</v>
      </c>
      <c r="L77">
        <v>2.9819388980739698</v>
      </c>
      <c r="M77">
        <v>0.44625553709855997</v>
      </c>
      <c r="N77">
        <v>1.9495599364440299</v>
      </c>
      <c r="O77">
        <v>4.9193156839228998</v>
      </c>
      <c r="P77">
        <v>3.64659452394769</v>
      </c>
      <c r="Q77">
        <v>2.4464738413638698</v>
      </c>
      <c r="R77">
        <v>4.0242536078512998</v>
      </c>
      <c r="S77">
        <v>8.6414007159716704</v>
      </c>
      <c r="T77">
        <v>7.0291134233611103</v>
      </c>
      <c r="U77">
        <v>0.73758962332015199</v>
      </c>
      <c r="V77">
        <v>2.0707507087720498</v>
      </c>
      <c r="W77">
        <v>4.0979550413195396</v>
      </c>
      <c r="X77">
        <v>3.0256175271069798</v>
      </c>
      <c r="Y77">
        <v>0.98885768905027704</v>
      </c>
      <c r="Z77">
        <v>2.30274954465238</v>
      </c>
      <c r="AA77">
        <v>5.0662634449402502</v>
      </c>
      <c r="AB77">
        <v>3.8162083475244799</v>
      </c>
      <c r="AC77">
        <v>0.19236776254808599</v>
      </c>
      <c r="AD77">
        <v>0.98644352301655203</v>
      </c>
      <c r="AE77">
        <v>2.42646072481041</v>
      </c>
      <c r="AF77">
        <v>1.63840185248965</v>
      </c>
      <c r="AG77">
        <v>0.213599145603418</v>
      </c>
      <c r="AH77">
        <v>1.2306289881495001</v>
      </c>
      <c r="AI77">
        <v>2.9497741163964899</v>
      </c>
      <c r="AJ77">
        <v>2.5252430503213601</v>
      </c>
      <c r="AK77">
        <v>1.60062031671487</v>
      </c>
      <c r="AL77">
        <v>2.7035252345929499</v>
      </c>
      <c r="AM77">
        <v>4.1743862899490498</v>
      </c>
      <c r="AN77">
        <v>3.3822209668855998</v>
      </c>
      <c r="AO77">
        <v>0.375344070763444</v>
      </c>
      <c r="AP77">
        <v>1.2205309396485899</v>
      </c>
      <c r="AQ77">
        <v>2.9585619774371898</v>
      </c>
      <c r="AR77">
        <v>2.04032528760726</v>
      </c>
      <c r="AS77">
        <v>0.696864111498258</v>
      </c>
      <c r="AT77">
        <v>1.9688446559930799</v>
      </c>
      <c r="AU77">
        <v>3.9456378781236299</v>
      </c>
      <c r="AV77">
        <v>3.0153875950911901</v>
      </c>
      <c r="AW77">
        <v>1.4905762046082101</v>
      </c>
      <c r="AX77">
        <v>2.7225876461606102</v>
      </c>
      <c r="AY77">
        <v>4.8283000889580601</v>
      </c>
      <c r="AZ77">
        <v>3.9336591780779799</v>
      </c>
      <c r="BA77">
        <v>1.00603621730382</v>
      </c>
      <c r="BB77">
        <v>2.3037351822858398</v>
      </c>
      <c r="BC77">
        <v>4.7962923043759398</v>
      </c>
      <c r="BD77">
        <v>3.5880220039408299</v>
      </c>
      <c r="BE77">
        <v>1.2318577993265301</v>
      </c>
      <c r="BF77">
        <v>3.7264035302770302</v>
      </c>
      <c r="BG77">
        <v>7.3240311816294801</v>
      </c>
      <c r="BH77">
        <v>7.1245564506541097</v>
      </c>
      <c r="BI77">
        <v>0.822744883200212</v>
      </c>
      <c r="BJ77">
        <v>2.0686015831134599</v>
      </c>
      <c r="BK77">
        <v>4.0684802308506303</v>
      </c>
      <c r="BL77">
        <v>3.12662170164668</v>
      </c>
    </row>
    <row r="78" spans="1:64" x14ac:dyDescent="0.25">
      <c r="A78" s="15" t="str">
        <f t="shared" si="2"/>
        <v xml:space="preserve">  OREO / [Capital + ALLL]--33238</v>
      </c>
      <c r="B78" s="15" t="str">
        <f t="shared" si="3"/>
        <v xml:space="preserve">  OREO / [Capital + ALLL]</v>
      </c>
      <c r="C78">
        <v>13</v>
      </c>
      <c r="D78" s="22">
        <v>33238</v>
      </c>
      <c r="E78">
        <v>0</v>
      </c>
      <c r="F78">
        <v>1.7191423604404099</v>
      </c>
      <c r="G78">
        <v>6.0099412562132803</v>
      </c>
      <c r="H78">
        <v>4.3445859290015703</v>
      </c>
      <c r="I78">
        <v>0</v>
      </c>
      <c r="J78">
        <v>1.66900998813281</v>
      </c>
      <c r="K78">
        <v>5.4844618163493699</v>
      </c>
      <c r="L78">
        <v>3.7772641463826502</v>
      </c>
      <c r="M78">
        <v>0</v>
      </c>
      <c r="N78">
        <v>1.7469513544844</v>
      </c>
      <c r="O78">
        <v>7.6662470905361104</v>
      </c>
      <c r="P78">
        <v>7.1335708506640101</v>
      </c>
      <c r="Q78">
        <v>0.273060660137595</v>
      </c>
      <c r="R78">
        <v>1.9421831621429899</v>
      </c>
      <c r="S78">
        <v>3.7250181215698501</v>
      </c>
      <c r="T78">
        <v>2.94984058560867</v>
      </c>
      <c r="U78">
        <v>0</v>
      </c>
      <c r="V78">
        <v>1.71935954000856</v>
      </c>
      <c r="W78">
        <v>5.8440974923815103</v>
      </c>
      <c r="X78">
        <v>4.2023768072019001</v>
      </c>
      <c r="Y78">
        <v>0</v>
      </c>
      <c r="Z78">
        <v>2.3230687513468502</v>
      </c>
      <c r="AA78">
        <v>6.7662938990002601</v>
      </c>
      <c r="AB78">
        <v>4.3581709367736403</v>
      </c>
      <c r="AC78">
        <v>0</v>
      </c>
      <c r="AD78">
        <v>1.60830965321228</v>
      </c>
      <c r="AE78">
        <v>5.3951303811301603</v>
      </c>
      <c r="AF78">
        <v>3.2918192335416001</v>
      </c>
      <c r="AG78">
        <v>0</v>
      </c>
      <c r="AH78">
        <v>0.63694267515923597</v>
      </c>
      <c r="AI78">
        <v>3.1965353681171398</v>
      </c>
      <c r="AJ78">
        <v>2.4007236226227899</v>
      </c>
      <c r="AK78">
        <v>0.25704185012755798</v>
      </c>
      <c r="AL78">
        <v>2.1315789473684199</v>
      </c>
      <c r="AM78">
        <v>5.5786414790335996</v>
      </c>
      <c r="AN78">
        <v>3.8412474515012902</v>
      </c>
      <c r="AO78">
        <v>0</v>
      </c>
      <c r="AP78">
        <v>1.3860934194719901</v>
      </c>
      <c r="AQ78">
        <v>5.6808278867102402</v>
      </c>
      <c r="AR78">
        <v>3.8443692067906001</v>
      </c>
      <c r="AS78">
        <v>0</v>
      </c>
      <c r="AT78">
        <v>1.3020833333333299</v>
      </c>
      <c r="AU78">
        <v>5.0286669851887202</v>
      </c>
      <c r="AV78">
        <v>3.7288433812400701</v>
      </c>
      <c r="AW78">
        <v>0</v>
      </c>
      <c r="AX78">
        <v>2.09091276466655</v>
      </c>
      <c r="AY78">
        <v>5.7258890816116503</v>
      </c>
      <c r="AZ78">
        <v>3.7904663316484402</v>
      </c>
      <c r="BA78">
        <v>0</v>
      </c>
      <c r="BB78">
        <v>1.8539755351681999</v>
      </c>
      <c r="BC78">
        <v>6.0004511617414797</v>
      </c>
      <c r="BD78">
        <v>4.1241000834328396</v>
      </c>
      <c r="BE78">
        <v>0</v>
      </c>
      <c r="BF78">
        <v>1.61429186396901</v>
      </c>
      <c r="BG78">
        <v>3.9973203460204498</v>
      </c>
      <c r="BH78">
        <v>3.4084151970493202</v>
      </c>
      <c r="BI78">
        <v>0</v>
      </c>
      <c r="BJ78">
        <v>2.1505376344085998</v>
      </c>
      <c r="BK78">
        <v>4.8360384314257203</v>
      </c>
      <c r="BL78">
        <v>4.0236322341461301</v>
      </c>
    </row>
    <row r="79" spans="1:64" x14ac:dyDescent="0.25">
      <c r="A79" s="15" t="str">
        <f t="shared" si="2"/>
        <v>ROAA--33238</v>
      </c>
      <c r="B79" s="15" t="str">
        <f t="shared" si="3"/>
        <v>ROAA</v>
      </c>
      <c r="C79">
        <v>14</v>
      </c>
      <c r="D79" s="22">
        <v>33238</v>
      </c>
      <c r="E79">
        <v>0.57999999999999996</v>
      </c>
      <c r="F79">
        <v>0.95</v>
      </c>
      <c r="G79">
        <v>1.23</v>
      </c>
      <c r="H79">
        <v>0.83878787878787897</v>
      </c>
      <c r="I79">
        <v>0.66</v>
      </c>
      <c r="J79">
        <v>0.98</v>
      </c>
      <c r="K79">
        <v>1.23</v>
      </c>
      <c r="L79">
        <v>0.89709677419354805</v>
      </c>
      <c r="M79">
        <v>0.49</v>
      </c>
      <c r="N79">
        <v>0.92</v>
      </c>
      <c r="O79">
        <v>1.23</v>
      </c>
      <c r="P79">
        <v>0.68183948981282105</v>
      </c>
      <c r="Q79">
        <v>0.81499999999999995</v>
      </c>
      <c r="R79">
        <v>0.98</v>
      </c>
      <c r="S79">
        <v>1.1975</v>
      </c>
      <c r="T79">
        <v>0.94264705882352895</v>
      </c>
      <c r="U79">
        <v>0.60250000000000004</v>
      </c>
      <c r="V79">
        <v>0.91</v>
      </c>
      <c r="W79">
        <v>1.17</v>
      </c>
      <c r="X79">
        <v>0.82850162866449495</v>
      </c>
      <c r="Y79">
        <v>0.85</v>
      </c>
      <c r="Z79">
        <v>1.1100000000000001</v>
      </c>
      <c r="AA79">
        <v>1.3725000000000001</v>
      </c>
      <c r="AB79">
        <v>1.07467532467532</v>
      </c>
      <c r="AC79">
        <v>0.59250000000000003</v>
      </c>
      <c r="AD79">
        <v>0.96</v>
      </c>
      <c r="AE79">
        <v>1.1575</v>
      </c>
      <c r="AF79">
        <v>0.82594594594594595</v>
      </c>
      <c r="AG79">
        <v>0.8</v>
      </c>
      <c r="AH79">
        <v>1.1299999999999999</v>
      </c>
      <c r="AI79">
        <v>1.35</v>
      </c>
      <c r="AJ79">
        <v>1.06089430894309</v>
      </c>
      <c r="AK79">
        <v>0.67500000000000004</v>
      </c>
      <c r="AL79">
        <v>1.03</v>
      </c>
      <c r="AM79">
        <v>1.21</v>
      </c>
      <c r="AN79">
        <v>0.912293577981651</v>
      </c>
      <c r="AO79">
        <v>0.67</v>
      </c>
      <c r="AP79">
        <v>0.98</v>
      </c>
      <c r="AQ79">
        <v>1.23</v>
      </c>
      <c r="AR79">
        <v>0.89298045602605902</v>
      </c>
      <c r="AS79">
        <v>0.68</v>
      </c>
      <c r="AT79">
        <v>0.99</v>
      </c>
      <c r="AU79">
        <v>1.25</v>
      </c>
      <c r="AV79">
        <v>0.929458823529412</v>
      </c>
      <c r="AW79">
        <v>0.65</v>
      </c>
      <c r="AX79">
        <v>0.96499999999999997</v>
      </c>
      <c r="AY79">
        <v>1.21</v>
      </c>
      <c r="AZ79">
        <v>0.90088235294117602</v>
      </c>
      <c r="BA79">
        <v>0.62</v>
      </c>
      <c r="BB79">
        <v>0.94</v>
      </c>
      <c r="BC79">
        <v>1.22</v>
      </c>
      <c r="BD79">
        <v>0.86805860805860802</v>
      </c>
      <c r="BE79">
        <v>0.66</v>
      </c>
      <c r="BF79">
        <v>1.05</v>
      </c>
      <c r="BG79">
        <v>1.29</v>
      </c>
      <c r="BH79">
        <v>-9.2907843137254904</v>
      </c>
      <c r="BI79">
        <v>0.48</v>
      </c>
      <c r="BJ79">
        <v>0.88</v>
      </c>
      <c r="BK79">
        <v>1.1599999999999999</v>
      </c>
      <c r="BL79">
        <v>0.698187919463087</v>
      </c>
    </row>
    <row r="80" spans="1:64" x14ac:dyDescent="0.25">
      <c r="A80" s="15" t="str">
        <f t="shared" si="2"/>
        <v>NIM--33238</v>
      </c>
      <c r="B80" s="15" t="str">
        <f t="shared" si="3"/>
        <v>NIM</v>
      </c>
      <c r="C80">
        <v>15</v>
      </c>
      <c r="D80" s="22">
        <v>33238</v>
      </c>
      <c r="E80">
        <v>4.12</v>
      </c>
      <c r="F80">
        <v>4.62</v>
      </c>
      <c r="G80">
        <v>5.41</v>
      </c>
      <c r="H80">
        <v>4.7501010101010097</v>
      </c>
      <c r="I80">
        <v>4.1399999999999997</v>
      </c>
      <c r="J80">
        <v>4.5250000000000004</v>
      </c>
      <c r="K80">
        <v>4.9800000000000004</v>
      </c>
      <c r="L80">
        <v>4.5979456706281798</v>
      </c>
      <c r="M80">
        <v>4.0274999999999999</v>
      </c>
      <c r="N80">
        <v>4.49</v>
      </c>
      <c r="O80">
        <v>5.05</v>
      </c>
      <c r="P80">
        <v>4.5821782342223001</v>
      </c>
      <c r="Q80">
        <v>4.2525000000000004</v>
      </c>
      <c r="R80">
        <v>4.53</v>
      </c>
      <c r="S80">
        <v>4.7225000000000001</v>
      </c>
      <c r="T80">
        <v>4.5705882352941201</v>
      </c>
      <c r="U80">
        <v>4.12</v>
      </c>
      <c r="V80">
        <v>4.53</v>
      </c>
      <c r="W80">
        <v>4.9675000000000002</v>
      </c>
      <c r="X80">
        <v>4.57285016286645</v>
      </c>
      <c r="Y80">
        <v>4.34</v>
      </c>
      <c r="Z80">
        <v>4.8</v>
      </c>
      <c r="AA80">
        <v>5.5250000000000004</v>
      </c>
      <c r="AB80">
        <v>5.00558441558442</v>
      </c>
      <c r="AC80">
        <v>4</v>
      </c>
      <c r="AD80">
        <v>4.3550000000000004</v>
      </c>
      <c r="AE80">
        <v>4.8</v>
      </c>
      <c r="AF80">
        <v>4.3802702702702696</v>
      </c>
      <c r="AG80">
        <v>3.99</v>
      </c>
      <c r="AH80">
        <v>4.4800000000000004</v>
      </c>
      <c r="AI80">
        <v>4.96</v>
      </c>
      <c r="AJ80">
        <v>4.6924390243902403</v>
      </c>
      <c r="AK80">
        <v>4.21</v>
      </c>
      <c r="AL80">
        <v>4.46</v>
      </c>
      <c r="AM80">
        <v>4.8</v>
      </c>
      <c r="AN80">
        <v>4.5177981651376102</v>
      </c>
      <c r="AO80">
        <v>4.0225</v>
      </c>
      <c r="AP80">
        <v>4.37</v>
      </c>
      <c r="AQ80">
        <v>4.7675000000000001</v>
      </c>
      <c r="AR80">
        <v>4.4122475570032602</v>
      </c>
      <c r="AS80">
        <v>4.1500000000000004</v>
      </c>
      <c r="AT80">
        <v>4.54</v>
      </c>
      <c r="AU80">
        <v>5.0199999999999996</v>
      </c>
      <c r="AV80">
        <v>4.64489411764706</v>
      </c>
      <c r="AW80">
        <v>4.21</v>
      </c>
      <c r="AX80">
        <v>4.5999999999999996</v>
      </c>
      <c r="AY80">
        <v>4.99</v>
      </c>
      <c r="AZ80">
        <v>4.6591443850267398</v>
      </c>
      <c r="BA80">
        <v>4.3099999999999996</v>
      </c>
      <c r="BB80">
        <v>4.76</v>
      </c>
      <c r="BC80">
        <v>5.4</v>
      </c>
      <c r="BD80">
        <v>4.8521245421245398</v>
      </c>
      <c r="BE80">
        <v>4.3899999999999997</v>
      </c>
      <c r="BF80">
        <v>4.8099999999999996</v>
      </c>
      <c r="BG80">
        <v>5.2850000000000001</v>
      </c>
      <c r="BH80">
        <v>5.0643137254901998</v>
      </c>
      <c r="BI80">
        <v>4.4950000000000001</v>
      </c>
      <c r="BJ80">
        <v>4.9400000000000004</v>
      </c>
      <c r="BK80">
        <v>5.52</v>
      </c>
      <c r="BL80">
        <v>4.9508053691275196</v>
      </c>
    </row>
    <row r="81" spans="1:64" x14ac:dyDescent="0.25">
      <c r="A81" s="15" t="str">
        <f t="shared" si="2"/>
        <v>Provisions / Avg Assets--33238</v>
      </c>
      <c r="B81" s="15" t="str">
        <f t="shared" si="3"/>
        <v>Provisions / Avg Assets</v>
      </c>
      <c r="C81">
        <v>16</v>
      </c>
      <c r="D81" s="22">
        <v>33238</v>
      </c>
      <c r="E81">
        <v>0.09</v>
      </c>
      <c r="F81">
        <v>0.27</v>
      </c>
      <c r="G81">
        <v>0.49</v>
      </c>
      <c r="H81">
        <v>0.34646464646464598</v>
      </c>
      <c r="I81">
        <v>0.04</v>
      </c>
      <c r="J81">
        <v>0.18</v>
      </c>
      <c r="K81">
        <v>0.39</v>
      </c>
      <c r="L81">
        <v>0.300789473684211</v>
      </c>
      <c r="M81">
        <v>0.09</v>
      </c>
      <c r="N81">
        <v>0.25</v>
      </c>
      <c r="O81">
        <v>0.56000000000000005</v>
      </c>
      <c r="P81">
        <v>0.457675169786318</v>
      </c>
      <c r="Q81">
        <v>0.1225</v>
      </c>
      <c r="R81">
        <v>0.22500000000000001</v>
      </c>
      <c r="S81">
        <v>0.32500000000000001</v>
      </c>
      <c r="T81">
        <v>0.246470588235294</v>
      </c>
      <c r="U81">
        <v>0.04</v>
      </c>
      <c r="V81">
        <v>0.185</v>
      </c>
      <c r="W81">
        <v>0.39750000000000002</v>
      </c>
      <c r="X81">
        <v>0.30457654723126998</v>
      </c>
      <c r="Y81">
        <v>0</v>
      </c>
      <c r="Z81">
        <v>0.18</v>
      </c>
      <c r="AA81">
        <v>0.42249999999999999</v>
      </c>
      <c r="AB81">
        <v>0.22363636363636399</v>
      </c>
      <c r="AC81">
        <v>4.2500000000000003E-2</v>
      </c>
      <c r="AD81">
        <v>0.19500000000000001</v>
      </c>
      <c r="AE81">
        <v>0.45</v>
      </c>
      <c r="AF81">
        <v>0.36283783783783802</v>
      </c>
      <c r="AG81">
        <v>0</v>
      </c>
      <c r="AH81">
        <v>0.15</v>
      </c>
      <c r="AI81">
        <v>0.34</v>
      </c>
      <c r="AJ81">
        <v>0.41991869918699198</v>
      </c>
      <c r="AK81">
        <v>0.1</v>
      </c>
      <c r="AL81">
        <v>0.2</v>
      </c>
      <c r="AM81">
        <v>0.32</v>
      </c>
      <c r="AN81">
        <v>0.27688073394495399</v>
      </c>
      <c r="AO81">
        <v>0</v>
      </c>
      <c r="AP81">
        <v>0.14000000000000001</v>
      </c>
      <c r="AQ81">
        <v>0.34</v>
      </c>
      <c r="AR81">
        <v>0.26688925081433201</v>
      </c>
      <c r="AS81">
        <v>0.05</v>
      </c>
      <c r="AT81">
        <v>0.18</v>
      </c>
      <c r="AU81">
        <v>0.35</v>
      </c>
      <c r="AV81">
        <v>0.28150588235294099</v>
      </c>
      <c r="AW81">
        <v>7.0000000000000007E-2</v>
      </c>
      <c r="AX81">
        <v>0.19</v>
      </c>
      <c r="AY81">
        <v>0.34</v>
      </c>
      <c r="AZ81">
        <v>0.27117647058823502</v>
      </c>
      <c r="BA81">
        <v>0.09</v>
      </c>
      <c r="BB81">
        <v>0.25</v>
      </c>
      <c r="BC81">
        <v>0.46</v>
      </c>
      <c r="BD81">
        <v>0.33179487179487199</v>
      </c>
      <c r="BE81">
        <v>0.13</v>
      </c>
      <c r="BF81">
        <v>0.32</v>
      </c>
      <c r="BG81">
        <v>0.53500000000000003</v>
      </c>
      <c r="BH81">
        <v>0.75196078431372504</v>
      </c>
      <c r="BI81">
        <v>0.115</v>
      </c>
      <c r="BJ81">
        <v>0.28999999999999998</v>
      </c>
      <c r="BK81">
        <v>0.63</v>
      </c>
      <c r="BL81">
        <v>0.50563758389261704</v>
      </c>
    </row>
    <row r="82" spans="1:64" x14ac:dyDescent="0.25">
      <c r="A82" s="15" t="str">
        <f t="shared" si="2"/>
        <v>Negative Earners (last 4 qtrs)--33238</v>
      </c>
      <c r="B82" s="15" t="str">
        <f t="shared" si="3"/>
        <v>Negative Earners (last 4 qtrs)</v>
      </c>
      <c r="C82">
        <v>17</v>
      </c>
      <c r="D82" s="22">
        <v>33238</v>
      </c>
      <c r="F82">
        <v>6.9306930693069297</v>
      </c>
      <c r="H82">
        <v>7</v>
      </c>
      <c r="J82">
        <v>6.1564059900166397</v>
      </c>
      <c r="L82">
        <v>74</v>
      </c>
      <c r="N82">
        <v>13.3766233766234</v>
      </c>
      <c r="P82">
        <v>1648</v>
      </c>
      <c r="R82">
        <v>2.9411764705882399</v>
      </c>
      <c r="T82">
        <v>1</v>
      </c>
      <c r="V82">
        <v>6.7092651757188504</v>
      </c>
      <c r="X82">
        <v>42</v>
      </c>
      <c r="Z82">
        <v>3.8461538461538498</v>
      </c>
      <c r="AB82">
        <v>6</v>
      </c>
      <c r="AD82">
        <v>8</v>
      </c>
      <c r="AF82">
        <v>12</v>
      </c>
      <c r="AH82">
        <v>5.6</v>
      </c>
      <c r="AI82"/>
      <c r="AJ82">
        <v>7</v>
      </c>
      <c r="AK82"/>
      <c r="AL82">
        <v>5.4054054054054097</v>
      </c>
      <c r="AN82">
        <v>6</v>
      </c>
      <c r="AP82">
        <v>5.5910543130990398</v>
      </c>
      <c r="AR82">
        <v>35</v>
      </c>
      <c r="AT82">
        <v>5.31177829099307</v>
      </c>
      <c r="AV82">
        <v>23</v>
      </c>
      <c r="AX82">
        <v>5.2631578947368398</v>
      </c>
      <c r="AZ82">
        <v>20</v>
      </c>
      <c r="BB82">
        <v>6.4981949458483701</v>
      </c>
      <c r="BD82">
        <v>18</v>
      </c>
      <c r="BF82">
        <v>15.6862745098039</v>
      </c>
      <c r="BH82">
        <v>8</v>
      </c>
      <c r="BJ82">
        <v>11.2582781456954</v>
      </c>
      <c r="BL82">
        <v>17</v>
      </c>
    </row>
    <row r="83" spans="1:64" x14ac:dyDescent="0.25">
      <c r="A83" s="15" t="str">
        <f t="shared" si="2"/>
        <v>Noncore Funding / Liab--33238</v>
      </c>
      <c r="B83" s="15" t="str">
        <f t="shared" si="3"/>
        <v>Noncore Funding / Liab</v>
      </c>
      <c r="C83">
        <v>18</v>
      </c>
      <c r="D83" s="22">
        <v>33238</v>
      </c>
      <c r="E83">
        <v>4.6239320023020003</v>
      </c>
      <c r="F83">
        <v>7.2811197141155501</v>
      </c>
      <c r="G83">
        <v>11.780741765183</v>
      </c>
      <c r="H83">
        <v>8.7127555518745297</v>
      </c>
      <c r="I83">
        <v>4.60719317427266</v>
      </c>
      <c r="J83">
        <v>7.2471387261063898</v>
      </c>
      <c r="K83">
        <v>10.933720805405001</v>
      </c>
      <c r="L83">
        <v>8.5449377899988104</v>
      </c>
      <c r="M83">
        <v>7.5080304289364603</v>
      </c>
      <c r="N83">
        <v>12.055211974545101</v>
      </c>
      <c r="O83">
        <v>18.650500123630302</v>
      </c>
      <c r="P83">
        <v>14.225450741385499</v>
      </c>
      <c r="Q83">
        <v>5.5375542656306402</v>
      </c>
      <c r="R83">
        <v>7.2286122170562299</v>
      </c>
      <c r="S83">
        <v>10.5476424838611</v>
      </c>
      <c r="T83">
        <v>7.9834390849465304</v>
      </c>
      <c r="U83">
        <v>4.1299495292002799</v>
      </c>
      <c r="V83">
        <v>6.7133428845267797</v>
      </c>
      <c r="W83">
        <v>10.2906238377217</v>
      </c>
      <c r="X83">
        <v>7.9865405686358599</v>
      </c>
      <c r="Y83">
        <v>5.6029154306074904</v>
      </c>
      <c r="Z83">
        <v>9.3566256563159005</v>
      </c>
      <c r="AA83">
        <v>14.441599669981199</v>
      </c>
      <c r="AB83">
        <v>10.9660815066593</v>
      </c>
      <c r="AC83">
        <v>5.9790377407250501</v>
      </c>
      <c r="AD83">
        <v>7.9178088669489997</v>
      </c>
      <c r="AE83">
        <v>11.1735531428118</v>
      </c>
      <c r="AF83">
        <v>9.2408979420317792</v>
      </c>
      <c r="AG83">
        <v>5.2357744994731297</v>
      </c>
      <c r="AH83">
        <v>7.4747474747474696</v>
      </c>
      <c r="AI83">
        <v>10.5432176941517</v>
      </c>
      <c r="AJ83">
        <v>10.0893168426821</v>
      </c>
      <c r="AK83">
        <v>3.8517924516372202</v>
      </c>
      <c r="AL83">
        <v>6.2880000000000003</v>
      </c>
      <c r="AM83">
        <v>9.5892825193495703</v>
      </c>
      <c r="AN83">
        <v>7.2308749299833499</v>
      </c>
      <c r="AO83">
        <v>4.4989074212280702</v>
      </c>
      <c r="AP83">
        <v>6.8723977557779703</v>
      </c>
      <c r="AQ83">
        <v>10.193302059586999</v>
      </c>
      <c r="AR83">
        <v>7.88529903926778</v>
      </c>
      <c r="AS83">
        <v>5.1726375143028998</v>
      </c>
      <c r="AT83">
        <v>7.8846364732975101</v>
      </c>
      <c r="AU83">
        <v>11.7121266958401</v>
      </c>
      <c r="AV83">
        <v>9.1426520818972694</v>
      </c>
      <c r="AW83">
        <v>4.0308931994284203</v>
      </c>
      <c r="AX83">
        <v>6.2997683422454802</v>
      </c>
      <c r="AY83">
        <v>9.6321487571180597</v>
      </c>
      <c r="AZ83">
        <v>7.2580592160614801</v>
      </c>
      <c r="BA83">
        <v>5.6729834791059304</v>
      </c>
      <c r="BB83">
        <v>8.6638393065200194</v>
      </c>
      <c r="BC83">
        <v>13.8476813456372</v>
      </c>
      <c r="BD83">
        <v>10.591895318699599</v>
      </c>
      <c r="BE83">
        <v>5.2294443518840303</v>
      </c>
      <c r="BF83">
        <v>7.6588377337859104</v>
      </c>
      <c r="BG83">
        <v>12.106930743145</v>
      </c>
      <c r="BH83">
        <v>16.643700337589401</v>
      </c>
      <c r="BI83">
        <v>4.5282589711398202</v>
      </c>
      <c r="BJ83">
        <v>7.2500769551125401</v>
      </c>
      <c r="BK83">
        <v>11.711199721815399</v>
      </c>
      <c r="BL83">
        <v>10.245653533057499</v>
      </c>
    </row>
    <row r="84" spans="1:64" x14ac:dyDescent="0.25">
      <c r="A84" s="15" t="str">
        <f t="shared" si="2"/>
        <v>Brokered Dep / Liab--33238</v>
      </c>
      <c r="B84" s="15" t="str">
        <f t="shared" si="3"/>
        <v>Brokered Dep / Liab</v>
      </c>
      <c r="C84">
        <v>19</v>
      </c>
      <c r="D84" s="22">
        <v>33238</v>
      </c>
      <c r="E84">
        <v>0</v>
      </c>
      <c r="F84">
        <v>0</v>
      </c>
      <c r="G84">
        <v>0</v>
      </c>
      <c r="H84">
        <v>0</v>
      </c>
      <c r="I84">
        <v>0</v>
      </c>
      <c r="J84">
        <v>0</v>
      </c>
      <c r="K84">
        <v>0</v>
      </c>
      <c r="L84">
        <v>1.9649092771520699E-3</v>
      </c>
      <c r="M84">
        <v>0</v>
      </c>
      <c r="N84">
        <v>0</v>
      </c>
      <c r="O84">
        <v>0</v>
      </c>
      <c r="P84">
        <v>0.109802236527863</v>
      </c>
      <c r="Q84">
        <v>0</v>
      </c>
      <c r="R84">
        <v>0</v>
      </c>
      <c r="S84">
        <v>0</v>
      </c>
      <c r="T84">
        <v>0</v>
      </c>
      <c r="U84">
        <v>0</v>
      </c>
      <c r="V84">
        <v>0</v>
      </c>
      <c r="W84">
        <v>0</v>
      </c>
      <c r="X84">
        <v>3.7250686181401899E-3</v>
      </c>
      <c r="Y84">
        <v>0</v>
      </c>
      <c r="Z84">
        <v>0</v>
      </c>
      <c r="AA84">
        <v>0</v>
      </c>
      <c r="AB84">
        <v>0</v>
      </c>
      <c r="AC84">
        <v>0</v>
      </c>
      <c r="AD84">
        <v>0</v>
      </c>
      <c r="AE84">
        <v>0</v>
      </c>
      <c r="AF84">
        <v>5.8120138976876304E-3</v>
      </c>
      <c r="AG84">
        <v>0</v>
      </c>
      <c r="AH84">
        <v>0</v>
      </c>
      <c r="AI84">
        <v>0</v>
      </c>
      <c r="AJ84">
        <v>3.5282762097901398E-2</v>
      </c>
      <c r="AK84">
        <v>0</v>
      </c>
      <c r="AL84">
        <v>0</v>
      </c>
      <c r="AM84">
        <v>0</v>
      </c>
      <c r="AN84">
        <v>2.3461313232931401E-3</v>
      </c>
      <c r="AO84">
        <v>0</v>
      </c>
      <c r="AP84">
        <v>0</v>
      </c>
      <c r="AQ84">
        <v>0</v>
      </c>
      <c r="AR84">
        <v>2.5095487127566002E-3</v>
      </c>
      <c r="AS84">
        <v>0</v>
      </c>
      <c r="AT84">
        <v>0</v>
      </c>
      <c r="AU84">
        <v>0</v>
      </c>
      <c r="AV84">
        <v>6.3710321079864804E-3</v>
      </c>
      <c r="AW84">
        <v>0</v>
      </c>
      <c r="AX84">
        <v>0</v>
      </c>
      <c r="AY84">
        <v>0</v>
      </c>
      <c r="AZ84">
        <v>5.71606250280328E-3</v>
      </c>
      <c r="BA84">
        <v>0</v>
      </c>
      <c r="BB84">
        <v>0</v>
      </c>
      <c r="BC84">
        <v>0</v>
      </c>
      <c r="BD84">
        <v>3.1508353731053802E-3</v>
      </c>
      <c r="BE84">
        <v>0</v>
      </c>
      <c r="BF84">
        <v>0</v>
      </c>
      <c r="BG84">
        <v>0</v>
      </c>
      <c r="BH84">
        <v>0.33729021174902601</v>
      </c>
      <c r="BI84">
        <v>0</v>
      </c>
      <c r="BJ84">
        <v>0</v>
      </c>
      <c r="BK84">
        <v>0</v>
      </c>
      <c r="BL84">
        <v>4.0430228241021403E-2</v>
      </c>
    </row>
    <row r="85" spans="1:64" x14ac:dyDescent="0.25">
      <c r="A85" s="15" t="str">
        <f t="shared" si="2"/>
        <v>Liquid Assets / Assets--33238</v>
      </c>
      <c r="B85" s="15" t="str">
        <f t="shared" si="3"/>
        <v>Liquid Assets / Assets</v>
      </c>
      <c r="C85">
        <v>20</v>
      </c>
      <c r="D85" s="22">
        <v>33238</v>
      </c>
      <c r="E85">
        <v>-1.08</v>
      </c>
      <c r="F85">
        <v>5.41</v>
      </c>
      <c r="G85">
        <v>11.84</v>
      </c>
      <c r="H85">
        <v>5.9088888888888897</v>
      </c>
      <c r="I85">
        <v>0.60250000000000004</v>
      </c>
      <c r="J85">
        <v>7.07</v>
      </c>
      <c r="K85">
        <v>13.7125</v>
      </c>
      <c r="L85">
        <v>8.1316638225255993</v>
      </c>
      <c r="M85">
        <v>-0.29499999999999998</v>
      </c>
      <c r="N85">
        <v>6.92</v>
      </c>
      <c r="O85">
        <v>15.24</v>
      </c>
      <c r="P85">
        <v>10.001993428258499</v>
      </c>
      <c r="Q85">
        <v>3.4624999999999999</v>
      </c>
      <c r="R85">
        <v>8.9049999999999994</v>
      </c>
      <c r="S85">
        <v>14.824999999999999</v>
      </c>
      <c r="T85">
        <v>10.1079411764706</v>
      </c>
      <c r="U85">
        <v>1.575</v>
      </c>
      <c r="V85">
        <v>7.95</v>
      </c>
      <c r="W85">
        <v>13.862500000000001</v>
      </c>
      <c r="X85">
        <v>8.7447861842105308</v>
      </c>
      <c r="Y85">
        <v>-4.2350000000000003</v>
      </c>
      <c r="Z85">
        <v>3.06</v>
      </c>
      <c r="AA85">
        <v>10.435</v>
      </c>
      <c r="AB85">
        <v>4.7731372549019602</v>
      </c>
      <c r="AC85">
        <v>-1.64</v>
      </c>
      <c r="AD85">
        <v>3.21</v>
      </c>
      <c r="AE85">
        <v>10.53</v>
      </c>
      <c r="AF85">
        <v>5.6402721088435399</v>
      </c>
      <c r="AG85">
        <v>4.5199999999999996</v>
      </c>
      <c r="AH85">
        <v>10.95</v>
      </c>
      <c r="AI85">
        <v>18</v>
      </c>
      <c r="AJ85">
        <v>10.598048780487799</v>
      </c>
      <c r="AK85">
        <v>2.855</v>
      </c>
      <c r="AL85">
        <v>8.08</v>
      </c>
      <c r="AM85">
        <v>15.01</v>
      </c>
      <c r="AN85">
        <v>9.8975229357798202</v>
      </c>
      <c r="AO85">
        <v>0.22500000000000001</v>
      </c>
      <c r="AP85">
        <v>6.33</v>
      </c>
      <c r="AQ85">
        <v>13.0375</v>
      </c>
      <c r="AR85">
        <v>6.9847557003257297</v>
      </c>
      <c r="AS85">
        <v>3.89</v>
      </c>
      <c r="AT85">
        <v>10.039999999999999</v>
      </c>
      <c r="AU85">
        <v>17.2</v>
      </c>
      <c r="AV85">
        <v>12.5765176470588</v>
      </c>
      <c r="AW85">
        <v>1.2275</v>
      </c>
      <c r="AX85">
        <v>8.1150000000000002</v>
      </c>
      <c r="AY85">
        <v>14.4275</v>
      </c>
      <c r="AZ85">
        <v>8.7848655913978497</v>
      </c>
      <c r="BA85">
        <v>0.85750000000000004</v>
      </c>
      <c r="BB85">
        <v>7.0449999999999999</v>
      </c>
      <c r="BC85">
        <v>13.505000000000001</v>
      </c>
      <c r="BD85">
        <v>9.6092279411764707</v>
      </c>
      <c r="BE85">
        <v>-4.0350000000000001</v>
      </c>
      <c r="BF85">
        <v>3.7</v>
      </c>
      <c r="BG85">
        <v>13.02</v>
      </c>
      <c r="BH85">
        <v>4.7378260869565203</v>
      </c>
      <c r="BI85">
        <v>0.57499999999999996</v>
      </c>
      <c r="BJ85">
        <v>7.05</v>
      </c>
      <c r="BK85">
        <v>12.824999999999999</v>
      </c>
      <c r="BL85">
        <v>7.85383561643836</v>
      </c>
    </row>
    <row r="86" spans="1:64" x14ac:dyDescent="0.25">
      <c r="A86" s="15" t="str">
        <f t="shared" si="2"/>
        <v>Net Loan Growth (last 4 qtrs)--33238</v>
      </c>
      <c r="B86" s="15" t="str">
        <f t="shared" si="3"/>
        <v>Net Loan Growth (last 4 qtrs)</v>
      </c>
      <c r="C86">
        <v>21</v>
      </c>
      <c r="D86" s="22">
        <v>33238</v>
      </c>
      <c r="F86">
        <v>70.297029702970306</v>
      </c>
      <c r="J86">
        <v>76.955074875207998</v>
      </c>
      <c r="N86">
        <v>72.946428571428598</v>
      </c>
      <c r="R86">
        <v>88.235294117647101</v>
      </c>
      <c r="V86">
        <v>79.073482428115</v>
      </c>
      <c r="Z86">
        <v>62.820512820512803</v>
      </c>
      <c r="AD86">
        <v>68</v>
      </c>
      <c r="AH86">
        <v>84.8</v>
      </c>
      <c r="AI86"/>
      <c r="AK86"/>
      <c r="AL86">
        <v>84.684684684684697</v>
      </c>
      <c r="AP86">
        <v>76.198083067092696</v>
      </c>
      <c r="AT86">
        <v>84.064665127020803</v>
      </c>
      <c r="AX86">
        <v>80.526315789473699</v>
      </c>
      <c r="BB86">
        <v>77.978339350180505</v>
      </c>
      <c r="BF86">
        <v>52.941176470588204</v>
      </c>
      <c r="BJ86">
        <v>75.496688741721897</v>
      </c>
    </row>
    <row r="87" spans="1:64" x14ac:dyDescent="0.25">
      <c r="A87" s="15" t="str">
        <f t="shared" si="2"/>
        <v>Equity / Assets--33328</v>
      </c>
      <c r="B87" s="15" t="str">
        <f t="shared" si="3"/>
        <v>Equity / Assets</v>
      </c>
      <c r="C87">
        <v>1</v>
      </c>
      <c r="D87" s="22">
        <v>33328</v>
      </c>
      <c r="E87">
        <v>7.70309132228265</v>
      </c>
      <c r="F87">
        <v>9.0924131380760098</v>
      </c>
      <c r="G87">
        <v>10.9834916031157</v>
      </c>
      <c r="H87">
        <v>9.6115140022499208</v>
      </c>
      <c r="I87">
        <v>7.4002487258697496</v>
      </c>
      <c r="J87">
        <v>8.5457061433611408</v>
      </c>
      <c r="K87">
        <v>10.2929398925657</v>
      </c>
      <c r="L87">
        <v>9.0717798185815202</v>
      </c>
      <c r="M87">
        <v>6.9528261782547798</v>
      </c>
      <c r="N87">
        <v>8.1809451451755901</v>
      </c>
      <c r="O87">
        <v>10.066842415539799</v>
      </c>
      <c r="P87">
        <v>8.8726815564621901</v>
      </c>
      <c r="Q87">
        <v>7.4211724104995698</v>
      </c>
      <c r="R87">
        <v>8.2529994102607702</v>
      </c>
      <c r="S87">
        <v>9.4858679070410794</v>
      </c>
      <c r="T87">
        <v>8.6436718580087799</v>
      </c>
      <c r="U87">
        <v>7.2354771784232401</v>
      </c>
      <c r="V87">
        <v>8.3537425378845906</v>
      </c>
      <c r="W87">
        <v>10.1769911504425</v>
      </c>
      <c r="X87">
        <v>8.8747932901228808</v>
      </c>
      <c r="Y87">
        <v>7.6272010407839197</v>
      </c>
      <c r="Z87">
        <v>8.7087787256868907</v>
      </c>
      <c r="AA87">
        <v>10.242386968244199</v>
      </c>
      <c r="AB87">
        <v>9.1817008106734104</v>
      </c>
      <c r="AC87">
        <v>7.6779623626015798</v>
      </c>
      <c r="AD87">
        <v>8.90962923387651</v>
      </c>
      <c r="AE87">
        <v>10.567317415988899</v>
      </c>
      <c r="AF87">
        <v>9.3593916696731796</v>
      </c>
      <c r="AG87">
        <v>8.1050709369293408</v>
      </c>
      <c r="AH87">
        <v>9.19699367088608</v>
      </c>
      <c r="AI87">
        <v>11.1770814520498</v>
      </c>
      <c r="AJ87">
        <v>10.0416521255974</v>
      </c>
      <c r="AK87">
        <v>7.5102858714181</v>
      </c>
      <c r="AL87">
        <v>8.3898891441021703</v>
      </c>
      <c r="AM87">
        <v>9.7900593339614606</v>
      </c>
      <c r="AN87">
        <v>8.8393423525249109</v>
      </c>
      <c r="AO87">
        <v>7.7997235919159102</v>
      </c>
      <c r="AP87">
        <v>9.10834274863738</v>
      </c>
      <c r="AQ87">
        <v>11.1242025186551</v>
      </c>
      <c r="AR87">
        <v>9.7312461148728708</v>
      </c>
      <c r="AS87">
        <v>7.2089434360141302</v>
      </c>
      <c r="AT87">
        <v>8.3396914613974893</v>
      </c>
      <c r="AU87">
        <v>9.8809164644091503</v>
      </c>
      <c r="AV87">
        <v>8.7650193812854802</v>
      </c>
      <c r="AW87">
        <v>7.37694312724991</v>
      </c>
      <c r="AX87">
        <v>8.3275465326852096</v>
      </c>
      <c r="AY87">
        <v>9.6326916950661001</v>
      </c>
      <c r="AZ87">
        <v>8.7122667872767892</v>
      </c>
      <c r="BA87">
        <v>7.1579452301837199</v>
      </c>
      <c r="BB87">
        <v>8.1735749948893499</v>
      </c>
      <c r="BC87">
        <v>9.51846213858372</v>
      </c>
      <c r="BD87">
        <v>8.6403842088656493</v>
      </c>
      <c r="BE87">
        <v>6.9149436659246</v>
      </c>
      <c r="BF87">
        <v>7.7882507184356999</v>
      </c>
      <c r="BG87">
        <v>9.5790136241874997</v>
      </c>
      <c r="BH87">
        <v>8.4570366067547997</v>
      </c>
      <c r="BI87">
        <v>7.0220486789231904</v>
      </c>
      <c r="BJ87">
        <v>7.8964941569282097</v>
      </c>
      <c r="BK87">
        <v>9.1908056562658498</v>
      </c>
      <c r="BL87">
        <v>8.3727349137974407</v>
      </c>
    </row>
    <row r="88" spans="1:64" x14ac:dyDescent="0.25">
      <c r="A88" s="15" t="str">
        <f t="shared" si="2"/>
        <v>Total Risk Based Capital Ratio--33328</v>
      </c>
      <c r="B88" s="15" t="str">
        <f t="shared" si="3"/>
        <v>Total Risk Based Capital Ratio</v>
      </c>
      <c r="C88">
        <v>2</v>
      </c>
      <c r="D88" s="22">
        <v>33328</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row>
    <row r="89" spans="1:64" x14ac:dyDescent="0.25">
      <c r="A89" s="15" t="str">
        <f t="shared" si="2"/>
        <v>Tier 1 Leverage Ratio--33328</v>
      </c>
      <c r="B89" s="15" t="str">
        <f t="shared" si="3"/>
        <v>Tier 1 Leverage Ratio</v>
      </c>
      <c r="C89">
        <v>3</v>
      </c>
      <c r="D89" s="22">
        <v>33328</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row>
    <row r="90" spans="1:64" x14ac:dyDescent="0.25">
      <c r="A90" s="15" t="str">
        <f t="shared" si="2"/>
        <v>ALLL / Nonaccrual Loans--33328</v>
      </c>
      <c r="B90" s="15" t="str">
        <f t="shared" si="3"/>
        <v>ALLL / Nonaccrual Loans</v>
      </c>
      <c r="C90">
        <v>4</v>
      </c>
      <c r="D90" s="22">
        <v>33328</v>
      </c>
      <c r="E90">
        <v>73.154727793696296</v>
      </c>
      <c r="F90">
        <v>131.58670597694999</v>
      </c>
      <c r="G90">
        <v>262.13345864661699</v>
      </c>
      <c r="H90">
        <v>465.78084036121101</v>
      </c>
      <c r="I90">
        <v>84.578014472721307</v>
      </c>
      <c r="J90">
        <v>148.82352941176501</v>
      </c>
      <c r="K90">
        <v>366.27140974967102</v>
      </c>
      <c r="L90">
        <v>441.47606057837601</v>
      </c>
      <c r="M90">
        <v>76.890456581044404</v>
      </c>
      <c r="N90">
        <v>145.90224277777099</v>
      </c>
      <c r="O90">
        <v>352.62390297571801</v>
      </c>
      <c r="P90">
        <v>435.06749671402599</v>
      </c>
      <c r="Q90">
        <v>93.181818181818201</v>
      </c>
      <c r="R90">
        <v>163.414634146341</v>
      </c>
      <c r="S90">
        <v>473.17073170731697</v>
      </c>
      <c r="T90">
        <v>751.46172110438999</v>
      </c>
      <c r="U90">
        <v>89.922480620155</v>
      </c>
      <c r="V90">
        <v>158.278145695364</v>
      </c>
      <c r="W90">
        <v>386.175942549372</v>
      </c>
      <c r="X90">
        <v>546.46733715291202</v>
      </c>
      <c r="Y90">
        <v>80.188679245282998</v>
      </c>
      <c r="Z90">
        <v>146.25</v>
      </c>
      <c r="AA90">
        <v>329.54545454545502</v>
      </c>
      <c r="AB90">
        <v>395.45835337718802</v>
      </c>
      <c r="AC90">
        <v>84.878048780487802</v>
      </c>
      <c r="AD90">
        <v>164.32337434094899</v>
      </c>
      <c r="AE90">
        <v>425.755965036617</v>
      </c>
      <c r="AF90">
        <v>361.53445064332902</v>
      </c>
      <c r="AG90">
        <v>96.634162603658794</v>
      </c>
      <c r="AH90">
        <v>185.221244689234</v>
      </c>
      <c r="AI90">
        <v>467.57105943152499</v>
      </c>
      <c r="AJ90">
        <v>444.92010979216502</v>
      </c>
      <c r="AK90">
        <v>60.606060606060602</v>
      </c>
      <c r="AL90">
        <v>108.898305084746</v>
      </c>
      <c r="AM90">
        <v>158.79828326180299</v>
      </c>
      <c r="AN90">
        <v>200.270525002515</v>
      </c>
      <c r="AO90">
        <v>88.418002483691893</v>
      </c>
      <c r="AP90">
        <v>172.19748559455201</v>
      </c>
      <c r="AQ90">
        <v>418.055555555556</v>
      </c>
      <c r="AR90">
        <v>445.827040173608</v>
      </c>
      <c r="AS90">
        <v>86.449376100093005</v>
      </c>
      <c r="AT90">
        <v>153.24150850684799</v>
      </c>
      <c r="AU90">
        <v>401.96778711484598</v>
      </c>
      <c r="AV90">
        <v>567.95944479411401</v>
      </c>
      <c r="AW90">
        <v>77.937894311372006</v>
      </c>
      <c r="AX90">
        <v>128.033948142208</v>
      </c>
      <c r="AY90">
        <v>298.433782712133</v>
      </c>
      <c r="AZ90">
        <v>448.89697613199598</v>
      </c>
      <c r="BA90">
        <v>72.813238770685601</v>
      </c>
      <c r="BB90">
        <v>131.632653061224</v>
      </c>
      <c r="BC90">
        <v>264.70588235294099</v>
      </c>
      <c r="BD90">
        <v>367.54027776084303</v>
      </c>
      <c r="BE90">
        <v>90.814095322833694</v>
      </c>
      <c r="BF90">
        <v>149.93878539847901</v>
      </c>
      <c r="BG90">
        <v>489.123744163011</v>
      </c>
      <c r="BH90">
        <v>416.79339041495899</v>
      </c>
      <c r="BI90">
        <v>78.757744185312006</v>
      </c>
      <c r="BJ90">
        <v>126.36728147554101</v>
      </c>
      <c r="BK90">
        <v>354.34782608695701</v>
      </c>
      <c r="BL90">
        <v>451.010706860688</v>
      </c>
    </row>
    <row r="91" spans="1:64" x14ac:dyDescent="0.25">
      <c r="A91" s="15" t="str">
        <f t="shared" si="2"/>
        <v>[NCL + OREO] / [Total Loans + OREO]--33328</v>
      </c>
      <c r="B91" s="15" t="str">
        <f t="shared" si="3"/>
        <v>[NCL + OREO] / [Total Loans + OREO]</v>
      </c>
      <c r="C91">
        <v>5</v>
      </c>
      <c r="D91" s="22">
        <v>33328</v>
      </c>
      <c r="E91">
        <v>1.1938571031287499</v>
      </c>
      <c r="F91">
        <v>2.7687467840745899</v>
      </c>
      <c r="G91">
        <v>4.8843852681549498</v>
      </c>
      <c r="H91">
        <v>3.2915868119734899</v>
      </c>
      <c r="I91">
        <v>0.91840445233593104</v>
      </c>
      <c r="J91">
        <v>2.1047959459301602</v>
      </c>
      <c r="K91">
        <v>3.8850719867950199</v>
      </c>
      <c r="L91">
        <v>2.71179554519221</v>
      </c>
      <c r="M91">
        <v>0.88940014589529204</v>
      </c>
      <c r="N91">
        <v>2.14517306150772</v>
      </c>
      <c r="O91">
        <v>4.3581119598677498</v>
      </c>
      <c r="P91">
        <v>3.1962015191926199</v>
      </c>
      <c r="Q91">
        <v>1.27985570297772</v>
      </c>
      <c r="R91">
        <v>2.01115063700344</v>
      </c>
      <c r="S91">
        <v>2.76686446537812</v>
      </c>
      <c r="T91">
        <v>2.1729777424899899</v>
      </c>
      <c r="U91">
        <v>0.80442294402211501</v>
      </c>
      <c r="V91">
        <v>1.90427174472465</v>
      </c>
      <c r="W91">
        <v>3.5411622276029102</v>
      </c>
      <c r="X91">
        <v>2.4256392223689902</v>
      </c>
      <c r="Y91">
        <v>1.13145219282756</v>
      </c>
      <c r="Z91">
        <v>2.80269207833783</v>
      </c>
      <c r="AA91">
        <v>4.9512852935334299</v>
      </c>
      <c r="AB91">
        <v>3.5520132178584598</v>
      </c>
      <c r="AC91">
        <v>1.1755077235585401</v>
      </c>
      <c r="AD91">
        <v>2.8510959556603801</v>
      </c>
      <c r="AE91">
        <v>5.6428612446506801</v>
      </c>
      <c r="AF91">
        <v>3.8545373274747501</v>
      </c>
      <c r="AG91">
        <v>0.68857735276823595</v>
      </c>
      <c r="AH91">
        <v>1.5222148225668299</v>
      </c>
      <c r="AI91">
        <v>3.55463772573487</v>
      </c>
      <c r="AJ91">
        <v>2.3120861865712001</v>
      </c>
      <c r="AK91">
        <v>1.2949799160112501</v>
      </c>
      <c r="AL91">
        <v>2.1455358383239602</v>
      </c>
      <c r="AM91">
        <v>3.42602853321393</v>
      </c>
      <c r="AN91">
        <v>2.56126159235935</v>
      </c>
      <c r="AO91">
        <v>0.90026349770126501</v>
      </c>
      <c r="AP91">
        <v>2.21017913545194</v>
      </c>
      <c r="AQ91">
        <v>4.3746673355145402</v>
      </c>
      <c r="AR91">
        <v>3.04227462601242</v>
      </c>
      <c r="AS91">
        <v>0.849754424727168</v>
      </c>
      <c r="AT91">
        <v>1.9854662338986799</v>
      </c>
      <c r="AU91">
        <v>3.7198229032773602</v>
      </c>
      <c r="AV91">
        <v>2.5565096646106902</v>
      </c>
      <c r="AW91">
        <v>1.0290796954944099</v>
      </c>
      <c r="AX91">
        <v>2.07521826729349</v>
      </c>
      <c r="AY91">
        <v>3.4628365453852101</v>
      </c>
      <c r="AZ91">
        <v>2.4660526035661201</v>
      </c>
      <c r="BA91">
        <v>1.01485705865127</v>
      </c>
      <c r="BB91">
        <v>2.26645264847512</v>
      </c>
      <c r="BC91">
        <v>4.1367360429651399</v>
      </c>
      <c r="BD91">
        <v>2.8669701874717402</v>
      </c>
      <c r="BE91">
        <v>0.87512843389105499</v>
      </c>
      <c r="BF91">
        <v>1.93246839249793</v>
      </c>
      <c r="BG91">
        <v>3.89635707371573</v>
      </c>
      <c r="BH91">
        <v>2.4098513088471498</v>
      </c>
      <c r="BI91">
        <v>0.92357269736085801</v>
      </c>
      <c r="BJ91">
        <v>2.1542767482295102</v>
      </c>
      <c r="BK91">
        <v>3.72681545115358</v>
      </c>
      <c r="BL91">
        <v>2.4857208467240199</v>
      </c>
    </row>
    <row r="92" spans="1:64" x14ac:dyDescent="0.25">
      <c r="A92" s="15" t="str">
        <f t="shared" si="2"/>
        <v>[Noncurrent + Delinquent Loans] / [Capital + ALLL]--33328</v>
      </c>
      <c r="B92" s="15" t="str">
        <f t="shared" si="3"/>
        <v>[Noncurrent + Delinquent Loans] / [Capital + ALLL]</v>
      </c>
      <c r="C92">
        <v>6</v>
      </c>
      <c r="D92" s="22">
        <v>33328</v>
      </c>
      <c r="E92">
        <v>9.6233791052829805</v>
      </c>
      <c r="F92">
        <v>19.5279790660225</v>
      </c>
      <c r="G92">
        <v>36.940508001321</v>
      </c>
      <c r="H92">
        <v>25.483417069949301</v>
      </c>
      <c r="I92">
        <v>9.5391132723103294</v>
      </c>
      <c r="J92">
        <v>19.361313552118801</v>
      </c>
      <c r="K92">
        <v>32.470444244762</v>
      </c>
      <c r="L92">
        <v>23.5923499161939</v>
      </c>
      <c r="M92">
        <v>9.7755046620380206</v>
      </c>
      <c r="N92">
        <v>20.3711188102926</v>
      </c>
      <c r="O92">
        <v>36.499584964411497</v>
      </c>
      <c r="P92">
        <v>27.110606343282001</v>
      </c>
      <c r="Q92">
        <v>14.0400994413336</v>
      </c>
      <c r="R92">
        <v>21.105701254943501</v>
      </c>
      <c r="S92">
        <v>32.7239985986402</v>
      </c>
      <c r="T92">
        <v>26.306200931689499</v>
      </c>
      <c r="U92">
        <v>9.0580899245159205</v>
      </c>
      <c r="V92">
        <v>18.698659749243401</v>
      </c>
      <c r="W92">
        <v>32.128514056224901</v>
      </c>
      <c r="X92">
        <v>22.842534081546098</v>
      </c>
      <c r="Y92">
        <v>11.632904985228199</v>
      </c>
      <c r="Z92">
        <v>21.608542139555599</v>
      </c>
      <c r="AA92">
        <v>35.6324228028504</v>
      </c>
      <c r="AB92">
        <v>26.955901544364199</v>
      </c>
      <c r="AC92">
        <v>10.4827080646041</v>
      </c>
      <c r="AD92">
        <v>20.432488091319801</v>
      </c>
      <c r="AE92">
        <v>32.651178741278699</v>
      </c>
      <c r="AF92">
        <v>25.629440143652499</v>
      </c>
      <c r="AG92">
        <v>5.7715040678673297</v>
      </c>
      <c r="AH92">
        <v>12.873623492396399</v>
      </c>
      <c r="AI92">
        <v>24.766355140186899</v>
      </c>
      <c r="AJ92">
        <v>18.144455439924201</v>
      </c>
      <c r="AK92">
        <v>15.826300530231199</v>
      </c>
      <c r="AL92">
        <v>24.9364710935231</v>
      </c>
      <c r="AM92">
        <v>37.010017012552801</v>
      </c>
      <c r="AN92">
        <v>27.582367519424999</v>
      </c>
      <c r="AO92">
        <v>7.7632136031935604</v>
      </c>
      <c r="AP92">
        <v>17.2399238354155</v>
      </c>
      <c r="AQ92">
        <v>29.805204752016898</v>
      </c>
      <c r="AR92">
        <v>22.324293755195999</v>
      </c>
      <c r="AS92">
        <v>9.6357516360100899</v>
      </c>
      <c r="AT92">
        <v>20.0383939570576</v>
      </c>
      <c r="AU92">
        <v>33.5500289650344</v>
      </c>
      <c r="AV92">
        <v>24.928791457819202</v>
      </c>
      <c r="AW92">
        <v>11.980892570333999</v>
      </c>
      <c r="AX92">
        <v>20.9917617237009</v>
      </c>
      <c r="AY92">
        <v>34.6410789029513</v>
      </c>
      <c r="AZ92">
        <v>25.073276783890101</v>
      </c>
      <c r="BA92">
        <v>12.913238545205701</v>
      </c>
      <c r="BB92">
        <v>22.7868610988364</v>
      </c>
      <c r="BC92">
        <v>36.237219945789299</v>
      </c>
      <c r="BD92">
        <v>27.635334395133</v>
      </c>
      <c r="BE92">
        <v>13.752977630992</v>
      </c>
      <c r="BF92">
        <v>21.934228389016301</v>
      </c>
      <c r="BG92">
        <v>29.311007591879999</v>
      </c>
      <c r="BH92">
        <v>24.930397909318302</v>
      </c>
      <c r="BI92">
        <v>11.982211297370901</v>
      </c>
      <c r="BJ92">
        <v>22.569027611044401</v>
      </c>
      <c r="BK92">
        <v>35.0548494483049</v>
      </c>
      <c r="BL92">
        <v>24.481064949085798</v>
      </c>
    </row>
    <row r="93" spans="1:64" x14ac:dyDescent="0.25">
      <c r="A93" s="15" t="str">
        <f t="shared" si="2"/>
        <v xml:space="preserve">  Ag [NCL+DQ] / [Capital + ALLL]--33328</v>
      </c>
      <c r="B93" s="15" t="str">
        <f t="shared" si="3"/>
        <v xml:space="preserve">  Ag [NCL+DQ] / [Capital + ALLL]</v>
      </c>
      <c r="C93">
        <v>7</v>
      </c>
      <c r="D93" s="22">
        <v>33328</v>
      </c>
      <c r="E93">
        <v>0</v>
      </c>
      <c r="F93">
        <v>1.5989047388466999</v>
      </c>
      <c r="G93">
        <v>7.3451588714140099</v>
      </c>
      <c r="H93">
        <v>7.2544746270980802</v>
      </c>
      <c r="I93">
        <v>0</v>
      </c>
      <c r="J93">
        <v>1.41814599807194</v>
      </c>
      <c r="K93">
        <v>8.1817820615239203</v>
      </c>
      <c r="L93">
        <v>6.0658189874449704</v>
      </c>
      <c r="M93">
        <v>0</v>
      </c>
      <c r="N93">
        <v>0</v>
      </c>
      <c r="O93">
        <v>2.1996155659521999</v>
      </c>
      <c r="P93">
        <v>2.5255573513947902</v>
      </c>
      <c r="Q93">
        <v>0</v>
      </c>
      <c r="R93">
        <v>0</v>
      </c>
      <c r="S93">
        <v>0</v>
      </c>
      <c r="T93">
        <v>5.5459015787333197E-3</v>
      </c>
      <c r="U93">
        <v>0</v>
      </c>
      <c r="V93">
        <v>0.59485530546623799</v>
      </c>
      <c r="W93">
        <v>6.1088977423638804</v>
      </c>
      <c r="X93">
        <v>4.6437114345167902</v>
      </c>
      <c r="Y93">
        <v>0</v>
      </c>
      <c r="Z93">
        <v>1.1149590220480701</v>
      </c>
      <c r="AA93">
        <v>8.9184951656818203</v>
      </c>
      <c r="AB93">
        <v>6.7520329342079899</v>
      </c>
      <c r="AC93">
        <v>4.2188462473086101</v>
      </c>
      <c r="AD93">
        <v>9.1785633270889306</v>
      </c>
      <c r="AE93">
        <v>20.538016758165501</v>
      </c>
      <c r="AF93">
        <v>15.333517743270599</v>
      </c>
      <c r="AG93">
        <v>0.271554650373388</v>
      </c>
      <c r="AH93">
        <v>2.5641025641025599</v>
      </c>
      <c r="AI93">
        <v>7.1313326879638597</v>
      </c>
      <c r="AJ93">
        <v>6.3792334164736504</v>
      </c>
      <c r="AK93">
        <v>0</v>
      </c>
      <c r="AL93">
        <v>0.73911050463968297</v>
      </c>
      <c r="AM93">
        <v>6.2553638681161301</v>
      </c>
      <c r="AN93">
        <v>3.7829079363996301</v>
      </c>
      <c r="AO93">
        <v>1.1992392335945601</v>
      </c>
      <c r="AP93">
        <v>6.5261073415067399</v>
      </c>
      <c r="AQ93">
        <v>14.4325276234313</v>
      </c>
      <c r="AR93">
        <v>10.975340012713501</v>
      </c>
      <c r="AS93">
        <v>0</v>
      </c>
      <c r="AT93">
        <v>1.3962277702758701</v>
      </c>
      <c r="AU93">
        <v>7.9604223089174004</v>
      </c>
      <c r="AV93">
        <v>5.9642349276592697</v>
      </c>
      <c r="AW93">
        <v>0</v>
      </c>
      <c r="AX93">
        <v>0</v>
      </c>
      <c r="AY93">
        <v>2.9349329810690801</v>
      </c>
      <c r="AZ93">
        <v>2.4779703955406598</v>
      </c>
      <c r="BA93">
        <v>0</v>
      </c>
      <c r="BB93">
        <v>0</v>
      </c>
      <c r="BC93">
        <v>2.5641025641025599</v>
      </c>
      <c r="BD93">
        <v>3.0615019943658202</v>
      </c>
      <c r="BE93">
        <v>0</v>
      </c>
      <c r="BF93">
        <v>0</v>
      </c>
      <c r="BG93">
        <v>1.2331741519423201</v>
      </c>
      <c r="BH93">
        <v>1.60734740991731</v>
      </c>
      <c r="BI93">
        <v>0</v>
      </c>
      <c r="BJ93">
        <v>0</v>
      </c>
      <c r="BK93">
        <v>0</v>
      </c>
      <c r="BL93">
        <v>0.72305307257545903</v>
      </c>
    </row>
    <row r="94" spans="1:64" x14ac:dyDescent="0.25">
      <c r="A94" s="15" t="str">
        <f t="shared" si="2"/>
        <v xml:space="preserve">  CLD [NCL+DQ] / [Capital + ALLL]--33328</v>
      </c>
      <c r="B94" s="15" t="str">
        <f t="shared" si="3"/>
        <v xml:space="preserve">  CLD [NCL+DQ] / [Capital + ALLL]</v>
      </c>
      <c r="C94">
        <v>8</v>
      </c>
      <c r="D94" s="22">
        <v>33328</v>
      </c>
      <c r="E94">
        <v>0</v>
      </c>
      <c r="F94">
        <v>0</v>
      </c>
      <c r="G94">
        <v>0</v>
      </c>
      <c r="H94">
        <v>0.20122226800503401</v>
      </c>
      <c r="I94">
        <v>0</v>
      </c>
      <c r="J94">
        <v>0</v>
      </c>
      <c r="K94">
        <v>0</v>
      </c>
      <c r="L94">
        <v>0.30151008739998197</v>
      </c>
      <c r="M94">
        <v>0</v>
      </c>
      <c r="N94">
        <v>0</v>
      </c>
      <c r="O94">
        <v>0</v>
      </c>
      <c r="P94">
        <v>1.2585025704917601</v>
      </c>
      <c r="Q94">
        <v>0</v>
      </c>
      <c r="R94">
        <v>0</v>
      </c>
      <c r="S94">
        <v>0</v>
      </c>
      <c r="T94">
        <v>7.0893477470461999E-2</v>
      </c>
      <c r="U94">
        <v>0</v>
      </c>
      <c r="V94">
        <v>0</v>
      </c>
      <c r="W94">
        <v>0</v>
      </c>
      <c r="X94">
        <v>0.50000661572164096</v>
      </c>
      <c r="Y94">
        <v>0</v>
      </c>
      <c r="Z94">
        <v>0</v>
      </c>
      <c r="AA94">
        <v>0</v>
      </c>
      <c r="AB94">
        <v>0.16049597758888601</v>
      </c>
      <c r="AC94">
        <v>0</v>
      </c>
      <c r="AD94">
        <v>0</v>
      </c>
      <c r="AE94">
        <v>0</v>
      </c>
      <c r="AF94">
        <v>6.3073628988390806E-2</v>
      </c>
      <c r="AG94">
        <v>0</v>
      </c>
      <c r="AH94">
        <v>0</v>
      </c>
      <c r="AI94">
        <v>0</v>
      </c>
      <c r="AJ94">
        <v>2.8658045601911399E-2</v>
      </c>
      <c r="AK94">
        <v>0</v>
      </c>
      <c r="AL94">
        <v>0</v>
      </c>
      <c r="AM94">
        <v>0</v>
      </c>
      <c r="AN94">
        <v>0.39553564738657099</v>
      </c>
      <c r="AO94">
        <v>0</v>
      </c>
      <c r="AP94">
        <v>0</v>
      </c>
      <c r="AQ94">
        <v>0</v>
      </c>
      <c r="AR94">
        <v>8.2261959894123299E-2</v>
      </c>
      <c r="AS94">
        <v>0</v>
      </c>
      <c r="AT94">
        <v>0</v>
      </c>
      <c r="AU94">
        <v>0</v>
      </c>
      <c r="AV94">
        <v>0.46871727360125798</v>
      </c>
      <c r="AW94">
        <v>0</v>
      </c>
      <c r="AX94">
        <v>0</v>
      </c>
      <c r="AY94">
        <v>0</v>
      </c>
      <c r="AZ94">
        <v>0.42749750757777699</v>
      </c>
      <c r="BA94">
        <v>0</v>
      </c>
      <c r="BB94">
        <v>0</v>
      </c>
      <c r="BC94">
        <v>0</v>
      </c>
      <c r="BD94">
        <v>0.49624460584704699</v>
      </c>
      <c r="BE94">
        <v>0</v>
      </c>
      <c r="BF94">
        <v>0</v>
      </c>
      <c r="BG94">
        <v>0</v>
      </c>
      <c r="BH94">
        <v>0.62450435699948104</v>
      </c>
      <c r="BI94">
        <v>0</v>
      </c>
      <c r="BJ94">
        <v>0</v>
      </c>
      <c r="BK94">
        <v>1.3587515919685</v>
      </c>
      <c r="BL94">
        <v>1.46263965333435</v>
      </c>
    </row>
    <row r="95" spans="1:64" x14ac:dyDescent="0.25">
      <c r="A95" s="15" t="str">
        <f t="shared" si="2"/>
        <v xml:space="preserve">  CRE [NCL+DQ] / [Capital + ALLL]--33328</v>
      </c>
      <c r="B95" s="15" t="str">
        <f t="shared" si="3"/>
        <v xml:space="preserve">  CRE [NCL+DQ] / [Capital + ALLL]</v>
      </c>
      <c r="C95">
        <v>9</v>
      </c>
      <c r="D95" s="22">
        <v>33328</v>
      </c>
      <c r="E95">
        <v>0</v>
      </c>
      <c r="F95">
        <v>0.27652730695379002</v>
      </c>
      <c r="G95">
        <v>2.8896767264791698</v>
      </c>
      <c r="H95">
        <v>2.03158130066649</v>
      </c>
      <c r="I95">
        <v>0</v>
      </c>
      <c r="J95">
        <v>0.80431266846361205</v>
      </c>
      <c r="K95">
        <v>4.8977385241240903</v>
      </c>
      <c r="L95">
        <v>3.3269515256217201</v>
      </c>
      <c r="M95">
        <v>0</v>
      </c>
      <c r="N95">
        <v>1.70968867128518</v>
      </c>
      <c r="O95">
        <v>8.4195201535880102</v>
      </c>
      <c r="P95">
        <v>6.5044554949737998</v>
      </c>
      <c r="Q95">
        <v>0.90242685133196099</v>
      </c>
      <c r="R95">
        <v>2.8275924820878902</v>
      </c>
      <c r="S95">
        <v>7.46470018007743</v>
      </c>
      <c r="T95">
        <v>4.40434188725804</v>
      </c>
      <c r="U95">
        <v>0</v>
      </c>
      <c r="V95">
        <v>1.1084337349397599</v>
      </c>
      <c r="W95">
        <v>5.7013574660633504</v>
      </c>
      <c r="X95">
        <v>3.79269847942094</v>
      </c>
      <c r="Y95">
        <v>0</v>
      </c>
      <c r="Z95">
        <v>4.1208626308325801E-2</v>
      </c>
      <c r="AA95">
        <v>2.20966242984252</v>
      </c>
      <c r="AB95">
        <v>1.77444759102827</v>
      </c>
      <c r="AC95">
        <v>0</v>
      </c>
      <c r="AD95">
        <v>0</v>
      </c>
      <c r="AE95">
        <v>3.1232522036390802</v>
      </c>
      <c r="AF95">
        <v>2.19338519419976</v>
      </c>
      <c r="AG95">
        <v>0</v>
      </c>
      <c r="AH95">
        <v>0</v>
      </c>
      <c r="AI95">
        <v>0.98837209302325602</v>
      </c>
      <c r="AJ95">
        <v>1.4616064878650299</v>
      </c>
      <c r="AK95">
        <v>1.0393518518518501</v>
      </c>
      <c r="AL95">
        <v>4.2126931014445299</v>
      </c>
      <c r="AM95">
        <v>10.276971502726701</v>
      </c>
      <c r="AN95">
        <v>6.7257915017765102</v>
      </c>
      <c r="AO95">
        <v>0</v>
      </c>
      <c r="AP95">
        <v>0</v>
      </c>
      <c r="AQ95">
        <v>2.4332772166105499</v>
      </c>
      <c r="AR95">
        <v>1.9419526498891699</v>
      </c>
      <c r="AS95">
        <v>0</v>
      </c>
      <c r="AT95">
        <v>1.2132512947730301</v>
      </c>
      <c r="AU95">
        <v>5.6604968670420597</v>
      </c>
      <c r="AV95">
        <v>3.7929194829819202</v>
      </c>
      <c r="AW95">
        <v>0</v>
      </c>
      <c r="AX95">
        <v>2.1770091556459801</v>
      </c>
      <c r="AY95">
        <v>6.9173437095866204</v>
      </c>
      <c r="AZ95">
        <v>4.6612092609396898</v>
      </c>
      <c r="BA95">
        <v>0</v>
      </c>
      <c r="BB95">
        <v>1.3741411617738899</v>
      </c>
      <c r="BC95">
        <v>6.7062014528120297</v>
      </c>
      <c r="BD95">
        <v>4.5428603041765001</v>
      </c>
      <c r="BE95">
        <v>0</v>
      </c>
      <c r="BF95">
        <v>1.1124305835783299</v>
      </c>
      <c r="BG95">
        <v>6.6581980559786</v>
      </c>
      <c r="BH95">
        <v>4.4642807079344502</v>
      </c>
      <c r="BI95">
        <v>0</v>
      </c>
      <c r="BJ95">
        <v>4.33365209075893</v>
      </c>
      <c r="BK95">
        <v>9.0468368276656204</v>
      </c>
      <c r="BL95">
        <v>5.8273322173989301</v>
      </c>
    </row>
    <row r="96" spans="1:64" x14ac:dyDescent="0.25">
      <c r="A96" s="15" t="str">
        <f t="shared" si="2"/>
        <v xml:space="preserve">  Res RE [NCL+DQ] / [Capital + ALLL]--33328</v>
      </c>
      <c r="B96" s="15" t="str">
        <f t="shared" si="3"/>
        <v xml:space="preserve">  Res RE [NCL+DQ] / [Capital + ALLL]</v>
      </c>
      <c r="C96">
        <v>10</v>
      </c>
      <c r="D96" s="22">
        <v>33328</v>
      </c>
      <c r="E96">
        <v>0</v>
      </c>
      <c r="F96">
        <v>1.61868395861928</v>
      </c>
      <c r="G96">
        <v>5.2960384936976901</v>
      </c>
      <c r="H96">
        <v>3.4254169078987</v>
      </c>
      <c r="I96">
        <v>0.19841684245702701</v>
      </c>
      <c r="J96">
        <v>2.2008510364689902</v>
      </c>
      <c r="K96">
        <v>5.9946986509388003</v>
      </c>
      <c r="L96">
        <v>4.0437834030759197</v>
      </c>
      <c r="M96">
        <v>0.43733092995001699</v>
      </c>
      <c r="N96">
        <v>2.8722931392898201</v>
      </c>
      <c r="O96">
        <v>7.4666681091798903</v>
      </c>
      <c r="P96">
        <v>5.2747271044167796</v>
      </c>
      <c r="Q96">
        <v>4.5126204898693398</v>
      </c>
      <c r="R96">
        <v>6.2239721999236002</v>
      </c>
      <c r="S96">
        <v>11.4806938244348</v>
      </c>
      <c r="T96">
        <v>9.5110584119882908</v>
      </c>
      <c r="U96">
        <v>0.480769230769231</v>
      </c>
      <c r="V96">
        <v>2.7589431844751</v>
      </c>
      <c r="W96">
        <v>6.3791008505467799</v>
      </c>
      <c r="X96">
        <v>4.44611662834998</v>
      </c>
      <c r="Y96">
        <v>0.19156779500398</v>
      </c>
      <c r="Z96">
        <v>2.2112121679255901</v>
      </c>
      <c r="AA96">
        <v>6.7645971018551903</v>
      </c>
      <c r="AB96">
        <v>4.5145823272869796</v>
      </c>
      <c r="AC96">
        <v>0</v>
      </c>
      <c r="AD96">
        <v>0.80873595923434904</v>
      </c>
      <c r="AE96">
        <v>2.37992303078769</v>
      </c>
      <c r="AF96">
        <v>1.6522431457814399</v>
      </c>
      <c r="AG96">
        <v>0</v>
      </c>
      <c r="AH96">
        <v>5.8343057176195999E-2</v>
      </c>
      <c r="AI96">
        <v>1.47700570661296</v>
      </c>
      <c r="AJ96">
        <v>1.2886254477724</v>
      </c>
      <c r="AK96">
        <v>2.9233828630945902</v>
      </c>
      <c r="AL96">
        <v>5.2475026248038104</v>
      </c>
      <c r="AM96">
        <v>9.0688522565685208</v>
      </c>
      <c r="AN96">
        <v>6.4844967000746099</v>
      </c>
      <c r="AO96">
        <v>0</v>
      </c>
      <c r="AP96">
        <v>1.0791136445261</v>
      </c>
      <c r="AQ96">
        <v>3.5171275850139399</v>
      </c>
      <c r="AR96">
        <v>2.49283960610886</v>
      </c>
      <c r="AS96">
        <v>0.26220389934875499</v>
      </c>
      <c r="AT96">
        <v>2.2517095667572402</v>
      </c>
      <c r="AU96">
        <v>6.0777872296640902</v>
      </c>
      <c r="AV96">
        <v>4.21766859217679</v>
      </c>
      <c r="AW96">
        <v>2.8466752746311101</v>
      </c>
      <c r="AX96">
        <v>5.79599131877952</v>
      </c>
      <c r="AY96">
        <v>11.362491147790999</v>
      </c>
      <c r="AZ96">
        <v>7.7209971467240699</v>
      </c>
      <c r="BA96">
        <v>0.27059158002228001</v>
      </c>
      <c r="BB96">
        <v>2.0695364238410598</v>
      </c>
      <c r="BC96">
        <v>5.6842267847804697</v>
      </c>
      <c r="BD96">
        <v>3.92394131923936</v>
      </c>
      <c r="BE96">
        <v>0.136277620257893</v>
      </c>
      <c r="BF96">
        <v>2.3073790966458301</v>
      </c>
      <c r="BG96">
        <v>4.9572954737629296</v>
      </c>
      <c r="BH96">
        <v>3.7701320377286098</v>
      </c>
      <c r="BI96">
        <v>0.92701063195632405</v>
      </c>
      <c r="BJ96">
        <v>3.84393619065923</v>
      </c>
      <c r="BK96">
        <v>8.0765415556559592</v>
      </c>
      <c r="BL96">
        <v>5.32025695951915</v>
      </c>
    </row>
    <row r="97" spans="1:64" x14ac:dyDescent="0.25">
      <c r="A97" s="15" t="str">
        <f t="shared" si="2"/>
        <v xml:space="preserve">  C&amp;I [NCL+DQ] / [Capital + ALLL]--33328</v>
      </c>
      <c r="B97" s="15" t="str">
        <f t="shared" si="3"/>
        <v xml:space="preserve">  C&amp;I [NCL+DQ] / [Capital + ALLL]</v>
      </c>
      <c r="C97">
        <v>11</v>
      </c>
      <c r="D97" s="22">
        <v>33328</v>
      </c>
      <c r="E97">
        <v>4.0467029400776298</v>
      </c>
      <c r="F97">
        <v>8.8505970687394004</v>
      </c>
      <c r="G97">
        <v>18.637284660000901</v>
      </c>
      <c r="H97">
        <v>14.7312771134052</v>
      </c>
      <c r="I97">
        <v>2.6973928742101601</v>
      </c>
      <c r="J97">
        <v>7.2423597356681402</v>
      </c>
      <c r="K97">
        <v>15.187449085754199</v>
      </c>
      <c r="L97">
        <v>10.8851982789175</v>
      </c>
      <c r="M97">
        <v>1.5811118680767</v>
      </c>
      <c r="N97">
        <v>5.5016867516867496</v>
      </c>
      <c r="O97">
        <v>13.1646988037994</v>
      </c>
      <c r="P97">
        <v>9.7221265672285693</v>
      </c>
      <c r="Q97">
        <v>1.27495685201709</v>
      </c>
      <c r="R97">
        <v>4.3209238208445404</v>
      </c>
      <c r="S97">
        <v>8.3791872021578495</v>
      </c>
      <c r="T97">
        <v>7.4776238326058202</v>
      </c>
      <c r="U97">
        <v>1.93798449612403</v>
      </c>
      <c r="V97">
        <v>6.19004111466423</v>
      </c>
      <c r="W97">
        <v>13.375796178343901</v>
      </c>
      <c r="X97">
        <v>9.4599909040978805</v>
      </c>
      <c r="Y97">
        <v>4.1176487228617598</v>
      </c>
      <c r="Z97">
        <v>11.052333154547499</v>
      </c>
      <c r="AA97">
        <v>20.330787957637899</v>
      </c>
      <c r="AB97">
        <v>15.3961103186789</v>
      </c>
      <c r="AC97">
        <v>4.5237662830821002</v>
      </c>
      <c r="AD97">
        <v>11.3282883301427</v>
      </c>
      <c r="AE97">
        <v>19.767573255156499</v>
      </c>
      <c r="AF97">
        <v>15.931570535123999</v>
      </c>
      <c r="AG97">
        <v>2.0544036522731601</v>
      </c>
      <c r="AH97">
        <v>5.70846075433231</v>
      </c>
      <c r="AI97">
        <v>14.662894860914699</v>
      </c>
      <c r="AJ97">
        <v>10.205085280721301</v>
      </c>
      <c r="AK97">
        <v>3.0312544190928201</v>
      </c>
      <c r="AL97">
        <v>6.3531460562267998</v>
      </c>
      <c r="AM97">
        <v>13.147251773962701</v>
      </c>
      <c r="AN97">
        <v>9.4245591787252199</v>
      </c>
      <c r="AO97">
        <v>2.7585666132591702</v>
      </c>
      <c r="AP97">
        <v>7.8152930825397204</v>
      </c>
      <c r="AQ97">
        <v>16.726899092970498</v>
      </c>
      <c r="AR97">
        <v>12.5577412682975</v>
      </c>
      <c r="AS97">
        <v>3.0349115338038</v>
      </c>
      <c r="AT97">
        <v>7.7725229645895002</v>
      </c>
      <c r="AU97">
        <v>16.082871021441701</v>
      </c>
      <c r="AV97">
        <v>11.8954469947296</v>
      </c>
      <c r="AW97">
        <v>1.71526676719631</v>
      </c>
      <c r="AX97">
        <v>5.2284082798001403</v>
      </c>
      <c r="AY97">
        <v>11.6026764691249</v>
      </c>
      <c r="AZ97">
        <v>8.1537330499187508</v>
      </c>
      <c r="BA97">
        <v>4.4413926526439296</v>
      </c>
      <c r="BB97">
        <v>10.701229644400099</v>
      </c>
      <c r="BC97">
        <v>19.311126155211898</v>
      </c>
      <c r="BD97">
        <v>14.636912258486101</v>
      </c>
      <c r="BE97">
        <v>1.0048335422561101</v>
      </c>
      <c r="BF97">
        <v>3.3909139640846999</v>
      </c>
      <c r="BG97">
        <v>8.4145304159693506</v>
      </c>
      <c r="BH97">
        <v>6.0388527605700704</v>
      </c>
      <c r="BI97">
        <v>1.3563645365338199</v>
      </c>
      <c r="BJ97">
        <v>6.7567567567567597</v>
      </c>
      <c r="BK97">
        <v>13.621966075724099</v>
      </c>
      <c r="BL97">
        <v>9.2396685769646503</v>
      </c>
    </row>
    <row r="98" spans="1:64" x14ac:dyDescent="0.25">
      <c r="A98" s="15" t="str">
        <f t="shared" si="2"/>
        <v xml:space="preserve">  Ind [NCL+DQ] / [Capital + ALLL]--33328</v>
      </c>
      <c r="B98" s="15" t="str">
        <f t="shared" si="3"/>
        <v xml:space="preserve">  Ind [NCL+DQ] / [Capital + ALLL]</v>
      </c>
      <c r="C98">
        <v>12</v>
      </c>
      <c r="D98" s="22">
        <v>33328</v>
      </c>
      <c r="E98">
        <v>0.73469020641389904</v>
      </c>
      <c r="F98">
        <v>1.3532896973313999</v>
      </c>
      <c r="G98">
        <v>3.3767534357596301</v>
      </c>
      <c r="H98">
        <v>3.17089916560142</v>
      </c>
      <c r="I98">
        <v>0.72783551969283999</v>
      </c>
      <c r="J98">
        <v>1.9311600561600599</v>
      </c>
      <c r="K98">
        <v>3.9899276253354699</v>
      </c>
      <c r="L98">
        <v>3.0139550900812799</v>
      </c>
      <c r="M98">
        <v>0.74622689106515805</v>
      </c>
      <c r="N98">
        <v>2.1607018019662498</v>
      </c>
      <c r="O98">
        <v>5.0220104549246898</v>
      </c>
      <c r="P98">
        <v>3.7518883715302001</v>
      </c>
      <c r="Q98">
        <v>2.39453216519912</v>
      </c>
      <c r="R98">
        <v>4.3733136709886704</v>
      </c>
      <c r="S98">
        <v>6.8540011410974202</v>
      </c>
      <c r="T98">
        <v>6.1175179004227704</v>
      </c>
      <c r="U98">
        <v>0.77082715683367897</v>
      </c>
      <c r="V98">
        <v>2.0239190432382701</v>
      </c>
      <c r="W98">
        <v>4.1884816753926701</v>
      </c>
      <c r="X98">
        <v>3.0273997410578901</v>
      </c>
      <c r="Y98">
        <v>0.78120770242327597</v>
      </c>
      <c r="Z98">
        <v>2.2111148642134699</v>
      </c>
      <c r="AA98">
        <v>4.5998850499385604</v>
      </c>
      <c r="AB98">
        <v>3.7706217785247902</v>
      </c>
      <c r="AC98">
        <v>0.33320051673175899</v>
      </c>
      <c r="AD98">
        <v>1.01625473881586</v>
      </c>
      <c r="AE98">
        <v>2.5069216150258602</v>
      </c>
      <c r="AF98">
        <v>1.8979550452188101</v>
      </c>
      <c r="AG98">
        <v>0.350646504492658</v>
      </c>
      <c r="AH98">
        <v>1.32272845162964</v>
      </c>
      <c r="AI98">
        <v>2.7222222222222201</v>
      </c>
      <c r="AJ98">
        <v>3.2392568705368801</v>
      </c>
      <c r="AK98">
        <v>1.44837286824099</v>
      </c>
      <c r="AL98">
        <v>2.48598814594469</v>
      </c>
      <c r="AM98">
        <v>4.0722117368114397</v>
      </c>
      <c r="AN98">
        <v>3.2173983714627798</v>
      </c>
      <c r="AO98">
        <v>0.41958652005843</v>
      </c>
      <c r="AP98">
        <v>1.1692507532852101</v>
      </c>
      <c r="AQ98">
        <v>2.8202233946167601</v>
      </c>
      <c r="AR98">
        <v>2.0914476967228799</v>
      </c>
      <c r="AS98">
        <v>0.90081284400891004</v>
      </c>
      <c r="AT98">
        <v>2.16229000693047</v>
      </c>
      <c r="AU98">
        <v>4.1009349073865202</v>
      </c>
      <c r="AV98">
        <v>3.1664960041159</v>
      </c>
      <c r="AW98">
        <v>1.3079559762295101</v>
      </c>
      <c r="AX98">
        <v>2.43707550938873</v>
      </c>
      <c r="AY98">
        <v>4.5257776035914103</v>
      </c>
      <c r="AZ98">
        <v>3.5130470771720201</v>
      </c>
      <c r="BA98">
        <v>0.95312374711661996</v>
      </c>
      <c r="BB98">
        <v>2.54135698873172</v>
      </c>
      <c r="BC98">
        <v>5.1279548562195201</v>
      </c>
      <c r="BD98">
        <v>3.70719407915719</v>
      </c>
      <c r="BE98">
        <v>1.8218015990702401</v>
      </c>
      <c r="BF98">
        <v>3.7402827167701602</v>
      </c>
      <c r="BG98">
        <v>8.0894021692860392</v>
      </c>
      <c r="BH98">
        <v>9.0684898029079708</v>
      </c>
      <c r="BI98">
        <v>0.95166844128542305</v>
      </c>
      <c r="BJ98">
        <v>2.50604528467795</v>
      </c>
      <c r="BK98">
        <v>4.56868722986815</v>
      </c>
      <c r="BL98">
        <v>3.4655045997578502</v>
      </c>
    </row>
    <row r="99" spans="1:64" x14ac:dyDescent="0.25">
      <c r="A99" s="15" t="str">
        <f t="shared" si="2"/>
        <v xml:space="preserve">  OREO / [Capital + ALLL]--33328</v>
      </c>
      <c r="B99" s="15" t="str">
        <f t="shared" si="3"/>
        <v xml:space="preserve">  OREO / [Capital + ALLL]</v>
      </c>
      <c r="C99">
        <v>13</v>
      </c>
      <c r="D99" s="22">
        <v>33328</v>
      </c>
      <c r="E99">
        <v>0</v>
      </c>
      <c r="F99">
        <v>1.64708137730855</v>
      </c>
      <c r="G99">
        <v>5.9180125547091</v>
      </c>
      <c r="H99">
        <v>4.0316414287135798</v>
      </c>
      <c r="I99">
        <v>0</v>
      </c>
      <c r="J99">
        <v>1.6465235906061899</v>
      </c>
      <c r="K99">
        <v>5.7672557728972498</v>
      </c>
      <c r="L99">
        <v>3.7987059011510498</v>
      </c>
      <c r="M99">
        <v>0</v>
      </c>
      <c r="N99">
        <v>1.8307692861943501</v>
      </c>
      <c r="O99">
        <v>7.9432284294896203</v>
      </c>
      <c r="P99">
        <v>7.1891132091020804</v>
      </c>
      <c r="Q99">
        <v>0.410251646627668</v>
      </c>
      <c r="R99">
        <v>2.1975326762328198</v>
      </c>
      <c r="S99">
        <v>4.0506775458753603</v>
      </c>
      <c r="T99">
        <v>3.0635458515763001</v>
      </c>
      <c r="U99">
        <v>0</v>
      </c>
      <c r="V99">
        <v>1.85480654168329</v>
      </c>
      <c r="W99">
        <v>6.14439324116743</v>
      </c>
      <c r="X99">
        <v>4.3017385746685504</v>
      </c>
      <c r="Y99">
        <v>0</v>
      </c>
      <c r="Z99">
        <v>1.9244993924023901</v>
      </c>
      <c r="AA99">
        <v>6.1296616032861104</v>
      </c>
      <c r="AB99">
        <v>3.9650338917294499</v>
      </c>
      <c r="AC99">
        <v>0</v>
      </c>
      <c r="AD99">
        <v>1.30782480426554</v>
      </c>
      <c r="AE99">
        <v>5.3802505362069697</v>
      </c>
      <c r="AF99">
        <v>3.21493245945915</v>
      </c>
      <c r="AG99">
        <v>0</v>
      </c>
      <c r="AH99">
        <v>0.61690314620604603</v>
      </c>
      <c r="AI99">
        <v>2.8868747901980498</v>
      </c>
      <c r="AJ99">
        <v>2.2585186138204998</v>
      </c>
      <c r="AK99">
        <v>0.39493417210808501</v>
      </c>
      <c r="AL99">
        <v>2.4524002187320999</v>
      </c>
      <c r="AM99">
        <v>6.2545682402223797</v>
      </c>
      <c r="AN99">
        <v>4.1593281083461404</v>
      </c>
      <c r="AO99">
        <v>0</v>
      </c>
      <c r="AP99">
        <v>1.1331258987522199</v>
      </c>
      <c r="AQ99">
        <v>5.6936907891761299</v>
      </c>
      <c r="AR99">
        <v>3.64754097617043</v>
      </c>
      <c r="AS99">
        <v>0</v>
      </c>
      <c r="AT99">
        <v>1.46095949148682</v>
      </c>
      <c r="AU99">
        <v>5.3411504769742599</v>
      </c>
      <c r="AV99">
        <v>3.83250869611342</v>
      </c>
      <c r="AW99">
        <v>0</v>
      </c>
      <c r="AX99">
        <v>2.1933962264150901</v>
      </c>
      <c r="AY99">
        <v>5.8260328175566301</v>
      </c>
      <c r="AZ99">
        <v>3.9174732147265399</v>
      </c>
      <c r="BA99">
        <v>4.2888400211970601E-2</v>
      </c>
      <c r="BB99">
        <v>2.2383883603805299</v>
      </c>
      <c r="BC99">
        <v>6.4220777816074701</v>
      </c>
      <c r="BD99">
        <v>4.3098333908577198</v>
      </c>
      <c r="BE99">
        <v>0</v>
      </c>
      <c r="BF99">
        <v>2.0100522018252698</v>
      </c>
      <c r="BG99">
        <v>4.5080184565856598</v>
      </c>
      <c r="BH99">
        <v>4.7164413610758897</v>
      </c>
      <c r="BI99">
        <v>0</v>
      </c>
      <c r="BJ99">
        <v>2.65460030165913</v>
      </c>
      <c r="BK99">
        <v>6.0761689502470402</v>
      </c>
      <c r="BL99">
        <v>4.56288032266872</v>
      </c>
    </row>
    <row r="100" spans="1:64" x14ac:dyDescent="0.25">
      <c r="A100" s="15" t="str">
        <f t="shared" si="2"/>
        <v>ROAA--33328</v>
      </c>
      <c r="B100" s="15" t="str">
        <f t="shared" si="3"/>
        <v>ROAA</v>
      </c>
      <c r="C100">
        <v>14</v>
      </c>
      <c r="D100" s="22">
        <v>33328</v>
      </c>
      <c r="E100">
        <v>0.64749999999999996</v>
      </c>
      <c r="F100">
        <v>0.97</v>
      </c>
      <c r="G100">
        <v>1.24</v>
      </c>
      <c r="H100">
        <v>0.86244897959183697</v>
      </c>
      <c r="I100">
        <v>0.67</v>
      </c>
      <c r="J100">
        <v>0.98</v>
      </c>
      <c r="K100">
        <v>1.28</v>
      </c>
      <c r="L100">
        <v>0.93422619047619004</v>
      </c>
      <c r="M100">
        <v>0.54</v>
      </c>
      <c r="N100">
        <v>0.94</v>
      </c>
      <c r="O100">
        <v>1.27</v>
      </c>
      <c r="P100">
        <v>0.799964947421132</v>
      </c>
      <c r="Q100">
        <v>0.71250000000000002</v>
      </c>
      <c r="R100">
        <v>0.89500000000000002</v>
      </c>
      <c r="S100">
        <v>1.0925</v>
      </c>
      <c r="T100">
        <v>0.84529411764705897</v>
      </c>
      <c r="U100">
        <v>0.63</v>
      </c>
      <c r="V100">
        <v>0.96</v>
      </c>
      <c r="W100">
        <v>1.25</v>
      </c>
      <c r="X100">
        <v>0.89882544861337699</v>
      </c>
      <c r="Y100">
        <v>0.69750000000000001</v>
      </c>
      <c r="Z100">
        <v>1.0149999999999999</v>
      </c>
      <c r="AA100">
        <v>1.29</v>
      </c>
      <c r="AB100">
        <v>0.92798701298701303</v>
      </c>
      <c r="AC100">
        <v>0.62250000000000005</v>
      </c>
      <c r="AD100">
        <v>0.98</v>
      </c>
      <c r="AE100">
        <v>1.2675000000000001</v>
      </c>
      <c r="AF100">
        <v>0.86648648648648696</v>
      </c>
      <c r="AG100">
        <v>0.8</v>
      </c>
      <c r="AH100">
        <v>1.07</v>
      </c>
      <c r="AI100">
        <v>1.48</v>
      </c>
      <c r="AJ100">
        <v>1.25967479674797</v>
      </c>
      <c r="AK100">
        <v>0.65249999999999997</v>
      </c>
      <c r="AL100">
        <v>0.94499999999999995</v>
      </c>
      <c r="AM100">
        <v>1.1850000000000001</v>
      </c>
      <c r="AN100">
        <v>0.90731481481481502</v>
      </c>
      <c r="AO100">
        <v>0.71</v>
      </c>
      <c r="AP100">
        <v>1</v>
      </c>
      <c r="AQ100">
        <v>1.32</v>
      </c>
      <c r="AR100">
        <v>0.96178688524590195</v>
      </c>
      <c r="AS100">
        <v>0.7</v>
      </c>
      <c r="AT100">
        <v>1.0049999999999999</v>
      </c>
      <c r="AU100">
        <v>1.31</v>
      </c>
      <c r="AV100">
        <v>0.97396475770925095</v>
      </c>
      <c r="AW100">
        <v>0.64500000000000002</v>
      </c>
      <c r="AX100">
        <v>0.97</v>
      </c>
      <c r="AY100">
        <v>1.22</v>
      </c>
      <c r="AZ100">
        <v>0.91445040214477202</v>
      </c>
      <c r="BA100">
        <v>0.6</v>
      </c>
      <c r="BB100">
        <v>0.94</v>
      </c>
      <c r="BC100">
        <v>1.23</v>
      </c>
      <c r="BD100">
        <v>0.79840989399293305</v>
      </c>
      <c r="BE100">
        <v>0.62250000000000005</v>
      </c>
      <c r="BF100">
        <v>1.0249999999999999</v>
      </c>
      <c r="BG100">
        <v>1.3</v>
      </c>
      <c r="BH100">
        <v>1.07134615384615</v>
      </c>
      <c r="BI100">
        <v>0.53500000000000003</v>
      </c>
      <c r="BJ100">
        <v>0.92</v>
      </c>
      <c r="BK100">
        <v>1.1200000000000001</v>
      </c>
      <c r="BL100">
        <v>0.81046979865771795</v>
      </c>
    </row>
    <row r="101" spans="1:64" x14ac:dyDescent="0.25">
      <c r="A101" s="15" t="str">
        <f t="shared" si="2"/>
        <v>NIM--33328</v>
      </c>
      <c r="B101" s="15" t="str">
        <f t="shared" si="3"/>
        <v>NIM</v>
      </c>
      <c r="C101">
        <v>15</v>
      </c>
      <c r="D101" s="22">
        <v>33328</v>
      </c>
      <c r="E101">
        <v>3.98</v>
      </c>
      <c r="F101">
        <v>4.58</v>
      </c>
      <c r="G101">
        <v>5.1524999999999999</v>
      </c>
      <c r="H101">
        <v>4.5757142857142901</v>
      </c>
      <c r="I101">
        <v>3.9874999999999998</v>
      </c>
      <c r="J101">
        <v>4.3899999999999997</v>
      </c>
      <c r="K101">
        <v>4.84</v>
      </c>
      <c r="L101">
        <v>4.4414625850340101</v>
      </c>
      <c r="M101">
        <v>3.9125000000000001</v>
      </c>
      <c r="N101">
        <v>4.3899999999999997</v>
      </c>
      <c r="O101">
        <v>4.9000000000000004</v>
      </c>
      <c r="P101">
        <v>4.4530645968953397</v>
      </c>
      <c r="Q101">
        <v>4.2225000000000001</v>
      </c>
      <c r="R101">
        <v>4.3600000000000003</v>
      </c>
      <c r="S101">
        <v>4.6500000000000004</v>
      </c>
      <c r="T101">
        <v>4.4688235294117602</v>
      </c>
      <c r="U101">
        <v>4.0199999999999996</v>
      </c>
      <c r="V101">
        <v>4.41</v>
      </c>
      <c r="W101">
        <v>4.84</v>
      </c>
      <c r="X101">
        <v>4.44688417618271</v>
      </c>
      <c r="Y101">
        <v>4.17</v>
      </c>
      <c r="Z101">
        <v>4.6349999999999998</v>
      </c>
      <c r="AA101">
        <v>5.3125</v>
      </c>
      <c r="AB101">
        <v>4.7625324675324698</v>
      </c>
      <c r="AC101">
        <v>3.6124999999999998</v>
      </c>
      <c r="AD101">
        <v>4.03</v>
      </c>
      <c r="AE101">
        <v>4.47</v>
      </c>
      <c r="AF101">
        <v>4.09391891891892</v>
      </c>
      <c r="AG101">
        <v>3.99</v>
      </c>
      <c r="AH101">
        <v>4.3499999999999996</v>
      </c>
      <c r="AI101">
        <v>4.9000000000000004</v>
      </c>
      <c r="AJ101">
        <v>4.6219512195121997</v>
      </c>
      <c r="AK101">
        <v>4.0475000000000003</v>
      </c>
      <c r="AL101">
        <v>4.3849999999999998</v>
      </c>
      <c r="AM101">
        <v>4.6325000000000003</v>
      </c>
      <c r="AN101">
        <v>4.3659259259259304</v>
      </c>
      <c r="AO101">
        <v>3.83</v>
      </c>
      <c r="AP101">
        <v>4.22</v>
      </c>
      <c r="AQ101">
        <v>4.6500000000000004</v>
      </c>
      <c r="AR101">
        <v>4.2677377049180301</v>
      </c>
      <c r="AS101">
        <v>4</v>
      </c>
      <c r="AT101">
        <v>4.4450000000000003</v>
      </c>
      <c r="AU101">
        <v>4.91</v>
      </c>
      <c r="AV101">
        <v>4.4900660792951497</v>
      </c>
      <c r="AW101">
        <v>4.1749999999999998</v>
      </c>
      <c r="AX101">
        <v>4.46</v>
      </c>
      <c r="AY101">
        <v>4.84</v>
      </c>
      <c r="AZ101">
        <v>4.5074798927613902</v>
      </c>
      <c r="BA101">
        <v>4.18</v>
      </c>
      <c r="BB101">
        <v>4.58</v>
      </c>
      <c r="BC101">
        <v>5.1349999999999998</v>
      </c>
      <c r="BD101">
        <v>4.6407420494699601</v>
      </c>
      <c r="BE101">
        <v>4.2149999999999999</v>
      </c>
      <c r="BF101">
        <v>4.63</v>
      </c>
      <c r="BG101">
        <v>5.1825000000000001</v>
      </c>
      <c r="BH101">
        <v>5.0280769230769202</v>
      </c>
      <c r="BI101">
        <v>4.3150000000000004</v>
      </c>
      <c r="BJ101">
        <v>4.72</v>
      </c>
      <c r="BK101">
        <v>5.1849999999999996</v>
      </c>
      <c r="BL101">
        <v>4.7597986577181199</v>
      </c>
    </row>
    <row r="102" spans="1:64" x14ac:dyDescent="0.25">
      <c r="A102" s="15" t="str">
        <f t="shared" si="2"/>
        <v>Provisions / Avg Assets--33328</v>
      </c>
      <c r="B102" s="15" t="str">
        <f t="shared" si="3"/>
        <v>Provisions / Avg Assets</v>
      </c>
      <c r="C102">
        <v>16</v>
      </c>
      <c r="D102" s="22">
        <v>33328</v>
      </c>
      <c r="E102">
        <v>0</v>
      </c>
      <c r="F102">
        <v>0.16500000000000001</v>
      </c>
      <c r="G102">
        <v>0.38</v>
      </c>
      <c r="H102">
        <v>0.25316326530612199</v>
      </c>
      <c r="I102">
        <v>0</v>
      </c>
      <c r="J102">
        <v>0.13</v>
      </c>
      <c r="K102">
        <v>0.28000000000000003</v>
      </c>
      <c r="L102">
        <v>0.21361394557823099</v>
      </c>
      <c r="M102">
        <v>0</v>
      </c>
      <c r="N102">
        <v>0.17</v>
      </c>
      <c r="O102">
        <v>0.37</v>
      </c>
      <c r="P102">
        <v>0.30622099816391302</v>
      </c>
      <c r="Q102">
        <v>0.1</v>
      </c>
      <c r="R102">
        <v>0.16</v>
      </c>
      <c r="S102">
        <v>0.26750000000000002</v>
      </c>
      <c r="T102">
        <v>0.223529411764706</v>
      </c>
      <c r="U102">
        <v>0</v>
      </c>
      <c r="V102">
        <v>0.12</v>
      </c>
      <c r="W102">
        <v>0.28000000000000003</v>
      </c>
      <c r="X102">
        <v>0.209951060358891</v>
      </c>
      <c r="Y102">
        <v>0</v>
      </c>
      <c r="Z102">
        <v>0.13500000000000001</v>
      </c>
      <c r="AA102">
        <v>0.32750000000000001</v>
      </c>
      <c r="AB102">
        <v>0.211038961038961</v>
      </c>
      <c r="AC102">
        <v>0</v>
      </c>
      <c r="AD102">
        <v>0.13</v>
      </c>
      <c r="AE102">
        <v>0.3</v>
      </c>
      <c r="AF102">
        <v>0.27581081081081099</v>
      </c>
      <c r="AG102">
        <v>0</v>
      </c>
      <c r="AH102">
        <v>0.09</v>
      </c>
      <c r="AI102">
        <v>0.36</v>
      </c>
      <c r="AJ102">
        <v>0.310731707317073</v>
      </c>
      <c r="AK102">
        <v>0.05</v>
      </c>
      <c r="AL102">
        <v>0.14000000000000001</v>
      </c>
      <c r="AM102">
        <v>0.23749999999999999</v>
      </c>
      <c r="AN102">
        <v>0.15620370370370401</v>
      </c>
      <c r="AO102">
        <v>0</v>
      </c>
      <c r="AP102">
        <v>5.5E-2</v>
      </c>
      <c r="AQ102">
        <v>0.25</v>
      </c>
      <c r="AR102">
        <v>0.18527868852459001</v>
      </c>
      <c r="AS102">
        <v>0</v>
      </c>
      <c r="AT102">
        <v>0.13</v>
      </c>
      <c r="AU102">
        <v>0.28749999999999998</v>
      </c>
      <c r="AV102">
        <v>0.21621145374449299</v>
      </c>
      <c r="AW102">
        <v>0</v>
      </c>
      <c r="AX102">
        <v>0.13</v>
      </c>
      <c r="AY102">
        <v>0.25</v>
      </c>
      <c r="AZ102">
        <v>0.17876675603217199</v>
      </c>
      <c r="BA102">
        <v>0.02</v>
      </c>
      <c r="BB102">
        <v>0.19</v>
      </c>
      <c r="BC102">
        <v>0.35</v>
      </c>
      <c r="BD102">
        <v>0.29685512367491201</v>
      </c>
      <c r="BE102">
        <v>8.7499999999999994E-2</v>
      </c>
      <c r="BF102">
        <v>0.22500000000000001</v>
      </c>
      <c r="BG102">
        <v>0.45</v>
      </c>
      <c r="BH102">
        <v>0.59346153846153804</v>
      </c>
      <c r="BI102">
        <v>0.08</v>
      </c>
      <c r="BJ102">
        <v>0.17</v>
      </c>
      <c r="BK102">
        <v>0.34</v>
      </c>
      <c r="BL102">
        <v>0.314228187919463</v>
      </c>
    </row>
    <row r="103" spans="1:64" x14ac:dyDescent="0.25">
      <c r="A103" s="15" t="str">
        <f t="shared" si="2"/>
        <v>Negative Earners (last 4 qtrs)--33328</v>
      </c>
      <c r="B103" s="15" t="str">
        <f t="shared" si="3"/>
        <v>Negative Earners (last 4 qtrs)</v>
      </c>
      <c r="C103">
        <v>17</v>
      </c>
      <c r="D103" s="22">
        <v>33328</v>
      </c>
      <c r="F103">
        <v>8</v>
      </c>
      <c r="H103">
        <v>8</v>
      </c>
      <c r="J103">
        <v>5.8333333333333304</v>
      </c>
      <c r="L103">
        <v>70</v>
      </c>
      <c r="N103">
        <v>12.726975298544099</v>
      </c>
      <c r="P103">
        <v>1556</v>
      </c>
      <c r="R103">
        <v>0</v>
      </c>
      <c r="T103">
        <v>0</v>
      </c>
      <c r="V103">
        <v>6.08</v>
      </c>
      <c r="X103">
        <v>38</v>
      </c>
      <c r="Z103">
        <v>3.8461538461538498</v>
      </c>
      <c r="AB103">
        <v>6</v>
      </c>
      <c r="AD103">
        <v>10</v>
      </c>
      <c r="AF103">
        <v>15</v>
      </c>
      <c r="AH103">
        <v>4.8</v>
      </c>
      <c r="AI103"/>
      <c r="AJ103">
        <v>6</v>
      </c>
      <c r="AK103"/>
      <c r="AL103">
        <v>4.5454545454545503</v>
      </c>
      <c r="AN103">
        <v>5</v>
      </c>
      <c r="AP103">
        <v>6.5916398713826396</v>
      </c>
      <c r="AR103">
        <v>41</v>
      </c>
      <c r="AT103">
        <v>5.4112554112554099</v>
      </c>
      <c r="AV103">
        <v>25</v>
      </c>
      <c r="AX103">
        <v>4.4854881266490798</v>
      </c>
      <c r="AZ103">
        <v>17</v>
      </c>
      <c r="BB103">
        <v>6.2717770034843197</v>
      </c>
      <c r="BD103">
        <v>18</v>
      </c>
      <c r="BF103">
        <v>9.6153846153846203</v>
      </c>
      <c r="BH103">
        <v>5</v>
      </c>
      <c r="BJ103">
        <v>8.6092715231788102</v>
      </c>
      <c r="BL103">
        <v>13</v>
      </c>
    </row>
    <row r="104" spans="1:64" x14ac:dyDescent="0.25">
      <c r="A104" s="15" t="str">
        <f t="shared" si="2"/>
        <v>Noncore Funding / Liab--33328</v>
      </c>
      <c r="B104" s="15" t="str">
        <f t="shared" si="3"/>
        <v>Noncore Funding / Liab</v>
      </c>
      <c r="C104">
        <v>18</v>
      </c>
      <c r="D104" s="22">
        <v>33328</v>
      </c>
      <c r="E104">
        <v>4.8418091589400403</v>
      </c>
      <c r="F104">
        <v>7.4749704276529201</v>
      </c>
      <c r="G104">
        <v>11.7925242440683</v>
      </c>
      <c r="H104">
        <v>8.7932419861295497</v>
      </c>
      <c r="I104">
        <v>4.7612114704717596</v>
      </c>
      <c r="J104">
        <v>7.53283436029675</v>
      </c>
      <c r="K104">
        <v>11.089979701551901</v>
      </c>
      <c r="L104">
        <v>8.7457041743196609</v>
      </c>
      <c r="M104">
        <v>7.5044898657316299</v>
      </c>
      <c r="N104">
        <v>12.0120327789496</v>
      </c>
      <c r="O104">
        <v>18.712630102605701</v>
      </c>
      <c r="P104">
        <v>14.1902573164171</v>
      </c>
      <c r="Q104">
        <v>5.59538086081354</v>
      </c>
      <c r="R104">
        <v>7.9093116496443097</v>
      </c>
      <c r="S104">
        <v>9.9268895609273908</v>
      </c>
      <c r="T104">
        <v>8.0392886272258899</v>
      </c>
      <c r="U104">
        <v>4.0928270042194104</v>
      </c>
      <c r="V104">
        <v>6.7716156942858898</v>
      </c>
      <c r="W104">
        <v>10.368866925520599</v>
      </c>
      <c r="X104">
        <v>8.0089361331249993</v>
      </c>
      <c r="Y104">
        <v>5.6800992799433097</v>
      </c>
      <c r="Z104">
        <v>9.8087044253883899</v>
      </c>
      <c r="AA104">
        <v>16.030294677116299</v>
      </c>
      <c r="AB104">
        <v>11.364705748071</v>
      </c>
      <c r="AC104">
        <v>6.3616852866530902</v>
      </c>
      <c r="AD104">
        <v>8.5875950796582892</v>
      </c>
      <c r="AE104">
        <v>12.5771484471621</v>
      </c>
      <c r="AF104">
        <v>9.7670767127781808</v>
      </c>
      <c r="AG104">
        <v>5.3802688379601999</v>
      </c>
      <c r="AH104">
        <v>7.5219813537481999</v>
      </c>
      <c r="AI104">
        <v>10.5952142275895</v>
      </c>
      <c r="AJ104">
        <v>10.264462254384799</v>
      </c>
      <c r="AK104">
        <v>4.4779097120738696</v>
      </c>
      <c r="AL104">
        <v>6.7682084076232796</v>
      </c>
      <c r="AM104">
        <v>10.5898688339853</v>
      </c>
      <c r="AN104">
        <v>7.7411613950129903</v>
      </c>
      <c r="AO104">
        <v>4.7526452485679602</v>
      </c>
      <c r="AP104">
        <v>7.24710437353425</v>
      </c>
      <c r="AQ104">
        <v>10.513057532253701</v>
      </c>
      <c r="AR104">
        <v>8.2333168198346307</v>
      </c>
      <c r="AS104">
        <v>5.0060753970600498</v>
      </c>
      <c r="AT104">
        <v>7.87633210818906</v>
      </c>
      <c r="AU104">
        <v>12.1532292406465</v>
      </c>
      <c r="AV104">
        <v>9.2755232551710094</v>
      </c>
      <c r="AW104">
        <v>4.0443957812570002</v>
      </c>
      <c r="AX104">
        <v>6.4005553627212803</v>
      </c>
      <c r="AY104">
        <v>9.7599794341003392</v>
      </c>
      <c r="AZ104">
        <v>7.42082090638349</v>
      </c>
      <c r="BA104">
        <v>5.7633706465091397</v>
      </c>
      <c r="BB104">
        <v>9.3445715676728298</v>
      </c>
      <c r="BC104">
        <v>14.2191919008936</v>
      </c>
      <c r="BD104">
        <v>10.9364646292105</v>
      </c>
      <c r="BE104">
        <v>5.6738305699836902</v>
      </c>
      <c r="BF104">
        <v>7.6322622678936298</v>
      </c>
      <c r="BG104">
        <v>11.800008850098299</v>
      </c>
      <c r="BH104">
        <v>15.7678818781829</v>
      </c>
      <c r="BI104">
        <v>4.0610973113834703</v>
      </c>
      <c r="BJ104">
        <v>7.0138037627245096</v>
      </c>
      <c r="BK104">
        <v>11.1863365259643</v>
      </c>
      <c r="BL104">
        <v>9.5795047797297208</v>
      </c>
    </row>
    <row r="105" spans="1:64" x14ac:dyDescent="0.25">
      <c r="A105" s="15" t="str">
        <f t="shared" si="2"/>
        <v>Brokered Dep / Liab--33328</v>
      </c>
      <c r="B105" s="15" t="str">
        <f t="shared" si="3"/>
        <v>Brokered Dep / Liab</v>
      </c>
      <c r="C105">
        <v>19</v>
      </c>
      <c r="D105" s="22">
        <v>33328</v>
      </c>
      <c r="E105">
        <v>0</v>
      </c>
      <c r="F105">
        <v>0</v>
      </c>
      <c r="G105">
        <v>0</v>
      </c>
      <c r="H105">
        <v>0</v>
      </c>
      <c r="I105">
        <v>0</v>
      </c>
      <c r="J105">
        <v>0</v>
      </c>
      <c r="K105">
        <v>0</v>
      </c>
      <c r="L105">
        <v>1.9381922820259699E-3</v>
      </c>
      <c r="M105">
        <v>0</v>
      </c>
      <c r="N105">
        <v>0</v>
      </c>
      <c r="O105">
        <v>0</v>
      </c>
      <c r="P105">
        <v>0.11941792376257999</v>
      </c>
      <c r="Q105">
        <v>0</v>
      </c>
      <c r="R105">
        <v>0</v>
      </c>
      <c r="S105">
        <v>0</v>
      </c>
      <c r="T105">
        <v>0</v>
      </c>
      <c r="U105">
        <v>0</v>
      </c>
      <c r="V105">
        <v>0</v>
      </c>
      <c r="W105">
        <v>0</v>
      </c>
      <c r="X105">
        <v>4.9513549353191397E-3</v>
      </c>
      <c r="Y105">
        <v>0</v>
      </c>
      <c r="Z105">
        <v>0</v>
      </c>
      <c r="AA105">
        <v>0</v>
      </c>
      <c r="AB105">
        <v>0</v>
      </c>
      <c r="AC105">
        <v>0</v>
      </c>
      <c r="AD105">
        <v>0</v>
      </c>
      <c r="AE105">
        <v>0</v>
      </c>
      <c r="AF105">
        <v>0</v>
      </c>
      <c r="AG105">
        <v>0</v>
      </c>
      <c r="AH105">
        <v>0</v>
      </c>
      <c r="AI105">
        <v>0</v>
      </c>
      <c r="AJ105">
        <v>3.21592236935564E-2</v>
      </c>
      <c r="AK105">
        <v>0</v>
      </c>
      <c r="AL105">
        <v>0</v>
      </c>
      <c r="AM105">
        <v>0</v>
      </c>
      <c r="AN105">
        <v>1.35433757085254E-2</v>
      </c>
      <c r="AO105">
        <v>0</v>
      </c>
      <c r="AP105">
        <v>0</v>
      </c>
      <c r="AQ105">
        <v>0</v>
      </c>
      <c r="AR105">
        <v>0</v>
      </c>
      <c r="AS105">
        <v>0</v>
      </c>
      <c r="AT105">
        <v>0</v>
      </c>
      <c r="AU105">
        <v>0</v>
      </c>
      <c r="AV105">
        <v>2.4445861668122302E-3</v>
      </c>
      <c r="AW105">
        <v>0</v>
      </c>
      <c r="AX105">
        <v>0</v>
      </c>
      <c r="AY105">
        <v>0</v>
      </c>
      <c r="AZ105">
        <v>9.0831716679319503E-3</v>
      </c>
      <c r="BA105">
        <v>0</v>
      </c>
      <c r="BB105">
        <v>0</v>
      </c>
      <c r="BC105">
        <v>0</v>
      </c>
      <c r="BD105">
        <v>3.04224615117834E-3</v>
      </c>
      <c r="BE105">
        <v>0</v>
      </c>
      <c r="BF105">
        <v>0</v>
      </c>
      <c r="BG105">
        <v>0</v>
      </c>
      <c r="BH105">
        <v>0.87961200584520405</v>
      </c>
      <c r="BI105">
        <v>0</v>
      </c>
      <c r="BJ105">
        <v>0</v>
      </c>
      <c r="BK105">
        <v>0</v>
      </c>
      <c r="BL105">
        <v>5.7297521916846103E-2</v>
      </c>
    </row>
    <row r="106" spans="1:64" x14ac:dyDescent="0.25">
      <c r="A106" s="15" t="str">
        <f t="shared" si="2"/>
        <v>Liquid Assets / Assets--33328</v>
      </c>
      <c r="B106" s="15" t="str">
        <f t="shared" si="3"/>
        <v>Liquid Assets / Assets</v>
      </c>
      <c r="C106">
        <v>20</v>
      </c>
      <c r="D106" s="22">
        <v>33328</v>
      </c>
      <c r="E106">
        <v>-0.46</v>
      </c>
      <c r="F106">
        <v>6.9950000000000001</v>
      </c>
      <c r="G106">
        <v>13.0075</v>
      </c>
      <c r="H106">
        <v>6.8591836734693903</v>
      </c>
      <c r="I106">
        <v>0.73250000000000004</v>
      </c>
      <c r="J106">
        <v>7.2549999999999999</v>
      </c>
      <c r="K106">
        <v>14.4475</v>
      </c>
      <c r="L106">
        <v>7.9713613013698597</v>
      </c>
      <c r="M106">
        <v>-0.73</v>
      </c>
      <c r="N106">
        <v>6.64</v>
      </c>
      <c r="O106">
        <v>14.75</v>
      </c>
      <c r="P106">
        <v>9.3517462066627104</v>
      </c>
      <c r="Q106">
        <v>2.56</v>
      </c>
      <c r="R106">
        <v>7.47</v>
      </c>
      <c r="S106">
        <v>13.57</v>
      </c>
      <c r="T106">
        <v>8.4191176470588207</v>
      </c>
      <c r="U106">
        <v>1.5649999999999999</v>
      </c>
      <c r="V106">
        <v>8</v>
      </c>
      <c r="W106">
        <v>14.585000000000001</v>
      </c>
      <c r="X106">
        <v>8.6915676567656792</v>
      </c>
      <c r="Y106">
        <v>-4.2925000000000004</v>
      </c>
      <c r="Z106">
        <v>3.45</v>
      </c>
      <c r="AA106">
        <v>9.3650000000000002</v>
      </c>
      <c r="AB106">
        <v>3.9136842105263199</v>
      </c>
      <c r="AC106">
        <v>-3.03</v>
      </c>
      <c r="AD106">
        <v>3.25</v>
      </c>
      <c r="AE106">
        <v>11.51</v>
      </c>
      <c r="AF106">
        <v>4.5055782312925201</v>
      </c>
      <c r="AG106">
        <v>6.15</v>
      </c>
      <c r="AH106">
        <v>12.13</v>
      </c>
      <c r="AI106">
        <v>18.75</v>
      </c>
      <c r="AJ106">
        <v>13.1213008130081</v>
      </c>
      <c r="AK106">
        <v>1.9025000000000001</v>
      </c>
      <c r="AL106">
        <v>7.5549999999999997</v>
      </c>
      <c r="AM106">
        <v>15.9175</v>
      </c>
      <c r="AN106">
        <v>8.7799074074074106</v>
      </c>
      <c r="AO106">
        <v>0.66</v>
      </c>
      <c r="AP106">
        <v>7.32</v>
      </c>
      <c r="AQ106">
        <v>14.86</v>
      </c>
      <c r="AR106">
        <v>7.9108538587848898</v>
      </c>
      <c r="AS106">
        <v>3.2025000000000001</v>
      </c>
      <c r="AT106">
        <v>9.6649999999999991</v>
      </c>
      <c r="AU106">
        <v>16.465</v>
      </c>
      <c r="AV106">
        <v>11.0905066079295</v>
      </c>
      <c r="AW106">
        <v>1.6425000000000001</v>
      </c>
      <c r="AX106">
        <v>7.61</v>
      </c>
      <c r="AY106">
        <v>14.035</v>
      </c>
      <c r="AZ106">
        <v>7.9794324324324304</v>
      </c>
      <c r="BA106">
        <v>1.0900000000000001</v>
      </c>
      <c r="BB106">
        <v>6.87</v>
      </c>
      <c r="BC106">
        <v>13.895</v>
      </c>
      <c r="BD106">
        <v>8.08795698924731</v>
      </c>
      <c r="BE106">
        <v>-4.58</v>
      </c>
      <c r="BF106">
        <v>2.2200000000000002</v>
      </c>
      <c r="BG106">
        <v>10.94</v>
      </c>
      <c r="BH106">
        <v>3.5785714285714301</v>
      </c>
      <c r="BI106">
        <v>0.17</v>
      </c>
      <c r="BJ106">
        <v>4.8899999999999997</v>
      </c>
      <c r="BK106">
        <v>12.29</v>
      </c>
      <c r="BL106">
        <v>6.6495862068965499</v>
      </c>
    </row>
    <row r="107" spans="1:64" x14ac:dyDescent="0.25">
      <c r="A107" s="15" t="str">
        <f t="shared" si="2"/>
        <v>Net Loan Growth (last 4 qtrs)--33328</v>
      </c>
      <c r="B107" s="15" t="str">
        <f t="shared" si="3"/>
        <v>Net Loan Growth (last 4 qtrs)</v>
      </c>
      <c r="C107">
        <v>21</v>
      </c>
      <c r="D107" s="22">
        <v>33328</v>
      </c>
      <c r="F107">
        <v>73</v>
      </c>
      <c r="J107">
        <v>76.0833333333333</v>
      </c>
      <c r="N107">
        <v>71.666939309667896</v>
      </c>
      <c r="R107">
        <v>88.235294117647101</v>
      </c>
      <c r="V107">
        <v>79.36</v>
      </c>
      <c r="Z107">
        <v>60.897435897435898</v>
      </c>
      <c r="AD107">
        <v>64</v>
      </c>
      <c r="AH107">
        <v>86.4</v>
      </c>
      <c r="AI107"/>
      <c r="AK107"/>
      <c r="AL107">
        <v>80</v>
      </c>
      <c r="AP107">
        <v>76.045016077170402</v>
      </c>
      <c r="AT107">
        <v>82.683982683982705</v>
      </c>
      <c r="AX107">
        <v>78.891820580474899</v>
      </c>
      <c r="BB107">
        <v>76.306620209059204</v>
      </c>
      <c r="BF107">
        <v>57.692307692307701</v>
      </c>
      <c r="BJ107">
        <v>72.847682119205302</v>
      </c>
    </row>
    <row r="108" spans="1:64" x14ac:dyDescent="0.25">
      <c r="A108" s="15" t="str">
        <f t="shared" si="2"/>
        <v>Equity / Assets--33419</v>
      </c>
      <c r="B108" s="15" t="str">
        <f t="shared" si="3"/>
        <v>Equity / Assets</v>
      </c>
      <c r="C108">
        <v>1</v>
      </c>
      <c r="D108" s="22">
        <v>33419</v>
      </c>
      <c r="E108">
        <v>7.8793102451010899</v>
      </c>
      <c r="F108">
        <v>8.9939340554181904</v>
      </c>
      <c r="G108">
        <v>10.914451704809</v>
      </c>
      <c r="H108">
        <v>9.6678438677279903</v>
      </c>
      <c r="I108">
        <v>7.4487565760835803</v>
      </c>
      <c r="J108">
        <v>8.6163705069410206</v>
      </c>
      <c r="K108">
        <v>10.3617589364754</v>
      </c>
      <c r="L108">
        <v>9.1587894059398494</v>
      </c>
      <c r="M108">
        <v>6.9969910413239003</v>
      </c>
      <c r="N108">
        <v>8.2487585150502607</v>
      </c>
      <c r="O108">
        <v>10.0982260375494</v>
      </c>
      <c r="P108">
        <v>8.9251783335297397</v>
      </c>
      <c r="Q108">
        <v>7.4625139046628597</v>
      </c>
      <c r="R108">
        <v>8.1880778120184896</v>
      </c>
      <c r="S108">
        <v>9.4077780262468895</v>
      </c>
      <c r="T108">
        <v>8.5862112755989504</v>
      </c>
      <c r="U108">
        <v>7.2634032634032604</v>
      </c>
      <c r="V108">
        <v>8.3849277677917602</v>
      </c>
      <c r="W108">
        <v>10.144409493851899</v>
      </c>
      <c r="X108">
        <v>8.9473715417692006</v>
      </c>
      <c r="Y108">
        <v>7.6439944236554398</v>
      </c>
      <c r="Z108">
        <v>8.7734102787456401</v>
      </c>
      <c r="AA108">
        <v>10.429058608930101</v>
      </c>
      <c r="AB108">
        <v>9.2003451478950105</v>
      </c>
      <c r="AC108">
        <v>7.6930065548744704</v>
      </c>
      <c r="AD108">
        <v>9.1014634955083409</v>
      </c>
      <c r="AE108">
        <v>10.846041379278899</v>
      </c>
      <c r="AF108">
        <v>9.5579736651965099</v>
      </c>
      <c r="AG108">
        <v>8.0086453647993494</v>
      </c>
      <c r="AH108">
        <v>9.3301800427220005</v>
      </c>
      <c r="AI108">
        <v>11.6116751269036</v>
      </c>
      <c r="AJ108">
        <v>10.2244217697958</v>
      </c>
      <c r="AK108">
        <v>7.5390361007423401</v>
      </c>
      <c r="AL108">
        <v>8.2963172931092295</v>
      </c>
      <c r="AM108">
        <v>9.6330291037818796</v>
      </c>
      <c r="AN108">
        <v>8.8046548427456397</v>
      </c>
      <c r="AO108">
        <v>7.8318990984905499</v>
      </c>
      <c r="AP108">
        <v>9.1304343350066404</v>
      </c>
      <c r="AQ108">
        <v>11.2965669400979</v>
      </c>
      <c r="AR108">
        <v>9.8346268563092796</v>
      </c>
      <c r="AS108">
        <v>7.32508727805787</v>
      </c>
      <c r="AT108">
        <v>8.4132483094373907</v>
      </c>
      <c r="AU108">
        <v>9.8373415156777604</v>
      </c>
      <c r="AV108">
        <v>8.9385101054597094</v>
      </c>
      <c r="AW108">
        <v>7.3915166899615299</v>
      </c>
      <c r="AX108">
        <v>8.3064175842403003</v>
      </c>
      <c r="AY108">
        <v>9.6307884550253195</v>
      </c>
      <c r="AZ108">
        <v>8.7048201395307991</v>
      </c>
      <c r="BA108">
        <v>7.1069843494510598</v>
      </c>
      <c r="BB108">
        <v>8.1663869473773705</v>
      </c>
      <c r="BC108">
        <v>9.6079328022335098</v>
      </c>
      <c r="BD108">
        <v>8.5791605714846195</v>
      </c>
      <c r="BE108">
        <v>6.7687434466173801</v>
      </c>
      <c r="BF108">
        <v>7.6319933692498996</v>
      </c>
      <c r="BG108">
        <v>8.9876013533378494</v>
      </c>
      <c r="BH108">
        <v>8.1480972724576795</v>
      </c>
      <c r="BI108">
        <v>7.2029395552141198</v>
      </c>
      <c r="BJ108">
        <v>7.9398751608689304</v>
      </c>
      <c r="BK108">
        <v>9.3548645542976097</v>
      </c>
      <c r="BL108">
        <v>8.4954068915679297</v>
      </c>
    </row>
    <row r="109" spans="1:64" x14ac:dyDescent="0.25">
      <c r="A109" s="15" t="str">
        <f t="shared" si="2"/>
        <v>Total Risk Based Capital Ratio--33419</v>
      </c>
      <c r="B109" s="15" t="str">
        <f t="shared" si="3"/>
        <v>Total Risk Based Capital Ratio</v>
      </c>
      <c r="C109">
        <v>2</v>
      </c>
      <c r="D109" s="22">
        <v>33419</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row>
    <row r="110" spans="1:64" x14ac:dyDescent="0.25">
      <c r="A110" s="15" t="str">
        <f t="shared" si="2"/>
        <v>Tier 1 Leverage Ratio--33419</v>
      </c>
      <c r="B110" s="15" t="str">
        <f t="shared" si="3"/>
        <v>Tier 1 Leverage Ratio</v>
      </c>
      <c r="C110">
        <v>3</v>
      </c>
      <c r="D110" s="22">
        <v>33419</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row>
    <row r="111" spans="1:64" x14ac:dyDescent="0.25">
      <c r="A111" s="15" t="str">
        <f t="shared" si="2"/>
        <v>ALLL / Nonaccrual Loans--33419</v>
      </c>
      <c r="B111" s="15" t="str">
        <f t="shared" si="3"/>
        <v>ALLL / Nonaccrual Loans</v>
      </c>
      <c r="C111">
        <v>4</v>
      </c>
      <c r="D111" s="22">
        <v>33419</v>
      </c>
      <c r="E111">
        <v>87.921797004991703</v>
      </c>
      <c r="F111">
        <v>142.537736919759</v>
      </c>
      <c r="G111">
        <v>355.10169491525397</v>
      </c>
      <c r="H111">
        <v>646.39927900272698</v>
      </c>
      <c r="I111">
        <v>82.317590497737498</v>
      </c>
      <c r="J111">
        <v>164.58483630492299</v>
      </c>
      <c r="K111">
        <v>392.74074981622198</v>
      </c>
      <c r="L111">
        <v>465.42640428180101</v>
      </c>
      <c r="M111">
        <v>78.1886172510455</v>
      </c>
      <c r="N111">
        <v>149.579831932773</v>
      </c>
      <c r="O111">
        <v>367.53378378378397</v>
      </c>
      <c r="P111">
        <v>430.51553683533803</v>
      </c>
      <c r="Q111">
        <v>119.651162790698</v>
      </c>
      <c r="R111">
        <v>197.90794979079499</v>
      </c>
      <c r="S111">
        <v>509.23529411764702</v>
      </c>
      <c r="T111">
        <v>459.72380134800301</v>
      </c>
      <c r="U111">
        <v>86.626139817629195</v>
      </c>
      <c r="V111">
        <v>178.74564459930301</v>
      </c>
      <c r="W111">
        <v>446.98275862068999</v>
      </c>
      <c r="X111">
        <v>505.63927050746599</v>
      </c>
      <c r="Y111">
        <v>84.7826086956522</v>
      </c>
      <c r="Z111">
        <v>127.093596059113</v>
      </c>
      <c r="AA111">
        <v>330</v>
      </c>
      <c r="AB111">
        <v>460.05997059902899</v>
      </c>
      <c r="AC111">
        <v>85.892494432616303</v>
      </c>
      <c r="AD111">
        <v>168.53117235148</v>
      </c>
      <c r="AE111">
        <v>431.88218934833998</v>
      </c>
      <c r="AF111">
        <v>398.82310342611498</v>
      </c>
      <c r="AG111">
        <v>103.50558532376699</v>
      </c>
      <c r="AH111">
        <v>185.65990655759401</v>
      </c>
      <c r="AI111">
        <v>529.88831615120296</v>
      </c>
      <c r="AJ111">
        <v>818.25869593075095</v>
      </c>
      <c r="AK111">
        <v>56.132075471698101</v>
      </c>
      <c r="AL111">
        <v>104.395604395604</v>
      </c>
      <c r="AM111">
        <v>211.32686084142401</v>
      </c>
      <c r="AN111">
        <v>178.96394199039699</v>
      </c>
      <c r="AO111">
        <v>87.765391014975094</v>
      </c>
      <c r="AP111">
        <v>180.173532827765</v>
      </c>
      <c r="AQ111">
        <v>423.95601548450003</v>
      </c>
      <c r="AR111">
        <v>486.78320858757598</v>
      </c>
      <c r="AS111">
        <v>86.011427684988902</v>
      </c>
      <c r="AT111">
        <v>178.77041306436101</v>
      </c>
      <c r="AU111">
        <v>434.51835933850299</v>
      </c>
      <c r="AV111">
        <v>508.19514659946702</v>
      </c>
      <c r="AW111">
        <v>76.981541802388705</v>
      </c>
      <c r="AX111">
        <v>136.98630136986301</v>
      </c>
      <c r="AY111">
        <v>322.222222222222</v>
      </c>
      <c r="AZ111">
        <v>354.77376644692998</v>
      </c>
      <c r="BA111">
        <v>70.496136640910905</v>
      </c>
      <c r="BB111">
        <v>152.73972602739701</v>
      </c>
      <c r="BC111">
        <v>334.17721518987298</v>
      </c>
      <c r="BD111">
        <v>544.36683227383503</v>
      </c>
      <c r="BE111">
        <v>85.901644631668702</v>
      </c>
      <c r="BF111">
        <v>133.27130831165101</v>
      </c>
      <c r="BG111">
        <v>631.429110105581</v>
      </c>
      <c r="BH111">
        <v>627.81411946536696</v>
      </c>
      <c r="BI111">
        <v>82.155112614169894</v>
      </c>
      <c r="BJ111">
        <v>151.654294803818</v>
      </c>
      <c r="BK111">
        <v>453.98512777545</v>
      </c>
      <c r="BL111">
        <v>715.174478918148</v>
      </c>
    </row>
    <row r="112" spans="1:64" x14ac:dyDescent="0.25">
      <c r="A112" s="15" t="str">
        <f t="shared" si="2"/>
        <v>[NCL + OREO] / [Total Loans + OREO]--33419</v>
      </c>
      <c r="B112" s="15" t="str">
        <f t="shared" si="3"/>
        <v>[NCL + OREO] / [Total Loans + OREO]</v>
      </c>
      <c r="C112">
        <v>5</v>
      </c>
      <c r="D112" s="22">
        <v>33419</v>
      </c>
      <c r="E112">
        <v>1.2346684843670599</v>
      </c>
      <c r="F112">
        <v>2.5813419886350299</v>
      </c>
      <c r="G112">
        <v>4.0611138791008603</v>
      </c>
      <c r="H112">
        <v>2.9460005021923101</v>
      </c>
      <c r="I112">
        <v>0.88914976570269499</v>
      </c>
      <c r="J112">
        <v>1.9632649681782599</v>
      </c>
      <c r="K112">
        <v>3.50048099780056</v>
      </c>
      <c r="L112">
        <v>2.5191075430212901</v>
      </c>
      <c r="M112">
        <v>0.88881447920977596</v>
      </c>
      <c r="N112">
        <v>2.1053352774977201</v>
      </c>
      <c r="O112">
        <v>4.2768532374286403</v>
      </c>
      <c r="P112">
        <v>3.1352254040953</v>
      </c>
      <c r="Q112">
        <v>1.40934409555287</v>
      </c>
      <c r="R112">
        <v>1.79447787308497</v>
      </c>
      <c r="S112">
        <v>3.1025977471727</v>
      </c>
      <c r="T112">
        <v>2.1528545261232099</v>
      </c>
      <c r="U112">
        <v>0.81886484509103197</v>
      </c>
      <c r="V112">
        <v>1.89247311827957</v>
      </c>
      <c r="W112">
        <v>3.2407624221420899</v>
      </c>
      <c r="X112">
        <v>2.31727217028262</v>
      </c>
      <c r="Y112">
        <v>0.94150641025641002</v>
      </c>
      <c r="Z112">
        <v>2.4610527405413798</v>
      </c>
      <c r="AA112">
        <v>4.4448647626253104</v>
      </c>
      <c r="AB112">
        <v>3.2475292489621999</v>
      </c>
      <c r="AC112">
        <v>0.86257230134435103</v>
      </c>
      <c r="AD112">
        <v>2.5995712621388098</v>
      </c>
      <c r="AE112">
        <v>4.85225850533085</v>
      </c>
      <c r="AF112">
        <v>3.3903413838477401</v>
      </c>
      <c r="AG112">
        <v>0.79086355221605098</v>
      </c>
      <c r="AH112">
        <v>1.5018873986025201</v>
      </c>
      <c r="AI112">
        <v>3.158697065483</v>
      </c>
      <c r="AJ112">
        <v>2.1072369351404001</v>
      </c>
      <c r="AK112">
        <v>1.1501308148290299</v>
      </c>
      <c r="AL112">
        <v>1.9982330741838601</v>
      </c>
      <c r="AM112">
        <v>3.24202155147155</v>
      </c>
      <c r="AN112">
        <v>2.4093648149973799</v>
      </c>
      <c r="AO112">
        <v>0.88609604326524605</v>
      </c>
      <c r="AP112">
        <v>1.9888039495421801</v>
      </c>
      <c r="AQ112">
        <v>3.8575886043322298</v>
      </c>
      <c r="AR112">
        <v>2.7323935305012799</v>
      </c>
      <c r="AS112">
        <v>0.74891454289456105</v>
      </c>
      <c r="AT112">
        <v>1.6813365502172199</v>
      </c>
      <c r="AU112">
        <v>3.1305331884335299</v>
      </c>
      <c r="AV112">
        <v>2.1920593715532601</v>
      </c>
      <c r="AW112">
        <v>0.95442614476617005</v>
      </c>
      <c r="AX112">
        <v>1.89742273658898</v>
      </c>
      <c r="AY112">
        <v>3.1784596087630801</v>
      </c>
      <c r="AZ112">
        <v>2.29032194155447</v>
      </c>
      <c r="BA112">
        <v>0.816852966466036</v>
      </c>
      <c r="BB112">
        <v>2.1717191320886502</v>
      </c>
      <c r="BC112">
        <v>3.8021588529080099</v>
      </c>
      <c r="BD112">
        <v>2.7101109811957</v>
      </c>
      <c r="BE112">
        <v>1.00320859119187</v>
      </c>
      <c r="BF112">
        <v>2.0730058584948199</v>
      </c>
      <c r="BG112">
        <v>3.1112971195752301</v>
      </c>
      <c r="BH112">
        <v>2.3874453085623299</v>
      </c>
      <c r="BI112">
        <v>0.76651396408174699</v>
      </c>
      <c r="BJ112">
        <v>2.20688101614572</v>
      </c>
      <c r="BK112">
        <v>3.4054053822290999</v>
      </c>
      <c r="BL112">
        <v>2.4758048324781399</v>
      </c>
    </row>
    <row r="113" spans="1:64" x14ac:dyDescent="0.25">
      <c r="A113" s="15" t="str">
        <f t="shared" si="2"/>
        <v>[Noncurrent + Delinquent Loans] / [Capital + ALLL]--33419</v>
      </c>
      <c r="B113" s="15" t="str">
        <f t="shared" si="3"/>
        <v>[Noncurrent + Delinquent Loans] / [Capital + ALLL]</v>
      </c>
      <c r="C113">
        <v>6</v>
      </c>
      <c r="D113" s="22">
        <v>33419</v>
      </c>
      <c r="E113">
        <v>10.310073092736401</v>
      </c>
      <c r="F113">
        <v>17.293686195642302</v>
      </c>
      <c r="G113">
        <v>31.024907976115902</v>
      </c>
      <c r="H113">
        <v>23.232227337740898</v>
      </c>
      <c r="I113">
        <v>9.2125455317386091</v>
      </c>
      <c r="J113">
        <v>17.2286565833585</v>
      </c>
      <c r="K113">
        <v>30.012595868358002</v>
      </c>
      <c r="L113">
        <v>21.361978782486201</v>
      </c>
      <c r="M113">
        <v>8.8745531418021297</v>
      </c>
      <c r="N113">
        <v>18.6503213405616</v>
      </c>
      <c r="O113">
        <v>33.662475067493197</v>
      </c>
      <c r="P113">
        <v>24.990527406154602</v>
      </c>
      <c r="Q113">
        <v>13.994581502003699</v>
      </c>
      <c r="R113">
        <v>24.146341463414601</v>
      </c>
      <c r="S113">
        <v>32.925045710248597</v>
      </c>
      <c r="T113">
        <v>26.516084831669499</v>
      </c>
      <c r="U113">
        <v>8.8914549653579709</v>
      </c>
      <c r="V113">
        <v>16.8979591836735</v>
      </c>
      <c r="W113">
        <v>30.0087234661239</v>
      </c>
      <c r="X113">
        <v>21.154887384086901</v>
      </c>
      <c r="Y113">
        <v>11.6403089371092</v>
      </c>
      <c r="Z113">
        <v>18.9311253293188</v>
      </c>
      <c r="AA113">
        <v>34.4377510040161</v>
      </c>
      <c r="AB113">
        <v>25.149046523910499</v>
      </c>
      <c r="AC113">
        <v>7.7583997132157796</v>
      </c>
      <c r="AD113">
        <v>16.2599209782252</v>
      </c>
      <c r="AE113">
        <v>24.2084810948772</v>
      </c>
      <c r="AF113">
        <v>20.4844828947971</v>
      </c>
      <c r="AG113">
        <v>4.7738693467336697</v>
      </c>
      <c r="AH113">
        <v>10.727969348659</v>
      </c>
      <c r="AI113">
        <v>21.788094690875699</v>
      </c>
      <c r="AJ113">
        <v>15.2245840161769</v>
      </c>
      <c r="AK113">
        <v>15.6365078095789</v>
      </c>
      <c r="AL113">
        <v>22.765659277818699</v>
      </c>
      <c r="AM113">
        <v>32.614544508243497</v>
      </c>
      <c r="AN113">
        <v>25.738091357598702</v>
      </c>
      <c r="AO113">
        <v>6.6877712669306302</v>
      </c>
      <c r="AP113">
        <v>14.423978778423701</v>
      </c>
      <c r="AQ113">
        <v>25.543843554762599</v>
      </c>
      <c r="AR113">
        <v>18.783105174170998</v>
      </c>
      <c r="AS113">
        <v>9.26501293488875</v>
      </c>
      <c r="AT113">
        <v>17.062097436534501</v>
      </c>
      <c r="AU113">
        <v>30.501601611778199</v>
      </c>
      <c r="AV113">
        <v>21.750417385890898</v>
      </c>
      <c r="AW113">
        <v>12.049645429775101</v>
      </c>
      <c r="AX113">
        <v>19.881492139124699</v>
      </c>
      <c r="AY113">
        <v>32.706530760452303</v>
      </c>
      <c r="AZ113">
        <v>23.609411192137401</v>
      </c>
      <c r="BA113">
        <v>10.665944775311299</v>
      </c>
      <c r="BB113">
        <v>21</v>
      </c>
      <c r="BC113">
        <v>33.388293487221802</v>
      </c>
      <c r="BD113">
        <v>25.259232538799999</v>
      </c>
      <c r="BE113">
        <v>13.579108035499599</v>
      </c>
      <c r="BF113">
        <v>20.962816597808501</v>
      </c>
      <c r="BG113">
        <v>33.1981649990637</v>
      </c>
      <c r="BH113">
        <v>24.484529644332699</v>
      </c>
      <c r="BI113">
        <v>10.9584539080354</v>
      </c>
      <c r="BJ113">
        <v>19.757593928077</v>
      </c>
      <c r="BK113">
        <v>31.230680173438401</v>
      </c>
      <c r="BL113">
        <v>22.949358215382301</v>
      </c>
    </row>
    <row r="114" spans="1:64" x14ac:dyDescent="0.25">
      <c r="A114" s="15" t="str">
        <f t="shared" si="2"/>
        <v xml:space="preserve">  Ag [NCL+DQ] / [Capital + ALLL]--33419</v>
      </c>
      <c r="B114" s="15" t="str">
        <f t="shared" si="3"/>
        <v xml:space="preserve">  Ag [NCL+DQ] / [Capital + ALLL]</v>
      </c>
      <c r="C114">
        <v>7</v>
      </c>
      <c r="D114" s="22">
        <v>33419</v>
      </c>
      <c r="E114">
        <v>0</v>
      </c>
      <c r="F114">
        <v>1.45006693717651</v>
      </c>
      <c r="G114">
        <v>7.9111880295064996</v>
      </c>
      <c r="H114">
        <v>6.0273853624611604</v>
      </c>
      <c r="I114">
        <v>0</v>
      </c>
      <c r="J114">
        <v>0.97664566174971401</v>
      </c>
      <c r="K114">
        <v>6.1088758763195496</v>
      </c>
      <c r="L114">
        <v>4.6396454247356598</v>
      </c>
      <c r="M114">
        <v>0</v>
      </c>
      <c r="N114">
        <v>0</v>
      </c>
      <c r="O114">
        <v>1.6077170418006399</v>
      </c>
      <c r="P114">
        <v>1.98625163450403</v>
      </c>
      <c r="Q114">
        <v>0</v>
      </c>
      <c r="R114">
        <v>0</v>
      </c>
      <c r="S114">
        <v>0</v>
      </c>
      <c r="T114">
        <v>5.0437750004865903E-2</v>
      </c>
      <c r="U114">
        <v>0</v>
      </c>
      <c r="V114">
        <v>0.528275306902797</v>
      </c>
      <c r="W114">
        <v>5.2631578947368398</v>
      </c>
      <c r="X114">
        <v>3.9662766870547501</v>
      </c>
      <c r="Y114">
        <v>0</v>
      </c>
      <c r="Z114">
        <v>0.17404276479363501</v>
      </c>
      <c r="AA114">
        <v>5.68975843481733</v>
      </c>
      <c r="AB114">
        <v>5.1386832863880096</v>
      </c>
      <c r="AC114">
        <v>0.96113609966481095</v>
      </c>
      <c r="AD114">
        <v>5.1746035250458</v>
      </c>
      <c r="AE114">
        <v>14.1358145651364</v>
      </c>
      <c r="AF114">
        <v>10.6724297383455</v>
      </c>
      <c r="AG114">
        <v>4.8146364949446303E-2</v>
      </c>
      <c r="AH114">
        <v>1.75485599464166</v>
      </c>
      <c r="AI114">
        <v>4.3362831858407098</v>
      </c>
      <c r="AJ114">
        <v>4.5579383922079204</v>
      </c>
      <c r="AK114">
        <v>0</v>
      </c>
      <c r="AL114">
        <v>0.37699584311630402</v>
      </c>
      <c r="AM114">
        <v>4.0201357620754603</v>
      </c>
      <c r="AN114">
        <v>3.0342506868887398</v>
      </c>
      <c r="AO114">
        <v>0.53233459491133195</v>
      </c>
      <c r="AP114">
        <v>4.1753592675204398</v>
      </c>
      <c r="AQ114">
        <v>11.1426491355327</v>
      </c>
      <c r="AR114">
        <v>8.0549924843429501</v>
      </c>
      <c r="AS114">
        <v>0</v>
      </c>
      <c r="AT114">
        <v>0.69107116401858104</v>
      </c>
      <c r="AU114">
        <v>4.9075351213282303</v>
      </c>
      <c r="AV114">
        <v>4.0531392126935399</v>
      </c>
      <c r="AW114">
        <v>0</v>
      </c>
      <c r="AX114">
        <v>0</v>
      </c>
      <c r="AY114">
        <v>2.0981139646870002</v>
      </c>
      <c r="AZ114">
        <v>1.9225192060184899</v>
      </c>
      <c r="BA114">
        <v>0</v>
      </c>
      <c r="BB114">
        <v>0</v>
      </c>
      <c r="BC114">
        <v>1.75485599464166</v>
      </c>
      <c r="BD114">
        <v>2.1153865963394698</v>
      </c>
      <c r="BE114">
        <v>0</v>
      </c>
      <c r="BF114">
        <v>0</v>
      </c>
      <c r="BG114">
        <v>1.5445755212391801</v>
      </c>
      <c r="BH114">
        <v>1.2720987173540199</v>
      </c>
      <c r="BI114">
        <v>0</v>
      </c>
      <c r="BJ114">
        <v>0</v>
      </c>
      <c r="BK114">
        <v>0</v>
      </c>
      <c r="BL114">
        <v>0.57441519724986601</v>
      </c>
    </row>
    <row r="115" spans="1:64" x14ac:dyDescent="0.25">
      <c r="A115" s="15" t="str">
        <f t="shared" si="2"/>
        <v xml:space="preserve">  CLD [NCL+DQ] / [Capital + ALLL]--33419</v>
      </c>
      <c r="B115" s="15" t="str">
        <f t="shared" si="3"/>
        <v xml:space="preserve">  CLD [NCL+DQ] / [Capital + ALLL]</v>
      </c>
      <c r="C115">
        <v>8</v>
      </c>
      <c r="D115" s="22">
        <v>33419</v>
      </c>
      <c r="E115">
        <v>0</v>
      </c>
      <c r="F115">
        <v>0</v>
      </c>
      <c r="G115">
        <v>0</v>
      </c>
      <c r="H115">
        <v>0.41922042810876597</v>
      </c>
      <c r="I115">
        <v>0</v>
      </c>
      <c r="J115">
        <v>0</v>
      </c>
      <c r="K115">
        <v>0</v>
      </c>
      <c r="L115">
        <v>0.26414050526301902</v>
      </c>
      <c r="M115">
        <v>0</v>
      </c>
      <c r="N115">
        <v>0</v>
      </c>
      <c r="O115">
        <v>0</v>
      </c>
      <c r="P115">
        <v>1.06524571226033</v>
      </c>
      <c r="Q115">
        <v>0</v>
      </c>
      <c r="R115">
        <v>0</v>
      </c>
      <c r="S115">
        <v>0</v>
      </c>
      <c r="T115">
        <v>5.7950092287154802E-2</v>
      </c>
      <c r="U115">
        <v>0</v>
      </c>
      <c r="V115">
        <v>0</v>
      </c>
      <c r="W115">
        <v>0</v>
      </c>
      <c r="X115">
        <v>0.44619972882480402</v>
      </c>
      <c r="Y115">
        <v>0</v>
      </c>
      <c r="Z115">
        <v>0</v>
      </c>
      <c r="AA115">
        <v>0</v>
      </c>
      <c r="AB115">
        <v>6.6577591752585499E-2</v>
      </c>
      <c r="AC115">
        <v>0</v>
      </c>
      <c r="AD115">
        <v>0</v>
      </c>
      <c r="AE115">
        <v>0</v>
      </c>
      <c r="AF115">
        <v>3.0101213650651101E-2</v>
      </c>
      <c r="AG115">
        <v>0</v>
      </c>
      <c r="AH115">
        <v>0</v>
      </c>
      <c r="AI115">
        <v>0</v>
      </c>
      <c r="AJ115">
        <v>5.5083516132582902E-2</v>
      </c>
      <c r="AK115">
        <v>0</v>
      </c>
      <c r="AL115">
        <v>0</v>
      </c>
      <c r="AM115">
        <v>0</v>
      </c>
      <c r="AN115">
        <v>0.32871457980908603</v>
      </c>
      <c r="AO115">
        <v>0</v>
      </c>
      <c r="AP115">
        <v>0</v>
      </c>
      <c r="AQ115">
        <v>0</v>
      </c>
      <c r="AR115">
        <v>7.0484881520553697E-2</v>
      </c>
      <c r="AS115">
        <v>0</v>
      </c>
      <c r="AT115">
        <v>0</v>
      </c>
      <c r="AU115">
        <v>0</v>
      </c>
      <c r="AV115">
        <v>0.31475234576875499</v>
      </c>
      <c r="AW115">
        <v>0</v>
      </c>
      <c r="AX115">
        <v>0</v>
      </c>
      <c r="AY115">
        <v>0</v>
      </c>
      <c r="AZ115">
        <v>0.27877039566367501</v>
      </c>
      <c r="BA115">
        <v>0</v>
      </c>
      <c r="BB115">
        <v>0</v>
      </c>
      <c r="BC115">
        <v>0</v>
      </c>
      <c r="BD115">
        <v>0.56468488965555497</v>
      </c>
      <c r="BE115">
        <v>0</v>
      </c>
      <c r="BF115">
        <v>0</v>
      </c>
      <c r="BG115">
        <v>0.114605413762341</v>
      </c>
      <c r="BH115">
        <v>0.77629712860359001</v>
      </c>
      <c r="BI115">
        <v>0</v>
      </c>
      <c r="BJ115">
        <v>0</v>
      </c>
      <c r="BK115">
        <v>0.225768481638116</v>
      </c>
      <c r="BL115">
        <v>1.2982106590344999</v>
      </c>
    </row>
    <row r="116" spans="1:64" x14ac:dyDescent="0.25">
      <c r="A116" s="15" t="str">
        <f t="shared" si="2"/>
        <v xml:space="preserve">  CRE [NCL+DQ] / [Capital + ALLL]--33419</v>
      </c>
      <c r="B116" s="15" t="str">
        <f t="shared" si="3"/>
        <v xml:space="preserve">  CRE [NCL+DQ] / [Capital + ALLL]</v>
      </c>
      <c r="C116">
        <v>9</v>
      </c>
      <c r="D116" s="22">
        <v>33419</v>
      </c>
      <c r="E116">
        <v>0</v>
      </c>
      <c r="F116">
        <v>0.144514936823707</v>
      </c>
      <c r="G116">
        <v>2.4955631170660602</v>
      </c>
      <c r="H116">
        <v>2.4806763066734101</v>
      </c>
      <c r="I116">
        <v>0</v>
      </c>
      <c r="J116">
        <v>0.39786412960648299</v>
      </c>
      <c r="K116">
        <v>4.1891609395436404</v>
      </c>
      <c r="L116">
        <v>3.0374005466526799</v>
      </c>
      <c r="M116">
        <v>0</v>
      </c>
      <c r="N116">
        <v>1.44835215898792</v>
      </c>
      <c r="O116">
        <v>7.3571611960342898</v>
      </c>
      <c r="P116">
        <v>5.8633013344953699</v>
      </c>
      <c r="Q116">
        <v>0.36940105543567398</v>
      </c>
      <c r="R116">
        <v>2.74390243902439</v>
      </c>
      <c r="S116">
        <v>7.1037389177015999</v>
      </c>
      <c r="T116">
        <v>4.0162945577039704</v>
      </c>
      <c r="U116">
        <v>0</v>
      </c>
      <c r="V116">
        <v>0.52223216950164097</v>
      </c>
      <c r="W116">
        <v>4.9043648847474204</v>
      </c>
      <c r="X116">
        <v>3.4597086382274602</v>
      </c>
      <c r="Y116">
        <v>0</v>
      </c>
      <c r="Z116">
        <v>0</v>
      </c>
      <c r="AA116">
        <v>2.1575984990619101</v>
      </c>
      <c r="AB116">
        <v>1.74537949089304</v>
      </c>
      <c r="AC116">
        <v>0</v>
      </c>
      <c r="AD116">
        <v>2.1978021978022001E-2</v>
      </c>
      <c r="AE116">
        <v>2.44734241146864</v>
      </c>
      <c r="AF116">
        <v>1.8214011169462401</v>
      </c>
      <c r="AG116">
        <v>0</v>
      </c>
      <c r="AH116">
        <v>0</v>
      </c>
      <c r="AI116">
        <v>0.81949536338149698</v>
      </c>
      <c r="AJ116">
        <v>1.2686947279776499</v>
      </c>
      <c r="AK116">
        <v>0.36391444449633398</v>
      </c>
      <c r="AL116">
        <v>4.0039746941018803</v>
      </c>
      <c r="AM116">
        <v>10.342513287124101</v>
      </c>
      <c r="AN116">
        <v>6.1547299792398098</v>
      </c>
      <c r="AO116">
        <v>0</v>
      </c>
      <c r="AP116">
        <v>0</v>
      </c>
      <c r="AQ116">
        <v>2.12744097509254</v>
      </c>
      <c r="AR116">
        <v>1.6845462805389999</v>
      </c>
      <c r="AS116">
        <v>0</v>
      </c>
      <c r="AT116">
        <v>0.37741134281583599</v>
      </c>
      <c r="AU116">
        <v>4.1765143732664001</v>
      </c>
      <c r="AV116">
        <v>3.08754452929678</v>
      </c>
      <c r="AW116">
        <v>0</v>
      </c>
      <c r="AX116">
        <v>1.68160302876742</v>
      </c>
      <c r="AY116">
        <v>6.4812481053342301</v>
      </c>
      <c r="AZ116">
        <v>4.0834822163278996</v>
      </c>
      <c r="BA116">
        <v>0</v>
      </c>
      <c r="BB116">
        <v>0.63931013975617001</v>
      </c>
      <c r="BC116">
        <v>5.4432924248836203</v>
      </c>
      <c r="BD116">
        <v>3.7986506645996898</v>
      </c>
      <c r="BE116">
        <v>0</v>
      </c>
      <c r="BF116">
        <v>3.1720078482668401</v>
      </c>
      <c r="BG116">
        <v>7.7305289488646904</v>
      </c>
      <c r="BH116">
        <v>5.4201505849222098</v>
      </c>
      <c r="BI116">
        <v>0</v>
      </c>
      <c r="BJ116">
        <v>2.9412384254267598</v>
      </c>
      <c r="BK116">
        <v>9.4450101157181994</v>
      </c>
      <c r="BL116">
        <v>5.7280147776558703</v>
      </c>
    </row>
    <row r="117" spans="1:64" x14ac:dyDescent="0.25">
      <c r="A117" s="15" t="str">
        <f t="shared" si="2"/>
        <v xml:space="preserve">  Res RE [NCL+DQ] / [Capital + ALLL]--33419</v>
      </c>
      <c r="B117" s="15" t="str">
        <f t="shared" si="3"/>
        <v xml:space="preserve">  Res RE [NCL+DQ] / [Capital + ALLL]</v>
      </c>
      <c r="C117">
        <v>10</v>
      </c>
      <c r="D117" s="22">
        <v>33419</v>
      </c>
      <c r="E117">
        <v>0</v>
      </c>
      <c r="F117">
        <v>1.86135496500592</v>
      </c>
      <c r="G117">
        <v>5.0317443299517999</v>
      </c>
      <c r="H117">
        <v>3.3053973649764101</v>
      </c>
      <c r="I117">
        <v>0.31320670940809398</v>
      </c>
      <c r="J117">
        <v>2.1301637632661801</v>
      </c>
      <c r="K117">
        <v>5.4502165170076404</v>
      </c>
      <c r="L117">
        <v>3.7740249016102698</v>
      </c>
      <c r="M117">
        <v>0.44188244530350501</v>
      </c>
      <c r="N117">
        <v>2.7467903883142601</v>
      </c>
      <c r="O117">
        <v>6.9908603237707903</v>
      </c>
      <c r="P117">
        <v>5.0474341176148396</v>
      </c>
      <c r="Q117">
        <v>3.6953907714686798</v>
      </c>
      <c r="R117">
        <v>7.3989412897016402</v>
      </c>
      <c r="S117">
        <v>14.3686883929681</v>
      </c>
      <c r="T117">
        <v>9.9374809911656907</v>
      </c>
      <c r="U117">
        <v>0.61494796594134304</v>
      </c>
      <c r="V117">
        <v>2.4390243902439002</v>
      </c>
      <c r="W117">
        <v>6.1111111111111098</v>
      </c>
      <c r="X117">
        <v>4.1562702662732303</v>
      </c>
      <c r="Y117">
        <v>0.70422535211267601</v>
      </c>
      <c r="Z117">
        <v>2.18461538461538</v>
      </c>
      <c r="AA117">
        <v>5.79317812669193</v>
      </c>
      <c r="AB117">
        <v>3.78000252667547</v>
      </c>
      <c r="AC117">
        <v>0</v>
      </c>
      <c r="AD117">
        <v>0.632492055273428</v>
      </c>
      <c r="AE117">
        <v>2.2483962775769002</v>
      </c>
      <c r="AF117">
        <v>1.40132645737878</v>
      </c>
      <c r="AG117">
        <v>0</v>
      </c>
      <c r="AH117">
        <v>0.194704049844237</v>
      </c>
      <c r="AI117">
        <v>1.51956029744585</v>
      </c>
      <c r="AJ117">
        <v>1.3154876126822701</v>
      </c>
      <c r="AK117">
        <v>2.62305625084633</v>
      </c>
      <c r="AL117">
        <v>4.4508541513161104</v>
      </c>
      <c r="AM117">
        <v>7.7553180472000802</v>
      </c>
      <c r="AN117">
        <v>6.2331917158506602</v>
      </c>
      <c r="AO117">
        <v>0</v>
      </c>
      <c r="AP117">
        <v>1.10228378479528</v>
      </c>
      <c r="AQ117">
        <v>3.2388045485638202</v>
      </c>
      <c r="AR117">
        <v>2.3175468400185202</v>
      </c>
      <c r="AS117">
        <v>0.30417532380232698</v>
      </c>
      <c r="AT117">
        <v>2.1903312499040202</v>
      </c>
      <c r="AU117">
        <v>5.17671332839799</v>
      </c>
      <c r="AV117">
        <v>3.7477818731761001</v>
      </c>
      <c r="AW117">
        <v>2.4522453302141698</v>
      </c>
      <c r="AX117">
        <v>5.7754186733409796</v>
      </c>
      <c r="AY117">
        <v>9.9068170790184205</v>
      </c>
      <c r="AZ117">
        <v>7.2861528518239496</v>
      </c>
      <c r="BA117">
        <v>0.50818746470920395</v>
      </c>
      <c r="BB117">
        <v>2.14152313758041</v>
      </c>
      <c r="BC117">
        <v>4.9537451507012804</v>
      </c>
      <c r="BD117">
        <v>3.5152095999527102</v>
      </c>
      <c r="BE117">
        <v>0.60026677576346499</v>
      </c>
      <c r="BF117">
        <v>2.2604951560818098</v>
      </c>
      <c r="BG117">
        <v>5.2854610403999303</v>
      </c>
      <c r="BH117">
        <v>3.76063372346698</v>
      </c>
      <c r="BI117">
        <v>0.87890304718731005</v>
      </c>
      <c r="BJ117">
        <v>2.9653427454966299</v>
      </c>
      <c r="BK117">
        <v>6.9031221681053703</v>
      </c>
      <c r="BL117">
        <v>4.5174674615793</v>
      </c>
    </row>
    <row r="118" spans="1:64" x14ac:dyDescent="0.25">
      <c r="A118" s="15" t="str">
        <f t="shared" si="2"/>
        <v xml:space="preserve">  C&amp;I [NCL+DQ] / [Capital + ALLL]--33419</v>
      </c>
      <c r="B118" s="15" t="str">
        <f t="shared" si="3"/>
        <v xml:space="preserve">  C&amp;I [NCL+DQ] / [Capital + ALLL]</v>
      </c>
      <c r="C118">
        <v>11</v>
      </c>
      <c r="D118" s="22">
        <v>33419</v>
      </c>
      <c r="E118">
        <v>5.2325067285722398</v>
      </c>
      <c r="F118">
        <v>8.7895627874720805</v>
      </c>
      <c r="G118">
        <v>15.160013017812499</v>
      </c>
      <c r="H118">
        <v>12.8887799050746</v>
      </c>
      <c r="I118">
        <v>2.33693012667029</v>
      </c>
      <c r="J118">
        <v>6.4057390839207304</v>
      </c>
      <c r="K118">
        <v>12.9904999120008</v>
      </c>
      <c r="L118">
        <v>9.6645785473734804</v>
      </c>
      <c r="M118">
        <v>1.34024680581402</v>
      </c>
      <c r="N118">
        <v>4.8225889035302201</v>
      </c>
      <c r="O118">
        <v>11.947960304943001</v>
      </c>
      <c r="P118">
        <v>8.8025788934360705</v>
      </c>
      <c r="Q118">
        <v>1.73306264463993</v>
      </c>
      <c r="R118">
        <v>4.2335017944773998</v>
      </c>
      <c r="S118">
        <v>9.8173894953035994</v>
      </c>
      <c r="T118">
        <v>7.8953432894934696</v>
      </c>
      <c r="U118">
        <v>1.86859553948162</v>
      </c>
      <c r="V118">
        <v>5.5569782330345703</v>
      </c>
      <c r="W118">
        <v>11.5562211406464</v>
      </c>
      <c r="X118">
        <v>8.4206776522402702</v>
      </c>
      <c r="Y118">
        <v>4.3783462224866101</v>
      </c>
      <c r="Z118">
        <v>10.2261880058103</v>
      </c>
      <c r="AA118">
        <v>19.166520133638102</v>
      </c>
      <c r="AB118">
        <v>14.924364522176299</v>
      </c>
      <c r="AC118">
        <v>3.4772523147770098</v>
      </c>
      <c r="AD118">
        <v>9.0256805347483606</v>
      </c>
      <c r="AE118">
        <v>16.9604484379586</v>
      </c>
      <c r="AF118">
        <v>12.871664812264401</v>
      </c>
      <c r="AG118">
        <v>1.6403785488959</v>
      </c>
      <c r="AH118">
        <v>5.0654013849705102</v>
      </c>
      <c r="AI118">
        <v>10.340837365874201</v>
      </c>
      <c r="AJ118">
        <v>7.92527351077179</v>
      </c>
      <c r="AK118">
        <v>3.5056046616589698</v>
      </c>
      <c r="AL118">
        <v>7.24639024391118</v>
      </c>
      <c r="AM118">
        <v>12.6854940835251</v>
      </c>
      <c r="AN118">
        <v>9.5562604614333608</v>
      </c>
      <c r="AO118">
        <v>2.3412138349909801</v>
      </c>
      <c r="AP118">
        <v>6.7468799346927</v>
      </c>
      <c r="AQ118">
        <v>13.5515628536224</v>
      </c>
      <c r="AR118">
        <v>10.3031855694051</v>
      </c>
      <c r="AS118">
        <v>2.4791351149551599</v>
      </c>
      <c r="AT118">
        <v>6.6722165843027597</v>
      </c>
      <c r="AU118">
        <v>12.7831195416406</v>
      </c>
      <c r="AV118">
        <v>10.0935594229018</v>
      </c>
      <c r="AW118">
        <v>1.86769887485988</v>
      </c>
      <c r="AX118">
        <v>5.2296290758657804</v>
      </c>
      <c r="AY118">
        <v>10.6292930297083</v>
      </c>
      <c r="AZ118">
        <v>7.6852403287434701</v>
      </c>
      <c r="BA118">
        <v>3.6817604739737599</v>
      </c>
      <c r="BB118">
        <v>9.0077550208788999</v>
      </c>
      <c r="BC118">
        <v>19.1627717943507</v>
      </c>
      <c r="BD118">
        <v>13.4954878369917</v>
      </c>
      <c r="BE118">
        <v>1.76300373996088</v>
      </c>
      <c r="BF118">
        <v>5.1130434782608702</v>
      </c>
      <c r="BG118">
        <v>8.2254881595346898</v>
      </c>
      <c r="BH118">
        <v>6.5479641148792904</v>
      </c>
      <c r="BI118">
        <v>1.4555184805754999</v>
      </c>
      <c r="BJ118">
        <v>5.8621408470277601</v>
      </c>
      <c r="BK118">
        <v>12.648316203301601</v>
      </c>
      <c r="BL118">
        <v>8.8834821829664694</v>
      </c>
    </row>
    <row r="119" spans="1:64" x14ac:dyDescent="0.25">
      <c r="A119" s="15" t="str">
        <f t="shared" si="2"/>
        <v xml:space="preserve">  Ind [NCL+DQ] / [Capital + ALLL]--33419</v>
      </c>
      <c r="B119" s="15" t="str">
        <f t="shared" si="3"/>
        <v xml:space="preserve">  Ind [NCL+DQ] / [Capital + ALLL]</v>
      </c>
      <c r="C119">
        <v>12</v>
      </c>
      <c r="D119" s="22">
        <v>33419</v>
      </c>
      <c r="E119">
        <v>0.61925253202110597</v>
      </c>
      <c r="F119">
        <v>1.86222027577433</v>
      </c>
      <c r="G119">
        <v>3.9894085755289401</v>
      </c>
      <c r="H119">
        <v>3.5123954845614498</v>
      </c>
      <c r="I119">
        <v>0.71802283717194404</v>
      </c>
      <c r="J119">
        <v>1.82203515428165</v>
      </c>
      <c r="K119">
        <v>3.95551834369738</v>
      </c>
      <c r="L119">
        <v>2.9821391753948299</v>
      </c>
      <c r="M119">
        <v>0.71002510524523099</v>
      </c>
      <c r="N119">
        <v>2.0587198234386599</v>
      </c>
      <c r="O119">
        <v>4.7464845132428302</v>
      </c>
      <c r="P119">
        <v>3.59122901056215</v>
      </c>
      <c r="Q119">
        <v>2.64802750964295</v>
      </c>
      <c r="R119">
        <v>3.8929440389294401</v>
      </c>
      <c r="S119">
        <v>7.5418752447433404</v>
      </c>
      <c r="T119">
        <v>5.8384169627592204</v>
      </c>
      <c r="U119">
        <v>0.84002921840759703</v>
      </c>
      <c r="V119">
        <v>1.9697216343806001</v>
      </c>
      <c r="W119">
        <v>4.4466403162055297</v>
      </c>
      <c r="X119">
        <v>3.0645049534367099</v>
      </c>
      <c r="Y119">
        <v>0.94212651413189796</v>
      </c>
      <c r="Z119">
        <v>2.3560209424083798</v>
      </c>
      <c r="AA119">
        <v>4.3260473588342396</v>
      </c>
      <c r="AB119">
        <v>3.5932669655171598</v>
      </c>
      <c r="AC119">
        <v>0.295264181938037</v>
      </c>
      <c r="AD119">
        <v>0.912723906541134</v>
      </c>
      <c r="AE119">
        <v>2.1012150063947699</v>
      </c>
      <c r="AF119">
        <v>1.6287244886762899</v>
      </c>
      <c r="AG119">
        <v>0.33140016570008302</v>
      </c>
      <c r="AH119">
        <v>0.97281633779495003</v>
      </c>
      <c r="AI119">
        <v>2.606043803715</v>
      </c>
      <c r="AJ119">
        <v>3.0733774041591699</v>
      </c>
      <c r="AK119">
        <v>1.3495289147916401</v>
      </c>
      <c r="AL119">
        <v>2.2816784916531199</v>
      </c>
      <c r="AM119">
        <v>4.3592368876707299</v>
      </c>
      <c r="AN119">
        <v>3.1495893804063999</v>
      </c>
      <c r="AO119">
        <v>0.38707533723440701</v>
      </c>
      <c r="AP119">
        <v>1.1250770022699801</v>
      </c>
      <c r="AQ119">
        <v>2.65391062717238</v>
      </c>
      <c r="AR119">
        <v>1.92835958189241</v>
      </c>
      <c r="AS119">
        <v>0.82429514360507306</v>
      </c>
      <c r="AT119">
        <v>2.0491552924283298</v>
      </c>
      <c r="AU119">
        <v>4.0367082463944302</v>
      </c>
      <c r="AV119">
        <v>3.1510960492923701</v>
      </c>
      <c r="AW119">
        <v>1.3310693980423201</v>
      </c>
      <c r="AX119">
        <v>2.4245363430620501</v>
      </c>
      <c r="AY119">
        <v>4.7499997074069302</v>
      </c>
      <c r="AZ119">
        <v>3.6914773216369099</v>
      </c>
      <c r="BA119">
        <v>1.12714156898106</v>
      </c>
      <c r="BB119">
        <v>2.44860244860245</v>
      </c>
      <c r="BC119">
        <v>5.1038727878943302</v>
      </c>
      <c r="BD119">
        <v>3.6321586985812302</v>
      </c>
      <c r="BE119">
        <v>1.5023061008477601</v>
      </c>
      <c r="BF119">
        <v>3.31442221558674</v>
      </c>
      <c r="BG119">
        <v>6.5474499444441596</v>
      </c>
      <c r="BH119">
        <v>7.5344928225861203</v>
      </c>
      <c r="BI119">
        <v>1.24540102288399</v>
      </c>
      <c r="BJ119">
        <v>2.4593812068269099</v>
      </c>
      <c r="BK119">
        <v>4.6180477356089504</v>
      </c>
      <c r="BL119">
        <v>3.47143579661144</v>
      </c>
    </row>
    <row r="120" spans="1:64" x14ac:dyDescent="0.25">
      <c r="A120" s="15" t="str">
        <f t="shared" si="2"/>
        <v xml:space="preserve">  OREO / [Capital + ALLL]--33419</v>
      </c>
      <c r="B120" s="15" t="str">
        <f t="shared" si="3"/>
        <v xml:space="preserve">  OREO / [Capital + ALLL]</v>
      </c>
      <c r="C120">
        <v>13</v>
      </c>
      <c r="D120" s="22">
        <v>33419</v>
      </c>
      <c r="E120">
        <v>1.70755307644146E-2</v>
      </c>
      <c r="F120">
        <v>1.9026600676443299</v>
      </c>
      <c r="G120">
        <v>6.06161203306449</v>
      </c>
      <c r="H120">
        <v>4.0853194592242099</v>
      </c>
      <c r="I120">
        <v>0</v>
      </c>
      <c r="J120">
        <v>1.5082389278850099</v>
      </c>
      <c r="K120">
        <v>5.2092677902679299</v>
      </c>
      <c r="L120">
        <v>3.4933310871765602</v>
      </c>
      <c r="M120">
        <v>0</v>
      </c>
      <c r="N120">
        <v>1.85168700835427</v>
      </c>
      <c r="O120">
        <v>7.9205024338732199</v>
      </c>
      <c r="P120">
        <v>7.06166998623402</v>
      </c>
      <c r="Q120">
        <v>0.47809917920640199</v>
      </c>
      <c r="R120">
        <v>1.8245905038357899</v>
      </c>
      <c r="S120">
        <v>4.7286733567146602</v>
      </c>
      <c r="T120">
        <v>3.0966879093031801</v>
      </c>
      <c r="U120">
        <v>0</v>
      </c>
      <c r="V120">
        <v>1.7399514432155401</v>
      </c>
      <c r="W120">
        <v>5.6595463554283203</v>
      </c>
      <c r="X120">
        <v>3.9901908133798201</v>
      </c>
      <c r="Y120">
        <v>0</v>
      </c>
      <c r="Z120">
        <v>1.91256830601093</v>
      </c>
      <c r="AA120">
        <v>6.00918346975444</v>
      </c>
      <c r="AB120">
        <v>3.6418711201061802</v>
      </c>
      <c r="AC120">
        <v>0</v>
      </c>
      <c r="AD120">
        <v>0.76573781456164702</v>
      </c>
      <c r="AE120">
        <v>4.0425789927798599</v>
      </c>
      <c r="AF120">
        <v>2.7503254263922701</v>
      </c>
      <c r="AG120">
        <v>0</v>
      </c>
      <c r="AH120">
        <v>0.38971161340608002</v>
      </c>
      <c r="AI120">
        <v>2.0225235578028</v>
      </c>
      <c r="AJ120">
        <v>1.9056260199586601</v>
      </c>
      <c r="AK120">
        <v>0.53414272775343297</v>
      </c>
      <c r="AL120">
        <v>2.0586053021536199</v>
      </c>
      <c r="AM120">
        <v>5.0343326358421603</v>
      </c>
      <c r="AN120">
        <v>3.79901177386802</v>
      </c>
      <c r="AO120">
        <v>0</v>
      </c>
      <c r="AP120">
        <v>1.0089114203744201</v>
      </c>
      <c r="AQ120">
        <v>4.72755558446792</v>
      </c>
      <c r="AR120">
        <v>3.26362551815006</v>
      </c>
      <c r="AS120">
        <v>0</v>
      </c>
      <c r="AT120">
        <v>1.2636564930693599</v>
      </c>
      <c r="AU120">
        <v>4.5124502311292201</v>
      </c>
      <c r="AV120">
        <v>3.1272045236030301</v>
      </c>
      <c r="AW120">
        <v>8.4729484013757905E-2</v>
      </c>
      <c r="AX120">
        <v>1.9247424498696</v>
      </c>
      <c r="AY120">
        <v>5.4825784391078498</v>
      </c>
      <c r="AZ120">
        <v>3.5304442453381402</v>
      </c>
      <c r="BA120">
        <v>0</v>
      </c>
      <c r="BB120">
        <v>2.2102611085661898</v>
      </c>
      <c r="BC120">
        <v>6.38882898425706</v>
      </c>
      <c r="BD120">
        <v>4.3161585925285699</v>
      </c>
      <c r="BE120">
        <v>0</v>
      </c>
      <c r="BF120">
        <v>1.72231309535264</v>
      </c>
      <c r="BG120">
        <v>5.2604183980616801</v>
      </c>
      <c r="BH120">
        <v>4.5941811158458599</v>
      </c>
      <c r="BI120">
        <v>0</v>
      </c>
      <c r="BJ120">
        <v>2.7118226039893498</v>
      </c>
      <c r="BK120">
        <v>6.8145263304269204</v>
      </c>
      <c r="BL120">
        <v>4.7078443887687298</v>
      </c>
    </row>
    <row r="121" spans="1:64" x14ac:dyDescent="0.25">
      <c r="A121" s="15" t="str">
        <f t="shared" si="2"/>
        <v>ROAA--33419</v>
      </c>
      <c r="B121" s="15" t="str">
        <f t="shared" si="3"/>
        <v>ROAA</v>
      </c>
      <c r="C121">
        <v>14</v>
      </c>
      <c r="D121" s="22">
        <v>33419</v>
      </c>
      <c r="E121">
        <v>0.64500000000000002</v>
      </c>
      <c r="F121">
        <v>1</v>
      </c>
      <c r="G121">
        <v>1.23</v>
      </c>
      <c r="H121">
        <v>0.87957446808510598</v>
      </c>
      <c r="I121">
        <v>0.7</v>
      </c>
      <c r="J121">
        <v>1.02</v>
      </c>
      <c r="K121">
        <v>1.31</v>
      </c>
      <c r="L121">
        <v>0.97273666092943201</v>
      </c>
      <c r="M121">
        <v>0.56000000000000005</v>
      </c>
      <c r="N121">
        <v>0.96</v>
      </c>
      <c r="O121">
        <v>1.29</v>
      </c>
      <c r="P121">
        <v>0.79390328006728395</v>
      </c>
      <c r="Q121">
        <v>0.63500000000000001</v>
      </c>
      <c r="R121">
        <v>0.89</v>
      </c>
      <c r="S121">
        <v>1.115</v>
      </c>
      <c r="T121">
        <v>0.84942857142857098</v>
      </c>
      <c r="U121">
        <v>0.67</v>
      </c>
      <c r="V121">
        <v>0.98</v>
      </c>
      <c r="W121">
        <v>1.27</v>
      </c>
      <c r="X121">
        <v>0.93417077175697905</v>
      </c>
      <c r="Y121">
        <v>0.78</v>
      </c>
      <c r="Z121">
        <v>1.04</v>
      </c>
      <c r="AA121">
        <v>1.32</v>
      </c>
      <c r="AB121">
        <v>0.99902097902097897</v>
      </c>
      <c r="AC121">
        <v>0.70750000000000002</v>
      </c>
      <c r="AD121">
        <v>1.06</v>
      </c>
      <c r="AE121">
        <v>1.35</v>
      </c>
      <c r="AF121">
        <v>0.90609589041095895</v>
      </c>
      <c r="AG121">
        <v>0.92</v>
      </c>
      <c r="AH121">
        <v>1.21</v>
      </c>
      <c r="AI121">
        <v>1.56</v>
      </c>
      <c r="AJ121">
        <v>1.3007317073170701</v>
      </c>
      <c r="AK121">
        <v>0.6825</v>
      </c>
      <c r="AL121">
        <v>0.95499999999999996</v>
      </c>
      <c r="AM121">
        <v>1.2175</v>
      </c>
      <c r="AN121">
        <v>0.93407407407407395</v>
      </c>
      <c r="AO121">
        <v>0.755</v>
      </c>
      <c r="AP121">
        <v>1.06</v>
      </c>
      <c r="AQ121">
        <v>1.36</v>
      </c>
      <c r="AR121">
        <v>1.0144498381877001</v>
      </c>
      <c r="AS121">
        <v>0.71</v>
      </c>
      <c r="AT121">
        <v>1.03</v>
      </c>
      <c r="AU121">
        <v>1.35</v>
      </c>
      <c r="AV121">
        <v>1.00269585253456</v>
      </c>
      <c r="AW121">
        <v>0.67</v>
      </c>
      <c r="AX121">
        <v>0.97</v>
      </c>
      <c r="AY121">
        <v>1.21</v>
      </c>
      <c r="AZ121">
        <v>0.91636612021857899</v>
      </c>
      <c r="BA121">
        <v>0.6</v>
      </c>
      <c r="BB121">
        <v>0.94</v>
      </c>
      <c r="BC121">
        <v>1.27</v>
      </c>
      <c r="BD121">
        <v>0.83401486988847595</v>
      </c>
      <c r="BE121">
        <v>0.77500000000000002</v>
      </c>
      <c r="BF121">
        <v>1.03</v>
      </c>
      <c r="BG121">
        <v>1.2549999999999999</v>
      </c>
      <c r="BH121">
        <v>1.13457627118644</v>
      </c>
      <c r="BI121">
        <v>0.58250000000000002</v>
      </c>
      <c r="BJ121">
        <v>0.93500000000000005</v>
      </c>
      <c r="BK121">
        <v>1.1875</v>
      </c>
      <c r="BL121">
        <v>0.81986486486486498</v>
      </c>
    </row>
    <row r="122" spans="1:64" x14ac:dyDescent="0.25">
      <c r="A122" s="15" t="str">
        <f t="shared" si="2"/>
        <v>NIM--33419</v>
      </c>
      <c r="B122" s="15" t="str">
        <f t="shared" si="3"/>
        <v>NIM</v>
      </c>
      <c r="C122">
        <v>15</v>
      </c>
      <c r="D122" s="22">
        <v>33419</v>
      </c>
      <c r="E122">
        <v>4.1624999999999996</v>
      </c>
      <c r="F122">
        <v>4.7149999999999999</v>
      </c>
      <c r="G122">
        <v>5.23</v>
      </c>
      <c r="H122">
        <v>4.7714893617021303</v>
      </c>
      <c r="I122">
        <v>4.09</v>
      </c>
      <c r="J122">
        <v>4.5</v>
      </c>
      <c r="K122">
        <v>4.9400000000000004</v>
      </c>
      <c r="L122">
        <v>4.5481755593803799</v>
      </c>
      <c r="M122">
        <v>3.98</v>
      </c>
      <c r="N122">
        <v>4.4400000000000004</v>
      </c>
      <c r="O122">
        <v>4.95</v>
      </c>
      <c r="P122">
        <v>4.50861059714045</v>
      </c>
      <c r="Q122">
        <v>4.25</v>
      </c>
      <c r="R122">
        <v>4.42</v>
      </c>
      <c r="S122">
        <v>4.6749999999999998</v>
      </c>
      <c r="T122">
        <v>4.4902857142857098</v>
      </c>
      <c r="U122">
        <v>4.09</v>
      </c>
      <c r="V122">
        <v>4.5</v>
      </c>
      <c r="W122">
        <v>4.9400000000000004</v>
      </c>
      <c r="X122">
        <v>4.5261083743842399</v>
      </c>
      <c r="Y122">
        <v>4.33</v>
      </c>
      <c r="Z122">
        <v>4.8899999999999997</v>
      </c>
      <c r="AA122">
        <v>5.48</v>
      </c>
      <c r="AB122">
        <v>4.9262237762237797</v>
      </c>
      <c r="AC122">
        <v>3.875</v>
      </c>
      <c r="AD122">
        <v>4.2350000000000003</v>
      </c>
      <c r="AE122">
        <v>4.63</v>
      </c>
      <c r="AF122">
        <v>4.2852739726027398</v>
      </c>
      <c r="AG122">
        <v>4.08</v>
      </c>
      <c r="AH122">
        <v>4.49</v>
      </c>
      <c r="AI122">
        <v>5.0999999999999996</v>
      </c>
      <c r="AJ122">
        <v>4.7495121951219499</v>
      </c>
      <c r="AK122">
        <v>4.1624999999999996</v>
      </c>
      <c r="AL122">
        <v>4.5049999999999999</v>
      </c>
      <c r="AM122">
        <v>4.7450000000000001</v>
      </c>
      <c r="AN122">
        <v>4.4612962962963003</v>
      </c>
      <c r="AO122">
        <v>3.98</v>
      </c>
      <c r="AP122">
        <v>4.34</v>
      </c>
      <c r="AQ122">
        <v>4.7575000000000003</v>
      </c>
      <c r="AR122">
        <v>4.3855825242718396</v>
      </c>
      <c r="AS122">
        <v>4.1825000000000001</v>
      </c>
      <c r="AT122">
        <v>4.54</v>
      </c>
      <c r="AU122">
        <v>4.9800000000000004</v>
      </c>
      <c r="AV122">
        <v>4.6047465437788002</v>
      </c>
      <c r="AW122">
        <v>4.2300000000000004</v>
      </c>
      <c r="AX122">
        <v>4.55</v>
      </c>
      <c r="AY122">
        <v>4.9725000000000001</v>
      </c>
      <c r="AZ122">
        <v>4.6025409836065601</v>
      </c>
      <c r="BA122">
        <v>4.24</v>
      </c>
      <c r="BB122">
        <v>4.6100000000000003</v>
      </c>
      <c r="BC122">
        <v>5.18</v>
      </c>
      <c r="BD122">
        <v>4.7243494423791796</v>
      </c>
      <c r="BE122">
        <v>4.0750000000000002</v>
      </c>
      <c r="BF122">
        <v>4.72</v>
      </c>
      <c r="BG122">
        <v>5.24</v>
      </c>
      <c r="BH122">
        <v>5.0525423728813603</v>
      </c>
      <c r="BI122">
        <v>4.3674999999999997</v>
      </c>
      <c r="BJ122">
        <v>4.8</v>
      </c>
      <c r="BK122">
        <v>5.2575000000000003</v>
      </c>
      <c r="BL122">
        <v>4.8179729729729699</v>
      </c>
    </row>
    <row r="123" spans="1:64" x14ac:dyDescent="0.25">
      <c r="A123" s="15" t="str">
        <f t="shared" si="2"/>
        <v>Provisions / Avg Assets--33419</v>
      </c>
      <c r="B123" s="15" t="str">
        <f t="shared" si="3"/>
        <v>Provisions / Avg Assets</v>
      </c>
      <c r="C123">
        <v>16</v>
      </c>
      <c r="D123" s="22">
        <v>33419</v>
      </c>
      <c r="E123">
        <v>6.25E-2</v>
      </c>
      <c r="F123">
        <v>0.245</v>
      </c>
      <c r="G123">
        <v>0.48249999999999998</v>
      </c>
      <c r="H123">
        <v>0.36563829787233998</v>
      </c>
      <c r="I123">
        <v>0</v>
      </c>
      <c r="J123">
        <v>0.15</v>
      </c>
      <c r="K123">
        <v>0.30249999999999999</v>
      </c>
      <c r="L123">
        <v>0.24607573149741799</v>
      </c>
      <c r="M123">
        <v>0.04</v>
      </c>
      <c r="N123">
        <v>0.19</v>
      </c>
      <c r="O123">
        <v>0.42</v>
      </c>
      <c r="P123">
        <v>0.35123296888141298</v>
      </c>
      <c r="Q123">
        <v>7.0000000000000007E-2</v>
      </c>
      <c r="R123">
        <v>0.17</v>
      </c>
      <c r="S123">
        <v>0.28499999999999998</v>
      </c>
      <c r="T123">
        <v>0.28228571428571397</v>
      </c>
      <c r="U123">
        <v>0</v>
      </c>
      <c r="V123">
        <v>0.15</v>
      </c>
      <c r="W123">
        <v>0.31</v>
      </c>
      <c r="X123">
        <v>0.23983579638752101</v>
      </c>
      <c r="Y123">
        <v>0</v>
      </c>
      <c r="Z123">
        <v>0.17</v>
      </c>
      <c r="AA123">
        <v>0.35</v>
      </c>
      <c r="AB123">
        <v>0.26573426573426601</v>
      </c>
      <c r="AC123">
        <v>0</v>
      </c>
      <c r="AD123">
        <v>0.16</v>
      </c>
      <c r="AE123">
        <v>0.32</v>
      </c>
      <c r="AF123">
        <v>0.28171232876712299</v>
      </c>
      <c r="AG123">
        <v>0</v>
      </c>
      <c r="AH123">
        <v>0.12</v>
      </c>
      <c r="AI123">
        <v>0.33</v>
      </c>
      <c r="AJ123">
        <v>0.29951219512195099</v>
      </c>
      <c r="AK123">
        <v>7.0000000000000007E-2</v>
      </c>
      <c r="AL123">
        <v>0.15</v>
      </c>
      <c r="AM123">
        <v>0.25</v>
      </c>
      <c r="AN123">
        <v>0.19509259259259301</v>
      </c>
      <c r="AO123">
        <v>0</v>
      </c>
      <c r="AP123">
        <v>0.1</v>
      </c>
      <c r="AQ123">
        <v>0.27</v>
      </c>
      <c r="AR123">
        <v>0.19904530744336599</v>
      </c>
      <c r="AS123">
        <v>0</v>
      </c>
      <c r="AT123">
        <v>0.16</v>
      </c>
      <c r="AU123">
        <v>0.32</v>
      </c>
      <c r="AV123">
        <v>0.240345622119816</v>
      </c>
      <c r="AW123">
        <v>0.05</v>
      </c>
      <c r="AX123">
        <v>0.16</v>
      </c>
      <c r="AY123">
        <v>0.28000000000000003</v>
      </c>
      <c r="AZ123">
        <v>0.22486338797814201</v>
      </c>
      <c r="BA123">
        <v>0.08</v>
      </c>
      <c r="BB123">
        <v>0.21</v>
      </c>
      <c r="BC123">
        <v>0.39</v>
      </c>
      <c r="BD123">
        <v>0.33866171003717499</v>
      </c>
      <c r="BE123">
        <v>0.08</v>
      </c>
      <c r="BF123">
        <v>0.25</v>
      </c>
      <c r="BG123">
        <v>0.48</v>
      </c>
      <c r="BH123">
        <v>0.648983050847458</v>
      </c>
      <c r="BI123">
        <v>0.08</v>
      </c>
      <c r="BJ123">
        <v>0.19</v>
      </c>
      <c r="BK123">
        <v>0.39750000000000002</v>
      </c>
      <c r="BL123">
        <v>0.37831081081081103</v>
      </c>
    </row>
    <row r="124" spans="1:64" x14ac:dyDescent="0.25">
      <c r="A124" s="15" t="str">
        <f t="shared" si="2"/>
        <v>Negative Earners (last 4 qtrs)--33419</v>
      </c>
      <c r="B124" s="15" t="str">
        <f t="shared" si="3"/>
        <v>Negative Earners (last 4 qtrs)</v>
      </c>
      <c r="C124">
        <v>17</v>
      </c>
      <c r="D124" s="22">
        <v>33419</v>
      </c>
      <c r="F124">
        <v>11.702127659574501</v>
      </c>
      <c r="H124">
        <v>11</v>
      </c>
      <c r="J124">
        <v>6.0810810810810798</v>
      </c>
      <c r="L124">
        <v>72</v>
      </c>
      <c r="N124">
        <v>13.386086383119</v>
      </c>
      <c r="P124">
        <v>1624</v>
      </c>
      <c r="R124">
        <v>2.8571428571428599</v>
      </c>
      <c r="T124">
        <v>1</v>
      </c>
      <c r="V124">
        <v>6.7632850241545901</v>
      </c>
      <c r="X124">
        <v>42</v>
      </c>
      <c r="Z124">
        <v>4.8275862068965498</v>
      </c>
      <c r="AB124">
        <v>7</v>
      </c>
      <c r="AD124">
        <v>8.1081081081081106</v>
      </c>
      <c r="AF124">
        <v>12</v>
      </c>
      <c r="AH124">
        <v>3.2</v>
      </c>
      <c r="AI124"/>
      <c r="AJ124">
        <v>4</v>
      </c>
      <c r="AK124"/>
      <c r="AL124">
        <v>5.4545454545454497</v>
      </c>
      <c r="AN124">
        <v>6</v>
      </c>
      <c r="AP124">
        <v>5.8730158730158699</v>
      </c>
      <c r="AR124">
        <v>37</v>
      </c>
      <c r="AT124">
        <v>5.2036199095022599</v>
      </c>
      <c r="AV124">
        <v>23</v>
      </c>
      <c r="AX124">
        <v>4.8387096774193497</v>
      </c>
      <c r="AZ124">
        <v>18</v>
      </c>
      <c r="BB124">
        <v>10.2564102564103</v>
      </c>
      <c r="BD124">
        <v>28</v>
      </c>
      <c r="BF124">
        <v>5.0847457627118704</v>
      </c>
      <c r="BH124">
        <v>3</v>
      </c>
      <c r="BJ124">
        <v>10</v>
      </c>
      <c r="BL124">
        <v>15</v>
      </c>
    </row>
    <row r="125" spans="1:64" x14ac:dyDescent="0.25">
      <c r="A125" s="15" t="str">
        <f t="shared" si="2"/>
        <v>Noncore Funding / Liab--33419</v>
      </c>
      <c r="B125" s="15" t="str">
        <f t="shared" si="3"/>
        <v>Noncore Funding / Liab</v>
      </c>
      <c r="C125">
        <v>18</v>
      </c>
      <c r="D125" s="22">
        <v>33419</v>
      </c>
      <c r="E125">
        <v>4.5798001255817002</v>
      </c>
      <c r="F125">
        <v>7.3998780997915299</v>
      </c>
      <c r="G125">
        <v>11.245134972767801</v>
      </c>
      <c r="H125">
        <v>8.6393068131502204</v>
      </c>
      <c r="I125">
        <v>4.7901221723583403</v>
      </c>
      <c r="J125">
        <v>7.5340469409258999</v>
      </c>
      <c r="K125">
        <v>11.4540047290564</v>
      </c>
      <c r="L125">
        <v>8.75767613913413</v>
      </c>
      <c r="M125">
        <v>7.2239028140922699</v>
      </c>
      <c r="N125">
        <v>11.6333552968739</v>
      </c>
      <c r="O125">
        <v>17.878498342320299</v>
      </c>
      <c r="P125">
        <v>13.680070627819999</v>
      </c>
      <c r="Q125">
        <v>4.8473721119145603</v>
      </c>
      <c r="R125">
        <v>7.13400498636768</v>
      </c>
      <c r="S125">
        <v>9.9384266249678994</v>
      </c>
      <c r="T125">
        <v>7.72699172497114</v>
      </c>
      <c r="U125">
        <v>4.0232035928143697</v>
      </c>
      <c r="V125">
        <v>6.7440851603430403</v>
      </c>
      <c r="W125">
        <v>10.329109506881</v>
      </c>
      <c r="X125">
        <v>7.98099621860597</v>
      </c>
      <c r="Y125">
        <v>6.0702502262839797</v>
      </c>
      <c r="Z125">
        <v>9.5622369734044899</v>
      </c>
      <c r="AA125">
        <v>14.879891653004499</v>
      </c>
      <c r="AB125">
        <v>11.046122165956501</v>
      </c>
      <c r="AC125">
        <v>6.9060085173566197</v>
      </c>
      <c r="AD125">
        <v>9.8357316824762808</v>
      </c>
      <c r="AE125">
        <v>13.832978277222299</v>
      </c>
      <c r="AF125">
        <v>10.5381172480279</v>
      </c>
      <c r="AG125">
        <v>5.3801333953106196</v>
      </c>
      <c r="AH125">
        <v>7.9639824577773597</v>
      </c>
      <c r="AI125">
        <v>11.6848602617592</v>
      </c>
      <c r="AJ125">
        <v>10.7469398216162</v>
      </c>
      <c r="AK125">
        <v>4.2909142642316702</v>
      </c>
      <c r="AL125">
        <v>6.2438700324246499</v>
      </c>
      <c r="AM125">
        <v>9.5523277345557691</v>
      </c>
      <c r="AN125">
        <v>7.0397246795625703</v>
      </c>
      <c r="AO125">
        <v>5.02497287687107</v>
      </c>
      <c r="AP125">
        <v>7.7122590433534501</v>
      </c>
      <c r="AQ125">
        <v>11.6750980478377</v>
      </c>
      <c r="AR125">
        <v>8.6488918141375208</v>
      </c>
      <c r="AS125">
        <v>5.0534178665561003</v>
      </c>
      <c r="AT125">
        <v>7.6973293192846297</v>
      </c>
      <c r="AU125">
        <v>12.269378923527301</v>
      </c>
      <c r="AV125">
        <v>9.1151018088852904</v>
      </c>
      <c r="AW125">
        <v>4.1391238370185901</v>
      </c>
      <c r="AX125">
        <v>6.4259234781425896</v>
      </c>
      <c r="AY125">
        <v>9.7615183111081301</v>
      </c>
      <c r="AZ125">
        <v>7.4361536486959396</v>
      </c>
      <c r="BA125">
        <v>5.5760255465487596</v>
      </c>
      <c r="BB125">
        <v>9.3504571211859009</v>
      </c>
      <c r="BC125">
        <v>14.0344863952753</v>
      </c>
      <c r="BD125">
        <v>10.598271284487501</v>
      </c>
      <c r="BE125">
        <v>5.1161442893555904</v>
      </c>
      <c r="BF125">
        <v>7.3871692892962102</v>
      </c>
      <c r="BG125">
        <v>12.147648915192001</v>
      </c>
      <c r="BH125">
        <v>15.0116687649917</v>
      </c>
      <c r="BI125">
        <v>4.32013877971941</v>
      </c>
      <c r="BJ125">
        <v>6.5045284709400404</v>
      </c>
      <c r="BK125">
        <v>10.780907548597799</v>
      </c>
      <c r="BL125">
        <v>8.9634987150310295</v>
      </c>
    </row>
    <row r="126" spans="1:64" x14ac:dyDescent="0.25">
      <c r="A126" s="15" t="str">
        <f t="shared" si="2"/>
        <v>Brokered Dep / Liab--33419</v>
      </c>
      <c r="B126" s="15" t="str">
        <f t="shared" si="3"/>
        <v>Brokered Dep / Liab</v>
      </c>
      <c r="C126">
        <v>19</v>
      </c>
      <c r="D126" s="22">
        <v>33419</v>
      </c>
      <c r="E126">
        <v>0</v>
      </c>
      <c r="F126">
        <v>0</v>
      </c>
      <c r="G126">
        <v>0</v>
      </c>
      <c r="H126">
        <v>8.9336875880046598E-3</v>
      </c>
      <c r="I126">
        <v>0</v>
      </c>
      <c r="J126">
        <v>0</v>
      </c>
      <c r="K126">
        <v>0</v>
      </c>
      <c r="L126">
        <v>1.09689812877776E-2</v>
      </c>
      <c r="M126">
        <v>0</v>
      </c>
      <c r="N126">
        <v>0</v>
      </c>
      <c r="O126">
        <v>0</v>
      </c>
      <c r="P126">
        <v>0.11874497322154701</v>
      </c>
      <c r="Q126">
        <v>0</v>
      </c>
      <c r="R126">
        <v>0</v>
      </c>
      <c r="S126">
        <v>0</v>
      </c>
      <c r="T126">
        <v>0</v>
      </c>
      <c r="U126">
        <v>0</v>
      </c>
      <c r="V126">
        <v>0</v>
      </c>
      <c r="W126">
        <v>0</v>
      </c>
      <c r="X126">
        <v>1.30518416154365E-2</v>
      </c>
      <c r="Y126">
        <v>0</v>
      </c>
      <c r="Z126">
        <v>0</v>
      </c>
      <c r="AA126">
        <v>0</v>
      </c>
      <c r="AB126">
        <v>0</v>
      </c>
      <c r="AC126">
        <v>0</v>
      </c>
      <c r="AD126">
        <v>0</v>
      </c>
      <c r="AE126">
        <v>0</v>
      </c>
      <c r="AF126">
        <v>0</v>
      </c>
      <c r="AG126">
        <v>0</v>
      </c>
      <c r="AH126">
        <v>0</v>
      </c>
      <c r="AI126">
        <v>0</v>
      </c>
      <c r="AJ126">
        <v>3.7562893416922698E-2</v>
      </c>
      <c r="AK126">
        <v>0</v>
      </c>
      <c r="AL126">
        <v>0</v>
      </c>
      <c r="AM126">
        <v>0</v>
      </c>
      <c r="AN126">
        <v>4.0884643275802997E-2</v>
      </c>
      <c r="AO126">
        <v>0</v>
      </c>
      <c r="AP126">
        <v>0</v>
      </c>
      <c r="AQ126">
        <v>0</v>
      </c>
      <c r="AR126">
        <v>1.1627791851553E-2</v>
      </c>
      <c r="AS126">
        <v>0</v>
      </c>
      <c r="AT126">
        <v>0</v>
      </c>
      <c r="AU126">
        <v>0</v>
      </c>
      <c r="AV126">
        <v>2.0534625320964901E-2</v>
      </c>
      <c r="AW126">
        <v>0</v>
      </c>
      <c r="AX126">
        <v>0</v>
      </c>
      <c r="AY126">
        <v>0</v>
      </c>
      <c r="AZ126">
        <v>1.6004255646488101E-2</v>
      </c>
      <c r="BA126">
        <v>0</v>
      </c>
      <c r="BB126">
        <v>0</v>
      </c>
      <c r="BC126">
        <v>0</v>
      </c>
      <c r="BD126">
        <v>5.9188016666168299E-3</v>
      </c>
      <c r="BE126">
        <v>0</v>
      </c>
      <c r="BF126">
        <v>0</v>
      </c>
      <c r="BG126">
        <v>0</v>
      </c>
      <c r="BH126">
        <v>0.87358358169302897</v>
      </c>
      <c r="BI126">
        <v>0</v>
      </c>
      <c r="BJ126">
        <v>0</v>
      </c>
      <c r="BK126">
        <v>0</v>
      </c>
      <c r="BL126">
        <v>7.0625239544753707E-2</v>
      </c>
    </row>
    <row r="127" spans="1:64" x14ac:dyDescent="0.25">
      <c r="A127" s="15" t="str">
        <f t="shared" si="2"/>
        <v>Liquid Assets / Assets--33419</v>
      </c>
      <c r="B127" s="15" t="str">
        <f t="shared" si="3"/>
        <v>Liquid Assets / Assets</v>
      </c>
      <c r="C127">
        <v>20</v>
      </c>
      <c r="D127" s="22">
        <v>33419</v>
      </c>
      <c r="E127">
        <v>0.82750000000000001</v>
      </c>
      <c r="F127">
        <v>6.63</v>
      </c>
      <c r="G127">
        <v>12.125</v>
      </c>
      <c r="H127">
        <v>21.873191489361702</v>
      </c>
      <c r="I127">
        <v>0.505</v>
      </c>
      <c r="J127">
        <v>6.86</v>
      </c>
      <c r="K127">
        <v>13.68</v>
      </c>
      <c r="L127">
        <v>7.8705464006938399</v>
      </c>
      <c r="M127">
        <v>-1.8</v>
      </c>
      <c r="N127">
        <v>5.31</v>
      </c>
      <c r="O127">
        <v>13.53</v>
      </c>
      <c r="P127">
        <v>7.9406843814080696</v>
      </c>
      <c r="Q127">
        <v>1.8925000000000001</v>
      </c>
      <c r="R127">
        <v>5.3150000000000004</v>
      </c>
      <c r="S127">
        <v>8.86</v>
      </c>
      <c r="T127">
        <v>5.8841176470588197</v>
      </c>
      <c r="U127">
        <v>0.74</v>
      </c>
      <c r="V127">
        <v>7.15</v>
      </c>
      <c r="W127">
        <v>13.244999999999999</v>
      </c>
      <c r="X127">
        <v>8.0150580431177403</v>
      </c>
      <c r="Y127">
        <v>-2.69</v>
      </c>
      <c r="Z127">
        <v>3.66</v>
      </c>
      <c r="AA127">
        <v>10.2875</v>
      </c>
      <c r="AB127">
        <v>7.78633802816901</v>
      </c>
      <c r="AC127">
        <v>-2.2200000000000002</v>
      </c>
      <c r="AD127">
        <v>4.12</v>
      </c>
      <c r="AE127">
        <v>10.78</v>
      </c>
      <c r="AF127">
        <v>5.1222068965517202</v>
      </c>
      <c r="AG127">
        <v>6.17</v>
      </c>
      <c r="AH127">
        <v>14.23</v>
      </c>
      <c r="AI127">
        <v>20.47</v>
      </c>
      <c r="AJ127">
        <v>13.8142276422764</v>
      </c>
      <c r="AK127">
        <v>2.1625000000000001</v>
      </c>
      <c r="AL127">
        <v>6.34</v>
      </c>
      <c r="AM127">
        <v>13.425000000000001</v>
      </c>
      <c r="AN127">
        <v>7.6678703703703697</v>
      </c>
      <c r="AO127">
        <v>1.38</v>
      </c>
      <c r="AP127">
        <v>7.25</v>
      </c>
      <c r="AQ127">
        <v>14.77</v>
      </c>
      <c r="AR127">
        <v>8.1518476499189596</v>
      </c>
      <c r="AS127">
        <v>3.13</v>
      </c>
      <c r="AT127">
        <v>9.68</v>
      </c>
      <c r="AU127">
        <v>17.07</v>
      </c>
      <c r="AV127">
        <v>12.014642032332601</v>
      </c>
      <c r="AW127">
        <v>0.84499999999999997</v>
      </c>
      <c r="AX127">
        <v>6.51</v>
      </c>
      <c r="AY127">
        <v>12.0375</v>
      </c>
      <c r="AZ127">
        <v>7.0661602209944796</v>
      </c>
      <c r="BA127">
        <v>0.04</v>
      </c>
      <c r="BB127">
        <v>7.0449999999999999</v>
      </c>
      <c r="BC127">
        <v>14.07</v>
      </c>
      <c r="BD127">
        <v>8.9327443609022605</v>
      </c>
      <c r="BE127">
        <v>-4.78</v>
      </c>
      <c r="BF127">
        <v>0.54</v>
      </c>
      <c r="BG127">
        <v>8.64</v>
      </c>
      <c r="BH127">
        <v>3.8291228070175398</v>
      </c>
      <c r="BI127">
        <v>-4.6449999999999996</v>
      </c>
      <c r="BJ127">
        <v>4.51</v>
      </c>
      <c r="BK127">
        <v>11.285</v>
      </c>
      <c r="BL127">
        <v>7.4931724137930997</v>
      </c>
    </row>
    <row r="128" spans="1:64" x14ac:dyDescent="0.25">
      <c r="A128" s="15" t="str">
        <f t="shared" si="2"/>
        <v>Net Loan Growth (last 4 qtrs)--33419</v>
      </c>
      <c r="B128" s="15" t="str">
        <f t="shared" si="3"/>
        <v>Net Loan Growth (last 4 qtrs)</v>
      </c>
      <c r="C128">
        <v>21</v>
      </c>
      <c r="D128" s="22">
        <v>33419</v>
      </c>
      <c r="F128">
        <v>77.659574468085097</v>
      </c>
      <c r="J128">
        <v>76.689189189189193</v>
      </c>
      <c r="N128">
        <v>68.982855258819697</v>
      </c>
      <c r="R128">
        <v>88.571428571428598</v>
      </c>
      <c r="V128">
        <v>78.260869565217405</v>
      </c>
      <c r="Z128">
        <v>63.448275862069003</v>
      </c>
      <c r="AD128">
        <v>65.540540540540505</v>
      </c>
      <c r="AH128">
        <v>90.4</v>
      </c>
      <c r="AI128"/>
      <c r="AK128"/>
      <c r="AL128">
        <v>80.909090909090907</v>
      </c>
      <c r="AP128">
        <v>78.412698412698404</v>
      </c>
      <c r="AT128">
        <v>85.972850678732996</v>
      </c>
      <c r="AX128">
        <v>77.688172043010795</v>
      </c>
      <c r="BB128">
        <v>74.358974358974393</v>
      </c>
      <c r="BF128">
        <v>57.627118644067799</v>
      </c>
      <c r="BJ128">
        <v>64</v>
      </c>
    </row>
    <row r="129" spans="1:64" x14ac:dyDescent="0.25">
      <c r="A129" s="15" t="str">
        <f t="shared" si="2"/>
        <v>Equity / Assets--33511</v>
      </c>
      <c r="B129" s="15" t="str">
        <f t="shared" si="3"/>
        <v>Equity / Assets</v>
      </c>
      <c r="C129">
        <v>1</v>
      </c>
      <c r="D129" s="22">
        <v>33511</v>
      </c>
      <c r="E129">
        <v>7.7114765982511004</v>
      </c>
      <c r="F129">
        <v>9.2817679558011097</v>
      </c>
      <c r="G129">
        <v>10.922218826405899</v>
      </c>
      <c r="H129">
        <v>9.6369118973904406</v>
      </c>
      <c r="I129">
        <v>7.4400314830360799</v>
      </c>
      <c r="J129">
        <v>8.5920915950986902</v>
      </c>
      <c r="K129">
        <v>10.432440368928001</v>
      </c>
      <c r="L129">
        <v>9.2004823257677799</v>
      </c>
      <c r="M129">
        <v>7.0208088400831103</v>
      </c>
      <c r="N129">
        <v>8.2905762438252992</v>
      </c>
      <c r="O129">
        <v>10.1699527976611</v>
      </c>
      <c r="P129">
        <v>8.9536934031658593</v>
      </c>
      <c r="Q129">
        <v>7.2365798599348201</v>
      </c>
      <c r="R129">
        <v>8.0108499095840902</v>
      </c>
      <c r="S129">
        <v>9.1791121182862199</v>
      </c>
      <c r="T129">
        <v>8.4385856729380198</v>
      </c>
      <c r="U129">
        <v>7.3111919927206497</v>
      </c>
      <c r="V129">
        <v>8.4239963224027008</v>
      </c>
      <c r="W129">
        <v>10.105505586505201</v>
      </c>
      <c r="X129">
        <v>8.9767231037187507</v>
      </c>
      <c r="Y129">
        <v>7.6645966477752303</v>
      </c>
      <c r="Z129">
        <v>8.5998137224464504</v>
      </c>
      <c r="AA129">
        <v>10.3782993152051</v>
      </c>
      <c r="AB129">
        <v>9.1457940064381393</v>
      </c>
      <c r="AC129">
        <v>7.8678981842522404</v>
      </c>
      <c r="AD129">
        <v>9.2564833268261602</v>
      </c>
      <c r="AE129">
        <v>11.2017060406724</v>
      </c>
      <c r="AF129">
        <v>9.7911248797761203</v>
      </c>
      <c r="AG129">
        <v>8.0752636013173706</v>
      </c>
      <c r="AH129">
        <v>9.5207877461706794</v>
      </c>
      <c r="AI129">
        <v>11.809900990099001</v>
      </c>
      <c r="AJ129">
        <v>10.3328726432306</v>
      </c>
      <c r="AK129">
        <v>7.4693843591029401</v>
      </c>
      <c r="AL129">
        <v>8.2935497867440091</v>
      </c>
      <c r="AM129">
        <v>9.5466012632451402</v>
      </c>
      <c r="AN129">
        <v>8.7627945907074398</v>
      </c>
      <c r="AO129">
        <v>7.90397706915084</v>
      </c>
      <c r="AP129">
        <v>9.3277870216306091</v>
      </c>
      <c r="AQ129">
        <v>11.3588245257453</v>
      </c>
      <c r="AR129">
        <v>9.9276033914452206</v>
      </c>
      <c r="AS129">
        <v>7.3075509510633996</v>
      </c>
      <c r="AT129">
        <v>8.3413786445259692</v>
      </c>
      <c r="AU129">
        <v>9.8004873591227497</v>
      </c>
      <c r="AV129">
        <v>8.8161239204080193</v>
      </c>
      <c r="AW129">
        <v>7.2970815326485301</v>
      </c>
      <c r="AX129">
        <v>8.30230138786116</v>
      </c>
      <c r="AY129">
        <v>9.5642586746908407</v>
      </c>
      <c r="AZ129">
        <v>8.66589921985533</v>
      </c>
      <c r="BA129">
        <v>7.1758595970600902</v>
      </c>
      <c r="BB129">
        <v>8.1072921290842395</v>
      </c>
      <c r="BC129">
        <v>9.3913208864226299</v>
      </c>
      <c r="BD129">
        <v>8.5308976964557903</v>
      </c>
      <c r="BE129">
        <v>6.68292334002658</v>
      </c>
      <c r="BF129">
        <v>7.7628710678167696</v>
      </c>
      <c r="BG129">
        <v>9.1064077738096607</v>
      </c>
      <c r="BH129">
        <v>8.3127433658130201</v>
      </c>
      <c r="BI129">
        <v>7.2248094417782696</v>
      </c>
      <c r="BJ129">
        <v>8.07024562710426</v>
      </c>
      <c r="BK129">
        <v>9.3233535576680993</v>
      </c>
      <c r="BL129">
        <v>8.5339181031104197</v>
      </c>
    </row>
    <row r="130" spans="1:64" x14ac:dyDescent="0.25">
      <c r="A130" s="15" t="str">
        <f t="shared" si="2"/>
        <v>Total Risk Based Capital Ratio--33511</v>
      </c>
      <c r="B130" s="15" t="str">
        <f t="shared" si="3"/>
        <v>Total Risk Based Capital Ratio</v>
      </c>
      <c r="C130">
        <v>2</v>
      </c>
      <c r="D130" s="22">
        <v>33511</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row>
    <row r="131" spans="1:64" x14ac:dyDescent="0.25">
      <c r="A131" s="15" t="str">
        <f t="shared" ref="A131:A194" si="4">B131&amp;"--"&amp;D131</f>
        <v>Tier 1 Leverage Ratio--33511</v>
      </c>
      <c r="B131" s="15" t="str">
        <f t="shared" ref="B131:B194" si="5">VLOOKUP(C131,labels,2,FALSE)</f>
        <v>Tier 1 Leverage Ratio</v>
      </c>
      <c r="C131">
        <v>3</v>
      </c>
      <c r="D131" s="22">
        <v>33511</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row>
    <row r="132" spans="1:64" x14ac:dyDescent="0.25">
      <c r="A132" s="15" t="str">
        <f t="shared" si="4"/>
        <v>ALLL / Nonaccrual Loans--33511</v>
      </c>
      <c r="B132" s="15" t="str">
        <f t="shared" si="5"/>
        <v>ALLL / Nonaccrual Loans</v>
      </c>
      <c r="C132">
        <v>4</v>
      </c>
      <c r="D132" s="22">
        <v>33511</v>
      </c>
      <c r="E132">
        <v>101.014264793622</v>
      </c>
      <c r="F132">
        <v>200.546448087432</v>
      </c>
      <c r="G132">
        <v>435.597722960152</v>
      </c>
      <c r="H132">
        <v>658.94434052305701</v>
      </c>
      <c r="I132">
        <v>87.391304347826093</v>
      </c>
      <c r="J132">
        <v>168.80733944954099</v>
      </c>
      <c r="K132">
        <v>385.18518518518499</v>
      </c>
      <c r="L132">
        <v>491.81277892890398</v>
      </c>
      <c r="M132">
        <v>78.722981580257695</v>
      </c>
      <c r="N132">
        <v>151.80827886710199</v>
      </c>
      <c r="O132">
        <v>368.51272015655599</v>
      </c>
      <c r="P132">
        <v>455.30259739990601</v>
      </c>
      <c r="Q132">
        <v>133.86880856760399</v>
      </c>
      <c r="R132">
        <v>182.02898550724601</v>
      </c>
      <c r="S132">
        <v>455.29411764705901</v>
      </c>
      <c r="T132">
        <v>456.224677521876</v>
      </c>
      <c r="U132">
        <v>94.953191556434504</v>
      </c>
      <c r="V132">
        <v>190.95238095238099</v>
      </c>
      <c r="W132">
        <v>475.43478260869603</v>
      </c>
      <c r="X132">
        <v>533.47006410617098</v>
      </c>
      <c r="Y132">
        <v>82.707196221886704</v>
      </c>
      <c r="Z132">
        <v>139.33641387195101</v>
      </c>
      <c r="AA132">
        <v>369.67688937568499</v>
      </c>
      <c r="AB132">
        <v>603.86117260645506</v>
      </c>
      <c r="AC132">
        <v>83.421402214022194</v>
      </c>
      <c r="AD132">
        <v>168.42105263157899</v>
      </c>
      <c r="AE132">
        <v>382.83649503161701</v>
      </c>
      <c r="AF132">
        <v>493.27958740783299</v>
      </c>
      <c r="AG132">
        <v>100.39314392762699</v>
      </c>
      <c r="AH132">
        <v>206.40248447204999</v>
      </c>
      <c r="AI132">
        <v>446.78341315999501</v>
      </c>
      <c r="AJ132">
        <v>766.87958574143897</v>
      </c>
      <c r="AK132">
        <v>62.162162162162197</v>
      </c>
      <c r="AL132">
        <v>112.538226299694</v>
      </c>
      <c r="AM132">
        <v>205</v>
      </c>
      <c r="AN132">
        <v>194.25648467051701</v>
      </c>
      <c r="AO132">
        <v>90.599455040871902</v>
      </c>
      <c r="AP132">
        <v>185.645933014354</v>
      </c>
      <c r="AQ132">
        <v>401.78571428571399</v>
      </c>
      <c r="AR132">
        <v>559.47713241766996</v>
      </c>
      <c r="AS132">
        <v>89.497901194704596</v>
      </c>
      <c r="AT132">
        <v>181.16394939581701</v>
      </c>
      <c r="AU132">
        <v>435.28836754643203</v>
      </c>
      <c r="AV132">
        <v>614.81172807215296</v>
      </c>
      <c r="AW132">
        <v>83.360246273287004</v>
      </c>
      <c r="AX132">
        <v>148.131495400646</v>
      </c>
      <c r="AY132">
        <v>346.03896103896102</v>
      </c>
      <c r="AZ132">
        <v>321.11518861153297</v>
      </c>
      <c r="BA132">
        <v>77.894719352528099</v>
      </c>
      <c r="BB132">
        <v>149.07166907166899</v>
      </c>
      <c r="BC132">
        <v>354.34782608695701</v>
      </c>
      <c r="BD132">
        <v>458.54776037773502</v>
      </c>
      <c r="BE132">
        <v>103.45053162732</v>
      </c>
      <c r="BF132">
        <v>175.504351915836</v>
      </c>
      <c r="BG132">
        <v>499.107142857143</v>
      </c>
      <c r="BH132">
        <v>687.27388986971096</v>
      </c>
      <c r="BI132">
        <v>87.660696626744297</v>
      </c>
      <c r="BJ132">
        <v>154.083333333333</v>
      </c>
      <c r="BK132">
        <v>514.26146010186801</v>
      </c>
      <c r="BL132">
        <v>538.23416088973897</v>
      </c>
    </row>
    <row r="133" spans="1:64" x14ac:dyDescent="0.25">
      <c r="A133" s="15" t="str">
        <f t="shared" si="4"/>
        <v>[NCL + OREO] / [Total Loans + OREO]--33511</v>
      </c>
      <c r="B133" s="15" t="str">
        <f t="shared" si="5"/>
        <v>[NCL + OREO] / [Total Loans + OREO]</v>
      </c>
      <c r="C133">
        <v>5</v>
      </c>
      <c r="D133" s="22">
        <v>33511</v>
      </c>
      <c r="E133">
        <v>1.1406096361848601</v>
      </c>
      <c r="F133">
        <v>2.4982650936849402</v>
      </c>
      <c r="G133">
        <v>4.0405034807678799</v>
      </c>
      <c r="H133">
        <v>2.9047691282452202</v>
      </c>
      <c r="I133">
        <v>0.85810921600280698</v>
      </c>
      <c r="J133">
        <v>1.8933633177297</v>
      </c>
      <c r="K133">
        <v>3.4314500849436498</v>
      </c>
      <c r="L133">
        <v>2.4132142156880101</v>
      </c>
      <c r="M133">
        <v>0.89488197904210698</v>
      </c>
      <c r="N133">
        <v>2.1080514379558601</v>
      </c>
      <c r="O133">
        <v>4.2737837018761198</v>
      </c>
      <c r="P133">
        <v>3.12181611626505</v>
      </c>
      <c r="Q133">
        <v>1.22196297893137</v>
      </c>
      <c r="R133">
        <v>1.59406593025474</v>
      </c>
      <c r="S133">
        <v>2.7276436860086499</v>
      </c>
      <c r="T133">
        <v>1.9911653463564001</v>
      </c>
      <c r="U133">
        <v>0.802792321116928</v>
      </c>
      <c r="V133">
        <v>1.87209942578463</v>
      </c>
      <c r="W133">
        <v>3.20612852886934</v>
      </c>
      <c r="X133">
        <v>2.2661386544200699</v>
      </c>
      <c r="Y133">
        <v>0.90171325518485101</v>
      </c>
      <c r="Z133">
        <v>2.4249004705030801</v>
      </c>
      <c r="AA133">
        <v>3.9698749042634698</v>
      </c>
      <c r="AB133">
        <v>2.9427175616343701</v>
      </c>
      <c r="AC133">
        <v>0.88121521345581999</v>
      </c>
      <c r="AD133">
        <v>2.11904047205278</v>
      </c>
      <c r="AE133">
        <v>4.4715721579581897</v>
      </c>
      <c r="AF133">
        <v>3.06013725557691</v>
      </c>
      <c r="AG133">
        <v>0.81477457903313399</v>
      </c>
      <c r="AH133">
        <v>1.4971287940935201</v>
      </c>
      <c r="AI133">
        <v>2.8211516193550601</v>
      </c>
      <c r="AJ133">
        <v>2.08543385151521</v>
      </c>
      <c r="AK133">
        <v>1.0846950045311301</v>
      </c>
      <c r="AL133">
        <v>1.9475344715043099</v>
      </c>
      <c r="AM133">
        <v>3.2853674083134199</v>
      </c>
      <c r="AN133">
        <v>2.3985351072409302</v>
      </c>
      <c r="AO133">
        <v>0.85956806704630895</v>
      </c>
      <c r="AP133">
        <v>1.95417789757412</v>
      </c>
      <c r="AQ133">
        <v>3.6809815950920202</v>
      </c>
      <c r="AR133">
        <v>2.6062874393014899</v>
      </c>
      <c r="AS133">
        <v>0.76401489829051705</v>
      </c>
      <c r="AT133">
        <v>1.7207225852230701</v>
      </c>
      <c r="AU133">
        <v>3.2074438970990702</v>
      </c>
      <c r="AV133">
        <v>2.2531621993007298</v>
      </c>
      <c r="AW133">
        <v>1.0024310161002199</v>
      </c>
      <c r="AX133">
        <v>1.8973754885006699</v>
      </c>
      <c r="AY133">
        <v>3.0927636214757399</v>
      </c>
      <c r="AZ133">
        <v>2.24429454058235</v>
      </c>
      <c r="BA133">
        <v>0.81879844694445603</v>
      </c>
      <c r="BB133">
        <v>2.1382667414827199</v>
      </c>
      <c r="BC133">
        <v>3.67668371163687</v>
      </c>
      <c r="BD133">
        <v>2.5979364962443801</v>
      </c>
      <c r="BE133">
        <v>0.958161609976246</v>
      </c>
      <c r="BF133">
        <v>1.8383809750740301</v>
      </c>
      <c r="BG133">
        <v>2.92522459968828</v>
      </c>
      <c r="BH133">
        <v>2.2773958717793601</v>
      </c>
      <c r="BI133">
        <v>0.81684026172404101</v>
      </c>
      <c r="BJ133">
        <v>2.0795775758046098</v>
      </c>
      <c r="BK133">
        <v>3.7200882545586298</v>
      </c>
      <c r="BL133">
        <v>2.4494733822248902</v>
      </c>
    </row>
    <row r="134" spans="1:64" x14ac:dyDescent="0.25">
      <c r="A134" s="15" t="str">
        <f t="shared" si="4"/>
        <v>[Noncurrent + Delinquent Loans] / [Capital + ALLL]--33511</v>
      </c>
      <c r="B134" s="15" t="str">
        <f t="shared" si="5"/>
        <v>[Noncurrent + Delinquent Loans] / [Capital + ALLL]</v>
      </c>
      <c r="C134">
        <v>6</v>
      </c>
      <c r="D134" s="22">
        <v>33511</v>
      </c>
      <c r="E134">
        <v>9.01562708695071</v>
      </c>
      <c r="F134">
        <v>15.7364698646986</v>
      </c>
      <c r="G134">
        <v>27.459459459459499</v>
      </c>
      <c r="H134">
        <v>21.796586311048699</v>
      </c>
      <c r="I134">
        <v>8.1482223283970594</v>
      </c>
      <c r="J134">
        <v>15.594849773593699</v>
      </c>
      <c r="K134">
        <v>26.109802208772699</v>
      </c>
      <c r="L134">
        <v>19.116328057925202</v>
      </c>
      <c r="M134">
        <v>8.7543439717281899</v>
      </c>
      <c r="N134">
        <v>18.020479665000099</v>
      </c>
      <c r="O134">
        <v>32.320066925093897</v>
      </c>
      <c r="P134">
        <v>24.221868859797102</v>
      </c>
      <c r="Q134">
        <v>12.7106220120028</v>
      </c>
      <c r="R134">
        <v>18.472385428907199</v>
      </c>
      <c r="S134">
        <v>34.901692815818599</v>
      </c>
      <c r="T134">
        <v>23.5705943420786</v>
      </c>
      <c r="U134">
        <v>8.0754180007114904</v>
      </c>
      <c r="V134">
        <v>16.233140655105998</v>
      </c>
      <c r="W134">
        <v>26.504297994269301</v>
      </c>
      <c r="X134">
        <v>19.157380064771001</v>
      </c>
      <c r="Y134">
        <v>9.3294460641399404</v>
      </c>
      <c r="Z134">
        <v>16.474164133738601</v>
      </c>
      <c r="AA134">
        <v>24.980079681274901</v>
      </c>
      <c r="AB134">
        <v>21.022707362081</v>
      </c>
      <c r="AC134">
        <v>5.4213897658997103</v>
      </c>
      <c r="AD134">
        <v>13.413344095775599</v>
      </c>
      <c r="AE134">
        <v>22.3206386657541</v>
      </c>
      <c r="AF134">
        <v>16.873238561213402</v>
      </c>
      <c r="AG134">
        <v>6.3480209111277102</v>
      </c>
      <c r="AH134">
        <v>10.438695163104599</v>
      </c>
      <c r="AI134">
        <v>19.543973941368101</v>
      </c>
      <c r="AJ134">
        <v>14.865913737480399</v>
      </c>
      <c r="AK134">
        <v>13.6987421328209</v>
      </c>
      <c r="AL134">
        <v>19.9474289519701</v>
      </c>
      <c r="AM134">
        <v>32.165415709778003</v>
      </c>
      <c r="AN134">
        <v>23.920190184112901</v>
      </c>
      <c r="AO134">
        <v>6.3480209111277102</v>
      </c>
      <c r="AP134">
        <v>12.778429073857</v>
      </c>
      <c r="AQ134">
        <v>23.338870431893699</v>
      </c>
      <c r="AR134">
        <v>17.029642684966198</v>
      </c>
      <c r="AS134">
        <v>8.9233753637245403</v>
      </c>
      <c r="AT134">
        <v>16.590423909728599</v>
      </c>
      <c r="AU134">
        <v>26.549344126043401</v>
      </c>
      <c r="AV134">
        <v>20.313348296613</v>
      </c>
      <c r="AW134">
        <v>10.515114051030601</v>
      </c>
      <c r="AX134">
        <v>19.231497290475801</v>
      </c>
      <c r="AY134">
        <v>29.8606305132475</v>
      </c>
      <c r="AZ134">
        <v>21.653320255300802</v>
      </c>
      <c r="BA134">
        <v>10.410599232255301</v>
      </c>
      <c r="BB134">
        <v>18.175863031543699</v>
      </c>
      <c r="BC134">
        <v>30.481027542463799</v>
      </c>
      <c r="BD134">
        <v>21.747993539897202</v>
      </c>
      <c r="BE134">
        <v>12.11312325079</v>
      </c>
      <c r="BF134">
        <v>17.400886972456998</v>
      </c>
      <c r="BG134">
        <v>31.810896823248399</v>
      </c>
      <c r="BH134">
        <v>22.709438739495202</v>
      </c>
      <c r="BI134">
        <v>10.5842322207885</v>
      </c>
      <c r="BJ134">
        <v>19.283937049254099</v>
      </c>
      <c r="BK134">
        <v>28.465393662612101</v>
      </c>
      <c r="BL134">
        <v>20.580137080412101</v>
      </c>
    </row>
    <row r="135" spans="1:64" x14ac:dyDescent="0.25">
      <c r="A135" s="15" t="str">
        <f t="shared" si="4"/>
        <v xml:space="preserve">  Ag [NCL+DQ] / [Capital + ALLL]--33511</v>
      </c>
      <c r="B135" s="15" t="str">
        <f t="shared" si="5"/>
        <v xml:space="preserve">  Ag [NCL+DQ] / [Capital + ALLL]</v>
      </c>
      <c r="C135">
        <v>7</v>
      </c>
      <c r="D135" s="22">
        <v>33511</v>
      </c>
      <c r="E135">
        <v>0</v>
      </c>
      <c r="F135">
        <v>0.69534282018111204</v>
      </c>
      <c r="G135">
        <v>5.3395889186773902</v>
      </c>
      <c r="H135">
        <v>5.3074655766214303</v>
      </c>
      <c r="I135">
        <v>0</v>
      </c>
      <c r="J135">
        <v>0.86929309371456098</v>
      </c>
      <c r="K135">
        <v>5.2198147969621997</v>
      </c>
      <c r="L135">
        <v>4.1544342059276804</v>
      </c>
      <c r="M135">
        <v>0</v>
      </c>
      <c r="N135">
        <v>0</v>
      </c>
      <c r="O135">
        <v>1.4973852037661</v>
      </c>
      <c r="P135">
        <v>1.89207430527638</v>
      </c>
      <c r="Q135">
        <v>0</v>
      </c>
      <c r="R135">
        <v>0</v>
      </c>
      <c r="S135">
        <v>0</v>
      </c>
      <c r="T135">
        <v>5.2572771048817801E-2</v>
      </c>
      <c r="U135">
        <v>0</v>
      </c>
      <c r="V135">
        <v>0.54231832336167396</v>
      </c>
      <c r="W135">
        <v>4.2725460886895901</v>
      </c>
      <c r="X135">
        <v>3.6225545596220199</v>
      </c>
      <c r="Y135">
        <v>0</v>
      </c>
      <c r="Z135">
        <v>0</v>
      </c>
      <c r="AA135">
        <v>5.3395889186773902</v>
      </c>
      <c r="AB135">
        <v>4.2325983780481904</v>
      </c>
      <c r="AC135">
        <v>0.311685735672529</v>
      </c>
      <c r="AD135">
        <v>2.8947368421052602</v>
      </c>
      <c r="AE135">
        <v>11.6303554550566</v>
      </c>
      <c r="AF135">
        <v>8.1464983544298804</v>
      </c>
      <c r="AG135">
        <v>0.18524235875270101</v>
      </c>
      <c r="AH135">
        <v>1.88182891649104</v>
      </c>
      <c r="AI135">
        <v>7.0951156812339304</v>
      </c>
      <c r="AJ135">
        <v>4.9061653645628596</v>
      </c>
      <c r="AK135">
        <v>0</v>
      </c>
      <c r="AL135">
        <v>0.69912320946636697</v>
      </c>
      <c r="AM135">
        <v>4.4409919963059901</v>
      </c>
      <c r="AN135">
        <v>3.3296282134855302</v>
      </c>
      <c r="AO135">
        <v>0.44128462858543799</v>
      </c>
      <c r="AP135">
        <v>3.3942558746736302</v>
      </c>
      <c r="AQ135">
        <v>9.7609561752987997</v>
      </c>
      <c r="AR135">
        <v>7.1232893142120801</v>
      </c>
      <c r="AS135">
        <v>0</v>
      </c>
      <c r="AT135">
        <v>0.47883064516128998</v>
      </c>
      <c r="AU135">
        <v>5.1517939282428697</v>
      </c>
      <c r="AV135">
        <v>4.0714523571510197</v>
      </c>
      <c r="AW135">
        <v>0</v>
      </c>
      <c r="AX135">
        <v>0</v>
      </c>
      <c r="AY135">
        <v>2.2636665690423099</v>
      </c>
      <c r="AZ135">
        <v>1.96926652195897</v>
      </c>
      <c r="BA135">
        <v>0</v>
      </c>
      <c r="BB135">
        <v>0</v>
      </c>
      <c r="BC135">
        <v>1.4854773617818</v>
      </c>
      <c r="BD135">
        <v>1.88312677048124</v>
      </c>
      <c r="BE135">
        <v>0</v>
      </c>
      <c r="BF135">
        <v>0</v>
      </c>
      <c r="BG135">
        <v>1.16128044617407</v>
      </c>
      <c r="BH135">
        <v>1.1536749853180499</v>
      </c>
      <c r="BI135">
        <v>0</v>
      </c>
      <c r="BJ135">
        <v>0</v>
      </c>
      <c r="BK135">
        <v>0</v>
      </c>
      <c r="BL135">
        <v>0.53792664889949204</v>
      </c>
    </row>
    <row r="136" spans="1:64" x14ac:dyDescent="0.25">
      <c r="A136" s="15" t="str">
        <f t="shared" si="4"/>
        <v xml:space="preserve">  CLD [NCL+DQ] / [Capital + ALLL]--33511</v>
      </c>
      <c r="B136" s="15" t="str">
        <f t="shared" si="5"/>
        <v xml:space="preserve">  CLD [NCL+DQ] / [Capital + ALLL]</v>
      </c>
      <c r="C136">
        <v>8</v>
      </c>
      <c r="D136" s="22">
        <v>33511</v>
      </c>
      <c r="E136">
        <v>0</v>
      </c>
      <c r="F136">
        <v>0</v>
      </c>
      <c r="G136">
        <v>0</v>
      </c>
      <c r="H136">
        <v>0.17855281364314801</v>
      </c>
      <c r="I136">
        <v>0</v>
      </c>
      <c r="J136">
        <v>0</v>
      </c>
      <c r="K136">
        <v>0</v>
      </c>
      <c r="L136">
        <v>0.177854867569613</v>
      </c>
      <c r="M136">
        <v>0</v>
      </c>
      <c r="N136">
        <v>0</v>
      </c>
      <c r="O136">
        <v>0</v>
      </c>
      <c r="P136">
        <v>1.0112210303282401</v>
      </c>
      <c r="Q136">
        <v>0</v>
      </c>
      <c r="R136">
        <v>0</v>
      </c>
      <c r="S136">
        <v>0</v>
      </c>
      <c r="T136">
        <v>0.103500115907437</v>
      </c>
      <c r="U136">
        <v>0</v>
      </c>
      <c r="V136">
        <v>0</v>
      </c>
      <c r="W136">
        <v>0</v>
      </c>
      <c r="X136">
        <v>0.29713433211076701</v>
      </c>
      <c r="Y136">
        <v>0</v>
      </c>
      <c r="Z136">
        <v>0</v>
      </c>
      <c r="AA136">
        <v>0</v>
      </c>
      <c r="AB136">
        <v>9.4472721200963602E-2</v>
      </c>
      <c r="AC136">
        <v>0</v>
      </c>
      <c r="AD136">
        <v>0</v>
      </c>
      <c r="AE136">
        <v>0</v>
      </c>
      <c r="AF136">
        <v>5.56496231959809E-2</v>
      </c>
      <c r="AG136">
        <v>0</v>
      </c>
      <c r="AH136">
        <v>0</v>
      </c>
      <c r="AI136">
        <v>0</v>
      </c>
      <c r="AJ136">
        <v>1.37083484447153E-2</v>
      </c>
      <c r="AK136">
        <v>0</v>
      </c>
      <c r="AL136">
        <v>0</v>
      </c>
      <c r="AM136">
        <v>0</v>
      </c>
      <c r="AN136">
        <v>0.16897384382702399</v>
      </c>
      <c r="AO136">
        <v>0</v>
      </c>
      <c r="AP136">
        <v>0</v>
      </c>
      <c r="AQ136">
        <v>0</v>
      </c>
      <c r="AR136">
        <v>2.66173508957477E-2</v>
      </c>
      <c r="AS136">
        <v>0</v>
      </c>
      <c r="AT136">
        <v>0</v>
      </c>
      <c r="AU136">
        <v>0</v>
      </c>
      <c r="AV136">
        <v>0.23397833078393901</v>
      </c>
      <c r="AW136">
        <v>0</v>
      </c>
      <c r="AX136">
        <v>0</v>
      </c>
      <c r="AY136">
        <v>0</v>
      </c>
      <c r="AZ136">
        <v>0.245845964483144</v>
      </c>
      <c r="BA136">
        <v>0</v>
      </c>
      <c r="BB136">
        <v>0</v>
      </c>
      <c r="BC136">
        <v>0</v>
      </c>
      <c r="BD136">
        <v>0.33767513449886299</v>
      </c>
      <c r="BE136">
        <v>0</v>
      </c>
      <c r="BF136">
        <v>0</v>
      </c>
      <c r="BG136">
        <v>0</v>
      </c>
      <c r="BH136">
        <v>0.36094081737688</v>
      </c>
      <c r="BI136">
        <v>0</v>
      </c>
      <c r="BJ136">
        <v>0</v>
      </c>
      <c r="BK136">
        <v>0.16077170418006401</v>
      </c>
      <c r="BL136">
        <v>0.79988914354179097</v>
      </c>
    </row>
    <row r="137" spans="1:64" x14ac:dyDescent="0.25">
      <c r="A137" s="15" t="str">
        <f t="shared" si="4"/>
        <v xml:space="preserve">  CRE [NCL+DQ] / [Capital + ALLL]--33511</v>
      </c>
      <c r="B137" s="15" t="str">
        <f t="shared" si="5"/>
        <v xml:space="preserve">  CRE [NCL+DQ] / [Capital + ALLL]</v>
      </c>
      <c r="C137">
        <v>9</v>
      </c>
      <c r="D137" s="22">
        <v>33511</v>
      </c>
      <c r="E137">
        <v>0</v>
      </c>
      <c r="F137">
        <v>0.52770448548812698</v>
      </c>
      <c r="G137">
        <v>2.8773214752811902</v>
      </c>
      <c r="H137">
        <v>2.3466720959160101</v>
      </c>
      <c r="I137">
        <v>0</v>
      </c>
      <c r="J137">
        <v>0.16434963392705801</v>
      </c>
      <c r="K137">
        <v>3.2249767555001201</v>
      </c>
      <c r="L137">
        <v>2.3473170357523698</v>
      </c>
      <c r="M137">
        <v>0</v>
      </c>
      <c r="N137">
        <v>0.98339149815147997</v>
      </c>
      <c r="O137">
        <v>6.3472461928577797</v>
      </c>
      <c r="P137">
        <v>5.1632901554127999</v>
      </c>
      <c r="Q137">
        <v>0</v>
      </c>
      <c r="R137">
        <v>1.5616728427739499</v>
      </c>
      <c r="S137">
        <v>4.3120609360655902</v>
      </c>
      <c r="T137">
        <v>2.8502046460477102</v>
      </c>
      <c r="U137">
        <v>0</v>
      </c>
      <c r="V137">
        <v>0.32739177882866499</v>
      </c>
      <c r="W137">
        <v>3.7141073657927599</v>
      </c>
      <c r="X137">
        <v>2.65518709149723</v>
      </c>
      <c r="Y137">
        <v>0</v>
      </c>
      <c r="Z137">
        <v>0</v>
      </c>
      <c r="AA137">
        <v>1.60857908847185</v>
      </c>
      <c r="AB137">
        <v>1.5214139339482899</v>
      </c>
      <c r="AC137">
        <v>0</v>
      </c>
      <c r="AD137">
        <v>0</v>
      </c>
      <c r="AE137">
        <v>1.8795411552680601</v>
      </c>
      <c r="AF137">
        <v>1.43016694429307</v>
      </c>
      <c r="AG137">
        <v>0</v>
      </c>
      <c r="AH137">
        <v>0</v>
      </c>
      <c r="AI137">
        <v>1.0807757484466201</v>
      </c>
      <c r="AJ137">
        <v>1.2412583494917999</v>
      </c>
      <c r="AK137">
        <v>0</v>
      </c>
      <c r="AL137">
        <v>2.6379391458605501</v>
      </c>
      <c r="AM137">
        <v>6.32848542171409</v>
      </c>
      <c r="AN137">
        <v>4.3599857016547103</v>
      </c>
      <c r="AO137">
        <v>0</v>
      </c>
      <c r="AP137">
        <v>0</v>
      </c>
      <c r="AQ137">
        <v>1.5459723352318999</v>
      </c>
      <c r="AR137">
        <v>1.29266386743544</v>
      </c>
      <c r="AS137">
        <v>0</v>
      </c>
      <c r="AT137">
        <v>0.26269702276707502</v>
      </c>
      <c r="AU137">
        <v>3.3684210526315801</v>
      </c>
      <c r="AV137">
        <v>2.4373900700875102</v>
      </c>
      <c r="AW137">
        <v>0</v>
      </c>
      <c r="AX137">
        <v>1.16723125702988</v>
      </c>
      <c r="AY137">
        <v>5.18562382172379</v>
      </c>
      <c r="AZ137">
        <v>3.2076719904309798</v>
      </c>
      <c r="BA137">
        <v>0</v>
      </c>
      <c r="BB137">
        <v>0.66872402322393598</v>
      </c>
      <c r="BC137">
        <v>4.12474553844838</v>
      </c>
      <c r="BD137">
        <v>2.70566196692244</v>
      </c>
      <c r="BE137">
        <v>0.20419698408067699</v>
      </c>
      <c r="BF137">
        <v>2.6257136204532499</v>
      </c>
      <c r="BG137">
        <v>5.6630442918974202</v>
      </c>
      <c r="BH137">
        <v>4.6974447267424804</v>
      </c>
      <c r="BI137">
        <v>0</v>
      </c>
      <c r="BJ137">
        <v>1.52062215703223</v>
      </c>
      <c r="BK137">
        <v>7.00090735597606</v>
      </c>
      <c r="BL137">
        <v>4.1673862153517804</v>
      </c>
    </row>
    <row r="138" spans="1:64" x14ac:dyDescent="0.25">
      <c r="A138" s="15" t="str">
        <f t="shared" si="4"/>
        <v xml:space="preserve">  Res RE [NCL+DQ] / [Capital + ALLL]--33511</v>
      </c>
      <c r="B138" s="15" t="str">
        <f t="shared" si="5"/>
        <v xml:space="preserve">  Res RE [NCL+DQ] / [Capital + ALLL]</v>
      </c>
      <c r="C138">
        <v>10</v>
      </c>
      <c r="D138" s="22">
        <v>33511</v>
      </c>
      <c r="E138">
        <v>0.44771890053839603</v>
      </c>
      <c r="F138">
        <v>1.76816664016537</v>
      </c>
      <c r="G138">
        <v>4.3024771838331199</v>
      </c>
      <c r="H138">
        <v>3.34516056773256</v>
      </c>
      <c r="I138">
        <v>0.219418738720975</v>
      </c>
      <c r="J138">
        <v>1.9980001436733801</v>
      </c>
      <c r="K138">
        <v>4.8482555902072404</v>
      </c>
      <c r="L138">
        <v>3.4224365406346098</v>
      </c>
      <c r="M138">
        <v>0.45573446843725901</v>
      </c>
      <c r="N138">
        <v>2.72864786993209</v>
      </c>
      <c r="O138">
        <v>6.9925017522360298</v>
      </c>
      <c r="P138">
        <v>5.0378026335137998</v>
      </c>
      <c r="Q138">
        <v>3.81992635004947</v>
      </c>
      <c r="R138">
        <v>5.7154181529924699</v>
      </c>
      <c r="S138">
        <v>11.5989189762173</v>
      </c>
      <c r="T138">
        <v>9.3732453341463504</v>
      </c>
      <c r="U138">
        <v>0.58868944219262698</v>
      </c>
      <c r="V138">
        <v>2.2528160200250298</v>
      </c>
      <c r="W138">
        <v>5.5385283870917696</v>
      </c>
      <c r="X138">
        <v>3.7778489604981802</v>
      </c>
      <c r="Y138">
        <v>0.24109792284866499</v>
      </c>
      <c r="Z138">
        <v>2.1123132405976301</v>
      </c>
      <c r="AA138">
        <v>4.4421936043987804</v>
      </c>
      <c r="AB138">
        <v>3.1506406504790001</v>
      </c>
      <c r="AC138">
        <v>0</v>
      </c>
      <c r="AD138">
        <v>0.51921559126694306</v>
      </c>
      <c r="AE138">
        <v>2.0470093654510402</v>
      </c>
      <c r="AF138">
        <v>1.29686344498365</v>
      </c>
      <c r="AG138">
        <v>0</v>
      </c>
      <c r="AH138">
        <v>0.21905805038335199</v>
      </c>
      <c r="AI138">
        <v>1.1299435028248599</v>
      </c>
      <c r="AJ138">
        <v>1.1659434729087499</v>
      </c>
      <c r="AK138">
        <v>2.5984289000583098</v>
      </c>
      <c r="AL138">
        <v>4.4163362325815303</v>
      </c>
      <c r="AM138">
        <v>7.8498272281419004</v>
      </c>
      <c r="AN138">
        <v>5.8923595974270802</v>
      </c>
      <c r="AO138">
        <v>0</v>
      </c>
      <c r="AP138">
        <v>1.06744298884037</v>
      </c>
      <c r="AQ138">
        <v>3.0270844397238399</v>
      </c>
      <c r="AR138">
        <v>2.1521091863451098</v>
      </c>
      <c r="AS138">
        <v>0.20408163265306101</v>
      </c>
      <c r="AT138">
        <v>1.9955654101995599</v>
      </c>
      <c r="AU138">
        <v>4.6476761619190397</v>
      </c>
      <c r="AV138">
        <v>3.4537580310376699</v>
      </c>
      <c r="AW138">
        <v>2.2766430663225798</v>
      </c>
      <c r="AX138">
        <v>4.6542583889079197</v>
      </c>
      <c r="AY138">
        <v>9.0098097788621807</v>
      </c>
      <c r="AZ138">
        <v>6.3728819629858098</v>
      </c>
      <c r="BA138">
        <v>0.18793881640056001</v>
      </c>
      <c r="BB138">
        <v>1.9519653837998301</v>
      </c>
      <c r="BC138">
        <v>4.5115349667143603</v>
      </c>
      <c r="BD138">
        <v>3.0845225826001901</v>
      </c>
      <c r="BE138">
        <v>0.38766769489471697</v>
      </c>
      <c r="BF138">
        <v>2.01794675286625</v>
      </c>
      <c r="BG138">
        <v>4.8544422886455099</v>
      </c>
      <c r="BH138">
        <v>3.37020147466307</v>
      </c>
      <c r="BI138">
        <v>0.62450067683111099</v>
      </c>
      <c r="BJ138">
        <v>3.2037888694038101</v>
      </c>
      <c r="BK138">
        <v>6.8150190587422896</v>
      </c>
      <c r="BL138">
        <v>4.4485239592884502</v>
      </c>
    </row>
    <row r="139" spans="1:64" x14ac:dyDescent="0.25">
      <c r="A139" s="15" t="str">
        <f t="shared" si="4"/>
        <v xml:space="preserve">  C&amp;I [NCL+DQ] / [Capital + ALLL]--33511</v>
      </c>
      <c r="B139" s="15" t="str">
        <f t="shared" si="5"/>
        <v xml:space="preserve">  C&amp;I [NCL+DQ] / [Capital + ALLL]</v>
      </c>
      <c r="C139">
        <v>11</v>
      </c>
      <c r="D139" s="22">
        <v>33511</v>
      </c>
      <c r="E139">
        <v>3.6163522012578602</v>
      </c>
      <c r="F139">
        <v>7.0821529745042504</v>
      </c>
      <c r="G139">
        <v>15.211433046202</v>
      </c>
      <c r="H139">
        <v>12.207523793122901</v>
      </c>
      <c r="I139">
        <v>2.1607876972353401</v>
      </c>
      <c r="J139">
        <v>5.6801076193653</v>
      </c>
      <c r="K139">
        <v>11.7237360962586</v>
      </c>
      <c r="L139">
        <v>8.4797252296633694</v>
      </c>
      <c r="M139">
        <v>1.26684893563677</v>
      </c>
      <c r="N139">
        <v>4.6315567153558304</v>
      </c>
      <c r="O139">
        <v>11.337115683521001</v>
      </c>
      <c r="P139">
        <v>8.3666206975577904</v>
      </c>
      <c r="Q139">
        <v>1.38775778007457</v>
      </c>
      <c r="R139">
        <v>3.6430289838469498</v>
      </c>
      <c r="S139">
        <v>10.5436011194752</v>
      </c>
      <c r="T139">
        <v>6.6668628918959403</v>
      </c>
      <c r="U139">
        <v>1.7543859649122799</v>
      </c>
      <c r="V139">
        <v>5.0427207237393201</v>
      </c>
      <c r="W139">
        <v>10.9121621621622</v>
      </c>
      <c r="X139">
        <v>7.7945690634163203</v>
      </c>
      <c r="Y139">
        <v>3.45528455284553</v>
      </c>
      <c r="Z139">
        <v>8.0975316074653794</v>
      </c>
      <c r="AA139">
        <v>14.3248532289628</v>
      </c>
      <c r="AB139">
        <v>11.8357252152905</v>
      </c>
      <c r="AC139">
        <v>2.4901040100867</v>
      </c>
      <c r="AD139">
        <v>6.5965037927650503</v>
      </c>
      <c r="AE139">
        <v>14.037881946220701</v>
      </c>
      <c r="AF139">
        <v>10.177951457125401</v>
      </c>
      <c r="AG139">
        <v>2.0802377414561701</v>
      </c>
      <c r="AH139">
        <v>5.1232643808444296</v>
      </c>
      <c r="AI139">
        <v>8.9855072463768106</v>
      </c>
      <c r="AJ139">
        <v>7.4974384090674704</v>
      </c>
      <c r="AK139">
        <v>2.76049085735912</v>
      </c>
      <c r="AL139">
        <v>6.04234323529435</v>
      </c>
      <c r="AM139">
        <v>12.515082528301299</v>
      </c>
      <c r="AN139">
        <v>8.4077261768223206</v>
      </c>
      <c r="AO139">
        <v>2.4838012958963298</v>
      </c>
      <c r="AP139">
        <v>5.9052059052059098</v>
      </c>
      <c r="AQ139">
        <v>12.5379939209726</v>
      </c>
      <c r="AR139">
        <v>9.3276872426158093</v>
      </c>
      <c r="AS139">
        <v>2.9060716139076299</v>
      </c>
      <c r="AT139">
        <v>6.5630789006086703</v>
      </c>
      <c r="AU139">
        <v>13.118937060365001</v>
      </c>
      <c r="AV139">
        <v>9.7153702144714007</v>
      </c>
      <c r="AW139">
        <v>1.69032460621743</v>
      </c>
      <c r="AX139">
        <v>4.6542767725943603</v>
      </c>
      <c r="AY139">
        <v>10.016236136178801</v>
      </c>
      <c r="AZ139">
        <v>7.1248040456061901</v>
      </c>
      <c r="BA139">
        <v>3.7237916727074398</v>
      </c>
      <c r="BB139">
        <v>8.6401919362290798</v>
      </c>
      <c r="BC139">
        <v>15.962288783553401</v>
      </c>
      <c r="BD139">
        <v>11.4148272311149</v>
      </c>
      <c r="BE139">
        <v>1.4324464156514101</v>
      </c>
      <c r="BF139">
        <v>3.4552963907377499</v>
      </c>
      <c r="BG139">
        <v>6.9077429969441297</v>
      </c>
      <c r="BH139">
        <v>5.6244133488800703</v>
      </c>
      <c r="BI139">
        <v>1.4200790740142299</v>
      </c>
      <c r="BJ139">
        <v>6.1248360822037604</v>
      </c>
      <c r="BK139">
        <v>12.209562850469799</v>
      </c>
      <c r="BL139">
        <v>7.4983607582897696</v>
      </c>
    </row>
    <row r="140" spans="1:64" x14ac:dyDescent="0.25">
      <c r="A140" s="15" t="str">
        <f t="shared" si="4"/>
        <v xml:space="preserve">  Ind [NCL+DQ] / [Capital + ALLL]--33511</v>
      </c>
      <c r="B140" s="15" t="str">
        <f t="shared" si="5"/>
        <v xml:space="preserve">  Ind [NCL+DQ] / [Capital + ALLL]</v>
      </c>
      <c r="C140">
        <v>12</v>
      </c>
      <c r="D140" s="22">
        <v>33511</v>
      </c>
      <c r="E140">
        <v>0.49699189118493298</v>
      </c>
      <c r="F140">
        <v>1.59134309357097</v>
      </c>
      <c r="G140">
        <v>3.44332855093257</v>
      </c>
      <c r="H140">
        <v>3.1225689840128901</v>
      </c>
      <c r="I140">
        <v>0.66886418833140104</v>
      </c>
      <c r="J140">
        <v>1.68310515420939</v>
      </c>
      <c r="K140">
        <v>3.5512526509112399</v>
      </c>
      <c r="L140">
        <v>2.7478971828670402</v>
      </c>
      <c r="M140">
        <v>0.699741188263025</v>
      </c>
      <c r="N140">
        <v>2.0114845203491698</v>
      </c>
      <c r="O140">
        <v>4.6520296512455097</v>
      </c>
      <c r="P140">
        <v>3.5057251732421202</v>
      </c>
      <c r="Q140">
        <v>2.2452618575030199</v>
      </c>
      <c r="R140">
        <v>3.6636265265110501</v>
      </c>
      <c r="S140">
        <v>6.3084197963867901</v>
      </c>
      <c r="T140">
        <v>5.22064134816618</v>
      </c>
      <c r="U140">
        <v>0.81271227559437198</v>
      </c>
      <c r="V140">
        <v>1.8057589067838</v>
      </c>
      <c r="W140">
        <v>3.70072405470636</v>
      </c>
      <c r="X140">
        <v>2.8277606779648599</v>
      </c>
      <c r="Y140">
        <v>0.72961373390557904</v>
      </c>
      <c r="Z140">
        <v>1.98570293884035</v>
      </c>
      <c r="AA140">
        <v>3.8850038850038802</v>
      </c>
      <c r="AB140">
        <v>3.1880759677619199</v>
      </c>
      <c r="AC140">
        <v>0.27586457425167099</v>
      </c>
      <c r="AD140">
        <v>0.80847232010022696</v>
      </c>
      <c r="AE140">
        <v>1.87444574749556</v>
      </c>
      <c r="AF140">
        <v>1.43230802317978</v>
      </c>
      <c r="AG140">
        <v>0.30745580322828597</v>
      </c>
      <c r="AH140">
        <v>1.0136205258156501</v>
      </c>
      <c r="AI140">
        <v>2.1082761610092202</v>
      </c>
      <c r="AJ140">
        <v>3.21984634064308</v>
      </c>
      <c r="AK140">
        <v>1.3784658343031</v>
      </c>
      <c r="AL140">
        <v>2.4210454363288401</v>
      </c>
      <c r="AM140">
        <v>3.7594238748143902</v>
      </c>
      <c r="AN140">
        <v>3.1859299848243499</v>
      </c>
      <c r="AO140">
        <v>0.425894378194208</v>
      </c>
      <c r="AP140">
        <v>1.13168724279835</v>
      </c>
      <c r="AQ140">
        <v>2.5561097256857899</v>
      </c>
      <c r="AR140">
        <v>1.8770010369278101</v>
      </c>
      <c r="AS140">
        <v>0.79660116834838002</v>
      </c>
      <c r="AT140">
        <v>1.9825918762089001</v>
      </c>
      <c r="AU140">
        <v>4.0053404539385804</v>
      </c>
      <c r="AV140">
        <v>3.0343423083235801</v>
      </c>
      <c r="AW140">
        <v>1.1724497865813299</v>
      </c>
      <c r="AX140">
        <v>2.3014262585568401</v>
      </c>
      <c r="AY140">
        <v>4.1859054332402303</v>
      </c>
      <c r="AZ140">
        <v>3.4388194928778302</v>
      </c>
      <c r="BA140">
        <v>0.92300386758355002</v>
      </c>
      <c r="BB140">
        <v>2.2054175283440198</v>
      </c>
      <c r="BC140">
        <v>4.0748008045708399</v>
      </c>
      <c r="BD140">
        <v>3.10567273249417</v>
      </c>
      <c r="BE140">
        <v>1.37868142901782</v>
      </c>
      <c r="BF140">
        <v>3.02075410966123</v>
      </c>
      <c r="BG140">
        <v>6.7427603796789102</v>
      </c>
      <c r="BH140">
        <v>7.6372116754035497</v>
      </c>
      <c r="BI140">
        <v>1.08302006027806</v>
      </c>
      <c r="BJ140">
        <v>2.18988900538936</v>
      </c>
      <c r="BK140">
        <v>4.2707715013184098</v>
      </c>
      <c r="BL140">
        <v>3.0885023495480399</v>
      </c>
    </row>
    <row r="141" spans="1:64" x14ac:dyDescent="0.25">
      <c r="A141" s="15" t="str">
        <f t="shared" si="4"/>
        <v xml:space="preserve">  OREO / [Capital + ALLL]--33511</v>
      </c>
      <c r="B141" s="15" t="str">
        <f t="shared" si="5"/>
        <v xml:space="preserve">  OREO / [Capital + ALLL]</v>
      </c>
      <c r="C141">
        <v>13</v>
      </c>
      <c r="D141" s="22">
        <v>33511</v>
      </c>
      <c r="E141">
        <v>0</v>
      </c>
      <c r="F141">
        <v>1.5140045420136301</v>
      </c>
      <c r="G141">
        <v>6.26432391138274</v>
      </c>
      <c r="H141">
        <v>4.0052540275083803</v>
      </c>
      <c r="I141">
        <v>0</v>
      </c>
      <c r="J141">
        <v>1.4216812126780001</v>
      </c>
      <c r="K141">
        <v>4.98916184971098</v>
      </c>
      <c r="L141">
        <v>3.4232351336662901</v>
      </c>
      <c r="M141">
        <v>0</v>
      </c>
      <c r="N141">
        <v>1.8458878805852399</v>
      </c>
      <c r="O141">
        <v>7.80621913166312</v>
      </c>
      <c r="P141">
        <v>6.8608640473838003</v>
      </c>
      <c r="Q141">
        <v>0.40961436684091002</v>
      </c>
      <c r="R141">
        <v>1.8368556191981</v>
      </c>
      <c r="S141">
        <v>4.3693053734600698</v>
      </c>
      <c r="T141">
        <v>2.7208028536616902</v>
      </c>
      <c r="U141">
        <v>0</v>
      </c>
      <c r="V141">
        <v>1.50703281982585</v>
      </c>
      <c r="W141">
        <v>5.5042016806722698</v>
      </c>
      <c r="X141">
        <v>3.87421234567416</v>
      </c>
      <c r="Y141">
        <v>0</v>
      </c>
      <c r="Z141">
        <v>1.67622408469343</v>
      </c>
      <c r="AA141">
        <v>5.2579167496514598</v>
      </c>
      <c r="AB141">
        <v>3.46616637705909</v>
      </c>
      <c r="AC141">
        <v>0</v>
      </c>
      <c r="AD141">
        <v>0.74028272066412504</v>
      </c>
      <c r="AE141">
        <v>4.3382103040525299</v>
      </c>
      <c r="AF141">
        <v>2.67514176672959</v>
      </c>
      <c r="AG141">
        <v>0</v>
      </c>
      <c r="AH141">
        <v>0.57175528873642101</v>
      </c>
      <c r="AI141">
        <v>2.63653483992467</v>
      </c>
      <c r="AJ141">
        <v>2.06586174604766</v>
      </c>
      <c r="AK141">
        <v>0</v>
      </c>
      <c r="AL141">
        <v>1.99604031380369</v>
      </c>
      <c r="AM141">
        <v>6.0056947975295003</v>
      </c>
      <c r="AN141">
        <v>3.9966127189006802</v>
      </c>
      <c r="AO141">
        <v>0</v>
      </c>
      <c r="AP141">
        <v>0.96212070241539405</v>
      </c>
      <c r="AQ141">
        <v>4.7206165703275502</v>
      </c>
      <c r="AR141">
        <v>3.1290561099545302</v>
      </c>
      <c r="AS141">
        <v>0</v>
      </c>
      <c r="AT141">
        <v>1.49447693307342</v>
      </c>
      <c r="AU141">
        <v>4.8704200178730996</v>
      </c>
      <c r="AV141">
        <v>3.3669788489556201</v>
      </c>
      <c r="AW141">
        <v>9.8877188129546101E-2</v>
      </c>
      <c r="AX141">
        <v>1.8519946204781601</v>
      </c>
      <c r="AY141">
        <v>5.4203883470704</v>
      </c>
      <c r="AZ141">
        <v>3.6548182242993699</v>
      </c>
      <c r="BA141">
        <v>0</v>
      </c>
      <c r="BB141">
        <v>1.9631036554952099</v>
      </c>
      <c r="BC141">
        <v>6.4899257534932904</v>
      </c>
      <c r="BD141">
        <v>4.3980235902454599</v>
      </c>
      <c r="BE141">
        <v>0.40391173020399201</v>
      </c>
      <c r="BF141">
        <v>1.5824618083958299</v>
      </c>
      <c r="BG141">
        <v>4.7585648113157601</v>
      </c>
      <c r="BH141">
        <v>3.64061364284996</v>
      </c>
      <c r="BI141">
        <v>0</v>
      </c>
      <c r="BJ141">
        <v>2.6967171444240301</v>
      </c>
      <c r="BK141">
        <v>6.8461760962973397</v>
      </c>
      <c r="BL141">
        <v>4.9384114449314804</v>
      </c>
    </row>
    <row r="142" spans="1:64" x14ac:dyDescent="0.25">
      <c r="A142" s="15" t="str">
        <f t="shared" si="4"/>
        <v>ROAA--33511</v>
      </c>
      <c r="B142" s="15" t="str">
        <f t="shared" si="5"/>
        <v>ROAA</v>
      </c>
      <c r="C142">
        <v>14</v>
      </c>
      <c r="D142" s="22">
        <v>33511</v>
      </c>
      <c r="E142">
        <v>0.73</v>
      </c>
      <c r="F142">
        <v>1.04</v>
      </c>
      <c r="G142">
        <v>1.31</v>
      </c>
      <c r="H142">
        <v>0.94634408602150499</v>
      </c>
      <c r="I142">
        <v>0.73750000000000004</v>
      </c>
      <c r="J142">
        <v>1.05</v>
      </c>
      <c r="K142">
        <v>1.32</v>
      </c>
      <c r="L142">
        <v>0.99547826086956503</v>
      </c>
      <c r="M142">
        <v>0.57999999999999996</v>
      </c>
      <c r="N142">
        <v>0.98</v>
      </c>
      <c r="O142">
        <v>1.3</v>
      </c>
      <c r="P142">
        <v>0.80992465289536097</v>
      </c>
      <c r="Q142">
        <v>0.66</v>
      </c>
      <c r="R142">
        <v>0.87</v>
      </c>
      <c r="S142">
        <v>1.1399999999999999</v>
      </c>
      <c r="T142">
        <v>0.85542857142857098</v>
      </c>
      <c r="U142">
        <v>0.69</v>
      </c>
      <c r="V142">
        <v>1.01</v>
      </c>
      <c r="W142">
        <v>1.29</v>
      </c>
      <c r="X142">
        <v>0.94664991624790595</v>
      </c>
      <c r="Y142">
        <v>0.81</v>
      </c>
      <c r="Z142">
        <v>1.0900000000000001</v>
      </c>
      <c r="AA142">
        <v>1.34</v>
      </c>
      <c r="AB142">
        <v>1.0373426573426601</v>
      </c>
      <c r="AC142">
        <v>0.79749999999999999</v>
      </c>
      <c r="AD142">
        <v>1.0900000000000001</v>
      </c>
      <c r="AE142">
        <v>1.38</v>
      </c>
      <c r="AF142">
        <v>0.97417808219178104</v>
      </c>
      <c r="AG142">
        <v>0.95</v>
      </c>
      <c r="AH142">
        <v>1.26</v>
      </c>
      <c r="AI142">
        <v>1.49</v>
      </c>
      <c r="AJ142">
        <v>1.30512195121951</v>
      </c>
      <c r="AK142">
        <v>0.63</v>
      </c>
      <c r="AL142">
        <v>0.97499999999999998</v>
      </c>
      <c r="AM142">
        <v>1.2575000000000001</v>
      </c>
      <c r="AN142">
        <v>0.93777777777777804</v>
      </c>
      <c r="AO142">
        <v>0.82</v>
      </c>
      <c r="AP142">
        <v>1.0900000000000001</v>
      </c>
      <c r="AQ142">
        <v>1.39</v>
      </c>
      <c r="AR142">
        <v>1.0440096618357499</v>
      </c>
      <c r="AS142">
        <v>0.74</v>
      </c>
      <c r="AT142">
        <v>1.07</v>
      </c>
      <c r="AU142">
        <v>1.35</v>
      </c>
      <c r="AV142">
        <v>1.0068523002421299</v>
      </c>
      <c r="AW142">
        <v>0.66</v>
      </c>
      <c r="AX142">
        <v>0.98</v>
      </c>
      <c r="AY142">
        <v>1.23</v>
      </c>
      <c r="AZ142">
        <v>0.92481081081081096</v>
      </c>
      <c r="BA142">
        <v>0.55000000000000004</v>
      </c>
      <c r="BB142">
        <v>0.92500000000000004</v>
      </c>
      <c r="BC142">
        <v>1.26</v>
      </c>
      <c r="BD142">
        <v>0.82277777777777805</v>
      </c>
      <c r="BE142">
        <v>0.91249999999999998</v>
      </c>
      <c r="BF142">
        <v>1.075</v>
      </c>
      <c r="BG142">
        <v>1.3075000000000001</v>
      </c>
      <c r="BH142">
        <v>1.26351851851852</v>
      </c>
      <c r="BI142">
        <v>0.59499999999999997</v>
      </c>
      <c r="BJ142">
        <v>0.995</v>
      </c>
      <c r="BK142">
        <v>1.2675000000000001</v>
      </c>
      <c r="BL142">
        <v>0.840514705882353</v>
      </c>
    </row>
    <row r="143" spans="1:64" x14ac:dyDescent="0.25">
      <c r="A143" s="15" t="str">
        <f t="shared" si="4"/>
        <v>NIM--33511</v>
      </c>
      <c r="B143" s="15" t="str">
        <f t="shared" si="5"/>
        <v>NIM</v>
      </c>
      <c r="C143">
        <v>15</v>
      </c>
      <c r="D143" s="22">
        <v>33511</v>
      </c>
      <c r="E143">
        <v>4.25</v>
      </c>
      <c r="F143">
        <v>4.75</v>
      </c>
      <c r="G143">
        <v>5.24</v>
      </c>
      <c r="H143">
        <v>4.8058064516129004</v>
      </c>
      <c r="I143">
        <v>4.17</v>
      </c>
      <c r="J143">
        <v>4.5549999999999997</v>
      </c>
      <c r="K143">
        <v>5.0125000000000002</v>
      </c>
      <c r="L143">
        <v>4.6131391304347797</v>
      </c>
      <c r="M143">
        <v>4.04</v>
      </c>
      <c r="N143">
        <v>4.49</v>
      </c>
      <c r="O143">
        <v>5.01</v>
      </c>
      <c r="P143">
        <v>4.5573145953267904</v>
      </c>
      <c r="Q143">
        <v>4.2949999999999999</v>
      </c>
      <c r="R143">
        <v>4.45</v>
      </c>
      <c r="S143">
        <v>4.7549999999999999</v>
      </c>
      <c r="T143">
        <v>4.5454285714285696</v>
      </c>
      <c r="U143">
        <v>4.17</v>
      </c>
      <c r="V143">
        <v>4.57</v>
      </c>
      <c r="W143">
        <v>4.9800000000000004</v>
      </c>
      <c r="X143">
        <v>4.5893132328308202</v>
      </c>
      <c r="Y143">
        <v>4.3600000000000003</v>
      </c>
      <c r="Z143">
        <v>4.9000000000000004</v>
      </c>
      <c r="AA143">
        <v>5.55</v>
      </c>
      <c r="AB143">
        <v>4.9539860139860101</v>
      </c>
      <c r="AC143">
        <v>3.9975000000000001</v>
      </c>
      <c r="AD143">
        <v>4.38</v>
      </c>
      <c r="AE143">
        <v>4.7300000000000004</v>
      </c>
      <c r="AF143">
        <v>4.4127397260274002</v>
      </c>
      <c r="AG143">
        <v>4.13</v>
      </c>
      <c r="AH143">
        <v>4.5199999999999996</v>
      </c>
      <c r="AI143">
        <v>5.0599999999999996</v>
      </c>
      <c r="AJ143">
        <v>4.8157723577235796</v>
      </c>
      <c r="AK143">
        <v>4.2125000000000004</v>
      </c>
      <c r="AL143">
        <v>4.5250000000000004</v>
      </c>
      <c r="AM143">
        <v>4.8</v>
      </c>
      <c r="AN143">
        <v>4.5188888888888901</v>
      </c>
      <c r="AO143">
        <v>4.09</v>
      </c>
      <c r="AP143">
        <v>4.43</v>
      </c>
      <c r="AQ143">
        <v>4.8499999999999996</v>
      </c>
      <c r="AR143">
        <v>4.4795491143317197</v>
      </c>
      <c r="AS143">
        <v>4.1900000000000004</v>
      </c>
      <c r="AT143">
        <v>4.58</v>
      </c>
      <c r="AU143">
        <v>5.05</v>
      </c>
      <c r="AV143">
        <v>4.6515980629539904</v>
      </c>
      <c r="AW143">
        <v>4.2675000000000001</v>
      </c>
      <c r="AX143">
        <v>4.59</v>
      </c>
      <c r="AY143">
        <v>5.0199999999999996</v>
      </c>
      <c r="AZ143">
        <v>4.6374594594594596</v>
      </c>
      <c r="BA143">
        <v>4.25</v>
      </c>
      <c r="BB143">
        <v>4.6349999999999998</v>
      </c>
      <c r="BC143">
        <v>5.23</v>
      </c>
      <c r="BD143">
        <v>4.7242460317460298</v>
      </c>
      <c r="BE143">
        <v>4.1974999999999998</v>
      </c>
      <c r="BF143">
        <v>4.76</v>
      </c>
      <c r="BG143">
        <v>5.4775</v>
      </c>
      <c r="BH143">
        <v>5.3298148148148101</v>
      </c>
      <c r="BI143">
        <v>4.47</v>
      </c>
      <c r="BJ143">
        <v>4.84</v>
      </c>
      <c r="BK143">
        <v>5.36</v>
      </c>
      <c r="BL143">
        <v>4.9238970588235302</v>
      </c>
    </row>
    <row r="144" spans="1:64" x14ac:dyDescent="0.25">
      <c r="A144" s="15" t="str">
        <f t="shared" si="4"/>
        <v>Provisions / Avg Assets--33511</v>
      </c>
      <c r="B144" s="15" t="str">
        <f t="shared" si="5"/>
        <v>Provisions / Avg Assets</v>
      </c>
      <c r="C144">
        <v>16</v>
      </c>
      <c r="D144" s="22">
        <v>33511</v>
      </c>
      <c r="E144">
        <v>7.0000000000000007E-2</v>
      </c>
      <c r="F144">
        <v>0.26</v>
      </c>
      <c r="G144">
        <v>0.5</v>
      </c>
      <c r="H144">
        <v>0.33483870967741902</v>
      </c>
      <c r="I144">
        <v>0.01</v>
      </c>
      <c r="J144">
        <v>0.16</v>
      </c>
      <c r="K144">
        <v>0.33</v>
      </c>
      <c r="L144">
        <v>0.256252173913044</v>
      </c>
      <c r="M144">
        <v>0.06</v>
      </c>
      <c r="N144">
        <v>0.20499999999999999</v>
      </c>
      <c r="O144">
        <v>0.45</v>
      </c>
      <c r="P144">
        <v>0.37175668811378298</v>
      </c>
      <c r="Q144">
        <v>8.5000000000000006E-2</v>
      </c>
      <c r="R144">
        <v>0.16</v>
      </c>
      <c r="S144">
        <v>0.35</v>
      </c>
      <c r="T144">
        <v>0.27885714285714303</v>
      </c>
      <c r="U144">
        <v>0.01</v>
      </c>
      <c r="V144">
        <v>0.17</v>
      </c>
      <c r="W144">
        <v>0.33</v>
      </c>
      <c r="X144">
        <v>0.25978224455611398</v>
      </c>
      <c r="Y144">
        <v>0</v>
      </c>
      <c r="Z144">
        <v>0.16</v>
      </c>
      <c r="AA144">
        <v>0.41</v>
      </c>
      <c r="AB144">
        <v>0.26216783216783202</v>
      </c>
      <c r="AC144">
        <v>0</v>
      </c>
      <c r="AD144">
        <v>0.15</v>
      </c>
      <c r="AE144">
        <v>0.3125</v>
      </c>
      <c r="AF144">
        <v>0.26931506849315101</v>
      </c>
      <c r="AG144">
        <v>0</v>
      </c>
      <c r="AH144">
        <v>0.13</v>
      </c>
      <c r="AI144">
        <v>0.33</v>
      </c>
      <c r="AJ144">
        <v>0.29121951219512199</v>
      </c>
      <c r="AK144">
        <v>0.08</v>
      </c>
      <c r="AL144">
        <v>0.16</v>
      </c>
      <c r="AM144">
        <v>0.27</v>
      </c>
      <c r="AN144">
        <v>0.219907407407407</v>
      </c>
      <c r="AO144">
        <v>0</v>
      </c>
      <c r="AP144">
        <v>0.11</v>
      </c>
      <c r="AQ144">
        <v>0.28000000000000003</v>
      </c>
      <c r="AR144">
        <v>0.210305958132045</v>
      </c>
      <c r="AS144">
        <v>0.02</v>
      </c>
      <c r="AT144">
        <v>0.17</v>
      </c>
      <c r="AU144">
        <v>0.35</v>
      </c>
      <c r="AV144">
        <v>0.26484261501210699</v>
      </c>
      <c r="AW144">
        <v>0.05</v>
      </c>
      <c r="AX144">
        <v>0.17</v>
      </c>
      <c r="AY144">
        <v>0.31</v>
      </c>
      <c r="AZ144">
        <v>0.239540540540541</v>
      </c>
      <c r="BA144">
        <v>0.09</v>
      </c>
      <c r="BB144">
        <v>0.22</v>
      </c>
      <c r="BC144">
        <v>0.46</v>
      </c>
      <c r="BD144">
        <v>0.37174603174603199</v>
      </c>
      <c r="BE144">
        <v>9.7500000000000003E-2</v>
      </c>
      <c r="BF144">
        <v>0.26500000000000001</v>
      </c>
      <c r="BG144">
        <v>0.55000000000000004</v>
      </c>
      <c r="BH144">
        <v>0.67814814814814794</v>
      </c>
      <c r="BI144">
        <v>0.10249999999999999</v>
      </c>
      <c r="BJ144">
        <v>0.20499999999999999</v>
      </c>
      <c r="BK144">
        <v>0.42749999999999999</v>
      </c>
      <c r="BL144">
        <v>0.39272058823529399</v>
      </c>
    </row>
    <row r="145" spans="1:64" x14ac:dyDescent="0.25">
      <c r="A145" s="15" t="str">
        <f t="shared" si="4"/>
        <v>Negative Earners (last 4 qtrs)--33511</v>
      </c>
      <c r="B145" s="15" t="str">
        <f t="shared" si="5"/>
        <v>Negative Earners (last 4 qtrs)</v>
      </c>
      <c r="C145">
        <v>17</v>
      </c>
      <c r="D145" s="22">
        <v>33511</v>
      </c>
      <c r="F145">
        <v>8.6021505376344098</v>
      </c>
      <c r="H145">
        <v>8</v>
      </c>
      <c r="J145">
        <v>5.8873720136518797</v>
      </c>
      <c r="L145">
        <v>69</v>
      </c>
      <c r="N145">
        <v>13.126452041155</v>
      </c>
      <c r="P145">
        <v>1582</v>
      </c>
      <c r="R145">
        <v>0</v>
      </c>
      <c r="T145">
        <v>0</v>
      </c>
      <c r="V145">
        <v>6.5681444991789801</v>
      </c>
      <c r="X145">
        <v>40</v>
      </c>
      <c r="Z145">
        <v>2.7586206896551699</v>
      </c>
      <c r="AB145">
        <v>4</v>
      </c>
      <c r="AD145">
        <v>10.8108108108108</v>
      </c>
      <c r="AF145">
        <v>16</v>
      </c>
      <c r="AH145">
        <v>2.4</v>
      </c>
      <c r="AI145"/>
      <c r="AJ145">
        <v>3</v>
      </c>
      <c r="AK145"/>
      <c r="AL145">
        <v>5.4545454545454497</v>
      </c>
      <c r="AN145">
        <v>6</v>
      </c>
      <c r="AP145">
        <v>6.0031595576619301</v>
      </c>
      <c r="AR145">
        <v>38</v>
      </c>
      <c r="AT145">
        <v>5.9382422802850297</v>
      </c>
      <c r="AV145">
        <v>25</v>
      </c>
      <c r="AX145">
        <v>5.5851063829787204</v>
      </c>
      <c r="AZ145">
        <v>21</v>
      </c>
      <c r="BB145">
        <v>9.375</v>
      </c>
      <c r="BD145">
        <v>24</v>
      </c>
      <c r="BF145">
        <v>3.7037037037037002</v>
      </c>
      <c r="BH145">
        <v>2</v>
      </c>
      <c r="BJ145">
        <v>10.144927536231901</v>
      </c>
      <c r="BL145">
        <v>14</v>
      </c>
    </row>
    <row r="146" spans="1:64" x14ac:dyDescent="0.25">
      <c r="A146" s="15" t="str">
        <f t="shared" si="4"/>
        <v>Noncore Funding / Liab--33511</v>
      </c>
      <c r="B146" s="15" t="str">
        <f t="shared" si="5"/>
        <v>Noncore Funding / Liab</v>
      </c>
      <c r="C146">
        <v>18</v>
      </c>
      <c r="D146" s="22">
        <v>33511</v>
      </c>
      <c r="E146">
        <v>4.6682407183624903</v>
      </c>
      <c r="F146">
        <v>7.2954363490792602</v>
      </c>
      <c r="G146">
        <v>10.7456445993031</v>
      </c>
      <c r="H146">
        <v>8.4000187516815394</v>
      </c>
      <c r="I146">
        <v>4.6843786063341399</v>
      </c>
      <c r="J146">
        <v>7.3431265865401798</v>
      </c>
      <c r="K146">
        <v>11.331473987848399</v>
      </c>
      <c r="L146">
        <v>8.6423763267604805</v>
      </c>
      <c r="M146">
        <v>7.0954155191965</v>
      </c>
      <c r="N146">
        <v>11.3601438139697</v>
      </c>
      <c r="O146">
        <v>17.359243820818399</v>
      </c>
      <c r="P146">
        <v>13.3299607572359</v>
      </c>
      <c r="Q146">
        <v>5.5197595435053097</v>
      </c>
      <c r="R146">
        <v>7.5535225398336898</v>
      </c>
      <c r="S146">
        <v>10.4974821959197</v>
      </c>
      <c r="T146">
        <v>8.1340011387797908</v>
      </c>
      <c r="U146">
        <v>3.9374544276107901</v>
      </c>
      <c r="V146">
        <v>6.6862835466373598</v>
      </c>
      <c r="W146">
        <v>10.2814951545916</v>
      </c>
      <c r="X146">
        <v>7.8227482926934302</v>
      </c>
      <c r="Y146">
        <v>5.9019294769443897</v>
      </c>
      <c r="Z146">
        <v>9.8029898753609395</v>
      </c>
      <c r="AA146">
        <v>14.984126984127</v>
      </c>
      <c r="AB146">
        <v>11.042369288185499</v>
      </c>
      <c r="AC146">
        <v>6.65027567669806</v>
      </c>
      <c r="AD146">
        <v>9.2599317538872796</v>
      </c>
      <c r="AE146">
        <v>12.869733128946599</v>
      </c>
      <c r="AF146">
        <v>10.1713562913259</v>
      </c>
      <c r="AG146">
        <v>5.4317309345098304</v>
      </c>
      <c r="AH146">
        <v>8.0295112204119299</v>
      </c>
      <c r="AI146">
        <v>11.3547943255682</v>
      </c>
      <c r="AJ146">
        <v>10.8401764637422</v>
      </c>
      <c r="AK146">
        <v>3.8773844768618799</v>
      </c>
      <c r="AL146">
        <v>6.4481895223113597</v>
      </c>
      <c r="AM146">
        <v>9.67508872547136</v>
      </c>
      <c r="AN146">
        <v>7.02839553529786</v>
      </c>
      <c r="AO146">
        <v>4.8451580835476404</v>
      </c>
      <c r="AP146">
        <v>7.34467455621302</v>
      </c>
      <c r="AQ146">
        <v>11.348544786662901</v>
      </c>
      <c r="AR146">
        <v>8.5467516987418506</v>
      </c>
      <c r="AS146">
        <v>5.07096854874007</v>
      </c>
      <c r="AT146">
        <v>7.7709816504562301</v>
      </c>
      <c r="AU146">
        <v>11.8145614214235</v>
      </c>
      <c r="AV146">
        <v>9.0929931357326499</v>
      </c>
      <c r="AW146">
        <v>3.9120762239877802</v>
      </c>
      <c r="AX146">
        <v>6.2212504739343597</v>
      </c>
      <c r="AY146">
        <v>9.5499933179061092</v>
      </c>
      <c r="AZ146">
        <v>7.3491514050733802</v>
      </c>
      <c r="BA146">
        <v>5.2961011313870898</v>
      </c>
      <c r="BB146">
        <v>8.5408500522873307</v>
      </c>
      <c r="BC146">
        <v>12.892837126924</v>
      </c>
      <c r="BD146">
        <v>9.8232212892660495</v>
      </c>
      <c r="BE146">
        <v>6.6547955086045896</v>
      </c>
      <c r="BF146">
        <v>8.3323870916744394</v>
      </c>
      <c r="BG146">
        <v>14.5405765044455</v>
      </c>
      <c r="BH146">
        <v>16.494278085105599</v>
      </c>
      <c r="BI146">
        <v>4.0075577376701998</v>
      </c>
      <c r="BJ146">
        <v>6.4929814100826402</v>
      </c>
      <c r="BK146">
        <v>10.2604871716697</v>
      </c>
      <c r="BL146">
        <v>8.5689486811279796</v>
      </c>
    </row>
    <row r="147" spans="1:64" x14ac:dyDescent="0.25">
      <c r="A147" s="15" t="str">
        <f t="shared" si="4"/>
        <v>Brokered Dep / Liab--33511</v>
      </c>
      <c r="B147" s="15" t="str">
        <f t="shared" si="5"/>
        <v>Brokered Dep / Liab</v>
      </c>
      <c r="C147">
        <v>19</v>
      </c>
      <c r="D147" s="22">
        <v>33511</v>
      </c>
      <c r="E147">
        <v>0</v>
      </c>
      <c r="F147">
        <v>0</v>
      </c>
      <c r="G147">
        <v>0</v>
      </c>
      <c r="H147">
        <v>2.28289297920795E-2</v>
      </c>
      <c r="I147">
        <v>0</v>
      </c>
      <c r="J147">
        <v>0</v>
      </c>
      <c r="K147">
        <v>0</v>
      </c>
      <c r="L147">
        <v>1.2677662493027601E-2</v>
      </c>
      <c r="M147">
        <v>0</v>
      </c>
      <c r="N147">
        <v>0</v>
      </c>
      <c r="O147">
        <v>0</v>
      </c>
      <c r="P147">
        <v>0.111970030028131</v>
      </c>
      <c r="Q147">
        <v>0</v>
      </c>
      <c r="R147">
        <v>0</v>
      </c>
      <c r="S147">
        <v>0</v>
      </c>
      <c r="T147">
        <v>3.0592747355753101E-2</v>
      </c>
      <c r="U147">
        <v>0</v>
      </c>
      <c r="V147">
        <v>0</v>
      </c>
      <c r="W147">
        <v>0</v>
      </c>
      <c r="X147">
        <v>1.0763185680647E-2</v>
      </c>
      <c r="Y147">
        <v>0</v>
      </c>
      <c r="Z147">
        <v>0</v>
      </c>
      <c r="AA147">
        <v>0</v>
      </c>
      <c r="AB147">
        <v>0</v>
      </c>
      <c r="AC147">
        <v>0</v>
      </c>
      <c r="AD147">
        <v>0</v>
      </c>
      <c r="AE147">
        <v>0</v>
      </c>
      <c r="AF147">
        <v>5.9342532217060697E-3</v>
      </c>
      <c r="AG147">
        <v>0</v>
      </c>
      <c r="AH147">
        <v>0</v>
      </c>
      <c r="AI147">
        <v>0</v>
      </c>
      <c r="AJ147">
        <v>3.6306363772792699E-2</v>
      </c>
      <c r="AK147">
        <v>0</v>
      </c>
      <c r="AL147">
        <v>0</v>
      </c>
      <c r="AM147">
        <v>0</v>
      </c>
      <c r="AN147">
        <v>5.0649457425755398E-2</v>
      </c>
      <c r="AO147">
        <v>0</v>
      </c>
      <c r="AP147">
        <v>0</v>
      </c>
      <c r="AQ147">
        <v>0</v>
      </c>
      <c r="AR147">
        <v>1.7194032682026301E-2</v>
      </c>
      <c r="AS147">
        <v>0</v>
      </c>
      <c r="AT147">
        <v>0</v>
      </c>
      <c r="AU147">
        <v>0</v>
      </c>
      <c r="AV147">
        <v>1.5104228834624299E-2</v>
      </c>
      <c r="AW147">
        <v>0</v>
      </c>
      <c r="AX147">
        <v>0</v>
      </c>
      <c r="AY147">
        <v>0</v>
      </c>
      <c r="AZ147">
        <v>1.03705035491229E-2</v>
      </c>
      <c r="BA147">
        <v>0</v>
      </c>
      <c r="BB147">
        <v>0</v>
      </c>
      <c r="BC147">
        <v>0</v>
      </c>
      <c r="BD147">
        <v>3.4919256817634802E-3</v>
      </c>
      <c r="BE147">
        <v>0</v>
      </c>
      <c r="BF147">
        <v>0</v>
      </c>
      <c r="BG147">
        <v>0</v>
      </c>
      <c r="BH147">
        <v>0.88501238387671599</v>
      </c>
      <c r="BI147">
        <v>0</v>
      </c>
      <c r="BJ147">
        <v>0</v>
      </c>
      <c r="BK147">
        <v>0</v>
      </c>
      <c r="BL147">
        <v>6.3440810148587198E-2</v>
      </c>
    </row>
    <row r="148" spans="1:64" x14ac:dyDescent="0.25">
      <c r="A148" s="15" t="str">
        <f t="shared" si="4"/>
        <v>Liquid Assets / Assets--33511</v>
      </c>
      <c r="B148" s="15" t="str">
        <f t="shared" si="5"/>
        <v>Liquid Assets / Assets</v>
      </c>
      <c r="C148">
        <v>20</v>
      </c>
      <c r="D148" s="22">
        <v>33511</v>
      </c>
      <c r="E148">
        <v>0.78</v>
      </c>
      <c r="F148">
        <v>5.41</v>
      </c>
      <c r="G148">
        <v>13.19</v>
      </c>
      <c r="H148">
        <v>21.143440860215101</v>
      </c>
      <c r="I148">
        <v>-0.15</v>
      </c>
      <c r="J148">
        <v>5.51</v>
      </c>
      <c r="K148">
        <v>12.74</v>
      </c>
      <c r="L148">
        <v>6.9158442694663202</v>
      </c>
      <c r="M148">
        <v>-2.42</v>
      </c>
      <c r="N148">
        <v>4.67</v>
      </c>
      <c r="O148">
        <v>12.63</v>
      </c>
      <c r="P148">
        <v>7.0971541569942396</v>
      </c>
      <c r="Q148">
        <v>1.7475000000000001</v>
      </c>
      <c r="R148">
        <v>4.1500000000000004</v>
      </c>
      <c r="S148">
        <v>8.5299999999999994</v>
      </c>
      <c r="T148">
        <v>5.16</v>
      </c>
      <c r="U148">
        <v>3.2500000000000001E-2</v>
      </c>
      <c r="V148">
        <v>5.86</v>
      </c>
      <c r="W148">
        <v>12.157500000000001</v>
      </c>
      <c r="X148">
        <v>7.1234121621621602</v>
      </c>
      <c r="Y148">
        <v>-2.08</v>
      </c>
      <c r="Z148">
        <v>4.16</v>
      </c>
      <c r="AA148">
        <v>12.31</v>
      </c>
      <c r="AB148">
        <v>7.4561267605633796</v>
      </c>
      <c r="AC148">
        <v>-3.0924999999999998</v>
      </c>
      <c r="AD148">
        <v>2.2749999999999999</v>
      </c>
      <c r="AE148">
        <v>8.9450000000000003</v>
      </c>
      <c r="AF148">
        <v>4.1691780821917801</v>
      </c>
      <c r="AG148">
        <v>3.93</v>
      </c>
      <c r="AH148">
        <v>11.43</v>
      </c>
      <c r="AI148">
        <v>17.559999999999999</v>
      </c>
      <c r="AJ148">
        <v>11.991951219512201</v>
      </c>
      <c r="AK148">
        <v>-0.08</v>
      </c>
      <c r="AL148">
        <v>4.8150000000000004</v>
      </c>
      <c r="AM148">
        <v>11.87</v>
      </c>
      <c r="AN148">
        <v>5.5643518518518498</v>
      </c>
      <c r="AO148">
        <v>0.62</v>
      </c>
      <c r="AP148">
        <v>6.99</v>
      </c>
      <c r="AQ148">
        <v>13.83</v>
      </c>
      <c r="AR148">
        <v>7.6468115942028998</v>
      </c>
      <c r="AS148">
        <v>1.7</v>
      </c>
      <c r="AT148">
        <v>8.51</v>
      </c>
      <c r="AU148">
        <v>15.95</v>
      </c>
      <c r="AV148">
        <v>10.4707263922518</v>
      </c>
      <c r="AW148">
        <v>-0.08</v>
      </c>
      <c r="AX148">
        <v>4.4550000000000001</v>
      </c>
      <c r="AY148">
        <v>10.994999999999999</v>
      </c>
      <c r="AZ148">
        <v>5.7416847826086999</v>
      </c>
      <c r="BA148">
        <v>-1.7949999999999999</v>
      </c>
      <c r="BB148">
        <v>4.18</v>
      </c>
      <c r="BC148">
        <v>11.755000000000001</v>
      </c>
      <c r="BD148">
        <v>9.1545344129554707</v>
      </c>
      <c r="BE148">
        <v>-3.2650000000000001</v>
      </c>
      <c r="BF148">
        <v>2.5550000000000002</v>
      </c>
      <c r="BG148">
        <v>6.6224999999999996</v>
      </c>
      <c r="BH148">
        <v>4.0207407407407398</v>
      </c>
      <c r="BI148">
        <v>-1.75</v>
      </c>
      <c r="BJ148">
        <v>4.1900000000000004</v>
      </c>
      <c r="BK148">
        <v>10.105</v>
      </c>
      <c r="BL148">
        <v>9.7695488721804509</v>
      </c>
    </row>
    <row r="149" spans="1:64" x14ac:dyDescent="0.25">
      <c r="A149" s="15" t="str">
        <f t="shared" si="4"/>
        <v>Net Loan Growth (last 4 qtrs)--33511</v>
      </c>
      <c r="B149" s="15" t="str">
        <f t="shared" si="5"/>
        <v>Net Loan Growth (last 4 qtrs)</v>
      </c>
      <c r="C149">
        <v>21</v>
      </c>
      <c r="D149" s="22">
        <v>33511</v>
      </c>
      <c r="F149">
        <v>79.569892473118301</v>
      </c>
      <c r="J149">
        <v>73.8054607508532</v>
      </c>
      <c r="N149">
        <v>66.4951875207434</v>
      </c>
      <c r="R149">
        <v>85.714285714285694</v>
      </c>
      <c r="V149">
        <v>74.384236453202007</v>
      </c>
      <c r="Z149">
        <v>68.965517241379303</v>
      </c>
      <c r="AD149">
        <v>62.162162162162197</v>
      </c>
      <c r="AH149">
        <v>86.4</v>
      </c>
      <c r="AI149"/>
      <c r="AK149"/>
      <c r="AL149">
        <v>74.545454545454504</v>
      </c>
      <c r="AP149">
        <v>76.461295418641399</v>
      </c>
      <c r="AT149">
        <v>80.997624703087894</v>
      </c>
      <c r="AX149">
        <v>74.468085106383</v>
      </c>
      <c r="BB149">
        <v>67.578125</v>
      </c>
      <c r="BF149">
        <v>61.1111111111111</v>
      </c>
      <c r="BJ149">
        <v>65.2173913043478</v>
      </c>
    </row>
    <row r="150" spans="1:64" x14ac:dyDescent="0.25">
      <c r="A150" s="15" t="str">
        <f t="shared" si="4"/>
        <v>Equity / Assets--33603</v>
      </c>
      <c r="B150" s="15" t="str">
        <f t="shared" si="5"/>
        <v>Equity / Assets</v>
      </c>
      <c r="C150">
        <v>1</v>
      </c>
      <c r="D150" s="22">
        <v>33603</v>
      </c>
      <c r="E150">
        <v>7.6608306188925104</v>
      </c>
      <c r="F150">
        <v>8.7045690468452701</v>
      </c>
      <c r="G150">
        <v>10.5064862782035</v>
      </c>
      <c r="H150">
        <v>9.3063474056737299</v>
      </c>
      <c r="I150">
        <v>7.4118779552580198</v>
      </c>
      <c r="J150">
        <v>8.4605098356349693</v>
      </c>
      <c r="K150">
        <v>10.1300693663249</v>
      </c>
      <c r="L150">
        <v>9.0086462760187302</v>
      </c>
      <c r="M150">
        <v>6.9874922194655102</v>
      </c>
      <c r="N150">
        <v>8.1750893666618794</v>
      </c>
      <c r="O150">
        <v>10.013386068506</v>
      </c>
      <c r="P150">
        <v>8.8374681109917201</v>
      </c>
      <c r="Q150">
        <v>7.4441935443705001</v>
      </c>
      <c r="R150">
        <v>8.0915156546984299</v>
      </c>
      <c r="S150">
        <v>9.6466008964644203</v>
      </c>
      <c r="T150">
        <v>8.6322917728445603</v>
      </c>
      <c r="U150">
        <v>7.2686760399763797</v>
      </c>
      <c r="V150">
        <v>8.3679662913033805</v>
      </c>
      <c r="W150">
        <v>9.9899637946967097</v>
      </c>
      <c r="X150">
        <v>8.8433069833320506</v>
      </c>
      <c r="Y150">
        <v>7.5122749590834701</v>
      </c>
      <c r="Z150">
        <v>8.2294099502049107</v>
      </c>
      <c r="AA150">
        <v>9.4958668436115996</v>
      </c>
      <c r="AB150">
        <v>8.7410250341901392</v>
      </c>
      <c r="AC150">
        <v>7.6468571951887601</v>
      </c>
      <c r="AD150">
        <v>8.9609394361510404</v>
      </c>
      <c r="AE150">
        <v>10.849933461045</v>
      </c>
      <c r="AF150">
        <v>9.4286722493804493</v>
      </c>
      <c r="AG150">
        <v>7.9102946206087896</v>
      </c>
      <c r="AH150">
        <v>9.4458142538452492</v>
      </c>
      <c r="AI150">
        <v>11.452031114952501</v>
      </c>
      <c r="AJ150">
        <v>10.113565715501499</v>
      </c>
      <c r="AK150">
        <v>7.4493802473120097</v>
      </c>
      <c r="AL150">
        <v>8.3348591664534997</v>
      </c>
      <c r="AM150">
        <v>9.3987490397676297</v>
      </c>
      <c r="AN150">
        <v>8.6767623111977397</v>
      </c>
      <c r="AO150">
        <v>7.7629859523031701</v>
      </c>
      <c r="AP150">
        <v>9.0417667713916092</v>
      </c>
      <c r="AQ150">
        <v>10.992124946456199</v>
      </c>
      <c r="AR150">
        <v>9.6262747593322793</v>
      </c>
      <c r="AS150">
        <v>7.2470935274666202</v>
      </c>
      <c r="AT150">
        <v>8.0928561203724296</v>
      </c>
      <c r="AU150">
        <v>9.7126661427679704</v>
      </c>
      <c r="AV150">
        <v>8.6465444165877798</v>
      </c>
      <c r="AW150">
        <v>7.3293950896133602</v>
      </c>
      <c r="AX150">
        <v>8.1953356184622805</v>
      </c>
      <c r="AY150">
        <v>9.6927929521871707</v>
      </c>
      <c r="AZ150">
        <v>8.6335818747195106</v>
      </c>
      <c r="BA150">
        <v>7.0845945883494696</v>
      </c>
      <c r="BB150">
        <v>8.0336181801108104</v>
      </c>
      <c r="BC150">
        <v>9.2124707442347198</v>
      </c>
      <c r="BD150">
        <v>8.3606952134553598</v>
      </c>
      <c r="BE150">
        <v>6.6756338735446796</v>
      </c>
      <c r="BF150">
        <v>7.7345456565072697</v>
      </c>
      <c r="BG150">
        <v>9.0980648727042706</v>
      </c>
      <c r="BH150">
        <v>8.2997673256545301</v>
      </c>
      <c r="BI150">
        <v>7.1507294833031798</v>
      </c>
      <c r="BJ150">
        <v>8.1198931033753308</v>
      </c>
      <c r="BK150">
        <v>9.1933484936946694</v>
      </c>
      <c r="BL150">
        <v>8.4584248925684502</v>
      </c>
    </row>
    <row r="151" spans="1:64" x14ac:dyDescent="0.25">
      <c r="A151" s="15" t="str">
        <f t="shared" si="4"/>
        <v>Total Risk Based Capital Ratio--33603</v>
      </c>
      <c r="B151" s="15" t="str">
        <f t="shared" si="5"/>
        <v>Total Risk Based Capital Ratio</v>
      </c>
      <c r="C151">
        <v>2</v>
      </c>
      <c r="D151" s="22">
        <v>33603</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row>
    <row r="152" spans="1:64" x14ac:dyDescent="0.25">
      <c r="A152" s="15" t="str">
        <f t="shared" si="4"/>
        <v>Tier 1 Leverage Ratio--33603</v>
      </c>
      <c r="B152" s="15" t="str">
        <f t="shared" si="5"/>
        <v>Tier 1 Leverage Ratio</v>
      </c>
      <c r="C152">
        <v>3</v>
      </c>
      <c r="D152" s="22">
        <v>33603</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row>
    <row r="153" spans="1:64" x14ac:dyDescent="0.25">
      <c r="A153" s="15" t="str">
        <f t="shared" si="4"/>
        <v>ALLL / Nonaccrual Loans--33603</v>
      </c>
      <c r="B153" s="15" t="str">
        <f t="shared" si="5"/>
        <v>ALLL / Nonaccrual Loans</v>
      </c>
      <c r="C153">
        <v>4</v>
      </c>
      <c r="D153" s="22">
        <v>33603</v>
      </c>
      <c r="E153">
        <v>112.84148490857</v>
      </c>
      <c r="F153">
        <v>286.45833333333297</v>
      </c>
      <c r="G153">
        <v>580.357142857143</v>
      </c>
      <c r="H153">
        <v>1017.44675486378</v>
      </c>
      <c r="I153">
        <v>92.203742203742195</v>
      </c>
      <c r="J153">
        <v>191.91368788143001</v>
      </c>
      <c r="K153">
        <v>453.33333333333297</v>
      </c>
      <c r="L153">
        <v>562.80118463874203</v>
      </c>
      <c r="M153">
        <v>83.932853717026404</v>
      </c>
      <c r="N153">
        <v>163.461538461538</v>
      </c>
      <c r="O153">
        <v>393.54838709677398</v>
      </c>
      <c r="P153">
        <v>491.61184165669499</v>
      </c>
      <c r="Q153">
        <v>117.582417582418</v>
      </c>
      <c r="R153">
        <v>273.68421052631601</v>
      </c>
      <c r="S153">
        <v>724.52830188679297</v>
      </c>
      <c r="T153">
        <v>1463.4273655854699</v>
      </c>
      <c r="U153">
        <v>97.291196388261895</v>
      </c>
      <c r="V153">
        <v>212.76595744680799</v>
      </c>
      <c r="W153">
        <v>523.94366197183103</v>
      </c>
      <c r="X153">
        <v>642.04614246216602</v>
      </c>
      <c r="Y153">
        <v>69.620253164556999</v>
      </c>
      <c r="Z153">
        <v>169.05322656618</v>
      </c>
      <c r="AA153">
        <v>463.063063063063</v>
      </c>
      <c r="AB153">
        <v>510.67907124009599</v>
      </c>
      <c r="AC153">
        <v>86.747104247104204</v>
      </c>
      <c r="AD153">
        <v>188.814462236792</v>
      </c>
      <c r="AE153">
        <v>409.82174218475598</v>
      </c>
      <c r="AF153">
        <v>548.27986195087601</v>
      </c>
      <c r="AG153">
        <v>127.884615384615</v>
      </c>
      <c r="AH153">
        <v>225</v>
      </c>
      <c r="AI153">
        <v>465.21739130434798</v>
      </c>
      <c r="AJ153">
        <v>748.08727880254798</v>
      </c>
      <c r="AK153">
        <v>64.725936420791598</v>
      </c>
      <c r="AL153">
        <v>115.728424801005</v>
      </c>
      <c r="AM153">
        <v>208.98753894081</v>
      </c>
      <c r="AN153">
        <v>198.068122317313</v>
      </c>
      <c r="AO153">
        <v>93.401015228426402</v>
      </c>
      <c r="AP153">
        <v>202.53164556962</v>
      </c>
      <c r="AQ153">
        <v>442.857142857143</v>
      </c>
      <c r="AR153">
        <v>639.850905310435</v>
      </c>
      <c r="AS153">
        <v>103.201634877384</v>
      </c>
      <c r="AT153">
        <v>204.166666666667</v>
      </c>
      <c r="AU153">
        <v>465.21739130434798</v>
      </c>
      <c r="AV153">
        <v>631.41734915524</v>
      </c>
      <c r="AW153">
        <v>89.663461538461505</v>
      </c>
      <c r="AX153">
        <v>168.53146853146899</v>
      </c>
      <c r="AY153">
        <v>418.628584643848</v>
      </c>
      <c r="AZ153">
        <v>520.34968674437596</v>
      </c>
      <c r="BA153">
        <v>80.368723036466704</v>
      </c>
      <c r="BB153">
        <v>152.65507518797</v>
      </c>
      <c r="BC153">
        <v>410.973731884058</v>
      </c>
      <c r="BD153">
        <v>471.90170970697801</v>
      </c>
      <c r="BE153">
        <v>102.321341282839</v>
      </c>
      <c r="BF153">
        <v>216.580555013973</v>
      </c>
      <c r="BG153">
        <v>677.960800667223</v>
      </c>
      <c r="BH153">
        <v>596.76888311236701</v>
      </c>
      <c r="BI153">
        <v>93.455457585892404</v>
      </c>
      <c r="BJ153">
        <v>154.806005903238</v>
      </c>
      <c r="BK153">
        <v>447.00471698113199</v>
      </c>
      <c r="BL153">
        <v>645.50016170468496</v>
      </c>
    </row>
    <row r="154" spans="1:64" x14ac:dyDescent="0.25">
      <c r="A154" s="15" t="str">
        <f t="shared" si="4"/>
        <v>[NCL + OREO] / [Total Loans + OREO]--33603</v>
      </c>
      <c r="B154" s="15" t="str">
        <f t="shared" si="5"/>
        <v>[NCL + OREO] / [Total Loans + OREO]</v>
      </c>
      <c r="C154">
        <v>5</v>
      </c>
      <c r="D154" s="22">
        <v>33603</v>
      </c>
      <c r="E154">
        <v>0.74149703273562595</v>
      </c>
      <c r="F154">
        <v>2.1940928270042201</v>
      </c>
      <c r="G154">
        <v>4.0513210829618398</v>
      </c>
      <c r="H154">
        <v>2.6057559097824301</v>
      </c>
      <c r="I154">
        <v>0.71586504045545096</v>
      </c>
      <c r="J154">
        <v>1.66420288156734</v>
      </c>
      <c r="K154">
        <v>3.13058240074889</v>
      </c>
      <c r="L154">
        <v>2.1735233075744498</v>
      </c>
      <c r="M154">
        <v>0.82839328027207204</v>
      </c>
      <c r="N154">
        <v>1.99449450777955</v>
      </c>
      <c r="O154">
        <v>4.0219149419560196</v>
      </c>
      <c r="P154">
        <v>2.9861639987558499</v>
      </c>
      <c r="Q154">
        <v>1.3566969982517301</v>
      </c>
      <c r="R154">
        <v>1.67585088570622</v>
      </c>
      <c r="S154">
        <v>2.47455655332308</v>
      </c>
      <c r="T154">
        <v>1.9241830485224301</v>
      </c>
      <c r="U154">
        <v>0.62548335175213998</v>
      </c>
      <c r="V154">
        <v>1.6608171862911301</v>
      </c>
      <c r="W154">
        <v>2.8701623261990998</v>
      </c>
      <c r="X154">
        <v>2.0204089492865802</v>
      </c>
      <c r="Y154">
        <v>0.72538860103626901</v>
      </c>
      <c r="Z154">
        <v>1.88526251773769</v>
      </c>
      <c r="AA154">
        <v>3.8918290951336001</v>
      </c>
      <c r="AB154">
        <v>2.6380996418484499</v>
      </c>
      <c r="AC154">
        <v>0.724819981423519</v>
      </c>
      <c r="AD154">
        <v>1.76987236301386</v>
      </c>
      <c r="AE154">
        <v>3.8541673310027198</v>
      </c>
      <c r="AF154">
        <v>2.6751948980416</v>
      </c>
      <c r="AG154">
        <v>0.518767603609818</v>
      </c>
      <c r="AH154">
        <v>1.26058506543495</v>
      </c>
      <c r="AI154">
        <v>2.8806584362139902</v>
      </c>
      <c r="AJ154">
        <v>1.9214352167239399</v>
      </c>
      <c r="AK154">
        <v>1.1096029016151701</v>
      </c>
      <c r="AL154">
        <v>1.9151351737623701</v>
      </c>
      <c r="AM154">
        <v>3.1992479734222901</v>
      </c>
      <c r="AN154">
        <v>2.3468309110866099</v>
      </c>
      <c r="AO154">
        <v>0.63890724829257595</v>
      </c>
      <c r="AP154">
        <v>1.5938401090021901</v>
      </c>
      <c r="AQ154">
        <v>3.4734029633228101</v>
      </c>
      <c r="AR154">
        <v>2.30937493423763</v>
      </c>
      <c r="AS154">
        <v>0.74646364554077305</v>
      </c>
      <c r="AT154">
        <v>1.5492330193635599</v>
      </c>
      <c r="AU154">
        <v>2.72931018870027</v>
      </c>
      <c r="AV154">
        <v>1.99555984360154</v>
      </c>
      <c r="AW154">
        <v>0.88319574645731902</v>
      </c>
      <c r="AX154">
        <v>1.77288807949294</v>
      </c>
      <c r="AY154">
        <v>3.0457169386070202</v>
      </c>
      <c r="AZ154">
        <v>2.1518153500949699</v>
      </c>
      <c r="BA154">
        <v>0.66180887967287505</v>
      </c>
      <c r="BB154">
        <v>1.8211555424874999</v>
      </c>
      <c r="BC154">
        <v>3.4092263678626802</v>
      </c>
      <c r="BD154">
        <v>2.3055963319362101</v>
      </c>
      <c r="BE154">
        <v>0.84581852952148995</v>
      </c>
      <c r="BF154">
        <v>1.8327150326107</v>
      </c>
      <c r="BG154">
        <v>2.70491517868822</v>
      </c>
      <c r="BH154">
        <v>2.0999268044428998</v>
      </c>
      <c r="BI154">
        <v>0.89260479917837299</v>
      </c>
      <c r="BJ154">
        <v>1.98366775347339</v>
      </c>
      <c r="BK154">
        <v>3.2564386060241599</v>
      </c>
      <c r="BL154">
        <v>2.2518418271899101</v>
      </c>
    </row>
    <row r="155" spans="1:64" x14ac:dyDescent="0.25">
      <c r="A155" s="15" t="str">
        <f t="shared" si="4"/>
        <v>[Noncurrent + Delinquent Loans] / [Capital + ALLL]--33603</v>
      </c>
      <c r="B155" s="15" t="str">
        <f t="shared" si="5"/>
        <v>[Noncurrent + Delinquent Loans] / [Capital + ALLL]</v>
      </c>
      <c r="C155">
        <v>6</v>
      </c>
      <c r="D155" s="22">
        <v>33603</v>
      </c>
      <c r="E155">
        <v>10.439487923980501</v>
      </c>
      <c r="F155">
        <v>18.459430361162799</v>
      </c>
      <c r="G155">
        <v>29.0165165165165</v>
      </c>
      <c r="H155">
        <v>22.8058501774461</v>
      </c>
      <c r="I155">
        <v>8.4300690488731398</v>
      </c>
      <c r="J155">
        <v>15.5568497814329</v>
      </c>
      <c r="K155">
        <v>26.6145541033919</v>
      </c>
      <c r="L155">
        <v>19.3889209749209</v>
      </c>
      <c r="M155">
        <v>8.8701626001082694</v>
      </c>
      <c r="N155">
        <v>18.07651434644</v>
      </c>
      <c r="O155">
        <v>32.396806554651398</v>
      </c>
      <c r="P155">
        <v>24.204743888829501</v>
      </c>
      <c r="Q155">
        <v>12.005749816750299</v>
      </c>
      <c r="R155">
        <v>21.226486112893799</v>
      </c>
      <c r="S155">
        <v>33.465589305771203</v>
      </c>
      <c r="T155">
        <v>24.6933032789374</v>
      </c>
      <c r="U155">
        <v>7.7943074444958498</v>
      </c>
      <c r="V155">
        <v>15.163968912469199</v>
      </c>
      <c r="W155">
        <v>26.032487761459699</v>
      </c>
      <c r="X155">
        <v>18.7773618750618</v>
      </c>
      <c r="Y155">
        <v>9.6999302163293795</v>
      </c>
      <c r="Z155">
        <v>17.895962732919301</v>
      </c>
      <c r="AA155">
        <v>27.911953531030299</v>
      </c>
      <c r="AB155">
        <v>21.796432095656101</v>
      </c>
      <c r="AC155">
        <v>7.8816332951074202</v>
      </c>
      <c r="AD155">
        <v>14.8519809103257</v>
      </c>
      <c r="AE155">
        <v>22.989443803888101</v>
      </c>
      <c r="AF155">
        <v>18.124557847989902</v>
      </c>
      <c r="AG155">
        <v>4.8247758761206203</v>
      </c>
      <c r="AH155">
        <v>11.5123456790123</v>
      </c>
      <c r="AI155">
        <v>21.862454180485301</v>
      </c>
      <c r="AJ155">
        <v>15.8697038218155</v>
      </c>
      <c r="AK155">
        <v>13.319868307376201</v>
      </c>
      <c r="AL155">
        <v>20.380062254882699</v>
      </c>
      <c r="AM155">
        <v>32.575593890775302</v>
      </c>
      <c r="AN155">
        <v>24.5796922984491</v>
      </c>
      <c r="AO155">
        <v>6.4945878434637798</v>
      </c>
      <c r="AP155">
        <v>13.546255506607899</v>
      </c>
      <c r="AQ155">
        <v>23.689273689273701</v>
      </c>
      <c r="AR155">
        <v>17.443408926408601</v>
      </c>
      <c r="AS155">
        <v>8.5535363206444401</v>
      </c>
      <c r="AT155">
        <v>15.9423552604612</v>
      </c>
      <c r="AU155">
        <v>28.462402928862101</v>
      </c>
      <c r="AV155">
        <v>20.508952256943999</v>
      </c>
      <c r="AW155">
        <v>10.405778368442</v>
      </c>
      <c r="AX155">
        <v>17.8592300387172</v>
      </c>
      <c r="AY155">
        <v>30.100293969984602</v>
      </c>
      <c r="AZ155">
        <v>22.140310612205699</v>
      </c>
      <c r="BA155">
        <v>9.3791281373844093</v>
      </c>
      <c r="BB155">
        <v>17.179648241205999</v>
      </c>
      <c r="BC155">
        <v>29.6987845693148</v>
      </c>
      <c r="BD155">
        <v>20.944431431374401</v>
      </c>
      <c r="BE155">
        <v>13.026781025459201</v>
      </c>
      <c r="BF155">
        <v>19.45769319639</v>
      </c>
      <c r="BG155">
        <v>28.3637269370534</v>
      </c>
      <c r="BH155">
        <v>22.210949622989499</v>
      </c>
      <c r="BI155">
        <v>8.55819864101856</v>
      </c>
      <c r="BJ155">
        <v>17.298159906268701</v>
      </c>
      <c r="BK155">
        <v>27.736107339530001</v>
      </c>
      <c r="BL155">
        <v>19.501975145221799</v>
      </c>
    </row>
    <row r="156" spans="1:64" x14ac:dyDescent="0.25">
      <c r="A156" s="15" t="str">
        <f t="shared" si="4"/>
        <v xml:space="preserve">  Ag [NCL+DQ] / [Capital + ALLL]--33603</v>
      </c>
      <c r="B156" s="15" t="str">
        <f t="shared" si="5"/>
        <v xml:space="preserve">  Ag [NCL+DQ] / [Capital + ALLL]</v>
      </c>
      <c r="C156">
        <v>7</v>
      </c>
      <c r="D156" s="22">
        <v>33603</v>
      </c>
      <c r="E156">
        <v>0</v>
      </c>
      <c r="F156">
        <v>1.24069478908189</v>
      </c>
      <c r="G156">
        <v>8.6532951289398294</v>
      </c>
      <c r="H156">
        <v>7.10066997316473</v>
      </c>
      <c r="I156">
        <v>0</v>
      </c>
      <c r="J156">
        <v>1.1481301447288399</v>
      </c>
      <c r="K156">
        <v>6.2988291236322702</v>
      </c>
      <c r="L156">
        <v>4.6055489813533397</v>
      </c>
      <c r="M156">
        <v>0</v>
      </c>
      <c r="N156">
        <v>0</v>
      </c>
      <c r="O156">
        <v>1.7255594689137299</v>
      </c>
      <c r="P156">
        <v>2.0325286466124202</v>
      </c>
      <c r="Q156">
        <v>0</v>
      </c>
      <c r="R156">
        <v>0</v>
      </c>
      <c r="S156">
        <v>0</v>
      </c>
      <c r="T156">
        <v>3.6154915768564999E-2</v>
      </c>
      <c r="U156">
        <v>0</v>
      </c>
      <c r="V156">
        <v>0.68766050153281</v>
      </c>
      <c r="W156">
        <v>4.7648880545663701</v>
      </c>
      <c r="X156">
        <v>3.5239366478825498</v>
      </c>
      <c r="Y156">
        <v>0</v>
      </c>
      <c r="Z156">
        <v>0.92879256965944301</v>
      </c>
      <c r="AA156">
        <v>7.2533711852377598</v>
      </c>
      <c r="AB156">
        <v>5.2803099383630903</v>
      </c>
      <c r="AC156">
        <v>1.53942202332411</v>
      </c>
      <c r="AD156">
        <v>5.4176661648004902</v>
      </c>
      <c r="AE156">
        <v>12.9034246352471</v>
      </c>
      <c r="AF156">
        <v>9.9143559337064104</v>
      </c>
      <c r="AG156">
        <v>0.37230081906180201</v>
      </c>
      <c r="AH156">
        <v>2.2662889518413598</v>
      </c>
      <c r="AI156">
        <v>8.8876621584322404</v>
      </c>
      <c r="AJ156">
        <v>6.2084948070081598</v>
      </c>
      <c r="AK156">
        <v>0</v>
      </c>
      <c r="AL156">
        <v>0.164824099852903</v>
      </c>
      <c r="AM156">
        <v>5.7033816486100397</v>
      </c>
      <c r="AN156">
        <v>3.4092908975487899</v>
      </c>
      <c r="AO156">
        <v>0.865051903114187</v>
      </c>
      <c r="AP156">
        <v>4.50169875424689</v>
      </c>
      <c r="AQ156">
        <v>11.0332749562172</v>
      </c>
      <c r="AR156">
        <v>7.9923599793045499</v>
      </c>
      <c r="AS156">
        <v>0</v>
      </c>
      <c r="AT156">
        <v>0.76047269116576</v>
      </c>
      <c r="AU156">
        <v>6.4245117907148099</v>
      </c>
      <c r="AV156">
        <v>4.7191364347583704</v>
      </c>
      <c r="AW156">
        <v>0</v>
      </c>
      <c r="AX156">
        <v>0</v>
      </c>
      <c r="AY156">
        <v>2.7473133288883398</v>
      </c>
      <c r="AZ156">
        <v>2.2852630134636098</v>
      </c>
      <c r="BA156">
        <v>0</v>
      </c>
      <c r="BB156">
        <v>0</v>
      </c>
      <c r="BC156">
        <v>1.6156462585033999</v>
      </c>
      <c r="BD156">
        <v>1.89787115952248</v>
      </c>
      <c r="BE156">
        <v>0</v>
      </c>
      <c r="BF156">
        <v>0</v>
      </c>
      <c r="BG156">
        <v>2.0039489595835098</v>
      </c>
      <c r="BH156">
        <v>1.8076742422958001</v>
      </c>
      <c r="BI156">
        <v>0</v>
      </c>
      <c r="BJ156">
        <v>0</v>
      </c>
      <c r="BK156">
        <v>0</v>
      </c>
      <c r="BL156">
        <v>0.499043864558255</v>
      </c>
    </row>
    <row r="157" spans="1:64" x14ac:dyDescent="0.25">
      <c r="A157" s="15" t="str">
        <f t="shared" si="4"/>
        <v xml:space="preserve">  CLD [NCL+DQ] / [Capital + ALLL]--33603</v>
      </c>
      <c r="B157" s="15" t="str">
        <f t="shared" si="5"/>
        <v xml:space="preserve">  CLD [NCL+DQ] / [Capital + ALLL]</v>
      </c>
      <c r="C157">
        <v>8</v>
      </c>
      <c r="D157" s="22">
        <v>33603</v>
      </c>
      <c r="E157">
        <v>0</v>
      </c>
      <c r="F157">
        <v>0</v>
      </c>
      <c r="G157">
        <v>0</v>
      </c>
      <c r="H157">
        <v>0.10672598119462599</v>
      </c>
      <c r="I157">
        <v>0</v>
      </c>
      <c r="J157">
        <v>0</v>
      </c>
      <c r="K157">
        <v>0</v>
      </c>
      <c r="L157">
        <v>0.163755922350204</v>
      </c>
      <c r="M157">
        <v>0</v>
      </c>
      <c r="N157">
        <v>0</v>
      </c>
      <c r="O157">
        <v>0</v>
      </c>
      <c r="P157">
        <v>0.94534072164364402</v>
      </c>
      <c r="Q157">
        <v>0</v>
      </c>
      <c r="R157">
        <v>0</v>
      </c>
      <c r="S157">
        <v>0</v>
      </c>
      <c r="T157">
        <v>0.12843941609499801</v>
      </c>
      <c r="U157">
        <v>0</v>
      </c>
      <c r="V157">
        <v>0</v>
      </c>
      <c r="W157">
        <v>0</v>
      </c>
      <c r="X157">
        <v>0.25016792335673599</v>
      </c>
      <c r="Y157">
        <v>0</v>
      </c>
      <c r="Z157">
        <v>0</v>
      </c>
      <c r="AA157">
        <v>0</v>
      </c>
      <c r="AB157">
        <v>9.94629571283457E-2</v>
      </c>
      <c r="AC157">
        <v>0</v>
      </c>
      <c r="AD157">
        <v>0</v>
      </c>
      <c r="AE157">
        <v>0</v>
      </c>
      <c r="AF157">
        <v>4.72814127682427E-2</v>
      </c>
      <c r="AG157">
        <v>0</v>
      </c>
      <c r="AH157">
        <v>0</v>
      </c>
      <c r="AI157">
        <v>0</v>
      </c>
      <c r="AJ157">
        <v>1.3473139702462699E-2</v>
      </c>
      <c r="AK157">
        <v>0</v>
      </c>
      <c r="AL157">
        <v>0</v>
      </c>
      <c r="AM157">
        <v>0</v>
      </c>
      <c r="AN157">
        <v>0.22268298111774301</v>
      </c>
      <c r="AO157">
        <v>0</v>
      </c>
      <c r="AP157">
        <v>0</v>
      </c>
      <c r="AQ157">
        <v>0</v>
      </c>
      <c r="AR157">
        <v>4.5476093096588503E-2</v>
      </c>
      <c r="AS157">
        <v>0</v>
      </c>
      <c r="AT157">
        <v>0</v>
      </c>
      <c r="AU157">
        <v>0</v>
      </c>
      <c r="AV157">
        <v>0.24553909799901799</v>
      </c>
      <c r="AW157">
        <v>0</v>
      </c>
      <c r="AX157">
        <v>0</v>
      </c>
      <c r="AY157">
        <v>0</v>
      </c>
      <c r="AZ157">
        <v>0.28622477240451799</v>
      </c>
      <c r="BA157">
        <v>0</v>
      </c>
      <c r="BB157">
        <v>0</v>
      </c>
      <c r="BC157">
        <v>0</v>
      </c>
      <c r="BD157">
        <v>0.27895330466796298</v>
      </c>
      <c r="BE157">
        <v>0</v>
      </c>
      <c r="BF157">
        <v>0</v>
      </c>
      <c r="BG157">
        <v>0</v>
      </c>
      <c r="BH157">
        <v>0.45263230119162901</v>
      </c>
      <c r="BI157">
        <v>0</v>
      </c>
      <c r="BJ157">
        <v>0</v>
      </c>
      <c r="BK157">
        <v>0</v>
      </c>
      <c r="BL157">
        <v>0.66505355481699102</v>
      </c>
    </row>
    <row r="158" spans="1:64" x14ac:dyDescent="0.25">
      <c r="A158" s="15" t="str">
        <f t="shared" si="4"/>
        <v xml:space="preserve">  CRE [NCL+DQ] / [Capital + ALLL]--33603</v>
      </c>
      <c r="B158" s="15" t="str">
        <f t="shared" si="5"/>
        <v xml:space="preserve">  CRE [NCL+DQ] / [Capital + ALLL]</v>
      </c>
      <c r="C158">
        <v>9</v>
      </c>
      <c r="D158" s="22">
        <v>33603</v>
      </c>
      <c r="E158">
        <v>0</v>
      </c>
      <c r="F158">
        <v>0.38034865293185399</v>
      </c>
      <c r="G158">
        <v>2.9962546816479398</v>
      </c>
      <c r="H158">
        <v>2.1168069500617799</v>
      </c>
      <c r="I158">
        <v>0</v>
      </c>
      <c r="J158">
        <v>9.2845914521497E-2</v>
      </c>
      <c r="K158">
        <v>3.1218461146757601</v>
      </c>
      <c r="L158">
        <v>2.3827421587486999</v>
      </c>
      <c r="M158">
        <v>0</v>
      </c>
      <c r="N158">
        <v>1.02395319071128</v>
      </c>
      <c r="O158">
        <v>6.22592854905065</v>
      </c>
      <c r="P158">
        <v>5.0131738297575099</v>
      </c>
      <c r="Q158">
        <v>0.19693754653870499</v>
      </c>
      <c r="R158">
        <v>1.5709520330897</v>
      </c>
      <c r="S158">
        <v>3.46975150495614</v>
      </c>
      <c r="T158">
        <v>3.8673359945532102</v>
      </c>
      <c r="U158">
        <v>0</v>
      </c>
      <c r="V158">
        <v>8.8563140009364105E-2</v>
      </c>
      <c r="W158">
        <v>3.4947589571691502</v>
      </c>
      <c r="X158">
        <v>2.4974540831767702</v>
      </c>
      <c r="Y158">
        <v>0</v>
      </c>
      <c r="Z158">
        <v>0</v>
      </c>
      <c r="AA158">
        <v>1.39270302079247</v>
      </c>
      <c r="AB158">
        <v>1.43995930129036</v>
      </c>
      <c r="AC158">
        <v>0</v>
      </c>
      <c r="AD158">
        <v>0</v>
      </c>
      <c r="AE158">
        <v>2.4472250402036702</v>
      </c>
      <c r="AF158">
        <v>1.6127224322113001</v>
      </c>
      <c r="AG158">
        <v>0</v>
      </c>
      <c r="AH158">
        <v>0</v>
      </c>
      <c r="AI158">
        <v>1.1425732737208101</v>
      </c>
      <c r="AJ158">
        <v>1.10378425079581</v>
      </c>
      <c r="AK158">
        <v>0.51738405506631202</v>
      </c>
      <c r="AL158">
        <v>2.8687200139210001</v>
      </c>
      <c r="AM158">
        <v>8.1483080516585709</v>
      </c>
      <c r="AN158">
        <v>5.3290528457006996</v>
      </c>
      <c r="AO158">
        <v>0</v>
      </c>
      <c r="AP158">
        <v>0</v>
      </c>
      <c r="AQ158">
        <v>1.49511923884839</v>
      </c>
      <c r="AR158">
        <v>1.2982708448051601</v>
      </c>
      <c r="AS158">
        <v>0</v>
      </c>
      <c r="AT158">
        <v>0.182757157006084</v>
      </c>
      <c r="AU158">
        <v>2.9993344251096898</v>
      </c>
      <c r="AV158">
        <v>2.4412407830880198</v>
      </c>
      <c r="AW158">
        <v>0</v>
      </c>
      <c r="AX158">
        <v>1.13444290273559</v>
      </c>
      <c r="AY158">
        <v>5.1703977912721202</v>
      </c>
      <c r="AZ158">
        <v>3.3874295131774499</v>
      </c>
      <c r="BA158">
        <v>0</v>
      </c>
      <c r="BB158">
        <v>0.25591810620601402</v>
      </c>
      <c r="BC158">
        <v>3.8736535553605802</v>
      </c>
      <c r="BD158">
        <v>2.7382281308688099</v>
      </c>
      <c r="BE158">
        <v>0</v>
      </c>
      <c r="BF158">
        <v>3.0344556454326201</v>
      </c>
      <c r="BG158">
        <v>6.5635751194029304</v>
      </c>
      <c r="BH158">
        <v>4.3285104814505297</v>
      </c>
      <c r="BI158">
        <v>0</v>
      </c>
      <c r="BJ158">
        <v>2.3199394316475699</v>
      </c>
      <c r="BK158">
        <v>6.7489322869598096</v>
      </c>
      <c r="BL158">
        <v>4.27556615079859</v>
      </c>
    </row>
    <row r="159" spans="1:64" x14ac:dyDescent="0.25">
      <c r="A159" s="15" t="str">
        <f t="shared" si="4"/>
        <v xml:space="preserve">  Res RE [NCL+DQ] / [Capital + ALLL]--33603</v>
      </c>
      <c r="B159" s="15" t="str">
        <f t="shared" si="5"/>
        <v xml:space="preserve">  Res RE [NCL+DQ] / [Capital + ALLL]</v>
      </c>
      <c r="C159">
        <v>10</v>
      </c>
      <c r="D159" s="22">
        <v>33603</v>
      </c>
      <c r="E159">
        <v>0.68783068783068801</v>
      </c>
      <c r="F159">
        <v>2.0581509310682802</v>
      </c>
      <c r="G159">
        <v>4.6535677352637004</v>
      </c>
      <c r="H159">
        <v>3.4119621518053198</v>
      </c>
      <c r="I159">
        <v>0.290415241315433</v>
      </c>
      <c r="J159">
        <v>2.02089731958305</v>
      </c>
      <c r="K159">
        <v>4.7461580909417203</v>
      </c>
      <c r="L159">
        <v>3.5339884325398199</v>
      </c>
      <c r="M159">
        <v>0.56372230278152902</v>
      </c>
      <c r="N159">
        <v>2.96561838031612</v>
      </c>
      <c r="O159">
        <v>7.4469067994918001</v>
      </c>
      <c r="P159">
        <v>5.3608518091390396</v>
      </c>
      <c r="Q159">
        <v>4.2420930501640504</v>
      </c>
      <c r="R159">
        <v>6.4128044893813403</v>
      </c>
      <c r="S159">
        <v>9.7009518063613793</v>
      </c>
      <c r="T159">
        <v>9.1710929276331505</v>
      </c>
      <c r="U159">
        <v>0.66319324566083904</v>
      </c>
      <c r="V159">
        <v>2.45638392704616</v>
      </c>
      <c r="W159">
        <v>5.3335722400892696</v>
      </c>
      <c r="X159">
        <v>4.0560200564782596</v>
      </c>
      <c r="Y159">
        <v>0.22392834293026201</v>
      </c>
      <c r="Z159">
        <v>1.62532078699743</v>
      </c>
      <c r="AA159">
        <v>4.14249721685123</v>
      </c>
      <c r="AB159">
        <v>3.0121293532450899</v>
      </c>
      <c r="AC159">
        <v>0</v>
      </c>
      <c r="AD159">
        <v>0.52733515774358097</v>
      </c>
      <c r="AE159">
        <v>2.0833695564102102</v>
      </c>
      <c r="AF159">
        <v>1.39670747065477</v>
      </c>
      <c r="AG159">
        <v>0</v>
      </c>
      <c r="AH159">
        <v>0.181438809761408</v>
      </c>
      <c r="AI159">
        <v>1.3068808061722601</v>
      </c>
      <c r="AJ159">
        <v>1.2417338074762201</v>
      </c>
      <c r="AK159">
        <v>1.9640394812634601</v>
      </c>
      <c r="AL159">
        <v>3.8911852868691099</v>
      </c>
      <c r="AM159">
        <v>7.2305663392319097</v>
      </c>
      <c r="AN159">
        <v>5.5923964124030299</v>
      </c>
      <c r="AO159">
        <v>0</v>
      </c>
      <c r="AP159">
        <v>1.01419878296146</v>
      </c>
      <c r="AQ159">
        <v>2.9950900163666101</v>
      </c>
      <c r="AR159">
        <v>2.1746990870623799</v>
      </c>
      <c r="AS159">
        <v>0.45723484620370802</v>
      </c>
      <c r="AT159">
        <v>2.15465261824041</v>
      </c>
      <c r="AU159">
        <v>5.2502448314939301</v>
      </c>
      <c r="AV159">
        <v>3.9729391065261002</v>
      </c>
      <c r="AW159">
        <v>2.2502674115825201</v>
      </c>
      <c r="AX159">
        <v>4.6499903827743001</v>
      </c>
      <c r="AY159">
        <v>9.4662955848299397</v>
      </c>
      <c r="AZ159">
        <v>6.6586364098371797</v>
      </c>
      <c r="BA159">
        <v>0.33252511257360601</v>
      </c>
      <c r="BB159">
        <v>1.76565008025682</v>
      </c>
      <c r="BC159">
        <v>4.4089456869009602</v>
      </c>
      <c r="BD159">
        <v>3.0635266122979199</v>
      </c>
      <c r="BE159">
        <v>0.52761653969305999</v>
      </c>
      <c r="BF159">
        <v>2.0099232766620001</v>
      </c>
      <c r="BG159">
        <v>4.9212355769154401</v>
      </c>
      <c r="BH159">
        <v>3.6060577845772199</v>
      </c>
      <c r="BI159">
        <v>0.97646086157739798</v>
      </c>
      <c r="BJ159">
        <v>3.5486988176138499</v>
      </c>
      <c r="BK159">
        <v>6.51859408717264</v>
      </c>
      <c r="BL159">
        <v>4.6426021842204497</v>
      </c>
    </row>
    <row r="160" spans="1:64" x14ac:dyDescent="0.25">
      <c r="A160" s="15" t="str">
        <f t="shared" si="4"/>
        <v xml:space="preserve">  C&amp;I [NCL+DQ] / [Capital + ALLL]--33603</v>
      </c>
      <c r="B160" s="15" t="str">
        <f t="shared" si="5"/>
        <v xml:space="preserve">  C&amp;I [NCL+DQ] / [Capital + ALLL]</v>
      </c>
      <c r="C160">
        <v>11</v>
      </c>
      <c r="D160" s="22">
        <v>33603</v>
      </c>
      <c r="E160">
        <v>3.1914893617021298</v>
      </c>
      <c r="F160">
        <v>7.9921065614208198</v>
      </c>
      <c r="G160">
        <v>15.459697732997499</v>
      </c>
      <c r="H160">
        <v>12.8998993329116</v>
      </c>
      <c r="I160">
        <v>1.81192875989003</v>
      </c>
      <c r="J160">
        <v>5.3821777463904903</v>
      </c>
      <c r="K160">
        <v>11.895413105171</v>
      </c>
      <c r="L160">
        <v>8.3837831214564602</v>
      </c>
      <c r="M160">
        <v>1.1795331378479199</v>
      </c>
      <c r="N160">
        <v>4.3455219925808199</v>
      </c>
      <c r="O160">
        <v>10.509400746613199</v>
      </c>
      <c r="P160">
        <v>7.8121501106499496</v>
      </c>
      <c r="Q160">
        <v>1.70746211256972</v>
      </c>
      <c r="R160">
        <v>3.1067296561607498</v>
      </c>
      <c r="S160">
        <v>9.9633627444829909</v>
      </c>
      <c r="T160">
        <v>6.7561875029010503</v>
      </c>
      <c r="U160">
        <v>1.2428710751896099</v>
      </c>
      <c r="V160">
        <v>4.70685705474218</v>
      </c>
      <c r="W160">
        <v>10.363962363736301</v>
      </c>
      <c r="X160">
        <v>7.1514238385910698</v>
      </c>
      <c r="Y160">
        <v>3.4949267192784701</v>
      </c>
      <c r="Z160">
        <v>9.3777388255915906</v>
      </c>
      <c r="AA160">
        <v>15.2380952380952</v>
      </c>
      <c r="AB160">
        <v>12.3898254709179</v>
      </c>
      <c r="AC160">
        <v>3.08789349278599</v>
      </c>
      <c r="AD160">
        <v>7.3673776729678799</v>
      </c>
      <c r="AE160">
        <v>13.9792623214811</v>
      </c>
      <c r="AF160">
        <v>10.1831434004658</v>
      </c>
      <c r="AG160">
        <v>2.2145328719723198</v>
      </c>
      <c r="AH160">
        <v>4.7995606809445404</v>
      </c>
      <c r="AI160">
        <v>11.8592195868401</v>
      </c>
      <c r="AJ160">
        <v>8.8227401901622393</v>
      </c>
      <c r="AK160">
        <v>2.8134586475519301</v>
      </c>
      <c r="AL160">
        <v>5.7079214335641497</v>
      </c>
      <c r="AM160">
        <v>11.290426254367199</v>
      </c>
      <c r="AN160">
        <v>8.3775971497503896</v>
      </c>
      <c r="AO160">
        <v>2.16606498194946</v>
      </c>
      <c r="AP160">
        <v>6.3386524822694996</v>
      </c>
      <c r="AQ160">
        <v>13.426527958387499</v>
      </c>
      <c r="AR160">
        <v>9.4148635483934999</v>
      </c>
      <c r="AS160">
        <v>2.39684644857059</v>
      </c>
      <c r="AT160">
        <v>5.7538295880636197</v>
      </c>
      <c r="AU160">
        <v>11.533911416598601</v>
      </c>
      <c r="AV160">
        <v>8.8859725824731992</v>
      </c>
      <c r="AW160">
        <v>1.53338514182575</v>
      </c>
      <c r="AX160">
        <v>4.2919269333613901</v>
      </c>
      <c r="AY160">
        <v>9.8327409143026898</v>
      </c>
      <c r="AZ160">
        <v>6.9672915839934699</v>
      </c>
      <c r="BA160">
        <v>2.7583476309885202</v>
      </c>
      <c r="BB160">
        <v>7.7278731836195496</v>
      </c>
      <c r="BC160">
        <v>15.0719199499687</v>
      </c>
      <c r="BD160">
        <v>10.8779947645122</v>
      </c>
      <c r="BE160">
        <v>1.25569948186528</v>
      </c>
      <c r="BF160">
        <v>3.3803182495689899</v>
      </c>
      <c r="BG160">
        <v>7.88426488209398</v>
      </c>
      <c r="BH160">
        <v>5.0217750407643598</v>
      </c>
      <c r="BI160">
        <v>0.86000389495993801</v>
      </c>
      <c r="BJ160">
        <v>3.3236176732960798</v>
      </c>
      <c r="BK160">
        <v>10.216096332211301</v>
      </c>
      <c r="BL160">
        <v>6.5296978365610903</v>
      </c>
    </row>
    <row r="161" spans="1:64" x14ac:dyDescent="0.25">
      <c r="A161" s="15" t="str">
        <f t="shared" si="4"/>
        <v xml:space="preserve">  Ind [NCL+DQ] / [Capital + ALLL]--33603</v>
      </c>
      <c r="B161" s="15" t="str">
        <f t="shared" si="5"/>
        <v xml:space="preserve">  Ind [NCL+DQ] / [Capital + ALLL]</v>
      </c>
      <c r="C161">
        <v>12</v>
      </c>
      <c r="D161" s="22">
        <v>33603</v>
      </c>
      <c r="E161">
        <v>0.72651790347690703</v>
      </c>
      <c r="F161">
        <v>1.60406885758998</v>
      </c>
      <c r="G161">
        <v>4.3457611018760396</v>
      </c>
      <c r="H161">
        <v>3.1469185015107701</v>
      </c>
      <c r="I161">
        <v>0.74830343551310796</v>
      </c>
      <c r="J161">
        <v>1.8474440594700201</v>
      </c>
      <c r="K161">
        <v>3.6063031818535798</v>
      </c>
      <c r="L161">
        <v>2.8519955581150902</v>
      </c>
      <c r="M161">
        <v>0.75014114676825505</v>
      </c>
      <c r="N161">
        <v>2.1734498188791802</v>
      </c>
      <c r="O161">
        <v>4.9366880887598699</v>
      </c>
      <c r="P161">
        <v>3.6860975031685999</v>
      </c>
      <c r="Q161">
        <v>2.56984625463872</v>
      </c>
      <c r="R161">
        <v>4.60386214603004</v>
      </c>
      <c r="S161">
        <v>7.0980455030163796</v>
      </c>
      <c r="T161">
        <v>5.5192886920263202</v>
      </c>
      <c r="U161">
        <v>0.89323648781305298</v>
      </c>
      <c r="V161">
        <v>2.0171043497239798</v>
      </c>
      <c r="W161">
        <v>4.0232800354890399</v>
      </c>
      <c r="X161">
        <v>2.9361716458064202</v>
      </c>
      <c r="Y161">
        <v>0.95137420718816101</v>
      </c>
      <c r="Z161">
        <v>2.2801302931596101</v>
      </c>
      <c r="AA161">
        <v>4.4823343294076299</v>
      </c>
      <c r="AB161">
        <v>3.3947952571812001</v>
      </c>
      <c r="AC161">
        <v>0.30711025584898</v>
      </c>
      <c r="AD161">
        <v>0.890869456726747</v>
      </c>
      <c r="AE161">
        <v>2.0254945975180001</v>
      </c>
      <c r="AF161">
        <v>1.48123054120382</v>
      </c>
      <c r="AG161">
        <v>0.274574409665019</v>
      </c>
      <c r="AH161">
        <v>0.990725126475548</v>
      </c>
      <c r="AI161">
        <v>2.0789138735680899</v>
      </c>
      <c r="AJ161">
        <v>2.9725139919855699</v>
      </c>
      <c r="AK161">
        <v>1.4384553456699101</v>
      </c>
      <c r="AL161">
        <v>2.2162432337245401</v>
      </c>
      <c r="AM161">
        <v>4.4115568324527397</v>
      </c>
      <c r="AN161">
        <v>3.3579967806680502</v>
      </c>
      <c r="AO161">
        <v>0.44722719141323802</v>
      </c>
      <c r="AP161">
        <v>1.28266033254157</v>
      </c>
      <c r="AQ161">
        <v>2.7117611212675201</v>
      </c>
      <c r="AR161">
        <v>2.0039442925165898</v>
      </c>
      <c r="AS161">
        <v>0.88488707645946296</v>
      </c>
      <c r="AT161">
        <v>1.9983963027260501</v>
      </c>
      <c r="AU161">
        <v>4.0869368119791298</v>
      </c>
      <c r="AV161">
        <v>3.1396137518954901</v>
      </c>
      <c r="AW161">
        <v>1.2460349284318</v>
      </c>
      <c r="AX161">
        <v>2.2616091443646802</v>
      </c>
      <c r="AY161">
        <v>4.5391762077809998</v>
      </c>
      <c r="AZ161">
        <v>3.4669791562571999</v>
      </c>
      <c r="BA161">
        <v>0.91688849452824595</v>
      </c>
      <c r="BB161">
        <v>2.23131275567125</v>
      </c>
      <c r="BC161">
        <v>4.5004306632213602</v>
      </c>
      <c r="BD161">
        <v>3.0851994765517698</v>
      </c>
      <c r="BE161">
        <v>1.2882508493031499</v>
      </c>
      <c r="BF161">
        <v>3.29922999129065</v>
      </c>
      <c r="BG161">
        <v>8.2378281287807305</v>
      </c>
      <c r="BH161">
        <v>7.6906523597409899</v>
      </c>
      <c r="BI161">
        <v>0.91228693915405201</v>
      </c>
      <c r="BJ161">
        <v>2.1740028305201502</v>
      </c>
      <c r="BK161">
        <v>3.3647445699098499</v>
      </c>
      <c r="BL161">
        <v>2.8986686924259399</v>
      </c>
    </row>
    <row r="162" spans="1:64" x14ac:dyDescent="0.25">
      <c r="A162" s="15" t="str">
        <f t="shared" si="4"/>
        <v xml:space="preserve">  OREO / [Capital + ALLL]--33603</v>
      </c>
      <c r="B162" s="15" t="str">
        <f t="shared" si="5"/>
        <v xml:space="preserve">  OREO / [Capital + ALLL]</v>
      </c>
      <c r="C162">
        <v>13</v>
      </c>
      <c r="D162" s="22">
        <v>33603</v>
      </c>
      <c r="E162">
        <v>0</v>
      </c>
      <c r="F162">
        <v>1.6564417177914099</v>
      </c>
      <c r="G162">
        <v>5.8320610687022896</v>
      </c>
      <c r="H162">
        <v>3.9031590634367399</v>
      </c>
      <c r="I162">
        <v>0</v>
      </c>
      <c r="J162">
        <v>1.3069750287950399</v>
      </c>
      <c r="K162">
        <v>4.8163127793667497</v>
      </c>
      <c r="L162">
        <v>3.2078605980043</v>
      </c>
      <c r="M162">
        <v>0</v>
      </c>
      <c r="N162">
        <v>1.9550394204133801</v>
      </c>
      <c r="O162">
        <v>7.9997185010420502</v>
      </c>
      <c r="P162">
        <v>6.9500106757180102</v>
      </c>
      <c r="Q162">
        <v>0.55722094441426095</v>
      </c>
      <c r="R162">
        <v>1.7371301677251101</v>
      </c>
      <c r="S162">
        <v>4.21058592696681</v>
      </c>
      <c r="T162">
        <v>2.6995331181334699</v>
      </c>
      <c r="U162">
        <v>0</v>
      </c>
      <c r="V162">
        <v>1.5018603674040101</v>
      </c>
      <c r="W162">
        <v>5.2764492075593497</v>
      </c>
      <c r="X162">
        <v>3.6066492956709202</v>
      </c>
      <c r="Y162">
        <v>0</v>
      </c>
      <c r="Z162">
        <v>1.73913043478261</v>
      </c>
      <c r="AA162">
        <v>4.7818632120403901</v>
      </c>
      <c r="AB162">
        <v>3.1562705616181601</v>
      </c>
      <c r="AC162">
        <v>0</v>
      </c>
      <c r="AD162">
        <v>0.72806289875005403</v>
      </c>
      <c r="AE162">
        <v>3.5042067109542798</v>
      </c>
      <c r="AF162">
        <v>2.3475808546069898</v>
      </c>
      <c r="AG162">
        <v>0</v>
      </c>
      <c r="AH162">
        <v>0.43746094098741201</v>
      </c>
      <c r="AI162">
        <v>2.79021343050495</v>
      </c>
      <c r="AJ162">
        <v>2.0019944601240902</v>
      </c>
      <c r="AK162">
        <v>5.38936380145741E-2</v>
      </c>
      <c r="AL162">
        <v>1.7505879877503101</v>
      </c>
      <c r="AM162">
        <v>6.2202589382789899</v>
      </c>
      <c r="AN162">
        <v>4.0182628757450001</v>
      </c>
      <c r="AO162">
        <v>0</v>
      </c>
      <c r="AP162">
        <v>0.90252707581227398</v>
      </c>
      <c r="AQ162">
        <v>4.4820717131474099</v>
      </c>
      <c r="AR162">
        <v>2.85447034098115</v>
      </c>
      <c r="AS162">
        <v>0</v>
      </c>
      <c r="AT162">
        <v>1.1400849043183601</v>
      </c>
      <c r="AU162">
        <v>4.4808611122716</v>
      </c>
      <c r="AV162">
        <v>2.9907483625410598</v>
      </c>
      <c r="AW162">
        <v>0</v>
      </c>
      <c r="AX162">
        <v>1.82527941559097</v>
      </c>
      <c r="AY162">
        <v>5.2989111700739704</v>
      </c>
      <c r="AZ162">
        <v>3.5905424201764098</v>
      </c>
      <c r="BA162">
        <v>0</v>
      </c>
      <c r="BB162">
        <v>1.87127532777116</v>
      </c>
      <c r="BC162">
        <v>6.17845117845118</v>
      </c>
      <c r="BD162">
        <v>4.0131671980022396</v>
      </c>
      <c r="BE162">
        <v>0.11902026554056799</v>
      </c>
      <c r="BF162">
        <v>1.4522960668363101</v>
      </c>
      <c r="BG162">
        <v>5.4080124161729097</v>
      </c>
      <c r="BH162">
        <v>3.9887558628731998</v>
      </c>
      <c r="BI162">
        <v>0</v>
      </c>
      <c r="BJ162">
        <v>2.7314243633869801</v>
      </c>
      <c r="BK162">
        <v>6.4087560900962002</v>
      </c>
      <c r="BL162">
        <v>4.6572735565247303</v>
      </c>
    </row>
    <row r="163" spans="1:64" x14ac:dyDescent="0.25">
      <c r="A163" s="15" t="str">
        <f t="shared" si="4"/>
        <v>ROAA--33603</v>
      </c>
      <c r="B163" s="15" t="str">
        <f t="shared" si="5"/>
        <v>ROAA</v>
      </c>
      <c r="C163">
        <v>14</v>
      </c>
      <c r="D163" s="22">
        <v>33603</v>
      </c>
      <c r="E163">
        <v>0.73</v>
      </c>
      <c r="F163">
        <v>0.97</v>
      </c>
      <c r="G163">
        <v>1.2</v>
      </c>
      <c r="H163">
        <v>0.89774193548387105</v>
      </c>
      <c r="I163">
        <v>0.7</v>
      </c>
      <c r="J163">
        <v>1.0049999999999999</v>
      </c>
      <c r="K163">
        <v>1.25</v>
      </c>
      <c r="L163">
        <v>0.93739092495637</v>
      </c>
      <c r="M163">
        <v>0.55000000000000004</v>
      </c>
      <c r="N163">
        <v>0.95</v>
      </c>
      <c r="O163">
        <v>1.25</v>
      </c>
      <c r="P163">
        <v>0.75535533647663999</v>
      </c>
      <c r="Q163">
        <v>0.71250000000000002</v>
      </c>
      <c r="R163">
        <v>0.86</v>
      </c>
      <c r="S163">
        <v>1.1725000000000001</v>
      </c>
      <c r="T163">
        <v>0.91205882352941203</v>
      </c>
      <c r="U163">
        <v>0.65</v>
      </c>
      <c r="V163">
        <v>0.94499999999999995</v>
      </c>
      <c r="W163">
        <v>1.22</v>
      </c>
      <c r="X163">
        <v>0.88802013422818804</v>
      </c>
      <c r="Y163">
        <v>0.77</v>
      </c>
      <c r="Z163">
        <v>1.06</v>
      </c>
      <c r="AA163">
        <v>1.31</v>
      </c>
      <c r="AB163">
        <v>0.99174825174825199</v>
      </c>
      <c r="AC163">
        <v>0.77249999999999996</v>
      </c>
      <c r="AD163">
        <v>1.05</v>
      </c>
      <c r="AE163">
        <v>1.2675000000000001</v>
      </c>
      <c r="AF163">
        <v>0.95048611111111103</v>
      </c>
      <c r="AG163">
        <v>0.88</v>
      </c>
      <c r="AH163">
        <v>1.1399999999999999</v>
      </c>
      <c r="AI163">
        <v>1.37</v>
      </c>
      <c r="AJ163">
        <v>1.1808130081300801</v>
      </c>
      <c r="AK163">
        <v>0.65</v>
      </c>
      <c r="AL163">
        <v>1</v>
      </c>
      <c r="AM163">
        <v>1.2475000000000001</v>
      </c>
      <c r="AN163">
        <v>0.88722222222222202</v>
      </c>
      <c r="AO163">
        <v>0.73</v>
      </c>
      <c r="AP163">
        <v>1.01</v>
      </c>
      <c r="AQ163">
        <v>1.26</v>
      </c>
      <c r="AR163">
        <v>0.95434710743801698</v>
      </c>
      <c r="AS163">
        <v>0.71</v>
      </c>
      <c r="AT163">
        <v>0.99</v>
      </c>
      <c r="AU163">
        <v>1.27</v>
      </c>
      <c r="AV163">
        <v>0.95186915887850498</v>
      </c>
      <c r="AW163">
        <v>0.6825</v>
      </c>
      <c r="AX163">
        <v>0.98499999999999999</v>
      </c>
      <c r="AY163">
        <v>1.2375</v>
      </c>
      <c r="AZ163">
        <v>0.91155263157894695</v>
      </c>
      <c r="BA163">
        <v>0.53</v>
      </c>
      <c r="BB163">
        <v>0.92</v>
      </c>
      <c r="BC163">
        <v>1.21</v>
      </c>
      <c r="BD163">
        <v>0.79385542168674705</v>
      </c>
      <c r="BE163">
        <v>0.80249999999999999</v>
      </c>
      <c r="BF163">
        <v>1.03</v>
      </c>
      <c r="BG163">
        <v>1.3875</v>
      </c>
      <c r="BH163">
        <v>1.2480357142857099</v>
      </c>
      <c r="BI163">
        <v>0.56000000000000005</v>
      </c>
      <c r="BJ163">
        <v>0.92</v>
      </c>
      <c r="BK163">
        <v>1.19</v>
      </c>
      <c r="BL163">
        <v>0.79625000000000001</v>
      </c>
    </row>
    <row r="164" spans="1:64" x14ac:dyDescent="0.25">
      <c r="A164" s="15" t="str">
        <f t="shared" si="4"/>
        <v>NIM--33603</v>
      </c>
      <c r="B164" s="15" t="str">
        <f t="shared" si="5"/>
        <v>NIM</v>
      </c>
      <c r="C164">
        <v>15</v>
      </c>
      <c r="D164" s="22">
        <v>33603</v>
      </c>
      <c r="E164">
        <v>4.2300000000000004</v>
      </c>
      <c r="F164">
        <v>4.76</v>
      </c>
      <c r="G164">
        <v>5.2</v>
      </c>
      <c r="H164">
        <v>4.7674193548387098</v>
      </c>
      <c r="I164">
        <v>4.22</v>
      </c>
      <c r="J164">
        <v>4.5750000000000002</v>
      </c>
      <c r="K164">
        <v>5.0225</v>
      </c>
      <c r="L164">
        <v>4.6397905759162299</v>
      </c>
      <c r="M164">
        <v>4.07</v>
      </c>
      <c r="N164">
        <v>4.5199999999999996</v>
      </c>
      <c r="O164">
        <v>5.0199999999999996</v>
      </c>
      <c r="P164">
        <v>4.5745872267466803</v>
      </c>
      <c r="Q164">
        <v>4.33</v>
      </c>
      <c r="R164">
        <v>4.49</v>
      </c>
      <c r="S164">
        <v>4.82</v>
      </c>
      <c r="T164">
        <v>4.63441176470588</v>
      </c>
      <c r="U164">
        <v>4.2175000000000002</v>
      </c>
      <c r="V164">
        <v>4.6050000000000004</v>
      </c>
      <c r="W164">
        <v>5.0025000000000004</v>
      </c>
      <c r="X164">
        <v>4.6179697986577199</v>
      </c>
      <c r="Y164">
        <v>4.43</v>
      </c>
      <c r="Z164">
        <v>4.93</v>
      </c>
      <c r="AA164">
        <v>5.52</v>
      </c>
      <c r="AB164">
        <v>4.9503496503496498</v>
      </c>
      <c r="AC164">
        <v>4.0724999999999998</v>
      </c>
      <c r="AD164">
        <v>4.4450000000000003</v>
      </c>
      <c r="AE164">
        <v>4.74</v>
      </c>
      <c r="AF164">
        <v>4.4529861111111098</v>
      </c>
      <c r="AG164">
        <v>4.1500000000000004</v>
      </c>
      <c r="AH164">
        <v>4.55</v>
      </c>
      <c r="AI164">
        <v>5.13</v>
      </c>
      <c r="AJ164">
        <v>4.8206504065040603</v>
      </c>
      <c r="AK164">
        <v>4.2525000000000004</v>
      </c>
      <c r="AL164">
        <v>4.5449999999999999</v>
      </c>
      <c r="AM164">
        <v>4.8574999999999999</v>
      </c>
      <c r="AN164">
        <v>4.5516666666666703</v>
      </c>
      <c r="AO164">
        <v>4.0999999999999996</v>
      </c>
      <c r="AP164">
        <v>4.47</v>
      </c>
      <c r="AQ164">
        <v>4.8499999999999996</v>
      </c>
      <c r="AR164">
        <v>4.4915041322314098</v>
      </c>
      <c r="AS164">
        <v>4.29</v>
      </c>
      <c r="AT164">
        <v>4.625</v>
      </c>
      <c r="AU164">
        <v>5.0724999999999998</v>
      </c>
      <c r="AV164">
        <v>4.6912383177570103</v>
      </c>
      <c r="AW164">
        <v>4.3025000000000002</v>
      </c>
      <c r="AX164">
        <v>4.6399999999999997</v>
      </c>
      <c r="AY164">
        <v>5.0374999999999996</v>
      </c>
      <c r="AZ164">
        <v>4.6761842105263201</v>
      </c>
      <c r="BA164">
        <v>4.26</v>
      </c>
      <c r="BB164">
        <v>4.71</v>
      </c>
      <c r="BC164">
        <v>5.26</v>
      </c>
      <c r="BD164">
        <v>4.7553413654618497</v>
      </c>
      <c r="BE164">
        <v>4.2350000000000003</v>
      </c>
      <c r="BF164">
        <v>4.8250000000000002</v>
      </c>
      <c r="BG164">
        <v>5.4574999999999996</v>
      </c>
      <c r="BH164">
        <v>5.3646428571428597</v>
      </c>
      <c r="BI164">
        <v>4.5175000000000001</v>
      </c>
      <c r="BJ164">
        <v>4.92</v>
      </c>
      <c r="BK164">
        <v>5.3674999999999997</v>
      </c>
      <c r="BL164">
        <v>4.9596323529411803</v>
      </c>
    </row>
    <row r="165" spans="1:64" x14ac:dyDescent="0.25">
      <c r="A165" s="15" t="str">
        <f t="shared" si="4"/>
        <v>Provisions / Avg Assets--33603</v>
      </c>
      <c r="B165" s="15" t="str">
        <f t="shared" si="5"/>
        <v>Provisions / Avg Assets</v>
      </c>
      <c r="C165">
        <v>16</v>
      </c>
      <c r="D165" s="22">
        <v>33603</v>
      </c>
      <c r="E165">
        <v>0.11</v>
      </c>
      <c r="F165">
        <v>0.27</v>
      </c>
      <c r="G165">
        <v>0.5</v>
      </c>
      <c r="H165">
        <v>0.35494623655913998</v>
      </c>
      <c r="I165">
        <v>0.05</v>
      </c>
      <c r="J165">
        <v>0.17</v>
      </c>
      <c r="K165">
        <v>0.37</v>
      </c>
      <c r="L165">
        <v>0.27839441535776599</v>
      </c>
      <c r="M165">
        <v>0.08</v>
      </c>
      <c r="N165">
        <v>0.24</v>
      </c>
      <c r="O165">
        <v>0.54</v>
      </c>
      <c r="P165">
        <v>0.42929704243463401</v>
      </c>
      <c r="Q165">
        <v>0.1125</v>
      </c>
      <c r="R165">
        <v>0.17</v>
      </c>
      <c r="S165">
        <v>0.34749999999999998</v>
      </c>
      <c r="T165">
        <v>0.30147058823529399</v>
      </c>
      <c r="U165">
        <v>0.05</v>
      </c>
      <c r="V165">
        <v>0.18</v>
      </c>
      <c r="W165">
        <v>0.37</v>
      </c>
      <c r="X165">
        <v>0.28082214765100699</v>
      </c>
      <c r="Y165">
        <v>7.0000000000000007E-2</v>
      </c>
      <c r="Z165">
        <v>0.17</v>
      </c>
      <c r="AA165">
        <v>0.42</v>
      </c>
      <c r="AB165">
        <v>0.288881118881119</v>
      </c>
      <c r="AC165">
        <v>0.02</v>
      </c>
      <c r="AD165">
        <v>0.16500000000000001</v>
      </c>
      <c r="AE165">
        <v>0.36</v>
      </c>
      <c r="AF165">
        <v>0.272708333333333</v>
      </c>
      <c r="AG165">
        <v>0</v>
      </c>
      <c r="AH165">
        <v>0.16</v>
      </c>
      <c r="AI165">
        <v>0.37</v>
      </c>
      <c r="AJ165">
        <v>0.32195121951219502</v>
      </c>
      <c r="AK165">
        <v>0.09</v>
      </c>
      <c r="AL165">
        <v>0.19500000000000001</v>
      </c>
      <c r="AM165">
        <v>0.29749999999999999</v>
      </c>
      <c r="AN165">
        <v>0.24462962962963</v>
      </c>
      <c r="AO165">
        <v>0</v>
      </c>
      <c r="AP165">
        <v>0.13</v>
      </c>
      <c r="AQ165">
        <v>0.3</v>
      </c>
      <c r="AR165">
        <v>0.224165289256198</v>
      </c>
      <c r="AS165">
        <v>0.08</v>
      </c>
      <c r="AT165">
        <v>0.19</v>
      </c>
      <c r="AU165">
        <v>0.38250000000000001</v>
      </c>
      <c r="AV165">
        <v>0.27794392523364497</v>
      </c>
      <c r="AW165">
        <v>7.0000000000000007E-2</v>
      </c>
      <c r="AX165">
        <v>0.17</v>
      </c>
      <c r="AY165">
        <v>0.32</v>
      </c>
      <c r="AZ165">
        <v>0.2545</v>
      </c>
      <c r="BA165">
        <v>0.13</v>
      </c>
      <c r="BB165">
        <v>0.28000000000000003</v>
      </c>
      <c r="BC165">
        <v>0.51</v>
      </c>
      <c r="BD165">
        <v>0.41052208835341403</v>
      </c>
      <c r="BE165">
        <v>0.12</v>
      </c>
      <c r="BF165">
        <v>0.27</v>
      </c>
      <c r="BG165">
        <v>0.56000000000000005</v>
      </c>
      <c r="BH165">
        <v>0.69357142857142895</v>
      </c>
      <c r="BI165">
        <v>0.14000000000000001</v>
      </c>
      <c r="BJ165">
        <v>0.26500000000000001</v>
      </c>
      <c r="BK165">
        <v>0.4975</v>
      </c>
      <c r="BL165">
        <v>0.43139705882352902</v>
      </c>
    </row>
    <row r="166" spans="1:64" x14ac:dyDescent="0.25">
      <c r="A166" s="15" t="str">
        <f t="shared" si="4"/>
        <v>Negative Earners (last 4 qtrs)--33603</v>
      </c>
      <c r="B166" s="15" t="str">
        <f t="shared" si="5"/>
        <v>Negative Earners (last 4 qtrs)</v>
      </c>
      <c r="C166">
        <v>17</v>
      </c>
      <c r="D166" s="22">
        <v>33603</v>
      </c>
      <c r="F166">
        <v>5.3763440860215104</v>
      </c>
      <c r="H166">
        <v>5</v>
      </c>
      <c r="J166">
        <v>5.0513698630136998</v>
      </c>
      <c r="L166">
        <v>59</v>
      </c>
      <c r="N166">
        <v>11.576913383180701</v>
      </c>
      <c r="P166">
        <v>1378</v>
      </c>
      <c r="R166">
        <v>0</v>
      </c>
      <c r="T166">
        <v>0</v>
      </c>
      <c r="V166">
        <v>5.4276315789473699</v>
      </c>
      <c r="X166">
        <v>33</v>
      </c>
      <c r="Z166">
        <v>5.5172413793103496</v>
      </c>
      <c r="AB166">
        <v>8</v>
      </c>
      <c r="AD166">
        <v>6.1643835616438398</v>
      </c>
      <c r="AF166">
        <v>9</v>
      </c>
      <c r="AH166">
        <v>1.6</v>
      </c>
      <c r="AI166"/>
      <c r="AJ166">
        <v>2</v>
      </c>
      <c r="AK166"/>
      <c r="AL166">
        <v>6.3636363636363598</v>
      </c>
      <c r="AN166">
        <v>7</v>
      </c>
      <c r="AP166">
        <v>4.2139384116693703</v>
      </c>
      <c r="AR166">
        <v>26</v>
      </c>
      <c r="AT166">
        <v>4.5871559633027497</v>
      </c>
      <c r="AV166">
        <v>20</v>
      </c>
      <c r="AX166">
        <v>5.4404145077720196</v>
      </c>
      <c r="AZ166">
        <v>21</v>
      </c>
      <c r="BB166">
        <v>9.8814229249011891</v>
      </c>
      <c r="BD166">
        <v>25</v>
      </c>
      <c r="BF166">
        <v>1.78571428571429</v>
      </c>
      <c r="BH166">
        <v>1</v>
      </c>
      <c r="BJ166">
        <v>10.144927536231901</v>
      </c>
      <c r="BL166">
        <v>14</v>
      </c>
    </row>
    <row r="167" spans="1:64" x14ac:dyDescent="0.25">
      <c r="A167" s="15" t="str">
        <f t="shared" si="4"/>
        <v>Noncore Funding / Liab--33603</v>
      </c>
      <c r="B167" s="15" t="str">
        <f t="shared" si="5"/>
        <v>Noncore Funding / Liab</v>
      </c>
      <c r="C167">
        <v>18</v>
      </c>
      <c r="D167" s="22">
        <v>33603</v>
      </c>
      <c r="E167">
        <v>4.3440397520618799</v>
      </c>
      <c r="F167">
        <v>7.3267612479873598</v>
      </c>
      <c r="G167">
        <v>10.1638824485266</v>
      </c>
      <c r="H167">
        <v>7.9593924410984602</v>
      </c>
      <c r="I167">
        <v>4.2036989349947502</v>
      </c>
      <c r="J167">
        <v>6.7502301500398803</v>
      </c>
      <c r="K167">
        <v>10.1664891584911</v>
      </c>
      <c r="L167">
        <v>7.8861996031522503</v>
      </c>
      <c r="M167">
        <v>6.6462387905987201</v>
      </c>
      <c r="N167">
        <v>10.7623526163188</v>
      </c>
      <c r="O167">
        <v>16.416562160784999</v>
      </c>
      <c r="P167">
        <v>12.687735442857401</v>
      </c>
      <c r="Q167">
        <v>4.8176681977259204</v>
      </c>
      <c r="R167">
        <v>7.1349271388489202</v>
      </c>
      <c r="S167">
        <v>10.365004870727001</v>
      </c>
      <c r="T167">
        <v>8.0709769556868896</v>
      </c>
      <c r="U167">
        <v>3.7258795406979401</v>
      </c>
      <c r="V167">
        <v>6.1835346653220702</v>
      </c>
      <c r="W167">
        <v>9.4196485737770903</v>
      </c>
      <c r="X167">
        <v>7.22117422178603</v>
      </c>
      <c r="Y167">
        <v>5.6409015765493304</v>
      </c>
      <c r="Z167">
        <v>8.4278451310128997</v>
      </c>
      <c r="AA167">
        <v>13.112257260549001</v>
      </c>
      <c r="AB167">
        <v>9.8193953798201594</v>
      </c>
      <c r="AC167">
        <v>5.5495869057062297</v>
      </c>
      <c r="AD167">
        <v>8.2175043061849191</v>
      </c>
      <c r="AE167">
        <v>10.4033453537561</v>
      </c>
      <c r="AF167">
        <v>8.7211221022059195</v>
      </c>
      <c r="AG167">
        <v>4.9328063241106701</v>
      </c>
      <c r="AH167">
        <v>7.4273013521022397</v>
      </c>
      <c r="AI167">
        <v>11.265414089547599</v>
      </c>
      <c r="AJ167">
        <v>10.312525991316701</v>
      </c>
      <c r="AK167">
        <v>3.5008844706601998</v>
      </c>
      <c r="AL167">
        <v>6.0930954410940403</v>
      </c>
      <c r="AM167">
        <v>8.9505974951458196</v>
      </c>
      <c r="AN167">
        <v>6.6125082925315404</v>
      </c>
      <c r="AO167">
        <v>4.1763882407839503</v>
      </c>
      <c r="AP167">
        <v>6.5196877412713397</v>
      </c>
      <c r="AQ167">
        <v>9.7281431267034701</v>
      </c>
      <c r="AR167">
        <v>7.4913062204549901</v>
      </c>
      <c r="AS167">
        <v>4.5398292159316096</v>
      </c>
      <c r="AT167">
        <v>6.9871455015549602</v>
      </c>
      <c r="AU167">
        <v>10.5880852367921</v>
      </c>
      <c r="AV167">
        <v>8.1680778833295093</v>
      </c>
      <c r="AW167">
        <v>3.7738607793655001</v>
      </c>
      <c r="AX167">
        <v>6.0185414991236401</v>
      </c>
      <c r="AY167">
        <v>9.1986759203032999</v>
      </c>
      <c r="AZ167">
        <v>7.0306663169180004</v>
      </c>
      <c r="BA167">
        <v>4.96479446006553</v>
      </c>
      <c r="BB167">
        <v>8.5388698095535407</v>
      </c>
      <c r="BC167">
        <v>12.3616940099199</v>
      </c>
      <c r="BD167">
        <v>9.4391892253711003</v>
      </c>
      <c r="BE167">
        <v>5.9683289727064199</v>
      </c>
      <c r="BF167">
        <v>8.3238086164147695</v>
      </c>
      <c r="BG167">
        <v>12.167210726674</v>
      </c>
      <c r="BH167">
        <v>15.2322400001028</v>
      </c>
      <c r="BI167">
        <v>3.8849969888512499</v>
      </c>
      <c r="BJ167">
        <v>5.9669564304885903</v>
      </c>
      <c r="BK167">
        <v>9.4282178379296102</v>
      </c>
      <c r="BL167">
        <v>7.9384861951982897</v>
      </c>
    </row>
    <row r="168" spans="1:64" x14ac:dyDescent="0.25">
      <c r="A168" s="15" t="str">
        <f t="shared" si="4"/>
        <v>Brokered Dep / Liab--33603</v>
      </c>
      <c r="B168" s="15" t="str">
        <f t="shared" si="5"/>
        <v>Brokered Dep / Liab</v>
      </c>
      <c r="C168">
        <v>19</v>
      </c>
      <c r="D168" s="22">
        <v>33603</v>
      </c>
      <c r="E168">
        <v>0</v>
      </c>
      <c r="F168">
        <v>0</v>
      </c>
      <c r="G168">
        <v>0</v>
      </c>
      <c r="H168">
        <v>5.78184682649922E-2</v>
      </c>
      <c r="I168">
        <v>0</v>
      </c>
      <c r="J168">
        <v>0</v>
      </c>
      <c r="K168">
        <v>0</v>
      </c>
      <c r="L168">
        <v>1.41725170772459E-2</v>
      </c>
      <c r="M168">
        <v>0</v>
      </c>
      <c r="N168">
        <v>0</v>
      </c>
      <c r="O168">
        <v>0</v>
      </c>
      <c r="P168">
        <v>0.113734995816416</v>
      </c>
      <c r="Q168">
        <v>0</v>
      </c>
      <c r="R168">
        <v>0</v>
      </c>
      <c r="S168">
        <v>0</v>
      </c>
      <c r="T168">
        <v>3.1561184065108799E-2</v>
      </c>
      <c r="U168">
        <v>0</v>
      </c>
      <c r="V168">
        <v>0</v>
      </c>
      <c r="W168">
        <v>0</v>
      </c>
      <c r="X168">
        <v>1.30490635287328E-2</v>
      </c>
      <c r="Y168">
        <v>0</v>
      </c>
      <c r="Z168">
        <v>0</v>
      </c>
      <c r="AA168">
        <v>0</v>
      </c>
      <c r="AB168">
        <v>1.0425797283886699E-2</v>
      </c>
      <c r="AC168">
        <v>0</v>
      </c>
      <c r="AD168">
        <v>0</v>
      </c>
      <c r="AE168">
        <v>0</v>
      </c>
      <c r="AF168">
        <v>0</v>
      </c>
      <c r="AG168">
        <v>0</v>
      </c>
      <c r="AH168">
        <v>0</v>
      </c>
      <c r="AI168">
        <v>0</v>
      </c>
      <c r="AJ168">
        <v>4.78919216983077E-2</v>
      </c>
      <c r="AK168">
        <v>0</v>
      </c>
      <c r="AL168">
        <v>0</v>
      </c>
      <c r="AM168">
        <v>0</v>
      </c>
      <c r="AN168">
        <v>4.9964464727376701E-2</v>
      </c>
      <c r="AO168">
        <v>0</v>
      </c>
      <c r="AP168">
        <v>0</v>
      </c>
      <c r="AQ168">
        <v>0</v>
      </c>
      <c r="AR168">
        <v>1.2810037101450299E-2</v>
      </c>
      <c r="AS168">
        <v>0</v>
      </c>
      <c r="AT168">
        <v>0</v>
      </c>
      <c r="AU168">
        <v>0</v>
      </c>
      <c r="AV168">
        <v>1.5683406870124001E-2</v>
      </c>
      <c r="AW168">
        <v>0</v>
      </c>
      <c r="AX168">
        <v>0</v>
      </c>
      <c r="AY168">
        <v>0</v>
      </c>
      <c r="AZ168">
        <v>3.4802833748939603E-2</v>
      </c>
      <c r="BA168">
        <v>0</v>
      </c>
      <c r="BB168">
        <v>0</v>
      </c>
      <c r="BC168">
        <v>0</v>
      </c>
      <c r="BD168">
        <v>9.0894565433839302E-4</v>
      </c>
      <c r="BE168">
        <v>0</v>
      </c>
      <c r="BF168">
        <v>0</v>
      </c>
      <c r="BG168">
        <v>0</v>
      </c>
      <c r="BH168">
        <v>0.64370656395376202</v>
      </c>
      <c r="BI168">
        <v>0</v>
      </c>
      <c r="BJ168">
        <v>0</v>
      </c>
      <c r="BK168">
        <v>0</v>
      </c>
      <c r="BL168">
        <v>6.9441065753582096E-2</v>
      </c>
    </row>
    <row r="169" spans="1:64" x14ac:dyDescent="0.25">
      <c r="A169" s="15" t="str">
        <f t="shared" si="4"/>
        <v>Liquid Assets / Assets--33603</v>
      </c>
      <c r="B169" s="15" t="str">
        <f t="shared" si="5"/>
        <v>Liquid Assets / Assets</v>
      </c>
      <c r="C169">
        <v>20</v>
      </c>
      <c r="D169" s="22">
        <v>33603</v>
      </c>
      <c r="E169">
        <v>-2.02</v>
      </c>
      <c r="F169">
        <v>4.6399999999999997</v>
      </c>
      <c r="G169">
        <v>12.52</v>
      </c>
      <c r="H169">
        <v>20.702903225806502</v>
      </c>
      <c r="I169">
        <v>-2.2174999999999998</v>
      </c>
      <c r="J169">
        <v>4.585</v>
      </c>
      <c r="K169">
        <v>11.675000000000001</v>
      </c>
      <c r="L169">
        <v>5.5840893169877397</v>
      </c>
      <c r="M169">
        <v>-3.6724999999999999</v>
      </c>
      <c r="N169">
        <v>3.77</v>
      </c>
      <c r="O169">
        <v>11.6</v>
      </c>
      <c r="P169">
        <v>5.9970060816681103</v>
      </c>
      <c r="Q169">
        <v>-0.5</v>
      </c>
      <c r="R169">
        <v>4.26</v>
      </c>
      <c r="S169">
        <v>10.74</v>
      </c>
      <c r="T169">
        <v>5.7972727272727296</v>
      </c>
      <c r="U169">
        <v>-2.8574999999999999</v>
      </c>
      <c r="V169">
        <v>3.97</v>
      </c>
      <c r="W169">
        <v>11.25</v>
      </c>
      <c r="X169">
        <v>5.0810942760942801</v>
      </c>
      <c r="Y169">
        <v>-2.2549999999999999</v>
      </c>
      <c r="Z169">
        <v>4.6900000000000004</v>
      </c>
      <c r="AA169">
        <v>12.9725</v>
      </c>
      <c r="AB169">
        <v>7.4640845070422497</v>
      </c>
      <c r="AC169">
        <v>-2.2075</v>
      </c>
      <c r="AD169">
        <v>2.87</v>
      </c>
      <c r="AE169">
        <v>10.727499999999999</v>
      </c>
      <c r="AF169">
        <v>5.8411805555555603</v>
      </c>
      <c r="AG169">
        <v>1.0900000000000001</v>
      </c>
      <c r="AH169">
        <v>9.65</v>
      </c>
      <c r="AI169">
        <v>16.399999999999999</v>
      </c>
      <c r="AJ169">
        <v>8.8056097560975601</v>
      </c>
      <c r="AK169">
        <v>-2.355</v>
      </c>
      <c r="AL169">
        <v>3.14</v>
      </c>
      <c r="AM169">
        <v>9.0649999999999995</v>
      </c>
      <c r="AN169">
        <v>3.4618518518518502</v>
      </c>
      <c r="AO169">
        <v>-0.56999999999999995</v>
      </c>
      <c r="AP169">
        <v>6.21</v>
      </c>
      <c r="AQ169">
        <v>12.47</v>
      </c>
      <c r="AR169">
        <v>6.3039173553719001</v>
      </c>
      <c r="AS169">
        <v>-8.7499999999999994E-2</v>
      </c>
      <c r="AT169">
        <v>7.34</v>
      </c>
      <c r="AU169">
        <v>14.615</v>
      </c>
      <c r="AV169">
        <v>9.3158878504672895</v>
      </c>
      <c r="AW169">
        <v>-2.82</v>
      </c>
      <c r="AX169">
        <v>3.16</v>
      </c>
      <c r="AY169">
        <v>9.59</v>
      </c>
      <c r="AZ169">
        <v>4.3441688654353596</v>
      </c>
      <c r="BA169">
        <v>-4.7750000000000004</v>
      </c>
      <c r="BB169">
        <v>2.36</v>
      </c>
      <c r="BC169">
        <v>10.79</v>
      </c>
      <c r="BD169">
        <v>6.1185365853658498</v>
      </c>
      <c r="BE169">
        <v>-4.8825000000000003</v>
      </c>
      <c r="BF169">
        <v>-1.5</v>
      </c>
      <c r="BG169">
        <v>7.03</v>
      </c>
      <c r="BH169">
        <v>8.5896428571428594</v>
      </c>
      <c r="BI169">
        <v>-4.7549999999999999</v>
      </c>
      <c r="BJ169">
        <v>1.605</v>
      </c>
      <c r="BK169">
        <v>8.51</v>
      </c>
      <c r="BL169">
        <v>5.3539552238806003</v>
      </c>
    </row>
    <row r="170" spans="1:64" x14ac:dyDescent="0.25">
      <c r="A170" s="15" t="str">
        <f t="shared" si="4"/>
        <v>Net Loan Growth (last 4 qtrs)--33603</v>
      </c>
      <c r="B170" s="15" t="str">
        <f t="shared" si="5"/>
        <v>Net Loan Growth (last 4 qtrs)</v>
      </c>
      <c r="C170">
        <v>21</v>
      </c>
      <c r="D170" s="22">
        <v>33603</v>
      </c>
      <c r="F170">
        <v>65.591397849462396</v>
      </c>
      <c r="J170">
        <v>67.380136986301395</v>
      </c>
      <c r="N170">
        <v>62.698479374947503</v>
      </c>
      <c r="R170">
        <v>70.588235294117695</v>
      </c>
      <c r="V170">
        <v>66.282894736842096</v>
      </c>
      <c r="Z170">
        <v>66.896551724137893</v>
      </c>
      <c r="AD170">
        <v>65.753424657534197</v>
      </c>
      <c r="AH170">
        <v>80</v>
      </c>
      <c r="AI170"/>
      <c r="AK170"/>
      <c r="AL170">
        <v>60.909090909090899</v>
      </c>
      <c r="AP170">
        <v>73.095623987034003</v>
      </c>
      <c r="AT170">
        <v>74.541284403669707</v>
      </c>
      <c r="AX170">
        <v>63.989637305699503</v>
      </c>
      <c r="BB170">
        <v>59.288537549407103</v>
      </c>
      <c r="BF170">
        <v>48.214285714285701</v>
      </c>
      <c r="BJ170">
        <v>57.246376811594203</v>
      </c>
    </row>
    <row r="171" spans="1:64" x14ac:dyDescent="0.25">
      <c r="A171" s="15" t="str">
        <f t="shared" si="4"/>
        <v>Equity / Assets--33694</v>
      </c>
      <c r="B171" s="15" t="str">
        <f t="shared" si="5"/>
        <v>Equity / Assets</v>
      </c>
      <c r="C171">
        <v>1</v>
      </c>
      <c r="D171" s="22">
        <v>33694</v>
      </c>
      <c r="E171">
        <v>7.9120201091564901</v>
      </c>
      <c r="F171">
        <v>9.0206663603784492</v>
      </c>
      <c r="G171">
        <v>10.687609738574601</v>
      </c>
      <c r="H171">
        <v>9.5795297158733597</v>
      </c>
      <c r="I171">
        <v>7.4920574355400804</v>
      </c>
      <c r="J171">
        <v>8.5932721712538207</v>
      </c>
      <c r="K171">
        <v>10.333146873289699</v>
      </c>
      <c r="L171">
        <v>9.1555976085571</v>
      </c>
      <c r="M171">
        <v>7.1046221345337601</v>
      </c>
      <c r="N171">
        <v>8.3151488034626198</v>
      </c>
      <c r="O171">
        <v>10.141974865395101</v>
      </c>
      <c r="P171">
        <v>8.9679676303283191</v>
      </c>
      <c r="Q171">
        <v>7.2991012470380596</v>
      </c>
      <c r="R171">
        <v>8.12508210039781</v>
      </c>
      <c r="S171">
        <v>9.6997938693981407</v>
      </c>
      <c r="T171">
        <v>8.6894902734862107</v>
      </c>
      <c r="U171">
        <v>7.2789128362338102</v>
      </c>
      <c r="V171">
        <v>8.4039593711587006</v>
      </c>
      <c r="W171">
        <v>10.0956408714377</v>
      </c>
      <c r="X171">
        <v>8.9563817878962304</v>
      </c>
      <c r="Y171">
        <v>7.7145927760384998</v>
      </c>
      <c r="Z171">
        <v>8.6328296904796797</v>
      </c>
      <c r="AA171">
        <v>9.9378881987577596</v>
      </c>
      <c r="AB171">
        <v>8.9959900721121997</v>
      </c>
      <c r="AC171">
        <v>7.8181386440701601</v>
      </c>
      <c r="AD171">
        <v>9.0745595844332101</v>
      </c>
      <c r="AE171">
        <v>10.892328292458799</v>
      </c>
      <c r="AF171">
        <v>9.6041255367219804</v>
      </c>
      <c r="AG171">
        <v>8.1606200142313003</v>
      </c>
      <c r="AH171">
        <v>9.5747010298270503</v>
      </c>
      <c r="AI171">
        <v>11.7942788101497</v>
      </c>
      <c r="AJ171">
        <v>10.329767795821599</v>
      </c>
      <c r="AK171">
        <v>7.6188805053518198</v>
      </c>
      <c r="AL171">
        <v>8.4728645085844896</v>
      </c>
      <c r="AM171">
        <v>9.5825984714873602</v>
      </c>
      <c r="AN171">
        <v>8.8230056280439495</v>
      </c>
      <c r="AO171">
        <v>7.8898935744578704</v>
      </c>
      <c r="AP171">
        <v>9.1831045742958004</v>
      </c>
      <c r="AQ171">
        <v>11.169755995392199</v>
      </c>
      <c r="AR171">
        <v>9.8187677379325606</v>
      </c>
      <c r="AS171">
        <v>7.3621878095194599</v>
      </c>
      <c r="AT171">
        <v>8.2993393261285409</v>
      </c>
      <c r="AU171">
        <v>9.7249860207346401</v>
      </c>
      <c r="AV171">
        <v>8.7933101171200292</v>
      </c>
      <c r="AW171">
        <v>7.3117396375655996</v>
      </c>
      <c r="AX171">
        <v>8.2436610555174408</v>
      </c>
      <c r="AY171">
        <v>9.5682074141844708</v>
      </c>
      <c r="AZ171">
        <v>8.6604912215189103</v>
      </c>
      <c r="BA171">
        <v>7.24184903259117</v>
      </c>
      <c r="BB171">
        <v>8.2101682101682094</v>
      </c>
      <c r="BC171">
        <v>9.2983121969690306</v>
      </c>
      <c r="BD171">
        <v>8.5311515262065498</v>
      </c>
      <c r="BE171">
        <v>6.59032732765505</v>
      </c>
      <c r="BF171">
        <v>7.8567982965449001</v>
      </c>
      <c r="BG171">
        <v>9.1440394429023293</v>
      </c>
      <c r="BH171">
        <v>8.2707742293503603</v>
      </c>
      <c r="BI171">
        <v>7.1601545693583297</v>
      </c>
      <c r="BJ171">
        <v>8.0955728818074508</v>
      </c>
      <c r="BK171">
        <v>9.6138783466976694</v>
      </c>
      <c r="BL171">
        <v>8.4758610575385092</v>
      </c>
    </row>
    <row r="172" spans="1:64" x14ac:dyDescent="0.25">
      <c r="A172" s="15" t="str">
        <f t="shared" si="4"/>
        <v>Total Risk Based Capital Ratio--33694</v>
      </c>
      <c r="B172" s="15" t="str">
        <f t="shared" si="5"/>
        <v>Total Risk Based Capital Ratio</v>
      </c>
      <c r="C172">
        <v>2</v>
      </c>
      <c r="D172" s="22">
        <v>33694</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row>
    <row r="173" spans="1:64" x14ac:dyDescent="0.25">
      <c r="A173" s="15" t="str">
        <f t="shared" si="4"/>
        <v>Tier 1 Leverage Ratio--33694</v>
      </c>
      <c r="B173" s="15" t="str">
        <f t="shared" si="5"/>
        <v>Tier 1 Leverage Ratio</v>
      </c>
      <c r="C173">
        <v>3</v>
      </c>
      <c r="D173" s="22">
        <v>33694</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row>
    <row r="174" spans="1:64" x14ac:dyDescent="0.25">
      <c r="A174" s="15" t="str">
        <f t="shared" si="4"/>
        <v>ALLL / Nonaccrual Loans--33694</v>
      </c>
      <c r="B174" s="15" t="str">
        <f t="shared" si="5"/>
        <v>ALLL / Nonaccrual Loans</v>
      </c>
      <c r="C174">
        <v>4</v>
      </c>
      <c r="D174" s="22">
        <v>33694</v>
      </c>
      <c r="E174">
        <v>105.73593073593101</v>
      </c>
      <c r="F174">
        <v>184.571227741331</v>
      </c>
      <c r="G174">
        <v>441.40245547760401</v>
      </c>
      <c r="H174">
        <v>915.40215137205303</v>
      </c>
      <c r="I174">
        <v>92.1111111111111</v>
      </c>
      <c r="J174">
        <v>183.399209486166</v>
      </c>
      <c r="K174">
        <v>453.27631578947398</v>
      </c>
      <c r="L174">
        <v>626.95741398243695</v>
      </c>
      <c r="M174">
        <v>83.261165888536993</v>
      </c>
      <c r="N174">
        <v>162.32384636640001</v>
      </c>
      <c r="O174">
        <v>393.08838643371001</v>
      </c>
      <c r="P174">
        <v>482.43483205022602</v>
      </c>
      <c r="Q174">
        <v>111.47648127437201</v>
      </c>
      <c r="R174">
        <v>221.43400894471401</v>
      </c>
      <c r="S174">
        <v>645.69402228976696</v>
      </c>
      <c r="T174">
        <v>483.99009364442901</v>
      </c>
      <c r="U174">
        <v>98.442728442728495</v>
      </c>
      <c r="V174">
        <v>196.610169491525</v>
      </c>
      <c r="W174">
        <v>514.92673992673997</v>
      </c>
      <c r="X174">
        <v>778.75074231216797</v>
      </c>
      <c r="Y174">
        <v>70.681806066421402</v>
      </c>
      <c r="Z174">
        <v>165.78073089700999</v>
      </c>
      <c r="AA174">
        <v>417.22689075630302</v>
      </c>
      <c r="AB174">
        <v>702.14676488900795</v>
      </c>
      <c r="AC174">
        <v>94.976881042454806</v>
      </c>
      <c r="AD174">
        <v>188.888888888889</v>
      </c>
      <c r="AE174">
        <v>541.95121951219505</v>
      </c>
      <c r="AF174">
        <v>669.82399166469304</v>
      </c>
      <c r="AG174">
        <v>120.987654320988</v>
      </c>
      <c r="AH174">
        <v>215.25423728813601</v>
      </c>
      <c r="AI174">
        <v>422.857142857143</v>
      </c>
      <c r="AJ174">
        <v>485.002322454271</v>
      </c>
      <c r="AK174">
        <v>64.135021097046405</v>
      </c>
      <c r="AL174">
        <v>126.506024096386</v>
      </c>
      <c r="AM174">
        <v>232.786885245902</v>
      </c>
      <c r="AN174">
        <v>204.27797973633599</v>
      </c>
      <c r="AO174">
        <v>89.423076923076906</v>
      </c>
      <c r="AP174">
        <v>184.09090909090901</v>
      </c>
      <c r="AQ174">
        <v>413.33333333333297</v>
      </c>
      <c r="AR174">
        <v>670.89125923557106</v>
      </c>
      <c r="AS174">
        <v>96.529918633446201</v>
      </c>
      <c r="AT174">
        <v>198.72505543237301</v>
      </c>
      <c r="AU174">
        <v>481.88665710186501</v>
      </c>
      <c r="AV174">
        <v>792.15246576171296</v>
      </c>
      <c r="AW174">
        <v>91.6243654822335</v>
      </c>
      <c r="AX174">
        <v>182.01219512195101</v>
      </c>
      <c r="AY174">
        <v>442.30769230769198</v>
      </c>
      <c r="AZ174">
        <v>586.98772138325103</v>
      </c>
      <c r="BA174">
        <v>82.995898838004095</v>
      </c>
      <c r="BB174">
        <v>155.77689243027899</v>
      </c>
      <c r="BC174">
        <v>420.480769230769</v>
      </c>
      <c r="BD174">
        <v>483.82336659157397</v>
      </c>
      <c r="BE174">
        <v>119.005602240896</v>
      </c>
      <c r="BF174">
        <v>241.82330827067699</v>
      </c>
      <c r="BG174">
        <v>607.36111111111097</v>
      </c>
      <c r="BH174">
        <v>581.31832283749202</v>
      </c>
      <c r="BI174">
        <v>89.9919289749798</v>
      </c>
      <c r="BJ174">
        <v>179.009126466754</v>
      </c>
      <c r="BK174">
        <v>540</v>
      </c>
      <c r="BL174">
        <v>846.86014759220905</v>
      </c>
    </row>
    <row r="175" spans="1:64" x14ac:dyDescent="0.25">
      <c r="A175" s="15" t="str">
        <f t="shared" si="4"/>
        <v>[NCL + OREO] / [Total Loans + OREO]--33694</v>
      </c>
      <c r="B175" s="15" t="str">
        <f t="shared" si="5"/>
        <v>[NCL + OREO] / [Total Loans + OREO]</v>
      </c>
      <c r="C175">
        <v>5</v>
      </c>
      <c r="D175" s="22">
        <v>33694</v>
      </c>
      <c r="E175">
        <v>0.91014894840006799</v>
      </c>
      <c r="F175">
        <v>2.0393363780465399</v>
      </c>
      <c r="G175">
        <v>4.8612002672376002</v>
      </c>
      <c r="H175">
        <v>2.92559105848061</v>
      </c>
      <c r="I175">
        <v>0.85549780954827603</v>
      </c>
      <c r="J175">
        <v>1.8468357547402099</v>
      </c>
      <c r="K175">
        <v>3.3936670900829702</v>
      </c>
      <c r="L175">
        <v>2.4292658479997802</v>
      </c>
      <c r="M175">
        <v>0.905282782556035</v>
      </c>
      <c r="N175">
        <v>2.0795712704607698</v>
      </c>
      <c r="O175">
        <v>4.1870421492905097</v>
      </c>
      <c r="P175">
        <v>3.0824051204046401</v>
      </c>
      <c r="Q175">
        <v>1.1791103695845799</v>
      </c>
      <c r="R175">
        <v>1.7686771593275601</v>
      </c>
      <c r="S175">
        <v>2.6272591135589298</v>
      </c>
      <c r="T175">
        <v>1.99343262771452</v>
      </c>
      <c r="U175">
        <v>0.760347335478468</v>
      </c>
      <c r="V175">
        <v>1.8192854372860801</v>
      </c>
      <c r="W175">
        <v>3.2324093816631101</v>
      </c>
      <c r="X175">
        <v>2.25796866061886</v>
      </c>
      <c r="Y175">
        <v>0.95282361143388306</v>
      </c>
      <c r="Z175">
        <v>2.1896413580320702</v>
      </c>
      <c r="AA175">
        <v>4.0533500052099596</v>
      </c>
      <c r="AB175">
        <v>2.8702861640214499</v>
      </c>
      <c r="AC175">
        <v>0.92346788057151596</v>
      </c>
      <c r="AD175">
        <v>2.1957378764641202</v>
      </c>
      <c r="AE175">
        <v>4.3276382257148498</v>
      </c>
      <c r="AF175">
        <v>3.1308811240627699</v>
      </c>
      <c r="AG175">
        <v>0.720425830189386</v>
      </c>
      <c r="AH175">
        <v>1.61664817540248</v>
      </c>
      <c r="AI175">
        <v>3.1679074790223098</v>
      </c>
      <c r="AJ175">
        <v>2.21526277495283</v>
      </c>
      <c r="AK175">
        <v>1.1684146886418001</v>
      </c>
      <c r="AL175">
        <v>1.8626118738578299</v>
      </c>
      <c r="AM175">
        <v>3.2220421393841199</v>
      </c>
      <c r="AN175">
        <v>2.3712892255870499</v>
      </c>
      <c r="AO175">
        <v>0.89532126614752705</v>
      </c>
      <c r="AP175">
        <v>2.0012740205966701</v>
      </c>
      <c r="AQ175">
        <v>3.98623140128803</v>
      </c>
      <c r="AR175">
        <v>2.7528039594287601</v>
      </c>
      <c r="AS175">
        <v>0.76645596304161601</v>
      </c>
      <c r="AT175">
        <v>1.74739434043922</v>
      </c>
      <c r="AU175">
        <v>2.8929542640975998</v>
      </c>
      <c r="AV175">
        <v>2.1178129585180598</v>
      </c>
      <c r="AW175">
        <v>0.82714754259782297</v>
      </c>
      <c r="AX175">
        <v>1.7604221054306599</v>
      </c>
      <c r="AY175">
        <v>2.8666714006343899</v>
      </c>
      <c r="AZ175">
        <v>2.16789839075303</v>
      </c>
      <c r="BA175">
        <v>0.88044166162083903</v>
      </c>
      <c r="BB175">
        <v>1.91595276684418</v>
      </c>
      <c r="BC175">
        <v>3.4482306085982799</v>
      </c>
      <c r="BD175">
        <v>2.5350927438820001</v>
      </c>
      <c r="BE175">
        <v>0.93206442353196495</v>
      </c>
      <c r="BF175">
        <v>2.0129005985582298</v>
      </c>
      <c r="BG175">
        <v>3.0932084385938698</v>
      </c>
      <c r="BH175">
        <v>2.1506239225289598</v>
      </c>
      <c r="BI175">
        <v>0.88982308013556999</v>
      </c>
      <c r="BJ175">
        <v>1.9397549175822799</v>
      </c>
      <c r="BK175">
        <v>3.3338185284854802</v>
      </c>
      <c r="BL175">
        <v>2.2623547868384799</v>
      </c>
    </row>
    <row r="176" spans="1:64" x14ac:dyDescent="0.25">
      <c r="A176" s="15" t="str">
        <f t="shared" si="4"/>
        <v>[Noncurrent + Delinquent Loans] / [Capital + ALLL]--33694</v>
      </c>
      <c r="B176" s="15" t="str">
        <f t="shared" si="5"/>
        <v>[Noncurrent + Delinquent Loans] / [Capital + ALLL]</v>
      </c>
      <c r="C176">
        <v>6</v>
      </c>
      <c r="D176" s="22">
        <v>33694</v>
      </c>
      <c r="E176">
        <v>10.2365077785518</v>
      </c>
      <c r="F176">
        <v>18.442896954534401</v>
      </c>
      <c r="G176">
        <v>28.872023005084301</v>
      </c>
      <c r="H176">
        <v>23.726845822036299</v>
      </c>
      <c r="I176">
        <v>9.2601881854436705</v>
      </c>
      <c r="J176">
        <v>16.9370268696448</v>
      </c>
      <c r="K176">
        <v>28.781252242676899</v>
      </c>
      <c r="L176">
        <v>20.8879400419987</v>
      </c>
      <c r="M176">
        <v>9.0995910734077299</v>
      </c>
      <c r="N176">
        <v>18.209143024804199</v>
      </c>
      <c r="O176">
        <v>31.952330452744398</v>
      </c>
      <c r="P176">
        <v>23.959174270198201</v>
      </c>
      <c r="Q176">
        <v>12.9359391864302</v>
      </c>
      <c r="R176">
        <v>22.681611963816199</v>
      </c>
      <c r="S176">
        <v>30.942932341552499</v>
      </c>
      <c r="T176">
        <v>24.579455070725501</v>
      </c>
      <c r="U176">
        <v>8.6695906432748497</v>
      </c>
      <c r="V176">
        <v>16.1904761904762</v>
      </c>
      <c r="W176">
        <v>28.390789298549201</v>
      </c>
      <c r="X176">
        <v>20.565672812484699</v>
      </c>
      <c r="Y176">
        <v>9.6600688468158307</v>
      </c>
      <c r="Z176">
        <v>18.191161356628999</v>
      </c>
      <c r="AA176">
        <v>28.856200164971099</v>
      </c>
      <c r="AB176">
        <v>22.121296276271401</v>
      </c>
      <c r="AC176">
        <v>9.6430342408622192</v>
      </c>
      <c r="AD176">
        <v>16.439610904064001</v>
      </c>
      <c r="AE176">
        <v>29.188774741653202</v>
      </c>
      <c r="AF176">
        <v>20.734918872599099</v>
      </c>
      <c r="AG176">
        <v>6.8515895192293401</v>
      </c>
      <c r="AH176">
        <v>14.847880595254599</v>
      </c>
      <c r="AI176">
        <v>25.4021169423457</v>
      </c>
      <c r="AJ176">
        <v>17.566346470963001</v>
      </c>
      <c r="AK176">
        <v>13.607011070110699</v>
      </c>
      <c r="AL176">
        <v>18.9618644067797</v>
      </c>
      <c r="AM176">
        <v>33.456456883080001</v>
      </c>
      <c r="AN176">
        <v>24.4239960613607</v>
      </c>
      <c r="AO176">
        <v>8.4262474867483093</v>
      </c>
      <c r="AP176">
        <v>16.073781291172601</v>
      </c>
      <c r="AQ176">
        <v>27.464532557293602</v>
      </c>
      <c r="AR176">
        <v>20.500730592090498</v>
      </c>
      <c r="AS176">
        <v>10.402592802597701</v>
      </c>
      <c r="AT176">
        <v>17.5057281745298</v>
      </c>
      <c r="AU176">
        <v>28.640950375218701</v>
      </c>
      <c r="AV176">
        <v>21.7638512624954</v>
      </c>
      <c r="AW176">
        <v>10.3598475793011</v>
      </c>
      <c r="AX176">
        <v>17.8211071347746</v>
      </c>
      <c r="AY176">
        <v>30.517453641036699</v>
      </c>
      <c r="AZ176">
        <v>21.487058092818501</v>
      </c>
      <c r="BA176">
        <v>10.2072132225804</v>
      </c>
      <c r="BB176">
        <v>18.500367556971302</v>
      </c>
      <c r="BC176">
        <v>31.560060843742399</v>
      </c>
      <c r="BD176">
        <v>22.749960266669301</v>
      </c>
      <c r="BE176">
        <v>13.550312643189301</v>
      </c>
      <c r="BF176">
        <v>21.180444587737099</v>
      </c>
      <c r="BG176">
        <v>29.387258286240801</v>
      </c>
      <c r="BH176">
        <v>22.061248627045899</v>
      </c>
      <c r="BI176">
        <v>8.2959556375006205</v>
      </c>
      <c r="BJ176">
        <v>15.1976044726214</v>
      </c>
      <c r="BK176">
        <v>28.648404871807099</v>
      </c>
      <c r="BL176">
        <v>19.419829047176499</v>
      </c>
    </row>
    <row r="177" spans="1:64" x14ac:dyDescent="0.25">
      <c r="A177" s="15" t="str">
        <f t="shared" si="4"/>
        <v xml:space="preserve">  Ag [NCL+DQ] / [Capital + ALLL]--33694</v>
      </c>
      <c r="B177" s="15" t="str">
        <f t="shared" si="5"/>
        <v xml:space="preserve">  Ag [NCL+DQ] / [Capital + ALLL]</v>
      </c>
      <c r="C177">
        <v>7</v>
      </c>
      <c r="D177" s="22">
        <v>33694</v>
      </c>
      <c r="E177">
        <v>0</v>
      </c>
      <c r="F177">
        <v>1.6198722960899199</v>
      </c>
      <c r="G177">
        <v>8.4853279631760596</v>
      </c>
      <c r="H177">
        <v>6.8926103287972804</v>
      </c>
      <c r="I177">
        <v>0</v>
      </c>
      <c r="J177">
        <v>1.8709995076317101</v>
      </c>
      <c r="K177">
        <v>8.1072646449884296</v>
      </c>
      <c r="L177">
        <v>5.9058119670025002</v>
      </c>
      <c r="M177">
        <v>0</v>
      </c>
      <c r="N177">
        <v>0</v>
      </c>
      <c r="O177">
        <v>2.49529657217108</v>
      </c>
      <c r="P177">
        <v>2.72957050265794</v>
      </c>
      <c r="Q177">
        <v>0</v>
      </c>
      <c r="R177">
        <v>0</v>
      </c>
      <c r="S177">
        <v>0</v>
      </c>
      <c r="T177">
        <v>0.10229037307595</v>
      </c>
      <c r="U177">
        <v>0</v>
      </c>
      <c r="V177">
        <v>1.17259069256138</v>
      </c>
      <c r="W177">
        <v>6.5268065268065296</v>
      </c>
      <c r="X177">
        <v>4.9444104344184296</v>
      </c>
      <c r="Y177">
        <v>0</v>
      </c>
      <c r="Z177">
        <v>1.10782865583456</v>
      </c>
      <c r="AA177">
        <v>7.9516859587317601</v>
      </c>
      <c r="AB177">
        <v>5.3411903430177698</v>
      </c>
      <c r="AC177">
        <v>2.0177413732101201</v>
      </c>
      <c r="AD177">
        <v>8.8312745440082292</v>
      </c>
      <c r="AE177">
        <v>17.568791911648901</v>
      </c>
      <c r="AF177">
        <v>12.357669372855</v>
      </c>
      <c r="AG177">
        <v>1.42127135279622</v>
      </c>
      <c r="AH177">
        <v>4.2780540354666501</v>
      </c>
      <c r="AI177">
        <v>11.0609038767731</v>
      </c>
      <c r="AJ177">
        <v>7.9480100334114701</v>
      </c>
      <c r="AK177">
        <v>0</v>
      </c>
      <c r="AL177">
        <v>0.36218761318362902</v>
      </c>
      <c r="AM177">
        <v>5.7910447761194002</v>
      </c>
      <c r="AN177">
        <v>3.4987816217049401</v>
      </c>
      <c r="AO177">
        <v>1.6888433981576301</v>
      </c>
      <c r="AP177">
        <v>6.25257095845331</v>
      </c>
      <c r="AQ177">
        <v>14.337240757439099</v>
      </c>
      <c r="AR177">
        <v>10.185876036168001</v>
      </c>
      <c r="AS177">
        <v>0</v>
      </c>
      <c r="AT177">
        <v>1.69338005103262</v>
      </c>
      <c r="AU177">
        <v>8.7983120289506491</v>
      </c>
      <c r="AV177">
        <v>5.8831252262625497</v>
      </c>
      <c r="AW177">
        <v>0</v>
      </c>
      <c r="AX177">
        <v>0</v>
      </c>
      <c r="AY177">
        <v>3.0441176470588198</v>
      </c>
      <c r="AZ177">
        <v>2.4082538265292501</v>
      </c>
      <c r="BA177">
        <v>0</v>
      </c>
      <c r="BB177">
        <v>0</v>
      </c>
      <c r="BC177">
        <v>3.0441523544131002</v>
      </c>
      <c r="BD177">
        <v>2.8962215701902099</v>
      </c>
      <c r="BE177">
        <v>0</v>
      </c>
      <c r="BF177">
        <v>6.1649478399625299E-2</v>
      </c>
      <c r="BG177">
        <v>2.0276580945335101</v>
      </c>
      <c r="BH177">
        <v>1.94776105372484</v>
      </c>
      <c r="BI177">
        <v>0</v>
      </c>
      <c r="BJ177">
        <v>0</v>
      </c>
      <c r="BK177">
        <v>3.4792828038380402E-3</v>
      </c>
      <c r="BL177">
        <v>0.72470643554437597</v>
      </c>
    </row>
    <row r="178" spans="1:64" x14ac:dyDescent="0.25">
      <c r="A178" s="15" t="str">
        <f t="shared" si="4"/>
        <v xml:space="preserve">  CLD [NCL+DQ] / [Capital + ALLL]--33694</v>
      </c>
      <c r="B178" s="15" t="str">
        <f t="shared" si="5"/>
        <v xml:space="preserve">  CLD [NCL+DQ] / [Capital + ALLL]</v>
      </c>
      <c r="C178">
        <v>8</v>
      </c>
      <c r="D178" s="22">
        <v>33694</v>
      </c>
      <c r="E178">
        <v>0</v>
      </c>
      <c r="F178">
        <v>0</v>
      </c>
      <c r="G178">
        <v>0</v>
      </c>
      <c r="H178">
        <v>0.223261922186478</v>
      </c>
      <c r="I178">
        <v>0</v>
      </c>
      <c r="J178">
        <v>0</v>
      </c>
      <c r="K178">
        <v>0</v>
      </c>
      <c r="L178">
        <v>0.200382272658608</v>
      </c>
      <c r="M178">
        <v>0</v>
      </c>
      <c r="N178">
        <v>0</v>
      </c>
      <c r="O178">
        <v>0</v>
      </c>
      <c r="P178">
        <v>0.91699948241473095</v>
      </c>
      <c r="Q178">
        <v>0</v>
      </c>
      <c r="R178">
        <v>0</v>
      </c>
      <c r="S178">
        <v>0</v>
      </c>
      <c r="T178">
        <v>0.51022035050076497</v>
      </c>
      <c r="U178">
        <v>0</v>
      </c>
      <c r="V178">
        <v>0</v>
      </c>
      <c r="W178">
        <v>0</v>
      </c>
      <c r="X178">
        <v>0.31468049197550202</v>
      </c>
      <c r="Y178">
        <v>0</v>
      </c>
      <c r="Z178">
        <v>0</v>
      </c>
      <c r="AA178">
        <v>0</v>
      </c>
      <c r="AB178">
        <v>0.131931153750833</v>
      </c>
      <c r="AC178">
        <v>0</v>
      </c>
      <c r="AD178">
        <v>0</v>
      </c>
      <c r="AE178">
        <v>0</v>
      </c>
      <c r="AF178">
        <v>4.4311752625886998E-2</v>
      </c>
      <c r="AG178">
        <v>0</v>
      </c>
      <c r="AH178">
        <v>0</v>
      </c>
      <c r="AI178">
        <v>0</v>
      </c>
      <c r="AJ178">
        <v>4.2745160379932097E-2</v>
      </c>
      <c r="AK178">
        <v>0</v>
      </c>
      <c r="AL178">
        <v>0</v>
      </c>
      <c r="AM178">
        <v>0</v>
      </c>
      <c r="AN178">
        <v>0.16398150798227801</v>
      </c>
      <c r="AO178">
        <v>0</v>
      </c>
      <c r="AP178">
        <v>0</v>
      </c>
      <c r="AQ178">
        <v>0</v>
      </c>
      <c r="AR178">
        <v>8.3923015769162598E-2</v>
      </c>
      <c r="AS178">
        <v>0</v>
      </c>
      <c r="AT178">
        <v>0</v>
      </c>
      <c r="AU178">
        <v>0</v>
      </c>
      <c r="AV178">
        <v>0.166488781994797</v>
      </c>
      <c r="AW178">
        <v>0</v>
      </c>
      <c r="AX178">
        <v>0</v>
      </c>
      <c r="AY178">
        <v>0</v>
      </c>
      <c r="AZ178">
        <v>0.210185867424835</v>
      </c>
      <c r="BA178">
        <v>0</v>
      </c>
      <c r="BB178">
        <v>0</v>
      </c>
      <c r="BC178">
        <v>0</v>
      </c>
      <c r="BD178">
        <v>0.33091443437315199</v>
      </c>
      <c r="BE178">
        <v>0</v>
      </c>
      <c r="BF178">
        <v>0</v>
      </c>
      <c r="BG178">
        <v>0.20912394868308401</v>
      </c>
      <c r="BH178">
        <v>0.87424789899167599</v>
      </c>
      <c r="BI178">
        <v>0</v>
      </c>
      <c r="BJ178">
        <v>0</v>
      </c>
      <c r="BK178">
        <v>0</v>
      </c>
      <c r="BL178">
        <v>0.60622008271739902</v>
      </c>
    </row>
    <row r="179" spans="1:64" x14ac:dyDescent="0.25">
      <c r="A179" s="15" t="str">
        <f t="shared" si="4"/>
        <v xml:space="preserve">  CRE [NCL+DQ] / [Capital + ALLL]--33694</v>
      </c>
      <c r="B179" s="15" t="str">
        <f t="shared" si="5"/>
        <v xml:space="preserve">  CRE [NCL+DQ] / [Capital + ALLL]</v>
      </c>
      <c r="C179">
        <v>9</v>
      </c>
      <c r="D179" s="22">
        <v>33694</v>
      </c>
      <c r="E179">
        <v>0</v>
      </c>
      <c r="F179">
        <v>0</v>
      </c>
      <c r="G179">
        <v>1.8964659871830301</v>
      </c>
      <c r="H179">
        <v>1.8758800684558401</v>
      </c>
      <c r="I179">
        <v>0</v>
      </c>
      <c r="J179">
        <v>0.25574425574425602</v>
      </c>
      <c r="K179">
        <v>3.3554826473967601</v>
      </c>
      <c r="L179">
        <v>2.45887438871853</v>
      </c>
      <c r="M179">
        <v>0</v>
      </c>
      <c r="N179">
        <v>1.0633597358928599</v>
      </c>
      <c r="O179">
        <v>6.3120119950580804</v>
      </c>
      <c r="P179">
        <v>4.9686463952646998</v>
      </c>
      <c r="Q179">
        <v>0</v>
      </c>
      <c r="R179">
        <v>1.55386406171097</v>
      </c>
      <c r="S179">
        <v>3.6818588839331601</v>
      </c>
      <c r="T179">
        <v>3.20566262434994</v>
      </c>
      <c r="U179">
        <v>0</v>
      </c>
      <c r="V179">
        <v>0.30527180932253101</v>
      </c>
      <c r="W179">
        <v>3.8454722665248999</v>
      </c>
      <c r="X179">
        <v>2.6692627987746098</v>
      </c>
      <c r="Y179">
        <v>0</v>
      </c>
      <c r="Z179">
        <v>0</v>
      </c>
      <c r="AA179">
        <v>1.4660965180207699</v>
      </c>
      <c r="AB179">
        <v>1.5526135608298099</v>
      </c>
      <c r="AC179">
        <v>0</v>
      </c>
      <c r="AD179">
        <v>0.19760125493519801</v>
      </c>
      <c r="AE179">
        <v>2.7164456994541601</v>
      </c>
      <c r="AF179">
        <v>1.7508869536587399</v>
      </c>
      <c r="AG179">
        <v>0</v>
      </c>
      <c r="AH179">
        <v>0</v>
      </c>
      <c r="AI179">
        <v>0.70753165083879099</v>
      </c>
      <c r="AJ179">
        <v>0.90381950107274101</v>
      </c>
      <c r="AK179">
        <v>0.28560228481827898</v>
      </c>
      <c r="AL179">
        <v>2.83847253420462</v>
      </c>
      <c r="AM179">
        <v>7.8870850496728897</v>
      </c>
      <c r="AN179">
        <v>5.3179871320175804</v>
      </c>
      <c r="AO179">
        <v>0</v>
      </c>
      <c r="AP179">
        <v>0</v>
      </c>
      <c r="AQ179">
        <v>1.74610665408211</v>
      </c>
      <c r="AR179">
        <v>1.43025516257667</v>
      </c>
      <c r="AS179">
        <v>0</v>
      </c>
      <c r="AT179">
        <v>0.24567209417201499</v>
      </c>
      <c r="AU179">
        <v>3.3829658387928099</v>
      </c>
      <c r="AV179">
        <v>2.5392064367332101</v>
      </c>
      <c r="AW179">
        <v>0</v>
      </c>
      <c r="AX179">
        <v>0.66580679931986597</v>
      </c>
      <c r="AY179">
        <v>4.3843196990609297</v>
      </c>
      <c r="AZ179">
        <v>3.1312910339286599</v>
      </c>
      <c r="BA179">
        <v>0</v>
      </c>
      <c r="BB179">
        <v>0.52941176470588203</v>
      </c>
      <c r="BC179">
        <v>4.6238820043545301</v>
      </c>
      <c r="BD179">
        <v>2.95213547031973</v>
      </c>
      <c r="BE179">
        <v>0</v>
      </c>
      <c r="BF179">
        <v>2.5530033500596199</v>
      </c>
      <c r="BG179">
        <v>7.4452077366270597</v>
      </c>
      <c r="BH179">
        <v>4.5079516233105696</v>
      </c>
      <c r="BI179">
        <v>0</v>
      </c>
      <c r="BJ179">
        <v>1.6458903711694499</v>
      </c>
      <c r="BK179">
        <v>6.5487815619245504</v>
      </c>
      <c r="BL179">
        <v>4.0442695730502303</v>
      </c>
    </row>
    <row r="180" spans="1:64" x14ac:dyDescent="0.25">
      <c r="A180" s="15" t="str">
        <f t="shared" si="4"/>
        <v xml:space="preserve">  Res RE [NCL+DQ] / [Capital + ALLL]--33694</v>
      </c>
      <c r="B180" s="15" t="str">
        <f t="shared" si="5"/>
        <v xml:space="preserve">  Res RE [NCL+DQ] / [Capital + ALLL]</v>
      </c>
      <c r="C180">
        <v>10</v>
      </c>
      <c r="D180" s="22">
        <v>33694</v>
      </c>
      <c r="E180">
        <v>0.69564458746649205</v>
      </c>
      <c r="F180">
        <v>1.8290592699018</v>
      </c>
      <c r="G180">
        <v>4.6547849194259099</v>
      </c>
      <c r="H180">
        <v>3.6198065362756799</v>
      </c>
      <c r="I180">
        <v>0.381371977475645</v>
      </c>
      <c r="J180">
        <v>1.9664349889811801</v>
      </c>
      <c r="K180">
        <v>4.7082782180482896</v>
      </c>
      <c r="L180">
        <v>3.4142457227010401</v>
      </c>
      <c r="M180">
        <v>0.59173795756804104</v>
      </c>
      <c r="N180">
        <v>2.8865792824195902</v>
      </c>
      <c r="O180">
        <v>7.0683695219454501</v>
      </c>
      <c r="P180">
        <v>5.0238348672848403</v>
      </c>
      <c r="Q180">
        <v>4.1167055743560397</v>
      </c>
      <c r="R180">
        <v>5.9802794046404602</v>
      </c>
      <c r="S180">
        <v>11.8598890233534</v>
      </c>
      <c r="T180">
        <v>8.7016155381772702</v>
      </c>
      <c r="U180">
        <v>0.70156502968159695</v>
      </c>
      <c r="V180">
        <v>2.3433385992627702</v>
      </c>
      <c r="W180">
        <v>5.21959832266608</v>
      </c>
      <c r="X180">
        <v>3.7748852951326799</v>
      </c>
      <c r="Y180">
        <v>0.40636640704368399</v>
      </c>
      <c r="Z180">
        <v>1.63981588032221</v>
      </c>
      <c r="AA180">
        <v>4.1501052139350003</v>
      </c>
      <c r="AB180">
        <v>3.07801722581454</v>
      </c>
      <c r="AC180">
        <v>0</v>
      </c>
      <c r="AD180">
        <v>1.05819668202523</v>
      </c>
      <c r="AE180">
        <v>2.5673344423065698</v>
      </c>
      <c r="AF180">
        <v>1.5302555757173799</v>
      </c>
      <c r="AG180">
        <v>0</v>
      </c>
      <c r="AH180">
        <v>0.27659136987501298</v>
      </c>
      <c r="AI180">
        <v>1.2705430957384201</v>
      </c>
      <c r="AJ180">
        <v>1.0702015290970099</v>
      </c>
      <c r="AK180">
        <v>2.75986200689966</v>
      </c>
      <c r="AL180">
        <v>4.1847826086956497</v>
      </c>
      <c r="AM180">
        <v>8.7981598619896495</v>
      </c>
      <c r="AN180">
        <v>5.8595704171540604</v>
      </c>
      <c r="AO180">
        <v>0</v>
      </c>
      <c r="AP180">
        <v>1.1404366243075901</v>
      </c>
      <c r="AQ180">
        <v>3.1513374862586998</v>
      </c>
      <c r="AR180">
        <v>2.16328244770824</v>
      </c>
      <c r="AS180">
        <v>0.47252545535364199</v>
      </c>
      <c r="AT180">
        <v>2.5496714464025501</v>
      </c>
      <c r="AU180">
        <v>5.8488261439276901</v>
      </c>
      <c r="AV180">
        <v>3.9347066663249799</v>
      </c>
      <c r="AW180">
        <v>2.1441911566149199</v>
      </c>
      <c r="AX180">
        <v>4.3112809589441596</v>
      </c>
      <c r="AY180">
        <v>8.7921712538226302</v>
      </c>
      <c r="AZ180">
        <v>6.3618767382643098</v>
      </c>
      <c r="BA180">
        <v>0.37258989056800401</v>
      </c>
      <c r="BB180">
        <v>1.91129625091889</v>
      </c>
      <c r="BC180">
        <v>4.4226522256334704</v>
      </c>
      <c r="BD180">
        <v>3.2864424950956401</v>
      </c>
      <c r="BE180">
        <v>0.45914809005816998</v>
      </c>
      <c r="BF180">
        <v>1.7029478610340301</v>
      </c>
      <c r="BG180">
        <v>4.2307341964196201</v>
      </c>
      <c r="BH180">
        <v>2.7684910956889901</v>
      </c>
      <c r="BI180">
        <v>0.82316925405063002</v>
      </c>
      <c r="BJ180">
        <v>3.1561740819600899</v>
      </c>
      <c r="BK180">
        <v>6.01571467987893</v>
      </c>
      <c r="BL180">
        <v>4.3275733676636996</v>
      </c>
    </row>
    <row r="181" spans="1:64" x14ac:dyDescent="0.25">
      <c r="A181" s="15" t="str">
        <f t="shared" si="4"/>
        <v xml:space="preserve">  C&amp;I [NCL+DQ] / [Capital + ALLL]--33694</v>
      </c>
      <c r="B181" s="15" t="str">
        <f t="shared" si="5"/>
        <v xml:space="preserve">  C&amp;I [NCL+DQ] / [Capital + ALLL]</v>
      </c>
      <c r="C181">
        <v>11</v>
      </c>
      <c r="D181" s="22">
        <v>33694</v>
      </c>
      <c r="E181">
        <v>3.4906445155030799</v>
      </c>
      <c r="F181">
        <v>8.6757170406801496</v>
      </c>
      <c r="G181">
        <v>17.1949913187979</v>
      </c>
      <c r="H181">
        <v>14.0166132670837</v>
      </c>
      <c r="I181">
        <v>2.39396296132777</v>
      </c>
      <c r="J181">
        <v>6.5102195306585902</v>
      </c>
      <c r="K181">
        <v>12.817651216484499</v>
      </c>
      <c r="L181">
        <v>9.6609905715003208</v>
      </c>
      <c r="M181">
        <v>1.32581704232029</v>
      </c>
      <c r="N181">
        <v>4.7438147193078803</v>
      </c>
      <c r="O181">
        <v>11.391280997001299</v>
      </c>
      <c r="P181">
        <v>8.3849946437846796</v>
      </c>
      <c r="Q181">
        <v>1.3960890582204699</v>
      </c>
      <c r="R181">
        <v>4.2544009355835097</v>
      </c>
      <c r="S181">
        <v>12.2422446952713</v>
      </c>
      <c r="T181">
        <v>7.9156333744442504</v>
      </c>
      <c r="U181">
        <v>1.78298522669384</v>
      </c>
      <c r="V181">
        <v>5.8045791680103198</v>
      </c>
      <c r="W181">
        <v>11.5552779512805</v>
      </c>
      <c r="X181">
        <v>8.6829380088901704</v>
      </c>
      <c r="Y181">
        <v>3.6449147560258699</v>
      </c>
      <c r="Z181">
        <v>8.0895008605852006</v>
      </c>
      <c r="AA181">
        <v>17.134629229661599</v>
      </c>
      <c r="AB181">
        <v>12.9736249664521</v>
      </c>
      <c r="AC181">
        <v>4.3874604550301397</v>
      </c>
      <c r="AD181">
        <v>10.0228598520326</v>
      </c>
      <c r="AE181">
        <v>16.979475128752501</v>
      </c>
      <c r="AF181">
        <v>12.0679071733489</v>
      </c>
      <c r="AG181">
        <v>2.8267245845454898</v>
      </c>
      <c r="AH181">
        <v>7.4011739833941599</v>
      </c>
      <c r="AI181">
        <v>13.1313790767342</v>
      </c>
      <c r="AJ181">
        <v>10.280732000598899</v>
      </c>
      <c r="AK181">
        <v>2.8128760529482602</v>
      </c>
      <c r="AL181">
        <v>5.7883131201764098</v>
      </c>
      <c r="AM181">
        <v>10.570652173913</v>
      </c>
      <c r="AN181">
        <v>8.2163670084470493</v>
      </c>
      <c r="AO181">
        <v>3.1221091581868601</v>
      </c>
      <c r="AP181">
        <v>8.3814657938647201</v>
      </c>
      <c r="AQ181">
        <v>14.8230232709732</v>
      </c>
      <c r="AR181">
        <v>11.609182239521999</v>
      </c>
      <c r="AS181">
        <v>2.65190746526509</v>
      </c>
      <c r="AT181">
        <v>6.3369566955276797</v>
      </c>
      <c r="AU181">
        <v>13.0740869052739</v>
      </c>
      <c r="AV181">
        <v>9.8970573353434101</v>
      </c>
      <c r="AW181">
        <v>1.49949181700384</v>
      </c>
      <c r="AX181">
        <v>4.7037529487860601</v>
      </c>
      <c r="AY181">
        <v>9.7639434774471301</v>
      </c>
      <c r="AZ181">
        <v>7.1849584015894497</v>
      </c>
      <c r="BA181">
        <v>3.1821366742830399</v>
      </c>
      <c r="BB181">
        <v>8.1567796610169498</v>
      </c>
      <c r="BC181">
        <v>16.068596413484599</v>
      </c>
      <c r="BD181">
        <v>12.014910841638301</v>
      </c>
      <c r="BE181">
        <v>1.7397508916128199</v>
      </c>
      <c r="BF181">
        <v>4.9627994213243296</v>
      </c>
      <c r="BG181">
        <v>7.9935391172605303</v>
      </c>
      <c r="BH181">
        <v>6.16176796591881</v>
      </c>
      <c r="BI181">
        <v>0.96919302423272502</v>
      </c>
      <c r="BJ181">
        <v>3.3131385036057499</v>
      </c>
      <c r="BK181">
        <v>8.3008525425293396</v>
      </c>
      <c r="BL181">
        <v>6.6853226744771597</v>
      </c>
    </row>
    <row r="182" spans="1:64" x14ac:dyDescent="0.25">
      <c r="A182" s="15" t="str">
        <f t="shared" si="4"/>
        <v xml:space="preserve">  Ind [NCL+DQ] / [Capital + ALLL]--33694</v>
      </c>
      <c r="B182" s="15" t="str">
        <f t="shared" si="5"/>
        <v xml:space="preserve">  Ind [NCL+DQ] / [Capital + ALLL]</v>
      </c>
      <c r="C182">
        <v>12</v>
      </c>
      <c r="D182" s="22">
        <v>33694</v>
      </c>
      <c r="E182">
        <v>0.78752346540931795</v>
      </c>
      <c r="F182">
        <v>1.83649774946598</v>
      </c>
      <c r="G182">
        <v>3.4253421336131402</v>
      </c>
      <c r="H182">
        <v>2.9493452840596501</v>
      </c>
      <c r="I182">
        <v>0.65262928093369099</v>
      </c>
      <c r="J182">
        <v>1.6012238653748101</v>
      </c>
      <c r="K182">
        <v>3.3345203000633101</v>
      </c>
      <c r="L182">
        <v>2.5211339202879102</v>
      </c>
      <c r="M182">
        <v>0.64249041853729405</v>
      </c>
      <c r="N182">
        <v>1.8263516270279301</v>
      </c>
      <c r="O182">
        <v>4.0524916978643297</v>
      </c>
      <c r="P182">
        <v>3.07107474177766</v>
      </c>
      <c r="Q182">
        <v>2.1223908778360898</v>
      </c>
      <c r="R182">
        <v>3.6376300157116201</v>
      </c>
      <c r="S182">
        <v>6.6893525290823899</v>
      </c>
      <c r="T182">
        <v>4.6597569550899598</v>
      </c>
      <c r="U182">
        <v>0.71022727272727304</v>
      </c>
      <c r="V182">
        <v>1.7970401691331901</v>
      </c>
      <c r="W182">
        <v>3.5362802335279402</v>
      </c>
      <c r="X182">
        <v>2.5602190263592601</v>
      </c>
      <c r="Y182">
        <v>0.848628379711861</v>
      </c>
      <c r="Z182">
        <v>1.9252984212552899</v>
      </c>
      <c r="AA182">
        <v>4.2914979757085003</v>
      </c>
      <c r="AB182">
        <v>2.9909583803039701</v>
      </c>
      <c r="AC182">
        <v>0.29654430871618398</v>
      </c>
      <c r="AD182">
        <v>0.843001166152621</v>
      </c>
      <c r="AE182">
        <v>1.7290222487665301</v>
      </c>
      <c r="AF182">
        <v>1.41848733289752</v>
      </c>
      <c r="AG182">
        <v>0.37838530257264902</v>
      </c>
      <c r="AH182">
        <v>1.20690128913358</v>
      </c>
      <c r="AI182">
        <v>2.0865584570081399</v>
      </c>
      <c r="AJ182">
        <v>2.7197489014924598</v>
      </c>
      <c r="AK182">
        <v>1.2092420643489501</v>
      </c>
      <c r="AL182">
        <v>2.07618703737137</v>
      </c>
      <c r="AM182">
        <v>3.7903464613562301</v>
      </c>
      <c r="AN182">
        <v>2.9664266893734399</v>
      </c>
      <c r="AO182">
        <v>0.38809831824062102</v>
      </c>
      <c r="AP182">
        <v>1.1823825007389901</v>
      </c>
      <c r="AQ182">
        <v>2.54318618042227</v>
      </c>
      <c r="AR182">
        <v>1.7437332983403799</v>
      </c>
      <c r="AS182">
        <v>0.82238921178119095</v>
      </c>
      <c r="AT182">
        <v>1.80186440052636</v>
      </c>
      <c r="AU182">
        <v>3.7352251336126998</v>
      </c>
      <c r="AV182">
        <v>2.6776204213051802</v>
      </c>
      <c r="AW182">
        <v>1.0950087462797</v>
      </c>
      <c r="AX182">
        <v>2.09231939155393</v>
      </c>
      <c r="AY182">
        <v>3.8006022677512199</v>
      </c>
      <c r="AZ182">
        <v>3.0024512927616001</v>
      </c>
      <c r="BA182">
        <v>0.84457129285830401</v>
      </c>
      <c r="BB182">
        <v>2.0788836679481699</v>
      </c>
      <c r="BC182">
        <v>4.3539411728734798</v>
      </c>
      <c r="BD182">
        <v>3.0539805644394402</v>
      </c>
      <c r="BE182">
        <v>1.0113119118139</v>
      </c>
      <c r="BF182">
        <v>2.2310075120257</v>
      </c>
      <c r="BG182">
        <v>7.3807994793225298</v>
      </c>
      <c r="BH182">
        <v>6.8771121800592896</v>
      </c>
      <c r="BI182">
        <v>0.71857037843708704</v>
      </c>
      <c r="BJ182">
        <v>1.84420177419182</v>
      </c>
      <c r="BK182">
        <v>3.73291093700032</v>
      </c>
      <c r="BL182">
        <v>2.8749968878940599</v>
      </c>
    </row>
    <row r="183" spans="1:64" x14ac:dyDescent="0.25">
      <c r="A183" s="15" t="str">
        <f t="shared" si="4"/>
        <v xml:space="preserve">  OREO / [Capital + ALLL]--33694</v>
      </c>
      <c r="B183" s="15" t="str">
        <f t="shared" si="5"/>
        <v xml:space="preserve">  OREO / [Capital + ALLL]</v>
      </c>
      <c r="C183">
        <v>13</v>
      </c>
      <c r="D183" s="22">
        <v>33694</v>
      </c>
      <c r="E183">
        <v>0</v>
      </c>
      <c r="F183">
        <v>1.53931434419239</v>
      </c>
      <c r="G183">
        <v>5.2056430228202997</v>
      </c>
      <c r="H183">
        <v>3.42218170872101</v>
      </c>
      <c r="I183">
        <v>0</v>
      </c>
      <c r="J183">
        <v>1.1950286806883399</v>
      </c>
      <c r="K183">
        <v>4.4304685687087701</v>
      </c>
      <c r="L183">
        <v>3.0536149263749199</v>
      </c>
      <c r="M183">
        <v>0</v>
      </c>
      <c r="N183">
        <v>1.9309162776026201</v>
      </c>
      <c r="O183">
        <v>7.59469877224707</v>
      </c>
      <c r="P183">
        <v>6.6367996722063003</v>
      </c>
      <c r="Q183">
        <v>0.32845551255202499</v>
      </c>
      <c r="R183">
        <v>1.58629534670224</v>
      </c>
      <c r="S183">
        <v>4.1218735238485698</v>
      </c>
      <c r="T183">
        <v>2.6856678226388899</v>
      </c>
      <c r="U183">
        <v>0</v>
      </c>
      <c r="V183">
        <v>1.41482739105829</v>
      </c>
      <c r="W183">
        <v>5.14775977121068</v>
      </c>
      <c r="X183">
        <v>3.5331162582922402</v>
      </c>
      <c r="Y183">
        <v>0</v>
      </c>
      <c r="Z183">
        <v>1.16841257050766</v>
      </c>
      <c r="AA183">
        <v>3.9898764329313701</v>
      </c>
      <c r="AB183">
        <v>2.5062900748950301</v>
      </c>
      <c r="AC183">
        <v>0</v>
      </c>
      <c r="AD183">
        <v>0.66280810865963802</v>
      </c>
      <c r="AE183">
        <v>3.23711775843715</v>
      </c>
      <c r="AF183">
        <v>2.1175569602795998</v>
      </c>
      <c r="AG183">
        <v>0</v>
      </c>
      <c r="AH183">
        <v>0.40252287632527201</v>
      </c>
      <c r="AI183">
        <v>2.6450909777732599</v>
      </c>
      <c r="AJ183">
        <v>1.84550729051425</v>
      </c>
      <c r="AK183">
        <v>0.14594279042615299</v>
      </c>
      <c r="AL183">
        <v>1.92155622331172</v>
      </c>
      <c r="AM183">
        <v>6.3127690100430396</v>
      </c>
      <c r="AN183">
        <v>4.2137319853004298</v>
      </c>
      <c r="AO183">
        <v>0</v>
      </c>
      <c r="AP183">
        <v>0.85506626763574201</v>
      </c>
      <c r="AQ183">
        <v>3.9347408829174699</v>
      </c>
      <c r="AR183">
        <v>2.62003935166367</v>
      </c>
      <c r="AS183">
        <v>0</v>
      </c>
      <c r="AT183">
        <v>0.85375300448218605</v>
      </c>
      <c r="AU183">
        <v>3.9025768779749699</v>
      </c>
      <c r="AV183">
        <v>2.5025642734851901</v>
      </c>
      <c r="AW183">
        <v>0</v>
      </c>
      <c r="AX183">
        <v>1.58629534670224</v>
      </c>
      <c r="AY183">
        <v>4.6761918305216197</v>
      </c>
      <c r="AZ183">
        <v>3.33151267195734</v>
      </c>
      <c r="BA183">
        <v>0</v>
      </c>
      <c r="BB183">
        <v>1.92155622331172</v>
      </c>
      <c r="BC183">
        <v>5.8413260410979699</v>
      </c>
      <c r="BD183">
        <v>4.0214830083097004</v>
      </c>
      <c r="BE183">
        <v>0.301343860990826</v>
      </c>
      <c r="BF183">
        <v>2.3117329554021002</v>
      </c>
      <c r="BG183">
        <v>6.4868231664597502</v>
      </c>
      <c r="BH183">
        <v>4.8242866695422997</v>
      </c>
      <c r="BI183">
        <v>0</v>
      </c>
      <c r="BJ183">
        <v>2.67046100650871</v>
      </c>
      <c r="BK183">
        <v>6.0298118253806496</v>
      </c>
      <c r="BL183">
        <v>4.9708299569082897</v>
      </c>
    </row>
    <row r="184" spans="1:64" x14ac:dyDescent="0.25">
      <c r="A184" s="15" t="str">
        <f t="shared" si="4"/>
        <v>ROAA--33694</v>
      </c>
      <c r="B184" s="15" t="str">
        <f t="shared" si="5"/>
        <v>ROAA</v>
      </c>
      <c r="C184">
        <v>14</v>
      </c>
      <c r="D184" s="22">
        <v>33694</v>
      </c>
      <c r="E184">
        <v>0.76</v>
      </c>
      <c r="F184">
        <v>1.2450000000000001</v>
      </c>
      <c r="G184">
        <v>1.51</v>
      </c>
      <c r="H184">
        <v>1.1431521739130399</v>
      </c>
      <c r="I184">
        <v>0.85</v>
      </c>
      <c r="J184">
        <v>1.2</v>
      </c>
      <c r="K184">
        <v>1.51</v>
      </c>
      <c r="L184">
        <v>1.1644434706397899</v>
      </c>
      <c r="M184">
        <v>0.75</v>
      </c>
      <c r="N184">
        <v>1.1399999999999999</v>
      </c>
      <c r="O184">
        <v>1.49</v>
      </c>
      <c r="P184">
        <v>1.0639814814814801</v>
      </c>
      <c r="Q184">
        <v>0.71250000000000002</v>
      </c>
      <c r="R184">
        <v>1.085</v>
      </c>
      <c r="S184">
        <v>1.3925000000000001</v>
      </c>
      <c r="T184">
        <v>1.1270588235294099</v>
      </c>
      <c r="U184">
        <v>0.84</v>
      </c>
      <c r="V184">
        <v>1.17</v>
      </c>
      <c r="W184">
        <v>1.48</v>
      </c>
      <c r="X184">
        <v>1.1243001686340599</v>
      </c>
      <c r="Y184">
        <v>0.85</v>
      </c>
      <c r="Z184">
        <v>1.19</v>
      </c>
      <c r="AA184">
        <v>1.51</v>
      </c>
      <c r="AB184">
        <v>1.16384615384615</v>
      </c>
      <c r="AC184">
        <v>0.89500000000000002</v>
      </c>
      <c r="AD184">
        <v>1.22</v>
      </c>
      <c r="AE184">
        <v>1.51</v>
      </c>
      <c r="AF184">
        <v>1.19625</v>
      </c>
      <c r="AG184">
        <v>0.89</v>
      </c>
      <c r="AH184">
        <v>1.2649999999999999</v>
      </c>
      <c r="AI184">
        <v>1.57</v>
      </c>
      <c r="AJ184">
        <v>1.3516393442623</v>
      </c>
      <c r="AK184">
        <v>0.87</v>
      </c>
      <c r="AL184">
        <v>1.24</v>
      </c>
      <c r="AM184">
        <v>1.54</v>
      </c>
      <c r="AN184">
        <v>1.18532710280374</v>
      </c>
      <c r="AO184">
        <v>0.84</v>
      </c>
      <c r="AP184">
        <v>1.2</v>
      </c>
      <c r="AQ184">
        <v>1.5</v>
      </c>
      <c r="AR184">
        <v>1.15238016528926</v>
      </c>
      <c r="AS184">
        <v>0.87250000000000005</v>
      </c>
      <c r="AT184">
        <v>1.2050000000000001</v>
      </c>
      <c r="AU184">
        <v>1.5375000000000001</v>
      </c>
      <c r="AV184">
        <v>1.20738916256158</v>
      </c>
      <c r="AW184">
        <v>0.89249999999999996</v>
      </c>
      <c r="AX184">
        <v>1.23</v>
      </c>
      <c r="AY184">
        <v>1.52</v>
      </c>
      <c r="AZ184">
        <v>1.1996315789473699</v>
      </c>
      <c r="BA184">
        <v>0.72499999999999998</v>
      </c>
      <c r="BB184">
        <v>1.08</v>
      </c>
      <c r="BC184">
        <v>1.405</v>
      </c>
      <c r="BD184">
        <v>1.01482071713147</v>
      </c>
      <c r="BE184">
        <v>0.88</v>
      </c>
      <c r="BF184">
        <v>1.1850000000000001</v>
      </c>
      <c r="BG184">
        <v>1.5325</v>
      </c>
      <c r="BH184">
        <v>1.4967857142857099</v>
      </c>
      <c r="BI184">
        <v>0.80249999999999999</v>
      </c>
      <c r="BJ184">
        <v>1.2050000000000001</v>
      </c>
      <c r="BK184">
        <v>1.5075000000000001</v>
      </c>
      <c r="BL184">
        <v>1.17213235294118</v>
      </c>
    </row>
    <row r="185" spans="1:64" x14ac:dyDescent="0.25">
      <c r="A185" s="15" t="str">
        <f t="shared" si="4"/>
        <v>NIM--33694</v>
      </c>
      <c r="B185" s="15" t="str">
        <f t="shared" si="5"/>
        <v>NIM</v>
      </c>
      <c r="C185">
        <v>15</v>
      </c>
      <c r="D185" s="22">
        <v>33694</v>
      </c>
      <c r="E185">
        <v>4.1399999999999997</v>
      </c>
      <c r="F185">
        <v>4.7350000000000003</v>
      </c>
      <c r="G185">
        <v>5.1449999999999996</v>
      </c>
      <c r="H185">
        <v>4.7380434782608702</v>
      </c>
      <c r="I185">
        <v>4.2450000000000001</v>
      </c>
      <c r="J185">
        <v>4.6900000000000004</v>
      </c>
      <c r="K185">
        <v>5.16</v>
      </c>
      <c r="L185">
        <v>4.7326993865030698</v>
      </c>
      <c r="M185">
        <v>4.1900000000000004</v>
      </c>
      <c r="N185">
        <v>4.66</v>
      </c>
      <c r="O185">
        <v>5.18</v>
      </c>
      <c r="P185">
        <v>4.7112660089996501</v>
      </c>
      <c r="Q185">
        <v>4.5049999999999999</v>
      </c>
      <c r="R185">
        <v>4.7350000000000003</v>
      </c>
      <c r="S185">
        <v>5.0575000000000001</v>
      </c>
      <c r="T185">
        <v>4.8847058823529403</v>
      </c>
      <c r="U185">
        <v>4.32</v>
      </c>
      <c r="V185">
        <v>4.7699999999999996</v>
      </c>
      <c r="W185">
        <v>5.22</v>
      </c>
      <c r="X185">
        <v>4.7749747048903899</v>
      </c>
      <c r="Y185">
        <v>4.2300000000000004</v>
      </c>
      <c r="Z185">
        <v>4.83</v>
      </c>
      <c r="AA185">
        <v>5.46</v>
      </c>
      <c r="AB185">
        <v>4.8815384615384598</v>
      </c>
      <c r="AC185">
        <v>4.07</v>
      </c>
      <c r="AD185">
        <v>4.3949999999999996</v>
      </c>
      <c r="AE185">
        <v>4.74</v>
      </c>
      <c r="AF185">
        <v>4.4253472222222197</v>
      </c>
      <c r="AG185">
        <v>4.1224999999999996</v>
      </c>
      <c r="AH185">
        <v>4.5599999999999996</v>
      </c>
      <c r="AI185">
        <v>5.04</v>
      </c>
      <c r="AJ185">
        <v>4.7554918032786899</v>
      </c>
      <c r="AK185">
        <v>4.43</v>
      </c>
      <c r="AL185">
        <v>4.78</v>
      </c>
      <c r="AM185">
        <v>5.1100000000000003</v>
      </c>
      <c r="AN185">
        <v>4.7621495327102803</v>
      </c>
      <c r="AO185">
        <v>4.0999999999999996</v>
      </c>
      <c r="AP185">
        <v>4.54</v>
      </c>
      <c r="AQ185">
        <v>4.9400000000000004</v>
      </c>
      <c r="AR185">
        <v>4.5305454545454502</v>
      </c>
      <c r="AS185">
        <v>4.34</v>
      </c>
      <c r="AT185">
        <v>4.78</v>
      </c>
      <c r="AU185">
        <v>5.27</v>
      </c>
      <c r="AV185">
        <v>4.83502463054187</v>
      </c>
      <c r="AW185">
        <v>4.4550000000000001</v>
      </c>
      <c r="AX185">
        <v>4.84</v>
      </c>
      <c r="AY185">
        <v>5.2474999999999996</v>
      </c>
      <c r="AZ185">
        <v>4.8646578947368404</v>
      </c>
      <c r="BA185">
        <v>4.2949999999999999</v>
      </c>
      <c r="BB185">
        <v>4.75</v>
      </c>
      <c r="BC185">
        <v>5.3849999999999998</v>
      </c>
      <c r="BD185">
        <v>4.8305179282868496</v>
      </c>
      <c r="BE185">
        <v>4.4924999999999997</v>
      </c>
      <c r="BF185">
        <v>4.91</v>
      </c>
      <c r="BG185">
        <v>5.4625000000000004</v>
      </c>
      <c r="BH185">
        <v>5.3146428571428599</v>
      </c>
      <c r="BI185">
        <v>4.7024999999999997</v>
      </c>
      <c r="BJ185">
        <v>5.19</v>
      </c>
      <c r="BK185">
        <v>5.6124999999999998</v>
      </c>
      <c r="BL185">
        <v>5.1866911764705899</v>
      </c>
    </row>
    <row r="186" spans="1:64" x14ac:dyDescent="0.25">
      <c r="A186" s="15" t="str">
        <f t="shared" si="4"/>
        <v>Provisions / Avg Assets--33694</v>
      </c>
      <c r="B186" s="15" t="str">
        <f t="shared" si="5"/>
        <v>Provisions / Avg Assets</v>
      </c>
      <c r="C186">
        <v>16</v>
      </c>
      <c r="D186" s="22">
        <v>33694</v>
      </c>
      <c r="E186">
        <v>0</v>
      </c>
      <c r="F186">
        <v>0.17</v>
      </c>
      <c r="G186">
        <v>0.35</v>
      </c>
      <c r="H186">
        <v>0.255</v>
      </c>
      <c r="I186">
        <v>0</v>
      </c>
      <c r="J186">
        <v>0.11</v>
      </c>
      <c r="K186">
        <v>0.27</v>
      </c>
      <c r="L186">
        <v>0.19827344434706401</v>
      </c>
      <c r="M186">
        <v>0</v>
      </c>
      <c r="N186">
        <v>0.17</v>
      </c>
      <c r="O186">
        <v>0.37</v>
      </c>
      <c r="P186">
        <v>0.28983991000346099</v>
      </c>
      <c r="Q186">
        <v>5.5E-2</v>
      </c>
      <c r="R186">
        <v>0.125</v>
      </c>
      <c r="S186">
        <v>0.26250000000000001</v>
      </c>
      <c r="T186">
        <v>0.185294117647059</v>
      </c>
      <c r="U186">
        <v>0</v>
      </c>
      <c r="V186">
        <v>0.12</v>
      </c>
      <c r="W186">
        <v>0.26</v>
      </c>
      <c r="X186">
        <v>0.201838111298482</v>
      </c>
      <c r="Y186">
        <v>0</v>
      </c>
      <c r="Z186">
        <v>0.12</v>
      </c>
      <c r="AA186">
        <v>0.31</v>
      </c>
      <c r="AB186">
        <v>0.20601398601398599</v>
      </c>
      <c r="AC186">
        <v>0</v>
      </c>
      <c r="AD186">
        <v>4.4999999999999998E-2</v>
      </c>
      <c r="AE186">
        <v>0.20749999999999999</v>
      </c>
      <c r="AF186">
        <v>0.13256944444444399</v>
      </c>
      <c r="AG186">
        <v>0</v>
      </c>
      <c r="AH186">
        <v>4.4999999999999998E-2</v>
      </c>
      <c r="AI186">
        <v>0.36249999999999999</v>
      </c>
      <c r="AJ186">
        <v>0.32918032786885199</v>
      </c>
      <c r="AK186">
        <v>0.06</v>
      </c>
      <c r="AL186">
        <v>0.15</v>
      </c>
      <c r="AM186">
        <v>0.24</v>
      </c>
      <c r="AN186">
        <v>0.183738317757009</v>
      </c>
      <c r="AO186">
        <v>0</v>
      </c>
      <c r="AP186">
        <v>0.04</v>
      </c>
      <c r="AQ186">
        <v>0.21</v>
      </c>
      <c r="AR186">
        <v>0.15203305785123999</v>
      </c>
      <c r="AS186">
        <v>0</v>
      </c>
      <c r="AT186">
        <v>0.13</v>
      </c>
      <c r="AU186">
        <v>0.26750000000000002</v>
      </c>
      <c r="AV186">
        <v>0.198399014778325</v>
      </c>
      <c r="AW186">
        <v>0</v>
      </c>
      <c r="AX186">
        <v>0.12</v>
      </c>
      <c r="AY186">
        <v>0.23</v>
      </c>
      <c r="AZ186">
        <v>0.16489473684210501</v>
      </c>
      <c r="BA186">
        <v>0.02</v>
      </c>
      <c r="BB186">
        <v>0.19</v>
      </c>
      <c r="BC186">
        <v>0.40500000000000003</v>
      </c>
      <c r="BD186">
        <v>0.28725099601593601</v>
      </c>
      <c r="BE186">
        <v>0.06</v>
      </c>
      <c r="BF186">
        <v>0.19500000000000001</v>
      </c>
      <c r="BG186">
        <v>0.42749999999999999</v>
      </c>
      <c r="BH186">
        <v>0.45910714285714299</v>
      </c>
      <c r="BI186">
        <v>0.05</v>
      </c>
      <c r="BJ186">
        <v>0.17499999999999999</v>
      </c>
      <c r="BK186">
        <v>0.39</v>
      </c>
      <c r="BL186">
        <v>0.29463235294117601</v>
      </c>
    </row>
    <row r="187" spans="1:64" x14ac:dyDescent="0.25">
      <c r="A187" s="15" t="str">
        <f t="shared" si="4"/>
        <v>Negative Earners (last 4 qtrs)--33694</v>
      </c>
      <c r="B187" s="15" t="str">
        <f t="shared" si="5"/>
        <v>Negative Earners (last 4 qtrs)</v>
      </c>
      <c r="C187">
        <v>17</v>
      </c>
      <c r="D187" s="22">
        <v>33694</v>
      </c>
      <c r="F187">
        <v>2.1739130434782599</v>
      </c>
      <c r="H187">
        <v>2</v>
      </c>
      <c r="J187">
        <v>4.47119518486672</v>
      </c>
      <c r="L187">
        <v>52</v>
      </c>
      <c r="N187">
        <v>10.5089058524173</v>
      </c>
      <c r="P187">
        <v>1239</v>
      </c>
      <c r="R187">
        <v>0</v>
      </c>
      <c r="T187">
        <v>0</v>
      </c>
      <c r="V187">
        <v>5.6198347107437998</v>
      </c>
      <c r="X187">
        <v>34</v>
      </c>
      <c r="Z187">
        <v>3.4482758620689702</v>
      </c>
      <c r="AB187">
        <v>5</v>
      </c>
      <c r="AD187">
        <v>4.7945205479452104</v>
      </c>
      <c r="AF187">
        <v>7</v>
      </c>
      <c r="AH187">
        <v>0</v>
      </c>
      <c r="AI187"/>
      <c r="AJ187">
        <v>0</v>
      </c>
      <c r="AK187"/>
      <c r="AL187">
        <v>5.5045871559632999</v>
      </c>
      <c r="AN187">
        <v>6</v>
      </c>
      <c r="AP187">
        <v>3.72771474878444</v>
      </c>
      <c r="AR187">
        <v>23</v>
      </c>
      <c r="AT187">
        <v>2.6570048309178702</v>
      </c>
      <c r="AV187">
        <v>11</v>
      </c>
      <c r="AX187">
        <v>4.14507772020725</v>
      </c>
      <c r="AZ187">
        <v>16</v>
      </c>
      <c r="BB187">
        <v>9.0196078431372495</v>
      </c>
      <c r="BD187">
        <v>23</v>
      </c>
      <c r="BF187">
        <v>3.5714285714285698</v>
      </c>
      <c r="BH187">
        <v>2</v>
      </c>
      <c r="BJ187">
        <v>9.4202898550724594</v>
      </c>
      <c r="BL187">
        <v>13</v>
      </c>
    </row>
    <row r="188" spans="1:64" x14ac:dyDescent="0.25">
      <c r="A188" s="15" t="str">
        <f t="shared" si="4"/>
        <v>Noncore Funding / Liab--33694</v>
      </c>
      <c r="B188" s="15" t="str">
        <f t="shared" si="5"/>
        <v>Noncore Funding / Liab</v>
      </c>
      <c r="C188">
        <v>18</v>
      </c>
      <c r="D188" s="22">
        <v>33694</v>
      </c>
      <c r="E188">
        <v>4.3308163053326796</v>
      </c>
      <c r="F188">
        <v>6.8627303833040996</v>
      </c>
      <c r="G188">
        <v>9.9421767582549805</v>
      </c>
      <c r="H188">
        <v>7.7197058068725397</v>
      </c>
      <c r="I188">
        <v>4.0884982392441298</v>
      </c>
      <c r="J188">
        <v>6.6678223936550598</v>
      </c>
      <c r="K188">
        <v>10.1539379041321</v>
      </c>
      <c r="L188">
        <v>7.7020855348461801</v>
      </c>
      <c r="M188">
        <v>6.30560111706402</v>
      </c>
      <c r="N188">
        <v>10.3445126300282</v>
      </c>
      <c r="O188">
        <v>15.866000742362299</v>
      </c>
      <c r="P188">
        <v>12.293017372584201</v>
      </c>
      <c r="Q188">
        <v>4.1487199919329001</v>
      </c>
      <c r="R188">
        <v>6.1198037375429397</v>
      </c>
      <c r="S188">
        <v>10.085664549762599</v>
      </c>
      <c r="T188">
        <v>7.7216090542639497</v>
      </c>
      <c r="U188">
        <v>3.71297986444227</v>
      </c>
      <c r="V188">
        <v>5.8469117089806701</v>
      </c>
      <c r="W188">
        <v>9.3659413962909905</v>
      </c>
      <c r="X188">
        <v>7.0177631627373804</v>
      </c>
      <c r="Y188">
        <v>5.2580693142942101</v>
      </c>
      <c r="Z188">
        <v>8.1170414521809793</v>
      </c>
      <c r="AA188">
        <v>12.5975062956821</v>
      </c>
      <c r="AB188">
        <v>9.4476550046556795</v>
      </c>
      <c r="AC188">
        <v>6.1406684975250796</v>
      </c>
      <c r="AD188">
        <v>7.8897515584496398</v>
      </c>
      <c r="AE188">
        <v>10.6056710297058</v>
      </c>
      <c r="AF188">
        <v>8.8289383515189499</v>
      </c>
      <c r="AG188">
        <v>4.4179879680796397</v>
      </c>
      <c r="AH188">
        <v>6.9411217697746403</v>
      </c>
      <c r="AI188">
        <v>10.8132437417174</v>
      </c>
      <c r="AJ188">
        <v>10.0453261364016</v>
      </c>
      <c r="AK188">
        <v>3.5284203056042198</v>
      </c>
      <c r="AL188">
        <v>5.9292274446245301</v>
      </c>
      <c r="AM188">
        <v>8.7634921293033194</v>
      </c>
      <c r="AN188">
        <v>6.5929035503170397</v>
      </c>
      <c r="AO188">
        <v>4.0626722305330301</v>
      </c>
      <c r="AP188">
        <v>6.6678223936550598</v>
      </c>
      <c r="AQ188">
        <v>9.6295702373316203</v>
      </c>
      <c r="AR188">
        <v>7.3800286843806298</v>
      </c>
      <c r="AS188">
        <v>4.1120519848809902</v>
      </c>
      <c r="AT188">
        <v>6.7514806396289204</v>
      </c>
      <c r="AU188">
        <v>10.369838922166901</v>
      </c>
      <c r="AV188">
        <v>7.6401273059627597</v>
      </c>
      <c r="AW188">
        <v>3.8091588363887698</v>
      </c>
      <c r="AX188">
        <v>5.9216042692870401</v>
      </c>
      <c r="AY188">
        <v>9.4496032182959908</v>
      </c>
      <c r="AZ188">
        <v>7.1064010285149299</v>
      </c>
      <c r="BA188">
        <v>4.6630208257349404</v>
      </c>
      <c r="BB188">
        <v>7.9538568575083604</v>
      </c>
      <c r="BC188">
        <v>11.4103897799767</v>
      </c>
      <c r="BD188">
        <v>8.9691700684080509</v>
      </c>
      <c r="BE188">
        <v>4.4147211974479701</v>
      </c>
      <c r="BF188">
        <v>8.2069906449081795</v>
      </c>
      <c r="BG188">
        <v>13.6310584879848</v>
      </c>
      <c r="BH188">
        <v>15.2458988974916</v>
      </c>
      <c r="BI188">
        <v>3.8082350661070401</v>
      </c>
      <c r="BJ188">
        <v>5.5897829752702801</v>
      </c>
      <c r="BK188">
        <v>9.4777104618821895</v>
      </c>
      <c r="BL188">
        <v>7.8657537752760103</v>
      </c>
    </row>
    <row r="189" spans="1:64" x14ac:dyDescent="0.25">
      <c r="A189" s="15" t="str">
        <f t="shared" si="4"/>
        <v>Brokered Dep / Liab--33694</v>
      </c>
      <c r="B189" s="15" t="str">
        <f t="shared" si="5"/>
        <v>Brokered Dep / Liab</v>
      </c>
      <c r="C189">
        <v>19</v>
      </c>
      <c r="D189" s="22">
        <v>33694</v>
      </c>
      <c r="E189">
        <v>0</v>
      </c>
      <c r="F189">
        <v>0</v>
      </c>
      <c r="G189">
        <v>0</v>
      </c>
      <c r="H189">
        <v>0.122324334897098</v>
      </c>
      <c r="I189">
        <v>0</v>
      </c>
      <c r="J189">
        <v>0</v>
      </c>
      <c r="K189">
        <v>0</v>
      </c>
      <c r="L189">
        <v>2.4404340969681901E-2</v>
      </c>
      <c r="M189">
        <v>0</v>
      </c>
      <c r="N189">
        <v>0</v>
      </c>
      <c r="O189">
        <v>0</v>
      </c>
      <c r="P189">
        <v>0.11451698265975301</v>
      </c>
      <c r="Q189">
        <v>0</v>
      </c>
      <c r="R189">
        <v>0</v>
      </c>
      <c r="S189">
        <v>0</v>
      </c>
      <c r="T189">
        <v>3.0855860535666101E-2</v>
      </c>
      <c r="U189">
        <v>0</v>
      </c>
      <c r="V189">
        <v>0</v>
      </c>
      <c r="W189">
        <v>0</v>
      </c>
      <c r="X189">
        <v>2.0502977202376399E-2</v>
      </c>
      <c r="Y189">
        <v>0</v>
      </c>
      <c r="Z189">
        <v>0</v>
      </c>
      <c r="AA189">
        <v>0</v>
      </c>
      <c r="AB189">
        <v>6.3855591018468105E-2</v>
      </c>
      <c r="AC189">
        <v>0</v>
      </c>
      <c r="AD189">
        <v>0</v>
      </c>
      <c r="AE189">
        <v>0</v>
      </c>
      <c r="AF189">
        <v>0</v>
      </c>
      <c r="AG189">
        <v>0</v>
      </c>
      <c r="AH189">
        <v>0</v>
      </c>
      <c r="AI189">
        <v>0</v>
      </c>
      <c r="AJ189">
        <v>2.95390935171671E-2</v>
      </c>
      <c r="AK189">
        <v>0</v>
      </c>
      <c r="AL189">
        <v>0</v>
      </c>
      <c r="AM189">
        <v>0</v>
      </c>
      <c r="AN189">
        <v>0.10782724621871401</v>
      </c>
      <c r="AO189">
        <v>0</v>
      </c>
      <c r="AP189">
        <v>0</v>
      </c>
      <c r="AQ189">
        <v>0</v>
      </c>
      <c r="AR189">
        <v>1.17912645750413E-2</v>
      </c>
      <c r="AS189">
        <v>0</v>
      </c>
      <c r="AT189">
        <v>0</v>
      </c>
      <c r="AU189">
        <v>0</v>
      </c>
      <c r="AV189">
        <v>2.1802493445096601E-2</v>
      </c>
      <c r="AW189">
        <v>0</v>
      </c>
      <c r="AX189">
        <v>0</v>
      </c>
      <c r="AY189">
        <v>0</v>
      </c>
      <c r="AZ189">
        <v>4.69345197448294E-2</v>
      </c>
      <c r="BA189">
        <v>0</v>
      </c>
      <c r="BB189">
        <v>0</v>
      </c>
      <c r="BC189">
        <v>0</v>
      </c>
      <c r="BD189">
        <v>4.4273879804084502E-2</v>
      </c>
      <c r="BE189">
        <v>0</v>
      </c>
      <c r="BF189">
        <v>0</v>
      </c>
      <c r="BG189">
        <v>0</v>
      </c>
      <c r="BH189">
        <v>0.58383181631469205</v>
      </c>
      <c r="BI189">
        <v>0</v>
      </c>
      <c r="BJ189">
        <v>0</v>
      </c>
      <c r="BK189">
        <v>0</v>
      </c>
      <c r="BL189">
        <v>0.15868241376079201</v>
      </c>
    </row>
    <row r="190" spans="1:64" x14ac:dyDescent="0.25">
      <c r="A190" s="15" t="str">
        <f t="shared" si="4"/>
        <v>Liquid Assets / Assets--33694</v>
      </c>
      <c r="B190" s="15" t="str">
        <f t="shared" si="5"/>
        <v>Liquid Assets / Assets</v>
      </c>
      <c r="C190">
        <v>20</v>
      </c>
      <c r="D190" s="22">
        <v>33694</v>
      </c>
      <c r="E190">
        <v>-2.7374999999999998</v>
      </c>
      <c r="F190">
        <v>3.0249999999999999</v>
      </c>
      <c r="G190">
        <v>11.9825</v>
      </c>
      <c r="H190">
        <v>18.818695652173901</v>
      </c>
      <c r="I190">
        <v>-3.03</v>
      </c>
      <c r="J190">
        <v>3.64</v>
      </c>
      <c r="K190">
        <v>10.61</v>
      </c>
      <c r="L190">
        <v>5.0237401229148402</v>
      </c>
      <c r="M190">
        <v>-4.0199999999999996</v>
      </c>
      <c r="N190">
        <v>3.58</v>
      </c>
      <c r="O190">
        <v>11.88</v>
      </c>
      <c r="P190">
        <v>6.0267268741779896</v>
      </c>
      <c r="Q190">
        <v>0.99</v>
      </c>
      <c r="R190">
        <v>3.28</v>
      </c>
      <c r="S190">
        <v>12.7</v>
      </c>
      <c r="T190">
        <v>5.4818181818181797</v>
      </c>
      <c r="U190">
        <v>-3.47</v>
      </c>
      <c r="V190">
        <v>3.55</v>
      </c>
      <c r="W190">
        <v>10.09</v>
      </c>
      <c r="X190">
        <v>4.7584991568296804</v>
      </c>
      <c r="Y190">
        <v>-3.03</v>
      </c>
      <c r="Z190">
        <v>4.95</v>
      </c>
      <c r="AA190">
        <v>13.397500000000001</v>
      </c>
      <c r="AB190">
        <v>8.9266197183098601</v>
      </c>
      <c r="AC190">
        <v>-2.88</v>
      </c>
      <c r="AD190">
        <v>3.57</v>
      </c>
      <c r="AE190">
        <v>9.2825000000000006</v>
      </c>
      <c r="AF190">
        <v>5.08</v>
      </c>
      <c r="AG190">
        <v>-1.8049999999999999</v>
      </c>
      <c r="AH190">
        <v>4.99</v>
      </c>
      <c r="AI190">
        <v>13.7225</v>
      </c>
      <c r="AJ190">
        <v>6.5627049180327903</v>
      </c>
      <c r="AK190">
        <v>-3.83</v>
      </c>
      <c r="AL190">
        <v>3.14</v>
      </c>
      <c r="AM190">
        <v>8.27</v>
      </c>
      <c r="AN190">
        <v>3.0012149532710302</v>
      </c>
      <c r="AO190">
        <v>-2.13</v>
      </c>
      <c r="AP190">
        <v>3.78</v>
      </c>
      <c r="AQ190">
        <v>10.25</v>
      </c>
      <c r="AR190">
        <v>4.4902148760330602</v>
      </c>
      <c r="AS190">
        <v>2.2499999999999999E-2</v>
      </c>
      <c r="AT190">
        <v>7.25</v>
      </c>
      <c r="AU190">
        <v>14.525</v>
      </c>
      <c r="AV190">
        <v>9.0499261083743807</v>
      </c>
      <c r="AW190">
        <v>-3.5525000000000002</v>
      </c>
      <c r="AX190">
        <v>3.2850000000000001</v>
      </c>
      <c r="AY190">
        <v>8.9450000000000003</v>
      </c>
      <c r="AZ190">
        <v>4.3863756613756602</v>
      </c>
      <c r="BA190">
        <v>-5.49</v>
      </c>
      <c r="BB190">
        <v>1.72</v>
      </c>
      <c r="BC190">
        <v>11.244999999999999</v>
      </c>
      <c r="BD190">
        <v>5.8673306772908402</v>
      </c>
      <c r="BE190">
        <v>-4.5475000000000003</v>
      </c>
      <c r="BF190">
        <v>0.80500000000000005</v>
      </c>
      <c r="BG190">
        <v>11.2125</v>
      </c>
      <c r="BH190">
        <v>4.9191071428571398</v>
      </c>
      <c r="BI190">
        <v>-4.6924999999999999</v>
      </c>
      <c r="BJ190">
        <v>2.74</v>
      </c>
      <c r="BK190">
        <v>9.7424999999999997</v>
      </c>
      <c r="BL190">
        <v>6.1645588235294104</v>
      </c>
    </row>
    <row r="191" spans="1:64" x14ac:dyDescent="0.25">
      <c r="A191" s="15" t="str">
        <f t="shared" si="4"/>
        <v>Net Loan Growth (last 4 qtrs)--33694</v>
      </c>
      <c r="B191" s="15" t="str">
        <f t="shared" si="5"/>
        <v>Net Loan Growth (last 4 qtrs)</v>
      </c>
      <c r="C191">
        <v>21</v>
      </c>
      <c r="D191" s="22">
        <v>33694</v>
      </c>
      <c r="F191">
        <v>66.304347826086996</v>
      </c>
      <c r="J191">
        <v>65.864144453998307</v>
      </c>
      <c r="N191">
        <v>62.154368108566601</v>
      </c>
      <c r="R191">
        <v>76.470588235294102</v>
      </c>
      <c r="V191">
        <v>65.289256198347104</v>
      </c>
      <c r="Z191">
        <v>62.758620689655203</v>
      </c>
      <c r="AD191">
        <v>63.698630136986303</v>
      </c>
      <c r="AH191">
        <v>69.354838709677395</v>
      </c>
      <c r="AI191"/>
      <c r="AK191"/>
      <c r="AL191">
        <v>68.807339449541303</v>
      </c>
      <c r="AP191">
        <v>67.747163695299804</v>
      </c>
      <c r="AT191">
        <v>75.120772946859901</v>
      </c>
      <c r="AX191">
        <v>66.580310880829003</v>
      </c>
      <c r="BB191">
        <v>55.686274509803901</v>
      </c>
      <c r="BF191">
        <v>57.142857142857103</v>
      </c>
      <c r="BJ191">
        <v>60.869565217391298</v>
      </c>
    </row>
    <row r="192" spans="1:64" x14ac:dyDescent="0.25">
      <c r="A192" s="15" t="str">
        <f t="shared" si="4"/>
        <v>Equity / Assets--33785</v>
      </c>
      <c r="B192" s="15" t="str">
        <f t="shared" si="5"/>
        <v>Equity / Assets</v>
      </c>
      <c r="C192">
        <v>1</v>
      </c>
      <c r="D192" s="22">
        <v>33785</v>
      </c>
      <c r="E192">
        <v>8.0889940806089395</v>
      </c>
      <c r="F192">
        <v>9.2518845114492994</v>
      </c>
      <c r="G192">
        <v>10.7328607751124</v>
      </c>
      <c r="H192">
        <v>9.8119738588854002</v>
      </c>
      <c r="I192">
        <v>7.6968580685927899</v>
      </c>
      <c r="J192">
        <v>8.7763713080168806</v>
      </c>
      <c r="K192">
        <v>10.508354070387499</v>
      </c>
      <c r="L192">
        <v>9.3773198878708399</v>
      </c>
      <c r="M192">
        <v>7.2698365469690298</v>
      </c>
      <c r="N192">
        <v>8.4872989519046893</v>
      </c>
      <c r="O192">
        <v>10.315516685813501</v>
      </c>
      <c r="P192">
        <v>9.1394032907280707</v>
      </c>
      <c r="Q192">
        <v>7.5740941985057297</v>
      </c>
      <c r="R192">
        <v>8.4468369202448503</v>
      </c>
      <c r="S192">
        <v>10.0066450201357</v>
      </c>
      <c r="T192">
        <v>8.9476729995753495</v>
      </c>
      <c r="U192">
        <v>7.5250805690347802</v>
      </c>
      <c r="V192">
        <v>8.6238910666391604</v>
      </c>
      <c r="W192">
        <v>10.3168046553991</v>
      </c>
      <c r="X192">
        <v>9.1786243370801799</v>
      </c>
      <c r="Y192">
        <v>7.7986076161717799</v>
      </c>
      <c r="Z192">
        <v>8.6840261129347507</v>
      </c>
      <c r="AA192">
        <v>10.1031334165408</v>
      </c>
      <c r="AB192">
        <v>9.1389654318966098</v>
      </c>
      <c r="AC192">
        <v>8.1484326514256296</v>
      </c>
      <c r="AD192">
        <v>9.5269369109840607</v>
      </c>
      <c r="AE192">
        <v>11.328597942800799</v>
      </c>
      <c r="AF192">
        <v>9.9721478293535792</v>
      </c>
      <c r="AG192">
        <v>8.1886409771261803</v>
      </c>
      <c r="AH192">
        <v>9.6607787679883295</v>
      </c>
      <c r="AI192">
        <v>11.981557467808001</v>
      </c>
      <c r="AJ192">
        <v>10.5741251263543</v>
      </c>
      <c r="AK192">
        <v>7.77797089861589</v>
      </c>
      <c r="AL192">
        <v>8.7308577112489694</v>
      </c>
      <c r="AM192">
        <v>9.7928303729956099</v>
      </c>
      <c r="AN192">
        <v>8.9951251678842397</v>
      </c>
      <c r="AO192">
        <v>8.1065662616235894</v>
      </c>
      <c r="AP192">
        <v>9.3834176466723598</v>
      </c>
      <c r="AQ192">
        <v>11.3538681948424</v>
      </c>
      <c r="AR192">
        <v>10.0464776090586</v>
      </c>
      <c r="AS192">
        <v>7.6010864520859203</v>
      </c>
      <c r="AT192">
        <v>8.4521691763555804</v>
      </c>
      <c r="AU192">
        <v>10.073627730375801</v>
      </c>
      <c r="AV192">
        <v>9.0671297755425702</v>
      </c>
      <c r="AW192">
        <v>7.5607028873698896</v>
      </c>
      <c r="AX192">
        <v>8.4352945340905805</v>
      </c>
      <c r="AY192">
        <v>9.9205542379205305</v>
      </c>
      <c r="AZ192">
        <v>8.8836756718784091</v>
      </c>
      <c r="BA192">
        <v>7.4067913409215098</v>
      </c>
      <c r="BB192">
        <v>8.3976636850059201</v>
      </c>
      <c r="BC192">
        <v>9.8163185808887405</v>
      </c>
      <c r="BD192">
        <v>8.8664356126669208</v>
      </c>
      <c r="BE192">
        <v>7.0971957064393196</v>
      </c>
      <c r="BF192">
        <v>8.1049459286653107</v>
      </c>
      <c r="BG192">
        <v>9.1569440023644209</v>
      </c>
      <c r="BH192">
        <v>8.4626981277434794</v>
      </c>
      <c r="BI192">
        <v>7.4352828699498197</v>
      </c>
      <c r="BJ192">
        <v>8.3327899850035898</v>
      </c>
      <c r="BK192">
        <v>9.8105534351347004</v>
      </c>
      <c r="BL192">
        <v>8.75067270562643</v>
      </c>
    </row>
    <row r="193" spans="1:64" x14ac:dyDescent="0.25">
      <c r="A193" s="15" t="str">
        <f t="shared" si="4"/>
        <v>Total Risk Based Capital Ratio--33785</v>
      </c>
      <c r="B193" s="15" t="str">
        <f t="shared" si="5"/>
        <v>Total Risk Based Capital Ratio</v>
      </c>
      <c r="C193">
        <v>2</v>
      </c>
      <c r="D193" s="22">
        <v>33785</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row>
    <row r="194" spans="1:64" x14ac:dyDescent="0.25">
      <c r="A194" s="15" t="str">
        <f t="shared" si="4"/>
        <v>Tier 1 Leverage Ratio--33785</v>
      </c>
      <c r="B194" s="15" t="str">
        <f t="shared" si="5"/>
        <v>Tier 1 Leverage Ratio</v>
      </c>
      <c r="C194">
        <v>3</v>
      </c>
      <c r="D194" s="22">
        <v>33785</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row>
    <row r="195" spans="1:64" x14ac:dyDescent="0.25">
      <c r="A195" s="15" t="str">
        <f t="shared" ref="A195:A258" si="6">B195&amp;"--"&amp;D195</f>
        <v>ALLL / Nonaccrual Loans--33785</v>
      </c>
      <c r="B195" s="15" t="str">
        <f t="shared" ref="B195:B258" si="7">VLOOKUP(C195,labels,2,FALSE)</f>
        <v>ALLL / Nonaccrual Loans</v>
      </c>
      <c r="C195">
        <v>4</v>
      </c>
      <c r="D195" s="22">
        <v>33785</v>
      </c>
      <c r="E195">
        <v>110.865362584488</v>
      </c>
      <c r="F195">
        <v>199.45560913906201</v>
      </c>
      <c r="G195">
        <v>435.04201145340198</v>
      </c>
      <c r="H195">
        <v>602.68885468527003</v>
      </c>
      <c r="I195">
        <v>99.230723711462204</v>
      </c>
      <c r="J195">
        <v>189.142857142857</v>
      </c>
      <c r="K195">
        <v>463.768115942029</v>
      </c>
      <c r="L195">
        <v>597.33768444589805</v>
      </c>
      <c r="M195">
        <v>87.490671641790996</v>
      </c>
      <c r="N195">
        <v>168.43781528411901</v>
      </c>
      <c r="O195">
        <v>413.67554858934199</v>
      </c>
      <c r="P195">
        <v>531.85302796331905</v>
      </c>
      <c r="Q195">
        <v>168.85980934488401</v>
      </c>
      <c r="R195">
        <v>246.79487179487199</v>
      </c>
      <c r="S195">
        <v>430.97001110699699</v>
      </c>
      <c r="T195">
        <v>462.35710992564498</v>
      </c>
      <c r="U195">
        <v>106.629593810445</v>
      </c>
      <c r="V195">
        <v>206.86355500481901</v>
      </c>
      <c r="W195">
        <v>513.35699797160203</v>
      </c>
      <c r="X195">
        <v>710.09599261913399</v>
      </c>
      <c r="Y195">
        <v>77.434125698416395</v>
      </c>
      <c r="Z195">
        <v>155.27072528024101</v>
      </c>
      <c r="AA195">
        <v>410.09803921568601</v>
      </c>
      <c r="AB195">
        <v>438.25921255804798</v>
      </c>
      <c r="AC195">
        <v>102.284427284427</v>
      </c>
      <c r="AD195">
        <v>190.577586206897</v>
      </c>
      <c r="AE195">
        <v>541.80743243243205</v>
      </c>
      <c r="AF195">
        <v>685.23768494198896</v>
      </c>
      <c r="AG195">
        <v>129.06976744185999</v>
      </c>
      <c r="AH195">
        <v>208.82352941176501</v>
      </c>
      <c r="AI195">
        <v>481.51815181518202</v>
      </c>
      <c r="AJ195">
        <v>696.80822132246499</v>
      </c>
      <c r="AK195">
        <v>68.693208676926304</v>
      </c>
      <c r="AL195">
        <v>109.80694559323599</v>
      </c>
      <c r="AM195">
        <v>236.039201183432</v>
      </c>
      <c r="AN195">
        <v>217.86950203845601</v>
      </c>
      <c r="AO195">
        <v>96.402877697841703</v>
      </c>
      <c r="AP195">
        <v>186.91588785046699</v>
      </c>
      <c r="AQ195">
        <v>447.88732394366201</v>
      </c>
      <c r="AR195">
        <v>667.52823020770802</v>
      </c>
      <c r="AS195">
        <v>104.652713750077</v>
      </c>
      <c r="AT195">
        <v>209.81927710843399</v>
      </c>
      <c r="AU195">
        <v>574.90351629502595</v>
      </c>
      <c r="AV195">
        <v>793.82048451123399</v>
      </c>
      <c r="AW195">
        <v>96.009038219544195</v>
      </c>
      <c r="AX195">
        <v>187.17105263157899</v>
      </c>
      <c r="AY195">
        <v>421.39639639639603</v>
      </c>
      <c r="AZ195">
        <v>467.24385483112002</v>
      </c>
      <c r="BA195">
        <v>86.657455053681502</v>
      </c>
      <c r="BB195">
        <v>171.25748502994</v>
      </c>
      <c r="BC195">
        <v>373.60598065083599</v>
      </c>
      <c r="BD195">
        <v>474.95139885491102</v>
      </c>
      <c r="BE195">
        <v>113.35821480861701</v>
      </c>
      <c r="BF195">
        <v>259.05797101449298</v>
      </c>
      <c r="BG195">
        <v>554.6875</v>
      </c>
      <c r="BH195">
        <v>804.97282323763295</v>
      </c>
      <c r="BI195">
        <v>101.06237324814199</v>
      </c>
      <c r="BJ195">
        <v>177.42591422881401</v>
      </c>
      <c r="BK195">
        <v>528.59531772575201</v>
      </c>
      <c r="BL195">
        <v>687.63709713165997</v>
      </c>
    </row>
    <row r="196" spans="1:64" x14ac:dyDescent="0.25">
      <c r="A196" s="15" t="str">
        <f t="shared" si="6"/>
        <v>[NCL + OREO] / [Total Loans + OREO]--33785</v>
      </c>
      <c r="B196" s="15" t="str">
        <f t="shared" si="7"/>
        <v>[NCL + OREO] / [Total Loans + OREO]</v>
      </c>
      <c r="C196">
        <v>5</v>
      </c>
      <c r="D196" s="22">
        <v>33785</v>
      </c>
      <c r="E196">
        <v>0.89482796699084699</v>
      </c>
      <c r="F196">
        <v>1.85033456233784</v>
      </c>
      <c r="G196">
        <v>4.0962611337647896</v>
      </c>
      <c r="H196">
        <v>2.5921046463781598</v>
      </c>
      <c r="I196">
        <v>0.69719964562227998</v>
      </c>
      <c r="J196">
        <v>1.6850426461410399</v>
      </c>
      <c r="K196">
        <v>3.0308424941029899</v>
      </c>
      <c r="L196">
        <v>2.1477172438085899</v>
      </c>
      <c r="M196">
        <v>0.820320849436463</v>
      </c>
      <c r="N196">
        <v>1.9394372062585501</v>
      </c>
      <c r="O196">
        <v>3.89618511569731</v>
      </c>
      <c r="P196">
        <v>2.8799436621418599</v>
      </c>
      <c r="Q196">
        <v>1.10558207172858</v>
      </c>
      <c r="R196">
        <v>1.46862379516483</v>
      </c>
      <c r="S196">
        <v>2.5155612792277902</v>
      </c>
      <c r="T196">
        <v>1.8708743190558099</v>
      </c>
      <c r="U196">
        <v>0.65311777910517599</v>
      </c>
      <c r="V196">
        <v>1.5968674032344901</v>
      </c>
      <c r="W196">
        <v>2.8418981804989301</v>
      </c>
      <c r="X196">
        <v>2.0134346156077698</v>
      </c>
      <c r="Y196">
        <v>0.83404123870569202</v>
      </c>
      <c r="Z196">
        <v>1.802745833528</v>
      </c>
      <c r="AA196">
        <v>3.9338702840186501</v>
      </c>
      <c r="AB196">
        <v>2.5500573529375901</v>
      </c>
      <c r="AC196">
        <v>0.58461246522308596</v>
      </c>
      <c r="AD196">
        <v>1.88709291288119</v>
      </c>
      <c r="AE196">
        <v>3.5010928167075499</v>
      </c>
      <c r="AF196">
        <v>2.5546656159275498</v>
      </c>
      <c r="AG196">
        <v>0.68550373579677304</v>
      </c>
      <c r="AH196">
        <v>1.69331466345371</v>
      </c>
      <c r="AI196">
        <v>2.9505306682179699</v>
      </c>
      <c r="AJ196">
        <v>2.0466183458903999</v>
      </c>
      <c r="AK196">
        <v>0.93837944841211696</v>
      </c>
      <c r="AL196">
        <v>1.90546179251151</v>
      </c>
      <c r="AM196">
        <v>3.0452094611846898</v>
      </c>
      <c r="AN196">
        <v>2.1840702607415801</v>
      </c>
      <c r="AO196">
        <v>0.69944089278952204</v>
      </c>
      <c r="AP196">
        <v>1.82763798849943</v>
      </c>
      <c r="AQ196">
        <v>3.2845492123784998</v>
      </c>
      <c r="AR196">
        <v>2.3579933874168701</v>
      </c>
      <c r="AS196">
        <v>0.58033528560527503</v>
      </c>
      <c r="AT196">
        <v>1.3732232899477901</v>
      </c>
      <c r="AU196">
        <v>2.4773477576992802</v>
      </c>
      <c r="AV196">
        <v>1.7693440675624099</v>
      </c>
      <c r="AW196">
        <v>0.72839530206652903</v>
      </c>
      <c r="AX196">
        <v>1.6339964510217599</v>
      </c>
      <c r="AY196">
        <v>2.6897974614143001</v>
      </c>
      <c r="AZ196">
        <v>1.9834518180474501</v>
      </c>
      <c r="BA196">
        <v>0.77846698054455299</v>
      </c>
      <c r="BB196">
        <v>1.7739166623315801</v>
      </c>
      <c r="BC196">
        <v>2.9466761235411698</v>
      </c>
      <c r="BD196">
        <v>2.2266878355128799</v>
      </c>
      <c r="BE196">
        <v>0.72207916737577804</v>
      </c>
      <c r="BF196">
        <v>1.3985435654057301</v>
      </c>
      <c r="BG196">
        <v>3.0573167957111198</v>
      </c>
      <c r="BH196">
        <v>1.8979493639328999</v>
      </c>
      <c r="BI196">
        <v>0.71282694659888202</v>
      </c>
      <c r="BJ196">
        <v>1.9739024659958</v>
      </c>
      <c r="BK196">
        <v>3.0080381060919201</v>
      </c>
      <c r="BL196">
        <v>2.1772943117445398</v>
      </c>
    </row>
    <row r="197" spans="1:64" x14ac:dyDescent="0.25">
      <c r="A197" s="15" t="str">
        <f t="shared" si="6"/>
        <v>[Noncurrent + Delinquent Loans] / [Capital + ALLL]--33785</v>
      </c>
      <c r="B197" s="15" t="str">
        <f t="shared" si="7"/>
        <v>[Noncurrent + Delinquent Loans] / [Capital + ALLL]</v>
      </c>
      <c r="C197">
        <v>6</v>
      </c>
      <c r="D197" s="22">
        <v>33785</v>
      </c>
      <c r="E197">
        <v>8.8760478312094602</v>
      </c>
      <c r="F197">
        <v>14.766355140186899</v>
      </c>
      <c r="G197">
        <v>23.487307708606998</v>
      </c>
      <c r="H197">
        <v>18.012713651704399</v>
      </c>
      <c r="I197">
        <v>7.1382636655948604</v>
      </c>
      <c r="J197">
        <v>14.1085271317829</v>
      </c>
      <c r="K197">
        <v>24.2697207566594</v>
      </c>
      <c r="L197">
        <v>17.027144457058899</v>
      </c>
      <c r="M197">
        <v>7.6927164227908102</v>
      </c>
      <c r="N197">
        <v>15.6002765821064</v>
      </c>
      <c r="O197">
        <v>27.558070144173001</v>
      </c>
      <c r="P197">
        <v>20.534908296608101</v>
      </c>
      <c r="Q197">
        <v>10.891631629096601</v>
      </c>
      <c r="R197">
        <v>18.636023548913599</v>
      </c>
      <c r="S197">
        <v>28.1245446998511</v>
      </c>
      <c r="T197">
        <v>21.182683488631</v>
      </c>
      <c r="U197">
        <v>6.2496600652280803</v>
      </c>
      <c r="V197">
        <v>13.887480993411</v>
      </c>
      <c r="W197">
        <v>24.754151460643001</v>
      </c>
      <c r="X197">
        <v>17.022260101591399</v>
      </c>
      <c r="Y197">
        <v>8.3749306711037192</v>
      </c>
      <c r="Z197">
        <v>13.9969488939741</v>
      </c>
      <c r="AA197">
        <v>25.0143926309729</v>
      </c>
      <c r="AB197">
        <v>18.2277877101325</v>
      </c>
      <c r="AC197">
        <v>6.2755488633110303</v>
      </c>
      <c r="AD197">
        <v>12.380126181405601</v>
      </c>
      <c r="AE197">
        <v>19.9920857911677</v>
      </c>
      <c r="AF197">
        <v>14.6836880781893</v>
      </c>
      <c r="AG197">
        <v>5.4065234253821197</v>
      </c>
      <c r="AH197">
        <v>10.3672612801679</v>
      </c>
      <c r="AI197">
        <v>19.838415552973501</v>
      </c>
      <c r="AJ197">
        <v>14.106898863728</v>
      </c>
      <c r="AK197">
        <v>11.1124425698229</v>
      </c>
      <c r="AL197">
        <v>18.287289242030901</v>
      </c>
      <c r="AM197">
        <v>27.962432930239</v>
      </c>
      <c r="AN197">
        <v>21.242057252793401</v>
      </c>
      <c r="AO197">
        <v>5.8568824065633498</v>
      </c>
      <c r="AP197">
        <v>12.6019273535953</v>
      </c>
      <c r="AQ197">
        <v>22.298221614227099</v>
      </c>
      <c r="AR197">
        <v>15.658107192975899</v>
      </c>
      <c r="AS197">
        <v>6.44475557749612</v>
      </c>
      <c r="AT197">
        <v>13.859703420190201</v>
      </c>
      <c r="AU197">
        <v>23.514915625677801</v>
      </c>
      <c r="AV197">
        <v>16.6098111103035</v>
      </c>
      <c r="AW197">
        <v>9.2341722023602593</v>
      </c>
      <c r="AX197">
        <v>16.441576862259598</v>
      </c>
      <c r="AY197">
        <v>27.045016375471601</v>
      </c>
      <c r="AZ197">
        <v>19.288171161360602</v>
      </c>
      <c r="BA197">
        <v>8.4361199939089406</v>
      </c>
      <c r="BB197">
        <v>16.296019435619499</v>
      </c>
      <c r="BC197">
        <v>25.778304427447999</v>
      </c>
      <c r="BD197">
        <v>18.580115207462701</v>
      </c>
      <c r="BE197">
        <v>7.5124286942635603</v>
      </c>
      <c r="BF197">
        <v>13.3731167896215</v>
      </c>
      <c r="BG197">
        <v>25.526559674246201</v>
      </c>
      <c r="BH197">
        <v>17.581250168778698</v>
      </c>
      <c r="BI197">
        <v>6.3842680237198204</v>
      </c>
      <c r="BJ197">
        <v>13.888029693782901</v>
      </c>
      <c r="BK197">
        <v>25.5181675990668</v>
      </c>
      <c r="BL197">
        <v>16.991177431803099</v>
      </c>
    </row>
    <row r="198" spans="1:64" x14ac:dyDescent="0.25">
      <c r="A198" s="15" t="str">
        <f t="shared" si="6"/>
        <v xml:space="preserve">  Ag [NCL+DQ] / [Capital + ALLL]--33785</v>
      </c>
      <c r="B198" s="15" t="str">
        <f t="shared" si="7"/>
        <v xml:space="preserve">  Ag [NCL+DQ] / [Capital + ALLL]</v>
      </c>
      <c r="C198">
        <v>7</v>
      </c>
      <c r="D198" s="22">
        <v>33785</v>
      </c>
      <c r="E198">
        <v>0</v>
      </c>
      <c r="F198">
        <v>0.96068315246397495</v>
      </c>
      <c r="G198">
        <v>5.7791187157236799</v>
      </c>
      <c r="H198">
        <v>4.83965941946862</v>
      </c>
      <c r="I198">
        <v>0</v>
      </c>
      <c r="J198">
        <v>0.99909173478655799</v>
      </c>
      <c r="K198">
        <v>6.0234085069940102</v>
      </c>
      <c r="L198">
        <v>4.1392555612040898</v>
      </c>
      <c r="M198">
        <v>0</v>
      </c>
      <c r="N198">
        <v>0</v>
      </c>
      <c r="O198">
        <v>1.7044301890968101</v>
      </c>
      <c r="P198">
        <v>2.0508516297161399</v>
      </c>
      <c r="Q198">
        <v>0</v>
      </c>
      <c r="R198">
        <v>0</v>
      </c>
      <c r="S198">
        <v>0</v>
      </c>
      <c r="T198">
        <v>5.0452161085524201E-2</v>
      </c>
      <c r="U198">
        <v>0</v>
      </c>
      <c r="V198">
        <v>0.47080979284369101</v>
      </c>
      <c r="W198">
        <v>5.2759161799891103</v>
      </c>
      <c r="X198">
        <v>3.8197771837294998</v>
      </c>
      <c r="Y198">
        <v>0</v>
      </c>
      <c r="Z198">
        <v>0.46419722108960898</v>
      </c>
      <c r="AA198">
        <v>6.03955104222341</v>
      </c>
      <c r="AB198">
        <v>4.3943845950683098</v>
      </c>
      <c r="AC198">
        <v>0.64610760715082804</v>
      </c>
      <c r="AD198">
        <v>3.2943377674989001</v>
      </c>
      <c r="AE198">
        <v>8.6719393364443604</v>
      </c>
      <c r="AF198">
        <v>6.88307049370004</v>
      </c>
      <c r="AG198">
        <v>0.62976864237355201</v>
      </c>
      <c r="AH198">
        <v>3.00820419325433</v>
      </c>
      <c r="AI198">
        <v>7.73093703564194</v>
      </c>
      <c r="AJ198">
        <v>5.4014314849753697</v>
      </c>
      <c r="AK198">
        <v>0</v>
      </c>
      <c r="AL198">
        <v>0.67091437326791503</v>
      </c>
      <c r="AM198">
        <v>4.4961142101762803</v>
      </c>
      <c r="AN198">
        <v>2.9505352880236702</v>
      </c>
      <c r="AO198">
        <v>0.71022727272727304</v>
      </c>
      <c r="AP198">
        <v>4.1318949725218799</v>
      </c>
      <c r="AQ198">
        <v>9.8039215686274499</v>
      </c>
      <c r="AR198">
        <v>6.93611284566816</v>
      </c>
      <c r="AS198">
        <v>0</v>
      </c>
      <c r="AT198">
        <v>0.55971501124003797</v>
      </c>
      <c r="AU198">
        <v>4.8511557365425597</v>
      </c>
      <c r="AV198">
        <v>3.46308057099013</v>
      </c>
      <c r="AW198">
        <v>0</v>
      </c>
      <c r="AX198">
        <v>0</v>
      </c>
      <c r="AY198">
        <v>1.9542283753213501</v>
      </c>
      <c r="AZ198">
        <v>1.9688205549800899</v>
      </c>
      <c r="BA198">
        <v>0</v>
      </c>
      <c r="BB198">
        <v>0</v>
      </c>
      <c r="BC198">
        <v>1.46885024480837</v>
      </c>
      <c r="BD198">
        <v>1.5629563120213501</v>
      </c>
      <c r="BE198">
        <v>0</v>
      </c>
      <c r="BF198">
        <v>0</v>
      </c>
      <c r="BG198">
        <v>1.57373937458548</v>
      </c>
      <c r="BH198">
        <v>1.54459608893242</v>
      </c>
      <c r="BI198">
        <v>0</v>
      </c>
      <c r="BJ198">
        <v>0</v>
      </c>
      <c r="BK198">
        <v>0</v>
      </c>
      <c r="BL198">
        <v>0.68313716531871904</v>
      </c>
    </row>
    <row r="199" spans="1:64" x14ac:dyDescent="0.25">
      <c r="A199" s="15" t="str">
        <f t="shared" si="6"/>
        <v xml:space="preserve">  CLD [NCL+DQ] / [Capital + ALLL]--33785</v>
      </c>
      <c r="B199" s="15" t="str">
        <f t="shared" si="7"/>
        <v xml:space="preserve">  CLD [NCL+DQ] / [Capital + ALLL]</v>
      </c>
      <c r="C199">
        <v>8</v>
      </c>
      <c r="D199" s="22">
        <v>33785</v>
      </c>
      <c r="E199">
        <v>0</v>
      </c>
      <c r="F199">
        <v>0</v>
      </c>
      <c r="G199">
        <v>0</v>
      </c>
      <c r="H199">
        <v>0.1537009804584</v>
      </c>
      <c r="I199">
        <v>0</v>
      </c>
      <c r="J199">
        <v>0</v>
      </c>
      <c r="K199">
        <v>0</v>
      </c>
      <c r="L199">
        <v>0.17560884419786099</v>
      </c>
      <c r="M199">
        <v>0</v>
      </c>
      <c r="N199">
        <v>0</v>
      </c>
      <c r="O199">
        <v>0</v>
      </c>
      <c r="P199">
        <v>0.72097442141460799</v>
      </c>
      <c r="Q199">
        <v>0</v>
      </c>
      <c r="R199">
        <v>0</v>
      </c>
      <c r="S199">
        <v>0</v>
      </c>
      <c r="T199">
        <v>4.41017069901277E-2</v>
      </c>
      <c r="U199">
        <v>0</v>
      </c>
      <c r="V199">
        <v>0</v>
      </c>
      <c r="W199">
        <v>0</v>
      </c>
      <c r="X199">
        <v>0.275118628629755</v>
      </c>
      <c r="Y199">
        <v>0</v>
      </c>
      <c r="Z199">
        <v>0</v>
      </c>
      <c r="AA199">
        <v>0</v>
      </c>
      <c r="AB199">
        <v>7.5222213657167594E-2</v>
      </c>
      <c r="AC199">
        <v>0</v>
      </c>
      <c r="AD199">
        <v>0</v>
      </c>
      <c r="AE199">
        <v>0</v>
      </c>
      <c r="AF199">
        <v>7.1634642910947205E-2</v>
      </c>
      <c r="AG199">
        <v>0</v>
      </c>
      <c r="AH199">
        <v>0</v>
      </c>
      <c r="AI199">
        <v>0</v>
      </c>
      <c r="AJ199">
        <v>4.50795852809589E-2</v>
      </c>
      <c r="AK199">
        <v>0</v>
      </c>
      <c r="AL199">
        <v>0</v>
      </c>
      <c r="AM199">
        <v>0</v>
      </c>
      <c r="AN199">
        <v>0.25572269595893099</v>
      </c>
      <c r="AO199">
        <v>0</v>
      </c>
      <c r="AP199">
        <v>0</v>
      </c>
      <c r="AQ199">
        <v>0</v>
      </c>
      <c r="AR199">
        <v>8.0668575010243604E-2</v>
      </c>
      <c r="AS199">
        <v>0</v>
      </c>
      <c r="AT199">
        <v>0</v>
      </c>
      <c r="AU199">
        <v>0</v>
      </c>
      <c r="AV199">
        <v>0.15549903947669599</v>
      </c>
      <c r="AW199">
        <v>0</v>
      </c>
      <c r="AX199">
        <v>0</v>
      </c>
      <c r="AY199">
        <v>0</v>
      </c>
      <c r="AZ199">
        <v>0.26881715989803001</v>
      </c>
      <c r="BA199">
        <v>0</v>
      </c>
      <c r="BB199">
        <v>0</v>
      </c>
      <c r="BC199">
        <v>0</v>
      </c>
      <c r="BD199">
        <v>0.25342817230762599</v>
      </c>
      <c r="BE199">
        <v>0</v>
      </c>
      <c r="BF199">
        <v>0</v>
      </c>
      <c r="BG199">
        <v>1.4382448878303601E-2</v>
      </c>
      <c r="BH199">
        <v>0.40351691412052998</v>
      </c>
      <c r="BI199">
        <v>0</v>
      </c>
      <c r="BJ199">
        <v>0</v>
      </c>
      <c r="BK199">
        <v>0</v>
      </c>
      <c r="BL199">
        <v>0.421891550142105</v>
      </c>
    </row>
    <row r="200" spans="1:64" x14ac:dyDescent="0.25">
      <c r="A200" s="15" t="str">
        <f t="shared" si="6"/>
        <v xml:space="preserve">  CRE [NCL+DQ] / [Capital + ALLL]--33785</v>
      </c>
      <c r="B200" s="15" t="str">
        <f t="shared" si="7"/>
        <v xml:space="preserve">  CRE [NCL+DQ] / [Capital + ALLL]</v>
      </c>
      <c r="C200">
        <v>9</v>
      </c>
      <c r="D200" s="22">
        <v>33785</v>
      </c>
      <c r="E200">
        <v>0</v>
      </c>
      <c r="F200">
        <v>0</v>
      </c>
      <c r="G200">
        <v>1.63335345083317</v>
      </c>
      <c r="H200">
        <v>1.5639512906314501</v>
      </c>
      <c r="I200">
        <v>0</v>
      </c>
      <c r="J200">
        <v>0.110114834041214</v>
      </c>
      <c r="K200">
        <v>2.6821157578416401</v>
      </c>
      <c r="L200">
        <v>1.9986484467638299</v>
      </c>
      <c r="M200">
        <v>0</v>
      </c>
      <c r="N200">
        <v>0.84417977186598803</v>
      </c>
      <c r="O200">
        <v>5.3645474173012504</v>
      </c>
      <c r="P200">
        <v>4.2613504290717401</v>
      </c>
      <c r="Q200">
        <v>0</v>
      </c>
      <c r="R200">
        <v>1.22373265562123</v>
      </c>
      <c r="S200">
        <v>3.0292030235034799</v>
      </c>
      <c r="T200">
        <v>2.61413951829363</v>
      </c>
      <c r="U200">
        <v>0</v>
      </c>
      <c r="V200">
        <v>4.3053960964408701E-2</v>
      </c>
      <c r="W200">
        <v>2.9844988639232501</v>
      </c>
      <c r="X200">
        <v>2.0953189306859099</v>
      </c>
      <c r="Y200">
        <v>0</v>
      </c>
      <c r="Z200">
        <v>0</v>
      </c>
      <c r="AA200">
        <v>1.3498588783899901</v>
      </c>
      <c r="AB200">
        <v>1.4709096469671501</v>
      </c>
      <c r="AC200">
        <v>0</v>
      </c>
      <c r="AD200">
        <v>0.115687974821739</v>
      </c>
      <c r="AE200">
        <v>2.2114196488203302</v>
      </c>
      <c r="AF200">
        <v>1.5449417586793801</v>
      </c>
      <c r="AG200">
        <v>0</v>
      </c>
      <c r="AH200">
        <v>0</v>
      </c>
      <c r="AI200">
        <v>0.51601450682990502</v>
      </c>
      <c r="AJ200">
        <v>0.79745379538877503</v>
      </c>
      <c r="AK200">
        <v>2.4224806201550399E-2</v>
      </c>
      <c r="AL200">
        <v>1.96571921009197</v>
      </c>
      <c r="AM200">
        <v>7.38232792551507</v>
      </c>
      <c r="AN200">
        <v>4.3395281568482398</v>
      </c>
      <c r="AO200">
        <v>0</v>
      </c>
      <c r="AP200">
        <v>0</v>
      </c>
      <c r="AQ200">
        <v>1.38711443694105</v>
      </c>
      <c r="AR200">
        <v>1.11712493968416</v>
      </c>
      <c r="AS200">
        <v>0</v>
      </c>
      <c r="AT200">
        <v>3.1581606872157701E-3</v>
      </c>
      <c r="AU200">
        <v>2.7921950561311601</v>
      </c>
      <c r="AV200">
        <v>2.0337826807522599</v>
      </c>
      <c r="AW200">
        <v>0</v>
      </c>
      <c r="AX200">
        <v>0.51949025122110104</v>
      </c>
      <c r="AY200">
        <v>4.5278884102881696</v>
      </c>
      <c r="AZ200">
        <v>2.9521274061512202</v>
      </c>
      <c r="BA200">
        <v>0</v>
      </c>
      <c r="BB200">
        <v>0.115740740740741</v>
      </c>
      <c r="BC200">
        <v>3.1546811397557701</v>
      </c>
      <c r="BD200">
        <v>2.2930794007237898</v>
      </c>
      <c r="BE200">
        <v>0</v>
      </c>
      <c r="BF200">
        <v>1.3532141037597401</v>
      </c>
      <c r="BG200">
        <v>5.9851553345013597</v>
      </c>
      <c r="BH200">
        <v>3.4526675689464001</v>
      </c>
      <c r="BI200">
        <v>0</v>
      </c>
      <c r="BJ200">
        <v>0.73025005532197396</v>
      </c>
      <c r="BK200">
        <v>6.0960172848808698</v>
      </c>
      <c r="BL200">
        <v>3.2758250013380601</v>
      </c>
    </row>
    <row r="201" spans="1:64" x14ac:dyDescent="0.25">
      <c r="A201" s="15" t="str">
        <f t="shared" si="6"/>
        <v xml:space="preserve">  Res RE [NCL+DQ] / [Capital + ALLL]--33785</v>
      </c>
      <c r="B201" s="15" t="str">
        <f t="shared" si="7"/>
        <v xml:space="preserve">  Res RE [NCL+DQ] / [Capital + ALLL]</v>
      </c>
      <c r="C201">
        <v>10</v>
      </c>
      <c r="D201" s="22">
        <v>33785</v>
      </c>
      <c r="E201">
        <v>0.41748105706751498</v>
      </c>
      <c r="F201">
        <v>1.5782592454239801</v>
      </c>
      <c r="G201">
        <v>3.93854051327413</v>
      </c>
      <c r="H201">
        <v>3.22461724340195</v>
      </c>
      <c r="I201">
        <v>0.24443237370994</v>
      </c>
      <c r="J201">
        <v>1.7505470459518599</v>
      </c>
      <c r="K201">
        <v>4.4726301735647498</v>
      </c>
      <c r="L201">
        <v>3.0635472940663102</v>
      </c>
      <c r="M201">
        <v>0.42483623472707599</v>
      </c>
      <c r="N201">
        <v>2.39676713946867</v>
      </c>
      <c r="O201">
        <v>6.1569448216784401</v>
      </c>
      <c r="P201">
        <v>4.35806247455952</v>
      </c>
      <c r="Q201">
        <v>4.4025987028109599</v>
      </c>
      <c r="R201">
        <v>6.42895908208971</v>
      </c>
      <c r="S201">
        <v>11.0781757055731</v>
      </c>
      <c r="T201">
        <v>8.4395026370221498</v>
      </c>
      <c r="U201">
        <v>0.55375504609992898</v>
      </c>
      <c r="V201">
        <v>2.1173889193636901</v>
      </c>
      <c r="W201">
        <v>4.6882605669781698</v>
      </c>
      <c r="X201">
        <v>3.3063293954972801</v>
      </c>
      <c r="Y201">
        <v>6.7934782608695607E-2</v>
      </c>
      <c r="Z201">
        <v>1.4990515384368099</v>
      </c>
      <c r="AA201">
        <v>3.7993039443155401</v>
      </c>
      <c r="AB201">
        <v>2.7189448746419602</v>
      </c>
      <c r="AC201">
        <v>0</v>
      </c>
      <c r="AD201">
        <v>0.45517577215521599</v>
      </c>
      <c r="AE201">
        <v>1.7571162638701701</v>
      </c>
      <c r="AF201">
        <v>1.33168038531878</v>
      </c>
      <c r="AG201">
        <v>0</v>
      </c>
      <c r="AH201">
        <v>0.27279812938425602</v>
      </c>
      <c r="AI201">
        <v>1.23605019154961</v>
      </c>
      <c r="AJ201">
        <v>1.0951376382071301</v>
      </c>
      <c r="AK201">
        <v>2.0211373923032201</v>
      </c>
      <c r="AL201">
        <v>3.7664060383562701</v>
      </c>
      <c r="AM201">
        <v>7.2128038016453004</v>
      </c>
      <c r="AN201">
        <v>5.70626049688686</v>
      </c>
      <c r="AO201">
        <v>0</v>
      </c>
      <c r="AP201">
        <v>0.961118392311053</v>
      </c>
      <c r="AQ201">
        <v>2.7541389447624902</v>
      </c>
      <c r="AR201">
        <v>1.93197929881187</v>
      </c>
      <c r="AS201">
        <v>0.33317785752060303</v>
      </c>
      <c r="AT201">
        <v>1.91419521808099</v>
      </c>
      <c r="AU201">
        <v>4.9258482869465299</v>
      </c>
      <c r="AV201">
        <v>3.3327938074211798</v>
      </c>
      <c r="AW201">
        <v>1.8989913948075801</v>
      </c>
      <c r="AX201">
        <v>4.3590381396887397</v>
      </c>
      <c r="AY201">
        <v>8.2484633813966504</v>
      </c>
      <c r="AZ201">
        <v>5.8880329692471998</v>
      </c>
      <c r="BA201">
        <v>0.23717388590687799</v>
      </c>
      <c r="BB201">
        <v>1.6485529368665299</v>
      </c>
      <c r="BC201">
        <v>4.1743725231175697</v>
      </c>
      <c r="BD201">
        <v>2.9066455786012</v>
      </c>
      <c r="BE201">
        <v>0.28035226855002099</v>
      </c>
      <c r="BF201">
        <v>1.6278455022294001</v>
      </c>
      <c r="BG201">
        <v>3.64781527935195</v>
      </c>
      <c r="BH201">
        <v>2.60040238913734</v>
      </c>
      <c r="BI201">
        <v>0.48555207015806701</v>
      </c>
      <c r="BJ201">
        <v>2.7910910628700298</v>
      </c>
      <c r="BK201">
        <v>5.5260416333012996</v>
      </c>
      <c r="BL201">
        <v>3.91292921681729</v>
      </c>
    </row>
    <row r="202" spans="1:64" x14ac:dyDescent="0.25">
      <c r="A202" s="15" t="str">
        <f t="shared" si="6"/>
        <v xml:space="preserve">  C&amp;I [NCL+DQ] / [Capital + ALLL]--33785</v>
      </c>
      <c r="B202" s="15" t="str">
        <f t="shared" si="7"/>
        <v xml:space="preserve">  C&amp;I [NCL+DQ] / [Capital + ALLL]</v>
      </c>
      <c r="C202">
        <v>11</v>
      </c>
      <c r="D202" s="22">
        <v>33785</v>
      </c>
      <c r="E202">
        <v>2.5713087458313399</v>
      </c>
      <c r="F202">
        <v>6.5485842584507896</v>
      </c>
      <c r="G202">
        <v>13.4055119818706</v>
      </c>
      <c r="H202">
        <v>9.4881748547460507</v>
      </c>
      <c r="I202">
        <v>1.76291106339699</v>
      </c>
      <c r="J202">
        <v>4.9576635169959502</v>
      </c>
      <c r="K202">
        <v>10.697076774815301</v>
      </c>
      <c r="L202">
        <v>7.4849552557184502</v>
      </c>
      <c r="M202">
        <v>1.01380627649771</v>
      </c>
      <c r="N202">
        <v>3.7947212880232901</v>
      </c>
      <c r="O202">
        <v>9.4705078465098893</v>
      </c>
      <c r="P202">
        <v>6.9682985756488502</v>
      </c>
      <c r="Q202">
        <v>1.3305858938592801</v>
      </c>
      <c r="R202">
        <v>3.2741836521185199</v>
      </c>
      <c r="S202">
        <v>6.7511478729643901</v>
      </c>
      <c r="T202">
        <v>5.9366765086004403</v>
      </c>
      <c r="U202">
        <v>1.3668843971811599</v>
      </c>
      <c r="V202">
        <v>4.1365725541694003</v>
      </c>
      <c r="W202">
        <v>10.302383528317</v>
      </c>
      <c r="X202">
        <v>7.06936105518432</v>
      </c>
      <c r="Y202">
        <v>2.0891719745222899</v>
      </c>
      <c r="Z202">
        <v>6.84826395549588</v>
      </c>
      <c r="AA202">
        <v>14.1865844255975</v>
      </c>
      <c r="AB202">
        <v>9.9064607516039604</v>
      </c>
      <c r="AC202">
        <v>2.9946488530156801</v>
      </c>
      <c r="AD202">
        <v>6.0346359791216697</v>
      </c>
      <c r="AE202">
        <v>11.0741633166882</v>
      </c>
      <c r="AF202">
        <v>8.1020166040374004</v>
      </c>
      <c r="AG202">
        <v>2.3431359538982601</v>
      </c>
      <c r="AH202">
        <v>6.0934579439252303</v>
      </c>
      <c r="AI202">
        <v>10.3867713537949</v>
      </c>
      <c r="AJ202">
        <v>7.76541009913411</v>
      </c>
      <c r="AK202">
        <v>2.0975236604799101</v>
      </c>
      <c r="AL202">
        <v>4.7204170061742401</v>
      </c>
      <c r="AM202">
        <v>9.6364432964565907</v>
      </c>
      <c r="AN202">
        <v>6.7604722677387299</v>
      </c>
      <c r="AO202">
        <v>2.0253164556962</v>
      </c>
      <c r="AP202">
        <v>5.8897100625355296</v>
      </c>
      <c r="AQ202">
        <v>11.9463087248322</v>
      </c>
      <c r="AR202">
        <v>8.4699722019248096</v>
      </c>
      <c r="AS202">
        <v>1.4739093364193301</v>
      </c>
      <c r="AT202">
        <v>4.3735225200649603</v>
      </c>
      <c r="AU202">
        <v>9.5255347483973605</v>
      </c>
      <c r="AV202">
        <v>6.8321340984817098</v>
      </c>
      <c r="AW202">
        <v>1.1985057514551201</v>
      </c>
      <c r="AX202">
        <v>3.6252869389303299</v>
      </c>
      <c r="AY202">
        <v>8.8731674785589103</v>
      </c>
      <c r="AZ202">
        <v>5.9892893856995704</v>
      </c>
      <c r="BA202">
        <v>2.6230218946455701</v>
      </c>
      <c r="BB202">
        <v>6.86668728734921</v>
      </c>
      <c r="BC202">
        <v>14.8805878750765</v>
      </c>
      <c r="BD202">
        <v>9.6864990579019903</v>
      </c>
      <c r="BE202">
        <v>1.03607510884945</v>
      </c>
      <c r="BF202">
        <v>3.2908263316492699</v>
      </c>
      <c r="BG202">
        <v>8.4919734581515893</v>
      </c>
      <c r="BH202">
        <v>5.4472005716245402</v>
      </c>
      <c r="BI202">
        <v>0.89417411425619397</v>
      </c>
      <c r="BJ202">
        <v>2.99260255548083</v>
      </c>
      <c r="BK202">
        <v>7.6369932507185903</v>
      </c>
      <c r="BL202">
        <v>5.8383604820164097</v>
      </c>
    </row>
    <row r="203" spans="1:64" x14ac:dyDescent="0.25">
      <c r="A203" s="15" t="str">
        <f t="shared" si="6"/>
        <v xml:space="preserve">  Ind [NCL+DQ] / [Capital + ALLL]--33785</v>
      </c>
      <c r="B203" s="15" t="str">
        <f t="shared" si="7"/>
        <v xml:space="preserve">  Ind [NCL+DQ] / [Capital + ALLL]</v>
      </c>
      <c r="C203">
        <v>12</v>
      </c>
      <c r="D203" s="22">
        <v>33785</v>
      </c>
      <c r="E203">
        <v>0.543123643910569</v>
      </c>
      <c r="F203">
        <v>1.28467153284672</v>
      </c>
      <c r="G203">
        <v>3.4854617182042902</v>
      </c>
      <c r="H203">
        <v>2.3890986904562399</v>
      </c>
      <c r="I203">
        <v>0.55865921787709505</v>
      </c>
      <c r="J203">
        <v>1.47179067865904</v>
      </c>
      <c r="K203">
        <v>2.9908958805884098</v>
      </c>
      <c r="L203">
        <v>2.2377700923699599</v>
      </c>
      <c r="M203">
        <v>0.56633760922489396</v>
      </c>
      <c r="N203">
        <v>1.65439517802682</v>
      </c>
      <c r="O203">
        <v>3.69164274643816</v>
      </c>
      <c r="P203">
        <v>2.7664999442143201</v>
      </c>
      <c r="Q203">
        <v>2.2874835605773001</v>
      </c>
      <c r="R203">
        <v>3.5761072681375601</v>
      </c>
      <c r="S203">
        <v>5.3675202660374302</v>
      </c>
      <c r="T203">
        <v>4.2174890000927903</v>
      </c>
      <c r="U203">
        <v>0.65332935346152499</v>
      </c>
      <c r="V203">
        <v>1.6567164179104501</v>
      </c>
      <c r="W203">
        <v>3.21111679624615</v>
      </c>
      <c r="X203">
        <v>2.2913076101160001</v>
      </c>
      <c r="Y203">
        <v>0.52219321148825104</v>
      </c>
      <c r="Z203">
        <v>1.5973097940311101</v>
      </c>
      <c r="AA203">
        <v>3.4244206157039101</v>
      </c>
      <c r="AB203">
        <v>2.5485342048505601</v>
      </c>
      <c r="AC203">
        <v>0.21533613744303801</v>
      </c>
      <c r="AD203">
        <v>0.634208029602921</v>
      </c>
      <c r="AE203">
        <v>1.47250084453539</v>
      </c>
      <c r="AF203">
        <v>1.1864618316948701</v>
      </c>
      <c r="AG203">
        <v>0.33061370410767998</v>
      </c>
      <c r="AH203">
        <v>1.13636363636364</v>
      </c>
      <c r="AI203">
        <v>1.8789125523578201</v>
      </c>
      <c r="AJ203">
        <v>2.6830887992568502</v>
      </c>
      <c r="AK203">
        <v>1.16611649894822</v>
      </c>
      <c r="AL203">
        <v>2.0397285160806802</v>
      </c>
      <c r="AM203">
        <v>3.0520584874763701</v>
      </c>
      <c r="AN203">
        <v>2.7431608454749301</v>
      </c>
      <c r="AO203">
        <v>0.32981530343007898</v>
      </c>
      <c r="AP203">
        <v>1.07903965470731</v>
      </c>
      <c r="AQ203">
        <v>2.2626025791324702</v>
      </c>
      <c r="AR203">
        <v>1.6023910914645201</v>
      </c>
      <c r="AS203">
        <v>0.595245153257841</v>
      </c>
      <c r="AT203">
        <v>1.57328128598677</v>
      </c>
      <c r="AU203">
        <v>3.0666436900384699</v>
      </c>
      <c r="AV203">
        <v>2.3296894326320401</v>
      </c>
      <c r="AW203">
        <v>1.08986647725467</v>
      </c>
      <c r="AX203">
        <v>2.1306486668211502</v>
      </c>
      <c r="AY203">
        <v>3.6651565622918101</v>
      </c>
      <c r="AZ203">
        <v>2.83671230512289</v>
      </c>
      <c r="BA203">
        <v>0.62855432505237996</v>
      </c>
      <c r="BB203">
        <v>1.66023166023166</v>
      </c>
      <c r="BC203">
        <v>3.4244206157039101</v>
      </c>
      <c r="BD203">
        <v>2.36576061845824</v>
      </c>
      <c r="BE203">
        <v>0.59379140611366499</v>
      </c>
      <c r="BF203">
        <v>1.68902895928204</v>
      </c>
      <c r="BG203">
        <v>3.8162037508004598</v>
      </c>
      <c r="BH203">
        <v>4.8450862937337602</v>
      </c>
      <c r="BI203">
        <v>0.75870880733360302</v>
      </c>
      <c r="BJ203">
        <v>1.7117530184930501</v>
      </c>
      <c r="BK203">
        <v>3.0822603325603501</v>
      </c>
      <c r="BL203">
        <v>2.46812409390837</v>
      </c>
    </row>
    <row r="204" spans="1:64" x14ac:dyDescent="0.25">
      <c r="A204" s="15" t="str">
        <f t="shared" si="6"/>
        <v xml:space="preserve">  OREO / [Capital + ALLL]--33785</v>
      </c>
      <c r="B204" s="15" t="str">
        <f t="shared" si="7"/>
        <v xml:space="preserve">  OREO / [Capital + ALLL]</v>
      </c>
      <c r="C204">
        <v>13</v>
      </c>
      <c r="D204" s="22">
        <v>33785</v>
      </c>
      <c r="E204">
        <v>0</v>
      </c>
      <c r="F204">
        <v>0.962822796081923</v>
      </c>
      <c r="G204">
        <v>4.2566256407905696</v>
      </c>
      <c r="H204">
        <v>2.9380487617915501</v>
      </c>
      <c r="I204">
        <v>0</v>
      </c>
      <c r="J204">
        <v>1.07933081489477</v>
      </c>
      <c r="K204">
        <v>4.0640875341930398</v>
      </c>
      <c r="L204">
        <v>2.8098433605306599</v>
      </c>
      <c r="M204">
        <v>0</v>
      </c>
      <c r="N204">
        <v>1.7499663568230199</v>
      </c>
      <c r="O204">
        <v>7.2556243535311298</v>
      </c>
      <c r="P204">
        <v>6.2284606988850202</v>
      </c>
      <c r="Q204">
        <v>0.23031715876011</v>
      </c>
      <c r="R204">
        <v>1.6210914742706799</v>
      </c>
      <c r="S204">
        <v>3.8850625436568098</v>
      </c>
      <c r="T204">
        <v>2.6782689709830199</v>
      </c>
      <c r="U204">
        <v>0</v>
      </c>
      <c r="V204">
        <v>1.22377622377622</v>
      </c>
      <c r="W204">
        <v>4.8673336272036902</v>
      </c>
      <c r="X204">
        <v>3.2891014662570002</v>
      </c>
      <c r="Y204">
        <v>0</v>
      </c>
      <c r="Z204">
        <v>1.21381300379513</v>
      </c>
      <c r="AA204">
        <v>3.90094979647218</v>
      </c>
      <c r="AB204">
        <v>2.3874955146236898</v>
      </c>
      <c r="AC204">
        <v>0</v>
      </c>
      <c r="AD204">
        <v>0.634638187220668</v>
      </c>
      <c r="AE204">
        <v>3.5711279541793699</v>
      </c>
      <c r="AF204">
        <v>2.1437168643689901</v>
      </c>
      <c r="AG204">
        <v>0</v>
      </c>
      <c r="AH204">
        <v>0.18497965223825399</v>
      </c>
      <c r="AI204">
        <v>2.1019887652467699</v>
      </c>
      <c r="AJ204">
        <v>1.48949261988751</v>
      </c>
      <c r="AK204">
        <v>0.26120497999110698</v>
      </c>
      <c r="AL204">
        <v>1.85167441421238</v>
      </c>
      <c r="AM204">
        <v>5.3133404149210701</v>
      </c>
      <c r="AN204">
        <v>3.7481822339967001</v>
      </c>
      <c r="AO204">
        <v>0</v>
      </c>
      <c r="AP204">
        <v>0.70342205323193896</v>
      </c>
      <c r="AQ204">
        <v>3.6144578313253</v>
      </c>
      <c r="AR204">
        <v>2.4119097689770301</v>
      </c>
      <c r="AS204">
        <v>0</v>
      </c>
      <c r="AT204">
        <v>0.89981386529448404</v>
      </c>
      <c r="AU204">
        <v>3.6667469140889901</v>
      </c>
      <c r="AV204">
        <v>2.3164894741044701</v>
      </c>
      <c r="AW204">
        <v>0</v>
      </c>
      <c r="AX204">
        <v>1.45468055789545</v>
      </c>
      <c r="AY204">
        <v>4.5774600346694703</v>
      </c>
      <c r="AZ204">
        <v>3.1153405430726702</v>
      </c>
      <c r="BA204">
        <v>0</v>
      </c>
      <c r="BB204">
        <v>1.7500683620453901</v>
      </c>
      <c r="BC204">
        <v>5.2498418722327598</v>
      </c>
      <c r="BD204">
        <v>3.4827129774958001</v>
      </c>
      <c r="BE204">
        <v>2.6452481723739901E-2</v>
      </c>
      <c r="BF204">
        <v>1.06642478376428</v>
      </c>
      <c r="BG204">
        <v>5.9438930986021701</v>
      </c>
      <c r="BH204">
        <v>4.3965509711209503</v>
      </c>
      <c r="BI204">
        <v>0</v>
      </c>
      <c r="BJ204">
        <v>2.8571428571428599</v>
      </c>
      <c r="BK204">
        <v>6.1969648827381798</v>
      </c>
      <c r="BL204">
        <v>4.3997074033288097</v>
      </c>
    </row>
    <row r="205" spans="1:64" x14ac:dyDescent="0.25">
      <c r="A205" s="15" t="str">
        <f t="shared" si="6"/>
        <v>ROAA--33785</v>
      </c>
      <c r="B205" s="15" t="str">
        <f t="shared" si="7"/>
        <v>ROAA</v>
      </c>
      <c r="C205">
        <v>14</v>
      </c>
      <c r="D205" s="22">
        <v>33785</v>
      </c>
      <c r="E205">
        <v>0.85499999999999998</v>
      </c>
      <c r="F205">
        <v>1.24</v>
      </c>
      <c r="G205">
        <v>1.5149999999999999</v>
      </c>
      <c r="H205">
        <v>1.1525274725274699</v>
      </c>
      <c r="I205">
        <v>0.92</v>
      </c>
      <c r="J205">
        <v>1.22</v>
      </c>
      <c r="K205">
        <v>1.5</v>
      </c>
      <c r="L205">
        <v>1.20844385499558</v>
      </c>
      <c r="M205">
        <v>0.8</v>
      </c>
      <c r="N205">
        <v>1.1599999999999999</v>
      </c>
      <c r="O205">
        <v>1.49</v>
      </c>
      <c r="P205">
        <v>1.0838896660255299</v>
      </c>
      <c r="Q205">
        <v>0.92500000000000004</v>
      </c>
      <c r="R205">
        <v>1.145</v>
      </c>
      <c r="S205">
        <v>1.4</v>
      </c>
      <c r="T205">
        <v>1.15676470588235</v>
      </c>
      <c r="U205">
        <v>0.87</v>
      </c>
      <c r="V205">
        <v>1.2</v>
      </c>
      <c r="W205">
        <v>1.46</v>
      </c>
      <c r="X205">
        <v>1.1569779286927</v>
      </c>
      <c r="Y205">
        <v>0.98</v>
      </c>
      <c r="Z205">
        <v>1.26</v>
      </c>
      <c r="AA205">
        <v>1.49</v>
      </c>
      <c r="AB205">
        <v>1.24083916083916</v>
      </c>
      <c r="AC205">
        <v>0.96750000000000003</v>
      </c>
      <c r="AD205">
        <v>1.32</v>
      </c>
      <c r="AE205">
        <v>1.56</v>
      </c>
      <c r="AF205">
        <v>1.2928169014084501</v>
      </c>
      <c r="AG205">
        <v>1.0249999999999999</v>
      </c>
      <c r="AH205">
        <v>1.24</v>
      </c>
      <c r="AI205">
        <v>1.605</v>
      </c>
      <c r="AJ205">
        <v>1.3817355371900799</v>
      </c>
      <c r="AK205">
        <v>0.93</v>
      </c>
      <c r="AL205">
        <v>1.2350000000000001</v>
      </c>
      <c r="AM205">
        <v>1.5225</v>
      </c>
      <c r="AN205">
        <v>1.2072641509433999</v>
      </c>
      <c r="AO205">
        <v>0.93</v>
      </c>
      <c r="AP205">
        <v>1.23</v>
      </c>
      <c r="AQ205">
        <v>1.51</v>
      </c>
      <c r="AR205">
        <v>1.21985221674877</v>
      </c>
      <c r="AS205">
        <v>0.96250000000000002</v>
      </c>
      <c r="AT205">
        <v>1.24</v>
      </c>
      <c r="AU205">
        <v>1.54</v>
      </c>
      <c r="AV205">
        <v>1.2465668202764999</v>
      </c>
      <c r="AW205">
        <v>0.92</v>
      </c>
      <c r="AX205">
        <v>1.23</v>
      </c>
      <c r="AY205">
        <v>1.4624999999999999</v>
      </c>
      <c r="AZ205">
        <v>1.1898618784530399</v>
      </c>
      <c r="BA205">
        <v>0.82</v>
      </c>
      <c r="BB205">
        <v>1.1399999999999999</v>
      </c>
      <c r="BC205">
        <v>1.45</v>
      </c>
      <c r="BD205">
        <v>1.1015450643776801</v>
      </c>
      <c r="BE205">
        <v>0.86250000000000004</v>
      </c>
      <c r="BF205">
        <v>1.1100000000000001</v>
      </c>
      <c r="BG205">
        <v>1.4125000000000001</v>
      </c>
      <c r="BH205">
        <v>1.3625</v>
      </c>
      <c r="BI205">
        <v>0.82499999999999996</v>
      </c>
      <c r="BJ205">
        <v>1.2</v>
      </c>
      <c r="BK205">
        <v>1.47</v>
      </c>
      <c r="BL205">
        <v>1.14503759398496</v>
      </c>
    </row>
    <row r="206" spans="1:64" x14ac:dyDescent="0.25">
      <c r="A206" s="15" t="str">
        <f t="shared" si="6"/>
        <v>NIM--33785</v>
      </c>
      <c r="B206" s="15" t="str">
        <f t="shared" si="7"/>
        <v>NIM</v>
      </c>
      <c r="C206">
        <v>15</v>
      </c>
      <c r="D206" s="22">
        <v>33785</v>
      </c>
      <c r="E206">
        <v>4.3049999999999997</v>
      </c>
      <c r="F206">
        <v>4.8499999999999996</v>
      </c>
      <c r="G206">
        <v>5.28</v>
      </c>
      <c r="H206">
        <v>4.8340659340659302</v>
      </c>
      <c r="I206">
        <v>4.37</v>
      </c>
      <c r="J206">
        <v>4.79</v>
      </c>
      <c r="K206">
        <v>5.23</v>
      </c>
      <c r="L206">
        <v>4.8184261715296204</v>
      </c>
      <c r="M206">
        <v>4.25</v>
      </c>
      <c r="N206">
        <v>4.72</v>
      </c>
      <c r="O206">
        <v>5.23</v>
      </c>
      <c r="P206">
        <v>4.7684551495016603</v>
      </c>
      <c r="Q206">
        <v>4.5324999999999998</v>
      </c>
      <c r="R206">
        <v>4.7149999999999999</v>
      </c>
      <c r="S206">
        <v>5.0650000000000004</v>
      </c>
      <c r="T206">
        <v>4.92441176470588</v>
      </c>
      <c r="U206">
        <v>4.4349999999999996</v>
      </c>
      <c r="V206">
        <v>4.8600000000000003</v>
      </c>
      <c r="W206">
        <v>5.28</v>
      </c>
      <c r="X206">
        <v>4.8571986417656996</v>
      </c>
      <c r="Y206">
        <v>4.34</v>
      </c>
      <c r="Z206">
        <v>4.92</v>
      </c>
      <c r="AA206">
        <v>5.54</v>
      </c>
      <c r="AB206">
        <v>4.9617482517482498</v>
      </c>
      <c r="AC206">
        <v>4.22</v>
      </c>
      <c r="AD206">
        <v>4.55</v>
      </c>
      <c r="AE206">
        <v>4.9124999999999996</v>
      </c>
      <c r="AF206">
        <v>4.5466197183098602</v>
      </c>
      <c r="AG206">
        <v>4.1900000000000004</v>
      </c>
      <c r="AH206">
        <v>4.6100000000000003</v>
      </c>
      <c r="AI206">
        <v>5.07</v>
      </c>
      <c r="AJ206">
        <v>4.8399173553718997</v>
      </c>
      <c r="AK206">
        <v>4.5199999999999996</v>
      </c>
      <c r="AL206">
        <v>4.8849999999999998</v>
      </c>
      <c r="AM206">
        <v>5.1224999999999996</v>
      </c>
      <c r="AN206">
        <v>4.8027358490566003</v>
      </c>
      <c r="AO206">
        <v>4.2300000000000004</v>
      </c>
      <c r="AP206">
        <v>4.6100000000000003</v>
      </c>
      <c r="AQ206">
        <v>5.04</v>
      </c>
      <c r="AR206">
        <v>4.6390311986863697</v>
      </c>
      <c r="AS206">
        <v>4.43</v>
      </c>
      <c r="AT206">
        <v>4.88</v>
      </c>
      <c r="AU206">
        <v>5.3550000000000004</v>
      </c>
      <c r="AV206">
        <v>4.9179723502304196</v>
      </c>
      <c r="AW206">
        <v>4.54</v>
      </c>
      <c r="AX206">
        <v>4.9000000000000004</v>
      </c>
      <c r="AY206">
        <v>5.3125</v>
      </c>
      <c r="AZ206">
        <v>4.9206629834254096</v>
      </c>
      <c r="BA206">
        <v>4.4800000000000004</v>
      </c>
      <c r="BB206">
        <v>4.93</v>
      </c>
      <c r="BC206">
        <v>5.5</v>
      </c>
      <c r="BD206">
        <v>4.96699570815451</v>
      </c>
      <c r="BE206">
        <v>4.4050000000000002</v>
      </c>
      <c r="BF206">
        <v>4.87</v>
      </c>
      <c r="BG206">
        <v>5.5925000000000002</v>
      </c>
      <c r="BH206">
        <v>5.2770000000000001</v>
      </c>
      <c r="BI206">
        <v>4.8049999999999997</v>
      </c>
      <c r="BJ206">
        <v>5.22</v>
      </c>
      <c r="BK206">
        <v>5.74</v>
      </c>
      <c r="BL206">
        <v>5.26729323308271</v>
      </c>
    </row>
    <row r="207" spans="1:64" x14ac:dyDescent="0.25">
      <c r="A207" s="15" t="str">
        <f t="shared" si="6"/>
        <v>Provisions / Avg Assets--33785</v>
      </c>
      <c r="B207" s="15" t="str">
        <f t="shared" si="7"/>
        <v>Provisions / Avg Assets</v>
      </c>
      <c r="C207">
        <v>16</v>
      </c>
      <c r="D207" s="22">
        <v>33785</v>
      </c>
      <c r="E207">
        <v>0</v>
      </c>
      <c r="F207">
        <v>0.18</v>
      </c>
      <c r="G207">
        <v>0.34499999999999997</v>
      </c>
      <c r="H207">
        <v>0.28175824175824199</v>
      </c>
      <c r="I207">
        <v>0</v>
      </c>
      <c r="J207">
        <v>0.13</v>
      </c>
      <c r="K207">
        <v>0.28000000000000003</v>
      </c>
      <c r="L207">
        <v>0.20668435013262601</v>
      </c>
      <c r="M207">
        <v>0.04</v>
      </c>
      <c r="N207">
        <v>0.18</v>
      </c>
      <c r="O207">
        <v>0.4</v>
      </c>
      <c r="P207">
        <v>0.30289211400594501</v>
      </c>
      <c r="Q207">
        <v>7.2499999999999995E-2</v>
      </c>
      <c r="R207">
        <v>0.13</v>
      </c>
      <c r="S207">
        <v>0.23749999999999999</v>
      </c>
      <c r="T207">
        <v>0.182352941176471</v>
      </c>
      <c r="U207">
        <v>0.01</v>
      </c>
      <c r="V207">
        <v>0.14000000000000001</v>
      </c>
      <c r="W207">
        <v>0.28999999999999998</v>
      </c>
      <c r="X207">
        <v>0.216842105263158</v>
      </c>
      <c r="Y207">
        <v>0</v>
      </c>
      <c r="Z207">
        <v>0.14000000000000001</v>
      </c>
      <c r="AA207">
        <v>0.27</v>
      </c>
      <c r="AB207">
        <v>0.18433566433566401</v>
      </c>
      <c r="AC207">
        <v>0</v>
      </c>
      <c r="AD207">
        <v>7.4999999999999997E-2</v>
      </c>
      <c r="AE207">
        <v>0.24249999999999999</v>
      </c>
      <c r="AF207">
        <v>0.14295774647887299</v>
      </c>
      <c r="AG207">
        <v>0</v>
      </c>
      <c r="AH207">
        <v>0.09</v>
      </c>
      <c r="AI207">
        <v>0.33500000000000002</v>
      </c>
      <c r="AJ207">
        <v>0.35074380165289298</v>
      </c>
      <c r="AK207">
        <v>7.7499999999999999E-2</v>
      </c>
      <c r="AL207">
        <v>0.16</v>
      </c>
      <c r="AM207">
        <v>0.28249999999999997</v>
      </c>
      <c r="AN207">
        <v>0.200849056603774</v>
      </c>
      <c r="AO207">
        <v>0</v>
      </c>
      <c r="AP207">
        <v>0.08</v>
      </c>
      <c r="AQ207">
        <v>0.25</v>
      </c>
      <c r="AR207">
        <v>0.16806239737274201</v>
      </c>
      <c r="AS207">
        <v>0.02</v>
      </c>
      <c r="AT207">
        <v>0.15</v>
      </c>
      <c r="AU207">
        <v>0.28000000000000003</v>
      </c>
      <c r="AV207">
        <v>0.213087557603687</v>
      </c>
      <c r="AW207">
        <v>0.03</v>
      </c>
      <c r="AX207">
        <v>0.13</v>
      </c>
      <c r="AY207">
        <v>0.25</v>
      </c>
      <c r="AZ207">
        <v>0.181574585635359</v>
      </c>
      <c r="BA207">
        <v>0.05</v>
      </c>
      <c r="BB207">
        <v>0.2</v>
      </c>
      <c r="BC207">
        <v>0.38</v>
      </c>
      <c r="BD207">
        <v>0.27231759656652399</v>
      </c>
      <c r="BE207">
        <v>7.0000000000000007E-2</v>
      </c>
      <c r="BF207">
        <v>0.16500000000000001</v>
      </c>
      <c r="BG207">
        <v>0.41499999999999998</v>
      </c>
      <c r="BH207">
        <v>0.42066666666666702</v>
      </c>
      <c r="BI207">
        <v>8.5000000000000006E-2</v>
      </c>
      <c r="BJ207">
        <v>0.22</v>
      </c>
      <c r="BK207">
        <v>0.41</v>
      </c>
      <c r="BL207">
        <v>0.32315789473684198</v>
      </c>
    </row>
    <row r="208" spans="1:64" x14ac:dyDescent="0.25">
      <c r="A208" s="15" t="str">
        <f t="shared" si="6"/>
        <v>Negative Earners (last 4 qtrs)--33785</v>
      </c>
      <c r="B208" s="15" t="str">
        <f t="shared" si="7"/>
        <v>Negative Earners (last 4 qtrs)</v>
      </c>
      <c r="C208">
        <v>17</v>
      </c>
      <c r="D208" s="22">
        <v>33785</v>
      </c>
      <c r="F208">
        <v>3.2967032967033001</v>
      </c>
      <c r="H208">
        <v>3</v>
      </c>
      <c r="J208">
        <v>4.3365134431916701</v>
      </c>
      <c r="L208">
        <v>50</v>
      </c>
      <c r="N208">
        <v>9.4344473007712093</v>
      </c>
      <c r="P208">
        <v>1101</v>
      </c>
      <c r="R208">
        <v>2.9411764705882399</v>
      </c>
      <c r="T208">
        <v>1</v>
      </c>
      <c r="V208">
        <v>5.3422370617696204</v>
      </c>
      <c r="X208">
        <v>32</v>
      </c>
      <c r="Z208">
        <v>3.4482758620689702</v>
      </c>
      <c r="AB208">
        <v>5</v>
      </c>
      <c r="AD208">
        <v>3.4722222222222201</v>
      </c>
      <c r="AF208">
        <v>5</v>
      </c>
      <c r="AH208">
        <v>1.6260162601626</v>
      </c>
      <c r="AI208"/>
      <c r="AJ208">
        <v>2</v>
      </c>
      <c r="AK208"/>
      <c r="AL208">
        <v>4.6296296296296298</v>
      </c>
      <c r="AN208">
        <v>5</v>
      </c>
      <c r="AP208">
        <v>3.8647342995169098</v>
      </c>
      <c r="AR208">
        <v>24</v>
      </c>
      <c r="AT208">
        <v>3.1674208144796401</v>
      </c>
      <c r="AV208">
        <v>14</v>
      </c>
      <c r="AX208">
        <v>4.6195652173913002</v>
      </c>
      <c r="AZ208">
        <v>17</v>
      </c>
      <c r="BB208">
        <v>8.0168776371308006</v>
      </c>
      <c r="BD208">
        <v>19</v>
      </c>
      <c r="BF208">
        <v>1.6666666666666701</v>
      </c>
      <c r="BH208">
        <v>1</v>
      </c>
      <c r="BJ208">
        <v>8.8888888888888893</v>
      </c>
      <c r="BL208">
        <v>12</v>
      </c>
    </row>
    <row r="209" spans="1:64" x14ac:dyDescent="0.25">
      <c r="A209" s="15" t="str">
        <f t="shared" si="6"/>
        <v>Noncore Funding / Liab--33785</v>
      </c>
      <c r="B209" s="15" t="str">
        <f t="shared" si="7"/>
        <v>Noncore Funding / Liab</v>
      </c>
      <c r="C209">
        <v>18</v>
      </c>
      <c r="D209" s="22">
        <v>33785</v>
      </c>
      <c r="E209">
        <v>4.2878632672092998</v>
      </c>
      <c r="F209">
        <v>6.3776619662246299</v>
      </c>
      <c r="G209">
        <v>10.9403547837326</v>
      </c>
      <c r="H209">
        <v>8.1702864039038197</v>
      </c>
      <c r="I209">
        <v>4.11231884057971</v>
      </c>
      <c r="J209">
        <v>6.8570849792362996</v>
      </c>
      <c r="K209">
        <v>10.423248583320801</v>
      </c>
      <c r="L209">
        <v>7.9863610078090801</v>
      </c>
      <c r="M209">
        <v>6.1985427357171199</v>
      </c>
      <c r="N209">
        <v>10.1326673112042</v>
      </c>
      <c r="O209">
        <v>15.606621188718201</v>
      </c>
      <c r="P209">
        <v>12.0261548356223</v>
      </c>
      <c r="Q209">
        <v>3.8901770731543599</v>
      </c>
      <c r="R209">
        <v>6.1806202501037504</v>
      </c>
      <c r="S209">
        <v>10.034627539309399</v>
      </c>
      <c r="T209">
        <v>7.4274845587402698</v>
      </c>
      <c r="U209">
        <v>3.7757549218196398</v>
      </c>
      <c r="V209">
        <v>6.2085543766578297</v>
      </c>
      <c r="W209">
        <v>9.7459957956471097</v>
      </c>
      <c r="X209">
        <v>7.3198104569280398</v>
      </c>
      <c r="Y209">
        <v>5.3221115168017796</v>
      </c>
      <c r="Z209">
        <v>8.5896967482645206</v>
      </c>
      <c r="AA209">
        <v>12.6038697155335</v>
      </c>
      <c r="AB209">
        <v>9.6244242863318394</v>
      </c>
      <c r="AC209">
        <v>6.3152547323706898</v>
      </c>
      <c r="AD209">
        <v>8.9078799894348499</v>
      </c>
      <c r="AE209">
        <v>12.4418277145322</v>
      </c>
      <c r="AF209">
        <v>9.8458637312300699</v>
      </c>
      <c r="AG209">
        <v>4.5388337350213996</v>
      </c>
      <c r="AH209">
        <v>7.1518018644775303</v>
      </c>
      <c r="AI209">
        <v>10.4052260260291</v>
      </c>
      <c r="AJ209">
        <v>10.194356381141899</v>
      </c>
      <c r="AK209">
        <v>3.3470301076737301</v>
      </c>
      <c r="AL209">
        <v>5.1143824730561596</v>
      </c>
      <c r="AM209">
        <v>8.9781531544381803</v>
      </c>
      <c r="AN209">
        <v>6.3683962040112601</v>
      </c>
      <c r="AO209">
        <v>4.1272883484237699</v>
      </c>
      <c r="AP209">
        <v>6.8905847901322197</v>
      </c>
      <c r="AQ209">
        <v>10.3636279628517</v>
      </c>
      <c r="AR209">
        <v>7.8865164256064801</v>
      </c>
      <c r="AS209">
        <v>4.3725853906516097</v>
      </c>
      <c r="AT209">
        <v>6.7670993242141604</v>
      </c>
      <c r="AU209">
        <v>10.245909584553599</v>
      </c>
      <c r="AV209">
        <v>7.9065194099876601</v>
      </c>
      <c r="AW209">
        <v>3.6409855400661102</v>
      </c>
      <c r="AX209">
        <v>5.6753230038706999</v>
      </c>
      <c r="AY209">
        <v>9.4316614953866207</v>
      </c>
      <c r="AZ209">
        <v>7.0043777739706403</v>
      </c>
      <c r="BA209">
        <v>4.68872818739192</v>
      </c>
      <c r="BB209">
        <v>7.4709921856500099</v>
      </c>
      <c r="BC209">
        <v>11.086184333520301</v>
      </c>
      <c r="BD209">
        <v>8.7317889430654994</v>
      </c>
      <c r="BE209">
        <v>5.4394933540150197</v>
      </c>
      <c r="BF209">
        <v>9.2601044606794591</v>
      </c>
      <c r="BG209">
        <v>12.836795862912799</v>
      </c>
      <c r="BH209">
        <v>14.282258794893099</v>
      </c>
      <c r="BI209">
        <v>3.6190579143523198</v>
      </c>
      <c r="BJ209">
        <v>5.8501761542740596</v>
      </c>
      <c r="BK209">
        <v>9.6972882684825201</v>
      </c>
      <c r="BL209">
        <v>7.8446112421905401</v>
      </c>
    </row>
    <row r="210" spans="1:64" x14ac:dyDescent="0.25">
      <c r="A210" s="15" t="str">
        <f t="shared" si="6"/>
        <v>Brokered Dep / Liab--33785</v>
      </c>
      <c r="B210" s="15" t="str">
        <f t="shared" si="7"/>
        <v>Brokered Dep / Liab</v>
      </c>
      <c r="C210">
        <v>19</v>
      </c>
      <c r="D210" s="22">
        <v>33785</v>
      </c>
      <c r="E210">
        <v>0</v>
      </c>
      <c r="F210">
        <v>0</v>
      </c>
      <c r="G210">
        <v>0</v>
      </c>
      <c r="H210">
        <v>0.18097242076380499</v>
      </c>
      <c r="I210">
        <v>0</v>
      </c>
      <c r="J210">
        <v>0</v>
      </c>
      <c r="K210">
        <v>0</v>
      </c>
      <c r="L210">
        <v>5.0002915539113298E-2</v>
      </c>
      <c r="M210">
        <v>0</v>
      </c>
      <c r="N210">
        <v>0</v>
      </c>
      <c r="O210">
        <v>0</v>
      </c>
      <c r="P210">
        <v>0.117004292558687</v>
      </c>
      <c r="Q210">
        <v>0</v>
      </c>
      <c r="R210">
        <v>0</v>
      </c>
      <c r="S210">
        <v>0</v>
      </c>
      <c r="T210">
        <v>3.0667012688777699E-2</v>
      </c>
      <c r="U210">
        <v>0</v>
      </c>
      <c r="V210">
        <v>0</v>
      </c>
      <c r="W210">
        <v>0</v>
      </c>
      <c r="X210">
        <v>4.0811450505044401E-2</v>
      </c>
      <c r="Y210">
        <v>0</v>
      </c>
      <c r="Z210">
        <v>0</v>
      </c>
      <c r="AA210">
        <v>0</v>
      </c>
      <c r="AB210">
        <v>0.180570290666279</v>
      </c>
      <c r="AC210">
        <v>0</v>
      </c>
      <c r="AD210">
        <v>0</v>
      </c>
      <c r="AE210">
        <v>0</v>
      </c>
      <c r="AF210">
        <v>0</v>
      </c>
      <c r="AG210">
        <v>0</v>
      </c>
      <c r="AH210">
        <v>0</v>
      </c>
      <c r="AI210">
        <v>0</v>
      </c>
      <c r="AJ210">
        <v>6.4292853223293603E-2</v>
      </c>
      <c r="AK210">
        <v>0</v>
      </c>
      <c r="AL210">
        <v>0</v>
      </c>
      <c r="AM210">
        <v>0</v>
      </c>
      <c r="AN210">
        <v>0.179259610207639</v>
      </c>
      <c r="AO210">
        <v>0</v>
      </c>
      <c r="AP210">
        <v>0</v>
      </c>
      <c r="AQ210">
        <v>0</v>
      </c>
      <c r="AR210">
        <v>2.5253592300941201E-2</v>
      </c>
      <c r="AS210">
        <v>0</v>
      </c>
      <c r="AT210">
        <v>0</v>
      </c>
      <c r="AU210">
        <v>0</v>
      </c>
      <c r="AV210">
        <v>2.7071502624467801E-2</v>
      </c>
      <c r="AW210">
        <v>0</v>
      </c>
      <c r="AX210">
        <v>0</v>
      </c>
      <c r="AY210">
        <v>0</v>
      </c>
      <c r="AZ210">
        <v>7.4839592497267293E-2</v>
      </c>
      <c r="BA210">
        <v>0</v>
      </c>
      <c r="BB210">
        <v>0</v>
      </c>
      <c r="BC210">
        <v>0</v>
      </c>
      <c r="BD210">
        <v>5.2920046459222297E-2</v>
      </c>
      <c r="BE210">
        <v>0</v>
      </c>
      <c r="BF210">
        <v>0</v>
      </c>
      <c r="BG210">
        <v>0</v>
      </c>
      <c r="BH210">
        <v>0.19675252472905599</v>
      </c>
      <c r="BI210">
        <v>0</v>
      </c>
      <c r="BJ210">
        <v>0</v>
      </c>
      <c r="BK210">
        <v>0</v>
      </c>
      <c r="BL210">
        <v>0.203700087441851</v>
      </c>
    </row>
    <row r="211" spans="1:64" x14ac:dyDescent="0.25">
      <c r="A211" s="15" t="str">
        <f t="shared" si="6"/>
        <v>Liquid Assets / Assets--33785</v>
      </c>
      <c r="B211" s="15" t="str">
        <f t="shared" si="7"/>
        <v>Liquid Assets / Assets</v>
      </c>
      <c r="C211">
        <v>20</v>
      </c>
      <c r="D211" s="22">
        <v>33785</v>
      </c>
      <c r="E211">
        <v>-3.5049999999999999</v>
      </c>
      <c r="F211">
        <v>3.25</v>
      </c>
      <c r="G211">
        <v>11.244999999999999</v>
      </c>
      <c r="H211">
        <v>4.6212087912087902</v>
      </c>
      <c r="I211">
        <v>-2.36</v>
      </c>
      <c r="J211">
        <v>3.79</v>
      </c>
      <c r="K211">
        <v>11.085000000000001</v>
      </c>
      <c r="L211">
        <v>5.36821080602303</v>
      </c>
      <c r="M211">
        <v>-3.1924999999999999</v>
      </c>
      <c r="N211">
        <v>4.34</v>
      </c>
      <c r="O211">
        <v>13.02</v>
      </c>
      <c r="P211">
        <v>6.7361680508923802</v>
      </c>
      <c r="Q211">
        <v>1.02</v>
      </c>
      <c r="R211">
        <v>4.8499999999999996</v>
      </c>
      <c r="S211">
        <v>11.637499999999999</v>
      </c>
      <c r="T211">
        <v>5.9855882352941201</v>
      </c>
      <c r="U211">
        <v>-2.6549999999999998</v>
      </c>
      <c r="V211">
        <v>3.8</v>
      </c>
      <c r="W211">
        <v>10.775</v>
      </c>
      <c r="X211">
        <v>5.2262755102040801</v>
      </c>
      <c r="Y211">
        <v>-2.4350000000000001</v>
      </c>
      <c r="Z211">
        <v>4.46</v>
      </c>
      <c r="AA211">
        <v>14.465</v>
      </c>
      <c r="AB211">
        <v>7.2968309859154896</v>
      </c>
      <c r="AC211">
        <v>-2.72</v>
      </c>
      <c r="AD211">
        <v>3.0049999999999999</v>
      </c>
      <c r="AE211">
        <v>10.67</v>
      </c>
      <c r="AF211">
        <v>5.5458450704225397</v>
      </c>
      <c r="AG211">
        <v>-1.5249999999999999</v>
      </c>
      <c r="AH211">
        <v>4.5599999999999996</v>
      </c>
      <c r="AI211">
        <v>12.045</v>
      </c>
      <c r="AJ211">
        <v>6.1315702479338796</v>
      </c>
      <c r="AK211">
        <v>-2.2675000000000001</v>
      </c>
      <c r="AL211">
        <v>3.4449999999999998</v>
      </c>
      <c r="AM211">
        <v>7.64</v>
      </c>
      <c r="AN211">
        <v>3.2398113207547201</v>
      </c>
      <c r="AO211">
        <v>-1.53</v>
      </c>
      <c r="AP211">
        <v>4.34</v>
      </c>
      <c r="AQ211">
        <v>10.53</v>
      </c>
      <c r="AR211">
        <v>4.9657799671592802</v>
      </c>
      <c r="AS211">
        <v>0.315</v>
      </c>
      <c r="AT211">
        <v>6.99</v>
      </c>
      <c r="AU211">
        <v>14.66</v>
      </c>
      <c r="AV211">
        <v>9.2716359447004599</v>
      </c>
      <c r="AW211">
        <v>-2.6949999999999998</v>
      </c>
      <c r="AX211">
        <v>2.9649999999999999</v>
      </c>
      <c r="AY211">
        <v>8.8625000000000007</v>
      </c>
      <c r="AZ211">
        <v>4.3090000000000002</v>
      </c>
      <c r="BA211">
        <v>-3.36</v>
      </c>
      <c r="BB211">
        <v>4.3</v>
      </c>
      <c r="BC211">
        <v>13.93</v>
      </c>
      <c r="BD211">
        <v>6.0980257510729601</v>
      </c>
      <c r="BE211">
        <v>-5.8650000000000002</v>
      </c>
      <c r="BF211">
        <v>0.755</v>
      </c>
      <c r="BG211">
        <v>9.9700000000000006</v>
      </c>
      <c r="BH211">
        <v>2.96533333333333</v>
      </c>
      <c r="BI211">
        <v>-3.89</v>
      </c>
      <c r="BJ211">
        <v>2.15</v>
      </c>
      <c r="BK211">
        <v>10.164999999999999</v>
      </c>
      <c r="BL211">
        <v>5.8988721804511304</v>
      </c>
    </row>
    <row r="212" spans="1:64" x14ac:dyDescent="0.25">
      <c r="A212" s="15" t="str">
        <f t="shared" si="6"/>
        <v>Net Loan Growth (last 4 qtrs)--33785</v>
      </c>
      <c r="B212" s="15" t="str">
        <f t="shared" si="7"/>
        <v>Net Loan Growth (last 4 qtrs)</v>
      </c>
      <c r="C212">
        <v>21</v>
      </c>
      <c r="D212" s="22">
        <v>33785</v>
      </c>
      <c r="F212">
        <v>61.538461538461497</v>
      </c>
      <c r="J212">
        <v>66.608846487424103</v>
      </c>
      <c r="N212">
        <v>64.447300771208205</v>
      </c>
      <c r="R212">
        <v>76.470588235294102</v>
      </c>
      <c r="V212">
        <v>65.943238731218699</v>
      </c>
      <c r="Z212">
        <v>66.2068965517241</v>
      </c>
      <c r="AD212">
        <v>63.1944444444444</v>
      </c>
      <c r="AH212">
        <v>69.918699186991901</v>
      </c>
      <c r="AI212"/>
      <c r="AK212"/>
      <c r="AL212">
        <v>68.518518518518505</v>
      </c>
      <c r="AP212">
        <v>69.243156199677898</v>
      </c>
      <c r="AT212">
        <v>76.018099547511298</v>
      </c>
      <c r="AX212">
        <v>64.402173913043498</v>
      </c>
      <c r="BB212">
        <v>64.556962025316494</v>
      </c>
      <c r="BF212">
        <v>51.6666666666667</v>
      </c>
      <c r="BJ212">
        <v>58.518518518518498</v>
      </c>
    </row>
    <row r="213" spans="1:64" x14ac:dyDescent="0.25">
      <c r="A213" s="15" t="str">
        <f t="shared" si="6"/>
        <v>Equity / Assets--33877</v>
      </c>
      <c r="B213" s="15" t="str">
        <f t="shared" si="7"/>
        <v>Equity / Assets</v>
      </c>
      <c r="C213">
        <v>1</v>
      </c>
      <c r="D213" s="22">
        <v>33877</v>
      </c>
      <c r="E213">
        <v>8.1567611270743594</v>
      </c>
      <c r="F213">
        <v>9.4347578912983003</v>
      </c>
      <c r="G213">
        <v>10.9780038044169</v>
      </c>
      <c r="H213">
        <v>9.8786151703798399</v>
      </c>
      <c r="I213">
        <v>7.8169470764131601</v>
      </c>
      <c r="J213">
        <v>8.9670512998748801</v>
      </c>
      <c r="K213">
        <v>10.7247132429614</v>
      </c>
      <c r="L213">
        <v>9.5500546573256102</v>
      </c>
      <c r="M213">
        <v>7.40995565019049</v>
      </c>
      <c r="N213">
        <v>8.6246075744943305</v>
      </c>
      <c r="O213">
        <v>10.483164106563301</v>
      </c>
      <c r="P213">
        <v>9.2879299693346606</v>
      </c>
      <c r="Q213">
        <v>7.62599518187508</v>
      </c>
      <c r="R213">
        <v>8.5496393741671195</v>
      </c>
      <c r="S213">
        <v>9.9031425346400699</v>
      </c>
      <c r="T213">
        <v>9.0143022569677598</v>
      </c>
      <c r="U213">
        <v>7.6948748724262197</v>
      </c>
      <c r="V213">
        <v>8.7885052316150691</v>
      </c>
      <c r="W213">
        <v>10.412675334147</v>
      </c>
      <c r="X213">
        <v>9.32934009372247</v>
      </c>
      <c r="Y213">
        <v>7.7727545716914896</v>
      </c>
      <c r="Z213">
        <v>8.9789070595079892</v>
      </c>
      <c r="AA213">
        <v>10.562081758739399</v>
      </c>
      <c r="AB213">
        <v>9.3294236632670806</v>
      </c>
      <c r="AC213">
        <v>8.4560756129447601</v>
      </c>
      <c r="AD213">
        <v>9.7868510951400598</v>
      </c>
      <c r="AE213">
        <v>11.3606042963177</v>
      </c>
      <c r="AF213">
        <v>10.2691817043026</v>
      </c>
      <c r="AG213">
        <v>8.3783843291280995</v>
      </c>
      <c r="AH213">
        <v>9.96969259081167</v>
      </c>
      <c r="AI213">
        <v>12.4769563414398</v>
      </c>
      <c r="AJ213">
        <v>10.820971052414601</v>
      </c>
      <c r="AK213">
        <v>7.8993973538847699</v>
      </c>
      <c r="AL213">
        <v>8.5933612907811501</v>
      </c>
      <c r="AM213">
        <v>9.9153802132929307</v>
      </c>
      <c r="AN213">
        <v>9.0651329182806393</v>
      </c>
      <c r="AO213">
        <v>8.3392761633089698</v>
      </c>
      <c r="AP213">
        <v>9.6816751801359899</v>
      </c>
      <c r="AQ213">
        <v>11.5903722865819</v>
      </c>
      <c r="AR213">
        <v>10.2947338954905</v>
      </c>
      <c r="AS213">
        <v>7.7194037544568097</v>
      </c>
      <c r="AT213">
        <v>8.7360170458869195</v>
      </c>
      <c r="AU213">
        <v>10.4155742003146</v>
      </c>
      <c r="AV213">
        <v>9.3231695914724497</v>
      </c>
      <c r="AW213">
        <v>7.6331898380679197</v>
      </c>
      <c r="AX213">
        <v>8.4372617178283207</v>
      </c>
      <c r="AY213">
        <v>9.9082827986371491</v>
      </c>
      <c r="AZ213">
        <v>8.9141781041022892</v>
      </c>
      <c r="BA213">
        <v>7.4420452673457804</v>
      </c>
      <c r="BB213">
        <v>8.6081388974343902</v>
      </c>
      <c r="BC213">
        <v>10.1128568699597</v>
      </c>
      <c r="BD213">
        <v>9.0970970318675093</v>
      </c>
      <c r="BE213">
        <v>6.8502783474948696</v>
      </c>
      <c r="BF213">
        <v>8.4396400475408893</v>
      </c>
      <c r="BG213">
        <v>9.5459967467919693</v>
      </c>
      <c r="BH213">
        <v>8.8171513278099507</v>
      </c>
      <c r="BI213">
        <v>7.5713691838268602</v>
      </c>
      <c r="BJ213">
        <v>8.4396400475408893</v>
      </c>
      <c r="BK213">
        <v>10.032367270197</v>
      </c>
      <c r="BL213">
        <v>8.8559872294823005</v>
      </c>
    </row>
    <row r="214" spans="1:64" x14ac:dyDescent="0.25">
      <c r="A214" s="15" t="str">
        <f t="shared" si="6"/>
        <v>Total Risk Based Capital Ratio--33877</v>
      </c>
      <c r="B214" s="15" t="str">
        <f t="shared" si="7"/>
        <v>Total Risk Based Capital Ratio</v>
      </c>
      <c r="C214">
        <v>2</v>
      </c>
      <c r="D214" s="22">
        <v>33877</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row>
    <row r="215" spans="1:64" x14ac:dyDescent="0.25">
      <c r="A215" s="15" t="str">
        <f t="shared" si="6"/>
        <v>Tier 1 Leverage Ratio--33877</v>
      </c>
      <c r="B215" s="15" t="str">
        <f t="shared" si="7"/>
        <v>Tier 1 Leverage Ratio</v>
      </c>
      <c r="C215">
        <v>3</v>
      </c>
      <c r="D215" s="22">
        <v>33877</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row>
    <row r="216" spans="1:64" x14ac:dyDescent="0.25">
      <c r="A216" s="15" t="str">
        <f t="shared" si="6"/>
        <v>ALLL / Nonaccrual Loans--33877</v>
      </c>
      <c r="B216" s="15" t="str">
        <f t="shared" si="7"/>
        <v>ALLL / Nonaccrual Loans</v>
      </c>
      <c r="C216">
        <v>4</v>
      </c>
      <c r="D216" s="22">
        <v>33877</v>
      </c>
      <c r="E216">
        <v>134.12534967738301</v>
      </c>
      <c r="F216">
        <v>233.06604894274199</v>
      </c>
      <c r="G216">
        <v>577.10498960499001</v>
      </c>
      <c r="H216">
        <v>699.19819357776805</v>
      </c>
      <c r="I216">
        <v>108.041138369706</v>
      </c>
      <c r="J216">
        <v>223.954368156398</v>
      </c>
      <c r="K216">
        <v>547.39583333333303</v>
      </c>
      <c r="L216">
        <v>703.14918987975796</v>
      </c>
      <c r="M216">
        <v>92.108108108108098</v>
      </c>
      <c r="N216">
        <v>182.59803921568599</v>
      </c>
      <c r="O216">
        <v>451.40396855110401</v>
      </c>
      <c r="P216">
        <v>571.264834383937</v>
      </c>
      <c r="Q216">
        <v>183.003648934127</v>
      </c>
      <c r="R216">
        <v>291.13829958212801</v>
      </c>
      <c r="S216">
        <v>521.34409673775804</v>
      </c>
      <c r="T216">
        <v>440.22562907733402</v>
      </c>
      <c r="U216">
        <v>115.29235382308801</v>
      </c>
      <c r="V216">
        <v>242.105263157895</v>
      </c>
      <c r="W216">
        <v>683.78378378378397</v>
      </c>
      <c r="X216">
        <v>870.28047546885</v>
      </c>
      <c r="Y216">
        <v>107.70054299149101</v>
      </c>
      <c r="Z216">
        <v>189.81481481481501</v>
      </c>
      <c r="AA216">
        <v>511.18881118881097</v>
      </c>
      <c r="AB216">
        <v>486.750344661903</v>
      </c>
      <c r="AC216">
        <v>113.62023070097599</v>
      </c>
      <c r="AD216">
        <v>226.72413793103399</v>
      </c>
      <c r="AE216">
        <v>535.30215608867297</v>
      </c>
      <c r="AF216">
        <v>893.50496137719995</v>
      </c>
      <c r="AG216">
        <v>136.32416787264799</v>
      </c>
      <c r="AH216">
        <v>264.29341963322503</v>
      </c>
      <c r="AI216">
        <v>508</v>
      </c>
      <c r="AJ216">
        <v>674.61514916778003</v>
      </c>
      <c r="AK216">
        <v>75.5811783416233</v>
      </c>
      <c r="AL216">
        <v>129.56890042472901</v>
      </c>
      <c r="AM216">
        <v>264.99474789916002</v>
      </c>
      <c r="AN216">
        <v>394.42448509823498</v>
      </c>
      <c r="AO216">
        <v>101.46341463414601</v>
      </c>
      <c r="AP216">
        <v>202.222222222222</v>
      </c>
      <c r="AQ216">
        <v>534.28571428571399</v>
      </c>
      <c r="AR216">
        <v>751.10898643883797</v>
      </c>
      <c r="AS216">
        <v>115.338484603852</v>
      </c>
      <c r="AT216">
        <v>236.64790494058801</v>
      </c>
      <c r="AU216">
        <v>639.93029624097596</v>
      </c>
      <c r="AV216">
        <v>877.21835444821897</v>
      </c>
      <c r="AW216">
        <v>115.85469842533099</v>
      </c>
      <c r="AX216">
        <v>221.97802197802201</v>
      </c>
      <c r="AY216">
        <v>592.857142857143</v>
      </c>
      <c r="AZ216">
        <v>725.00006955594699</v>
      </c>
      <c r="BA216">
        <v>102.36406619385301</v>
      </c>
      <c r="BB216">
        <v>208.91875381796001</v>
      </c>
      <c r="BC216">
        <v>429.41176470588198</v>
      </c>
      <c r="BD216">
        <v>517.37435511290096</v>
      </c>
      <c r="BE216">
        <v>130.66177334116301</v>
      </c>
      <c r="BF216">
        <v>327.34476555246101</v>
      </c>
      <c r="BG216">
        <v>803.01034461270001</v>
      </c>
      <c r="BH216">
        <v>808.61226572796204</v>
      </c>
      <c r="BI216">
        <v>126.399512456313</v>
      </c>
      <c r="BJ216">
        <v>246.412239790695</v>
      </c>
      <c r="BK216">
        <v>562.88461538461502</v>
      </c>
      <c r="BL216">
        <v>1255.9159047355199</v>
      </c>
    </row>
    <row r="217" spans="1:64" x14ac:dyDescent="0.25">
      <c r="A217" s="15" t="str">
        <f t="shared" si="6"/>
        <v>[NCL + OREO] / [Total Loans + OREO]--33877</v>
      </c>
      <c r="B217" s="15" t="str">
        <f t="shared" si="7"/>
        <v>[NCL + OREO] / [Total Loans + OREO]</v>
      </c>
      <c r="C217">
        <v>5</v>
      </c>
      <c r="D217" s="22">
        <v>33877</v>
      </c>
      <c r="E217">
        <v>0.84651437710170396</v>
      </c>
      <c r="F217">
        <v>1.67695506897486</v>
      </c>
      <c r="G217">
        <v>3.2316695762474899</v>
      </c>
      <c r="H217">
        <v>2.2319867808814702</v>
      </c>
      <c r="I217">
        <v>0.65644605093689001</v>
      </c>
      <c r="J217">
        <v>1.4910645762526</v>
      </c>
      <c r="K217">
        <v>2.72521546535702</v>
      </c>
      <c r="L217">
        <v>1.9815793432770501</v>
      </c>
      <c r="M217">
        <v>0.774532265639992</v>
      </c>
      <c r="N217">
        <v>1.8024018180919901</v>
      </c>
      <c r="O217">
        <v>3.7412402253538501</v>
      </c>
      <c r="P217">
        <v>2.7563320372789799</v>
      </c>
      <c r="Q217">
        <v>0.87183830250932404</v>
      </c>
      <c r="R217">
        <v>1.44683159175701</v>
      </c>
      <c r="S217">
        <v>2.0587691930957899</v>
      </c>
      <c r="T217">
        <v>1.5792185973408499</v>
      </c>
      <c r="U217">
        <v>0.59138869539874706</v>
      </c>
      <c r="V217">
        <v>1.39226899181465</v>
      </c>
      <c r="W217">
        <v>2.5561366595597601</v>
      </c>
      <c r="X217">
        <v>1.84995516608466</v>
      </c>
      <c r="Y217">
        <v>0.71658471533896895</v>
      </c>
      <c r="Z217">
        <v>1.6219578514694599</v>
      </c>
      <c r="AA217">
        <v>3.2316695762474899</v>
      </c>
      <c r="AB217">
        <v>2.4296846814020201</v>
      </c>
      <c r="AC217">
        <v>0.59964705445044097</v>
      </c>
      <c r="AD217">
        <v>1.7100401143769599</v>
      </c>
      <c r="AE217">
        <v>3.1547297054396801</v>
      </c>
      <c r="AF217">
        <v>2.3067865766681299</v>
      </c>
      <c r="AG217">
        <v>0.67644935422144703</v>
      </c>
      <c r="AH217">
        <v>1.4599560467966399</v>
      </c>
      <c r="AI217">
        <v>2.6758316215140701</v>
      </c>
      <c r="AJ217">
        <v>1.87543887483847</v>
      </c>
      <c r="AK217">
        <v>0.89414078418905596</v>
      </c>
      <c r="AL217">
        <v>1.5677950322124199</v>
      </c>
      <c r="AM217">
        <v>3.05353753460632</v>
      </c>
      <c r="AN217">
        <v>2.1667399434115802</v>
      </c>
      <c r="AO217">
        <v>0.67504799653186398</v>
      </c>
      <c r="AP217">
        <v>1.6003657978966599</v>
      </c>
      <c r="AQ217">
        <v>3.00556318185102</v>
      </c>
      <c r="AR217">
        <v>2.1783364849415001</v>
      </c>
      <c r="AS217">
        <v>0.53577056413488799</v>
      </c>
      <c r="AT217">
        <v>1.35780465571897</v>
      </c>
      <c r="AU217">
        <v>2.42964996568291</v>
      </c>
      <c r="AV217">
        <v>1.7340890312772199</v>
      </c>
      <c r="AW217">
        <v>0.68080510112972603</v>
      </c>
      <c r="AX217">
        <v>1.3938986026367299</v>
      </c>
      <c r="AY217">
        <v>2.3246776306541501</v>
      </c>
      <c r="AZ217">
        <v>1.78321511064953</v>
      </c>
      <c r="BA217">
        <v>0.71138413616760299</v>
      </c>
      <c r="BB217">
        <v>1.6377152019547601</v>
      </c>
      <c r="BC217">
        <v>2.7903362684988799</v>
      </c>
      <c r="BD217">
        <v>2.0902116277496501</v>
      </c>
      <c r="BE217">
        <v>0.55417013022998096</v>
      </c>
      <c r="BF217">
        <v>1.23516668283377</v>
      </c>
      <c r="BG217">
        <v>2.1735566545534</v>
      </c>
      <c r="BH217">
        <v>1.6636420776347001</v>
      </c>
      <c r="BI217">
        <v>0.66110816798675798</v>
      </c>
      <c r="BJ217">
        <v>1.6018681633823599</v>
      </c>
      <c r="BK217">
        <v>2.8134123165289799</v>
      </c>
      <c r="BL217">
        <v>2.06132760400829</v>
      </c>
    </row>
    <row r="218" spans="1:64" x14ac:dyDescent="0.25">
      <c r="A218" s="15" t="str">
        <f t="shared" si="6"/>
        <v>[Noncurrent + Delinquent Loans] / [Capital + ALLL]--33877</v>
      </c>
      <c r="B218" s="15" t="str">
        <f t="shared" si="7"/>
        <v>[Noncurrent + Delinquent Loans] / [Capital + ALLL]</v>
      </c>
      <c r="C218">
        <v>6</v>
      </c>
      <c r="D218" s="22">
        <v>33877</v>
      </c>
      <c r="E218">
        <v>8.2986707489438807</v>
      </c>
      <c r="F218">
        <v>12.532672268415</v>
      </c>
      <c r="G218">
        <v>23.159360361539701</v>
      </c>
      <c r="H218">
        <v>15.9974547688693</v>
      </c>
      <c r="I218">
        <v>6.3858434314291204</v>
      </c>
      <c r="J218">
        <v>12.467921300256601</v>
      </c>
      <c r="K218">
        <v>21.325051759834398</v>
      </c>
      <c r="L218">
        <v>15.0541899783332</v>
      </c>
      <c r="M218">
        <v>7.0806900195446998</v>
      </c>
      <c r="N218">
        <v>14.493517357081799</v>
      </c>
      <c r="O218">
        <v>26.0464106580819</v>
      </c>
      <c r="P218">
        <v>19.341808001503502</v>
      </c>
      <c r="Q218">
        <v>10.444448781805299</v>
      </c>
      <c r="R218">
        <v>17.2739344081787</v>
      </c>
      <c r="S218">
        <v>25.267750269852002</v>
      </c>
      <c r="T218">
        <v>18.311801492621601</v>
      </c>
      <c r="U218">
        <v>5.67368629301623</v>
      </c>
      <c r="V218">
        <v>12.2834550228696</v>
      </c>
      <c r="W218">
        <v>21.217109006215299</v>
      </c>
      <c r="X218">
        <v>14.9004686620492</v>
      </c>
      <c r="Y218">
        <v>8.0093542597386609</v>
      </c>
      <c r="Z218">
        <v>13.6235558567046</v>
      </c>
      <c r="AA218">
        <v>22.425744040171502</v>
      </c>
      <c r="AB218">
        <v>16.8378459755424</v>
      </c>
      <c r="AC218">
        <v>5.6118362664242296</v>
      </c>
      <c r="AD218">
        <v>9.6127226438610105</v>
      </c>
      <c r="AE218">
        <v>15.5439918530273</v>
      </c>
      <c r="AF218">
        <v>11.7058926430601</v>
      </c>
      <c r="AG218">
        <v>4.5114243897245299</v>
      </c>
      <c r="AH218">
        <v>10.050506805098101</v>
      </c>
      <c r="AI218">
        <v>18.004612343509802</v>
      </c>
      <c r="AJ218">
        <v>13.271852550278201</v>
      </c>
      <c r="AK218">
        <v>10.456136298848699</v>
      </c>
      <c r="AL218">
        <v>17.167453025411799</v>
      </c>
      <c r="AM218">
        <v>25.4728124146026</v>
      </c>
      <c r="AN218">
        <v>20.079872636926702</v>
      </c>
      <c r="AO218">
        <v>5.21603736862592</v>
      </c>
      <c r="AP218">
        <v>10.777434746000599</v>
      </c>
      <c r="AQ218">
        <v>19.674556213017802</v>
      </c>
      <c r="AR218">
        <v>13.7139946501099</v>
      </c>
      <c r="AS218">
        <v>6.3430698739977096</v>
      </c>
      <c r="AT218">
        <v>11.982693754702799</v>
      </c>
      <c r="AU218">
        <v>21.4368932038835</v>
      </c>
      <c r="AV218">
        <v>15.1500369093473</v>
      </c>
      <c r="AW218">
        <v>7.9905428856991501</v>
      </c>
      <c r="AX218">
        <v>14.057396496290099</v>
      </c>
      <c r="AY218">
        <v>22.653420360943102</v>
      </c>
      <c r="AZ218">
        <v>16.575118766387298</v>
      </c>
      <c r="BA218">
        <v>8.4783689581448005</v>
      </c>
      <c r="BB218">
        <v>14.4064662951732</v>
      </c>
      <c r="BC218">
        <v>22.377078434507901</v>
      </c>
      <c r="BD218">
        <v>16.736191258645199</v>
      </c>
      <c r="BE218">
        <v>7.64555342290467</v>
      </c>
      <c r="BF218">
        <v>11.346169738038199</v>
      </c>
      <c r="BG218">
        <v>18.4879288437103</v>
      </c>
      <c r="BH218">
        <v>14.9512694964984</v>
      </c>
      <c r="BI218">
        <v>6.0457348767227703</v>
      </c>
      <c r="BJ218">
        <v>12.2204329933799</v>
      </c>
      <c r="BK218">
        <v>21.485227883619601</v>
      </c>
      <c r="BL218">
        <v>15.021952504957101</v>
      </c>
    </row>
    <row r="219" spans="1:64" x14ac:dyDescent="0.25">
      <c r="A219" s="15" t="str">
        <f t="shared" si="6"/>
        <v xml:space="preserve">  Ag [NCL+DQ] / [Capital + ALLL]--33877</v>
      </c>
      <c r="B219" s="15" t="str">
        <f t="shared" si="7"/>
        <v xml:space="preserve">  Ag [NCL+DQ] / [Capital + ALLL]</v>
      </c>
      <c r="C219">
        <v>7</v>
      </c>
      <c r="D219" s="22">
        <v>33877</v>
      </c>
      <c r="E219">
        <v>0</v>
      </c>
      <c r="F219">
        <v>0.93761776376983696</v>
      </c>
      <c r="G219">
        <v>6.1101199371936303</v>
      </c>
      <c r="H219">
        <v>4.6340985431761004</v>
      </c>
      <c r="I219">
        <v>0</v>
      </c>
      <c r="J219">
        <v>0.72132724212551103</v>
      </c>
      <c r="K219">
        <v>4.6511627906976702</v>
      </c>
      <c r="L219">
        <v>3.40060873431195</v>
      </c>
      <c r="M219">
        <v>0</v>
      </c>
      <c r="N219">
        <v>0</v>
      </c>
      <c r="O219">
        <v>1.41258543111823</v>
      </c>
      <c r="P219">
        <v>1.76160389133371</v>
      </c>
      <c r="Q219">
        <v>0</v>
      </c>
      <c r="R219">
        <v>0</v>
      </c>
      <c r="S219">
        <v>0</v>
      </c>
      <c r="T219">
        <v>6.8585044324254704E-2</v>
      </c>
      <c r="U219">
        <v>0</v>
      </c>
      <c r="V219">
        <v>0.31500067587180902</v>
      </c>
      <c r="W219">
        <v>3.9832049301426902</v>
      </c>
      <c r="X219">
        <v>2.9471580023660202</v>
      </c>
      <c r="Y219">
        <v>0</v>
      </c>
      <c r="Z219">
        <v>0.42584979341184698</v>
      </c>
      <c r="AA219">
        <v>3.75312864945804</v>
      </c>
      <c r="AB219">
        <v>3.8042190225159498</v>
      </c>
      <c r="AC219">
        <v>0.24746299250551901</v>
      </c>
      <c r="AD219">
        <v>1.62591089157334</v>
      </c>
      <c r="AE219">
        <v>5.9275092666353801</v>
      </c>
      <c r="AF219">
        <v>4.7594686707003904</v>
      </c>
      <c r="AG219">
        <v>0.838224842210744</v>
      </c>
      <c r="AH219">
        <v>2.5758290977473099</v>
      </c>
      <c r="AI219">
        <v>8.3486427307566107</v>
      </c>
      <c r="AJ219">
        <v>5.5210896612515397</v>
      </c>
      <c r="AK219">
        <v>0</v>
      </c>
      <c r="AL219">
        <v>0.90342181004157296</v>
      </c>
      <c r="AM219">
        <v>5.0548543644627397</v>
      </c>
      <c r="AN219">
        <v>3.0440438818214801</v>
      </c>
      <c r="AO219">
        <v>0.425144245368965</v>
      </c>
      <c r="AP219">
        <v>2.85969615728329</v>
      </c>
      <c r="AQ219">
        <v>8.6776859504132204</v>
      </c>
      <c r="AR219">
        <v>5.6316091473593701</v>
      </c>
      <c r="AS219">
        <v>0</v>
      </c>
      <c r="AT219">
        <v>0.38779731127197498</v>
      </c>
      <c r="AU219">
        <v>4.2507204610951002</v>
      </c>
      <c r="AV219">
        <v>3.1367934039982899</v>
      </c>
      <c r="AW219">
        <v>0</v>
      </c>
      <c r="AX219">
        <v>0</v>
      </c>
      <c r="AY219">
        <v>2.3185680799339599</v>
      </c>
      <c r="AZ219">
        <v>1.7921985527358499</v>
      </c>
      <c r="BA219">
        <v>0</v>
      </c>
      <c r="BB219">
        <v>0</v>
      </c>
      <c r="BC219">
        <v>1.1719137188378299</v>
      </c>
      <c r="BD219">
        <v>1.20659569685702</v>
      </c>
      <c r="BE219">
        <v>0</v>
      </c>
      <c r="BF219">
        <v>0</v>
      </c>
      <c r="BG219">
        <v>0.88713865328024899</v>
      </c>
      <c r="BH219">
        <v>1.0411807767244301</v>
      </c>
      <c r="BI219">
        <v>0</v>
      </c>
      <c r="BJ219">
        <v>0</v>
      </c>
      <c r="BK219">
        <v>7.3973131287562596E-2</v>
      </c>
      <c r="BL219">
        <v>0.59604118487875601</v>
      </c>
    </row>
    <row r="220" spans="1:64" x14ac:dyDescent="0.25">
      <c r="A220" s="15" t="str">
        <f t="shared" si="6"/>
        <v xml:space="preserve">  CLD [NCL+DQ] / [Capital + ALLL]--33877</v>
      </c>
      <c r="B220" s="15" t="str">
        <f t="shared" si="7"/>
        <v xml:space="preserve">  CLD [NCL+DQ] / [Capital + ALLL]</v>
      </c>
      <c r="C220">
        <v>8</v>
      </c>
      <c r="D220" s="22">
        <v>33877</v>
      </c>
      <c r="E220">
        <v>0</v>
      </c>
      <c r="F220">
        <v>0</v>
      </c>
      <c r="G220">
        <v>0</v>
      </c>
      <c r="H220">
        <v>8.2431228710587598E-2</v>
      </c>
      <c r="I220">
        <v>0</v>
      </c>
      <c r="J220">
        <v>0</v>
      </c>
      <c r="K220">
        <v>0</v>
      </c>
      <c r="L220">
        <v>0.117032251256822</v>
      </c>
      <c r="M220">
        <v>0</v>
      </c>
      <c r="N220">
        <v>0</v>
      </c>
      <c r="O220">
        <v>0</v>
      </c>
      <c r="P220">
        <v>0.687324386594246</v>
      </c>
      <c r="Q220">
        <v>0</v>
      </c>
      <c r="R220">
        <v>0</v>
      </c>
      <c r="S220">
        <v>0</v>
      </c>
      <c r="T220">
        <v>4.4793836800965797E-2</v>
      </c>
      <c r="U220">
        <v>0</v>
      </c>
      <c r="V220">
        <v>0</v>
      </c>
      <c r="W220">
        <v>0</v>
      </c>
      <c r="X220">
        <v>0.17933230013915899</v>
      </c>
      <c r="Y220">
        <v>0</v>
      </c>
      <c r="Z220">
        <v>0</v>
      </c>
      <c r="AA220">
        <v>0</v>
      </c>
      <c r="AB220">
        <v>8.8862924076804198E-2</v>
      </c>
      <c r="AC220">
        <v>0</v>
      </c>
      <c r="AD220">
        <v>0</v>
      </c>
      <c r="AE220">
        <v>0</v>
      </c>
      <c r="AF220">
        <v>8.8026885840983504E-2</v>
      </c>
      <c r="AG220">
        <v>0</v>
      </c>
      <c r="AH220">
        <v>0</v>
      </c>
      <c r="AI220">
        <v>0</v>
      </c>
      <c r="AJ220">
        <v>1.34338944325897E-2</v>
      </c>
      <c r="AK220">
        <v>0</v>
      </c>
      <c r="AL220">
        <v>0</v>
      </c>
      <c r="AM220">
        <v>0</v>
      </c>
      <c r="AN220">
        <v>0.14051848472703299</v>
      </c>
      <c r="AO220">
        <v>0</v>
      </c>
      <c r="AP220">
        <v>0</v>
      </c>
      <c r="AQ220">
        <v>0</v>
      </c>
      <c r="AR220">
        <v>5.9299398084878802E-2</v>
      </c>
      <c r="AS220">
        <v>0</v>
      </c>
      <c r="AT220">
        <v>0</v>
      </c>
      <c r="AU220">
        <v>0</v>
      </c>
      <c r="AV220">
        <v>8.2033513560215002E-2</v>
      </c>
      <c r="AW220">
        <v>0</v>
      </c>
      <c r="AX220">
        <v>0</v>
      </c>
      <c r="AY220">
        <v>0</v>
      </c>
      <c r="AZ220">
        <v>0.12633046774946799</v>
      </c>
      <c r="BA220">
        <v>0</v>
      </c>
      <c r="BB220">
        <v>0</v>
      </c>
      <c r="BC220">
        <v>0</v>
      </c>
      <c r="BD220">
        <v>0.27031192428676398</v>
      </c>
      <c r="BE220">
        <v>0</v>
      </c>
      <c r="BF220">
        <v>0</v>
      </c>
      <c r="BG220">
        <v>0</v>
      </c>
      <c r="BH220">
        <v>0.15465580406582799</v>
      </c>
      <c r="BI220">
        <v>0</v>
      </c>
      <c r="BJ220">
        <v>0</v>
      </c>
      <c r="BK220">
        <v>0</v>
      </c>
      <c r="BL220">
        <v>0.27656427692600299</v>
      </c>
    </row>
    <row r="221" spans="1:64" x14ac:dyDescent="0.25">
      <c r="A221" s="15" t="str">
        <f t="shared" si="6"/>
        <v xml:space="preserve">  CRE [NCL+DQ] / [Capital + ALLL]--33877</v>
      </c>
      <c r="B221" s="15" t="str">
        <f t="shared" si="7"/>
        <v xml:space="preserve">  CRE [NCL+DQ] / [Capital + ALLL]</v>
      </c>
      <c r="C221">
        <v>9</v>
      </c>
      <c r="D221" s="22">
        <v>33877</v>
      </c>
      <c r="E221">
        <v>0</v>
      </c>
      <c r="F221">
        <v>0</v>
      </c>
      <c r="G221">
        <v>1.60318305421345</v>
      </c>
      <c r="H221">
        <v>1.35186864148231</v>
      </c>
      <c r="I221">
        <v>0</v>
      </c>
      <c r="J221">
        <v>5.63380281690141E-2</v>
      </c>
      <c r="K221">
        <v>2.3597273203985298</v>
      </c>
      <c r="L221">
        <v>1.74194122736927</v>
      </c>
      <c r="M221">
        <v>0</v>
      </c>
      <c r="N221">
        <v>0.74470466331172602</v>
      </c>
      <c r="O221">
        <v>4.9760957432322499</v>
      </c>
      <c r="P221">
        <v>3.9871500883438702</v>
      </c>
      <c r="Q221">
        <v>0</v>
      </c>
      <c r="R221">
        <v>0.891436208736754</v>
      </c>
      <c r="S221">
        <v>2.6903038775157002</v>
      </c>
      <c r="T221">
        <v>1.8421908954319901</v>
      </c>
      <c r="U221">
        <v>0</v>
      </c>
      <c r="V221">
        <v>0</v>
      </c>
      <c r="W221">
        <v>2.4910350402225601</v>
      </c>
      <c r="X221">
        <v>1.82060118590828</v>
      </c>
      <c r="Y221">
        <v>0</v>
      </c>
      <c r="Z221">
        <v>0</v>
      </c>
      <c r="AA221">
        <v>1.0482453887424401</v>
      </c>
      <c r="AB221">
        <v>1.0051675080659599</v>
      </c>
      <c r="AC221">
        <v>0</v>
      </c>
      <c r="AD221">
        <v>0.20396647372790599</v>
      </c>
      <c r="AE221">
        <v>2.3267769274127001</v>
      </c>
      <c r="AF221">
        <v>1.5994025118317301</v>
      </c>
      <c r="AG221">
        <v>0</v>
      </c>
      <c r="AH221">
        <v>0</v>
      </c>
      <c r="AI221">
        <v>0.35450011289287398</v>
      </c>
      <c r="AJ221">
        <v>0.57757463304034196</v>
      </c>
      <c r="AK221">
        <v>0</v>
      </c>
      <c r="AL221">
        <v>2.2204279370205899</v>
      </c>
      <c r="AM221">
        <v>6.0166022957767904</v>
      </c>
      <c r="AN221">
        <v>4.0299030940689002</v>
      </c>
      <c r="AO221">
        <v>0</v>
      </c>
      <c r="AP221">
        <v>0</v>
      </c>
      <c r="AQ221">
        <v>1.1077263915812801</v>
      </c>
      <c r="AR221">
        <v>1.04118408168081</v>
      </c>
      <c r="AS221">
        <v>0</v>
      </c>
      <c r="AT221">
        <v>8.1411126187245594E-2</v>
      </c>
      <c r="AU221">
        <v>2.2976222281592298</v>
      </c>
      <c r="AV221">
        <v>1.65651826883363</v>
      </c>
      <c r="AW221">
        <v>0</v>
      </c>
      <c r="AX221">
        <v>0.35692428159315198</v>
      </c>
      <c r="AY221">
        <v>3.32158127212751</v>
      </c>
      <c r="AZ221">
        <v>2.3300273747890499</v>
      </c>
      <c r="BA221">
        <v>0</v>
      </c>
      <c r="BB221">
        <v>0</v>
      </c>
      <c r="BC221">
        <v>2.43373477473716</v>
      </c>
      <c r="BD221">
        <v>1.9674527452373101</v>
      </c>
      <c r="BE221">
        <v>0</v>
      </c>
      <c r="BF221">
        <v>1.2486492976347701</v>
      </c>
      <c r="BG221">
        <v>3.3550065019505899</v>
      </c>
      <c r="BH221">
        <v>3.0786176043008</v>
      </c>
      <c r="BI221">
        <v>0</v>
      </c>
      <c r="BJ221">
        <v>0.76786541132890895</v>
      </c>
      <c r="BK221">
        <v>4.1128868753586998</v>
      </c>
      <c r="BL221">
        <v>2.7052462403553799</v>
      </c>
    </row>
    <row r="222" spans="1:64" x14ac:dyDescent="0.25">
      <c r="A222" s="15" t="str">
        <f t="shared" si="6"/>
        <v xml:space="preserve">  Res RE [NCL+DQ] / [Capital + ALLL]--33877</v>
      </c>
      <c r="B222" s="15" t="str">
        <f t="shared" si="7"/>
        <v xml:space="preserve">  Res RE [NCL+DQ] / [Capital + ALLL]</v>
      </c>
      <c r="C222">
        <v>10</v>
      </c>
      <c r="D222" s="22">
        <v>33877</v>
      </c>
      <c r="E222">
        <v>0.22447608302626301</v>
      </c>
      <c r="F222">
        <v>1.1017623242185599</v>
      </c>
      <c r="G222">
        <v>3.7273683419728001</v>
      </c>
      <c r="H222">
        <v>2.7069911905758901</v>
      </c>
      <c r="I222">
        <v>0.124757416135292</v>
      </c>
      <c r="J222">
        <v>1.47186147186147</v>
      </c>
      <c r="K222">
        <v>3.9473684210526301</v>
      </c>
      <c r="L222">
        <v>2.7155236588087601</v>
      </c>
      <c r="M222">
        <v>0.42663502116392998</v>
      </c>
      <c r="N222">
        <v>2.3444043132328298</v>
      </c>
      <c r="O222">
        <v>5.9290543837480199</v>
      </c>
      <c r="P222">
        <v>4.1920840838352103</v>
      </c>
      <c r="Q222">
        <v>2.78357183455282</v>
      </c>
      <c r="R222">
        <v>5.3290750436943704</v>
      </c>
      <c r="S222">
        <v>8.8882865572186596</v>
      </c>
      <c r="T222">
        <v>6.3650797656789404</v>
      </c>
      <c r="U222">
        <v>0.41899101580433801</v>
      </c>
      <c r="V222">
        <v>1.9086377138206001</v>
      </c>
      <c r="W222">
        <v>4.2887384779996696</v>
      </c>
      <c r="X222">
        <v>3.0369536831342101</v>
      </c>
      <c r="Y222">
        <v>2.9296875E-2</v>
      </c>
      <c r="Z222">
        <v>1.24790558859847</v>
      </c>
      <c r="AA222">
        <v>3.4285487220556701</v>
      </c>
      <c r="AB222">
        <v>2.2174887503426102</v>
      </c>
      <c r="AC222">
        <v>0</v>
      </c>
      <c r="AD222">
        <v>0.43117477910448299</v>
      </c>
      <c r="AE222">
        <v>1.29047348838997</v>
      </c>
      <c r="AF222">
        <v>0.94756458766164298</v>
      </c>
      <c r="AG222">
        <v>0</v>
      </c>
      <c r="AH222">
        <v>0.16522061469358401</v>
      </c>
      <c r="AI222">
        <v>0.90181650648335498</v>
      </c>
      <c r="AJ222">
        <v>0.85731236723684801</v>
      </c>
      <c r="AK222">
        <v>2.1232124252697999</v>
      </c>
      <c r="AL222">
        <v>4.0442447286553804</v>
      </c>
      <c r="AM222">
        <v>6.6903967359244199</v>
      </c>
      <c r="AN222">
        <v>5.3092628643109698</v>
      </c>
      <c r="AO222">
        <v>0</v>
      </c>
      <c r="AP222">
        <v>0.736278447121821</v>
      </c>
      <c r="AQ222">
        <v>2.47917623138978</v>
      </c>
      <c r="AR222">
        <v>1.6870560729669299</v>
      </c>
      <c r="AS222">
        <v>0.192572214580468</v>
      </c>
      <c r="AT222">
        <v>1.51638234497698</v>
      </c>
      <c r="AU222">
        <v>3.9615496650160198</v>
      </c>
      <c r="AV222">
        <v>2.8048700679234502</v>
      </c>
      <c r="AW222">
        <v>1.6005565261143599</v>
      </c>
      <c r="AX222">
        <v>3.7137812885304702</v>
      </c>
      <c r="AY222">
        <v>6.8384277396443496</v>
      </c>
      <c r="AZ222">
        <v>5.10121693457637</v>
      </c>
      <c r="BA222">
        <v>0.25462570022067599</v>
      </c>
      <c r="BB222">
        <v>1.5211326648893899</v>
      </c>
      <c r="BC222">
        <v>3.80115936249027</v>
      </c>
      <c r="BD222">
        <v>2.8609538682612099</v>
      </c>
      <c r="BE222">
        <v>0.30895983522142101</v>
      </c>
      <c r="BF222">
        <v>1.36804356488245</v>
      </c>
      <c r="BG222">
        <v>3.24060372891388</v>
      </c>
      <c r="BH222">
        <v>2.3207415879709501</v>
      </c>
      <c r="BI222">
        <v>0.45768907324100999</v>
      </c>
      <c r="BJ222">
        <v>2.1784666945957301</v>
      </c>
      <c r="BK222">
        <v>5.1545456049670904</v>
      </c>
      <c r="BL222">
        <v>3.4785765929144001</v>
      </c>
    </row>
    <row r="223" spans="1:64" x14ac:dyDescent="0.25">
      <c r="A223" s="15" t="str">
        <f t="shared" si="6"/>
        <v xml:space="preserve">  C&amp;I [NCL+DQ] / [Capital + ALLL]--33877</v>
      </c>
      <c r="B223" s="15" t="str">
        <f t="shared" si="7"/>
        <v xml:space="preserve">  C&amp;I [NCL+DQ] / [Capital + ALLL]</v>
      </c>
      <c r="C223">
        <v>11</v>
      </c>
      <c r="D223" s="22">
        <v>33877</v>
      </c>
      <c r="E223">
        <v>2.35857532317943</v>
      </c>
      <c r="F223">
        <v>7.1686090720243403</v>
      </c>
      <c r="G223">
        <v>11.497701726710201</v>
      </c>
      <c r="H223">
        <v>8.69234948867431</v>
      </c>
      <c r="I223">
        <v>1.3431013431013401</v>
      </c>
      <c r="J223">
        <v>3.9551746868820001</v>
      </c>
      <c r="K223">
        <v>9.2933947772657497</v>
      </c>
      <c r="L223">
        <v>6.4310016499017397</v>
      </c>
      <c r="M223">
        <v>0.893492971345205</v>
      </c>
      <c r="N223">
        <v>3.4312653442008001</v>
      </c>
      <c r="O223">
        <v>8.5768209839142298</v>
      </c>
      <c r="P223">
        <v>6.3524954292691502</v>
      </c>
      <c r="Q223">
        <v>1.1847142169686</v>
      </c>
      <c r="R223">
        <v>3.1383705495275902</v>
      </c>
      <c r="S223">
        <v>5.3119617533687</v>
      </c>
      <c r="T223">
        <v>5.2318104247690096</v>
      </c>
      <c r="U223">
        <v>0.98143930066486096</v>
      </c>
      <c r="V223">
        <v>3.3395651267998101</v>
      </c>
      <c r="W223">
        <v>8.2382127103972902</v>
      </c>
      <c r="X223">
        <v>5.8594778054958301</v>
      </c>
      <c r="Y223">
        <v>3.26008790874958</v>
      </c>
      <c r="Z223">
        <v>7.6895505836403997</v>
      </c>
      <c r="AA223">
        <v>12.7138289664741</v>
      </c>
      <c r="AB223">
        <v>9.6835816438897808</v>
      </c>
      <c r="AC223">
        <v>1.6398907200778501</v>
      </c>
      <c r="AD223">
        <v>4.1959207010926498</v>
      </c>
      <c r="AE223">
        <v>8.5408262676388702</v>
      </c>
      <c r="AF223">
        <v>5.9939369644433302</v>
      </c>
      <c r="AG223">
        <v>2.1536689124139401</v>
      </c>
      <c r="AH223">
        <v>5.5950368149809702</v>
      </c>
      <c r="AI223">
        <v>10.084342357976199</v>
      </c>
      <c r="AJ223">
        <v>7.3314410645289803</v>
      </c>
      <c r="AK223">
        <v>1.5902259984972</v>
      </c>
      <c r="AL223">
        <v>4.5314109165808398</v>
      </c>
      <c r="AM223">
        <v>8.9008273230069701</v>
      </c>
      <c r="AN223">
        <v>6.3557976899533299</v>
      </c>
      <c r="AO223">
        <v>1.5565264882577801</v>
      </c>
      <c r="AP223">
        <v>4.2589437819420803</v>
      </c>
      <c r="AQ223">
        <v>10.122699386503101</v>
      </c>
      <c r="AR223">
        <v>7.2174093495466902</v>
      </c>
      <c r="AS223">
        <v>1.2074303405572799</v>
      </c>
      <c r="AT223">
        <v>3.7944664031620601</v>
      </c>
      <c r="AU223">
        <v>9.0206185567010309</v>
      </c>
      <c r="AV223">
        <v>6.44372350613523</v>
      </c>
      <c r="AW223">
        <v>0.94808705119765002</v>
      </c>
      <c r="AX223">
        <v>3.0676172765182699</v>
      </c>
      <c r="AY223">
        <v>7.6341412507289004</v>
      </c>
      <c r="AZ223">
        <v>5.0207118645161604</v>
      </c>
      <c r="BA223">
        <v>2.3109231839097601</v>
      </c>
      <c r="BB223">
        <v>6.7217764735248799</v>
      </c>
      <c r="BC223">
        <v>11.938628069921201</v>
      </c>
      <c r="BD223">
        <v>8.1719168366658099</v>
      </c>
      <c r="BE223">
        <v>0.64525810324129695</v>
      </c>
      <c r="BF223">
        <v>2.17721518987342</v>
      </c>
      <c r="BG223">
        <v>6.8769522248963098</v>
      </c>
      <c r="BH223">
        <v>4.1980955030131497</v>
      </c>
      <c r="BI223">
        <v>0.67189359610861499</v>
      </c>
      <c r="BJ223">
        <v>2.9019881409138502</v>
      </c>
      <c r="BK223">
        <v>6.8747740518997302</v>
      </c>
      <c r="BL223">
        <v>5.2673818893906104</v>
      </c>
    </row>
    <row r="224" spans="1:64" x14ac:dyDescent="0.25">
      <c r="A224" s="15" t="str">
        <f t="shared" si="6"/>
        <v xml:space="preserve">  Ind [NCL+DQ] / [Capital + ALLL]--33877</v>
      </c>
      <c r="B224" s="15" t="str">
        <f t="shared" si="7"/>
        <v xml:space="preserve">  Ind [NCL+DQ] / [Capital + ALLL]</v>
      </c>
      <c r="C224">
        <v>12</v>
      </c>
      <c r="D224" s="22">
        <v>33877</v>
      </c>
      <c r="E224">
        <v>0.56094384921170104</v>
      </c>
      <c r="F224">
        <v>1.5330252798607999</v>
      </c>
      <c r="G224">
        <v>3.3401215130436199</v>
      </c>
      <c r="H224">
        <v>2.41327228443043</v>
      </c>
      <c r="I224">
        <v>0.56153240619260003</v>
      </c>
      <c r="J224">
        <v>1.39899272523783</v>
      </c>
      <c r="K224">
        <v>2.85026836942439</v>
      </c>
      <c r="L224">
        <v>2.1937841506298099</v>
      </c>
      <c r="M224">
        <v>0.55378062605380896</v>
      </c>
      <c r="N224">
        <v>1.61024311919249</v>
      </c>
      <c r="O224">
        <v>3.5747782303657698</v>
      </c>
      <c r="P224">
        <v>2.7052073903698499</v>
      </c>
      <c r="Q224">
        <v>1.88454135903995</v>
      </c>
      <c r="R224">
        <v>3.3240336289473702</v>
      </c>
      <c r="S224">
        <v>6.2328364932211198</v>
      </c>
      <c r="T224">
        <v>4.3369762346434397</v>
      </c>
      <c r="U224">
        <v>0.66833890746934199</v>
      </c>
      <c r="V224">
        <v>1.52628624179233</v>
      </c>
      <c r="W224">
        <v>3.0326514659230099</v>
      </c>
      <c r="X224">
        <v>2.2513696867033599</v>
      </c>
      <c r="Y224">
        <v>0.63061427088509803</v>
      </c>
      <c r="Z224">
        <v>1.7110918873904299</v>
      </c>
      <c r="AA224">
        <v>3.6543111734296301</v>
      </c>
      <c r="AB224">
        <v>2.5913980433019499</v>
      </c>
      <c r="AC224">
        <v>0.23112644853442399</v>
      </c>
      <c r="AD224">
        <v>0.76161991805861995</v>
      </c>
      <c r="AE224">
        <v>1.55254284742478</v>
      </c>
      <c r="AF224">
        <v>1.16378926963459</v>
      </c>
      <c r="AG224">
        <v>0.25025730768232801</v>
      </c>
      <c r="AH224">
        <v>0.83757901763301301</v>
      </c>
      <c r="AI224">
        <v>1.7819062768599701</v>
      </c>
      <c r="AJ224">
        <v>2.62969214014741</v>
      </c>
      <c r="AK224">
        <v>1.08259474479213</v>
      </c>
      <c r="AL224">
        <v>1.9009216589861799</v>
      </c>
      <c r="AM224">
        <v>2.8132371669852598</v>
      </c>
      <c r="AN224">
        <v>2.40489093598126</v>
      </c>
      <c r="AO224">
        <v>0.31834460803820103</v>
      </c>
      <c r="AP224">
        <v>1.0309278350515501</v>
      </c>
      <c r="AQ224">
        <v>2.1814006888633801</v>
      </c>
      <c r="AR224">
        <v>1.58590596756362</v>
      </c>
      <c r="AS224">
        <v>0.65189048239895697</v>
      </c>
      <c r="AT224">
        <v>1.4225868388898599</v>
      </c>
      <c r="AU224">
        <v>2.97121634168988</v>
      </c>
      <c r="AV224">
        <v>2.3606310284726</v>
      </c>
      <c r="AW224">
        <v>0.94275673897949996</v>
      </c>
      <c r="AX224">
        <v>1.89061389819198</v>
      </c>
      <c r="AY224">
        <v>3.4000063933679501</v>
      </c>
      <c r="AZ224">
        <v>2.6605833731929098</v>
      </c>
      <c r="BA224">
        <v>0.62262980776923704</v>
      </c>
      <c r="BB224">
        <v>1.69575759921699</v>
      </c>
      <c r="BC224">
        <v>3.6589409187474899</v>
      </c>
      <c r="BD224">
        <v>2.5640407922330199</v>
      </c>
      <c r="BE224">
        <v>0.71739130434782605</v>
      </c>
      <c r="BF224">
        <v>1.4451885794853701</v>
      </c>
      <c r="BG224">
        <v>3.3333333333333299</v>
      </c>
      <c r="BH224">
        <v>4.3423883667222096</v>
      </c>
      <c r="BI224">
        <v>0.74761367349885599</v>
      </c>
      <c r="BJ224">
        <v>1.5212981744421901</v>
      </c>
      <c r="BK224">
        <v>2.8390238406287902</v>
      </c>
      <c r="BL224">
        <v>2.4462880218907501</v>
      </c>
    </row>
    <row r="225" spans="1:64" x14ac:dyDescent="0.25">
      <c r="A225" s="15" t="str">
        <f t="shared" si="6"/>
        <v xml:space="preserve">  OREO / [Capital + ALLL]--33877</v>
      </c>
      <c r="B225" s="15" t="str">
        <f t="shared" si="7"/>
        <v xml:space="preserve">  OREO / [Capital + ALLL]</v>
      </c>
      <c r="C225">
        <v>13</v>
      </c>
      <c r="D225" s="22">
        <v>33877</v>
      </c>
      <c r="E225">
        <v>0</v>
      </c>
      <c r="F225">
        <v>0.92314286367077203</v>
      </c>
      <c r="G225">
        <v>3.8933243907693198</v>
      </c>
      <c r="H225">
        <v>2.8727198615806402</v>
      </c>
      <c r="I225">
        <v>0</v>
      </c>
      <c r="J225">
        <v>1.0423053341508299</v>
      </c>
      <c r="K225">
        <v>3.8397328881469099</v>
      </c>
      <c r="L225">
        <v>2.66976354986839</v>
      </c>
      <c r="M225">
        <v>0</v>
      </c>
      <c r="N225">
        <v>1.6712773539349599</v>
      </c>
      <c r="O225">
        <v>6.9122417279359096</v>
      </c>
      <c r="P225">
        <v>5.9671617337598697</v>
      </c>
      <c r="Q225">
        <v>0.38077577259761403</v>
      </c>
      <c r="R225">
        <v>1.72233667984854</v>
      </c>
      <c r="S225">
        <v>3.7359707485654199</v>
      </c>
      <c r="T225">
        <v>3.0622451556810399</v>
      </c>
      <c r="U225">
        <v>0</v>
      </c>
      <c r="V225">
        <v>1.1787976179223001</v>
      </c>
      <c r="W225">
        <v>4.5703430958056597</v>
      </c>
      <c r="X225">
        <v>3.0154057375786598</v>
      </c>
      <c r="Y225">
        <v>0</v>
      </c>
      <c r="Z225">
        <v>1.10651859336742</v>
      </c>
      <c r="AA225">
        <v>3.47704222754933</v>
      </c>
      <c r="AB225">
        <v>2.3407335327127399</v>
      </c>
      <c r="AC225">
        <v>0</v>
      </c>
      <c r="AD225">
        <v>0.57525040937413596</v>
      </c>
      <c r="AE225">
        <v>2.8900231678565902</v>
      </c>
      <c r="AF225">
        <v>1.99615745305325</v>
      </c>
      <c r="AG225">
        <v>0</v>
      </c>
      <c r="AH225">
        <v>0.21670085599175101</v>
      </c>
      <c r="AI225">
        <v>2.4191654579258501</v>
      </c>
      <c r="AJ225">
        <v>1.6296276545072801</v>
      </c>
      <c r="AK225">
        <v>0.21311271377105301</v>
      </c>
      <c r="AL225">
        <v>1.3597310422114299</v>
      </c>
      <c r="AM225">
        <v>5.1841897677491797</v>
      </c>
      <c r="AN225">
        <v>3.6336086698143801</v>
      </c>
      <c r="AO225">
        <v>0</v>
      </c>
      <c r="AP225">
        <v>0.68052234688247204</v>
      </c>
      <c r="AQ225">
        <v>3.36856010568032</v>
      </c>
      <c r="AR225">
        <v>2.2249388550839502</v>
      </c>
      <c r="AS225">
        <v>0</v>
      </c>
      <c r="AT225">
        <v>0.81348053457292302</v>
      </c>
      <c r="AU225">
        <v>3.1297324583543702</v>
      </c>
      <c r="AV225">
        <v>2.1974641299939899</v>
      </c>
      <c r="AW225">
        <v>0</v>
      </c>
      <c r="AX225">
        <v>1.3691482039327401</v>
      </c>
      <c r="AY225">
        <v>4.1213693407152396</v>
      </c>
      <c r="AZ225">
        <v>2.9878384538157401</v>
      </c>
      <c r="BA225">
        <v>0</v>
      </c>
      <c r="BB225">
        <v>1.71311771888556</v>
      </c>
      <c r="BC225">
        <v>5.2738905161997103</v>
      </c>
      <c r="BD225">
        <v>3.6620638908455798</v>
      </c>
      <c r="BE225">
        <v>0</v>
      </c>
      <c r="BF225">
        <v>1.4543155232374301</v>
      </c>
      <c r="BG225">
        <v>5.1800022570815898</v>
      </c>
      <c r="BH225">
        <v>3.71619038343349</v>
      </c>
      <c r="BI225">
        <v>0.104050659740492</v>
      </c>
      <c r="BJ225">
        <v>2.56610316428262</v>
      </c>
      <c r="BK225">
        <v>6.7698745234711204</v>
      </c>
      <c r="BL225">
        <v>4.3240148553126803</v>
      </c>
    </row>
    <row r="226" spans="1:64" x14ac:dyDescent="0.25">
      <c r="A226" s="15" t="str">
        <f t="shared" si="6"/>
        <v>ROAA--33877</v>
      </c>
      <c r="B226" s="15" t="str">
        <f t="shared" si="7"/>
        <v>ROAA</v>
      </c>
      <c r="C226">
        <v>14</v>
      </c>
      <c r="D226" s="22">
        <v>33877</v>
      </c>
      <c r="E226">
        <v>0.92249999999999999</v>
      </c>
      <c r="F226">
        <v>1.29</v>
      </c>
      <c r="G226">
        <v>1.5575000000000001</v>
      </c>
      <c r="H226">
        <v>1.2282222222222201</v>
      </c>
      <c r="I226">
        <v>0.98</v>
      </c>
      <c r="J226">
        <v>1.27</v>
      </c>
      <c r="K226">
        <v>1.53</v>
      </c>
      <c r="L226">
        <v>1.2555625562556301</v>
      </c>
      <c r="M226">
        <v>0.83</v>
      </c>
      <c r="N226">
        <v>1.18</v>
      </c>
      <c r="O226">
        <v>1.51</v>
      </c>
      <c r="P226">
        <v>1.1032942524682701</v>
      </c>
      <c r="Q226">
        <v>0.91249999999999998</v>
      </c>
      <c r="R226">
        <v>1.1950000000000001</v>
      </c>
      <c r="S226">
        <v>1.4325000000000001</v>
      </c>
      <c r="T226">
        <v>1.1811764705882399</v>
      </c>
      <c r="U226">
        <v>0.9375</v>
      </c>
      <c r="V226">
        <v>1.2350000000000001</v>
      </c>
      <c r="W226">
        <v>1.51</v>
      </c>
      <c r="X226">
        <v>1.2185153583617701</v>
      </c>
      <c r="Y226">
        <v>1.0325</v>
      </c>
      <c r="Z226">
        <v>1.3049999999999999</v>
      </c>
      <c r="AA226">
        <v>1.6375</v>
      </c>
      <c r="AB226">
        <v>1.3231250000000001</v>
      </c>
      <c r="AC226">
        <v>1.0625</v>
      </c>
      <c r="AD226">
        <v>1.375</v>
      </c>
      <c r="AE226">
        <v>1.5825</v>
      </c>
      <c r="AF226">
        <v>1.3288732394366201</v>
      </c>
      <c r="AG226">
        <v>1.06</v>
      </c>
      <c r="AH226">
        <v>1.32</v>
      </c>
      <c r="AI226">
        <v>1.57</v>
      </c>
      <c r="AJ226">
        <v>1.3843333333333301</v>
      </c>
      <c r="AK226">
        <v>0.96</v>
      </c>
      <c r="AL226">
        <v>1.25</v>
      </c>
      <c r="AM226">
        <v>1.51</v>
      </c>
      <c r="AN226">
        <v>1.2244761904761901</v>
      </c>
      <c r="AO226">
        <v>1</v>
      </c>
      <c r="AP226">
        <v>1.3</v>
      </c>
      <c r="AQ226">
        <v>1.54</v>
      </c>
      <c r="AR226">
        <v>1.27051239669421</v>
      </c>
      <c r="AS226">
        <v>1.01</v>
      </c>
      <c r="AT226">
        <v>1.29</v>
      </c>
      <c r="AU226">
        <v>1.54</v>
      </c>
      <c r="AV226">
        <v>1.2918535469107599</v>
      </c>
      <c r="AW226">
        <v>0.97</v>
      </c>
      <c r="AX226">
        <v>1.26</v>
      </c>
      <c r="AY226">
        <v>1.51</v>
      </c>
      <c r="AZ226">
        <v>1.2414736842105301</v>
      </c>
      <c r="BA226">
        <v>0.9</v>
      </c>
      <c r="BB226">
        <v>1.22</v>
      </c>
      <c r="BC226">
        <v>1.4624999999999999</v>
      </c>
      <c r="BD226">
        <v>1.1849038461538499</v>
      </c>
      <c r="BE226">
        <v>0.9</v>
      </c>
      <c r="BF226">
        <v>1.21</v>
      </c>
      <c r="BG226">
        <v>1.55</v>
      </c>
      <c r="BH226">
        <v>1.4701639344262301</v>
      </c>
      <c r="BI226">
        <v>0.87</v>
      </c>
      <c r="BJ226">
        <v>1.24</v>
      </c>
      <c r="BK226">
        <v>1.4950000000000001</v>
      </c>
      <c r="BL226">
        <v>1.19458646616541</v>
      </c>
    </row>
    <row r="227" spans="1:64" x14ac:dyDescent="0.25">
      <c r="A227" s="15" t="str">
        <f t="shared" si="6"/>
        <v>NIM--33877</v>
      </c>
      <c r="B227" s="15" t="str">
        <f t="shared" si="7"/>
        <v>NIM</v>
      </c>
      <c r="C227">
        <v>15</v>
      </c>
      <c r="D227" s="22">
        <v>33877</v>
      </c>
      <c r="E227">
        <v>4.3250000000000002</v>
      </c>
      <c r="F227">
        <v>4.915</v>
      </c>
      <c r="G227">
        <v>5.44</v>
      </c>
      <c r="H227">
        <v>4.9186666666666703</v>
      </c>
      <c r="I227">
        <v>4.4800000000000004</v>
      </c>
      <c r="J227">
        <v>4.87</v>
      </c>
      <c r="K227">
        <v>5.33</v>
      </c>
      <c r="L227">
        <v>4.9057605760576104</v>
      </c>
      <c r="M227">
        <v>4.3099999999999996</v>
      </c>
      <c r="N227">
        <v>4.7699999999999996</v>
      </c>
      <c r="O227">
        <v>5.28</v>
      </c>
      <c r="P227">
        <v>4.8176533850493701</v>
      </c>
      <c r="Q227">
        <v>4.6025</v>
      </c>
      <c r="R227">
        <v>4.8849999999999998</v>
      </c>
      <c r="S227">
        <v>5.1775000000000002</v>
      </c>
      <c r="T227">
        <v>4.9841176470588202</v>
      </c>
      <c r="U227">
        <v>4.5175000000000001</v>
      </c>
      <c r="V227">
        <v>4.9000000000000004</v>
      </c>
      <c r="W227">
        <v>5.37</v>
      </c>
      <c r="X227">
        <v>4.9260580204778197</v>
      </c>
      <c r="Y227">
        <v>4.5925000000000002</v>
      </c>
      <c r="Z227">
        <v>5.14</v>
      </c>
      <c r="AA227">
        <v>5.7</v>
      </c>
      <c r="AB227">
        <v>5.1800781249999996</v>
      </c>
      <c r="AC227">
        <v>4.3499999999999996</v>
      </c>
      <c r="AD227">
        <v>4.6399999999999997</v>
      </c>
      <c r="AE227">
        <v>5.0724999999999998</v>
      </c>
      <c r="AF227">
        <v>4.6608450704225399</v>
      </c>
      <c r="AG227">
        <v>4.3049999999999997</v>
      </c>
      <c r="AH227">
        <v>4.7549999999999999</v>
      </c>
      <c r="AI227">
        <v>5.1275000000000004</v>
      </c>
      <c r="AJ227">
        <v>4.8962500000000002</v>
      </c>
      <c r="AK227">
        <v>4.585</v>
      </c>
      <c r="AL227">
        <v>4.91</v>
      </c>
      <c r="AM227">
        <v>5.2</v>
      </c>
      <c r="AN227">
        <v>4.8663809523809496</v>
      </c>
      <c r="AO227">
        <v>4.3600000000000003</v>
      </c>
      <c r="AP227">
        <v>4.74</v>
      </c>
      <c r="AQ227">
        <v>5.13</v>
      </c>
      <c r="AR227">
        <v>4.7495371900826404</v>
      </c>
      <c r="AS227">
        <v>4.54</v>
      </c>
      <c r="AT227">
        <v>4.92</v>
      </c>
      <c r="AU227">
        <v>5.41</v>
      </c>
      <c r="AV227">
        <v>4.9853089244851301</v>
      </c>
      <c r="AW227">
        <v>4.6124999999999998</v>
      </c>
      <c r="AX227">
        <v>4.9450000000000003</v>
      </c>
      <c r="AY227">
        <v>5.3875000000000002</v>
      </c>
      <c r="AZ227">
        <v>4.9924210526315802</v>
      </c>
      <c r="BA227">
        <v>4.62</v>
      </c>
      <c r="BB227">
        <v>5.1050000000000004</v>
      </c>
      <c r="BC227">
        <v>5.6074999999999999</v>
      </c>
      <c r="BD227">
        <v>5.1281730769230798</v>
      </c>
      <c r="BE227">
        <v>4.5199999999999996</v>
      </c>
      <c r="BF227">
        <v>4.9800000000000004</v>
      </c>
      <c r="BG227">
        <v>5.57</v>
      </c>
      <c r="BH227">
        <v>5.3504918032786897</v>
      </c>
      <c r="BI227">
        <v>4.8449999999999998</v>
      </c>
      <c r="BJ227">
        <v>5.31</v>
      </c>
      <c r="BK227">
        <v>5.7750000000000004</v>
      </c>
      <c r="BL227">
        <v>5.3015789473684203</v>
      </c>
    </row>
    <row r="228" spans="1:64" x14ac:dyDescent="0.25">
      <c r="A228" s="15" t="str">
        <f t="shared" si="6"/>
        <v>Provisions / Avg Assets--33877</v>
      </c>
      <c r="B228" s="15" t="str">
        <f t="shared" si="7"/>
        <v>Provisions / Avg Assets</v>
      </c>
      <c r="C228">
        <v>16</v>
      </c>
      <c r="D228" s="22">
        <v>33877</v>
      </c>
      <c r="E228">
        <v>0</v>
      </c>
      <c r="F228">
        <v>0.17499999999999999</v>
      </c>
      <c r="G228">
        <v>0.34749999999999998</v>
      </c>
      <c r="H228">
        <v>0.25822222222222202</v>
      </c>
      <c r="I228">
        <v>0</v>
      </c>
      <c r="J228">
        <v>0.13</v>
      </c>
      <c r="K228">
        <v>0.28000000000000003</v>
      </c>
      <c r="L228">
        <v>0.201809180918092</v>
      </c>
      <c r="M228">
        <v>0.05</v>
      </c>
      <c r="N228">
        <v>0.19</v>
      </c>
      <c r="O228">
        <v>0.41</v>
      </c>
      <c r="P228">
        <v>0.31473554301833601</v>
      </c>
      <c r="Q228">
        <v>8.2500000000000004E-2</v>
      </c>
      <c r="R228">
        <v>0.13500000000000001</v>
      </c>
      <c r="S228">
        <v>0.22750000000000001</v>
      </c>
      <c r="T228">
        <v>0.191470588235294</v>
      </c>
      <c r="U228">
        <v>0.02</v>
      </c>
      <c r="V228">
        <v>0.14000000000000001</v>
      </c>
      <c r="W228">
        <v>0.28249999999999997</v>
      </c>
      <c r="X228">
        <v>0.20672354948805499</v>
      </c>
      <c r="Y228">
        <v>0</v>
      </c>
      <c r="Z228">
        <v>0.125</v>
      </c>
      <c r="AA228">
        <v>0.28749999999999998</v>
      </c>
      <c r="AB228">
        <v>0.19023437500000001</v>
      </c>
      <c r="AC228">
        <v>0</v>
      </c>
      <c r="AD228">
        <v>8.5000000000000006E-2</v>
      </c>
      <c r="AE228">
        <v>0.24249999999999999</v>
      </c>
      <c r="AF228">
        <v>0.132323943661972</v>
      </c>
      <c r="AG228">
        <v>0</v>
      </c>
      <c r="AH228">
        <v>0.105</v>
      </c>
      <c r="AI228">
        <v>0.33750000000000002</v>
      </c>
      <c r="AJ228">
        <v>0.37624999999999997</v>
      </c>
      <c r="AK228">
        <v>0.09</v>
      </c>
      <c r="AL228">
        <v>0.18</v>
      </c>
      <c r="AM228">
        <v>0.27500000000000002</v>
      </c>
      <c r="AN228">
        <v>0.2</v>
      </c>
      <c r="AO228">
        <v>0</v>
      </c>
      <c r="AP228">
        <v>0.09</v>
      </c>
      <c r="AQ228">
        <v>0.27</v>
      </c>
      <c r="AR228">
        <v>0.16838016528925601</v>
      </c>
      <c r="AS228">
        <v>0</v>
      </c>
      <c r="AT228">
        <v>0.14000000000000001</v>
      </c>
      <c r="AU228">
        <v>0.28000000000000003</v>
      </c>
      <c r="AV228">
        <v>0.20086956521739099</v>
      </c>
      <c r="AW228">
        <v>0.05</v>
      </c>
      <c r="AX228">
        <v>0.15</v>
      </c>
      <c r="AY228">
        <v>0.27</v>
      </c>
      <c r="AZ228">
        <v>0.18631578947368399</v>
      </c>
      <c r="BA228">
        <v>4.7500000000000001E-2</v>
      </c>
      <c r="BB228">
        <v>0.185</v>
      </c>
      <c r="BC228">
        <v>0.39250000000000002</v>
      </c>
      <c r="BD228">
        <v>0.26206730769230802</v>
      </c>
      <c r="BE228">
        <v>0.1</v>
      </c>
      <c r="BF228">
        <v>0.17</v>
      </c>
      <c r="BG228">
        <v>0.34</v>
      </c>
      <c r="BH228">
        <v>0.415901639344262</v>
      </c>
      <c r="BI228">
        <v>0.09</v>
      </c>
      <c r="BJ228">
        <v>0.21</v>
      </c>
      <c r="BK228">
        <v>0.41499999999999998</v>
      </c>
      <c r="BL228">
        <v>0.300827067669173</v>
      </c>
    </row>
    <row r="229" spans="1:64" x14ac:dyDescent="0.25">
      <c r="A229" s="15" t="str">
        <f t="shared" si="6"/>
        <v>Negative Earners (last 4 qtrs)--33877</v>
      </c>
      <c r="B229" s="15" t="str">
        <f t="shared" si="7"/>
        <v>Negative Earners (last 4 qtrs)</v>
      </c>
      <c r="C229">
        <v>17</v>
      </c>
      <c r="D229" s="22">
        <v>33877</v>
      </c>
      <c r="F229">
        <v>3.3333333333333299</v>
      </c>
      <c r="H229">
        <v>3</v>
      </c>
      <c r="J229">
        <v>2.8243601059135002</v>
      </c>
      <c r="L229">
        <v>32</v>
      </c>
      <c r="N229">
        <v>8.2944530844997395</v>
      </c>
      <c r="P229">
        <v>960</v>
      </c>
      <c r="R229">
        <v>2.9411764705882399</v>
      </c>
      <c r="T229">
        <v>1</v>
      </c>
      <c r="V229">
        <v>3.3557046979865799</v>
      </c>
      <c r="X229">
        <v>20</v>
      </c>
      <c r="Z229">
        <v>3.0769230769230802</v>
      </c>
      <c r="AB229">
        <v>4</v>
      </c>
      <c r="AD229">
        <v>0</v>
      </c>
      <c r="AF229">
        <v>0</v>
      </c>
      <c r="AH229">
        <v>2.4590163934426199</v>
      </c>
      <c r="AI229"/>
      <c r="AJ229">
        <v>3</v>
      </c>
      <c r="AK229"/>
      <c r="AL229">
        <v>3.7383177570093502</v>
      </c>
      <c r="AN229">
        <v>4</v>
      </c>
      <c r="AP229">
        <v>2.26904376012966</v>
      </c>
      <c r="AR229">
        <v>14</v>
      </c>
      <c r="AT229">
        <v>2.4719101123595499</v>
      </c>
      <c r="AV229">
        <v>11</v>
      </c>
      <c r="AX229">
        <v>2.8497409326424901</v>
      </c>
      <c r="AZ229">
        <v>11</v>
      </c>
      <c r="BB229">
        <v>5.1886792452830202</v>
      </c>
      <c r="BD229">
        <v>11</v>
      </c>
      <c r="BF229">
        <v>0</v>
      </c>
      <c r="BH229">
        <v>0</v>
      </c>
      <c r="BJ229">
        <v>6.6666666666666696</v>
      </c>
      <c r="BL229">
        <v>9</v>
      </c>
    </row>
    <row r="230" spans="1:64" x14ac:dyDescent="0.25">
      <c r="A230" s="15" t="str">
        <f t="shared" si="6"/>
        <v>Noncore Funding / Liab--33877</v>
      </c>
      <c r="B230" s="15" t="str">
        <f t="shared" si="7"/>
        <v>Noncore Funding / Liab</v>
      </c>
      <c r="C230">
        <v>18</v>
      </c>
      <c r="D230" s="22">
        <v>33877</v>
      </c>
      <c r="E230">
        <v>4.30960337417216</v>
      </c>
      <c r="F230">
        <v>7.1142670950923099</v>
      </c>
      <c r="G230">
        <v>10.7518830363703</v>
      </c>
      <c r="H230">
        <v>8.2205341498261806</v>
      </c>
      <c r="I230">
        <v>4.2173325612816104</v>
      </c>
      <c r="J230">
        <v>7.1076764164966102</v>
      </c>
      <c r="K230">
        <v>10.566622208837099</v>
      </c>
      <c r="L230">
        <v>8.0932261099247107</v>
      </c>
      <c r="M230">
        <v>6.1403767989072398</v>
      </c>
      <c r="N230">
        <v>10.0753036701458</v>
      </c>
      <c r="O230">
        <v>15.4634947282757</v>
      </c>
      <c r="P230">
        <v>11.910704518232199</v>
      </c>
      <c r="Q230">
        <v>3.8187912704313001</v>
      </c>
      <c r="R230">
        <v>5.7593424805820499</v>
      </c>
      <c r="S230">
        <v>9.74539992334301</v>
      </c>
      <c r="T230">
        <v>7.0151289844465898</v>
      </c>
      <c r="U230">
        <v>4.0162638110893001</v>
      </c>
      <c r="V230">
        <v>6.64023233780207</v>
      </c>
      <c r="W230">
        <v>10.0158167930741</v>
      </c>
      <c r="X230">
        <v>7.5677749871692601</v>
      </c>
      <c r="Y230">
        <v>4.6850669329624202</v>
      </c>
      <c r="Z230">
        <v>7.8343350601359996</v>
      </c>
      <c r="AA230">
        <v>13.377239624880801</v>
      </c>
      <c r="AB230">
        <v>9.2895460492888997</v>
      </c>
      <c r="AC230">
        <v>6.3604662997067001</v>
      </c>
      <c r="AD230">
        <v>9.3498793232993602</v>
      </c>
      <c r="AE230">
        <v>12.2548478919825</v>
      </c>
      <c r="AF230">
        <v>9.8863056244594691</v>
      </c>
      <c r="AG230">
        <v>4.8433805209363401</v>
      </c>
      <c r="AH230">
        <v>7.5127751315200699</v>
      </c>
      <c r="AI230">
        <v>11.701231825903999</v>
      </c>
      <c r="AJ230">
        <v>10.372120986410399</v>
      </c>
      <c r="AK230">
        <v>3.3927529392492399</v>
      </c>
      <c r="AL230">
        <v>5.3364869359547704</v>
      </c>
      <c r="AM230">
        <v>8.21852693229566</v>
      </c>
      <c r="AN230">
        <v>6.4243831186531297</v>
      </c>
      <c r="AO230">
        <v>4.4021648161580096</v>
      </c>
      <c r="AP230">
        <v>7.2053803778431202</v>
      </c>
      <c r="AQ230">
        <v>10.666975062029501</v>
      </c>
      <c r="AR230">
        <v>8.1278865336375308</v>
      </c>
      <c r="AS230">
        <v>4.3194192377495497</v>
      </c>
      <c r="AT230">
        <v>7.0120025268477599</v>
      </c>
      <c r="AU230">
        <v>10.3252205335317</v>
      </c>
      <c r="AV230">
        <v>8.0360424822715295</v>
      </c>
      <c r="AW230">
        <v>3.7782648733569699</v>
      </c>
      <c r="AX230">
        <v>5.7910804634669804</v>
      </c>
      <c r="AY230">
        <v>9.0379568217617994</v>
      </c>
      <c r="AZ230">
        <v>7.1438525788038003</v>
      </c>
      <c r="BA230">
        <v>4.6242014881120799</v>
      </c>
      <c r="BB230">
        <v>7.2991328298311897</v>
      </c>
      <c r="BC230">
        <v>11.126100853134099</v>
      </c>
      <c r="BD230">
        <v>8.82067097135279</v>
      </c>
      <c r="BE230">
        <v>5.3598321858864004</v>
      </c>
      <c r="BF230">
        <v>8.7324735565941598</v>
      </c>
      <c r="BG230">
        <v>13.630899541352299</v>
      </c>
      <c r="BH230">
        <v>13.795280914217599</v>
      </c>
      <c r="BI230">
        <v>4.0809416077206704</v>
      </c>
      <c r="BJ230">
        <v>5.5950005867855896</v>
      </c>
      <c r="BK230">
        <v>9.4990102769829594</v>
      </c>
      <c r="BL230">
        <v>7.8081704895194699</v>
      </c>
    </row>
    <row r="231" spans="1:64" x14ac:dyDescent="0.25">
      <c r="A231" s="15" t="str">
        <f t="shared" si="6"/>
        <v>Brokered Dep / Liab--33877</v>
      </c>
      <c r="B231" s="15" t="str">
        <f t="shared" si="7"/>
        <v>Brokered Dep / Liab</v>
      </c>
      <c r="C231">
        <v>19</v>
      </c>
      <c r="D231" s="22">
        <v>33877</v>
      </c>
      <c r="E231">
        <v>0</v>
      </c>
      <c r="F231">
        <v>0</v>
      </c>
      <c r="G231">
        <v>0</v>
      </c>
      <c r="H231">
        <v>0.255369311499694</v>
      </c>
      <c r="I231">
        <v>0</v>
      </c>
      <c r="J231">
        <v>0</v>
      </c>
      <c r="K231">
        <v>0</v>
      </c>
      <c r="L231">
        <v>6.7063791864534594E-2</v>
      </c>
      <c r="M231">
        <v>0</v>
      </c>
      <c r="N231">
        <v>0</v>
      </c>
      <c r="O231">
        <v>0</v>
      </c>
      <c r="P231">
        <v>0.119543280440134</v>
      </c>
      <c r="Q231">
        <v>0</v>
      </c>
      <c r="R231">
        <v>0</v>
      </c>
      <c r="S231">
        <v>0</v>
      </c>
      <c r="T231">
        <v>3.02349982150832E-2</v>
      </c>
      <c r="U231">
        <v>0</v>
      </c>
      <c r="V231">
        <v>0</v>
      </c>
      <c r="W231">
        <v>0</v>
      </c>
      <c r="X231">
        <v>4.9158036188560801E-2</v>
      </c>
      <c r="Y231">
        <v>0</v>
      </c>
      <c r="Z231">
        <v>0</v>
      </c>
      <c r="AA231">
        <v>0</v>
      </c>
      <c r="AB231">
        <v>0.18015118022734</v>
      </c>
      <c r="AC231">
        <v>0</v>
      </c>
      <c r="AD231">
        <v>0</v>
      </c>
      <c r="AE231">
        <v>0</v>
      </c>
      <c r="AF231">
        <v>1.19926017054154E-2</v>
      </c>
      <c r="AG231">
        <v>0</v>
      </c>
      <c r="AH231">
        <v>0</v>
      </c>
      <c r="AI231">
        <v>0</v>
      </c>
      <c r="AJ231">
        <v>0.185589938078148</v>
      </c>
      <c r="AK231">
        <v>0</v>
      </c>
      <c r="AL231">
        <v>0</v>
      </c>
      <c r="AM231">
        <v>0</v>
      </c>
      <c r="AN231">
        <v>0.19184434064692699</v>
      </c>
      <c r="AO231">
        <v>0</v>
      </c>
      <c r="AP231">
        <v>0</v>
      </c>
      <c r="AQ231">
        <v>0</v>
      </c>
      <c r="AR231">
        <v>5.5948907156814297E-2</v>
      </c>
      <c r="AS231">
        <v>0</v>
      </c>
      <c r="AT231">
        <v>0</v>
      </c>
      <c r="AU231">
        <v>0</v>
      </c>
      <c r="AV231">
        <v>4.6370264873944397E-2</v>
      </c>
      <c r="AW231">
        <v>0</v>
      </c>
      <c r="AX231">
        <v>0</v>
      </c>
      <c r="AY231">
        <v>0</v>
      </c>
      <c r="AZ231">
        <v>4.4668781048283701E-2</v>
      </c>
      <c r="BA231">
        <v>0</v>
      </c>
      <c r="BB231">
        <v>0</v>
      </c>
      <c r="BC231">
        <v>0</v>
      </c>
      <c r="BD231">
        <v>5.2716038693120998E-2</v>
      </c>
      <c r="BE231">
        <v>0</v>
      </c>
      <c r="BF231">
        <v>0</v>
      </c>
      <c r="BG231">
        <v>0</v>
      </c>
      <c r="BH231">
        <v>0.237295779176004</v>
      </c>
      <c r="BI231">
        <v>0</v>
      </c>
      <c r="BJ231">
        <v>0</v>
      </c>
      <c r="BK231">
        <v>0</v>
      </c>
      <c r="BL231">
        <v>0.17543816881423599</v>
      </c>
    </row>
    <row r="232" spans="1:64" x14ac:dyDescent="0.25">
      <c r="A232" s="15" t="str">
        <f t="shared" si="6"/>
        <v>Liquid Assets / Assets--33877</v>
      </c>
      <c r="B232" s="15" t="str">
        <f t="shared" si="7"/>
        <v>Liquid Assets / Assets</v>
      </c>
      <c r="C232">
        <v>20</v>
      </c>
      <c r="D232" s="22">
        <v>33877</v>
      </c>
      <c r="E232">
        <v>-2.1225000000000001</v>
      </c>
      <c r="F232">
        <v>4.4800000000000004</v>
      </c>
      <c r="G232">
        <v>12.6975</v>
      </c>
      <c r="H232">
        <v>6.3345555555555597</v>
      </c>
      <c r="I232">
        <v>-1.75</v>
      </c>
      <c r="J232">
        <v>4.6100000000000003</v>
      </c>
      <c r="K232">
        <v>11.342499999999999</v>
      </c>
      <c r="L232">
        <v>6.1816216216216198</v>
      </c>
      <c r="M232">
        <v>-3.01</v>
      </c>
      <c r="N232">
        <v>4.62</v>
      </c>
      <c r="O232">
        <v>13.05</v>
      </c>
      <c r="P232">
        <v>6.96040785498489</v>
      </c>
      <c r="Q232">
        <v>1.0825</v>
      </c>
      <c r="R232">
        <v>6.9950000000000001</v>
      </c>
      <c r="S232">
        <v>11.08</v>
      </c>
      <c r="T232">
        <v>6.9791176470588203</v>
      </c>
      <c r="U232">
        <v>-1.7549999999999999</v>
      </c>
      <c r="V232">
        <v>4.78</v>
      </c>
      <c r="W232">
        <v>11.56</v>
      </c>
      <c r="X232">
        <v>6.7357777777777796</v>
      </c>
      <c r="Y232">
        <v>-1.0149999999999999</v>
      </c>
      <c r="Z232">
        <v>5.625</v>
      </c>
      <c r="AA232">
        <v>12.442500000000001</v>
      </c>
      <c r="AB232">
        <v>6.4621874999999998</v>
      </c>
      <c r="AC232">
        <v>-3.0225</v>
      </c>
      <c r="AD232">
        <v>4.78</v>
      </c>
      <c r="AE232">
        <v>11.815</v>
      </c>
      <c r="AF232">
        <v>6.1354225352112701</v>
      </c>
      <c r="AG232">
        <v>-1.3174999999999999</v>
      </c>
      <c r="AH232">
        <v>4.6749999999999998</v>
      </c>
      <c r="AI232">
        <v>12.994999999999999</v>
      </c>
      <c r="AJ232">
        <v>6.5830000000000002</v>
      </c>
      <c r="AK232">
        <v>-2.5299999999999998</v>
      </c>
      <c r="AL232">
        <v>1.82</v>
      </c>
      <c r="AM232">
        <v>7.5</v>
      </c>
      <c r="AN232">
        <v>3.4775238095238099</v>
      </c>
      <c r="AO232">
        <v>-1.31</v>
      </c>
      <c r="AP232">
        <v>4.46</v>
      </c>
      <c r="AQ232">
        <v>10.7</v>
      </c>
      <c r="AR232">
        <v>5.5483305785123997</v>
      </c>
      <c r="AS232">
        <v>0.46</v>
      </c>
      <c r="AT232">
        <v>7.34</v>
      </c>
      <c r="AU232">
        <v>14.28</v>
      </c>
      <c r="AV232">
        <v>9.3832265446224294</v>
      </c>
      <c r="AW232">
        <v>-1.73</v>
      </c>
      <c r="AX232">
        <v>4.5999999999999996</v>
      </c>
      <c r="AY232">
        <v>11.32</v>
      </c>
      <c r="AZ232">
        <v>6.4579419525065997</v>
      </c>
      <c r="BA232">
        <v>-1.7050000000000001</v>
      </c>
      <c r="BB232">
        <v>5.3150000000000004</v>
      </c>
      <c r="BC232">
        <v>14.94</v>
      </c>
      <c r="BD232">
        <v>7.7243750000000002</v>
      </c>
      <c r="BE232">
        <v>-7.57</v>
      </c>
      <c r="BF232">
        <v>4.1500000000000004</v>
      </c>
      <c r="BG232">
        <v>12.87</v>
      </c>
      <c r="BH232">
        <v>7.8491803278688499</v>
      </c>
      <c r="BI232">
        <v>-3.4550000000000001</v>
      </c>
      <c r="BJ232">
        <v>2.7</v>
      </c>
      <c r="BK232">
        <v>11.195</v>
      </c>
      <c r="BL232">
        <v>6.1314285714285699</v>
      </c>
    </row>
    <row r="233" spans="1:64" x14ac:dyDescent="0.25">
      <c r="A233" s="15" t="str">
        <f t="shared" si="6"/>
        <v>Net Loan Growth (last 4 qtrs)--33877</v>
      </c>
      <c r="B233" s="15" t="str">
        <f t="shared" si="7"/>
        <v>Net Loan Growth (last 4 qtrs)</v>
      </c>
      <c r="C233">
        <v>21</v>
      </c>
      <c r="D233" s="22">
        <v>33877</v>
      </c>
      <c r="F233">
        <v>67.7777777777778</v>
      </c>
      <c r="J233">
        <v>68.578993821712302</v>
      </c>
      <c r="N233">
        <v>65.664420252289602</v>
      </c>
      <c r="R233">
        <v>79.411764705882305</v>
      </c>
      <c r="V233">
        <v>68.624161073825505</v>
      </c>
      <c r="Z233">
        <v>70</v>
      </c>
      <c r="AD233">
        <v>66.6666666666667</v>
      </c>
      <c r="AH233">
        <v>69.672131147540995</v>
      </c>
      <c r="AI233"/>
      <c r="AK233"/>
      <c r="AL233">
        <v>64.485981308411198</v>
      </c>
      <c r="AP233">
        <v>70.664505672609394</v>
      </c>
      <c r="AT233">
        <v>77.977528089887599</v>
      </c>
      <c r="AX233">
        <v>68.393782383419705</v>
      </c>
      <c r="BB233">
        <v>68.396226415094304</v>
      </c>
      <c r="BF233">
        <v>55.737704918032797</v>
      </c>
      <c r="BJ233">
        <v>57.037037037037003</v>
      </c>
    </row>
    <row r="234" spans="1:64" x14ac:dyDescent="0.25">
      <c r="A234" s="15" t="str">
        <f t="shared" si="6"/>
        <v>Equity / Assets--33969</v>
      </c>
      <c r="B234" s="15" t="str">
        <f t="shared" si="7"/>
        <v>Equity / Assets</v>
      </c>
      <c r="C234">
        <v>1</v>
      </c>
      <c r="D234" s="22">
        <v>33969</v>
      </c>
      <c r="E234">
        <v>7.9601636884131297</v>
      </c>
      <c r="F234">
        <v>9.0599261573416605</v>
      </c>
      <c r="G234">
        <v>10.6784964626518</v>
      </c>
      <c r="H234">
        <v>9.6770124315668298</v>
      </c>
      <c r="I234">
        <v>7.7391735842624296</v>
      </c>
      <c r="J234">
        <v>8.8065313767779703</v>
      </c>
      <c r="K234">
        <v>10.3979488981625</v>
      </c>
      <c r="L234">
        <v>9.3318553834690601</v>
      </c>
      <c r="M234">
        <v>7.3172338139328001</v>
      </c>
      <c r="N234">
        <v>8.4858615406045406</v>
      </c>
      <c r="O234">
        <v>10.261129770995399</v>
      </c>
      <c r="P234">
        <v>9.10190523280815</v>
      </c>
      <c r="Q234">
        <v>7.7165618369549298</v>
      </c>
      <c r="R234">
        <v>8.3870166119957794</v>
      </c>
      <c r="S234">
        <v>10.217577690918599</v>
      </c>
      <c r="T234">
        <v>9.0382822546761794</v>
      </c>
      <c r="U234">
        <v>7.68451646996653</v>
      </c>
      <c r="V234">
        <v>8.7028512766168795</v>
      </c>
      <c r="W234">
        <v>10.134957408494</v>
      </c>
      <c r="X234">
        <v>9.1888986149808893</v>
      </c>
      <c r="Y234">
        <v>7.7641422694263396</v>
      </c>
      <c r="Z234">
        <v>8.6771641649387892</v>
      </c>
      <c r="AA234">
        <v>10.2023595982086</v>
      </c>
      <c r="AB234">
        <v>9.1145081597922299</v>
      </c>
      <c r="AC234">
        <v>8.0577424740300092</v>
      </c>
      <c r="AD234">
        <v>9.3593314763231206</v>
      </c>
      <c r="AE234">
        <v>10.950881838050799</v>
      </c>
      <c r="AF234">
        <v>9.7739137505948896</v>
      </c>
      <c r="AG234">
        <v>8.0610076891946605</v>
      </c>
      <c r="AH234">
        <v>9.5175148711169903</v>
      </c>
      <c r="AI234">
        <v>11.916493519343</v>
      </c>
      <c r="AJ234">
        <v>10.2998542267564</v>
      </c>
      <c r="AK234">
        <v>7.7436908768289099</v>
      </c>
      <c r="AL234">
        <v>8.5989909630204604</v>
      </c>
      <c r="AM234">
        <v>9.6877662691133306</v>
      </c>
      <c r="AN234">
        <v>8.93811040578254</v>
      </c>
      <c r="AO234">
        <v>8.0965739401871808</v>
      </c>
      <c r="AP234">
        <v>9.3733339795473292</v>
      </c>
      <c r="AQ234">
        <v>11.066283581125701</v>
      </c>
      <c r="AR234">
        <v>9.9125129253368307</v>
      </c>
      <c r="AS234">
        <v>7.7062570070934102</v>
      </c>
      <c r="AT234">
        <v>8.5901995562195701</v>
      </c>
      <c r="AU234">
        <v>9.9991775718614893</v>
      </c>
      <c r="AV234">
        <v>9.1331577760005906</v>
      </c>
      <c r="AW234">
        <v>7.6249685632217696</v>
      </c>
      <c r="AX234">
        <v>8.4600624337715207</v>
      </c>
      <c r="AY234">
        <v>9.6846875436273692</v>
      </c>
      <c r="AZ234">
        <v>8.8325372406465803</v>
      </c>
      <c r="BA234">
        <v>7.5776876225240004</v>
      </c>
      <c r="BB234">
        <v>8.4458867806639404</v>
      </c>
      <c r="BC234">
        <v>9.9049970589222305</v>
      </c>
      <c r="BD234">
        <v>8.9295022269593005</v>
      </c>
      <c r="BE234">
        <v>6.8474644172676102</v>
      </c>
      <c r="BF234">
        <v>8.5308869716384805</v>
      </c>
      <c r="BG234">
        <v>9.5815845915151296</v>
      </c>
      <c r="BH234">
        <v>9.1641862270776997</v>
      </c>
      <c r="BI234">
        <v>7.7026513414201601</v>
      </c>
      <c r="BJ234">
        <v>8.4377384119484091</v>
      </c>
      <c r="BK234">
        <v>9.8314340901792896</v>
      </c>
      <c r="BL234">
        <v>8.8301061957460494</v>
      </c>
    </row>
    <row r="235" spans="1:64" x14ac:dyDescent="0.25">
      <c r="A235" s="15" t="str">
        <f t="shared" si="6"/>
        <v>Total Risk Based Capital Ratio--33969</v>
      </c>
      <c r="B235" s="15" t="str">
        <f t="shared" si="7"/>
        <v>Total Risk Based Capital Ratio</v>
      </c>
      <c r="C235">
        <v>2</v>
      </c>
      <c r="D235" s="22">
        <v>33969</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v>0</v>
      </c>
      <c r="BK235">
        <v>0</v>
      </c>
      <c r="BL235">
        <v>0</v>
      </c>
    </row>
    <row r="236" spans="1:64" x14ac:dyDescent="0.25">
      <c r="A236" s="15" t="str">
        <f t="shared" si="6"/>
        <v>Tier 1 Leverage Ratio--33969</v>
      </c>
      <c r="B236" s="15" t="str">
        <f t="shared" si="7"/>
        <v>Tier 1 Leverage Ratio</v>
      </c>
      <c r="C236">
        <v>3</v>
      </c>
      <c r="D236" s="22">
        <v>33969</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row>
    <row r="237" spans="1:64" x14ac:dyDescent="0.25">
      <c r="A237" s="15" t="str">
        <f t="shared" si="6"/>
        <v>ALLL / Nonaccrual Loans--33969</v>
      </c>
      <c r="B237" s="15" t="str">
        <f t="shared" si="7"/>
        <v>ALLL / Nonaccrual Loans</v>
      </c>
      <c r="C237">
        <v>4</v>
      </c>
      <c r="D237" s="22">
        <v>33969</v>
      </c>
      <c r="E237">
        <v>118.32061068702301</v>
      </c>
      <c r="F237">
        <v>267.37588652482299</v>
      </c>
      <c r="G237">
        <v>726.77165354330702</v>
      </c>
      <c r="H237">
        <v>828.54458090501805</v>
      </c>
      <c r="I237">
        <v>124.28571428571399</v>
      </c>
      <c r="J237">
        <v>252.22090417819999</v>
      </c>
      <c r="K237">
        <v>624.59016393442596</v>
      </c>
      <c r="L237">
        <v>785.14770909709705</v>
      </c>
      <c r="M237">
        <v>100.891195824824</v>
      </c>
      <c r="N237">
        <v>203.70370370370401</v>
      </c>
      <c r="O237">
        <v>512.13204373423002</v>
      </c>
      <c r="P237">
        <v>617.69760495804405</v>
      </c>
      <c r="Q237">
        <v>143.22376614471801</v>
      </c>
      <c r="R237">
        <v>298.827067669173</v>
      </c>
      <c r="S237">
        <v>539.78161668839596</v>
      </c>
      <c r="T237">
        <v>471.13390182195002</v>
      </c>
      <c r="U237">
        <v>127.20054358377</v>
      </c>
      <c r="V237">
        <v>271.32867132867102</v>
      </c>
      <c r="W237">
        <v>796.55172413793105</v>
      </c>
      <c r="X237">
        <v>1030.5889310816699</v>
      </c>
      <c r="Y237">
        <v>117.602657004831</v>
      </c>
      <c r="Z237">
        <v>219.92286500413101</v>
      </c>
      <c r="AA237">
        <v>535.177419354839</v>
      </c>
      <c r="AB237">
        <v>753.970686269059</v>
      </c>
      <c r="AC237">
        <v>141.77631578947401</v>
      </c>
      <c r="AD237">
        <v>281.79834133566101</v>
      </c>
      <c r="AE237">
        <v>591.452991452991</v>
      </c>
      <c r="AF237">
        <v>713.29293359675501</v>
      </c>
      <c r="AG237">
        <v>152.077130693675</v>
      </c>
      <c r="AH237">
        <v>257.61537473326302</v>
      </c>
      <c r="AI237">
        <v>593.12201916485606</v>
      </c>
      <c r="AJ237">
        <v>906.66735785101002</v>
      </c>
      <c r="AK237">
        <v>81.097636830798194</v>
      </c>
      <c r="AL237">
        <v>150.239206221507</v>
      </c>
      <c r="AM237">
        <v>342.98260287721598</v>
      </c>
      <c r="AN237">
        <v>402.02900338922802</v>
      </c>
      <c r="AO237">
        <v>110.50550747443</v>
      </c>
      <c r="AP237">
        <v>232.83475783475799</v>
      </c>
      <c r="AQ237">
        <v>620.28697109342295</v>
      </c>
      <c r="AR237">
        <v>770.63275548478305</v>
      </c>
      <c r="AS237">
        <v>127.843137254902</v>
      </c>
      <c r="AT237">
        <v>252.224052718287</v>
      </c>
      <c r="AU237">
        <v>573.52941176470597</v>
      </c>
      <c r="AV237">
        <v>1002.3498252963</v>
      </c>
      <c r="AW237">
        <v>127.742706838833</v>
      </c>
      <c r="AX237">
        <v>257.19696969696997</v>
      </c>
      <c r="AY237">
        <v>615.47619047619105</v>
      </c>
      <c r="AZ237">
        <v>964.18936961484701</v>
      </c>
      <c r="BA237">
        <v>124.097882454624</v>
      </c>
      <c r="BB237">
        <v>238.39860139860099</v>
      </c>
      <c r="BC237">
        <v>540.98877980364705</v>
      </c>
      <c r="BD237">
        <v>992.95167328479704</v>
      </c>
      <c r="BE237">
        <v>154.890078067498</v>
      </c>
      <c r="BF237">
        <v>337.82111481719602</v>
      </c>
      <c r="BG237">
        <v>700.51752295197696</v>
      </c>
      <c r="BH237">
        <v>588.75402260456599</v>
      </c>
      <c r="BI237">
        <v>122.706837837176</v>
      </c>
      <c r="BJ237">
        <v>224.316693020104</v>
      </c>
      <c r="BK237">
        <v>671.02465331278904</v>
      </c>
      <c r="BL237">
        <v>791.966320545249</v>
      </c>
    </row>
    <row r="238" spans="1:64" x14ac:dyDescent="0.25">
      <c r="A238" s="15" t="str">
        <f t="shared" si="6"/>
        <v>[NCL + OREO] / [Total Loans + OREO]--33969</v>
      </c>
      <c r="B238" s="15" t="str">
        <f t="shared" si="7"/>
        <v>[NCL + OREO] / [Total Loans + OREO]</v>
      </c>
      <c r="C238">
        <v>5</v>
      </c>
      <c r="D238" s="22">
        <v>33969</v>
      </c>
      <c r="E238">
        <v>0.7258037733903</v>
      </c>
      <c r="F238">
        <v>1.5327407944857601</v>
      </c>
      <c r="G238">
        <v>3.0664675689322101</v>
      </c>
      <c r="H238">
        <v>2.14678337720053</v>
      </c>
      <c r="I238">
        <v>0.51813815625917703</v>
      </c>
      <c r="J238">
        <v>1.2562381624638399</v>
      </c>
      <c r="K238">
        <v>2.4228621196670401</v>
      </c>
      <c r="L238">
        <v>1.72249771863934</v>
      </c>
      <c r="M238">
        <v>0.64054268156232397</v>
      </c>
      <c r="N238">
        <v>1.6214299867803901</v>
      </c>
      <c r="O238">
        <v>3.3363034739895201</v>
      </c>
      <c r="P238">
        <v>2.4846533381708098</v>
      </c>
      <c r="Q238">
        <v>0.92751076565520296</v>
      </c>
      <c r="R238">
        <v>1.2569212757714601</v>
      </c>
      <c r="S238">
        <v>2.1273740682729798</v>
      </c>
      <c r="T238">
        <v>1.59021711268888</v>
      </c>
      <c r="U238">
        <v>0.45327754532775399</v>
      </c>
      <c r="V238">
        <v>1.20435716477447</v>
      </c>
      <c r="W238">
        <v>2.23031909020647</v>
      </c>
      <c r="X238">
        <v>1.6320330107719601</v>
      </c>
      <c r="Y238">
        <v>0.54066032223877802</v>
      </c>
      <c r="Z238">
        <v>1.50312105054592</v>
      </c>
      <c r="AA238">
        <v>2.9951476695839001</v>
      </c>
      <c r="AB238">
        <v>2.1354854851535099</v>
      </c>
      <c r="AC238">
        <v>0.466605645742664</v>
      </c>
      <c r="AD238">
        <v>1.19330076762038</v>
      </c>
      <c r="AE238">
        <v>2.4789781559891901</v>
      </c>
      <c r="AF238">
        <v>1.7855559674688299</v>
      </c>
      <c r="AG238">
        <v>0.516371317920432</v>
      </c>
      <c r="AH238">
        <v>1.1715961910067401</v>
      </c>
      <c r="AI238">
        <v>2.2597212032281702</v>
      </c>
      <c r="AJ238">
        <v>1.61278913267816</v>
      </c>
      <c r="AK238">
        <v>0.83584288310320898</v>
      </c>
      <c r="AL238">
        <v>1.53718543888049</v>
      </c>
      <c r="AM238">
        <v>2.86225256496021</v>
      </c>
      <c r="AN238">
        <v>2.0263723380340899</v>
      </c>
      <c r="AO238">
        <v>0.51441925924603304</v>
      </c>
      <c r="AP238">
        <v>1.2786172739677599</v>
      </c>
      <c r="AQ238">
        <v>2.6396026863306901</v>
      </c>
      <c r="AR238">
        <v>1.9077603971710899</v>
      </c>
      <c r="AS238">
        <v>0.457771723544594</v>
      </c>
      <c r="AT238">
        <v>1.1148519057161199</v>
      </c>
      <c r="AU238">
        <v>2.1568952700890098</v>
      </c>
      <c r="AV238">
        <v>1.5568269827386201</v>
      </c>
      <c r="AW238">
        <v>0.59056533452371696</v>
      </c>
      <c r="AX238">
        <v>1.2940230126254699</v>
      </c>
      <c r="AY238">
        <v>2.16952452665033</v>
      </c>
      <c r="AZ238">
        <v>1.6499904599490101</v>
      </c>
      <c r="BA238">
        <v>0.52409102377407701</v>
      </c>
      <c r="BB238">
        <v>1.4690617204849501</v>
      </c>
      <c r="BC238">
        <v>2.5451978865929701</v>
      </c>
      <c r="BD238">
        <v>1.8279501445020001</v>
      </c>
      <c r="BE238">
        <v>0.39722981580741901</v>
      </c>
      <c r="BF238">
        <v>1.3104552801815601</v>
      </c>
      <c r="BG238">
        <v>2.2882708395699098</v>
      </c>
      <c r="BH238">
        <v>1.6922922122672499</v>
      </c>
      <c r="BI238">
        <v>0.507752800905929</v>
      </c>
      <c r="BJ238">
        <v>1.5940759088318599</v>
      </c>
      <c r="BK238">
        <v>2.6117957950092801</v>
      </c>
      <c r="BL238">
        <v>1.91880196714677</v>
      </c>
    </row>
    <row r="239" spans="1:64" x14ac:dyDescent="0.25">
      <c r="A239" s="15" t="str">
        <f t="shared" si="6"/>
        <v>[Noncurrent + Delinquent Loans] / [Capital + ALLL]--33969</v>
      </c>
      <c r="B239" s="15" t="str">
        <f t="shared" si="7"/>
        <v>[Noncurrent + Delinquent Loans] / [Capital + ALLL]</v>
      </c>
      <c r="C239">
        <v>6</v>
      </c>
      <c r="D239" s="22">
        <v>33969</v>
      </c>
      <c r="E239">
        <v>9.09553061716516</v>
      </c>
      <c r="F239">
        <v>17.0859041290935</v>
      </c>
      <c r="G239">
        <v>24.3184351880004</v>
      </c>
      <c r="H239">
        <v>18.6282394899332</v>
      </c>
      <c r="I239">
        <v>6.1884898842538396</v>
      </c>
      <c r="J239">
        <v>12.3308401036494</v>
      </c>
      <c r="K239">
        <v>20.1131700082185</v>
      </c>
      <c r="L239">
        <v>14.5860804628908</v>
      </c>
      <c r="M239">
        <v>6.6912721437620801</v>
      </c>
      <c r="N239">
        <v>13.6916835699797</v>
      </c>
      <c r="O239">
        <v>24.558408695146198</v>
      </c>
      <c r="P239">
        <v>18.1804537308088</v>
      </c>
      <c r="Q239">
        <v>10.057396218386</v>
      </c>
      <c r="R239">
        <v>18.338449096211001</v>
      </c>
      <c r="S239">
        <v>24.800828830180901</v>
      </c>
      <c r="T239">
        <v>19.189817069327599</v>
      </c>
      <c r="U239">
        <v>5.5388255538825604</v>
      </c>
      <c r="V239">
        <v>12.0420773870825</v>
      </c>
      <c r="W239">
        <v>19.230769230769202</v>
      </c>
      <c r="X239">
        <v>13.7898483429279</v>
      </c>
      <c r="Y239">
        <v>7.9859418845074597</v>
      </c>
      <c r="Z239">
        <v>16.387180634533401</v>
      </c>
      <c r="AA239">
        <v>26.9791365470385</v>
      </c>
      <c r="AB239">
        <v>18.7274592687717</v>
      </c>
      <c r="AC239">
        <v>5.6396166497230302</v>
      </c>
      <c r="AD239">
        <v>8.9967894376104791</v>
      </c>
      <c r="AE239">
        <v>14.9872148381251</v>
      </c>
      <c r="AF239">
        <v>11.347759265833499</v>
      </c>
      <c r="AG239">
        <v>4.9376797698945296</v>
      </c>
      <c r="AH239">
        <v>11.1961722488038</v>
      </c>
      <c r="AI239">
        <v>19.6848842934515</v>
      </c>
      <c r="AJ239">
        <v>13.8802808019549</v>
      </c>
      <c r="AK239">
        <v>9.5260852107741201</v>
      </c>
      <c r="AL239">
        <v>15.534441805225701</v>
      </c>
      <c r="AM239">
        <v>26.0337701192732</v>
      </c>
      <c r="AN239">
        <v>18.7563039884962</v>
      </c>
      <c r="AO239">
        <v>5.0626016392541704</v>
      </c>
      <c r="AP239">
        <v>11.5071283095723</v>
      </c>
      <c r="AQ239">
        <v>19.880825119571298</v>
      </c>
      <c r="AR239">
        <v>13.9720762954212</v>
      </c>
      <c r="AS239">
        <v>6.5193329290529496</v>
      </c>
      <c r="AT239">
        <v>12.4856049994278</v>
      </c>
      <c r="AU239">
        <v>21.211424225799401</v>
      </c>
      <c r="AV239">
        <v>14.941646147485599</v>
      </c>
      <c r="AW239">
        <v>7.6835373631991697</v>
      </c>
      <c r="AX239">
        <v>13.2465680156891</v>
      </c>
      <c r="AY239">
        <v>22.8437520034791</v>
      </c>
      <c r="AZ239">
        <v>16.192481836392599</v>
      </c>
      <c r="BA239">
        <v>7.6467111074428402</v>
      </c>
      <c r="BB239">
        <v>13.162231419513899</v>
      </c>
      <c r="BC239">
        <v>19.082809652985102</v>
      </c>
      <c r="BD239">
        <v>14.9414995188157</v>
      </c>
      <c r="BE239">
        <v>7.4658452850737502</v>
      </c>
      <c r="BF239">
        <v>12.976188429476499</v>
      </c>
      <c r="BG239">
        <v>19.7611512630709</v>
      </c>
      <c r="BH239">
        <v>15.6349367977894</v>
      </c>
      <c r="BI239">
        <v>5.7412062869172402</v>
      </c>
      <c r="BJ239">
        <v>11.315997413074999</v>
      </c>
      <c r="BK239">
        <v>18.628616163151001</v>
      </c>
      <c r="BL239">
        <v>13.216785666154401</v>
      </c>
    </row>
    <row r="240" spans="1:64" x14ac:dyDescent="0.25">
      <c r="A240" s="15" t="str">
        <f t="shared" si="6"/>
        <v xml:space="preserve">  Ag [NCL+DQ] / [Capital + ALLL]--33969</v>
      </c>
      <c r="B240" s="15" t="str">
        <f t="shared" si="7"/>
        <v xml:space="preserve">  Ag [NCL+DQ] / [Capital + ALLL]</v>
      </c>
      <c r="C240">
        <v>7</v>
      </c>
      <c r="D240" s="22">
        <v>33969</v>
      </c>
      <c r="E240">
        <v>0</v>
      </c>
      <c r="F240">
        <v>1.6890428757037701</v>
      </c>
      <c r="G240">
        <v>7.89603054128066</v>
      </c>
      <c r="H240">
        <v>6.1211632062765098</v>
      </c>
      <c r="I240">
        <v>0</v>
      </c>
      <c r="J240">
        <v>1.0626337826990699</v>
      </c>
      <c r="K240">
        <v>5.4250261239555604</v>
      </c>
      <c r="L240">
        <v>3.81850282188593</v>
      </c>
      <c r="M240">
        <v>0</v>
      </c>
      <c r="N240">
        <v>0</v>
      </c>
      <c r="O240">
        <v>1.41146826268796</v>
      </c>
      <c r="P240">
        <v>1.73387742186823</v>
      </c>
      <c r="Q240">
        <v>0</v>
      </c>
      <c r="R240">
        <v>0</v>
      </c>
      <c r="S240">
        <v>0</v>
      </c>
      <c r="T240">
        <v>2.0198049659191902E-2</v>
      </c>
      <c r="U240">
        <v>0</v>
      </c>
      <c r="V240">
        <v>0.61391541609822697</v>
      </c>
      <c r="W240">
        <v>4.3143297380585501</v>
      </c>
      <c r="X240">
        <v>3.2492015111580401</v>
      </c>
      <c r="Y240">
        <v>0</v>
      </c>
      <c r="Z240">
        <v>1.6333377043447901</v>
      </c>
      <c r="AA240">
        <v>5.8615026896779296</v>
      </c>
      <c r="AB240">
        <v>4.3955470431536998</v>
      </c>
      <c r="AC240">
        <v>0.49232972949683201</v>
      </c>
      <c r="AD240">
        <v>3.1319621581479402</v>
      </c>
      <c r="AE240">
        <v>7.5287990423834801</v>
      </c>
      <c r="AF240">
        <v>5.3986177848502601</v>
      </c>
      <c r="AG240">
        <v>0.28468400075915701</v>
      </c>
      <c r="AH240">
        <v>2.6391985888774299</v>
      </c>
      <c r="AI240">
        <v>9.0867992766726893</v>
      </c>
      <c r="AJ240">
        <v>6.2971199752368197</v>
      </c>
      <c r="AK240">
        <v>0</v>
      </c>
      <c r="AL240">
        <v>0.40096230954290302</v>
      </c>
      <c r="AM240">
        <v>3.7292152801584999</v>
      </c>
      <c r="AN240">
        <v>3.2517829901681501</v>
      </c>
      <c r="AO240">
        <v>0.63818227392771698</v>
      </c>
      <c r="AP240">
        <v>3.8259796359148401</v>
      </c>
      <c r="AQ240">
        <v>9.2811678942098101</v>
      </c>
      <c r="AR240">
        <v>6.3914815069680904</v>
      </c>
      <c r="AS240">
        <v>0</v>
      </c>
      <c r="AT240">
        <v>0.76529312138622496</v>
      </c>
      <c r="AU240">
        <v>5.5742470176100403</v>
      </c>
      <c r="AV240">
        <v>3.8265508451230001</v>
      </c>
      <c r="AW240">
        <v>0</v>
      </c>
      <c r="AX240">
        <v>0</v>
      </c>
      <c r="AY240">
        <v>2.1061010459445799</v>
      </c>
      <c r="AZ240">
        <v>1.99944786828628</v>
      </c>
      <c r="BA240">
        <v>0</v>
      </c>
      <c r="BB240">
        <v>0</v>
      </c>
      <c r="BC240">
        <v>1.40358852922706</v>
      </c>
      <c r="BD240">
        <v>1.2246051261397599</v>
      </c>
      <c r="BE240">
        <v>0</v>
      </c>
      <c r="BF240">
        <v>0</v>
      </c>
      <c r="BG240">
        <v>1.72755564456307</v>
      </c>
      <c r="BH240">
        <v>1.3816660293277201</v>
      </c>
      <c r="BI240">
        <v>0</v>
      </c>
      <c r="BJ240">
        <v>0</v>
      </c>
      <c r="BK240">
        <v>0.111659820609285</v>
      </c>
      <c r="BL240">
        <v>0.793012297328893</v>
      </c>
    </row>
    <row r="241" spans="1:64" x14ac:dyDescent="0.25">
      <c r="A241" s="15" t="str">
        <f t="shared" si="6"/>
        <v xml:space="preserve">  CLD [NCL+DQ] / [Capital + ALLL]--33969</v>
      </c>
      <c r="B241" s="15" t="str">
        <f t="shared" si="7"/>
        <v xml:space="preserve">  CLD [NCL+DQ] / [Capital + ALLL]</v>
      </c>
      <c r="C241">
        <v>8</v>
      </c>
      <c r="D241" s="22">
        <v>33969</v>
      </c>
      <c r="E241">
        <v>0</v>
      </c>
      <c r="F241">
        <v>0</v>
      </c>
      <c r="G241">
        <v>0</v>
      </c>
      <c r="H241">
        <v>0.15216649638952401</v>
      </c>
      <c r="I241">
        <v>0</v>
      </c>
      <c r="J241">
        <v>0</v>
      </c>
      <c r="K241">
        <v>0</v>
      </c>
      <c r="L241">
        <v>0.11151292097080601</v>
      </c>
      <c r="M241">
        <v>0</v>
      </c>
      <c r="N241">
        <v>0</v>
      </c>
      <c r="O241">
        <v>0</v>
      </c>
      <c r="P241">
        <v>0.54424796649755203</v>
      </c>
      <c r="Q241">
        <v>0</v>
      </c>
      <c r="R241">
        <v>0</v>
      </c>
      <c r="S241">
        <v>0</v>
      </c>
      <c r="T241">
        <v>8.9100217195019399E-2</v>
      </c>
      <c r="U241">
        <v>0</v>
      </c>
      <c r="V241">
        <v>0</v>
      </c>
      <c r="W241">
        <v>0</v>
      </c>
      <c r="X241">
        <v>0.13910128665817501</v>
      </c>
      <c r="Y241">
        <v>0</v>
      </c>
      <c r="Z241">
        <v>0</v>
      </c>
      <c r="AA241">
        <v>0</v>
      </c>
      <c r="AB241">
        <v>0.232922742316854</v>
      </c>
      <c r="AC241">
        <v>0</v>
      </c>
      <c r="AD241">
        <v>0</v>
      </c>
      <c r="AE241">
        <v>0</v>
      </c>
      <c r="AF241">
        <v>2.63199698433828E-2</v>
      </c>
      <c r="AG241">
        <v>0</v>
      </c>
      <c r="AH241">
        <v>0</v>
      </c>
      <c r="AI241">
        <v>0</v>
      </c>
      <c r="AJ241">
        <v>1.6457458419469301E-2</v>
      </c>
      <c r="AK241">
        <v>0</v>
      </c>
      <c r="AL241">
        <v>0</v>
      </c>
      <c r="AM241">
        <v>0</v>
      </c>
      <c r="AN241">
        <v>0.22201857738736699</v>
      </c>
      <c r="AO241">
        <v>0</v>
      </c>
      <c r="AP241">
        <v>0</v>
      </c>
      <c r="AQ241">
        <v>0</v>
      </c>
      <c r="AR241">
        <v>5.5345115548824299E-2</v>
      </c>
      <c r="AS241">
        <v>0</v>
      </c>
      <c r="AT241">
        <v>0</v>
      </c>
      <c r="AU241">
        <v>0</v>
      </c>
      <c r="AV241">
        <v>0.17368480819673701</v>
      </c>
      <c r="AW241">
        <v>0</v>
      </c>
      <c r="AX241">
        <v>0</v>
      </c>
      <c r="AY241">
        <v>0</v>
      </c>
      <c r="AZ241">
        <v>0.142727830042987</v>
      </c>
      <c r="BA241">
        <v>0</v>
      </c>
      <c r="BB241">
        <v>0</v>
      </c>
      <c r="BC241">
        <v>0</v>
      </c>
      <c r="BD241">
        <v>0.24114070626050199</v>
      </c>
      <c r="BE241">
        <v>0</v>
      </c>
      <c r="BF241">
        <v>0</v>
      </c>
      <c r="BG241">
        <v>0</v>
      </c>
      <c r="BH241">
        <v>0.129502774339041</v>
      </c>
      <c r="BI241">
        <v>0</v>
      </c>
      <c r="BJ241">
        <v>0</v>
      </c>
      <c r="BK241">
        <v>0</v>
      </c>
      <c r="BL241">
        <v>0.364421642613806</v>
      </c>
    </row>
    <row r="242" spans="1:64" x14ac:dyDescent="0.25">
      <c r="A242" s="15" t="str">
        <f t="shared" si="6"/>
        <v xml:space="preserve">  CRE [NCL+DQ] / [Capital + ALLL]--33969</v>
      </c>
      <c r="B242" s="15" t="str">
        <f t="shared" si="7"/>
        <v xml:space="preserve">  CRE [NCL+DQ] / [Capital + ALLL]</v>
      </c>
      <c r="C242">
        <v>9</v>
      </c>
      <c r="D242" s="22">
        <v>33969</v>
      </c>
      <c r="E242">
        <v>0</v>
      </c>
      <c r="F242">
        <v>0</v>
      </c>
      <c r="G242">
        <v>1.96687269235549</v>
      </c>
      <c r="H242">
        <v>1.76078574895258</v>
      </c>
      <c r="I242">
        <v>0</v>
      </c>
      <c r="J242">
        <v>0</v>
      </c>
      <c r="K242">
        <v>2.2815065521986</v>
      </c>
      <c r="L242">
        <v>1.68181251426114</v>
      </c>
      <c r="M242">
        <v>0</v>
      </c>
      <c r="N242">
        <v>0.67186822713480698</v>
      </c>
      <c r="O242">
        <v>4.4009497510285902</v>
      </c>
      <c r="P242">
        <v>3.61711678930891</v>
      </c>
      <c r="Q242">
        <v>0</v>
      </c>
      <c r="R242">
        <v>0.38870801727672299</v>
      </c>
      <c r="S242">
        <v>3.1635738840639802</v>
      </c>
      <c r="T242">
        <v>2.1309176854727401</v>
      </c>
      <c r="U242">
        <v>0</v>
      </c>
      <c r="V242">
        <v>0</v>
      </c>
      <c r="W242">
        <v>2.4935771497657599</v>
      </c>
      <c r="X242">
        <v>1.71838864616224</v>
      </c>
      <c r="Y242">
        <v>0</v>
      </c>
      <c r="Z242">
        <v>0</v>
      </c>
      <c r="AA242">
        <v>2.2584288786400801</v>
      </c>
      <c r="AB242">
        <v>1.7102995566349</v>
      </c>
      <c r="AC242">
        <v>0</v>
      </c>
      <c r="AD242">
        <v>0</v>
      </c>
      <c r="AE242">
        <v>1.4602640982220101</v>
      </c>
      <c r="AF242">
        <v>1.01533781145942</v>
      </c>
      <c r="AG242">
        <v>0</v>
      </c>
      <c r="AH242">
        <v>0</v>
      </c>
      <c r="AI242">
        <v>0.39113428943937401</v>
      </c>
      <c r="AJ242">
        <v>0.48853182830457798</v>
      </c>
      <c r="AK242">
        <v>1.9334880123743198E-2</v>
      </c>
      <c r="AL242">
        <v>1.7247574559827501</v>
      </c>
      <c r="AM242">
        <v>5.8122477617941399</v>
      </c>
      <c r="AN242">
        <v>4.0477208791836103</v>
      </c>
      <c r="AO242">
        <v>0</v>
      </c>
      <c r="AP242">
        <v>0</v>
      </c>
      <c r="AQ242">
        <v>1.0379109551871899</v>
      </c>
      <c r="AR242">
        <v>1.01087922601652</v>
      </c>
      <c r="AS242">
        <v>0</v>
      </c>
      <c r="AT242">
        <v>0</v>
      </c>
      <c r="AU242">
        <v>1.8943061012368001</v>
      </c>
      <c r="AV242">
        <v>1.6361017499208601</v>
      </c>
      <c r="AW242">
        <v>0</v>
      </c>
      <c r="AX242">
        <v>0.42229729729729698</v>
      </c>
      <c r="AY242">
        <v>3.44532203850066</v>
      </c>
      <c r="AZ242">
        <v>2.3239751150633201</v>
      </c>
      <c r="BA242">
        <v>0</v>
      </c>
      <c r="BB242">
        <v>0</v>
      </c>
      <c r="BC242">
        <v>1.9810505098092499</v>
      </c>
      <c r="BD242">
        <v>1.6420685798380601</v>
      </c>
      <c r="BE242">
        <v>0</v>
      </c>
      <c r="BF242">
        <v>1.1481169182498101</v>
      </c>
      <c r="BG242">
        <v>4.5066096521102903</v>
      </c>
      <c r="BH242">
        <v>3.1124958852307101</v>
      </c>
      <c r="BI242">
        <v>0</v>
      </c>
      <c r="BJ242">
        <v>0.244007542149205</v>
      </c>
      <c r="BK242">
        <v>3.4920173089993098</v>
      </c>
      <c r="BL242">
        <v>2.5675416805210598</v>
      </c>
    </row>
    <row r="243" spans="1:64" x14ac:dyDescent="0.25">
      <c r="A243" s="15" t="str">
        <f t="shared" si="6"/>
        <v xml:space="preserve">  Res RE [NCL+DQ] / [Capital + ALLL]--33969</v>
      </c>
      <c r="B243" s="15" t="str">
        <f t="shared" si="7"/>
        <v xml:space="preserve">  Res RE [NCL+DQ] / [Capital + ALLL]</v>
      </c>
      <c r="C243">
        <v>10</v>
      </c>
      <c r="D243" s="22">
        <v>33969</v>
      </c>
      <c r="E243">
        <v>0.43031774144109902</v>
      </c>
      <c r="F243">
        <v>1.5117830146731901</v>
      </c>
      <c r="G243">
        <v>3.4411571719811298</v>
      </c>
      <c r="H243">
        <v>2.8247798326008202</v>
      </c>
      <c r="I243">
        <v>0.22283361221584599</v>
      </c>
      <c r="J243">
        <v>1.5381450962590599</v>
      </c>
      <c r="K243">
        <v>4.0158769191572796</v>
      </c>
      <c r="L243">
        <v>2.67945347936474</v>
      </c>
      <c r="M243">
        <v>0.44157633326477003</v>
      </c>
      <c r="N243">
        <v>2.3370048160784598</v>
      </c>
      <c r="O243">
        <v>5.9491594101330803</v>
      </c>
      <c r="P243">
        <v>4.2419563178722797</v>
      </c>
      <c r="Q243">
        <v>3.0089402853300098</v>
      </c>
      <c r="R243">
        <v>5.0858935749308296</v>
      </c>
      <c r="S243">
        <v>8.6489165495015605</v>
      </c>
      <c r="T243">
        <v>5.9928987761524102</v>
      </c>
      <c r="U243">
        <v>0.44751830756712802</v>
      </c>
      <c r="V243">
        <v>1.8388791593695299</v>
      </c>
      <c r="W243">
        <v>4.2695130086724502</v>
      </c>
      <c r="X243">
        <v>2.9334109477989201</v>
      </c>
      <c r="Y243">
        <v>0.32173153713839497</v>
      </c>
      <c r="Z243">
        <v>1.48116623261132</v>
      </c>
      <c r="AA243">
        <v>3.5344227610589898</v>
      </c>
      <c r="AB243">
        <v>2.6400388062730098</v>
      </c>
      <c r="AC243">
        <v>0</v>
      </c>
      <c r="AD243">
        <v>0.441392839627268</v>
      </c>
      <c r="AE243">
        <v>1.2732024950154299</v>
      </c>
      <c r="AF243">
        <v>1.07126345735972</v>
      </c>
      <c r="AG243">
        <v>0</v>
      </c>
      <c r="AH243">
        <v>0.225733634311512</v>
      </c>
      <c r="AI243">
        <v>1.19617224880383</v>
      </c>
      <c r="AJ243">
        <v>0.94412699607612804</v>
      </c>
      <c r="AK243">
        <v>1.7230942640060101</v>
      </c>
      <c r="AL243">
        <v>3.7550447446920501</v>
      </c>
      <c r="AM243">
        <v>6.5819041620084704</v>
      </c>
      <c r="AN243">
        <v>4.7914769361000902</v>
      </c>
      <c r="AO243">
        <v>0</v>
      </c>
      <c r="AP243">
        <v>0.80071174377224197</v>
      </c>
      <c r="AQ243">
        <v>2.4876593569440599</v>
      </c>
      <c r="AR243">
        <v>1.7737295806300599</v>
      </c>
      <c r="AS243">
        <v>0.33717732797042099</v>
      </c>
      <c r="AT243">
        <v>1.74976693979687</v>
      </c>
      <c r="AU243">
        <v>4.1446392217349102</v>
      </c>
      <c r="AV243">
        <v>2.8934273233612302</v>
      </c>
      <c r="AW243">
        <v>1.6629384590356699</v>
      </c>
      <c r="AX243">
        <v>3.6400404448938302</v>
      </c>
      <c r="AY243">
        <v>7.0004623956877703</v>
      </c>
      <c r="AZ243">
        <v>4.8882449772134198</v>
      </c>
      <c r="BA243">
        <v>0.48075119923165299</v>
      </c>
      <c r="BB243">
        <v>1.6041963934235599</v>
      </c>
      <c r="BC243">
        <v>3.7287364842129298</v>
      </c>
      <c r="BD243">
        <v>2.5742120336654999</v>
      </c>
      <c r="BE243">
        <v>0.17969037965352</v>
      </c>
      <c r="BF243">
        <v>1.19058133885159</v>
      </c>
      <c r="BG243">
        <v>2.3981124983929401</v>
      </c>
      <c r="BH243">
        <v>1.94976666501979</v>
      </c>
      <c r="BI243">
        <v>0.68726378133351795</v>
      </c>
      <c r="BJ243">
        <v>1.85610710567944</v>
      </c>
      <c r="BK243">
        <v>4.1902188336589896</v>
      </c>
      <c r="BL243">
        <v>2.9344063689838098</v>
      </c>
    </row>
    <row r="244" spans="1:64" x14ac:dyDescent="0.25">
      <c r="A244" s="15" t="str">
        <f t="shared" si="6"/>
        <v xml:space="preserve">  C&amp;I [NCL+DQ] / [Capital + ALLL]--33969</v>
      </c>
      <c r="B244" s="15" t="str">
        <f t="shared" si="7"/>
        <v xml:space="preserve">  C&amp;I [NCL+DQ] / [Capital + ALLL]</v>
      </c>
      <c r="C244">
        <v>11</v>
      </c>
      <c r="D244" s="22">
        <v>33969</v>
      </c>
      <c r="E244">
        <v>2.8103901336075499</v>
      </c>
      <c r="F244">
        <v>8.5209713024282596</v>
      </c>
      <c r="G244">
        <v>13.027515976385899</v>
      </c>
      <c r="H244">
        <v>10.462903719608599</v>
      </c>
      <c r="I244">
        <v>1.17052680561225</v>
      </c>
      <c r="J244">
        <v>3.8115314450965898</v>
      </c>
      <c r="K244">
        <v>8.7388832888433203</v>
      </c>
      <c r="L244">
        <v>6.0901496094676304</v>
      </c>
      <c r="M244">
        <v>0.77555299861348903</v>
      </c>
      <c r="N244">
        <v>2.9682702149437099</v>
      </c>
      <c r="O244">
        <v>7.6428156761782704</v>
      </c>
      <c r="P244">
        <v>5.6478437340060896</v>
      </c>
      <c r="Q244">
        <v>1.46047056676722</v>
      </c>
      <c r="R244">
        <v>3.8777903363153898</v>
      </c>
      <c r="S244">
        <v>6.3020991775389001</v>
      </c>
      <c r="T244">
        <v>5.6674689929537001</v>
      </c>
      <c r="U244">
        <v>0.72</v>
      </c>
      <c r="V244">
        <v>3.1211998378597499</v>
      </c>
      <c r="W244">
        <v>7.2988613029680796</v>
      </c>
      <c r="X244">
        <v>5.0957330420770601</v>
      </c>
      <c r="Y244">
        <v>3.50824164857683</v>
      </c>
      <c r="Z244">
        <v>8.1195836382135607</v>
      </c>
      <c r="AA244">
        <v>14.6908932651507</v>
      </c>
      <c r="AB244">
        <v>10.565899688430401</v>
      </c>
      <c r="AC244">
        <v>1.8791466102658401</v>
      </c>
      <c r="AD244">
        <v>4.6239702365134203</v>
      </c>
      <c r="AE244">
        <v>8.5269301082829401</v>
      </c>
      <c r="AF244">
        <v>6.0017484268536103</v>
      </c>
      <c r="AG244">
        <v>1.8619690043483099</v>
      </c>
      <c r="AH244">
        <v>5.2169137836353698</v>
      </c>
      <c r="AI244">
        <v>11.497064579256399</v>
      </c>
      <c r="AJ244">
        <v>8.0174418232358295</v>
      </c>
      <c r="AK244">
        <v>1.4205004035512501</v>
      </c>
      <c r="AL244">
        <v>3.304874690168</v>
      </c>
      <c r="AM244">
        <v>7.2487007684735101</v>
      </c>
      <c r="AN244">
        <v>5.7625527918063204</v>
      </c>
      <c r="AO244">
        <v>1.4492804355192399</v>
      </c>
      <c r="AP244">
        <v>4.4943820224719104</v>
      </c>
      <c r="AQ244">
        <v>10.813381455089999</v>
      </c>
      <c r="AR244">
        <v>7.2625553339730997</v>
      </c>
      <c r="AS244">
        <v>1.1256401232422599</v>
      </c>
      <c r="AT244">
        <v>3.7852055306800598</v>
      </c>
      <c r="AU244">
        <v>8.8631124764613798</v>
      </c>
      <c r="AV244">
        <v>6.3516614362473698</v>
      </c>
      <c r="AW244">
        <v>0.76566794421893702</v>
      </c>
      <c r="AX244">
        <v>2.9069767441860499</v>
      </c>
      <c r="AY244">
        <v>6.3056299745097002</v>
      </c>
      <c r="AZ244">
        <v>4.8497266440232201</v>
      </c>
      <c r="BA244">
        <v>2.5054808171400098</v>
      </c>
      <c r="BB244">
        <v>5.7237878930623198</v>
      </c>
      <c r="BC244">
        <v>10.8669672820443</v>
      </c>
      <c r="BD244">
        <v>7.3825854533542197</v>
      </c>
      <c r="BE244">
        <v>0.45544815642192898</v>
      </c>
      <c r="BF244">
        <v>2.6165729273532601</v>
      </c>
      <c r="BG244">
        <v>5.7288819418301999</v>
      </c>
      <c r="BH244">
        <v>4.0271071981455</v>
      </c>
      <c r="BI244">
        <v>0.31997548603485299</v>
      </c>
      <c r="BJ244">
        <v>2.5243515211729002</v>
      </c>
      <c r="BK244">
        <v>6.7891956459711</v>
      </c>
      <c r="BL244">
        <v>4.7773023274848798</v>
      </c>
    </row>
    <row r="245" spans="1:64" x14ac:dyDescent="0.25">
      <c r="A245" s="15" t="str">
        <f t="shared" si="6"/>
        <v xml:space="preserve">  Ind [NCL+DQ] / [Capital + ALLL]--33969</v>
      </c>
      <c r="B245" s="15" t="str">
        <f t="shared" si="7"/>
        <v xml:space="preserve">  Ind [NCL+DQ] / [Capital + ALLL]</v>
      </c>
      <c r="C245">
        <v>12</v>
      </c>
      <c r="D245" s="22">
        <v>33969</v>
      </c>
      <c r="E245">
        <v>0.61153111140491101</v>
      </c>
      <c r="F245">
        <v>1.4152850788516</v>
      </c>
      <c r="G245">
        <v>2.6366162974454799</v>
      </c>
      <c r="H245">
        <v>2.3640153113756202</v>
      </c>
      <c r="I245">
        <v>0.57713310834932796</v>
      </c>
      <c r="J245">
        <v>1.4060811785877401</v>
      </c>
      <c r="K245">
        <v>2.8860726204932998</v>
      </c>
      <c r="L245">
        <v>2.1336804466683299</v>
      </c>
      <c r="M245">
        <v>0.53958261735318902</v>
      </c>
      <c r="N245">
        <v>1.5828677839851</v>
      </c>
      <c r="O245">
        <v>3.5940476530583099</v>
      </c>
      <c r="P245">
        <v>2.7140385175124102</v>
      </c>
      <c r="Q245">
        <v>2.2376648882476702</v>
      </c>
      <c r="R245">
        <v>3.2274051356812601</v>
      </c>
      <c r="S245">
        <v>6.7447331939695303</v>
      </c>
      <c r="T245">
        <v>4.7184331580965804</v>
      </c>
      <c r="U245">
        <v>0.67631829229631202</v>
      </c>
      <c r="V245">
        <v>1.5307074855329501</v>
      </c>
      <c r="W245">
        <v>2.9364499634769898</v>
      </c>
      <c r="X245">
        <v>2.15137009409028</v>
      </c>
      <c r="Y245">
        <v>0.61446779131351104</v>
      </c>
      <c r="Z245">
        <v>1.6572478273606099</v>
      </c>
      <c r="AA245">
        <v>3.8562178928753399</v>
      </c>
      <c r="AB245">
        <v>2.62533756830077</v>
      </c>
      <c r="AC245">
        <v>0.21919403110476901</v>
      </c>
      <c r="AD245">
        <v>0.69821567106283899</v>
      </c>
      <c r="AE245">
        <v>1.3531376956402901</v>
      </c>
      <c r="AF245">
        <v>1.1154067656792801</v>
      </c>
      <c r="AG245">
        <v>0.41184545989409699</v>
      </c>
      <c r="AH245">
        <v>1.0521500457456501</v>
      </c>
      <c r="AI245">
        <v>2.02177293934681</v>
      </c>
      <c r="AJ245">
        <v>2.5439440412028902</v>
      </c>
      <c r="AK245">
        <v>1.0002990543955099</v>
      </c>
      <c r="AL245">
        <v>1.8012422360248399</v>
      </c>
      <c r="AM245">
        <v>3.29384578400912</v>
      </c>
      <c r="AN245">
        <v>2.3816664797392999</v>
      </c>
      <c r="AO245">
        <v>0.39672796369110003</v>
      </c>
      <c r="AP245">
        <v>1.0777973740936699</v>
      </c>
      <c r="AQ245">
        <v>2.34607261567671</v>
      </c>
      <c r="AR245">
        <v>1.6627615613180999</v>
      </c>
      <c r="AS245">
        <v>0.64298524586361905</v>
      </c>
      <c r="AT245">
        <v>1.46389156755598</v>
      </c>
      <c r="AU245">
        <v>2.8516467858160701</v>
      </c>
      <c r="AV245">
        <v>2.18657940474007</v>
      </c>
      <c r="AW245">
        <v>0.97912391138070498</v>
      </c>
      <c r="AX245">
        <v>1.8739352640545099</v>
      </c>
      <c r="AY245">
        <v>3.4921371755487098</v>
      </c>
      <c r="AZ245">
        <v>2.6309445560492799</v>
      </c>
      <c r="BA245">
        <v>0.56405569194557703</v>
      </c>
      <c r="BB245">
        <v>1.5564687223740099</v>
      </c>
      <c r="BC245">
        <v>3.2162612242247302</v>
      </c>
      <c r="BD245">
        <v>2.2905426967836102</v>
      </c>
      <c r="BE245">
        <v>0.80688209339033301</v>
      </c>
      <c r="BF245">
        <v>1.6292933274511501</v>
      </c>
      <c r="BG245">
        <v>4.3629598787752402</v>
      </c>
      <c r="BH245">
        <v>5.86438331150105</v>
      </c>
      <c r="BI245">
        <v>0.70380993224428101</v>
      </c>
      <c r="BJ245">
        <v>1.38169914301036</v>
      </c>
      <c r="BK245">
        <v>2.3873100962438101</v>
      </c>
      <c r="BL245">
        <v>2.0099776399976998</v>
      </c>
    </row>
    <row r="246" spans="1:64" x14ac:dyDescent="0.25">
      <c r="A246" s="15" t="str">
        <f t="shared" si="6"/>
        <v xml:space="preserve">  OREO / [Capital + ALLL]--33969</v>
      </c>
      <c r="B246" s="15" t="str">
        <f t="shared" si="7"/>
        <v xml:space="preserve">  OREO / [Capital + ALLL]</v>
      </c>
      <c r="C246">
        <v>13</v>
      </c>
      <c r="D246" s="22">
        <v>33969</v>
      </c>
      <c r="E246">
        <v>0</v>
      </c>
      <c r="F246">
        <v>0.84042967662937595</v>
      </c>
      <c r="G246">
        <v>3.69707922983876</v>
      </c>
      <c r="H246">
        <v>2.52257258759554</v>
      </c>
      <c r="I246">
        <v>0</v>
      </c>
      <c r="J246">
        <v>0.84527076672632095</v>
      </c>
      <c r="K246">
        <v>3.6081038153782701</v>
      </c>
      <c r="L246">
        <v>2.3776862190036101</v>
      </c>
      <c r="M246">
        <v>0</v>
      </c>
      <c r="N246">
        <v>1.56146179401993</v>
      </c>
      <c r="O246">
        <v>6.4370384294540299</v>
      </c>
      <c r="P246">
        <v>5.5830000685413204</v>
      </c>
      <c r="Q246">
        <v>0.56873026739632204</v>
      </c>
      <c r="R246">
        <v>1.98889795313493</v>
      </c>
      <c r="S246">
        <v>3.8282464286754201</v>
      </c>
      <c r="T246">
        <v>3.2652982974403901</v>
      </c>
      <c r="U246">
        <v>0</v>
      </c>
      <c r="V246">
        <v>1.0023130300693901</v>
      </c>
      <c r="W246">
        <v>3.9861351819757398</v>
      </c>
      <c r="X246">
        <v>2.7660304976437202</v>
      </c>
      <c r="Y246">
        <v>0</v>
      </c>
      <c r="Z246">
        <v>0.20477734736936101</v>
      </c>
      <c r="AA246">
        <v>2.1181625766625598</v>
      </c>
      <c r="AB246">
        <v>1.5867629166366199</v>
      </c>
      <c r="AC246">
        <v>0</v>
      </c>
      <c r="AD246">
        <v>0.53333333333333299</v>
      </c>
      <c r="AE246">
        <v>3.1527616348225602</v>
      </c>
      <c r="AF246">
        <v>1.72399470148731</v>
      </c>
      <c r="AG246">
        <v>0</v>
      </c>
      <c r="AH246">
        <v>0.117743421726221</v>
      </c>
      <c r="AI246">
        <v>2.0878471538309999</v>
      </c>
      <c r="AJ246">
        <v>1.42471001223252</v>
      </c>
      <c r="AK246">
        <v>0</v>
      </c>
      <c r="AL246">
        <v>1.30835083185269</v>
      </c>
      <c r="AM246">
        <v>5.3094595615245703</v>
      </c>
      <c r="AN246">
        <v>3.4105718505973202</v>
      </c>
      <c r="AO246">
        <v>0</v>
      </c>
      <c r="AP246">
        <v>0.53206384766171899</v>
      </c>
      <c r="AQ246">
        <v>2.9677174425712902</v>
      </c>
      <c r="AR246">
        <v>2.0736566683872701</v>
      </c>
      <c r="AS246">
        <v>0</v>
      </c>
      <c r="AT246">
        <v>0.63893166042781901</v>
      </c>
      <c r="AU246">
        <v>2.9118080537210198</v>
      </c>
      <c r="AV246">
        <v>1.97683664195784</v>
      </c>
      <c r="AW246">
        <v>0</v>
      </c>
      <c r="AX246">
        <v>1.24061877776076</v>
      </c>
      <c r="AY246">
        <v>4.0629575767482997</v>
      </c>
      <c r="AZ246">
        <v>2.84922163187102</v>
      </c>
      <c r="BA246">
        <v>0</v>
      </c>
      <c r="BB246">
        <v>1.4890703968510599</v>
      </c>
      <c r="BC246">
        <v>4.7266802560047996</v>
      </c>
      <c r="BD246">
        <v>3.3156765412681</v>
      </c>
      <c r="BE246">
        <v>0</v>
      </c>
      <c r="BF246">
        <v>1.11774703234234</v>
      </c>
      <c r="BG246">
        <v>4.9543092738530596</v>
      </c>
      <c r="BH246">
        <v>3.1512621421723699</v>
      </c>
      <c r="BI246">
        <v>0</v>
      </c>
      <c r="BJ246">
        <v>1.98051075262761</v>
      </c>
      <c r="BK246">
        <v>5.5913032445969399</v>
      </c>
      <c r="BL246">
        <v>3.86865943976726</v>
      </c>
    </row>
    <row r="247" spans="1:64" x14ac:dyDescent="0.25">
      <c r="A247" s="15" t="str">
        <f t="shared" si="6"/>
        <v>ROAA--33969</v>
      </c>
      <c r="B247" s="15" t="str">
        <f t="shared" si="7"/>
        <v>ROAA</v>
      </c>
      <c r="C247">
        <v>14</v>
      </c>
      <c r="D247" s="22">
        <v>33969</v>
      </c>
      <c r="E247">
        <v>0.87</v>
      </c>
      <c r="F247">
        <v>1.27</v>
      </c>
      <c r="G247">
        <v>1.47</v>
      </c>
      <c r="H247">
        <v>1.16527472527473</v>
      </c>
      <c r="I247">
        <v>0.89</v>
      </c>
      <c r="J247">
        <v>1.19</v>
      </c>
      <c r="K247">
        <v>1.45</v>
      </c>
      <c r="L247">
        <v>1.17149635036496</v>
      </c>
      <c r="M247">
        <v>0.77500000000000002</v>
      </c>
      <c r="N247">
        <v>1.1299999999999999</v>
      </c>
      <c r="O247">
        <v>1.44</v>
      </c>
      <c r="P247">
        <v>1.0315999643461999</v>
      </c>
      <c r="Q247">
        <v>0.86499999999999999</v>
      </c>
      <c r="R247">
        <v>1.125</v>
      </c>
      <c r="S247">
        <v>1.355</v>
      </c>
      <c r="T247">
        <v>1.1494117647058799</v>
      </c>
      <c r="U247">
        <v>0.84</v>
      </c>
      <c r="V247">
        <v>1.1399999999999999</v>
      </c>
      <c r="W247">
        <v>1.42</v>
      </c>
      <c r="X247">
        <v>1.12406518010292</v>
      </c>
      <c r="Y247">
        <v>0.96</v>
      </c>
      <c r="Z247">
        <v>1.2949999999999999</v>
      </c>
      <c r="AA247">
        <v>1.55</v>
      </c>
      <c r="AB247">
        <v>1.2755084745762699</v>
      </c>
      <c r="AC247">
        <v>0.99</v>
      </c>
      <c r="AD247">
        <v>1.26</v>
      </c>
      <c r="AE247">
        <v>1.51</v>
      </c>
      <c r="AF247">
        <v>1.2362411347517701</v>
      </c>
      <c r="AG247">
        <v>0.98</v>
      </c>
      <c r="AH247">
        <v>1.24</v>
      </c>
      <c r="AI247">
        <v>1.46</v>
      </c>
      <c r="AJ247">
        <v>1.3105882352941201</v>
      </c>
      <c r="AK247">
        <v>0.92</v>
      </c>
      <c r="AL247">
        <v>1.17</v>
      </c>
      <c r="AM247">
        <v>1.45</v>
      </c>
      <c r="AN247">
        <v>1.1720952380952401</v>
      </c>
      <c r="AO247">
        <v>0.92</v>
      </c>
      <c r="AP247">
        <v>1.18</v>
      </c>
      <c r="AQ247">
        <v>1.4350000000000001</v>
      </c>
      <c r="AR247">
        <v>1.1683701188455</v>
      </c>
      <c r="AS247">
        <v>0.99</v>
      </c>
      <c r="AT247">
        <v>1.26</v>
      </c>
      <c r="AU247">
        <v>1.5</v>
      </c>
      <c r="AV247">
        <v>1.2241822429906499</v>
      </c>
      <c r="AW247">
        <v>0.91</v>
      </c>
      <c r="AX247">
        <v>1.18</v>
      </c>
      <c r="AY247">
        <v>1.42</v>
      </c>
      <c r="AZ247">
        <v>1.16063660477454</v>
      </c>
      <c r="BA247">
        <v>0.83750000000000002</v>
      </c>
      <c r="BB247">
        <v>1.155</v>
      </c>
      <c r="BC247">
        <v>1.43</v>
      </c>
      <c r="BD247">
        <v>1.14040816326531</v>
      </c>
      <c r="BE247">
        <v>0.72</v>
      </c>
      <c r="BF247">
        <v>1.02</v>
      </c>
      <c r="BG247">
        <v>1.5024999999999999</v>
      </c>
      <c r="BH247">
        <v>1.3969642857142901</v>
      </c>
      <c r="BI247">
        <v>0.79249999999999998</v>
      </c>
      <c r="BJ247">
        <v>1.1850000000000001</v>
      </c>
      <c r="BK247">
        <v>1.4624999999999999</v>
      </c>
      <c r="BL247">
        <v>1.1140140845070401</v>
      </c>
    </row>
    <row r="248" spans="1:64" x14ac:dyDescent="0.25">
      <c r="A248" s="15" t="str">
        <f t="shared" si="6"/>
        <v>NIM--33969</v>
      </c>
      <c r="B248" s="15" t="str">
        <f t="shared" si="7"/>
        <v>NIM</v>
      </c>
      <c r="C248">
        <v>15</v>
      </c>
      <c r="D248" s="22">
        <v>33969</v>
      </c>
      <c r="E248">
        <v>4.3600000000000003</v>
      </c>
      <c r="F248">
        <v>4.9800000000000004</v>
      </c>
      <c r="G248">
        <v>5.48</v>
      </c>
      <c r="H248">
        <v>4.9963736263736296</v>
      </c>
      <c r="I248">
        <v>4.5199999999999996</v>
      </c>
      <c r="J248">
        <v>4.8899999999999997</v>
      </c>
      <c r="K248">
        <v>5.35</v>
      </c>
      <c r="L248">
        <v>4.9313321167883197</v>
      </c>
      <c r="M248">
        <v>4.33</v>
      </c>
      <c r="N248">
        <v>4.8</v>
      </c>
      <c r="O248">
        <v>5.3</v>
      </c>
      <c r="P248">
        <v>4.8368134414831996</v>
      </c>
      <c r="Q248">
        <v>4.6574999999999998</v>
      </c>
      <c r="R248">
        <v>4.93</v>
      </c>
      <c r="S248">
        <v>5.1574999999999998</v>
      </c>
      <c r="T248">
        <v>5.0202941176470599</v>
      </c>
      <c r="U248">
        <v>4.55</v>
      </c>
      <c r="V248">
        <v>4.92</v>
      </c>
      <c r="W248">
        <v>5.4</v>
      </c>
      <c r="X248">
        <v>4.9462264150943396</v>
      </c>
      <c r="Y248">
        <v>4.6275000000000004</v>
      </c>
      <c r="Z248">
        <v>5.1150000000000002</v>
      </c>
      <c r="AA248">
        <v>5.7350000000000003</v>
      </c>
      <c r="AB248">
        <v>5.25</v>
      </c>
      <c r="AC248">
        <v>4.42</v>
      </c>
      <c r="AD248">
        <v>4.6900000000000004</v>
      </c>
      <c r="AE248">
        <v>5.14</v>
      </c>
      <c r="AF248">
        <v>4.7298581560283699</v>
      </c>
      <c r="AG248">
        <v>4.3499999999999996</v>
      </c>
      <c r="AH248">
        <v>4.75</v>
      </c>
      <c r="AI248">
        <v>5.16</v>
      </c>
      <c r="AJ248">
        <v>4.8963865546218504</v>
      </c>
      <c r="AK248">
        <v>4.5750000000000002</v>
      </c>
      <c r="AL248">
        <v>4.9000000000000004</v>
      </c>
      <c r="AM248">
        <v>5.2149999999999999</v>
      </c>
      <c r="AN248">
        <v>4.8843809523809503</v>
      </c>
      <c r="AO248">
        <v>4.3899999999999997</v>
      </c>
      <c r="AP248">
        <v>4.76</v>
      </c>
      <c r="AQ248">
        <v>5.14</v>
      </c>
      <c r="AR248">
        <v>4.7683870967741901</v>
      </c>
      <c r="AS248">
        <v>4.5674999999999999</v>
      </c>
      <c r="AT248">
        <v>4.9649999999999999</v>
      </c>
      <c r="AU248">
        <v>5.44</v>
      </c>
      <c r="AV248">
        <v>5.0220560747663496</v>
      </c>
      <c r="AW248">
        <v>4.63</v>
      </c>
      <c r="AX248">
        <v>4.99</v>
      </c>
      <c r="AY248">
        <v>5.39</v>
      </c>
      <c r="AZ248">
        <v>4.97976127320955</v>
      </c>
      <c r="BA248">
        <v>4.665</v>
      </c>
      <c r="BB248">
        <v>5.1100000000000003</v>
      </c>
      <c r="BC248">
        <v>5.5824999999999996</v>
      </c>
      <c r="BD248">
        <v>5.1602551020408196</v>
      </c>
      <c r="BE248">
        <v>4.58</v>
      </c>
      <c r="BF248">
        <v>5.0750000000000002</v>
      </c>
      <c r="BG248">
        <v>5.5149999999999997</v>
      </c>
      <c r="BH248">
        <v>5.36910714285714</v>
      </c>
      <c r="BI248">
        <v>4.8650000000000002</v>
      </c>
      <c r="BJ248">
        <v>5.3049999999999997</v>
      </c>
      <c r="BK248">
        <v>5.7824999999999998</v>
      </c>
      <c r="BL248">
        <v>5.2753521126760603</v>
      </c>
    </row>
    <row r="249" spans="1:64" x14ac:dyDescent="0.25">
      <c r="A249" s="15" t="str">
        <f t="shared" si="6"/>
        <v>Provisions / Avg Assets--33969</v>
      </c>
      <c r="B249" s="15" t="str">
        <f t="shared" si="7"/>
        <v>Provisions / Avg Assets</v>
      </c>
      <c r="C249">
        <v>16</v>
      </c>
      <c r="D249" s="22">
        <v>33969</v>
      </c>
      <c r="E249">
        <v>1.4999999999999999E-2</v>
      </c>
      <c r="F249">
        <v>0.16</v>
      </c>
      <c r="G249">
        <v>0.35</v>
      </c>
      <c r="H249">
        <v>0.24813186813186799</v>
      </c>
      <c r="I249">
        <v>0.03</v>
      </c>
      <c r="J249">
        <v>0.14000000000000001</v>
      </c>
      <c r="K249">
        <v>0.3</v>
      </c>
      <c r="L249">
        <v>0.204899635036496</v>
      </c>
      <c r="M249">
        <v>0.06</v>
      </c>
      <c r="N249">
        <v>0.21</v>
      </c>
      <c r="O249">
        <v>0.45</v>
      </c>
      <c r="P249">
        <v>0.34118103217755602</v>
      </c>
      <c r="Q249">
        <v>5.5E-2</v>
      </c>
      <c r="R249">
        <v>0.155</v>
      </c>
      <c r="S249">
        <v>0.23749999999999999</v>
      </c>
      <c r="T249">
        <v>0.20323529411764699</v>
      </c>
      <c r="U249">
        <v>0.04</v>
      </c>
      <c r="V249">
        <v>0.14000000000000001</v>
      </c>
      <c r="W249">
        <v>0.3</v>
      </c>
      <c r="X249">
        <v>0.21073756432247001</v>
      </c>
      <c r="Y249">
        <v>0</v>
      </c>
      <c r="Z249">
        <v>0.13</v>
      </c>
      <c r="AA249">
        <v>0.28249999999999997</v>
      </c>
      <c r="AB249">
        <v>0.173135593220339</v>
      </c>
      <c r="AC249">
        <v>0</v>
      </c>
      <c r="AD249">
        <v>0.1</v>
      </c>
      <c r="AE249">
        <v>0.25</v>
      </c>
      <c r="AF249">
        <v>0.123475177304965</v>
      </c>
      <c r="AG249">
        <v>0</v>
      </c>
      <c r="AH249">
        <v>0.12</v>
      </c>
      <c r="AI249">
        <v>0.33</v>
      </c>
      <c r="AJ249">
        <v>0.35554621848739498</v>
      </c>
      <c r="AK249">
        <v>9.5000000000000001E-2</v>
      </c>
      <c r="AL249">
        <v>0.19</v>
      </c>
      <c r="AM249">
        <v>0.3</v>
      </c>
      <c r="AN249">
        <v>0.218571428571429</v>
      </c>
      <c r="AO249">
        <v>0</v>
      </c>
      <c r="AP249">
        <v>0.1</v>
      </c>
      <c r="AQ249">
        <v>0.27</v>
      </c>
      <c r="AR249">
        <v>0.16614601018675701</v>
      </c>
      <c r="AS249">
        <v>0.03</v>
      </c>
      <c r="AT249">
        <v>0.14000000000000001</v>
      </c>
      <c r="AU249">
        <v>0.3</v>
      </c>
      <c r="AV249">
        <v>0.202990654205607</v>
      </c>
      <c r="AW249">
        <v>0.05</v>
      </c>
      <c r="AX249">
        <v>0.15</v>
      </c>
      <c r="AY249">
        <v>0.27</v>
      </c>
      <c r="AZ249">
        <v>0.19453580901856801</v>
      </c>
      <c r="BA249">
        <v>0.06</v>
      </c>
      <c r="BB249">
        <v>0.20499999999999999</v>
      </c>
      <c r="BC249">
        <v>0.41249999999999998</v>
      </c>
      <c r="BD249">
        <v>0.26556122448979602</v>
      </c>
      <c r="BE249">
        <v>9.5000000000000001E-2</v>
      </c>
      <c r="BF249">
        <v>0.19</v>
      </c>
      <c r="BG249">
        <v>0.35749999999999998</v>
      </c>
      <c r="BH249">
        <v>0.63642857142857101</v>
      </c>
      <c r="BI249">
        <v>0.11</v>
      </c>
      <c r="BJ249">
        <v>0.21</v>
      </c>
      <c r="BK249">
        <v>0.43</v>
      </c>
      <c r="BL249">
        <v>0.30669014084507001</v>
      </c>
    </row>
    <row r="250" spans="1:64" x14ac:dyDescent="0.25">
      <c r="A250" s="15" t="str">
        <f t="shared" si="6"/>
        <v>Negative Earners (last 4 qtrs)--33969</v>
      </c>
      <c r="B250" s="15" t="str">
        <f t="shared" si="7"/>
        <v>Negative Earners (last 4 qtrs)</v>
      </c>
      <c r="C250">
        <v>17</v>
      </c>
      <c r="D250" s="22">
        <v>33969</v>
      </c>
      <c r="F250">
        <v>2.1978021978022002</v>
      </c>
      <c r="H250">
        <v>2</v>
      </c>
      <c r="J250">
        <v>1.3416815742397099</v>
      </c>
      <c r="L250">
        <v>15</v>
      </c>
      <c r="N250">
        <v>6.8402201450161604</v>
      </c>
      <c r="P250">
        <v>783</v>
      </c>
      <c r="R250">
        <v>2.9411764705882399</v>
      </c>
      <c r="T250">
        <v>1</v>
      </c>
      <c r="V250">
        <v>1.18043844856661</v>
      </c>
      <c r="X250">
        <v>7</v>
      </c>
      <c r="Z250">
        <v>1.6666666666666701</v>
      </c>
      <c r="AB250">
        <v>2</v>
      </c>
      <c r="AD250">
        <v>1.3986013986014001</v>
      </c>
      <c r="AF250">
        <v>2</v>
      </c>
      <c r="AH250">
        <v>1.65289256198347</v>
      </c>
      <c r="AI250"/>
      <c r="AJ250">
        <v>2</v>
      </c>
      <c r="AK250"/>
      <c r="AL250">
        <v>0.934579439252336</v>
      </c>
      <c r="AN250">
        <v>1</v>
      </c>
      <c r="AP250">
        <v>1.1686143572620999</v>
      </c>
      <c r="AR250">
        <v>7</v>
      </c>
      <c r="AT250">
        <v>1.6055045871559599</v>
      </c>
      <c r="AV250">
        <v>7</v>
      </c>
      <c r="AX250">
        <v>1.56657963446475</v>
      </c>
      <c r="AZ250">
        <v>6</v>
      </c>
      <c r="BB250">
        <v>1.5</v>
      </c>
      <c r="BD250">
        <v>3</v>
      </c>
      <c r="BF250">
        <v>1.78571428571429</v>
      </c>
      <c r="BH250">
        <v>1</v>
      </c>
      <c r="BJ250">
        <v>0.69444444444444398</v>
      </c>
      <c r="BL250">
        <v>1</v>
      </c>
    </row>
    <row r="251" spans="1:64" x14ac:dyDescent="0.25">
      <c r="A251" s="15" t="str">
        <f t="shared" si="6"/>
        <v>Noncore Funding / Liab--33969</v>
      </c>
      <c r="B251" s="15" t="str">
        <f t="shared" si="7"/>
        <v>Noncore Funding / Liab</v>
      </c>
      <c r="C251">
        <v>18</v>
      </c>
      <c r="D251" s="22">
        <v>33969</v>
      </c>
      <c r="E251">
        <v>4.3597813152022296</v>
      </c>
      <c r="F251">
        <v>6.7746750016222901</v>
      </c>
      <c r="G251">
        <v>11.0141407708717</v>
      </c>
      <c r="H251">
        <v>7.5605212706248697</v>
      </c>
      <c r="I251">
        <v>3.8895877293755601</v>
      </c>
      <c r="J251">
        <v>6.4200043316299</v>
      </c>
      <c r="K251">
        <v>9.7422412782769001</v>
      </c>
      <c r="L251">
        <v>7.3849434943305097</v>
      </c>
      <c r="M251">
        <v>5.6726720425405004</v>
      </c>
      <c r="N251">
        <v>9.3825269314566508</v>
      </c>
      <c r="O251">
        <v>14.4902244156644</v>
      </c>
      <c r="P251">
        <v>11.251906975585401</v>
      </c>
      <c r="Q251">
        <v>3.5328330498108098</v>
      </c>
      <c r="R251">
        <v>5.7106063695125604</v>
      </c>
      <c r="S251">
        <v>8.5040740019905208</v>
      </c>
      <c r="T251">
        <v>6.7445396077647297</v>
      </c>
      <c r="U251">
        <v>3.5473927562291299</v>
      </c>
      <c r="V251">
        <v>6.07098270019618</v>
      </c>
      <c r="W251">
        <v>8.9698347528078504</v>
      </c>
      <c r="X251">
        <v>6.9850766614510702</v>
      </c>
      <c r="Y251">
        <v>4.4337171182029298</v>
      </c>
      <c r="Z251">
        <v>7.8791297242697098</v>
      </c>
      <c r="AA251">
        <v>11.745628084659099</v>
      </c>
      <c r="AB251">
        <v>8.4501802107792905</v>
      </c>
      <c r="AC251">
        <v>5.3716402896924498</v>
      </c>
      <c r="AD251">
        <v>7.5866188769414604</v>
      </c>
      <c r="AE251">
        <v>10.4467522408505</v>
      </c>
      <c r="AF251">
        <v>8.2236596453934094</v>
      </c>
      <c r="AG251">
        <v>4.42596566523605</v>
      </c>
      <c r="AH251">
        <v>6.6604235885726002</v>
      </c>
      <c r="AI251">
        <v>11.2546546090128</v>
      </c>
      <c r="AJ251">
        <v>9.9137030427960102</v>
      </c>
      <c r="AK251">
        <v>3.3770472028635901</v>
      </c>
      <c r="AL251">
        <v>5.0068246680729596</v>
      </c>
      <c r="AM251">
        <v>7.8426791337089998</v>
      </c>
      <c r="AN251">
        <v>6.1096648205437898</v>
      </c>
      <c r="AO251">
        <v>3.8470735282328299</v>
      </c>
      <c r="AP251">
        <v>6.2900188323917101</v>
      </c>
      <c r="AQ251">
        <v>9.6326718254823902</v>
      </c>
      <c r="AR251">
        <v>7.1421955762495397</v>
      </c>
      <c r="AS251">
        <v>4.1366044953847299</v>
      </c>
      <c r="AT251">
        <v>6.3483568907655998</v>
      </c>
      <c r="AU251">
        <v>9.6331705652197499</v>
      </c>
      <c r="AV251">
        <v>7.2531182897659301</v>
      </c>
      <c r="AW251">
        <v>3.5496526622675701</v>
      </c>
      <c r="AX251">
        <v>5.6564927338600803</v>
      </c>
      <c r="AY251">
        <v>8.8101842876021195</v>
      </c>
      <c r="AZ251">
        <v>6.7583309185820699</v>
      </c>
      <c r="BA251">
        <v>4.4342313614946303</v>
      </c>
      <c r="BB251">
        <v>6.9623201263063796</v>
      </c>
      <c r="BC251">
        <v>10.8219103453972</v>
      </c>
      <c r="BD251">
        <v>8.2439621175328099</v>
      </c>
      <c r="BE251">
        <v>5.3602726127326203</v>
      </c>
      <c r="BF251">
        <v>8.4674795847472808</v>
      </c>
      <c r="BG251">
        <v>13.4672410523037</v>
      </c>
      <c r="BH251">
        <v>15.109871644311101</v>
      </c>
      <c r="BI251">
        <v>3.7764142994599799</v>
      </c>
      <c r="BJ251">
        <v>5.39588993679277</v>
      </c>
      <c r="BK251">
        <v>8.6208722865842393</v>
      </c>
      <c r="BL251">
        <v>7.16791606252115</v>
      </c>
    </row>
    <row r="252" spans="1:64" x14ac:dyDescent="0.25">
      <c r="A252" s="15" t="str">
        <f t="shared" si="6"/>
        <v>Brokered Dep / Liab--33969</v>
      </c>
      <c r="B252" s="15" t="str">
        <f t="shared" si="7"/>
        <v>Brokered Dep / Liab</v>
      </c>
      <c r="C252">
        <v>19</v>
      </c>
      <c r="D252" s="22">
        <v>33969</v>
      </c>
      <c r="E252">
        <v>0</v>
      </c>
      <c r="F252">
        <v>0</v>
      </c>
      <c r="G252">
        <v>0</v>
      </c>
      <c r="H252">
        <v>0.235483142227391</v>
      </c>
      <c r="I252">
        <v>0</v>
      </c>
      <c r="J252">
        <v>0</v>
      </c>
      <c r="K252">
        <v>0</v>
      </c>
      <c r="L252">
        <v>9.0692770064744896E-2</v>
      </c>
      <c r="M252">
        <v>0</v>
      </c>
      <c r="N252">
        <v>0</v>
      </c>
      <c r="O252">
        <v>0</v>
      </c>
      <c r="P252">
        <v>0.115672422500375</v>
      </c>
      <c r="Q252">
        <v>0</v>
      </c>
      <c r="R252">
        <v>0</v>
      </c>
      <c r="S252">
        <v>0</v>
      </c>
      <c r="T252">
        <v>3.22816028196223E-2</v>
      </c>
      <c r="U252">
        <v>0</v>
      </c>
      <c r="V252">
        <v>0</v>
      </c>
      <c r="W252">
        <v>0</v>
      </c>
      <c r="X252">
        <v>7.0418649336867603E-2</v>
      </c>
      <c r="Y252">
        <v>0</v>
      </c>
      <c r="Z252">
        <v>0</v>
      </c>
      <c r="AA252">
        <v>0</v>
      </c>
      <c r="AB252">
        <v>0.16515678420626501</v>
      </c>
      <c r="AC252">
        <v>0</v>
      </c>
      <c r="AD252">
        <v>0</v>
      </c>
      <c r="AE252">
        <v>0</v>
      </c>
      <c r="AF252">
        <v>1.6868706362268799E-2</v>
      </c>
      <c r="AG252">
        <v>0</v>
      </c>
      <c r="AH252">
        <v>0</v>
      </c>
      <c r="AI252">
        <v>0</v>
      </c>
      <c r="AJ252">
        <v>0.38889485135344098</v>
      </c>
      <c r="AK252">
        <v>0</v>
      </c>
      <c r="AL252">
        <v>0</v>
      </c>
      <c r="AM252">
        <v>0</v>
      </c>
      <c r="AN252">
        <v>0.20756652096102199</v>
      </c>
      <c r="AO252">
        <v>0</v>
      </c>
      <c r="AP252">
        <v>0</v>
      </c>
      <c r="AQ252">
        <v>0</v>
      </c>
      <c r="AR252">
        <v>8.6921795246915207E-2</v>
      </c>
      <c r="AS252">
        <v>0</v>
      </c>
      <c r="AT252">
        <v>0</v>
      </c>
      <c r="AU252">
        <v>0</v>
      </c>
      <c r="AV252">
        <v>6.0534289068248197E-2</v>
      </c>
      <c r="AW252">
        <v>0</v>
      </c>
      <c r="AX252">
        <v>0</v>
      </c>
      <c r="AY252">
        <v>0</v>
      </c>
      <c r="AZ252">
        <v>5.5733929078035802E-2</v>
      </c>
      <c r="BA252">
        <v>0</v>
      </c>
      <c r="BB252">
        <v>0</v>
      </c>
      <c r="BC252">
        <v>0</v>
      </c>
      <c r="BD252">
        <v>7.0337224662643597E-2</v>
      </c>
      <c r="BE252">
        <v>0</v>
      </c>
      <c r="BF252">
        <v>0</v>
      </c>
      <c r="BG252">
        <v>0</v>
      </c>
      <c r="BH252">
        <v>0.902065027859</v>
      </c>
      <c r="BI252">
        <v>0</v>
      </c>
      <c r="BJ252">
        <v>0</v>
      </c>
      <c r="BK252">
        <v>0</v>
      </c>
      <c r="BL252">
        <v>0.17592403665120099</v>
      </c>
    </row>
    <row r="253" spans="1:64" x14ac:dyDescent="0.25">
      <c r="A253" s="15" t="str">
        <f t="shared" si="6"/>
        <v>Liquid Assets / Assets--33969</v>
      </c>
      <c r="B253" s="15" t="str">
        <f t="shared" si="7"/>
        <v>Liquid Assets / Assets</v>
      </c>
      <c r="C253">
        <v>20</v>
      </c>
      <c r="D253" s="22">
        <v>33969</v>
      </c>
      <c r="E253">
        <v>-1.97</v>
      </c>
      <c r="F253">
        <v>4.75</v>
      </c>
      <c r="G253">
        <v>12.984999999999999</v>
      </c>
      <c r="H253">
        <v>8.2739560439560407</v>
      </c>
      <c r="I253">
        <v>-2.08</v>
      </c>
      <c r="J253">
        <v>4.37</v>
      </c>
      <c r="K253">
        <v>11.25</v>
      </c>
      <c r="L253">
        <v>6.1472876712328803</v>
      </c>
      <c r="M253">
        <v>-3.27</v>
      </c>
      <c r="N253">
        <v>4.17</v>
      </c>
      <c r="O253">
        <v>12.82</v>
      </c>
      <c r="P253">
        <v>6.5632295509763301</v>
      </c>
      <c r="Q253">
        <v>-0.58250000000000002</v>
      </c>
      <c r="R253">
        <v>5.9749999999999996</v>
      </c>
      <c r="S253">
        <v>10.2675</v>
      </c>
      <c r="T253">
        <v>6.5232352941176499</v>
      </c>
      <c r="U253">
        <v>-2.1749999999999998</v>
      </c>
      <c r="V253">
        <v>4.32</v>
      </c>
      <c r="W253">
        <v>11.3</v>
      </c>
      <c r="X253">
        <v>6.5067697594501697</v>
      </c>
      <c r="Y253">
        <v>-1.0725</v>
      </c>
      <c r="Z253">
        <v>5.19</v>
      </c>
      <c r="AA253">
        <v>14.43</v>
      </c>
      <c r="AB253">
        <v>11.005762711864399</v>
      </c>
      <c r="AC253">
        <v>-3.9049999999999998</v>
      </c>
      <c r="AD253">
        <v>3.51</v>
      </c>
      <c r="AE253">
        <v>11.19</v>
      </c>
      <c r="AF253">
        <v>4.6316312056737603</v>
      </c>
      <c r="AG253">
        <v>-0.97</v>
      </c>
      <c r="AH253">
        <v>4.87</v>
      </c>
      <c r="AI253">
        <v>13.45</v>
      </c>
      <c r="AJ253">
        <v>6.6859663865546199</v>
      </c>
      <c r="AK253">
        <v>-1.395</v>
      </c>
      <c r="AL253">
        <v>3.42</v>
      </c>
      <c r="AM253">
        <v>8.2650000000000006</v>
      </c>
      <c r="AN253">
        <v>3.8266666666666702</v>
      </c>
      <c r="AO253">
        <v>-2.2400000000000002</v>
      </c>
      <c r="AP253">
        <v>4.01</v>
      </c>
      <c r="AQ253">
        <v>10.324999999999999</v>
      </c>
      <c r="AR253">
        <v>5.0433106960950802</v>
      </c>
      <c r="AS253">
        <v>1.2649999999999999</v>
      </c>
      <c r="AT253">
        <v>6.9249999999999998</v>
      </c>
      <c r="AU253">
        <v>15.3325</v>
      </c>
      <c r="AV253">
        <v>10.349415887850499</v>
      </c>
      <c r="AW253">
        <v>-1.5825</v>
      </c>
      <c r="AX253">
        <v>4.38</v>
      </c>
      <c r="AY253">
        <v>10.56</v>
      </c>
      <c r="AZ253">
        <v>5.9599202127659598</v>
      </c>
      <c r="BA253">
        <v>-1.915</v>
      </c>
      <c r="BB253">
        <v>5.4749999999999996</v>
      </c>
      <c r="BC253">
        <v>15.282500000000001</v>
      </c>
      <c r="BD253">
        <v>8.5723469387755102</v>
      </c>
      <c r="BE253">
        <v>-8.5924999999999994</v>
      </c>
      <c r="BF253">
        <v>1.1499999999999999</v>
      </c>
      <c r="BG253">
        <v>11.12</v>
      </c>
      <c r="BH253">
        <v>5.2862499999999999</v>
      </c>
      <c r="BI253">
        <v>-3.3224999999999998</v>
      </c>
      <c r="BJ253">
        <v>2.27</v>
      </c>
      <c r="BK253">
        <v>11.262499999999999</v>
      </c>
      <c r="BL253">
        <v>6.7252112676056299</v>
      </c>
    </row>
    <row r="254" spans="1:64" x14ac:dyDescent="0.25">
      <c r="A254" s="15" t="str">
        <f t="shared" si="6"/>
        <v>Net Loan Growth (last 4 qtrs)--33969</v>
      </c>
      <c r="B254" s="15" t="str">
        <f t="shared" si="7"/>
        <v>Net Loan Growth (last 4 qtrs)</v>
      </c>
      <c r="C254">
        <v>21</v>
      </c>
      <c r="D254" s="22">
        <v>33969</v>
      </c>
      <c r="F254">
        <v>68.131868131868103</v>
      </c>
      <c r="J254">
        <v>67.441860465116307</v>
      </c>
      <c r="N254">
        <v>64.436096793919802</v>
      </c>
      <c r="R254">
        <v>73.529411764705898</v>
      </c>
      <c r="V254">
        <v>66.947723440134894</v>
      </c>
      <c r="Z254">
        <v>71.6666666666667</v>
      </c>
      <c r="AD254">
        <v>60.839160839160797</v>
      </c>
      <c r="AH254">
        <v>71.900826446281002</v>
      </c>
      <c r="AI254"/>
      <c r="AK254"/>
      <c r="AL254">
        <v>67.289719626168207</v>
      </c>
      <c r="AP254">
        <v>66.444073455759593</v>
      </c>
      <c r="AT254">
        <v>78.211009174311897</v>
      </c>
      <c r="AX254">
        <v>66.840731070496105</v>
      </c>
      <c r="BB254">
        <v>69</v>
      </c>
      <c r="BF254">
        <v>53.571428571428598</v>
      </c>
      <c r="BJ254">
        <v>59.0277777777778</v>
      </c>
    </row>
    <row r="255" spans="1:64" x14ac:dyDescent="0.25">
      <c r="A255" s="15" t="str">
        <f t="shared" si="6"/>
        <v>Equity / Assets--34059</v>
      </c>
      <c r="B255" s="15" t="str">
        <f t="shared" si="7"/>
        <v>Equity / Assets</v>
      </c>
      <c r="C255">
        <v>1</v>
      </c>
      <c r="D255" s="22">
        <v>34059</v>
      </c>
      <c r="E255">
        <v>8.1524487232863994</v>
      </c>
      <c r="F255">
        <v>9.2358881660943393</v>
      </c>
      <c r="G255">
        <v>10.9835224045686</v>
      </c>
      <c r="H255">
        <v>9.9018259429896691</v>
      </c>
      <c r="I255">
        <v>7.9154931686910599</v>
      </c>
      <c r="J255">
        <v>9.0513426859522106</v>
      </c>
      <c r="K255">
        <v>10.707607709349</v>
      </c>
      <c r="L255">
        <v>9.5860249548895702</v>
      </c>
      <c r="M255">
        <v>7.5430481363215902</v>
      </c>
      <c r="N255">
        <v>8.7126114358292206</v>
      </c>
      <c r="O255">
        <v>10.506399921029301</v>
      </c>
      <c r="P255">
        <v>9.3558321292069504</v>
      </c>
      <c r="Q255">
        <v>7.65898424096721</v>
      </c>
      <c r="R255">
        <v>8.5063909473407993</v>
      </c>
      <c r="S255">
        <v>10.524182246224701</v>
      </c>
      <c r="T255">
        <v>9.1824651952235197</v>
      </c>
      <c r="U255">
        <v>7.7750592930869704</v>
      </c>
      <c r="V255">
        <v>8.9525874280465398</v>
      </c>
      <c r="W255">
        <v>10.563293879513299</v>
      </c>
      <c r="X255">
        <v>9.4579832780868394</v>
      </c>
      <c r="Y255">
        <v>8.1268445154818707</v>
      </c>
      <c r="Z255">
        <v>9.1510638322974707</v>
      </c>
      <c r="AA255">
        <v>10.649681108616001</v>
      </c>
      <c r="AB255">
        <v>9.5249673781966209</v>
      </c>
      <c r="AC255">
        <v>8.2357890319049805</v>
      </c>
      <c r="AD255">
        <v>9.4846253789519306</v>
      </c>
      <c r="AE255">
        <v>10.739792748495301</v>
      </c>
      <c r="AF255">
        <v>9.9098374225190504</v>
      </c>
      <c r="AG255">
        <v>8.2306064001992301</v>
      </c>
      <c r="AH255">
        <v>9.8208459393723704</v>
      </c>
      <c r="AI255">
        <v>12.231066277878501</v>
      </c>
      <c r="AJ255">
        <v>10.491352124652501</v>
      </c>
      <c r="AK255">
        <v>7.9437981850596504</v>
      </c>
      <c r="AL255">
        <v>8.6849218474556409</v>
      </c>
      <c r="AM255">
        <v>9.9773947690675904</v>
      </c>
      <c r="AN255">
        <v>9.2018418795999608</v>
      </c>
      <c r="AO255">
        <v>8.2847119705532997</v>
      </c>
      <c r="AP255">
        <v>9.5624923803962805</v>
      </c>
      <c r="AQ255">
        <v>11.1614996307505</v>
      </c>
      <c r="AR255">
        <v>10.1491709695994</v>
      </c>
      <c r="AS255">
        <v>7.77662596168362</v>
      </c>
      <c r="AT255">
        <v>8.7977895277938298</v>
      </c>
      <c r="AU255">
        <v>10.327006948208499</v>
      </c>
      <c r="AV255">
        <v>9.2732458731337104</v>
      </c>
      <c r="AW255">
        <v>7.7084171919209901</v>
      </c>
      <c r="AX255">
        <v>8.6938639908422406</v>
      </c>
      <c r="AY255">
        <v>10.0308234871704</v>
      </c>
      <c r="AZ255">
        <v>9.0988840476143604</v>
      </c>
      <c r="BA255">
        <v>7.6666963297310398</v>
      </c>
      <c r="BB255">
        <v>8.7954510927621392</v>
      </c>
      <c r="BC255">
        <v>10.417452518854301</v>
      </c>
      <c r="BD255">
        <v>9.2544891054919596</v>
      </c>
      <c r="BE255">
        <v>7.8978076889748996</v>
      </c>
      <c r="BF255">
        <v>8.7573727881635506</v>
      </c>
      <c r="BG255">
        <v>9.9685069734558809</v>
      </c>
      <c r="BH255">
        <v>9.8144240537404208</v>
      </c>
      <c r="BI255">
        <v>7.7095756504623498</v>
      </c>
      <c r="BJ255">
        <v>8.6450031895206898</v>
      </c>
      <c r="BK255">
        <v>10.455340759173</v>
      </c>
      <c r="BL255">
        <v>9.1187905551180304</v>
      </c>
    </row>
    <row r="256" spans="1:64" x14ac:dyDescent="0.25">
      <c r="A256" s="15" t="str">
        <f t="shared" si="6"/>
        <v>Total Risk Based Capital Ratio--34059</v>
      </c>
      <c r="B256" s="15" t="str">
        <f t="shared" si="7"/>
        <v>Total Risk Based Capital Ratio</v>
      </c>
      <c r="C256">
        <v>2</v>
      </c>
      <c r="D256" s="22">
        <v>34059</v>
      </c>
      <c r="E256">
        <v>0</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L256">
        <v>0</v>
      </c>
    </row>
    <row r="257" spans="1:64" x14ac:dyDescent="0.25">
      <c r="A257" s="15" t="str">
        <f t="shared" si="6"/>
        <v>Tier 1 Leverage Ratio--34059</v>
      </c>
      <c r="B257" s="15" t="str">
        <f t="shared" si="7"/>
        <v>Tier 1 Leverage Ratio</v>
      </c>
      <c r="C257">
        <v>3</v>
      </c>
      <c r="D257" s="22">
        <v>34059</v>
      </c>
      <c r="E257">
        <v>0</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c r="BF257">
        <v>0</v>
      </c>
      <c r="BG257">
        <v>0</v>
      </c>
      <c r="BH257">
        <v>0</v>
      </c>
      <c r="BI257">
        <v>0</v>
      </c>
      <c r="BJ257">
        <v>0</v>
      </c>
      <c r="BK257">
        <v>0</v>
      </c>
      <c r="BL257">
        <v>0</v>
      </c>
    </row>
    <row r="258" spans="1:64" x14ac:dyDescent="0.25">
      <c r="A258" s="15" t="str">
        <f t="shared" si="6"/>
        <v>ALLL / Nonaccrual Loans--34059</v>
      </c>
      <c r="B258" s="15" t="str">
        <f t="shared" si="7"/>
        <v>ALLL / Nonaccrual Loans</v>
      </c>
      <c r="C258">
        <v>4</v>
      </c>
      <c r="D258" s="22">
        <v>34059</v>
      </c>
      <c r="E258">
        <v>115.92592592592599</v>
      </c>
      <c r="F258">
        <v>251.470588235294</v>
      </c>
      <c r="G258">
        <v>619.45945945945903</v>
      </c>
      <c r="H258">
        <v>937.93629179849995</v>
      </c>
      <c r="I258">
        <v>124.45202646815601</v>
      </c>
      <c r="J258">
        <v>250.982818870122</v>
      </c>
      <c r="K258">
        <v>625.55486197808295</v>
      </c>
      <c r="L258">
        <v>795.49680907609695</v>
      </c>
      <c r="M258">
        <v>103.212903225806</v>
      </c>
      <c r="N258">
        <v>212.5</v>
      </c>
      <c r="O258">
        <v>533.06666666666695</v>
      </c>
      <c r="P258">
        <v>655.06464171842504</v>
      </c>
      <c r="Q258">
        <v>164.925373134328</v>
      </c>
      <c r="R258">
        <v>324.84848484848499</v>
      </c>
      <c r="S258">
        <v>798.14814814814804</v>
      </c>
      <c r="T258">
        <v>579.19399736250705</v>
      </c>
      <c r="U258">
        <v>130.85052983826</v>
      </c>
      <c r="V258">
        <v>271.87882913546599</v>
      </c>
      <c r="W258">
        <v>731.08836206896603</v>
      </c>
      <c r="X258">
        <v>909.90366350083798</v>
      </c>
      <c r="Y258">
        <v>101.154791154791</v>
      </c>
      <c r="Z258">
        <v>228.12354988399099</v>
      </c>
      <c r="AA258">
        <v>537.60504201680703</v>
      </c>
      <c r="AB258">
        <v>906.69852127226795</v>
      </c>
      <c r="AC258">
        <v>126.35405724789899</v>
      </c>
      <c r="AD258">
        <v>274.09725565719799</v>
      </c>
      <c r="AE258">
        <v>840.19696969696997</v>
      </c>
      <c r="AF258">
        <v>1043.2258339110199</v>
      </c>
      <c r="AG258">
        <v>142.65578635014799</v>
      </c>
      <c r="AH258">
        <v>277.61194029850702</v>
      </c>
      <c r="AI258">
        <v>560.74074074074099</v>
      </c>
      <c r="AJ258">
        <v>887.30226106047098</v>
      </c>
      <c r="AK258">
        <v>75.421503815973296</v>
      </c>
      <c r="AL258">
        <v>156.80807550143501</v>
      </c>
      <c r="AM258">
        <v>322.24260738182602</v>
      </c>
      <c r="AN258">
        <v>401.433632823442</v>
      </c>
      <c r="AO258">
        <v>100</v>
      </c>
      <c r="AP258">
        <v>217.5</v>
      </c>
      <c r="AQ258">
        <v>601.92307692307702</v>
      </c>
      <c r="AR258">
        <v>808.34302209433804</v>
      </c>
      <c r="AS258">
        <v>135.10638297872299</v>
      </c>
      <c r="AT258">
        <v>276.05633802816902</v>
      </c>
      <c r="AU258">
        <v>675</v>
      </c>
      <c r="AV258">
        <v>924.57268899226597</v>
      </c>
      <c r="AW258">
        <v>133.663366336634</v>
      </c>
      <c r="AX258">
        <v>248.784722222222</v>
      </c>
      <c r="AY258">
        <v>642.857142857143</v>
      </c>
      <c r="AZ258">
        <v>828.38477842191696</v>
      </c>
      <c r="BA258">
        <v>126.48640889654401</v>
      </c>
      <c r="BB258">
        <v>268.36092462618302</v>
      </c>
      <c r="BC258">
        <v>691.14583333333303</v>
      </c>
      <c r="BD258">
        <v>919.405858539728</v>
      </c>
      <c r="BE258">
        <v>133.67346938775501</v>
      </c>
      <c r="BF258">
        <v>266.57458563535903</v>
      </c>
      <c r="BG258">
        <v>467.02702702702697</v>
      </c>
      <c r="BH258">
        <v>864.95987287234095</v>
      </c>
      <c r="BI258">
        <v>131.87424969988001</v>
      </c>
      <c r="BJ258">
        <v>264.20812673333899</v>
      </c>
      <c r="BK258">
        <v>575.75757575757598</v>
      </c>
      <c r="BL258">
        <v>845.09516585232905</v>
      </c>
    </row>
    <row r="259" spans="1:64" x14ac:dyDescent="0.25">
      <c r="A259" s="15" t="str">
        <f t="shared" ref="A259:A322" si="8">B259&amp;"--"&amp;D259</f>
        <v>[NCL + OREO] / [Total Loans + OREO]--34059</v>
      </c>
      <c r="B259" s="15" t="str">
        <f t="shared" ref="B259:B322" si="9">VLOOKUP(C259,labels,2,FALSE)</f>
        <v>[NCL + OREO] / [Total Loans + OREO]</v>
      </c>
      <c r="C259">
        <v>5</v>
      </c>
      <c r="D259" s="22">
        <v>34059</v>
      </c>
      <c r="E259">
        <v>0.75496352243665998</v>
      </c>
      <c r="F259">
        <v>1.6663163057949699</v>
      </c>
      <c r="G259">
        <v>3.5799804332674001</v>
      </c>
      <c r="H259">
        <v>2.4474691757752098</v>
      </c>
      <c r="I259">
        <v>0.56707541625678703</v>
      </c>
      <c r="J259">
        <v>1.3708483181722</v>
      </c>
      <c r="K259">
        <v>2.7113207802255799</v>
      </c>
      <c r="L259">
        <v>1.9070826002971799</v>
      </c>
      <c r="M259">
        <v>0.65714358766950698</v>
      </c>
      <c r="N259">
        <v>1.6421298880983799</v>
      </c>
      <c r="O259">
        <v>3.34847858351241</v>
      </c>
      <c r="P259">
        <v>2.4905410407078201</v>
      </c>
      <c r="Q259">
        <v>1.0070708678559901</v>
      </c>
      <c r="R259">
        <v>1.46007750138148</v>
      </c>
      <c r="S259">
        <v>2.0783224826813198</v>
      </c>
      <c r="T259">
        <v>1.6923476605247101</v>
      </c>
      <c r="U259">
        <v>0.49891454168590899</v>
      </c>
      <c r="V259">
        <v>1.28892798749441</v>
      </c>
      <c r="W259">
        <v>2.5596393456420801</v>
      </c>
      <c r="X259">
        <v>1.79935797736347</v>
      </c>
      <c r="Y259">
        <v>0.47754876702245103</v>
      </c>
      <c r="Z259">
        <v>1.5097334198671699</v>
      </c>
      <c r="AA259">
        <v>3.33326239141125</v>
      </c>
      <c r="AB259">
        <v>2.4032785428909</v>
      </c>
      <c r="AC259">
        <v>0.41034135805927002</v>
      </c>
      <c r="AD259">
        <v>1.4365760610395799</v>
      </c>
      <c r="AE259">
        <v>2.7670126583982801</v>
      </c>
      <c r="AF259">
        <v>1.99233240575316</v>
      </c>
      <c r="AG259">
        <v>0.67901884408885105</v>
      </c>
      <c r="AH259">
        <v>1.22423485321674</v>
      </c>
      <c r="AI259">
        <v>3.0252276771694802</v>
      </c>
      <c r="AJ259">
        <v>1.93503244750869</v>
      </c>
      <c r="AK259">
        <v>0.88954235981385099</v>
      </c>
      <c r="AL259">
        <v>1.4817237302206201</v>
      </c>
      <c r="AM259">
        <v>2.5929237237891298</v>
      </c>
      <c r="AN259">
        <v>2.0620123708103599</v>
      </c>
      <c r="AO259">
        <v>0.64882798311423295</v>
      </c>
      <c r="AP259">
        <v>1.6633417926758001</v>
      </c>
      <c r="AQ259">
        <v>3.3098380193828199</v>
      </c>
      <c r="AR259">
        <v>2.26793465307943</v>
      </c>
      <c r="AS259">
        <v>0.50217530909746499</v>
      </c>
      <c r="AT259">
        <v>1.1633541110423999</v>
      </c>
      <c r="AU259">
        <v>2.2993430067706502</v>
      </c>
      <c r="AV259">
        <v>1.7180213077392199</v>
      </c>
      <c r="AW259">
        <v>0.59120343607410997</v>
      </c>
      <c r="AX259">
        <v>1.2032525447939899</v>
      </c>
      <c r="AY259">
        <v>2.2647080863925799</v>
      </c>
      <c r="AZ259">
        <v>1.6994645367339101</v>
      </c>
      <c r="BA259">
        <v>0.43613702021866702</v>
      </c>
      <c r="BB259">
        <v>1.2043178078319099</v>
      </c>
      <c r="BC259">
        <v>2.51660403497839</v>
      </c>
      <c r="BD259">
        <v>1.8231776700455899</v>
      </c>
      <c r="BE259">
        <v>0.43285001649876698</v>
      </c>
      <c r="BF259">
        <v>1.4174864055721901</v>
      </c>
      <c r="BG259">
        <v>2.1362541754058899</v>
      </c>
      <c r="BH259">
        <v>1.72617316874213</v>
      </c>
      <c r="BI259">
        <v>0.52312799219303696</v>
      </c>
      <c r="BJ259">
        <v>1.3730274705002401</v>
      </c>
      <c r="BK259">
        <v>2.4292152332734198</v>
      </c>
      <c r="BL259">
        <v>1.8761474917785399</v>
      </c>
    </row>
    <row r="260" spans="1:64" x14ac:dyDescent="0.25">
      <c r="A260" s="15" t="str">
        <f t="shared" si="8"/>
        <v>[Noncurrent + Delinquent Loans] / [Capital + ALLL]--34059</v>
      </c>
      <c r="B260" s="15" t="str">
        <f t="shared" si="9"/>
        <v>[Noncurrent + Delinquent Loans] / [Capital + ALLL]</v>
      </c>
      <c r="C260">
        <v>6</v>
      </c>
      <c r="D260" s="22">
        <v>34059</v>
      </c>
      <c r="E260">
        <v>8.02796764421314</v>
      </c>
      <c r="F260">
        <v>16.0196770780789</v>
      </c>
      <c r="G260">
        <v>24.514211091759901</v>
      </c>
      <c r="H260">
        <v>19.034706378216701</v>
      </c>
      <c r="I260">
        <v>7.3029020845285899</v>
      </c>
      <c r="J260">
        <v>14.216362173963001</v>
      </c>
      <c r="K260">
        <v>23.690990089331699</v>
      </c>
      <c r="L260">
        <v>16.7997424652436</v>
      </c>
      <c r="M260">
        <v>7.2024729520865503</v>
      </c>
      <c r="N260">
        <v>14.3364928909953</v>
      </c>
      <c r="O260">
        <v>24.846834581347899</v>
      </c>
      <c r="P260">
        <v>18.4629545141322</v>
      </c>
      <c r="Q260">
        <v>10.1053103004636</v>
      </c>
      <c r="R260">
        <v>17.249948616559301</v>
      </c>
      <c r="S260">
        <v>24.4794291199618</v>
      </c>
      <c r="T260">
        <v>18.694457682129201</v>
      </c>
      <c r="U260">
        <v>7.00753717189827</v>
      </c>
      <c r="V260">
        <v>14.0107225817742</v>
      </c>
      <c r="W260">
        <v>23.824154857289901</v>
      </c>
      <c r="X260">
        <v>16.647542629797901</v>
      </c>
      <c r="Y260">
        <v>9.6371200596422906</v>
      </c>
      <c r="Z260">
        <v>16.106899787034401</v>
      </c>
      <c r="AA260">
        <v>25.099380120964899</v>
      </c>
      <c r="AB260">
        <v>20.082659168009499</v>
      </c>
      <c r="AC260">
        <v>6.4758394976318501</v>
      </c>
      <c r="AD260">
        <v>11.1267275708597</v>
      </c>
      <c r="AE260">
        <v>18.7936270426063</v>
      </c>
      <c r="AF260">
        <v>14.378125340869699</v>
      </c>
      <c r="AG260">
        <v>5.8641975308641996</v>
      </c>
      <c r="AH260">
        <v>11.881457313757499</v>
      </c>
      <c r="AI260">
        <v>21.851851851851901</v>
      </c>
      <c r="AJ260">
        <v>15.3342713675697</v>
      </c>
      <c r="AK260">
        <v>10.238953349482999</v>
      </c>
      <c r="AL260">
        <v>16.1542761319173</v>
      </c>
      <c r="AM260">
        <v>26.375195923006402</v>
      </c>
      <c r="AN260">
        <v>19.2852259195855</v>
      </c>
      <c r="AO260">
        <v>6.3552373542178104</v>
      </c>
      <c r="AP260">
        <v>14.2167493503425</v>
      </c>
      <c r="AQ260">
        <v>24.2117139505756</v>
      </c>
      <c r="AR260">
        <v>17.404905424841999</v>
      </c>
      <c r="AS260">
        <v>7.6795344876525702</v>
      </c>
      <c r="AT260">
        <v>13.9886993228388</v>
      </c>
      <c r="AU260">
        <v>23.014205884840798</v>
      </c>
      <c r="AV260">
        <v>16.614597490267101</v>
      </c>
      <c r="AW260">
        <v>8.4473556464407604</v>
      </c>
      <c r="AX260">
        <v>14.5441252482949</v>
      </c>
      <c r="AY260">
        <v>24.234364292053801</v>
      </c>
      <c r="AZ260">
        <v>17.4298659697209</v>
      </c>
      <c r="BA260">
        <v>7.62237291446373</v>
      </c>
      <c r="BB260">
        <v>13.3416659309819</v>
      </c>
      <c r="BC260">
        <v>23.7497070091691</v>
      </c>
      <c r="BD260">
        <v>16.416178859624701</v>
      </c>
      <c r="BE260">
        <v>6.8670802911367801</v>
      </c>
      <c r="BF260">
        <v>13.903099608787199</v>
      </c>
      <c r="BG260">
        <v>19.7702010740602</v>
      </c>
      <c r="BH260">
        <v>16.140411905907602</v>
      </c>
      <c r="BI260">
        <v>6.6810162362019101</v>
      </c>
      <c r="BJ260">
        <v>12.4521536908267</v>
      </c>
      <c r="BK260">
        <v>20.7076376597667</v>
      </c>
      <c r="BL260">
        <v>14.724389864402101</v>
      </c>
    </row>
    <row r="261" spans="1:64" x14ac:dyDescent="0.25">
      <c r="A261" s="15" t="str">
        <f t="shared" si="8"/>
        <v xml:space="preserve">  Ag [NCL+DQ] / [Capital + ALLL]--34059</v>
      </c>
      <c r="B261" s="15" t="str">
        <f t="shared" si="9"/>
        <v xml:space="preserve">  Ag [NCL+DQ] / [Capital + ALLL]</v>
      </c>
      <c r="C261">
        <v>7</v>
      </c>
      <c r="D261" s="22">
        <v>34059</v>
      </c>
      <c r="E261">
        <v>0</v>
      </c>
      <c r="F261">
        <v>1.61985219385817</v>
      </c>
      <c r="G261">
        <v>9.8996017601855009</v>
      </c>
      <c r="H261">
        <v>6.7185344757329402</v>
      </c>
      <c r="I261">
        <v>0</v>
      </c>
      <c r="J261">
        <v>1.5706806282722501</v>
      </c>
      <c r="K261">
        <v>8.0187056575706706</v>
      </c>
      <c r="L261">
        <v>5.3961014342737501</v>
      </c>
      <c r="M261">
        <v>0</v>
      </c>
      <c r="N261">
        <v>0</v>
      </c>
      <c r="O261">
        <v>1.8461185643848199</v>
      </c>
      <c r="P261">
        <v>2.2267330011284598</v>
      </c>
      <c r="Q261">
        <v>0</v>
      </c>
      <c r="R261">
        <v>0</v>
      </c>
      <c r="S261">
        <v>0</v>
      </c>
      <c r="T261">
        <v>1.9912219712349299E-2</v>
      </c>
      <c r="U261">
        <v>0</v>
      </c>
      <c r="V261">
        <v>0.82288037166085903</v>
      </c>
      <c r="W261">
        <v>6.7598426416011197</v>
      </c>
      <c r="X261">
        <v>4.7632257595078604</v>
      </c>
      <c r="Y261">
        <v>0</v>
      </c>
      <c r="Z261">
        <v>1.46233844263878</v>
      </c>
      <c r="AA261">
        <v>8.7039202806837697</v>
      </c>
      <c r="AB261">
        <v>6.4389155116082302</v>
      </c>
      <c r="AC261">
        <v>1.1894612255221</v>
      </c>
      <c r="AD261">
        <v>6.4969648379337999</v>
      </c>
      <c r="AE261">
        <v>10.9520930979602</v>
      </c>
      <c r="AF261">
        <v>8.4510060284088606</v>
      </c>
      <c r="AG261">
        <v>1.0499522748965999</v>
      </c>
      <c r="AH261">
        <v>4.47169130905157</v>
      </c>
      <c r="AI261">
        <v>11.2598904443092</v>
      </c>
      <c r="AJ261">
        <v>8.1286580880392698</v>
      </c>
      <c r="AK261">
        <v>0</v>
      </c>
      <c r="AL261">
        <v>1.0270103728047699</v>
      </c>
      <c r="AM261">
        <v>4.5595474115362702</v>
      </c>
      <c r="AN261">
        <v>3.4845742069256498</v>
      </c>
      <c r="AO261">
        <v>1.28303384071324</v>
      </c>
      <c r="AP261">
        <v>6.1295647966299498</v>
      </c>
      <c r="AQ261">
        <v>13.769928763910499</v>
      </c>
      <c r="AR261">
        <v>9.3238067419243595</v>
      </c>
      <c r="AS261">
        <v>0</v>
      </c>
      <c r="AT261">
        <v>1.1652267708228199</v>
      </c>
      <c r="AU261">
        <v>7.8574789125247797</v>
      </c>
      <c r="AV261">
        <v>4.9699835611341499</v>
      </c>
      <c r="AW261">
        <v>0</v>
      </c>
      <c r="AX261">
        <v>0</v>
      </c>
      <c r="AY261">
        <v>2.4675154062962799</v>
      </c>
      <c r="AZ261">
        <v>2.3501886005743402</v>
      </c>
      <c r="BA261">
        <v>0</v>
      </c>
      <c r="BB261">
        <v>0</v>
      </c>
      <c r="BC261">
        <v>2.1332837202995498</v>
      </c>
      <c r="BD261">
        <v>1.8558101916823799</v>
      </c>
      <c r="BE261">
        <v>0</v>
      </c>
      <c r="BF261">
        <v>0.150647785477553</v>
      </c>
      <c r="BG261">
        <v>2.2031443938767099</v>
      </c>
      <c r="BH261">
        <v>2.2062109791977198</v>
      </c>
      <c r="BI261">
        <v>0</v>
      </c>
      <c r="BJ261">
        <v>0</v>
      </c>
      <c r="BK261">
        <v>0</v>
      </c>
      <c r="BL261">
        <v>0.93789813028109204</v>
      </c>
    </row>
    <row r="262" spans="1:64" x14ac:dyDescent="0.25">
      <c r="A262" s="15" t="str">
        <f t="shared" si="8"/>
        <v xml:space="preserve">  CLD [NCL+DQ] / [Capital + ALLL]--34059</v>
      </c>
      <c r="B262" s="15" t="str">
        <f t="shared" si="9"/>
        <v xml:space="preserve">  CLD [NCL+DQ] / [Capital + ALLL]</v>
      </c>
      <c r="C262">
        <v>8</v>
      </c>
      <c r="D262" s="22">
        <v>34059</v>
      </c>
      <c r="E262">
        <v>0</v>
      </c>
      <c r="F262">
        <v>0</v>
      </c>
      <c r="G262">
        <v>0</v>
      </c>
      <c r="H262">
        <v>0.14630690601461999</v>
      </c>
      <c r="I262">
        <v>0</v>
      </c>
      <c r="J262">
        <v>0</v>
      </c>
      <c r="K262">
        <v>0</v>
      </c>
      <c r="L262">
        <v>0.129333056619409</v>
      </c>
      <c r="M262">
        <v>0</v>
      </c>
      <c r="N262">
        <v>0</v>
      </c>
      <c r="O262">
        <v>0</v>
      </c>
      <c r="P262">
        <v>0.52110682744153602</v>
      </c>
      <c r="Q262">
        <v>0</v>
      </c>
      <c r="R262">
        <v>0</v>
      </c>
      <c r="S262">
        <v>0</v>
      </c>
      <c r="T262">
        <v>4.7834375170909001E-2</v>
      </c>
      <c r="U262">
        <v>0</v>
      </c>
      <c r="V262">
        <v>0</v>
      </c>
      <c r="W262">
        <v>0</v>
      </c>
      <c r="X262">
        <v>0.17101235345494301</v>
      </c>
      <c r="Y262">
        <v>0</v>
      </c>
      <c r="Z262">
        <v>0</v>
      </c>
      <c r="AA262">
        <v>0</v>
      </c>
      <c r="AB262">
        <v>0.187284703522548</v>
      </c>
      <c r="AC262">
        <v>0</v>
      </c>
      <c r="AD262">
        <v>0</v>
      </c>
      <c r="AE262">
        <v>0</v>
      </c>
      <c r="AF262">
        <v>0.128914458487528</v>
      </c>
      <c r="AG262">
        <v>0</v>
      </c>
      <c r="AH262">
        <v>0</v>
      </c>
      <c r="AI262">
        <v>0</v>
      </c>
      <c r="AJ262">
        <v>3.8065534334794003E-2</v>
      </c>
      <c r="AK262">
        <v>0</v>
      </c>
      <c r="AL262">
        <v>0</v>
      </c>
      <c r="AM262">
        <v>0</v>
      </c>
      <c r="AN262">
        <v>0.123715059809461</v>
      </c>
      <c r="AO262">
        <v>0</v>
      </c>
      <c r="AP262">
        <v>0</v>
      </c>
      <c r="AQ262">
        <v>0</v>
      </c>
      <c r="AR262">
        <v>6.2935547981213605E-2</v>
      </c>
      <c r="AS262">
        <v>0</v>
      </c>
      <c r="AT262">
        <v>0</v>
      </c>
      <c r="AU262">
        <v>0</v>
      </c>
      <c r="AV262">
        <v>0.21094753904267999</v>
      </c>
      <c r="AW262">
        <v>0</v>
      </c>
      <c r="AX262">
        <v>0</v>
      </c>
      <c r="AY262">
        <v>0</v>
      </c>
      <c r="AZ262">
        <v>0.118332935456511</v>
      </c>
      <c r="BA262">
        <v>0</v>
      </c>
      <c r="BB262">
        <v>0</v>
      </c>
      <c r="BC262">
        <v>0</v>
      </c>
      <c r="BD262">
        <v>0.25337642620381201</v>
      </c>
      <c r="BE262">
        <v>0</v>
      </c>
      <c r="BF262">
        <v>0</v>
      </c>
      <c r="BG262">
        <v>0</v>
      </c>
      <c r="BH262">
        <v>0.23914933440680899</v>
      </c>
      <c r="BI262">
        <v>0</v>
      </c>
      <c r="BJ262">
        <v>0</v>
      </c>
      <c r="BK262">
        <v>0</v>
      </c>
      <c r="BL262">
        <v>0.53380397968594595</v>
      </c>
    </row>
    <row r="263" spans="1:64" x14ac:dyDescent="0.25">
      <c r="A263" s="15" t="str">
        <f t="shared" si="8"/>
        <v xml:space="preserve">  CRE [NCL+DQ] / [Capital + ALLL]--34059</v>
      </c>
      <c r="B263" s="15" t="str">
        <f t="shared" si="9"/>
        <v xml:space="preserve">  CRE [NCL+DQ] / [Capital + ALLL]</v>
      </c>
      <c r="C263">
        <v>9</v>
      </c>
      <c r="D263" s="22">
        <v>34059</v>
      </c>
      <c r="E263">
        <v>0</v>
      </c>
      <c r="F263">
        <v>0</v>
      </c>
      <c r="G263">
        <v>1.49241005477454</v>
      </c>
      <c r="H263">
        <v>1.44660543384402</v>
      </c>
      <c r="I263">
        <v>0</v>
      </c>
      <c r="J263">
        <v>1.4170327334561399E-2</v>
      </c>
      <c r="K263">
        <v>2.70806402936307</v>
      </c>
      <c r="L263">
        <v>1.99633330962811</v>
      </c>
      <c r="M263">
        <v>0</v>
      </c>
      <c r="N263">
        <v>0.74391988555078703</v>
      </c>
      <c r="O263">
        <v>4.5781018696200499</v>
      </c>
      <c r="P263">
        <v>3.6563505835272698</v>
      </c>
      <c r="Q263">
        <v>0</v>
      </c>
      <c r="R263">
        <v>0.72216182637055404</v>
      </c>
      <c r="S263">
        <v>5.0052651788415403</v>
      </c>
      <c r="T263">
        <v>2.6297698431012599</v>
      </c>
      <c r="U263">
        <v>0</v>
      </c>
      <c r="V263">
        <v>7.5584376584707999E-2</v>
      </c>
      <c r="W263">
        <v>3.0189163524226301</v>
      </c>
      <c r="X263">
        <v>2.12304048102208</v>
      </c>
      <c r="Y263">
        <v>0</v>
      </c>
      <c r="Z263">
        <v>0</v>
      </c>
      <c r="AA263">
        <v>2.0091623061989199</v>
      </c>
      <c r="AB263">
        <v>1.72489811181299</v>
      </c>
      <c r="AC263">
        <v>0</v>
      </c>
      <c r="AD263">
        <v>0</v>
      </c>
      <c r="AE263">
        <v>1.44005529140302</v>
      </c>
      <c r="AF263">
        <v>1.2005025793403099</v>
      </c>
      <c r="AG263">
        <v>0</v>
      </c>
      <c r="AH263">
        <v>0</v>
      </c>
      <c r="AI263">
        <v>0.54630066770081598</v>
      </c>
      <c r="AJ263">
        <v>0.60130150600412302</v>
      </c>
      <c r="AK263">
        <v>7.0851636672807101E-3</v>
      </c>
      <c r="AL263">
        <v>2.2952529994783499</v>
      </c>
      <c r="AM263">
        <v>6.7126985020428602</v>
      </c>
      <c r="AN263">
        <v>4.5429838459112899</v>
      </c>
      <c r="AO263">
        <v>0</v>
      </c>
      <c r="AP263">
        <v>0</v>
      </c>
      <c r="AQ263">
        <v>1.3632947646650799</v>
      </c>
      <c r="AR263">
        <v>1.19105495094245</v>
      </c>
      <c r="AS263">
        <v>0</v>
      </c>
      <c r="AT263">
        <v>0</v>
      </c>
      <c r="AU263">
        <v>2.3194755435640402</v>
      </c>
      <c r="AV263">
        <v>2.0394406327530499</v>
      </c>
      <c r="AW263">
        <v>0</v>
      </c>
      <c r="AX263">
        <v>0.74274449352266303</v>
      </c>
      <c r="AY263">
        <v>3.8199725019836199</v>
      </c>
      <c r="AZ263">
        <v>2.7121989000192901</v>
      </c>
      <c r="BA263">
        <v>0</v>
      </c>
      <c r="BB263">
        <v>0</v>
      </c>
      <c r="BC263">
        <v>2.38774896418614</v>
      </c>
      <c r="BD263">
        <v>1.91335828816054</v>
      </c>
      <c r="BE263">
        <v>0</v>
      </c>
      <c r="BF263">
        <v>0.64787819889860698</v>
      </c>
      <c r="BG263">
        <v>4.3120189887074698</v>
      </c>
      <c r="BH263">
        <v>3.5059389915352801</v>
      </c>
      <c r="BI263">
        <v>0</v>
      </c>
      <c r="BJ263">
        <v>0.63344536326654799</v>
      </c>
      <c r="BK263">
        <v>4.2210170157729898</v>
      </c>
      <c r="BL263">
        <v>3.1141094563480798</v>
      </c>
    </row>
    <row r="264" spans="1:64" x14ac:dyDescent="0.25">
      <c r="A264" s="15" t="str">
        <f t="shared" si="8"/>
        <v xml:space="preserve">  Res RE [NCL+DQ] / [Capital + ALLL]--34059</v>
      </c>
      <c r="B264" s="15" t="str">
        <f t="shared" si="9"/>
        <v xml:space="preserve">  Res RE [NCL+DQ] / [Capital + ALLL]</v>
      </c>
      <c r="C264">
        <v>10</v>
      </c>
      <c r="D264" s="22">
        <v>34059</v>
      </c>
      <c r="E264">
        <v>0.34919347081761898</v>
      </c>
      <c r="F264">
        <v>1.8198413288656099</v>
      </c>
      <c r="G264">
        <v>4.8450066734518602</v>
      </c>
      <c r="H264">
        <v>3.26448974380278</v>
      </c>
      <c r="I264">
        <v>0.22297527857201699</v>
      </c>
      <c r="J264">
        <v>1.73655230834392</v>
      </c>
      <c r="K264">
        <v>4.1750343340518201</v>
      </c>
      <c r="L264">
        <v>2.8560263936419901</v>
      </c>
      <c r="M264">
        <v>0.44460252534234401</v>
      </c>
      <c r="N264">
        <v>2.37411948865119</v>
      </c>
      <c r="O264">
        <v>5.8461538461538503</v>
      </c>
      <c r="P264">
        <v>4.0864674662153</v>
      </c>
      <c r="Q264">
        <v>2.7316766843096798</v>
      </c>
      <c r="R264">
        <v>5.2189246860344403</v>
      </c>
      <c r="S264">
        <v>8.1316240549186691</v>
      </c>
      <c r="T264">
        <v>6.04759077700351</v>
      </c>
      <c r="U264">
        <v>0.66347182018179796</v>
      </c>
      <c r="V264">
        <v>2.2014455773020498</v>
      </c>
      <c r="W264">
        <v>4.9764397501571702</v>
      </c>
      <c r="X264">
        <v>3.3719266020588998</v>
      </c>
      <c r="Y264">
        <v>0</v>
      </c>
      <c r="Z264">
        <v>1.2582750809648</v>
      </c>
      <c r="AA264">
        <v>3.6190477167880699</v>
      </c>
      <c r="AB264">
        <v>2.5048917914861901</v>
      </c>
      <c r="AC264">
        <v>0</v>
      </c>
      <c r="AD264">
        <v>0.39636504253673599</v>
      </c>
      <c r="AE264">
        <v>1.5083091647856099</v>
      </c>
      <c r="AF264">
        <v>1.0849618670794201</v>
      </c>
      <c r="AG264">
        <v>0</v>
      </c>
      <c r="AH264">
        <v>0.140668959049703</v>
      </c>
      <c r="AI264">
        <v>1.1841326228537601</v>
      </c>
      <c r="AJ264">
        <v>0.81352739589619405</v>
      </c>
      <c r="AK264">
        <v>1.8479381761648099</v>
      </c>
      <c r="AL264">
        <v>3.8916362072672501</v>
      </c>
      <c r="AM264">
        <v>6.5383979042158398</v>
      </c>
      <c r="AN264">
        <v>4.5373293121026803</v>
      </c>
      <c r="AO264">
        <v>0</v>
      </c>
      <c r="AP264">
        <v>0.91404602282453196</v>
      </c>
      <c r="AQ264">
        <v>2.8803584265955702</v>
      </c>
      <c r="AR264">
        <v>1.9214782118353799</v>
      </c>
      <c r="AS264">
        <v>0.42500592175321</v>
      </c>
      <c r="AT264">
        <v>1.9031906378015799</v>
      </c>
      <c r="AU264">
        <v>4.3061615541583</v>
      </c>
      <c r="AV264">
        <v>3.1895430273067702</v>
      </c>
      <c r="AW264">
        <v>1.8288065190935701</v>
      </c>
      <c r="AX264">
        <v>4.0124850053665</v>
      </c>
      <c r="AY264">
        <v>7.0361748189108804</v>
      </c>
      <c r="AZ264">
        <v>5.2589054508737503</v>
      </c>
      <c r="BA264">
        <v>0.29542356779975998</v>
      </c>
      <c r="BB264">
        <v>1.5060200766890399</v>
      </c>
      <c r="BC264">
        <v>3.60457475824448</v>
      </c>
      <c r="BD264">
        <v>2.4993360027067899</v>
      </c>
      <c r="BE264">
        <v>0.19769949676491699</v>
      </c>
      <c r="BF264">
        <v>1.20837229374955</v>
      </c>
      <c r="BG264">
        <v>2.29288340904175</v>
      </c>
      <c r="BH264">
        <v>1.6704158319281499</v>
      </c>
      <c r="BI264">
        <v>0.84818246614397697</v>
      </c>
      <c r="BJ264">
        <v>2.5431118620420401</v>
      </c>
      <c r="BK264">
        <v>5.1830155069445603</v>
      </c>
      <c r="BL264">
        <v>3.5325293149099499</v>
      </c>
    </row>
    <row r="265" spans="1:64" x14ac:dyDescent="0.25">
      <c r="A265" s="15" t="str">
        <f t="shared" si="8"/>
        <v xml:space="preserve">  C&amp;I [NCL+DQ] / [Capital + ALLL]--34059</v>
      </c>
      <c r="B265" s="15" t="str">
        <f t="shared" si="9"/>
        <v xml:space="preserve">  C&amp;I [NCL+DQ] / [Capital + ALLL]</v>
      </c>
      <c r="C265">
        <v>11</v>
      </c>
      <c r="D265" s="22">
        <v>34059</v>
      </c>
      <c r="E265">
        <v>2.4656088379129599</v>
      </c>
      <c r="F265">
        <v>7.8900979390375801</v>
      </c>
      <c r="G265">
        <v>16.973998596078498</v>
      </c>
      <c r="H265">
        <v>10.8942802289487</v>
      </c>
      <c r="I265">
        <v>1.65008954971017</v>
      </c>
      <c r="J265">
        <v>4.8204623708804704</v>
      </c>
      <c r="K265">
        <v>10.8597993072927</v>
      </c>
      <c r="L265">
        <v>7.4698139810623401</v>
      </c>
      <c r="M265">
        <v>0.89485458612975399</v>
      </c>
      <c r="N265">
        <v>3.4168564920273301</v>
      </c>
      <c r="O265">
        <v>8.5443037974683502</v>
      </c>
      <c r="P265">
        <v>6.1932278036375799</v>
      </c>
      <c r="Q265">
        <v>0.76508934084080105</v>
      </c>
      <c r="R265">
        <v>2.57388135750239</v>
      </c>
      <c r="S265">
        <v>7.0043431334709698</v>
      </c>
      <c r="T265">
        <v>5.5519380772390399</v>
      </c>
      <c r="U265">
        <v>1.07983962654351</v>
      </c>
      <c r="V265">
        <v>4.0776789883869498</v>
      </c>
      <c r="W265">
        <v>9.5333775667739999</v>
      </c>
      <c r="X265">
        <v>6.7018509913309998</v>
      </c>
      <c r="Y265">
        <v>3.8159395666990501</v>
      </c>
      <c r="Z265">
        <v>8.4483778419923503</v>
      </c>
      <c r="AA265">
        <v>15.145680569636699</v>
      </c>
      <c r="AB265">
        <v>11.588774566285799</v>
      </c>
      <c r="AC265">
        <v>2.3527716618361101</v>
      </c>
      <c r="AD265">
        <v>5.96330275229358</v>
      </c>
      <c r="AE265">
        <v>11.4890664912656</v>
      </c>
      <c r="AF265">
        <v>8.0382985100160393</v>
      </c>
      <c r="AG265">
        <v>2.5806451612903198</v>
      </c>
      <c r="AH265">
        <v>6.7641088103938296</v>
      </c>
      <c r="AI265">
        <v>14.327485380117</v>
      </c>
      <c r="AJ265">
        <v>9.4650991507870401</v>
      </c>
      <c r="AK265">
        <v>1.6201128896254</v>
      </c>
      <c r="AL265">
        <v>3.3106960950764002</v>
      </c>
      <c r="AM265">
        <v>7.9755573296577804</v>
      </c>
      <c r="AN265">
        <v>5.8069510706565302</v>
      </c>
      <c r="AO265">
        <v>2.3422992710844999</v>
      </c>
      <c r="AP265">
        <v>6.6153574208846102</v>
      </c>
      <c r="AQ265">
        <v>14.4755134685713</v>
      </c>
      <c r="AR265">
        <v>9.6592187316347502</v>
      </c>
      <c r="AS265">
        <v>1.6516758205130699</v>
      </c>
      <c r="AT265">
        <v>4.7835954289305098</v>
      </c>
      <c r="AU265">
        <v>9.9101858994137597</v>
      </c>
      <c r="AV265">
        <v>7.10483543682298</v>
      </c>
      <c r="AW265">
        <v>0.93580761508111598</v>
      </c>
      <c r="AX265">
        <v>3.28987341833533</v>
      </c>
      <c r="AY265">
        <v>7.5958088250795903</v>
      </c>
      <c r="AZ265">
        <v>5.3047025702489004</v>
      </c>
      <c r="BA265">
        <v>2.4194914867631998</v>
      </c>
      <c r="BB265">
        <v>5.7615673463299499</v>
      </c>
      <c r="BC265">
        <v>12.466582937113101</v>
      </c>
      <c r="BD265">
        <v>8.45948056694413</v>
      </c>
      <c r="BE265">
        <v>0.25704938463935201</v>
      </c>
      <c r="BF265">
        <v>2.4723197976174101</v>
      </c>
      <c r="BG265">
        <v>5.8950395398993498</v>
      </c>
      <c r="BH265">
        <v>4.4429546330916097</v>
      </c>
      <c r="BI265">
        <v>0.56604404020364596</v>
      </c>
      <c r="BJ265">
        <v>2.62946681289228</v>
      </c>
      <c r="BK265">
        <v>6.6201909644556904</v>
      </c>
      <c r="BL265">
        <v>4.7433535431041998</v>
      </c>
    </row>
    <row r="266" spans="1:64" x14ac:dyDescent="0.25">
      <c r="A266" s="15" t="str">
        <f t="shared" si="8"/>
        <v xml:space="preserve">  Ind [NCL+DQ] / [Capital + ALLL]--34059</v>
      </c>
      <c r="B266" s="15" t="str">
        <f t="shared" si="9"/>
        <v xml:space="preserve">  Ind [NCL+DQ] / [Capital + ALLL]</v>
      </c>
      <c r="C266">
        <v>12</v>
      </c>
      <c r="D266" s="22">
        <v>34059</v>
      </c>
      <c r="E266">
        <v>0.65818373140863595</v>
      </c>
      <c r="F266">
        <v>1.21990755913965</v>
      </c>
      <c r="G266">
        <v>2.5001643459130301</v>
      </c>
      <c r="H266">
        <v>2.2668453488412998</v>
      </c>
      <c r="I266">
        <v>0.56928132100094098</v>
      </c>
      <c r="J266">
        <v>1.3168503090567101</v>
      </c>
      <c r="K266">
        <v>2.6289152853607001</v>
      </c>
      <c r="L266">
        <v>2.0017508070427201</v>
      </c>
      <c r="M266">
        <v>0.50999592003264005</v>
      </c>
      <c r="N266">
        <v>1.4563106796116501</v>
      </c>
      <c r="O266">
        <v>3.1914893617021298</v>
      </c>
      <c r="P266">
        <v>2.4090332771199301</v>
      </c>
      <c r="Q266">
        <v>1.5047128099859099</v>
      </c>
      <c r="R266">
        <v>2.4128562981831099</v>
      </c>
      <c r="S266">
        <v>5.6366391468711496</v>
      </c>
      <c r="T266">
        <v>3.8872603971700301</v>
      </c>
      <c r="U266">
        <v>0.67255611457603204</v>
      </c>
      <c r="V266">
        <v>1.5199547336898001</v>
      </c>
      <c r="W266">
        <v>2.88779682552825</v>
      </c>
      <c r="X266">
        <v>2.1235397601864499</v>
      </c>
      <c r="Y266">
        <v>0.61960233753418803</v>
      </c>
      <c r="Z266">
        <v>1.6234628599783101</v>
      </c>
      <c r="AA266">
        <v>3.4687497279152901</v>
      </c>
      <c r="AB266">
        <v>2.31276094576475</v>
      </c>
      <c r="AC266">
        <v>0.25489262765604098</v>
      </c>
      <c r="AD266">
        <v>0.62179956108266299</v>
      </c>
      <c r="AE266">
        <v>1.2786108795144899</v>
      </c>
      <c r="AF266">
        <v>1.1306173890626501</v>
      </c>
      <c r="AG266">
        <v>0.29651593773165302</v>
      </c>
      <c r="AH266">
        <v>0.798722044728434</v>
      </c>
      <c r="AI266">
        <v>1.7085751128304301</v>
      </c>
      <c r="AJ266">
        <v>2.1112822569785301</v>
      </c>
      <c r="AK266">
        <v>0.90849059497558005</v>
      </c>
      <c r="AL266">
        <v>1.5841253960313499</v>
      </c>
      <c r="AM266">
        <v>2.6616643884361202</v>
      </c>
      <c r="AN266">
        <v>2.1151213028570002</v>
      </c>
      <c r="AO266">
        <v>0.33892974264763898</v>
      </c>
      <c r="AP266">
        <v>0.96163164634592901</v>
      </c>
      <c r="AQ266">
        <v>2.0034013075169499</v>
      </c>
      <c r="AR266">
        <v>1.4878251476397599</v>
      </c>
      <c r="AS266">
        <v>0.64205955334987597</v>
      </c>
      <c r="AT266">
        <v>1.4568552543811799</v>
      </c>
      <c r="AU266">
        <v>2.78680657336671</v>
      </c>
      <c r="AV266">
        <v>2.0377797942219602</v>
      </c>
      <c r="AW266">
        <v>0.96008722884206299</v>
      </c>
      <c r="AX266">
        <v>1.7710317015794801</v>
      </c>
      <c r="AY266">
        <v>3.3137401432859499</v>
      </c>
      <c r="AZ266">
        <v>2.44183117798302</v>
      </c>
      <c r="BA266">
        <v>0.69702647341494395</v>
      </c>
      <c r="BB266">
        <v>1.4049811983964</v>
      </c>
      <c r="BC266">
        <v>3.42922374874128</v>
      </c>
      <c r="BD266">
        <v>2.33536337495892</v>
      </c>
      <c r="BE266">
        <v>0.60832025117739397</v>
      </c>
      <c r="BF266">
        <v>1.5421962016278701</v>
      </c>
      <c r="BG266">
        <v>3.0378693300041602</v>
      </c>
      <c r="BH266">
        <v>5.5064374740302897</v>
      </c>
      <c r="BI266">
        <v>0.69151780184232803</v>
      </c>
      <c r="BJ266">
        <v>1.4564843140457</v>
      </c>
      <c r="BK266">
        <v>2.5119611888057101</v>
      </c>
      <c r="BL266">
        <v>2.20485756601501</v>
      </c>
    </row>
    <row r="267" spans="1:64" x14ac:dyDescent="0.25">
      <c r="A267" s="15" t="str">
        <f t="shared" si="8"/>
        <v xml:space="preserve">  OREO / [Capital + ALLL]--34059</v>
      </c>
      <c r="B267" s="15" t="str">
        <f t="shared" si="9"/>
        <v xml:space="preserve">  OREO / [Capital + ALLL]</v>
      </c>
      <c r="C267">
        <v>13</v>
      </c>
      <c r="D267" s="22">
        <v>34059</v>
      </c>
      <c r="E267">
        <v>0</v>
      </c>
      <c r="F267">
        <v>0.86318161813814198</v>
      </c>
      <c r="G267">
        <v>3.1615242370672001</v>
      </c>
      <c r="H267">
        <v>2.5171327541467399</v>
      </c>
      <c r="I267">
        <v>0</v>
      </c>
      <c r="J267">
        <v>0.75415529645249302</v>
      </c>
      <c r="K267">
        <v>3.3105772894210999</v>
      </c>
      <c r="L267">
        <v>2.2339078202143501</v>
      </c>
      <c r="M267">
        <v>0</v>
      </c>
      <c r="N267">
        <v>1.4128144751518199</v>
      </c>
      <c r="O267">
        <v>5.9045641195072402</v>
      </c>
      <c r="P267">
        <v>5.1458915754609196</v>
      </c>
      <c r="Q267">
        <v>1.0031832936201699</v>
      </c>
      <c r="R267">
        <v>1.9484625747706199</v>
      </c>
      <c r="S267">
        <v>3.5835123523093402</v>
      </c>
      <c r="T267">
        <v>3.0033814434070401</v>
      </c>
      <c r="U267">
        <v>0</v>
      </c>
      <c r="V267">
        <v>0.89773693001992705</v>
      </c>
      <c r="W267">
        <v>3.9095650594837199</v>
      </c>
      <c r="X267">
        <v>2.6240421537104801</v>
      </c>
      <c r="Y267">
        <v>0</v>
      </c>
      <c r="Z267">
        <v>7.1360608943862994E-2</v>
      </c>
      <c r="AA267">
        <v>1.8452846508385901</v>
      </c>
      <c r="AB267">
        <v>1.3821160336884899</v>
      </c>
      <c r="AC267">
        <v>0</v>
      </c>
      <c r="AD267">
        <v>0.46687416629613199</v>
      </c>
      <c r="AE267">
        <v>2.12934655775963</v>
      </c>
      <c r="AF267">
        <v>1.4541769494285599</v>
      </c>
      <c r="AG267">
        <v>0</v>
      </c>
      <c r="AH267">
        <v>0.27974636329727698</v>
      </c>
      <c r="AI267">
        <v>1.52579803252359</v>
      </c>
      <c r="AJ267">
        <v>1.41361846775961</v>
      </c>
      <c r="AK267">
        <v>0</v>
      </c>
      <c r="AL267">
        <v>1.1959654178674399</v>
      </c>
      <c r="AM267">
        <v>4.2145651114900602</v>
      </c>
      <c r="AN267">
        <v>3.3493584166037702</v>
      </c>
      <c r="AO267">
        <v>0</v>
      </c>
      <c r="AP267">
        <v>0.54878840394183803</v>
      </c>
      <c r="AQ267">
        <v>2.4970793923566101</v>
      </c>
      <c r="AR267">
        <v>1.9187564580590999</v>
      </c>
      <c r="AS267">
        <v>0</v>
      </c>
      <c r="AT267">
        <v>0.66053596712880402</v>
      </c>
      <c r="AU267">
        <v>2.5336287710717502</v>
      </c>
      <c r="AV267">
        <v>1.98531628980653</v>
      </c>
      <c r="AW267">
        <v>0</v>
      </c>
      <c r="AX267">
        <v>1.05163147254641</v>
      </c>
      <c r="AY267">
        <v>3.5429331306990899</v>
      </c>
      <c r="AZ267">
        <v>2.53622082776391</v>
      </c>
      <c r="BA267">
        <v>0</v>
      </c>
      <c r="BB267">
        <v>1.1403674697366499</v>
      </c>
      <c r="BC267">
        <v>4.2977455407446996</v>
      </c>
      <c r="BD267">
        <v>3.0965945847833698</v>
      </c>
      <c r="BE267">
        <v>0</v>
      </c>
      <c r="BF267">
        <v>0.47869471413160702</v>
      </c>
      <c r="BG267">
        <v>4.8247136410968396</v>
      </c>
      <c r="BH267">
        <v>3.1755455177749701</v>
      </c>
      <c r="BI267">
        <v>0</v>
      </c>
      <c r="BJ267">
        <v>1.76463917590354</v>
      </c>
      <c r="BK267">
        <v>6.5887698076612597</v>
      </c>
      <c r="BL267">
        <v>3.8854237567618202</v>
      </c>
    </row>
    <row r="268" spans="1:64" x14ac:dyDescent="0.25">
      <c r="A268" s="15" t="str">
        <f t="shared" si="8"/>
        <v>ROAA--34059</v>
      </c>
      <c r="B268" s="15" t="str">
        <f t="shared" si="9"/>
        <v>ROAA</v>
      </c>
      <c r="C268">
        <v>14</v>
      </c>
      <c r="D268" s="22">
        <v>34059</v>
      </c>
      <c r="E268">
        <v>0.87250000000000005</v>
      </c>
      <c r="F268">
        <v>1.1599999999999999</v>
      </c>
      <c r="G268">
        <v>1.5425</v>
      </c>
      <c r="H268">
        <v>1.1357608695652199</v>
      </c>
      <c r="I268">
        <v>0.89</v>
      </c>
      <c r="J268">
        <v>1.24</v>
      </c>
      <c r="K268">
        <v>1.605</v>
      </c>
      <c r="L268">
        <v>1.2563452708907299</v>
      </c>
      <c r="M268">
        <v>0.86</v>
      </c>
      <c r="N268">
        <v>1.25</v>
      </c>
      <c r="O268">
        <v>1.64</v>
      </c>
      <c r="P268">
        <v>1.2534274375394601</v>
      </c>
      <c r="Q268">
        <v>0.65500000000000003</v>
      </c>
      <c r="R268">
        <v>1.075</v>
      </c>
      <c r="S268">
        <v>1.4975000000000001</v>
      </c>
      <c r="T268">
        <v>1.05176470588235</v>
      </c>
      <c r="U268">
        <v>0.84</v>
      </c>
      <c r="V268">
        <v>1.19</v>
      </c>
      <c r="W268">
        <v>1.57</v>
      </c>
      <c r="X268">
        <v>1.21377162629758</v>
      </c>
      <c r="Y268">
        <v>1.01</v>
      </c>
      <c r="Z268">
        <v>1.365</v>
      </c>
      <c r="AA268">
        <v>1.7</v>
      </c>
      <c r="AB268">
        <v>1.33474137931034</v>
      </c>
      <c r="AC268">
        <v>0.96499999999999997</v>
      </c>
      <c r="AD268">
        <v>1.32</v>
      </c>
      <c r="AE268">
        <v>1.68</v>
      </c>
      <c r="AF268">
        <v>1.3547517730496501</v>
      </c>
      <c r="AG268">
        <v>0.9</v>
      </c>
      <c r="AH268">
        <v>1.26</v>
      </c>
      <c r="AI268">
        <v>1.63</v>
      </c>
      <c r="AJ268">
        <v>1.3752941176470601</v>
      </c>
      <c r="AK268">
        <v>0.97</v>
      </c>
      <c r="AL268">
        <v>1.29</v>
      </c>
      <c r="AM268">
        <v>1.61</v>
      </c>
      <c r="AN268">
        <v>1.30057142857143</v>
      </c>
      <c r="AO268">
        <v>0.85750000000000004</v>
      </c>
      <c r="AP268">
        <v>1.24</v>
      </c>
      <c r="AQ268">
        <v>1.58</v>
      </c>
      <c r="AR268">
        <v>1.2376989619377201</v>
      </c>
      <c r="AS268">
        <v>0.94</v>
      </c>
      <c r="AT268">
        <v>1.26</v>
      </c>
      <c r="AU268">
        <v>1.5974999999999999</v>
      </c>
      <c r="AV268">
        <v>1.2745260663507101</v>
      </c>
      <c r="AW268">
        <v>0.87749999999999995</v>
      </c>
      <c r="AX268">
        <v>1.2350000000000001</v>
      </c>
      <c r="AY268">
        <v>1.59</v>
      </c>
      <c r="AZ268">
        <v>1.24821621621622</v>
      </c>
      <c r="BA268">
        <v>0.91500000000000004</v>
      </c>
      <c r="BB268">
        <v>1.21</v>
      </c>
      <c r="BC268">
        <v>1.6525000000000001</v>
      </c>
      <c r="BD268">
        <v>1.2424545454545499</v>
      </c>
      <c r="BE268">
        <v>0.94</v>
      </c>
      <c r="BF268">
        <v>1.24</v>
      </c>
      <c r="BG268">
        <v>1.69</v>
      </c>
      <c r="BH268">
        <v>1.6932653061224501</v>
      </c>
      <c r="BI268">
        <v>0.81499999999999995</v>
      </c>
      <c r="BJ268">
        <v>1.1299999999999999</v>
      </c>
      <c r="BK268">
        <v>1.5625</v>
      </c>
      <c r="BL268">
        <v>1.18281690140845</v>
      </c>
    </row>
    <row r="269" spans="1:64" x14ac:dyDescent="0.25">
      <c r="A269" s="15" t="str">
        <f t="shared" si="8"/>
        <v>NIM--34059</v>
      </c>
      <c r="B269" s="15" t="str">
        <f t="shared" si="9"/>
        <v>NIM</v>
      </c>
      <c r="C269">
        <v>15</v>
      </c>
      <c r="D269" s="22">
        <v>34059</v>
      </c>
      <c r="E269">
        <v>4.25</v>
      </c>
      <c r="F269">
        <v>4.8150000000000004</v>
      </c>
      <c r="G269">
        <v>5.2725</v>
      </c>
      <c r="H269">
        <v>4.7777173913043498</v>
      </c>
      <c r="I269">
        <v>4.3600000000000003</v>
      </c>
      <c r="J269">
        <v>4.83</v>
      </c>
      <c r="K269">
        <v>5.27</v>
      </c>
      <c r="L269">
        <v>4.8404591368227701</v>
      </c>
      <c r="M269">
        <v>4.29</v>
      </c>
      <c r="N269">
        <v>4.7699999999999996</v>
      </c>
      <c r="O269">
        <v>5.29</v>
      </c>
      <c r="P269">
        <v>4.8135693667688999</v>
      </c>
      <c r="Q269">
        <v>4.4550000000000001</v>
      </c>
      <c r="R269">
        <v>4.79</v>
      </c>
      <c r="S269">
        <v>5.1574999999999998</v>
      </c>
      <c r="T269">
        <v>4.9079411764705902</v>
      </c>
      <c r="U269">
        <v>4.4375</v>
      </c>
      <c r="V269">
        <v>4.9000000000000004</v>
      </c>
      <c r="W269">
        <v>5.3624999999999998</v>
      </c>
      <c r="X269">
        <v>4.91667820069204</v>
      </c>
      <c r="Y269">
        <v>4.5949999999999998</v>
      </c>
      <c r="Z269">
        <v>4.9800000000000004</v>
      </c>
      <c r="AA269">
        <v>5.5</v>
      </c>
      <c r="AB269">
        <v>5.0703448275862097</v>
      </c>
      <c r="AC269">
        <v>4.04</v>
      </c>
      <c r="AD269">
        <v>4.4800000000000004</v>
      </c>
      <c r="AE269">
        <v>4.96</v>
      </c>
      <c r="AF269">
        <v>4.5032624113475199</v>
      </c>
      <c r="AG269">
        <v>4.0999999999999996</v>
      </c>
      <c r="AH269">
        <v>4.6399999999999997</v>
      </c>
      <c r="AI269">
        <v>5.12</v>
      </c>
      <c r="AJ269">
        <v>4.74</v>
      </c>
      <c r="AK269">
        <v>4.57</v>
      </c>
      <c r="AL269">
        <v>4.8600000000000003</v>
      </c>
      <c r="AM269">
        <v>5.13</v>
      </c>
      <c r="AN269">
        <v>4.80352380952381</v>
      </c>
      <c r="AO269">
        <v>4.2175000000000002</v>
      </c>
      <c r="AP269">
        <v>4.62</v>
      </c>
      <c r="AQ269">
        <v>5.05</v>
      </c>
      <c r="AR269">
        <v>4.6414359861591699</v>
      </c>
      <c r="AS269">
        <v>4.4524999999999997</v>
      </c>
      <c r="AT269">
        <v>4.88</v>
      </c>
      <c r="AU269">
        <v>5.3174999999999999</v>
      </c>
      <c r="AV269">
        <v>4.91239336492891</v>
      </c>
      <c r="AW269">
        <v>4.54</v>
      </c>
      <c r="AX269">
        <v>4.97</v>
      </c>
      <c r="AY269">
        <v>5.38</v>
      </c>
      <c r="AZ269">
        <v>4.96972972972973</v>
      </c>
      <c r="BA269">
        <v>4.5575000000000001</v>
      </c>
      <c r="BB269">
        <v>5.09</v>
      </c>
      <c r="BC269">
        <v>5.4974999999999996</v>
      </c>
      <c r="BD269">
        <v>5.0816818181818197</v>
      </c>
      <c r="BE269">
        <v>4.6399999999999997</v>
      </c>
      <c r="BF269">
        <v>5.03</v>
      </c>
      <c r="BG269">
        <v>5.56</v>
      </c>
      <c r="BH269">
        <v>5.5071428571428598</v>
      </c>
      <c r="BI269">
        <v>4.68</v>
      </c>
      <c r="BJ269">
        <v>5.23</v>
      </c>
      <c r="BK269">
        <v>5.5875000000000004</v>
      </c>
      <c r="BL269">
        <v>5.1955633802816896</v>
      </c>
    </row>
    <row r="270" spans="1:64" x14ac:dyDescent="0.25">
      <c r="A270" s="15" t="str">
        <f t="shared" si="8"/>
        <v>Provisions / Avg Assets--34059</v>
      </c>
      <c r="B270" s="15" t="str">
        <f t="shared" si="9"/>
        <v>Provisions / Avg Assets</v>
      </c>
      <c r="C270">
        <v>16</v>
      </c>
      <c r="D270" s="22">
        <v>34059</v>
      </c>
      <c r="E270">
        <v>0</v>
      </c>
      <c r="F270">
        <v>7.0000000000000007E-2</v>
      </c>
      <c r="G270">
        <v>0.23</v>
      </c>
      <c r="H270">
        <v>0.14413043478260901</v>
      </c>
      <c r="I270">
        <v>0</v>
      </c>
      <c r="J270">
        <v>7.0000000000000007E-2</v>
      </c>
      <c r="K270">
        <v>0.19</v>
      </c>
      <c r="L270">
        <v>0.14023875114784201</v>
      </c>
      <c r="M270">
        <v>0</v>
      </c>
      <c r="N270">
        <v>0.12</v>
      </c>
      <c r="O270">
        <v>0.28999999999999998</v>
      </c>
      <c r="P270">
        <v>0.20753946062956599</v>
      </c>
      <c r="Q270">
        <v>7.2499999999999995E-2</v>
      </c>
      <c r="R270">
        <v>0.13</v>
      </c>
      <c r="S270">
        <v>0.20749999999999999</v>
      </c>
      <c r="T270">
        <v>0.14441176470588199</v>
      </c>
      <c r="U270">
        <v>0</v>
      </c>
      <c r="V270">
        <v>0.08</v>
      </c>
      <c r="W270">
        <v>0.21</v>
      </c>
      <c r="X270">
        <v>0.15200692041522501</v>
      </c>
      <c r="Y270">
        <v>0</v>
      </c>
      <c r="Z270">
        <v>5.5E-2</v>
      </c>
      <c r="AA270">
        <v>0.18</v>
      </c>
      <c r="AB270">
        <v>9.6293103448275894E-2</v>
      </c>
      <c r="AC270">
        <v>0</v>
      </c>
      <c r="AD270">
        <v>0</v>
      </c>
      <c r="AE270">
        <v>0.105</v>
      </c>
      <c r="AF270">
        <v>7.7234042553191495E-2</v>
      </c>
      <c r="AG270">
        <v>0</v>
      </c>
      <c r="AH270">
        <v>0.02</v>
      </c>
      <c r="AI270">
        <v>0.21</v>
      </c>
      <c r="AJ270">
        <v>0.248739495798319</v>
      </c>
      <c r="AK270">
        <v>3.5000000000000003E-2</v>
      </c>
      <c r="AL270">
        <v>0.11</v>
      </c>
      <c r="AM270">
        <v>0.18</v>
      </c>
      <c r="AN270">
        <v>0.148380952380952</v>
      </c>
      <c r="AO270">
        <v>0</v>
      </c>
      <c r="AP270">
        <v>0</v>
      </c>
      <c r="AQ270">
        <v>0.15</v>
      </c>
      <c r="AR270">
        <v>0.110968858131488</v>
      </c>
      <c r="AS270">
        <v>0</v>
      </c>
      <c r="AT270">
        <v>0.08</v>
      </c>
      <c r="AU270">
        <v>0.21</v>
      </c>
      <c r="AV270">
        <v>0.146872037914692</v>
      </c>
      <c r="AW270">
        <v>0</v>
      </c>
      <c r="AX270">
        <v>0.09</v>
      </c>
      <c r="AY270">
        <v>0.2</v>
      </c>
      <c r="AZ270">
        <v>0.14302702702702699</v>
      </c>
      <c r="BA270">
        <v>0</v>
      </c>
      <c r="BB270">
        <v>0.13</v>
      </c>
      <c r="BC270">
        <v>0.27</v>
      </c>
      <c r="BD270">
        <v>0.18149999999999999</v>
      </c>
      <c r="BE270">
        <v>7.0000000000000007E-2</v>
      </c>
      <c r="BF270">
        <v>0.11</v>
      </c>
      <c r="BG270">
        <v>0.24</v>
      </c>
      <c r="BH270">
        <v>0.47020408163265298</v>
      </c>
      <c r="BI270">
        <v>0</v>
      </c>
      <c r="BJ270">
        <v>0.13</v>
      </c>
      <c r="BK270">
        <v>0.27</v>
      </c>
      <c r="BL270">
        <v>0.224154929577465</v>
      </c>
    </row>
    <row r="271" spans="1:64" x14ac:dyDescent="0.25">
      <c r="A271" s="15" t="str">
        <f t="shared" si="8"/>
        <v>Negative Earners (last 4 qtrs)--34059</v>
      </c>
      <c r="B271" s="15" t="str">
        <f t="shared" si="9"/>
        <v>Negative Earners (last 4 qtrs)</v>
      </c>
      <c r="C271">
        <v>17</v>
      </c>
      <c r="D271" s="22">
        <v>34059</v>
      </c>
      <c r="F271">
        <v>3.2608695652173898</v>
      </c>
      <c r="H271">
        <v>3</v>
      </c>
      <c r="J271">
        <v>1.6201620162016199</v>
      </c>
      <c r="L271">
        <v>18</v>
      </c>
      <c r="N271">
        <v>6.4173959162026</v>
      </c>
      <c r="P271">
        <v>726</v>
      </c>
      <c r="R271">
        <v>2.9411764705882399</v>
      </c>
      <c r="T271">
        <v>1</v>
      </c>
      <c r="V271">
        <v>1.3605442176870699</v>
      </c>
      <c r="X271">
        <v>8</v>
      </c>
      <c r="Z271">
        <v>1.6949152542372901</v>
      </c>
      <c r="AB271">
        <v>2</v>
      </c>
      <c r="AD271">
        <v>0.69930069930069905</v>
      </c>
      <c r="AF271">
        <v>1</v>
      </c>
      <c r="AH271">
        <v>3.30578512396694</v>
      </c>
      <c r="AI271"/>
      <c r="AJ271">
        <v>4</v>
      </c>
      <c r="AK271"/>
      <c r="AL271">
        <v>1.86915887850467</v>
      </c>
      <c r="AN271">
        <v>2</v>
      </c>
      <c r="AP271">
        <v>2.2108843537415002</v>
      </c>
      <c r="AR271">
        <v>13</v>
      </c>
      <c r="AT271">
        <v>2.0930232558139501</v>
      </c>
      <c r="AV271">
        <v>9</v>
      </c>
      <c r="AX271">
        <v>1.3297872340425501</v>
      </c>
      <c r="AZ271">
        <v>5</v>
      </c>
      <c r="BB271">
        <v>2.2321428571428599</v>
      </c>
      <c r="BD271">
        <v>5</v>
      </c>
      <c r="BF271">
        <v>0</v>
      </c>
      <c r="BH271">
        <v>0</v>
      </c>
      <c r="BJ271">
        <v>2.0833333333333299</v>
      </c>
      <c r="BL271">
        <v>3</v>
      </c>
    </row>
    <row r="272" spans="1:64" x14ac:dyDescent="0.25">
      <c r="A272" s="15" t="str">
        <f t="shared" si="8"/>
        <v>Noncore Funding / Liab--34059</v>
      </c>
      <c r="B272" s="15" t="str">
        <f t="shared" si="9"/>
        <v>Noncore Funding / Liab</v>
      </c>
      <c r="C272">
        <v>18</v>
      </c>
      <c r="D272" s="22">
        <v>34059</v>
      </c>
      <c r="E272">
        <v>4.4986442895448802</v>
      </c>
      <c r="F272">
        <v>6.6152599611596603</v>
      </c>
      <c r="G272">
        <v>11.130418042479899</v>
      </c>
      <c r="H272">
        <v>7.8837788233203101</v>
      </c>
      <c r="I272">
        <v>4.0173559472027804</v>
      </c>
      <c r="J272">
        <v>6.5997322623828696</v>
      </c>
      <c r="K272">
        <v>10.0966803365937</v>
      </c>
      <c r="L272">
        <v>7.6045845115111899</v>
      </c>
      <c r="M272">
        <v>5.7404584445214404</v>
      </c>
      <c r="N272">
        <v>9.5170623138098591</v>
      </c>
      <c r="O272">
        <v>15.0318461373934</v>
      </c>
      <c r="P272">
        <v>11.4906477370596</v>
      </c>
      <c r="Q272">
        <v>3.8909369667664699</v>
      </c>
      <c r="R272">
        <v>5.8212104248476999</v>
      </c>
      <c r="S272">
        <v>9.93615045833889</v>
      </c>
      <c r="T272">
        <v>7.14976089159103</v>
      </c>
      <c r="U272">
        <v>3.6715690820238498</v>
      </c>
      <c r="V272">
        <v>6.2339022300137499</v>
      </c>
      <c r="W272">
        <v>9.4467348135431308</v>
      </c>
      <c r="X272">
        <v>7.1072088736188599</v>
      </c>
      <c r="Y272">
        <v>4.7468793418664097</v>
      </c>
      <c r="Z272">
        <v>8.0108464454298005</v>
      </c>
      <c r="AA272">
        <v>12.567565231053701</v>
      </c>
      <c r="AB272">
        <v>8.9505424505502607</v>
      </c>
      <c r="AC272">
        <v>5.4208666754961001</v>
      </c>
      <c r="AD272">
        <v>7.8253529794137497</v>
      </c>
      <c r="AE272">
        <v>10.7230275967043</v>
      </c>
      <c r="AF272">
        <v>8.4781584131279804</v>
      </c>
      <c r="AG272">
        <v>4.6186070867516102</v>
      </c>
      <c r="AH272">
        <v>6.4481842338352502</v>
      </c>
      <c r="AI272">
        <v>10.789611922254901</v>
      </c>
      <c r="AJ272">
        <v>10.098716914162701</v>
      </c>
      <c r="AK272">
        <v>3.3290691295282602</v>
      </c>
      <c r="AL272">
        <v>6.0701159174441601</v>
      </c>
      <c r="AM272">
        <v>8.7864434939581795</v>
      </c>
      <c r="AN272">
        <v>6.5367871692665798</v>
      </c>
      <c r="AO272">
        <v>4.1094216194820499</v>
      </c>
      <c r="AP272">
        <v>6.4178796270875802</v>
      </c>
      <c r="AQ272">
        <v>9.8146948251363693</v>
      </c>
      <c r="AR272">
        <v>7.3242579127115901</v>
      </c>
      <c r="AS272">
        <v>3.9059392556394901</v>
      </c>
      <c r="AT272">
        <v>6.7113207172753198</v>
      </c>
      <c r="AU272">
        <v>9.9613403419124609</v>
      </c>
      <c r="AV272">
        <v>7.4487970542131601</v>
      </c>
      <c r="AW272">
        <v>3.6485281880422802</v>
      </c>
      <c r="AX272">
        <v>5.9040747031162404</v>
      </c>
      <c r="AY272">
        <v>8.9278222245833003</v>
      </c>
      <c r="AZ272">
        <v>6.8256189800814902</v>
      </c>
      <c r="BA272">
        <v>4.8186519089077997</v>
      </c>
      <c r="BB272">
        <v>7.3643557823231802</v>
      </c>
      <c r="BC272">
        <v>10.8427965933761</v>
      </c>
      <c r="BD272">
        <v>8.5516799650795807</v>
      </c>
      <c r="BE272">
        <v>3.5670044250424202</v>
      </c>
      <c r="BF272">
        <v>7.9113427306690101</v>
      </c>
      <c r="BG272">
        <v>14.9481614434499</v>
      </c>
      <c r="BH272">
        <v>16.100776438821299</v>
      </c>
      <c r="BI272">
        <v>3.5657769085213298</v>
      </c>
      <c r="BJ272">
        <v>5.8183069089528701</v>
      </c>
      <c r="BK272">
        <v>9.24445644877588</v>
      </c>
      <c r="BL272">
        <v>7.39313344766708</v>
      </c>
    </row>
    <row r="273" spans="1:64" x14ac:dyDescent="0.25">
      <c r="A273" s="15" t="str">
        <f t="shared" si="8"/>
        <v>Brokered Dep / Liab--34059</v>
      </c>
      <c r="B273" s="15" t="str">
        <f t="shared" si="9"/>
        <v>Brokered Dep / Liab</v>
      </c>
      <c r="C273">
        <v>19</v>
      </c>
      <c r="D273" s="22">
        <v>34059</v>
      </c>
      <c r="E273">
        <v>0</v>
      </c>
      <c r="F273">
        <v>0</v>
      </c>
      <c r="G273">
        <v>0</v>
      </c>
      <c r="H273">
        <v>0.24207075728536401</v>
      </c>
      <c r="I273">
        <v>0</v>
      </c>
      <c r="J273">
        <v>0</v>
      </c>
      <c r="K273">
        <v>0</v>
      </c>
      <c r="L273">
        <v>0.117217479785075</v>
      </c>
      <c r="M273">
        <v>0</v>
      </c>
      <c r="N273">
        <v>0</v>
      </c>
      <c r="O273">
        <v>0</v>
      </c>
      <c r="P273">
        <v>0.147392893389203</v>
      </c>
      <c r="Q273">
        <v>0</v>
      </c>
      <c r="R273">
        <v>0</v>
      </c>
      <c r="S273">
        <v>0</v>
      </c>
      <c r="T273">
        <v>0.10314461053023199</v>
      </c>
      <c r="U273">
        <v>0</v>
      </c>
      <c r="V273">
        <v>0</v>
      </c>
      <c r="W273">
        <v>0</v>
      </c>
      <c r="X273">
        <v>0.11088809128061999</v>
      </c>
      <c r="Y273">
        <v>0</v>
      </c>
      <c r="Z273">
        <v>0</v>
      </c>
      <c r="AA273">
        <v>0</v>
      </c>
      <c r="AB273">
        <v>0.18905340553660199</v>
      </c>
      <c r="AC273">
        <v>0</v>
      </c>
      <c r="AD273">
        <v>0</v>
      </c>
      <c r="AE273">
        <v>0</v>
      </c>
      <c r="AF273">
        <v>1.9637071646705501E-2</v>
      </c>
      <c r="AG273">
        <v>0</v>
      </c>
      <c r="AH273">
        <v>0</v>
      </c>
      <c r="AI273">
        <v>0</v>
      </c>
      <c r="AJ273">
        <v>0.40534372846739097</v>
      </c>
      <c r="AK273">
        <v>0</v>
      </c>
      <c r="AL273">
        <v>0</v>
      </c>
      <c r="AM273">
        <v>0</v>
      </c>
      <c r="AN273">
        <v>0.20151065656686901</v>
      </c>
      <c r="AO273">
        <v>0</v>
      </c>
      <c r="AP273">
        <v>0</v>
      </c>
      <c r="AQ273">
        <v>0</v>
      </c>
      <c r="AR273">
        <v>9.9011809465152506E-2</v>
      </c>
      <c r="AS273">
        <v>0</v>
      </c>
      <c r="AT273">
        <v>0</v>
      </c>
      <c r="AU273">
        <v>0</v>
      </c>
      <c r="AV273">
        <v>0.120331051451388</v>
      </c>
      <c r="AW273">
        <v>0</v>
      </c>
      <c r="AX273">
        <v>0</v>
      </c>
      <c r="AY273">
        <v>0</v>
      </c>
      <c r="AZ273">
        <v>8.4645579456346598E-2</v>
      </c>
      <c r="BA273">
        <v>0</v>
      </c>
      <c r="BB273">
        <v>0</v>
      </c>
      <c r="BC273">
        <v>0</v>
      </c>
      <c r="BD273">
        <v>0.114615000771026</v>
      </c>
      <c r="BE273">
        <v>0</v>
      </c>
      <c r="BF273">
        <v>0</v>
      </c>
      <c r="BG273">
        <v>0</v>
      </c>
      <c r="BH273">
        <v>1.0997960823956201</v>
      </c>
      <c r="BI273">
        <v>0</v>
      </c>
      <c r="BJ273">
        <v>0</v>
      </c>
      <c r="BK273">
        <v>0</v>
      </c>
      <c r="BL273">
        <v>0.23876171958459499</v>
      </c>
    </row>
    <row r="274" spans="1:64" x14ac:dyDescent="0.25">
      <c r="A274" s="15" t="str">
        <f t="shared" si="8"/>
        <v>Liquid Assets / Assets--34059</v>
      </c>
      <c r="B274" s="15" t="str">
        <f t="shared" si="9"/>
        <v>Liquid Assets / Assets</v>
      </c>
      <c r="C274">
        <v>20</v>
      </c>
      <c r="D274" s="22">
        <v>34059</v>
      </c>
      <c r="E274">
        <v>-1.1599999999999999</v>
      </c>
      <c r="F274">
        <v>4.04</v>
      </c>
      <c r="G274">
        <v>10.1325</v>
      </c>
      <c r="H274">
        <v>7.3382608695652198</v>
      </c>
      <c r="I274">
        <v>-2.02</v>
      </c>
      <c r="J274">
        <v>3.87</v>
      </c>
      <c r="K274">
        <v>11.215</v>
      </c>
      <c r="L274">
        <v>5.5856261510128897</v>
      </c>
      <c r="M274">
        <v>-2.94</v>
      </c>
      <c r="N274">
        <v>4.2699999999999996</v>
      </c>
      <c r="O274">
        <v>12.37</v>
      </c>
      <c r="P274">
        <v>6.3943273685166702</v>
      </c>
      <c r="Q274">
        <v>2.1724999999999999</v>
      </c>
      <c r="R274">
        <v>6.0350000000000001</v>
      </c>
      <c r="S274">
        <v>9.84</v>
      </c>
      <c r="T274">
        <v>7.4761764705882401</v>
      </c>
      <c r="U274">
        <v>-1.3</v>
      </c>
      <c r="V274">
        <v>3.95</v>
      </c>
      <c r="W274">
        <v>11.365</v>
      </c>
      <c r="X274">
        <v>6.1490104166666697</v>
      </c>
      <c r="Y274">
        <v>-1.1325000000000001</v>
      </c>
      <c r="Z274">
        <v>5.125</v>
      </c>
      <c r="AA274">
        <v>14.615</v>
      </c>
      <c r="AB274">
        <v>11.223620689655201</v>
      </c>
      <c r="AC274">
        <v>-6.7074999999999996</v>
      </c>
      <c r="AD274">
        <v>1.325</v>
      </c>
      <c r="AE274">
        <v>10.172499999999999</v>
      </c>
      <c r="AF274">
        <v>2.8660000000000001</v>
      </c>
      <c r="AG274">
        <v>-1.78</v>
      </c>
      <c r="AH274">
        <v>5.03</v>
      </c>
      <c r="AI274">
        <v>11.56</v>
      </c>
      <c r="AJ274">
        <v>5.6384873949579797</v>
      </c>
      <c r="AK274">
        <v>-1.95</v>
      </c>
      <c r="AL274">
        <v>3.03</v>
      </c>
      <c r="AM274">
        <v>7.9</v>
      </c>
      <c r="AN274">
        <v>3.4451428571428599</v>
      </c>
      <c r="AO274">
        <v>-2.7524999999999999</v>
      </c>
      <c r="AP274">
        <v>3.48</v>
      </c>
      <c r="AQ274">
        <v>10.0075</v>
      </c>
      <c r="AR274">
        <v>4.5539100346020804</v>
      </c>
      <c r="AS274">
        <v>0.63</v>
      </c>
      <c r="AT274">
        <v>6.44</v>
      </c>
      <c r="AU274">
        <v>14.7125</v>
      </c>
      <c r="AV274">
        <v>9.5753791469194294</v>
      </c>
      <c r="AW274">
        <v>-1.1875</v>
      </c>
      <c r="AX274">
        <v>3.98</v>
      </c>
      <c r="AY274">
        <v>11.31</v>
      </c>
      <c r="AZ274">
        <v>5.8050543478260899</v>
      </c>
      <c r="BA274">
        <v>-0.995</v>
      </c>
      <c r="BB274">
        <v>5.5</v>
      </c>
      <c r="BC274">
        <v>13.455</v>
      </c>
      <c r="BD274">
        <v>7.4698630136986299</v>
      </c>
      <c r="BE274">
        <v>-5.35</v>
      </c>
      <c r="BF274">
        <v>0.32</v>
      </c>
      <c r="BG274">
        <v>9.77</v>
      </c>
      <c r="BH274">
        <v>2.6510204081632698</v>
      </c>
      <c r="BI274">
        <v>-2.9449999999999998</v>
      </c>
      <c r="BJ274">
        <v>3.66</v>
      </c>
      <c r="BK274">
        <v>10.15</v>
      </c>
      <c r="BL274">
        <v>5.5220567375886498</v>
      </c>
    </row>
    <row r="275" spans="1:64" x14ac:dyDescent="0.25">
      <c r="A275" s="15" t="str">
        <f t="shared" si="8"/>
        <v>Net Loan Growth (last 4 qtrs)--34059</v>
      </c>
      <c r="B275" s="15" t="str">
        <f t="shared" si="9"/>
        <v>Net Loan Growth (last 4 qtrs)</v>
      </c>
      <c r="C275">
        <v>21</v>
      </c>
      <c r="D275" s="22">
        <v>34059</v>
      </c>
      <c r="F275">
        <v>66.304347826086996</v>
      </c>
      <c r="J275">
        <v>66.966696669667002</v>
      </c>
      <c r="N275">
        <v>65.676655175461903</v>
      </c>
      <c r="R275">
        <v>79.411764705882305</v>
      </c>
      <c r="V275">
        <v>69.387755102040799</v>
      </c>
      <c r="Z275">
        <v>69.491525423728802</v>
      </c>
      <c r="AD275">
        <v>51.748251748251697</v>
      </c>
      <c r="AH275">
        <v>67.7685950413223</v>
      </c>
      <c r="AI275"/>
      <c r="AK275"/>
      <c r="AL275">
        <v>66.355140186915904</v>
      </c>
      <c r="AP275">
        <v>64.285714285714306</v>
      </c>
      <c r="AT275">
        <v>76.279069767441896</v>
      </c>
      <c r="AX275">
        <v>68.882978723404193</v>
      </c>
      <c r="BB275">
        <v>70.982142857142904</v>
      </c>
      <c r="BF275">
        <v>51.020408163265301</v>
      </c>
      <c r="BJ275">
        <v>62.5</v>
      </c>
    </row>
    <row r="276" spans="1:64" x14ac:dyDescent="0.25">
      <c r="A276" s="15" t="str">
        <f t="shared" si="8"/>
        <v>Equity / Assets--34150</v>
      </c>
      <c r="B276" s="15" t="str">
        <f t="shared" si="9"/>
        <v>Equity / Assets</v>
      </c>
      <c r="C276">
        <v>1</v>
      </c>
      <c r="D276" s="22">
        <v>34150</v>
      </c>
      <c r="E276">
        <v>8.5996307860112804</v>
      </c>
      <c r="F276">
        <v>9.6172823357321704</v>
      </c>
      <c r="G276">
        <v>11.2198996272099</v>
      </c>
      <c r="H276">
        <v>10.8168062120524</v>
      </c>
      <c r="I276">
        <v>8.0947282183147298</v>
      </c>
      <c r="J276">
        <v>9.2409445933886403</v>
      </c>
      <c r="K276">
        <v>10.9736519006791</v>
      </c>
      <c r="L276">
        <v>9.7917657434414895</v>
      </c>
      <c r="M276">
        <v>7.6638442736354202</v>
      </c>
      <c r="N276">
        <v>8.8776608547231106</v>
      </c>
      <c r="O276">
        <v>10.691116827607701</v>
      </c>
      <c r="P276">
        <v>9.5200713635538907</v>
      </c>
      <c r="Q276">
        <v>7.79144848302382</v>
      </c>
      <c r="R276">
        <v>8.5318783378162895</v>
      </c>
      <c r="S276">
        <v>10.737038974081001</v>
      </c>
      <c r="T276">
        <v>9.3689251727939595</v>
      </c>
      <c r="U276">
        <v>7.9059093516924799</v>
      </c>
      <c r="V276">
        <v>9.1597274791824397</v>
      </c>
      <c r="W276">
        <v>10.672460388956599</v>
      </c>
      <c r="X276">
        <v>9.6441813055066703</v>
      </c>
      <c r="Y276">
        <v>8.1692320921833304</v>
      </c>
      <c r="Z276">
        <v>9.1961555264307595</v>
      </c>
      <c r="AA276">
        <v>11.000073480784801</v>
      </c>
      <c r="AB276">
        <v>9.7132318918548695</v>
      </c>
      <c r="AC276">
        <v>8.3984791113996309</v>
      </c>
      <c r="AD276">
        <v>9.6155154814562795</v>
      </c>
      <c r="AE276">
        <v>11.3416320486283</v>
      </c>
      <c r="AF276">
        <v>10.160508838016201</v>
      </c>
      <c r="AG276">
        <v>8.3847272734379903</v>
      </c>
      <c r="AH276">
        <v>10.2855107399684</v>
      </c>
      <c r="AI276">
        <v>12.5461599139231</v>
      </c>
      <c r="AJ276">
        <v>10.8311241033258</v>
      </c>
      <c r="AK276">
        <v>8.1812506411095196</v>
      </c>
      <c r="AL276">
        <v>8.93182145522632</v>
      </c>
      <c r="AM276">
        <v>10.1676643320643</v>
      </c>
      <c r="AN276">
        <v>9.3804421323490406</v>
      </c>
      <c r="AO276">
        <v>8.4667454604061501</v>
      </c>
      <c r="AP276">
        <v>9.8626104023552497</v>
      </c>
      <c r="AQ276">
        <v>11.7249877618541</v>
      </c>
      <c r="AR276">
        <v>10.4321874201648</v>
      </c>
      <c r="AS276">
        <v>7.9269141705895798</v>
      </c>
      <c r="AT276">
        <v>9.0084417840667399</v>
      </c>
      <c r="AU276">
        <v>10.458318372866501</v>
      </c>
      <c r="AV276">
        <v>9.4744004158413997</v>
      </c>
      <c r="AW276">
        <v>7.84188558801866</v>
      </c>
      <c r="AX276">
        <v>8.8683616402779997</v>
      </c>
      <c r="AY276">
        <v>10.2348951450016</v>
      </c>
      <c r="AZ276">
        <v>9.2126741704256592</v>
      </c>
      <c r="BA276">
        <v>7.8051079726969599</v>
      </c>
      <c r="BB276">
        <v>8.8669388872413695</v>
      </c>
      <c r="BC276">
        <v>10.60522286492</v>
      </c>
      <c r="BD276">
        <v>9.3590171746796607</v>
      </c>
      <c r="BE276">
        <v>7.8950299054175597</v>
      </c>
      <c r="BF276">
        <v>8.7059130547919601</v>
      </c>
      <c r="BG276">
        <v>9.9654195752522998</v>
      </c>
      <c r="BH276">
        <v>9.6852712352941701</v>
      </c>
      <c r="BI276">
        <v>7.8739675138283003</v>
      </c>
      <c r="BJ276">
        <v>8.7668263148520005</v>
      </c>
      <c r="BK276">
        <v>10.2909419205329</v>
      </c>
      <c r="BL276">
        <v>9.3515630111276309</v>
      </c>
    </row>
    <row r="277" spans="1:64" x14ac:dyDescent="0.25">
      <c r="A277" s="15" t="str">
        <f t="shared" si="8"/>
        <v>Total Risk Based Capital Ratio--34150</v>
      </c>
      <c r="B277" s="15" t="str">
        <f t="shared" si="9"/>
        <v>Total Risk Based Capital Ratio</v>
      </c>
      <c r="C277">
        <v>2</v>
      </c>
      <c r="D277" s="22">
        <v>34150</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row>
    <row r="278" spans="1:64" x14ac:dyDescent="0.25">
      <c r="A278" s="15" t="str">
        <f t="shared" si="8"/>
        <v>Tier 1 Leverage Ratio--34150</v>
      </c>
      <c r="B278" s="15" t="str">
        <f t="shared" si="9"/>
        <v>Tier 1 Leverage Ratio</v>
      </c>
      <c r="C278">
        <v>3</v>
      </c>
      <c r="D278" s="22">
        <v>34150</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row>
    <row r="279" spans="1:64" x14ac:dyDescent="0.25">
      <c r="A279" s="15" t="str">
        <f t="shared" si="8"/>
        <v>ALLL / Nonaccrual Loans--34150</v>
      </c>
      <c r="B279" s="15" t="str">
        <f t="shared" si="9"/>
        <v>ALLL / Nonaccrual Loans</v>
      </c>
      <c r="C279">
        <v>4</v>
      </c>
      <c r="D279" s="22">
        <v>34150</v>
      </c>
      <c r="E279">
        <v>121.168459403192</v>
      </c>
      <c r="F279">
        <v>296.70081210778898</v>
      </c>
      <c r="G279">
        <v>612.62626262626304</v>
      </c>
      <c r="H279">
        <v>898.81171109792695</v>
      </c>
      <c r="I279">
        <v>121.34361337031601</v>
      </c>
      <c r="J279">
        <v>244.68085106383</v>
      </c>
      <c r="K279">
        <v>623.61647361647397</v>
      </c>
      <c r="L279">
        <v>759.58777362646697</v>
      </c>
      <c r="M279">
        <v>109.080401751154</v>
      </c>
      <c r="N279">
        <v>223.617107033884</v>
      </c>
      <c r="O279">
        <v>565.80593730769999</v>
      </c>
      <c r="P279">
        <v>717.73095565272297</v>
      </c>
      <c r="Q279">
        <v>189.333333333333</v>
      </c>
      <c r="R279">
        <v>283.52941176470603</v>
      </c>
      <c r="S279">
        <v>496</v>
      </c>
      <c r="T279">
        <v>414.53759573561598</v>
      </c>
      <c r="U279">
        <v>126.976227290298</v>
      </c>
      <c r="V279">
        <v>261.08108108108098</v>
      </c>
      <c r="W279">
        <v>819.62962962963002</v>
      </c>
      <c r="X279">
        <v>958.57732951701701</v>
      </c>
      <c r="Y279">
        <v>111.51036357458401</v>
      </c>
      <c r="Z279">
        <v>292.63157894736798</v>
      </c>
      <c r="AA279">
        <v>617.86764705882399</v>
      </c>
      <c r="AB279">
        <v>1060.82823935241</v>
      </c>
      <c r="AC279">
        <v>122.04724409448799</v>
      </c>
      <c r="AD279">
        <v>277.41935483870998</v>
      </c>
      <c r="AE279">
        <v>602.32558139534899</v>
      </c>
      <c r="AF279">
        <v>689.63346820326797</v>
      </c>
      <c r="AG279">
        <v>120.95741512805201</v>
      </c>
      <c r="AH279">
        <v>229.340807174888</v>
      </c>
      <c r="AI279">
        <v>466.58063068118099</v>
      </c>
      <c r="AJ279">
        <v>770.035621979555</v>
      </c>
      <c r="AK279">
        <v>79.807557029444297</v>
      </c>
      <c r="AL279">
        <v>143.338642879898</v>
      </c>
      <c r="AM279">
        <v>307.69421078673901</v>
      </c>
      <c r="AN279">
        <v>369.13872869257199</v>
      </c>
      <c r="AO279">
        <v>105.50901901102699</v>
      </c>
      <c r="AP279">
        <v>213.145672061928</v>
      </c>
      <c r="AQ279">
        <v>549.84756097561001</v>
      </c>
      <c r="AR279">
        <v>642.63544427285103</v>
      </c>
      <c r="AS279">
        <v>124.39338942968701</v>
      </c>
      <c r="AT279">
        <v>254.80684811237899</v>
      </c>
      <c r="AU279">
        <v>675.336786581664</v>
      </c>
      <c r="AV279">
        <v>924.90397294931597</v>
      </c>
      <c r="AW279">
        <v>126.48061918694501</v>
      </c>
      <c r="AX279">
        <v>258.85203385203403</v>
      </c>
      <c r="AY279">
        <v>656.83875703449996</v>
      </c>
      <c r="AZ279">
        <v>967.31823129384304</v>
      </c>
      <c r="BA279">
        <v>132.32323232323199</v>
      </c>
      <c r="BB279">
        <v>281.81818181818198</v>
      </c>
      <c r="BC279">
        <v>748.39506172839504</v>
      </c>
      <c r="BD279">
        <v>1148.01502129962</v>
      </c>
      <c r="BE279">
        <v>183.705839942322</v>
      </c>
      <c r="BF279">
        <v>314.78260869565202</v>
      </c>
      <c r="BG279">
        <v>623.42342342342295</v>
      </c>
      <c r="BH279">
        <v>938.46539311943502</v>
      </c>
      <c r="BI279">
        <v>154.95468989054999</v>
      </c>
      <c r="BJ279">
        <v>283.64164904862599</v>
      </c>
      <c r="BK279">
        <v>922.98535925196802</v>
      </c>
      <c r="BL279">
        <v>975.49455647210902</v>
      </c>
    </row>
    <row r="280" spans="1:64" x14ac:dyDescent="0.25">
      <c r="A280" s="15" t="str">
        <f t="shared" si="8"/>
        <v>[NCL + OREO] / [Total Loans + OREO]--34150</v>
      </c>
      <c r="B280" s="15" t="str">
        <f t="shared" si="9"/>
        <v>[NCL + OREO] / [Total Loans + OREO]</v>
      </c>
      <c r="C280">
        <v>5</v>
      </c>
      <c r="D280" s="22">
        <v>34150</v>
      </c>
      <c r="E280">
        <v>0.55923526160255999</v>
      </c>
      <c r="F280">
        <v>1.6014060608785601</v>
      </c>
      <c r="G280">
        <v>3.3435994513867899</v>
      </c>
      <c r="H280">
        <v>2.2561360481914599</v>
      </c>
      <c r="I280">
        <v>0.49976918264898201</v>
      </c>
      <c r="J280">
        <v>1.2337726797369699</v>
      </c>
      <c r="K280">
        <v>2.2957232402577299</v>
      </c>
      <c r="L280">
        <v>1.7038257297961299</v>
      </c>
      <c r="M280">
        <v>0.59845504818820705</v>
      </c>
      <c r="N280">
        <v>1.4979541006938299</v>
      </c>
      <c r="O280">
        <v>3.0384064328557798</v>
      </c>
      <c r="P280">
        <v>2.2831749386303701</v>
      </c>
      <c r="Q280">
        <v>0.86931900356125302</v>
      </c>
      <c r="R280">
        <v>1.2833321973663401</v>
      </c>
      <c r="S280">
        <v>2.0423332326118002</v>
      </c>
      <c r="T280">
        <v>1.54278101128885</v>
      </c>
      <c r="U280">
        <v>0.45325181827764299</v>
      </c>
      <c r="V280">
        <v>1.14969315621844</v>
      </c>
      <c r="W280">
        <v>2.1327264630178999</v>
      </c>
      <c r="X280">
        <v>1.5823911610747701</v>
      </c>
      <c r="Y280">
        <v>0.50198644915247503</v>
      </c>
      <c r="Z280">
        <v>1.1542106688329301</v>
      </c>
      <c r="AA280">
        <v>2.7955095751705898</v>
      </c>
      <c r="AB280">
        <v>2.0617821102709999</v>
      </c>
      <c r="AC280">
        <v>0.34982197860937903</v>
      </c>
      <c r="AD280">
        <v>1.0334996436208099</v>
      </c>
      <c r="AE280">
        <v>2.2614109131307099</v>
      </c>
      <c r="AF280">
        <v>1.7609575337669701</v>
      </c>
      <c r="AG280">
        <v>0.530008886363178</v>
      </c>
      <c r="AH280">
        <v>1.4050170982761401</v>
      </c>
      <c r="AI280">
        <v>2.6624460031884198</v>
      </c>
      <c r="AJ280">
        <v>1.8514636819995101</v>
      </c>
      <c r="AK280">
        <v>0.79313349292327096</v>
      </c>
      <c r="AL280">
        <v>1.46096065054097</v>
      </c>
      <c r="AM280">
        <v>2.4411494664822202</v>
      </c>
      <c r="AN280">
        <v>1.97909635299149</v>
      </c>
      <c r="AO280">
        <v>0.50119894649946894</v>
      </c>
      <c r="AP280">
        <v>1.44339395002961</v>
      </c>
      <c r="AQ280">
        <v>2.7296200663961598</v>
      </c>
      <c r="AR280">
        <v>1.9482704362776699</v>
      </c>
      <c r="AS280">
        <v>0.45181963035226602</v>
      </c>
      <c r="AT280">
        <v>1.1058532405144801</v>
      </c>
      <c r="AU280">
        <v>2.09256723658121</v>
      </c>
      <c r="AV280">
        <v>1.51458476318997</v>
      </c>
      <c r="AW280">
        <v>0.60707169006904904</v>
      </c>
      <c r="AX280">
        <v>1.1856033874382499</v>
      </c>
      <c r="AY280">
        <v>1.97624070167647</v>
      </c>
      <c r="AZ280">
        <v>1.56603547562347</v>
      </c>
      <c r="BA280">
        <v>0.41494858813090502</v>
      </c>
      <c r="BB280">
        <v>1.2055211974545099</v>
      </c>
      <c r="BC280">
        <v>2.1852612872771702</v>
      </c>
      <c r="BD280">
        <v>1.73546177131616</v>
      </c>
      <c r="BE280">
        <v>0.37736462399529502</v>
      </c>
      <c r="BF280">
        <v>1.1075763198834401</v>
      </c>
      <c r="BG280">
        <v>2.1085828979706802</v>
      </c>
      <c r="BH280">
        <v>1.62703979560783</v>
      </c>
      <c r="BI280">
        <v>0.50571715926566596</v>
      </c>
      <c r="BJ280">
        <v>1.2270949198533101</v>
      </c>
      <c r="BK280">
        <v>2.0775547049755101</v>
      </c>
      <c r="BL280">
        <v>1.65185423003867</v>
      </c>
    </row>
    <row r="281" spans="1:64" x14ac:dyDescent="0.25">
      <c r="A281" s="15" t="str">
        <f t="shared" si="8"/>
        <v>[Noncurrent + Delinquent Loans] / [Capital + ALLL]--34150</v>
      </c>
      <c r="B281" s="15" t="str">
        <f t="shared" si="9"/>
        <v>[Noncurrent + Delinquent Loans] / [Capital + ALLL]</v>
      </c>
      <c r="C281">
        <v>6</v>
      </c>
      <c r="D281" s="22">
        <v>34150</v>
      </c>
      <c r="E281">
        <v>8.0792309075748392</v>
      </c>
      <c r="F281">
        <v>13.850052521008401</v>
      </c>
      <c r="G281">
        <v>21.831038752082499</v>
      </c>
      <c r="H281">
        <v>16.454727771979599</v>
      </c>
      <c r="I281">
        <v>6.3152672570986104</v>
      </c>
      <c r="J281">
        <v>12.131015272026501</v>
      </c>
      <c r="K281">
        <v>19.386272696214299</v>
      </c>
      <c r="L281">
        <v>14.158117887864901</v>
      </c>
      <c r="M281">
        <v>6.2207830693894302</v>
      </c>
      <c r="N281">
        <v>12.5540982089138</v>
      </c>
      <c r="O281">
        <v>21.698028730480601</v>
      </c>
      <c r="P281">
        <v>16.209364007031901</v>
      </c>
      <c r="Q281">
        <v>12.355605057841199</v>
      </c>
      <c r="R281">
        <v>15.9227001854011</v>
      </c>
      <c r="S281">
        <v>21.749696537078002</v>
      </c>
      <c r="T281">
        <v>18.640127881483401</v>
      </c>
      <c r="U281">
        <v>6.4453931965294</v>
      </c>
      <c r="V281">
        <v>12.4083876221498</v>
      </c>
      <c r="W281">
        <v>19.080301990391199</v>
      </c>
      <c r="X281">
        <v>13.9789787175449</v>
      </c>
      <c r="Y281">
        <v>7.6477084483710698</v>
      </c>
      <c r="Z281">
        <v>13.3981403212172</v>
      </c>
      <c r="AA281">
        <v>22.2861108357292</v>
      </c>
      <c r="AB281">
        <v>16.7451188569446</v>
      </c>
      <c r="AC281">
        <v>3.5788529610260702</v>
      </c>
      <c r="AD281">
        <v>8.7038218818691107</v>
      </c>
      <c r="AE281">
        <v>13.9270080015394</v>
      </c>
      <c r="AF281">
        <v>10.508739752959</v>
      </c>
      <c r="AG281">
        <v>4.43885131075612</v>
      </c>
      <c r="AH281">
        <v>10.5236723280556</v>
      </c>
      <c r="AI281">
        <v>18.456065092369201</v>
      </c>
      <c r="AJ281">
        <v>12.942112467557299</v>
      </c>
      <c r="AK281">
        <v>8.9613206914957004</v>
      </c>
      <c r="AL281">
        <v>15.85353686521</v>
      </c>
      <c r="AM281">
        <v>24.230834177642699</v>
      </c>
      <c r="AN281">
        <v>17.9177945583385</v>
      </c>
      <c r="AO281">
        <v>4.6394633873672397</v>
      </c>
      <c r="AP281">
        <v>10.959885386819501</v>
      </c>
      <c r="AQ281">
        <v>18.295788442703198</v>
      </c>
      <c r="AR281">
        <v>13.2931902407457</v>
      </c>
      <c r="AS281">
        <v>6.9239875883547697</v>
      </c>
      <c r="AT281">
        <v>12.6341868649403</v>
      </c>
      <c r="AU281">
        <v>19.7061165215387</v>
      </c>
      <c r="AV281">
        <v>14.472092381840699</v>
      </c>
      <c r="AW281">
        <v>7.6137300932681899</v>
      </c>
      <c r="AX281">
        <v>13.3942317561326</v>
      </c>
      <c r="AY281">
        <v>21.407731582786301</v>
      </c>
      <c r="AZ281">
        <v>15.8006294802776</v>
      </c>
      <c r="BA281">
        <v>7.6804520935011604</v>
      </c>
      <c r="BB281">
        <v>13.8422553056699</v>
      </c>
      <c r="BC281">
        <v>21.076233183856498</v>
      </c>
      <c r="BD281">
        <v>15.5110273496853</v>
      </c>
      <c r="BE281">
        <v>6.7379159399959603</v>
      </c>
      <c r="BF281">
        <v>11.046890595118301</v>
      </c>
      <c r="BG281">
        <v>15.2829365157616</v>
      </c>
      <c r="BH281">
        <v>13.919125478458399</v>
      </c>
      <c r="BI281">
        <v>5.8474660392341598</v>
      </c>
      <c r="BJ281">
        <v>10.645822515681401</v>
      </c>
      <c r="BK281">
        <v>16.320524457081</v>
      </c>
      <c r="BL281">
        <v>12.8085727401723</v>
      </c>
    </row>
    <row r="282" spans="1:64" x14ac:dyDescent="0.25">
      <c r="A282" s="15" t="str">
        <f t="shared" si="8"/>
        <v xml:space="preserve">  Ag [NCL+DQ] / [Capital + ALLL]--34150</v>
      </c>
      <c r="B282" s="15" t="str">
        <f t="shared" si="9"/>
        <v xml:space="preserve">  Ag [NCL+DQ] / [Capital + ALLL]</v>
      </c>
      <c r="C282">
        <v>7</v>
      </c>
      <c r="D282" s="22">
        <v>34150</v>
      </c>
      <c r="E282">
        <v>0</v>
      </c>
      <c r="F282">
        <v>1.28860166719259</v>
      </c>
      <c r="G282">
        <v>7.0319499389092401</v>
      </c>
      <c r="H282">
        <v>5.1150298625539596</v>
      </c>
      <c r="I282">
        <v>0</v>
      </c>
      <c r="J282">
        <v>0.78712765640094795</v>
      </c>
      <c r="K282">
        <v>5.0448259099986696</v>
      </c>
      <c r="L282">
        <v>3.5611767150594398</v>
      </c>
      <c r="M282">
        <v>0</v>
      </c>
      <c r="N282">
        <v>0</v>
      </c>
      <c r="O282">
        <v>1.21294730706285</v>
      </c>
      <c r="P282">
        <v>1.59267676487247</v>
      </c>
      <c r="Q282">
        <v>0</v>
      </c>
      <c r="R282">
        <v>0</v>
      </c>
      <c r="S282">
        <v>0</v>
      </c>
      <c r="T282">
        <v>2.2254146278161E-2</v>
      </c>
      <c r="U282">
        <v>0</v>
      </c>
      <c r="V282">
        <v>0.55649649165255299</v>
      </c>
      <c r="W282">
        <v>4.7124600638977601</v>
      </c>
      <c r="X282">
        <v>3.2444415249549099</v>
      </c>
      <c r="Y282">
        <v>0</v>
      </c>
      <c r="Z282">
        <v>0.85168869309838502</v>
      </c>
      <c r="AA282">
        <v>4.2674834099030097</v>
      </c>
      <c r="AB282">
        <v>4.1307577713260804</v>
      </c>
      <c r="AC282">
        <v>0.15042856527544499</v>
      </c>
      <c r="AD282">
        <v>1.7346317711503301</v>
      </c>
      <c r="AE282">
        <v>5.4904014466104103</v>
      </c>
      <c r="AF282">
        <v>4.4063971312784602</v>
      </c>
      <c r="AG282">
        <v>0.25872656762385299</v>
      </c>
      <c r="AH282">
        <v>2.4974606810207201</v>
      </c>
      <c r="AI282">
        <v>8.9198605601373195</v>
      </c>
      <c r="AJ282">
        <v>5.9760792521144497</v>
      </c>
      <c r="AK282">
        <v>0</v>
      </c>
      <c r="AL282">
        <v>0.23222060957910001</v>
      </c>
      <c r="AM282">
        <v>4.2593342801660503</v>
      </c>
      <c r="AN282">
        <v>2.8904604858612202</v>
      </c>
      <c r="AO282">
        <v>0.35864978902953598</v>
      </c>
      <c r="AP282">
        <v>3.2329169728141101</v>
      </c>
      <c r="AQ282">
        <v>8.59475719810915</v>
      </c>
      <c r="AR282">
        <v>6.0156022838207797</v>
      </c>
      <c r="AS282">
        <v>0</v>
      </c>
      <c r="AT282">
        <v>0.64542573896173105</v>
      </c>
      <c r="AU282">
        <v>5.3325873506484802</v>
      </c>
      <c r="AV282">
        <v>3.6187754951645901</v>
      </c>
      <c r="AW282">
        <v>0</v>
      </c>
      <c r="AX282">
        <v>0</v>
      </c>
      <c r="AY282">
        <v>1.85361628410567</v>
      </c>
      <c r="AZ282">
        <v>1.91700442041596</v>
      </c>
      <c r="BA282">
        <v>0</v>
      </c>
      <c r="BB282">
        <v>0</v>
      </c>
      <c r="BC282">
        <v>1.3416815742397099</v>
      </c>
      <c r="BD282">
        <v>1.4067804331481</v>
      </c>
      <c r="BE282">
        <v>0</v>
      </c>
      <c r="BF282">
        <v>0</v>
      </c>
      <c r="BG282">
        <v>0.64672054289539904</v>
      </c>
      <c r="BH282">
        <v>0.69399835378022601</v>
      </c>
      <c r="BI282">
        <v>0</v>
      </c>
      <c r="BJ282">
        <v>0</v>
      </c>
      <c r="BK282">
        <v>1.25256776391603E-3</v>
      </c>
      <c r="BL282">
        <v>0.72023658282111702</v>
      </c>
    </row>
    <row r="283" spans="1:64" x14ac:dyDescent="0.25">
      <c r="A283" s="15" t="str">
        <f t="shared" si="8"/>
        <v xml:space="preserve">  CLD [NCL+DQ] / [Capital + ALLL]--34150</v>
      </c>
      <c r="B283" s="15" t="str">
        <f t="shared" si="9"/>
        <v xml:space="preserve">  CLD [NCL+DQ] / [Capital + ALLL]</v>
      </c>
      <c r="C283">
        <v>8</v>
      </c>
      <c r="D283" s="22">
        <v>34150</v>
      </c>
      <c r="E283">
        <v>0</v>
      </c>
      <c r="F283">
        <v>0</v>
      </c>
      <c r="G283">
        <v>0</v>
      </c>
      <c r="H283">
        <v>5.35637346381862E-2</v>
      </c>
      <c r="I283">
        <v>0</v>
      </c>
      <c r="J283">
        <v>0</v>
      </c>
      <c r="K283">
        <v>0</v>
      </c>
      <c r="L283">
        <v>7.9422904062969105E-2</v>
      </c>
      <c r="M283">
        <v>0</v>
      </c>
      <c r="N283">
        <v>0</v>
      </c>
      <c r="O283">
        <v>0</v>
      </c>
      <c r="P283">
        <v>0.47781574978431501</v>
      </c>
      <c r="Q283">
        <v>0</v>
      </c>
      <c r="R283">
        <v>0</v>
      </c>
      <c r="S283">
        <v>0</v>
      </c>
      <c r="T283">
        <v>9.7729591516470996E-2</v>
      </c>
      <c r="U283">
        <v>0</v>
      </c>
      <c r="V283">
        <v>0</v>
      </c>
      <c r="W283">
        <v>0</v>
      </c>
      <c r="X283">
        <v>0.108492399206332</v>
      </c>
      <c r="Y283">
        <v>0</v>
      </c>
      <c r="Z283">
        <v>0</v>
      </c>
      <c r="AA283">
        <v>0</v>
      </c>
      <c r="AB283">
        <v>6.9293024768788403E-2</v>
      </c>
      <c r="AC283">
        <v>0</v>
      </c>
      <c r="AD283">
        <v>0</v>
      </c>
      <c r="AE283">
        <v>0</v>
      </c>
      <c r="AF283">
        <v>1.9201430308362799E-2</v>
      </c>
      <c r="AG283">
        <v>0</v>
      </c>
      <c r="AH283">
        <v>0</v>
      </c>
      <c r="AI283">
        <v>0</v>
      </c>
      <c r="AJ283">
        <v>0.10557740526731101</v>
      </c>
      <c r="AK283">
        <v>0</v>
      </c>
      <c r="AL283">
        <v>0</v>
      </c>
      <c r="AM283">
        <v>0</v>
      </c>
      <c r="AN283">
        <v>0.121145943148272</v>
      </c>
      <c r="AO283">
        <v>0</v>
      </c>
      <c r="AP283">
        <v>0</v>
      </c>
      <c r="AQ283">
        <v>0</v>
      </c>
      <c r="AR283">
        <v>4.0216653353046201E-2</v>
      </c>
      <c r="AS283">
        <v>0</v>
      </c>
      <c r="AT283">
        <v>0</v>
      </c>
      <c r="AU283">
        <v>0</v>
      </c>
      <c r="AV283">
        <v>8.3195483534843198E-2</v>
      </c>
      <c r="AW283">
        <v>0</v>
      </c>
      <c r="AX283">
        <v>0</v>
      </c>
      <c r="AY283">
        <v>0</v>
      </c>
      <c r="AZ283">
        <v>0.10569913255331601</v>
      </c>
      <c r="BA283">
        <v>0</v>
      </c>
      <c r="BB283">
        <v>0</v>
      </c>
      <c r="BC283">
        <v>0</v>
      </c>
      <c r="BD283">
        <v>0.20265108566308601</v>
      </c>
      <c r="BE283">
        <v>0</v>
      </c>
      <c r="BF283">
        <v>0</v>
      </c>
      <c r="BG283">
        <v>0</v>
      </c>
      <c r="BH283">
        <v>0.263743677806</v>
      </c>
      <c r="BI283">
        <v>0</v>
      </c>
      <c r="BJ283">
        <v>0</v>
      </c>
      <c r="BK283">
        <v>0</v>
      </c>
      <c r="BL283">
        <v>0.316567647006324</v>
      </c>
    </row>
    <row r="284" spans="1:64" x14ac:dyDescent="0.25">
      <c r="A284" s="15" t="str">
        <f t="shared" si="8"/>
        <v xml:space="preserve">  CRE [NCL+DQ] / [Capital + ALLL]--34150</v>
      </c>
      <c r="B284" s="15" t="str">
        <f t="shared" si="9"/>
        <v xml:space="preserve">  CRE [NCL+DQ] / [Capital + ALLL]</v>
      </c>
      <c r="C284">
        <v>9</v>
      </c>
      <c r="D284" s="22">
        <v>34150</v>
      </c>
      <c r="E284">
        <v>0</v>
      </c>
      <c r="F284">
        <v>0</v>
      </c>
      <c r="G284">
        <v>2.0536178420423301</v>
      </c>
      <c r="H284">
        <v>1.5953569015239</v>
      </c>
      <c r="I284">
        <v>0</v>
      </c>
      <c r="J284">
        <v>2.9876183112452399E-2</v>
      </c>
      <c r="K284">
        <v>2.3371972635501801</v>
      </c>
      <c r="L284">
        <v>1.77178304162829</v>
      </c>
      <c r="M284">
        <v>0</v>
      </c>
      <c r="N284">
        <v>0.61290416053279095</v>
      </c>
      <c r="O284">
        <v>4.1219672865230699</v>
      </c>
      <c r="P284">
        <v>3.2507057185200599</v>
      </c>
      <c r="Q284">
        <v>0</v>
      </c>
      <c r="R284">
        <v>0.93511250169709104</v>
      </c>
      <c r="S284">
        <v>2.8858491206115402</v>
      </c>
      <c r="T284">
        <v>2.4987374930285098</v>
      </c>
      <c r="U284">
        <v>0</v>
      </c>
      <c r="V284">
        <v>8.8144557073600693E-2</v>
      </c>
      <c r="W284">
        <v>2.47362677337214</v>
      </c>
      <c r="X284">
        <v>1.8425392187482701</v>
      </c>
      <c r="Y284">
        <v>0</v>
      </c>
      <c r="Z284">
        <v>0</v>
      </c>
      <c r="AA284">
        <v>1.5491452991453001</v>
      </c>
      <c r="AB284">
        <v>1.3379340953539001</v>
      </c>
      <c r="AC284">
        <v>0</v>
      </c>
      <c r="AD284">
        <v>0</v>
      </c>
      <c r="AE284">
        <v>1.2734651977731299</v>
      </c>
      <c r="AF284">
        <v>1.15587487047632</v>
      </c>
      <c r="AG284">
        <v>0</v>
      </c>
      <c r="AH284">
        <v>0</v>
      </c>
      <c r="AI284">
        <v>0.56019833490419302</v>
      </c>
      <c r="AJ284">
        <v>0.70074560852257395</v>
      </c>
      <c r="AK284">
        <v>0</v>
      </c>
      <c r="AL284">
        <v>2.1352313167259802</v>
      </c>
      <c r="AM284">
        <v>6.2721671875880398</v>
      </c>
      <c r="AN284">
        <v>4.0631931480510497</v>
      </c>
      <c r="AO284">
        <v>0</v>
      </c>
      <c r="AP284">
        <v>0</v>
      </c>
      <c r="AQ284">
        <v>1.3103269330565599</v>
      </c>
      <c r="AR284">
        <v>1.1082875432469499</v>
      </c>
      <c r="AS284">
        <v>0</v>
      </c>
      <c r="AT284">
        <v>0</v>
      </c>
      <c r="AU284">
        <v>1.78232194272876</v>
      </c>
      <c r="AV284">
        <v>1.5041235420713099</v>
      </c>
      <c r="AW284">
        <v>0</v>
      </c>
      <c r="AX284">
        <v>0.60204695966285404</v>
      </c>
      <c r="AY284">
        <v>3.1680053923495999</v>
      </c>
      <c r="AZ284">
        <v>2.36489701454795</v>
      </c>
      <c r="BA284">
        <v>0</v>
      </c>
      <c r="BB284">
        <v>0.29789519949211302</v>
      </c>
      <c r="BC284">
        <v>2.0649536832818698</v>
      </c>
      <c r="BD284">
        <v>1.7253359554894401</v>
      </c>
      <c r="BE284">
        <v>0</v>
      </c>
      <c r="BF284">
        <v>1.9380002208262399</v>
      </c>
      <c r="BG284">
        <v>4.0327891626700296</v>
      </c>
      <c r="BH284">
        <v>3.18486017766062</v>
      </c>
      <c r="BI284">
        <v>0</v>
      </c>
      <c r="BJ284">
        <v>0.55371232476006305</v>
      </c>
      <c r="BK284">
        <v>3.6378914932426598</v>
      </c>
      <c r="BL284">
        <v>2.6745315116435799</v>
      </c>
    </row>
    <row r="285" spans="1:64" x14ac:dyDescent="0.25">
      <c r="A285" s="15" t="str">
        <f t="shared" si="8"/>
        <v xml:space="preserve">  Res RE [NCL+DQ] / [Capital + ALLL]--34150</v>
      </c>
      <c r="B285" s="15" t="str">
        <f t="shared" si="9"/>
        <v xml:space="preserve">  Res RE [NCL+DQ] / [Capital + ALLL]</v>
      </c>
      <c r="C285">
        <v>10</v>
      </c>
      <c r="D285" s="22">
        <v>34150</v>
      </c>
      <c r="E285">
        <v>0.14401820129679799</v>
      </c>
      <c r="F285">
        <v>1.72543620742944</v>
      </c>
      <c r="G285">
        <v>3.44377747383689</v>
      </c>
      <c r="H285">
        <v>2.9298005200705299</v>
      </c>
      <c r="I285">
        <v>0.140008716202494</v>
      </c>
      <c r="J285">
        <v>1.5267028806665699</v>
      </c>
      <c r="K285">
        <v>3.66933462732091</v>
      </c>
      <c r="L285">
        <v>2.6059346041867801</v>
      </c>
      <c r="M285">
        <v>0.36518812016524399</v>
      </c>
      <c r="N285">
        <v>2.04871104241849</v>
      </c>
      <c r="O285">
        <v>5.1213746774034599</v>
      </c>
      <c r="P285">
        <v>3.63823460406471</v>
      </c>
      <c r="Q285">
        <v>2.7948224843705201</v>
      </c>
      <c r="R285">
        <v>4.5466109706389402</v>
      </c>
      <c r="S285">
        <v>7.0520076327078201</v>
      </c>
      <c r="T285">
        <v>6.0409657119786502</v>
      </c>
      <c r="U285">
        <v>0.40106951871657798</v>
      </c>
      <c r="V285">
        <v>1.88386524822695</v>
      </c>
      <c r="W285">
        <v>3.8346115371790601</v>
      </c>
      <c r="X285">
        <v>2.9148865587683099</v>
      </c>
      <c r="Y285">
        <v>0</v>
      </c>
      <c r="Z285">
        <v>1.53449689586506</v>
      </c>
      <c r="AA285">
        <v>3.2258064516128999</v>
      </c>
      <c r="AB285">
        <v>2.46007307634143</v>
      </c>
      <c r="AC285">
        <v>0</v>
      </c>
      <c r="AD285">
        <v>0.32616877143096101</v>
      </c>
      <c r="AE285">
        <v>1.43769607138114</v>
      </c>
      <c r="AF285">
        <v>1.0422210570133601</v>
      </c>
      <c r="AG285">
        <v>0</v>
      </c>
      <c r="AH285">
        <v>0.18642306107315201</v>
      </c>
      <c r="AI285">
        <v>1.1801345277953701</v>
      </c>
      <c r="AJ285">
        <v>0.85126631001545405</v>
      </c>
      <c r="AK285">
        <v>1.7612282320314501</v>
      </c>
      <c r="AL285">
        <v>3.7703107745701199</v>
      </c>
      <c r="AM285">
        <v>5.4587252846015604</v>
      </c>
      <c r="AN285">
        <v>4.5322600338905596</v>
      </c>
      <c r="AO285">
        <v>0</v>
      </c>
      <c r="AP285">
        <v>0.72727272727272696</v>
      </c>
      <c r="AQ285">
        <v>2.4943310657596398</v>
      </c>
      <c r="AR285">
        <v>1.65102473248482</v>
      </c>
      <c r="AS285">
        <v>0.35256310646518602</v>
      </c>
      <c r="AT285">
        <v>1.7712441629361499</v>
      </c>
      <c r="AU285">
        <v>4.0290476154405503</v>
      </c>
      <c r="AV285">
        <v>2.9326109728007301</v>
      </c>
      <c r="AW285">
        <v>1.7097546873709399</v>
      </c>
      <c r="AX285">
        <v>3.4482758620689702</v>
      </c>
      <c r="AY285">
        <v>6.3716303877757001</v>
      </c>
      <c r="AZ285">
        <v>4.7811488135272304</v>
      </c>
      <c r="BA285">
        <v>0.45643153526970998</v>
      </c>
      <c r="BB285">
        <v>1.7253700867789701</v>
      </c>
      <c r="BC285">
        <v>3.4283774609640201</v>
      </c>
      <c r="BD285">
        <v>2.4567044396301498</v>
      </c>
      <c r="BE285">
        <v>9.7759458888184297E-2</v>
      </c>
      <c r="BF285">
        <v>1.68642601603577</v>
      </c>
      <c r="BG285">
        <v>2.51729372505398</v>
      </c>
      <c r="BH285">
        <v>1.8886745194096199</v>
      </c>
      <c r="BI285">
        <v>0.72574264037831004</v>
      </c>
      <c r="BJ285">
        <v>2.04148628497359</v>
      </c>
      <c r="BK285">
        <v>3.8283841396610501</v>
      </c>
      <c r="BL285">
        <v>2.9918441342065001</v>
      </c>
    </row>
    <row r="286" spans="1:64" x14ac:dyDescent="0.25">
      <c r="A286" s="15" t="str">
        <f t="shared" si="8"/>
        <v xml:space="preserve">  C&amp;I [NCL+DQ] / [Capital + ALLL]--34150</v>
      </c>
      <c r="B286" s="15" t="str">
        <f t="shared" si="9"/>
        <v xml:space="preserve">  C&amp;I [NCL+DQ] / [Capital + ALLL]</v>
      </c>
      <c r="C286">
        <v>11</v>
      </c>
      <c r="D286" s="22">
        <v>34150</v>
      </c>
      <c r="E286">
        <v>1.20605655393927</v>
      </c>
      <c r="F286">
        <v>5.8995330921517501</v>
      </c>
      <c r="G286">
        <v>13.2373734725857</v>
      </c>
      <c r="H286">
        <v>8.7902676256652104</v>
      </c>
      <c r="I286">
        <v>1.12157016871826</v>
      </c>
      <c r="J286">
        <v>3.9091489641688799</v>
      </c>
      <c r="K286">
        <v>8.3586251413267494</v>
      </c>
      <c r="L286">
        <v>5.9627687935628604</v>
      </c>
      <c r="M286">
        <v>0.68886519466242802</v>
      </c>
      <c r="N286">
        <v>2.8029452916970099</v>
      </c>
      <c r="O286">
        <v>7.0368232408920601</v>
      </c>
      <c r="P286">
        <v>5.2243369435932703</v>
      </c>
      <c r="Q286">
        <v>1.89713534524881</v>
      </c>
      <c r="R286">
        <v>3.7452745883579301</v>
      </c>
      <c r="S286">
        <v>7.4100378787878798</v>
      </c>
      <c r="T286">
        <v>5.8889323198837804</v>
      </c>
      <c r="U286">
        <v>0.795153351003408</v>
      </c>
      <c r="V286">
        <v>3.23512420566147</v>
      </c>
      <c r="W286">
        <v>7.6647564469914</v>
      </c>
      <c r="X286">
        <v>5.2964617808651298</v>
      </c>
      <c r="Y286">
        <v>2.38000905592031</v>
      </c>
      <c r="Z286">
        <v>6.0418280402788502</v>
      </c>
      <c r="AA286">
        <v>12.883804936785101</v>
      </c>
      <c r="AB286">
        <v>9.4351597044962592</v>
      </c>
      <c r="AC286">
        <v>1.3524744688010599</v>
      </c>
      <c r="AD286">
        <v>3.86026601437089</v>
      </c>
      <c r="AE286">
        <v>7.9142274794448699</v>
      </c>
      <c r="AF286">
        <v>5.6421708469577201</v>
      </c>
      <c r="AG286">
        <v>1.82247211241337</v>
      </c>
      <c r="AH286">
        <v>6.0920526274017801</v>
      </c>
      <c r="AI286">
        <v>12.173092766989701</v>
      </c>
      <c r="AJ286">
        <v>7.3981372875546603</v>
      </c>
      <c r="AK286">
        <v>1.3134879925426399</v>
      </c>
      <c r="AL286">
        <v>3.2656421514818899</v>
      </c>
      <c r="AM286">
        <v>6.7779421012793897</v>
      </c>
      <c r="AN286">
        <v>5.40414940083157</v>
      </c>
      <c r="AO286">
        <v>1.2554321583776</v>
      </c>
      <c r="AP286">
        <v>4.3659967988618202</v>
      </c>
      <c r="AQ286">
        <v>9.41619585687382</v>
      </c>
      <c r="AR286">
        <v>6.8807706875261703</v>
      </c>
      <c r="AS286">
        <v>1.1874529979296899</v>
      </c>
      <c r="AT286">
        <v>4.1746048606453101</v>
      </c>
      <c r="AU286">
        <v>8.5139143557947392</v>
      </c>
      <c r="AV286">
        <v>6.1769463387250001</v>
      </c>
      <c r="AW286">
        <v>0.74537865235539702</v>
      </c>
      <c r="AX286">
        <v>2.7590090090090098</v>
      </c>
      <c r="AY286">
        <v>6.3620689655172402</v>
      </c>
      <c r="AZ286">
        <v>4.8493094738257003</v>
      </c>
      <c r="BA286">
        <v>1.97433366238894</v>
      </c>
      <c r="BB286">
        <v>6.4055793991416303</v>
      </c>
      <c r="BC286">
        <v>11.708586296617501</v>
      </c>
      <c r="BD286">
        <v>8.0678442989033492</v>
      </c>
      <c r="BE286">
        <v>0.78678301213364898</v>
      </c>
      <c r="BF286">
        <v>1.83228295782405</v>
      </c>
      <c r="BG286">
        <v>4.4344679120086203</v>
      </c>
      <c r="BH286">
        <v>3.3717184762515</v>
      </c>
      <c r="BI286">
        <v>0.54636123691931104</v>
      </c>
      <c r="BJ286">
        <v>2.3060863622726799</v>
      </c>
      <c r="BK286">
        <v>6.3174191905562003</v>
      </c>
      <c r="BL286">
        <v>4.3271198228321603</v>
      </c>
    </row>
    <row r="287" spans="1:64" x14ac:dyDescent="0.25">
      <c r="A287" s="15" t="str">
        <f t="shared" si="8"/>
        <v xml:space="preserve">  Ind [NCL+DQ] / [Capital + ALLL]--34150</v>
      </c>
      <c r="B287" s="15" t="str">
        <f t="shared" si="9"/>
        <v xml:space="preserve">  Ind [NCL+DQ] / [Capital + ALLL]</v>
      </c>
      <c r="C287">
        <v>12</v>
      </c>
      <c r="D287" s="22">
        <v>34150</v>
      </c>
      <c r="E287">
        <v>0.49050673267631301</v>
      </c>
      <c r="F287">
        <v>1.00712583598187</v>
      </c>
      <c r="G287">
        <v>2.7381140885991599</v>
      </c>
      <c r="H287">
        <v>2.1403375687412098</v>
      </c>
      <c r="I287">
        <v>0.46959686972777698</v>
      </c>
      <c r="J287">
        <v>1.22048663151758</v>
      </c>
      <c r="K287">
        <v>2.5433407932549201</v>
      </c>
      <c r="L287">
        <v>1.8740264260246999</v>
      </c>
      <c r="M287">
        <v>0.45734718574224797</v>
      </c>
      <c r="N287">
        <v>1.3463696451032101</v>
      </c>
      <c r="O287">
        <v>3.0086116801748002</v>
      </c>
      <c r="P287">
        <v>2.2536496624387299</v>
      </c>
      <c r="Q287">
        <v>1.64582844742945</v>
      </c>
      <c r="R287">
        <v>2.5969487131602</v>
      </c>
      <c r="S287">
        <v>5.0733196403566696</v>
      </c>
      <c r="T287">
        <v>3.8633587061648602</v>
      </c>
      <c r="U287">
        <v>0.64995357474466098</v>
      </c>
      <c r="V287">
        <v>1.4424492198999099</v>
      </c>
      <c r="W287">
        <v>2.7878787878787898</v>
      </c>
      <c r="X287">
        <v>2.0043200719465601</v>
      </c>
      <c r="Y287">
        <v>0.46929996089166998</v>
      </c>
      <c r="Z287">
        <v>1.2858109632303201</v>
      </c>
      <c r="AA287">
        <v>2.9700437993542002</v>
      </c>
      <c r="AB287">
        <v>2.1442691773782299</v>
      </c>
      <c r="AC287">
        <v>0.17175536870709601</v>
      </c>
      <c r="AD287">
        <v>0.56035489143123995</v>
      </c>
      <c r="AE287">
        <v>1.11657439262675</v>
      </c>
      <c r="AF287">
        <v>0.90664350423517204</v>
      </c>
      <c r="AG287">
        <v>0.24997816044180499</v>
      </c>
      <c r="AH287">
        <v>0.74826809794845595</v>
      </c>
      <c r="AI287">
        <v>1.7299802149190999</v>
      </c>
      <c r="AJ287">
        <v>1.9784781723848699</v>
      </c>
      <c r="AK287">
        <v>0.86426804661381496</v>
      </c>
      <c r="AL287">
        <v>1.465734808775</v>
      </c>
      <c r="AM287">
        <v>2.9693995070881298</v>
      </c>
      <c r="AN287">
        <v>2.1458938432674102</v>
      </c>
      <c r="AO287">
        <v>0.30107886593627198</v>
      </c>
      <c r="AP287">
        <v>0.90196078431372595</v>
      </c>
      <c r="AQ287">
        <v>1.9672131147541001</v>
      </c>
      <c r="AR287">
        <v>1.4214157755869701</v>
      </c>
      <c r="AS287">
        <v>0.59971729078134695</v>
      </c>
      <c r="AT287">
        <v>1.30572927194801</v>
      </c>
      <c r="AU287">
        <v>2.7814001372683599</v>
      </c>
      <c r="AV287">
        <v>2.0172573245330701</v>
      </c>
      <c r="AW287">
        <v>0.89585666293393096</v>
      </c>
      <c r="AX287">
        <v>1.6790464674382499</v>
      </c>
      <c r="AY287">
        <v>3.0353661932609302</v>
      </c>
      <c r="AZ287">
        <v>2.3362281654875598</v>
      </c>
      <c r="BA287">
        <v>0.58205031918888495</v>
      </c>
      <c r="BB287">
        <v>1.3805678562125601</v>
      </c>
      <c r="BC287">
        <v>3.1358885017421598</v>
      </c>
      <c r="BD287">
        <v>2.2955349709709698</v>
      </c>
      <c r="BE287">
        <v>0.68280461533861703</v>
      </c>
      <c r="BF287">
        <v>1.5115854871055301</v>
      </c>
      <c r="BG287">
        <v>3.5180537268670902</v>
      </c>
      <c r="BH287">
        <v>4.9184265660172901</v>
      </c>
      <c r="BI287">
        <v>0.67112049565750198</v>
      </c>
      <c r="BJ287">
        <v>1.3277809299937899</v>
      </c>
      <c r="BK287">
        <v>2.49770356153335</v>
      </c>
      <c r="BL287">
        <v>1.98933482276257</v>
      </c>
    </row>
    <row r="288" spans="1:64" x14ac:dyDescent="0.25">
      <c r="A288" s="15" t="str">
        <f t="shared" si="8"/>
        <v xml:space="preserve">  OREO / [Capital + ALLL]--34150</v>
      </c>
      <c r="B288" s="15" t="str">
        <f t="shared" si="9"/>
        <v xml:space="preserve">  OREO / [Capital + ALLL]</v>
      </c>
      <c r="C288">
        <v>13</v>
      </c>
      <c r="D288" s="22">
        <v>34150</v>
      </c>
      <c r="E288">
        <v>0</v>
      </c>
      <c r="F288">
        <v>0.67498461879449601</v>
      </c>
      <c r="G288">
        <v>3.0831578594150302</v>
      </c>
      <c r="H288">
        <v>2.4874660515410798</v>
      </c>
      <c r="I288">
        <v>0</v>
      </c>
      <c r="J288">
        <v>0.55101164577285799</v>
      </c>
      <c r="K288">
        <v>2.7397837999935302</v>
      </c>
      <c r="L288">
        <v>1.98544335848436</v>
      </c>
      <c r="M288">
        <v>0</v>
      </c>
      <c r="N288">
        <v>1.174902426871</v>
      </c>
      <c r="O288">
        <v>5.09004151948937</v>
      </c>
      <c r="P288">
        <v>4.4792073530716197</v>
      </c>
      <c r="Q288">
        <v>0.61200604919960999</v>
      </c>
      <c r="R288">
        <v>1.54102173048285</v>
      </c>
      <c r="S288">
        <v>3.36033741545844</v>
      </c>
      <c r="T288">
        <v>2.5524782734510501</v>
      </c>
      <c r="U288">
        <v>0</v>
      </c>
      <c r="V288">
        <v>0.65673742230561705</v>
      </c>
      <c r="W288">
        <v>3.1025593813294101</v>
      </c>
      <c r="X288">
        <v>2.2610721055005198</v>
      </c>
      <c r="Y288">
        <v>0</v>
      </c>
      <c r="Z288">
        <v>0</v>
      </c>
      <c r="AA288">
        <v>1.57342657342657</v>
      </c>
      <c r="AB288">
        <v>1.26951443942859</v>
      </c>
      <c r="AC288">
        <v>0</v>
      </c>
      <c r="AD288">
        <v>0.103290541537553</v>
      </c>
      <c r="AE288">
        <v>1.8109113575417399</v>
      </c>
      <c r="AF288">
        <v>1.28494127694877</v>
      </c>
      <c r="AG288">
        <v>0</v>
      </c>
      <c r="AH288">
        <v>0.18390273175991001</v>
      </c>
      <c r="AI288">
        <v>2.0859789431970701</v>
      </c>
      <c r="AJ288">
        <v>1.3946202222462101</v>
      </c>
      <c r="AK288">
        <v>0</v>
      </c>
      <c r="AL288">
        <v>1.1150758251561099</v>
      </c>
      <c r="AM288">
        <v>4.0513948981499501</v>
      </c>
      <c r="AN288">
        <v>3.1643804219962499</v>
      </c>
      <c r="AO288">
        <v>0</v>
      </c>
      <c r="AP288">
        <v>0.272628135223555</v>
      </c>
      <c r="AQ288">
        <v>2.07166853303471</v>
      </c>
      <c r="AR288">
        <v>1.58181891378088</v>
      </c>
      <c r="AS288">
        <v>0</v>
      </c>
      <c r="AT288">
        <v>0.50038606961464605</v>
      </c>
      <c r="AU288">
        <v>2.3081547530534801</v>
      </c>
      <c r="AV288">
        <v>1.7981646976469901</v>
      </c>
      <c r="AW288">
        <v>0</v>
      </c>
      <c r="AX288">
        <v>1.0106382978723401</v>
      </c>
      <c r="AY288">
        <v>3.0954077996130702</v>
      </c>
      <c r="AZ288">
        <v>2.3528494176892001</v>
      </c>
      <c r="BA288">
        <v>0</v>
      </c>
      <c r="BB288">
        <v>1.2169860176074601</v>
      </c>
      <c r="BC288">
        <v>3.5989717223650399</v>
      </c>
      <c r="BD288">
        <v>2.9161968841165602</v>
      </c>
      <c r="BE288">
        <v>0</v>
      </c>
      <c r="BF288">
        <v>0.76000619733464103</v>
      </c>
      <c r="BG288">
        <v>5.4487386828217801</v>
      </c>
      <c r="BH288">
        <v>3.32997836136343</v>
      </c>
      <c r="BI288">
        <v>0</v>
      </c>
      <c r="BJ288">
        <v>1.8269228352975699</v>
      </c>
      <c r="BK288">
        <v>6.1762264058799099</v>
      </c>
      <c r="BL288">
        <v>3.7051062785872801</v>
      </c>
    </row>
    <row r="289" spans="1:64" x14ac:dyDescent="0.25">
      <c r="A289" s="15" t="str">
        <f t="shared" si="8"/>
        <v>ROAA--34150</v>
      </c>
      <c r="B289" s="15" t="str">
        <f t="shared" si="9"/>
        <v>ROAA</v>
      </c>
      <c r="C289">
        <v>14</v>
      </c>
      <c r="D289" s="22">
        <v>34150</v>
      </c>
      <c r="E289">
        <v>0.82</v>
      </c>
      <c r="F289">
        <v>1.21</v>
      </c>
      <c r="G289">
        <v>1.5449999999999999</v>
      </c>
      <c r="H289">
        <v>1.1544791666666701</v>
      </c>
      <c r="I289">
        <v>0.95</v>
      </c>
      <c r="J289">
        <v>1.28</v>
      </c>
      <c r="K289">
        <v>1.63</v>
      </c>
      <c r="L289">
        <v>1.29719557195572</v>
      </c>
      <c r="M289">
        <v>0.89</v>
      </c>
      <c r="N289">
        <v>1.26</v>
      </c>
      <c r="O289">
        <v>1.61</v>
      </c>
      <c r="P289">
        <v>1.22494072587999</v>
      </c>
      <c r="Q289">
        <v>0.75749999999999995</v>
      </c>
      <c r="R289">
        <v>1.0449999999999999</v>
      </c>
      <c r="S289">
        <v>1.4125000000000001</v>
      </c>
      <c r="T289">
        <v>1.08911764705882</v>
      </c>
      <c r="U289">
        <v>0.87</v>
      </c>
      <c r="V289">
        <v>1.23</v>
      </c>
      <c r="W289">
        <v>1.58</v>
      </c>
      <c r="X289">
        <v>1.2423999999999999</v>
      </c>
      <c r="Y289">
        <v>1.1299999999999999</v>
      </c>
      <c r="Z289">
        <v>1.39</v>
      </c>
      <c r="AA289">
        <v>1.75</v>
      </c>
      <c r="AB289">
        <v>1.4006086956521699</v>
      </c>
      <c r="AC289">
        <v>1.0149999999999999</v>
      </c>
      <c r="AD289">
        <v>1.35</v>
      </c>
      <c r="AE289">
        <v>1.665</v>
      </c>
      <c r="AF289">
        <v>1.3497163120567399</v>
      </c>
      <c r="AG289">
        <v>0.96499999999999997</v>
      </c>
      <c r="AH289">
        <v>1.345</v>
      </c>
      <c r="AI289">
        <v>1.73</v>
      </c>
      <c r="AJ289">
        <v>1.50838983050847</v>
      </c>
      <c r="AK289">
        <v>1.0149999999999999</v>
      </c>
      <c r="AL289">
        <v>1.35</v>
      </c>
      <c r="AM289">
        <v>1.665</v>
      </c>
      <c r="AN289">
        <v>1.3557142857142901</v>
      </c>
      <c r="AO289">
        <v>0.94</v>
      </c>
      <c r="AP289">
        <v>1.28</v>
      </c>
      <c r="AQ289">
        <v>1.62</v>
      </c>
      <c r="AR289">
        <v>1.28591766723842</v>
      </c>
      <c r="AS289">
        <v>0.99</v>
      </c>
      <c r="AT289">
        <v>1.29</v>
      </c>
      <c r="AU289">
        <v>1.6025</v>
      </c>
      <c r="AV289">
        <v>1.32002403846154</v>
      </c>
      <c r="AW289">
        <v>0.98</v>
      </c>
      <c r="AX289">
        <v>1.27</v>
      </c>
      <c r="AY289">
        <v>1.62</v>
      </c>
      <c r="AZ289">
        <v>1.29834710743802</v>
      </c>
      <c r="BA289">
        <v>0.96</v>
      </c>
      <c r="BB289">
        <v>1.29</v>
      </c>
      <c r="BC289">
        <v>1.72</v>
      </c>
      <c r="BD289">
        <v>1.3000487804878</v>
      </c>
      <c r="BE289">
        <v>1.0225</v>
      </c>
      <c r="BF289">
        <v>1.32</v>
      </c>
      <c r="BG289">
        <v>1.6025</v>
      </c>
      <c r="BH289">
        <v>1.74288461538462</v>
      </c>
      <c r="BI289">
        <v>0.84499999999999997</v>
      </c>
      <c r="BJ289">
        <v>1.25</v>
      </c>
      <c r="BK289">
        <v>1.57</v>
      </c>
      <c r="BL289">
        <v>1.2219014084507001</v>
      </c>
    </row>
    <row r="290" spans="1:64" x14ac:dyDescent="0.25">
      <c r="A290" s="15" t="str">
        <f t="shared" si="8"/>
        <v>NIM--34150</v>
      </c>
      <c r="B290" s="15" t="str">
        <f t="shared" si="9"/>
        <v>NIM</v>
      </c>
      <c r="C290">
        <v>15</v>
      </c>
      <c r="D290" s="22">
        <v>34150</v>
      </c>
      <c r="E290">
        <v>4.3099999999999996</v>
      </c>
      <c r="F290">
        <v>4.7850000000000001</v>
      </c>
      <c r="G290">
        <v>5.31</v>
      </c>
      <c r="H290">
        <v>4.8077083333333297</v>
      </c>
      <c r="I290">
        <v>4.45</v>
      </c>
      <c r="J290">
        <v>4.8899999999999997</v>
      </c>
      <c r="K290">
        <v>5.35</v>
      </c>
      <c r="L290">
        <v>4.9129243542435397</v>
      </c>
      <c r="M290">
        <v>4.3099999999999996</v>
      </c>
      <c r="N290">
        <v>4.79</v>
      </c>
      <c r="O290">
        <v>5.31</v>
      </c>
      <c r="P290">
        <v>4.8323757409940704</v>
      </c>
      <c r="Q290">
        <v>4.46</v>
      </c>
      <c r="R290">
        <v>4.8099999999999996</v>
      </c>
      <c r="S290">
        <v>5.1349999999999998</v>
      </c>
      <c r="T290">
        <v>4.9494117647058804</v>
      </c>
      <c r="U290">
        <v>4.51</v>
      </c>
      <c r="V290">
        <v>4.97</v>
      </c>
      <c r="W290">
        <v>5.44</v>
      </c>
      <c r="X290">
        <v>4.97386086956522</v>
      </c>
      <c r="Y290">
        <v>4.63</v>
      </c>
      <c r="Z290">
        <v>5.09</v>
      </c>
      <c r="AA290">
        <v>5.73</v>
      </c>
      <c r="AB290">
        <v>5.18860869565217</v>
      </c>
      <c r="AC290">
        <v>4.1950000000000003</v>
      </c>
      <c r="AD290">
        <v>4.5599999999999996</v>
      </c>
      <c r="AE290">
        <v>4.99</v>
      </c>
      <c r="AF290">
        <v>4.5891489361702096</v>
      </c>
      <c r="AG290">
        <v>4.17</v>
      </c>
      <c r="AH290">
        <v>4.7050000000000001</v>
      </c>
      <c r="AI290">
        <v>5.2249999999999996</v>
      </c>
      <c r="AJ290">
        <v>4.8475423728813603</v>
      </c>
      <c r="AK290">
        <v>4.625</v>
      </c>
      <c r="AL290">
        <v>4.91</v>
      </c>
      <c r="AM290">
        <v>5.2050000000000001</v>
      </c>
      <c r="AN290">
        <v>4.8550476190476202</v>
      </c>
      <c r="AO290">
        <v>4.3099999999999996</v>
      </c>
      <c r="AP290">
        <v>4.72</v>
      </c>
      <c r="AQ290">
        <v>5.13</v>
      </c>
      <c r="AR290">
        <v>4.7201372212693</v>
      </c>
      <c r="AS290">
        <v>4.54</v>
      </c>
      <c r="AT290">
        <v>4.9550000000000001</v>
      </c>
      <c r="AU290">
        <v>5.4</v>
      </c>
      <c r="AV290">
        <v>4.9825240384615403</v>
      </c>
      <c r="AW290">
        <v>4.62</v>
      </c>
      <c r="AX290">
        <v>5.05</v>
      </c>
      <c r="AY290">
        <v>5.5</v>
      </c>
      <c r="AZ290">
        <v>5.0430853994490397</v>
      </c>
      <c r="BA290">
        <v>4.63</v>
      </c>
      <c r="BB290">
        <v>5.13</v>
      </c>
      <c r="BC290">
        <v>5.66</v>
      </c>
      <c r="BD290">
        <v>5.1716097560975598</v>
      </c>
      <c r="BE290">
        <v>4.6825000000000001</v>
      </c>
      <c r="BF290">
        <v>5.04</v>
      </c>
      <c r="BG290">
        <v>5.5125000000000002</v>
      </c>
      <c r="BH290">
        <v>5.6111538461538499</v>
      </c>
      <c r="BI290">
        <v>4.8274999999999997</v>
      </c>
      <c r="BJ290">
        <v>5.3</v>
      </c>
      <c r="BK290">
        <v>5.7</v>
      </c>
      <c r="BL290">
        <v>5.28408450704225</v>
      </c>
    </row>
    <row r="291" spans="1:64" x14ac:dyDescent="0.25">
      <c r="A291" s="15" t="str">
        <f t="shared" si="8"/>
        <v>Provisions / Avg Assets--34150</v>
      </c>
      <c r="B291" s="15" t="str">
        <f t="shared" si="9"/>
        <v>Provisions / Avg Assets</v>
      </c>
      <c r="C291">
        <v>16</v>
      </c>
      <c r="D291" s="22">
        <v>34150</v>
      </c>
      <c r="E291">
        <v>0</v>
      </c>
      <c r="F291">
        <v>0.08</v>
      </c>
      <c r="G291">
        <v>0.25</v>
      </c>
      <c r="H291">
        <v>0.15260416666666701</v>
      </c>
      <c r="I291">
        <v>0</v>
      </c>
      <c r="J291">
        <v>0.08</v>
      </c>
      <c r="K291">
        <v>0.2</v>
      </c>
      <c r="L291">
        <v>0.14260147601476</v>
      </c>
      <c r="M291">
        <v>0</v>
      </c>
      <c r="N291">
        <v>0.12</v>
      </c>
      <c r="O291">
        <v>0.28999999999999998</v>
      </c>
      <c r="P291">
        <v>0.21514043406894001</v>
      </c>
      <c r="Q291">
        <v>7.2499999999999995E-2</v>
      </c>
      <c r="R291">
        <v>0.12</v>
      </c>
      <c r="S291">
        <v>0.1925</v>
      </c>
      <c r="T291">
        <v>0.13852941176470601</v>
      </c>
      <c r="U291">
        <v>0</v>
      </c>
      <c r="V291">
        <v>0.09</v>
      </c>
      <c r="W291">
        <v>0.23</v>
      </c>
      <c r="X291">
        <v>0.160817391304348</v>
      </c>
      <c r="Y291">
        <v>0</v>
      </c>
      <c r="Z291">
        <v>7.0000000000000007E-2</v>
      </c>
      <c r="AA291">
        <v>0.18</v>
      </c>
      <c r="AB291">
        <v>9.6000000000000002E-2</v>
      </c>
      <c r="AC291">
        <v>0</v>
      </c>
      <c r="AD291">
        <v>0</v>
      </c>
      <c r="AE291">
        <v>0.14499999999999999</v>
      </c>
      <c r="AF291">
        <v>8.3475177304964496E-2</v>
      </c>
      <c r="AG291">
        <v>0</v>
      </c>
      <c r="AH291">
        <v>5.5E-2</v>
      </c>
      <c r="AI291">
        <v>0.24</v>
      </c>
      <c r="AJ291">
        <v>0.23381355932203399</v>
      </c>
      <c r="AK291">
        <v>0.03</v>
      </c>
      <c r="AL291">
        <v>0.1</v>
      </c>
      <c r="AM291">
        <v>0.185</v>
      </c>
      <c r="AN291">
        <v>0.133904761904762</v>
      </c>
      <c r="AO291">
        <v>0</v>
      </c>
      <c r="AP291">
        <v>0.03</v>
      </c>
      <c r="AQ291">
        <v>0.18</v>
      </c>
      <c r="AR291">
        <v>0.118370497427101</v>
      </c>
      <c r="AS291">
        <v>0</v>
      </c>
      <c r="AT291">
        <v>0.09</v>
      </c>
      <c r="AU291">
        <v>0.22</v>
      </c>
      <c r="AV291">
        <v>0.150264423076923</v>
      </c>
      <c r="AW291">
        <v>0</v>
      </c>
      <c r="AX291">
        <v>0.1</v>
      </c>
      <c r="AY291">
        <v>0.2</v>
      </c>
      <c r="AZ291">
        <v>0.14016528925619801</v>
      </c>
      <c r="BA291">
        <v>0.02</v>
      </c>
      <c r="BB291">
        <v>0.12</v>
      </c>
      <c r="BC291">
        <v>0.26</v>
      </c>
      <c r="BD291">
        <v>0.179609756097561</v>
      </c>
      <c r="BE291">
        <v>0.06</v>
      </c>
      <c r="BF291">
        <v>0.13500000000000001</v>
      </c>
      <c r="BG291">
        <v>0.26250000000000001</v>
      </c>
      <c r="BH291">
        <v>0.45461538461538498</v>
      </c>
      <c r="BI291">
        <v>0</v>
      </c>
      <c r="BJ291">
        <v>0.14000000000000001</v>
      </c>
      <c r="BK291">
        <v>0.26250000000000001</v>
      </c>
      <c r="BL291">
        <v>0.190070422535211</v>
      </c>
    </row>
    <row r="292" spans="1:64" x14ac:dyDescent="0.25">
      <c r="A292" s="15" t="str">
        <f t="shared" si="8"/>
        <v>Negative Earners (last 4 qtrs)--34150</v>
      </c>
      <c r="B292" s="15" t="str">
        <f t="shared" si="9"/>
        <v>Negative Earners (last 4 qtrs)</v>
      </c>
      <c r="C292">
        <v>17</v>
      </c>
      <c r="D292" s="22">
        <v>34150</v>
      </c>
      <c r="F292">
        <v>1.0416666666666701</v>
      </c>
      <c r="H292">
        <v>1</v>
      </c>
      <c r="J292">
        <v>1.1754068716093999</v>
      </c>
      <c r="L292">
        <v>13</v>
      </c>
      <c r="N292">
        <v>5.9706828745084</v>
      </c>
      <c r="P292">
        <v>668</v>
      </c>
      <c r="R292">
        <v>2.9411764705882399</v>
      </c>
      <c r="T292">
        <v>1</v>
      </c>
      <c r="V292">
        <v>1.02564102564103</v>
      </c>
      <c r="X292">
        <v>6</v>
      </c>
      <c r="Z292">
        <v>0.854700854700855</v>
      </c>
      <c r="AB292">
        <v>1</v>
      </c>
      <c r="AD292">
        <v>2.0979020979021001</v>
      </c>
      <c r="AF292">
        <v>3</v>
      </c>
      <c r="AH292">
        <v>0.83333333333333304</v>
      </c>
      <c r="AI292"/>
      <c r="AJ292">
        <v>1</v>
      </c>
      <c r="AK292"/>
      <c r="AL292">
        <v>0.934579439252336</v>
      </c>
      <c r="AN292">
        <v>1</v>
      </c>
      <c r="AP292">
        <v>1.5177065767285001</v>
      </c>
      <c r="AR292">
        <v>9</v>
      </c>
      <c r="AT292">
        <v>1.17924528301887</v>
      </c>
      <c r="AV292">
        <v>5</v>
      </c>
      <c r="AX292">
        <v>1.0840108401084001</v>
      </c>
      <c r="AZ292">
        <v>4</v>
      </c>
      <c r="BB292">
        <v>1.91387559808612</v>
      </c>
      <c r="BD292">
        <v>4</v>
      </c>
      <c r="BF292">
        <v>0</v>
      </c>
      <c r="BH292">
        <v>0</v>
      </c>
      <c r="BJ292">
        <v>1.3888888888888899</v>
      </c>
      <c r="BL292">
        <v>2</v>
      </c>
    </row>
    <row r="293" spans="1:64" x14ac:dyDescent="0.25">
      <c r="A293" s="15" t="str">
        <f t="shared" si="8"/>
        <v>Noncore Funding / Liab--34150</v>
      </c>
      <c r="B293" s="15" t="str">
        <f t="shared" si="9"/>
        <v>Noncore Funding / Liab</v>
      </c>
      <c r="C293">
        <v>18</v>
      </c>
      <c r="D293" s="22">
        <v>34150</v>
      </c>
      <c r="E293">
        <v>4.5898497031443997</v>
      </c>
      <c r="F293">
        <v>7.1547412481897403</v>
      </c>
      <c r="G293">
        <v>11.321635191963299</v>
      </c>
      <c r="H293">
        <v>8.4925827486143302</v>
      </c>
      <c r="I293">
        <v>4.2869571028011801</v>
      </c>
      <c r="J293">
        <v>7.2350272139761502</v>
      </c>
      <c r="K293">
        <v>11.210620267329601</v>
      </c>
      <c r="L293">
        <v>8.2650784869600908</v>
      </c>
      <c r="M293">
        <v>5.8030825833498403</v>
      </c>
      <c r="N293">
        <v>9.6763043333568195</v>
      </c>
      <c r="O293">
        <v>15.1123401549343</v>
      </c>
      <c r="P293">
        <v>11.544072176330801</v>
      </c>
      <c r="Q293">
        <v>3.8263051845157099</v>
      </c>
      <c r="R293">
        <v>5.6822632350633704</v>
      </c>
      <c r="S293">
        <v>9.9580594658922799</v>
      </c>
      <c r="T293">
        <v>7.0228892715799898</v>
      </c>
      <c r="U293">
        <v>3.95845977476566</v>
      </c>
      <c r="V293">
        <v>7.0354680621314101</v>
      </c>
      <c r="W293">
        <v>10.503331280443399</v>
      </c>
      <c r="X293">
        <v>7.8463041241609996</v>
      </c>
      <c r="Y293">
        <v>5.2496210903412504</v>
      </c>
      <c r="Z293">
        <v>7.8229415172401202</v>
      </c>
      <c r="AA293">
        <v>13.0567730098869</v>
      </c>
      <c r="AB293">
        <v>9.2895139976050292</v>
      </c>
      <c r="AC293">
        <v>6.0901095965803496</v>
      </c>
      <c r="AD293">
        <v>9.1970121381886099</v>
      </c>
      <c r="AE293">
        <v>13.0229631906553</v>
      </c>
      <c r="AF293">
        <v>9.8914257999208299</v>
      </c>
      <c r="AG293">
        <v>4.9284173250471897</v>
      </c>
      <c r="AH293">
        <v>7.2657014261528898</v>
      </c>
      <c r="AI293">
        <v>12.2706693171588</v>
      </c>
      <c r="AJ293">
        <v>10.521239572081701</v>
      </c>
      <c r="AK293">
        <v>3.52875762800661</v>
      </c>
      <c r="AL293">
        <v>5.4667850273709098</v>
      </c>
      <c r="AM293">
        <v>8.5547399309839296</v>
      </c>
      <c r="AN293">
        <v>6.5783015389103703</v>
      </c>
      <c r="AO293">
        <v>4.3849891692523899</v>
      </c>
      <c r="AP293">
        <v>7.2396187882913496</v>
      </c>
      <c r="AQ293">
        <v>11.1608853967037</v>
      </c>
      <c r="AR293">
        <v>8.2428017294775895</v>
      </c>
      <c r="AS293">
        <v>4.5859251706951998</v>
      </c>
      <c r="AT293">
        <v>7.3688212186601501</v>
      </c>
      <c r="AU293">
        <v>11.1737557175696</v>
      </c>
      <c r="AV293">
        <v>8.3859365271959003</v>
      </c>
      <c r="AW293">
        <v>3.6370440936309198</v>
      </c>
      <c r="AX293">
        <v>5.97051003142374</v>
      </c>
      <c r="AY293">
        <v>9.4618568894145501</v>
      </c>
      <c r="AZ293">
        <v>7.3360292916632703</v>
      </c>
      <c r="BA293">
        <v>4.9174600401781801</v>
      </c>
      <c r="BB293">
        <v>7.3106849650778098</v>
      </c>
      <c r="BC293">
        <v>11.4970181191993</v>
      </c>
      <c r="BD293">
        <v>8.8993585093709395</v>
      </c>
      <c r="BE293">
        <v>5.7611483805695398</v>
      </c>
      <c r="BF293">
        <v>8.2057756856791304</v>
      </c>
      <c r="BG293">
        <v>14.9315677142037</v>
      </c>
      <c r="BH293">
        <v>16.289002857832301</v>
      </c>
      <c r="BI293">
        <v>3.5050213621983701</v>
      </c>
      <c r="BJ293">
        <v>6.27467419821751</v>
      </c>
      <c r="BK293">
        <v>9.7866717711578293</v>
      </c>
      <c r="BL293">
        <v>7.9813911697631399</v>
      </c>
    </row>
    <row r="294" spans="1:64" x14ac:dyDescent="0.25">
      <c r="A294" s="15" t="str">
        <f t="shared" si="8"/>
        <v>Brokered Dep / Liab--34150</v>
      </c>
      <c r="B294" s="15" t="str">
        <f t="shared" si="9"/>
        <v>Brokered Dep / Liab</v>
      </c>
      <c r="C294">
        <v>19</v>
      </c>
      <c r="D294" s="22">
        <v>34150</v>
      </c>
      <c r="E294">
        <v>0</v>
      </c>
      <c r="F294">
        <v>0</v>
      </c>
      <c r="G294">
        <v>0</v>
      </c>
      <c r="H294">
        <v>0.24860882409104801</v>
      </c>
      <c r="I294">
        <v>0</v>
      </c>
      <c r="J294">
        <v>0</v>
      </c>
      <c r="K294">
        <v>0</v>
      </c>
      <c r="L294">
        <v>0.136865448889049</v>
      </c>
      <c r="M294">
        <v>0</v>
      </c>
      <c r="N294">
        <v>0</v>
      </c>
      <c r="O294">
        <v>0</v>
      </c>
      <c r="P294">
        <v>0.15153215075628901</v>
      </c>
      <c r="Q294">
        <v>0</v>
      </c>
      <c r="R294">
        <v>0</v>
      </c>
      <c r="S294">
        <v>0</v>
      </c>
      <c r="T294">
        <v>0.15834245311308401</v>
      </c>
      <c r="U294">
        <v>0</v>
      </c>
      <c r="V294">
        <v>0</v>
      </c>
      <c r="W294">
        <v>0</v>
      </c>
      <c r="X294">
        <v>0.12628493281424599</v>
      </c>
      <c r="Y294">
        <v>0</v>
      </c>
      <c r="Z294">
        <v>0</v>
      </c>
      <c r="AA294">
        <v>0</v>
      </c>
      <c r="AB294">
        <v>0.196972697119048</v>
      </c>
      <c r="AC294">
        <v>0</v>
      </c>
      <c r="AD294">
        <v>0</v>
      </c>
      <c r="AE294">
        <v>0</v>
      </c>
      <c r="AF294">
        <v>4.19830011932305E-2</v>
      </c>
      <c r="AG294">
        <v>0</v>
      </c>
      <c r="AH294">
        <v>0</v>
      </c>
      <c r="AI294">
        <v>0</v>
      </c>
      <c r="AJ294">
        <v>0.453854461223195</v>
      </c>
      <c r="AK294">
        <v>0</v>
      </c>
      <c r="AL294">
        <v>0</v>
      </c>
      <c r="AM294">
        <v>0</v>
      </c>
      <c r="AN294">
        <v>0.246476812622138</v>
      </c>
      <c r="AO294">
        <v>0</v>
      </c>
      <c r="AP294">
        <v>0</v>
      </c>
      <c r="AQ294">
        <v>0</v>
      </c>
      <c r="AR294">
        <v>0.12925003964912399</v>
      </c>
      <c r="AS294">
        <v>0</v>
      </c>
      <c r="AT294">
        <v>0</v>
      </c>
      <c r="AU294">
        <v>0</v>
      </c>
      <c r="AV294">
        <v>0.15048558562348999</v>
      </c>
      <c r="AW294">
        <v>0</v>
      </c>
      <c r="AX294">
        <v>0</v>
      </c>
      <c r="AY294">
        <v>0</v>
      </c>
      <c r="AZ294">
        <v>0.126195844479733</v>
      </c>
      <c r="BA294">
        <v>0</v>
      </c>
      <c r="BB294">
        <v>0</v>
      </c>
      <c r="BC294">
        <v>0</v>
      </c>
      <c r="BD294">
        <v>0.12443971767274201</v>
      </c>
      <c r="BE294">
        <v>0</v>
      </c>
      <c r="BF294">
        <v>0</v>
      </c>
      <c r="BG294">
        <v>0</v>
      </c>
      <c r="BH294">
        <v>1.08790068714986</v>
      </c>
      <c r="BI294">
        <v>0</v>
      </c>
      <c r="BJ294">
        <v>0</v>
      </c>
      <c r="BK294">
        <v>0</v>
      </c>
      <c r="BL294">
        <v>0.239032606573752</v>
      </c>
    </row>
    <row r="295" spans="1:64" x14ac:dyDescent="0.25">
      <c r="A295" s="15" t="str">
        <f t="shared" si="8"/>
        <v>Liquid Assets / Assets--34150</v>
      </c>
      <c r="B295" s="15" t="str">
        <f t="shared" si="9"/>
        <v>Liquid Assets / Assets</v>
      </c>
      <c r="C295">
        <v>20</v>
      </c>
      <c r="D295" s="22">
        <v>34150</v>
      </c>
      <c r="E295">
        <v>-0.16500000000000001</v>
      </c>
      <c r="F295">
        <v>3.72</v>
      </c>
      <c r="G295">
        <v>11.765000000000001</v>
      </c>
      <c r="H295">
        <v>23.5552631578947</v>
      </c>
      <c r="I295">
        <v>-0.77500000000000002</v>
      </c>
      <c r="J295">
        <v>4.87</v>
      </c>
      <c r="K295">
        <v>12.435</v>
      </c>
      <c r="L295">
        <v>6.7734597594819599</v>
      </c>
      <c r="M295">
        <v>-2.2549999999999999</v>
      </c>
      <c r="N295">
        <v>4.83</v>
      </c>
      <c r="O295">
        <v>12.555</v>
      </c>
      <c r="P295">
        <v>6.8207140887786002</v>
      </c>
      <c r="Q295">
        <v>3.4024999999999999</v>
      </c>
      <c r="R295">
        <v>6.15</v>
      </c>
      <c r="S295">
        <v>11.055</v>
      </c>
      <c r="T295">
        <v>8.6088235294117705</v>
      </c>
      <c r="U295">
        <v>-0.745</v>
      </c>
      <c r="V295">
        <v>4.93</v>
      </c>
      <c r="W295">
        <v>13.205</v>
      </c>
      <c r="X295">
        <v>7.3875741710296703</v>
      </c>
      <c r="Y295">
        <v>0.51</v>
      </c>
      <c r="Z295">
        <v>7.83</v>
      </c>
      <c r="AA295">
        <v>17.02</v>
      </c>
      <c r="AB295">
        <v>12.981565217391299</v>
      </c>
      <c r="AC295">
        <v>-3.3824999999999998</v>
      </c>
      <c r="AD295">
        <v>3.05</v>
      </c>
      <c r="AE295">
        <v>10.234999999999999</v>
      </c>
      <c r="AF295">
        <v>4.2281428571428599</v>
      </c>
      <c r="AG295">
        <v>-1.4524999999999999</v>
      </c>
      <c r="AH295">
        <v>5.84</v>
      </c>
      <c r="AI295">
        <v>11.225</v>
      </c>
      <c r="AJ295">
        <v>6.1176271186440703</v>
      </c>
      <c r="AK295">
        <v>-0.65500000000000003</v>
      </c>
      <c r="AL295">
        <v>3.6</v>
      </c>
      <c r="AM295">
        <v>8.73</v>
      </c>
      <c r="AN295">
        <v>3.6887619047619</v>
      </c>
      <c r="AO295">
        <v>-1.93</v>
      </c>
      <c r="AP295">
        <v>3.65</v>
      </c>
      <c r="AQ295">
        <v>10.14</v>
      </c>
      <c r="AR295">
        <v>5.3012006861063501</v>
      </c>
      <c r="AS295">
        <v>1.0649999999999999</v>
      </c>
      <c r="AT295">
        <v>7.15</v>
      </c>
      <c r="AU295">
        <v>15.13</v>
      </c>
      <c r="AV295">
        <v>10.408698795180699</v>
      </c>
      <c r="AW295">
        <v>0.115</v>
      </c>
      <c r="AX295">
        <v>5.64</v>
      </c>
      <c r="AY295">
        <v>12.95</v>
      </c>
      <c r="AZ295">
        <v>7.4491135734071996</v>
      </c>
      <c r="BA295">
        <v>-0.68500000000000005</v>
      </c>
      <c r="BB295">
        <v>6.9749999999999996</v>
      </c>
      <c r="BC295">
        <v>15.31</v>
      </c>
      <c r="BD295">
        <v>9.3436274509803905</v>
      </c>
      <c r="BE295">
        <v>-3.59</v>
      </c>
      <c r="BF295">
        <v>3.4849999999999999</v>
      </c>
      <c r="BG295">
        <v>13.414999999999999</v>
      </c>
      <c r="BH295">
        <v>5.6442307692307701</v>
      </c>
      <c r="BI295">
        <v>-1.8025</v>
      </c>
      <c r="BJ295">
        <v>5.08</v>
      </c>
      <c r="BK295">
        <v>14.425000000000001</v>
      </c>
      <c r="BL295">
        <v>7.7084999999999999</v>
      </c>
    </row>
    <row r="296" spans="1:64" x14ac:dyDescent="0.25">
      <c r="A296" s="15" t="str">
        <f t="shared" si="8"/>
        <v>Net Loan Growth (last 4 qtrs)--34150</v>
      </c>
      <c r="B296" s="15" t="str">
        <f t="shared" si="9"/>
        <v>Net Loan Growth (last 4 qtrs)</v>
      </c>
      <c r="C296">
        <v>21</v>
      </c>
      <c r="D296" s="22">
        <v>34150</v>
      </c>
      <c r="F296">
        <v>73.9583333333333</v>
      </c>
      <c r="J296">
        <v>70.886075949367097</v>
      </c>
      <c r="N296">
        <v>67.366821594565593</v>
      </c>
      <c r="R296">
        <v>91.176470588235304</v>
      </c>
      <c r="V296">
        <v>70.769230769230802</v>
      </c>
      <c r="Z296">
        <v>75.213675213675202</v>
      </c>
      <c r="AD296">
        <v>61.538461538461497</v>
      </c>
      <c r="AH296">
        <v>71.6666666666667</v>
      </c>
      <c r="AI296"/>
      <c r="AK296"/>
      <c r="AL296">
        <v>71.962616822429894</v>
      </c>
      <c r="AP296">
        <v>67.453625632377793</v>
      </c>
      <c r="AT296">
        <v>78.7735849056604</v>
      </c>
      <c r="AX296">
        <v>75.067750677506794</v>
      </c>
      <c r="BB296">
        <v>71.770334928229701</v>
      </c>
      <c r="BF296">
        <v>59.615384615384599</v>
      </c>
      <c r="BJ296">
        <v>68.75</v>
      </c>
    </row>
    <row r="297" spans="1:64" x14ac:dyDescent="0.25">
      <c r="A297" s="15" t="str">
        <f t="shared" si="8"/>
        <v>Equity / Assets--34242</v>
      </c>
      <c r="B297" s="15" t="str">
        <f t="shared" si="9"/>
        <v>Equity / Assets</v>
      </c>
      <c r="C297">
        <v>1</v>
      </c>
      <c r="D297" s="22">
        <v>34242</v>
      </c>
      <c r="E297">
        <v>8.5513106775904593</v>
      </c>
      <c r="F297">
        <v>9.8221955174368691</v>
      </c>
      <c r="G297">
        <v>11.746071453335899</v>
      </c>
      <c r="H297">
        <v>10.4854763114731</v>
      </c>
      <c r="I297">
        <v>8.1991339540939094</v>
      </c>
      <c r="J297">
        <v>9.3867051762263607</v>
      </c>
      <c r="K297">
        <v>11.1177321869413</v>
      </c>
      <c r="L297">
        <v>9.9536563912077707</v>
      </c>
      <c r="M297">
        <v>7.7572556662287502</v>
      </c>
      <c r="N297">
        <v>8.9987294310757395</v>
      </c>
      <c r="O297">
        <v>10.8538163912407</v>
      </c>
      <c r="P297">
        <v>9.6433955155992006</v>
      </c>
      <c r="Q297">
        <v>7.7701692971164604</v>
      </c>
      <c r="R297">
        <v>8.5219523414855498</v>
      </c>
      <c r="S297">
        <v>10.7867370786715</v>
      </c>
      <c r="T297">
        <v>9.3755157637986706</v>
      </c>
      <c r="U297">
        <v>8.0972616638018895</v>
      </c>
      <c r="V297">
        <v>9.3020585808798604</v>
      </c>
      <c r="W297">
        <v>10.754902845780901</v>
      </c>
      <c r="X297">
        <v>9.7839433274897694</v>
      </c>
      <c r="Y297">
        <v>8.3120180010385205</v>
      </c>
      <c r="Z297">
        <v>9.3329994156440392</v>
      </c>
      <c r="AA297">
        <v>11.084298584298599</v>
      </c>
      <c r="AB297">
        <v>9.8388301681517092</v>
      </c>
      <c r="AC297">
        <v>8.6914509401418396</v>
      </c>
      <c r="AD297">
        <v>9.9431073999046191</v>
      </c>
      <c r="AE297">
        <v>11.772571183767401</v>
      </c>
      <c r="AF297">
        <v>10.479757803893101</v>
      </c>
      <c r="AG297">
        <v>8.5628810115150191</v>
      </c>
      <c r="AH297">
        <v>10.280992888021199</v>
      </c>
      <c r="AI297">
        <v>12.897452095177901</v>
      </c>
      <c r="AJ297">
        <v>10.9828469372799</v>
      </c>
      <c r="AK297">
        <v>8.2161532209835499</v>
      </c>
      <c r="AL297">
        <v>8.9581286491154497</v>
      </c>
      <c r="AM297">
        <v>10.2895583503949</v>
      </c>
      <c r="AN297">
        <v>9.4746441489514801</v>
      </c>
      <c r="AO297">
        <v>8.6931792328343303</v>
      </c>
      <c r="AP297">
        <v>10.0414789173704</v>
      </c>
      <c r="AQ297">
        <v>11.971061971061999</v>
      </c>
      <c r="AR297">
        <v>10.6816075141983</v>
      </c>
      <c r="AS297">
        <v>8.01583744210369</v>
      </c>
      <c r="AT297">
        <v>9.1166521253310098</v>
      </c>
      <c r="AU297">
        <v>10.6632170126838</v>
      </c>
      <c r="AV297">
        <v>9.6034818251725103</v>
      </c>
      <c r="AW297">
        <v>7.9089624064573201</v>
      </c>
      <c r="AX297">
        <v>8.9425774075428492</v>
      </c>
      <c r="AY297">
        <v>10.241243938280199</v>
      </c>
      <c r="AZ297">
        <v>9.2502448818032601</v>
      </c>
      <c r="BA297">
        <v>7.8699488759717102</v>
      </c>
      <c r="BB297">
        <v>8.8453827102252607</v>
      </c>
      <c r="BC297">
        <v>10.546781367352899</v>
      </c>
      <c r="BD297">
        <v>9.4793491376482795</v>
      </c>
      <c r="BE297">
        <v>7.90867334065761</v>
      </c>
      <c r="BF297">
        <v>8.8631980937060195</v>
      </c>
      <c r="BG297">
        <v>10.163892843800401</v>
      </c>
      <c r="BH297">
        <v>9.4423559050711905</v>
      </c>
      <c r="BI297">
        <v>8.1176949817094606</v>
      </c>
      <c r="BJ297">
        <v>8.8767403913721807</v>
      </c>
      <c r="BK297">
        <v>10.226529854362999</v>
      </c>
      <c r="BL297">
        <v>9.4309967523184408</v>
      </c>
    </row>
    <row r="298" spans="1:64" x14ac:dyDescent="0.25">
      <c r="A298" s="15" t="str">
        <f t="shared" si="8"/>
        <v>Total Risk Based Capital Ratio--34242</v>
      </c>
      <c r="B298" s="15" t="str">
        <f t="shared" si="9"/>
        <v>Total Risk Based Capital Ratio</v>
      </c>
      <c r="C298">
        <v>2</v>
      </c>
      <c r="D298" s="22">
        <v>34242</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row>
    <row r="299" spans="1:64" x14ac:dyDescent="0.25">
      <c r="A299" s="15" t="str">
        <f t="shared" si="8"/>
        <v>Tier 1 Leverage Ratio--34242</v>
      </c>
      <c r="B299" s="15" t="str">
        <f t="shared" si="9"/>
        <v>Tier 1 Leverage Ratio</v>
      </c>
      <c r="C299">
        <v>3</v>
      </c>
      <c r="D299" s="22">
        <v>34242</v>
      </c>
      <c r="E299">
        <v>0</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0</v>
      </c>
      <c r="BL299">
        <v>0</v>
      </c>
    </row>
    <row r="300" spans="1:64" x14ac:dyDescent="0.25">
      <c r="A300" s="15" t="str">
        <f t="shared" si="8"/>
        <v>ALLL / Nonaccrual Loans--34242</v>
      </c>
      <c r="B300" s="15" t="str">
        <f t="shared" si="9"/>
        <v>ALLL / Nonaccrual Loans</v>
      </c>
      <c r="C300">
        <v>4</v>
      </c>
      <c r="D300" s="22">
        <v>34242</v>
      </c>
      <c r="E300">
        <v>131.53409090909099</v>
      </c>
      <c r="F300">
        <v>296.52045454545498</v>
      </c>
      <c r="G300">
        <v>572.64429530201301</v>
      </c>
      <c r="H300">
        <v>865.71946268805505</v>
      </c>
      <c r="I300">
        <v>127.043642002658</v>
      </c>
      <c r="J300">
        <v>259.96525192355398</v>
      </c>
      <c r="K300">
        <v>643.058350100604</v>
      </c>
      <c r="L300">
        <v>802.87284835089599</v>
      </c>
      <c r="M300">
        <v>110.545454545455</v>
      </c>
      <c r="N300">
        <v>228.57142857142901</v>
      </c>
      <c r="O300">
        <v>581.57894736842104</v>
      </c>
      <c r="P300">
        <v>737.12591116123599</v>
      </c>
      <c r="Q300">
        <v>153.43193843193799</v>
      </c>
      <c r="R300">
        <v>234.534534534535</v>
      </c>
      <c r="S300">
        <v>600.18674136321204</v>
      </c>
      <c r="T300">
        <v>1417.6282752790901</v>
      </c>
      <c r="U300">
        <v>136.119402985075</v>
      </c>
      <c r="V300">
        <v>297.84172661870502</v>
      </c>
      <c r="W300">
        <v>720</v>
      </c>
      <c r="X300">
        <v>954.39798011559606</v>
      </c>
      <c r="Y300">
        <v>136.666666666667</v>
      </c>
      <c r="Z300">
        <v>278.72928176795602</v>
      </c>
      <c r="AA300">
        <v>623.87254901960796</v>
      </c>
      <c r="AB300">
        <v>1211.5912707525699</v>
      </c>
      <c r="AC300">
        <v>131.111111111111</v>
      </c>
      <c r="AD300">
        <v>295.54140127388501</v>
      </c>
      <c r="AE300">
        <v>732.92181069958804</v>
      </c>
      <c r="AF300">
        <v>754.11780938717197</v>
      </c>
      <c r="AG300">
        <v>124.412014116649</v>
      </c>
      <c r="AH300">
        <v>240.60606060606099</v>
      </c>
      <c r="AI300">
        <v>615.11957651952002</v>
      </c>
      <c r="AJ300">
        <v>1040.6346017018</v>
      </c>
      <c r="AK300">
        <v>83.838383838383805</v>
      </c>
      <c r="AL300">
        <v>140.90909090909099</v>
      </c>
      <c r="AM300">
        <v>357.198443579767</v>
      </c>
      <c r="AN300">
        <v>303.97176160830202</v>
      </c>
      <c r="AO300">
        <v>113.56363636363599</v>
      </c>
      <c r="AP300">
        <v>222.77227722772301</v>
      </c>
      <c r="AQ300">
        <v>609.49754901960796</v>
      </c>
      <c r="AR300">
        <v>691.49866980517095</v>
      </c>
      <c r="AS300">
        <v>129.423164614683</v>
      </c>
      <c r="AT300">
        <v>284.17450997323198</v>
      </c>
      <c r="AU300">
        <v>721.60483870967698</v>
      </c>
      <c r="AV300">
        <v>1142.8185523387699</v>
      </c>
      <c r="AW300">
        <v>130.06603081438001</v>
      </c>
      <c r="AX300">
        <v>254.64601769911499</v>
      </c>
      <c r="AY300">
        <v>690.33404406538705</v>
      </c>
      <c r="AZ300">
        <v>961.01312607193302</v>
      </c>
      <c r="BA300">
        <v>133.92926670992901</v>
      </c>
      <c r="BB300">
        <v>256.34920634920599</v>
      </c>
      <c r="BC300">
        <v>494.37383872166498</v>
      </c>
      <c r="BD300">
        <v>773.66651976655805</v>
      </c>
      <c r="BE300">
        <v>199.96260683760701</v>
      </c>
      <c r="BF300">
        <v>421.242236024845</v>
      </c>
      <c r="BG300">
        <v>719.42820012995401</v>
      </c>
      <c r="BH300">
        <v>1159.5293016411199</v>
      </c>
      <c r="BI300">
        <v>143.83259911894299</v>
      </c>
      <c r="BJ300">
        <v>256.34920634920599</v>
      </c>
      <c r="BK300">
        <v>1036.84210526316</v>
      </c>
      <c r="BL300">
        <v>987.16724589530202</v>
      </c>
    </row>
    <row r="301" spans="1:64" x14ac:dyDescent="0.25">
      <c r="A301" s="15" t="str">
        <f t="shared" si="8"/>
        <v>[NCL + OREO] / [Total Loans + OREO]--34242</v>
      </c>
      <c r="B301" s="15" t="str">
        <f t="shared" si="9"/>
        <v>[NCL + OREO] / [Total Loans + OREO]</v>
      </c>
      <c r="C301">
        <v>5</v>
      </c>
      <c r="D301" s="22">
        <v>34242</v>
      </c>
      <c r="E301">
        <v>0.78738382349855895</v>
      </c>
      <c r="F301">
        <v>1.67019954320893</v>
      </c>
      <c r="G301">
        <v>2.8795030670495998</v>
      </c>
      <c r="H301">
        <v>2.15324154658231</v>
      </c>
      <c r="I301">
        <v>0.52052525730509902</v>
      </c>
      <c r="J301">
        <v>1.1566424322538</v>
      </c>
      <c r="K301">
        <v>2.2254387552017398</v>
      </c>
      <c r="L301">
        <v>1.57720266572835</v>
      </c>
      <c r="M301">
        <v>0.55644729802033199</v>
      </c>
      <c r="N301">
        <v>1.3719512195121999</v>
      </c>
      <c r="O301">
        <v>2.8396375243056799</v>
      </c>
      <c r="P301">
        <v>2.1216194139925002</v>
      </c>
      <c r="Q301">
        <v>0.93086997464015497</v>
      </c>
      <c r="R301">
        <v>1.4007033992376601</v>
      </c>
      <c r="S301">
        <v>1.7502532491564899</v>
      </c>
      <c r="T301">
        <v>1.54380659923033</v>
      </c>
      <c r="U301">
        <v>0.54559990511260703</v>
      </c>
      <c r="V301">
        <v>1.13489863001958</v>
      </c>
      <c r="W301">
        <v>2.1176047319891498</v>
      </c>
      <c r="X301">
        <v>1.4797778705575499</v>
      </c>
      <c r="Y301">
        <v>0.38892701898879001</v>
      </c>
      <c r="Z301">
        <v>1.1566424322538</v>
      </c>
      <c r="AA301">
        <v>2.36374639564273</v>
      </c>
      <c r="AB301">
        <v>1.84634953399116</v>
      </c>
      <c r="AC301">
        <v>0.38716016937516001</v>
      </c>
      <c r="AD301">
        <v>0.92181399837591205</v>
      </c>
      <c r="AE301">
        <v>2.0400703459671399</v>
      </c>
      <c r="AF301">
        <v>1.5219460738291399</v>
      </c>
      <c r="AG301">
        <v>0.48477913944175099</v>
      </c>
      <c r="AH301">
        <v>1.25005692426795</v>
      </c>
      <c r="AI301">
        <v>2.7409106290183098</v>
      </c>
      <c r="AJ301">
        <v>1.81481069035704</v>
      </c>
      <c r="AK301">
        <v>0.76286632943537702</v>
      </c>
      <c r="AL301">
        <v>1.42133761155119</v>
      </c>
      <c r="AM301">
        <v>2.2254387552017398</v>
      </c>
      <c r="AN301">
        <v>1.84377696766274</v>
      </c>
      <c r="AO301">
        <v>0.53445994095490201</v>
      </c>
      <c r="AP301">
        <v>1.29008812573817</v>
      </c>
      <c r="AQ301">
        <v>2.4809800128949102</v>
      </c>
      <c r="AR301">
        <v>1.7884550403066199</v>
      </c>
      <c r="AS301">
        <v>0.50264027334594596</v>
      </c>
      <c r="AT301">
        <v>1.1095276872964199</v>
      </c>
      <c r="AU301">
        <v>2.1089630931458698</v>
      </c>
      <c r="AV301">
        <v>1.4790634447373201</v>
      </c>
      <c r="AW301">
        <v>0.57734564460129101</v>
      </c>
      <c r="AX301">
        <v>1.1713849481035401</v>
      </c>
      <c r="AY301">
        <v>2.0756374064693599</v>
      </c>
      <c r="AZ301">
        <v>1.5200861526398399</v>
      </c>
      <c r="BA301">
        <v>0.46426927618018399</v>
      </c>
      <c r="BB301">
        <v>1.11923593493508</v>
      </c>
      <c r="BC301">
        <v>1.9947246950214299</v>
      </c>
      <c r="BD301">
        <v>1.5279904150177801</v>
      </c>
      <c r="BE301">
        <v>0.362085878369866</v>
      </c>
      <c r="BF301">
        <v>1.0136813228450801</v>
      </c>
      <c r="BG301">
        <v>1.68159502115291</v>
      </c>
      <c r="BH301">
        <v>1.34673221099749</v>
      </c>
      <c r="BI301">
        <v>0.47962331647944001</v>
      </c>
      <c r="BJ301">
        <v>1.0805462101721801</v>
      </c>
      <c r="BK301">
        <v>1.91053175992308</v>
      </c>
      <c r="BL301">
        <v>1.51811647481972</v>
      </c>
    </row>
    <row r="302" spans="1:64" x14ac:dyDescent="0.25">
      <c r="A302" s="15" t="str">
        <f t="shared" si="8"/>
        <v>[Noncurrent + Delinquent Loans] / [Capital + ALLL]--34242</v>
      </c>
      <c r="B302" s="15" t="str">
        <f t="shared" si="9"/>
        <v>[Noncurrent + Delinquent Loans] / [Capital + ALLL]</v>
      </c>
      <c r="C302">
        <v>6</v>
      </c>
      <c r="D302" s="22">
        <v>34242</v>
      </c>
      <c r="E302">
        <v>7.7222278441830596</v>
      </c>
      <c r="F302">
        <v>13.325744922281901</v>
      </c>
      <c r="G302">
        <v>19.8330071607229</v>
      </c>
      <c r="H302">
        <v>15.3278852030975</v>
      </c>
      <c r="I302">
        <v>5.6338028169014098</v>
      </c>
      <c r="J302">
        <v>11.1111111111111</v>
      </c>
      <c r="K302">
        <v>17.7946768060837</v>
      </c>
      <c r="L302">
        <v>12.868390725069901</v>
      </c>
      <c r="M302">
        <v>5.9169706875697399</v>
      </c>
      <c r="N302">
        <v>11.983851803703001</v>
      </c>
      <c r="O302">
        <v>20.972135414406001</v>
      </c>
      <c r="P302">
        <v>15.5377816683662</v>
      </c>
      <c r="Q302">
        <v>9.7968747456255798</v>
      </c>
      <c r="R302">
        <v>15.9181296663537</v>
      </c>
      <c r="S302">
        <v>20.4572403597932</v>
      </c>
      <c r="T302">
        <v>17.753690061201699</v>
      </c>
      <c r="U302">
        <v>5.64358098650691</v>
      </c>
      <c r="V302">
        <v>11.258683560944</v>
      </c>
      <c r="W302">
        <v>17.424996795224001</v>
      </c>
      <c r="X302">
        <v>12.708869284782899</v>
      </c>
      <c r="Y302">
        <v>5.6253366979500399</v>
      </c>
      <c r="Z302">
        <v>12.318781670866899</v>
      </c>
      <c r="AA302">
        <v>19.587094011463201</v>
      </c>
      <c r="AB302">
        <v>14.2740940844569</v>
      </c>
      <c r="AC302">
        <v>3.3775172220412899</v>
      </c>
      <c r="AD302">
        <v>6.7697656000483901</v>
      </c>
      <c r="AE302">
        <v>13.0661079916985</v>
      </c>
      <c r="AF302">
        <v>8.8838918533018205</v>
      </c>
      <c r="AG302">
        <v>5.21514971247273</v>
      </c>
      <c r="AH302">
        <v>10.3984450923226</v>
      </c>
      <c r="AI302">
        <v>17.8819444444444</v>
      </c>
      <c r="AJ302">
        <v>12.7168767756379</v>
      </c>
      <c r="AK302">
        <v>9.5822749082698309</v>
      </c>
      <c r="AL302">
        <v>14.155906264944999</v>
      </c>
      <c r="AM302">
        <v>21.9600725952813</v>
      </c>
      <c r="AN302">
        <v>16.8669257723515</v>
      </c>
      <c r="AO302">
        <v>4.67767295597484</v>
      </c>
      <c r="AP302">
        <v>9.9708300185627206</v>
      </c>
      <c r="AQ302">
        <v>16.3678877630553</v>
      </c>
      <c r="AR302">
        <v>12.1331998863075</v>
      </c>
      <c r="AS302">
        <v>6.0825396825396796</v>
      </c>
      <c r="AT302">
        <v>10.9517144856543</v>
      </c>
      <c r="AU302">
        <v>18.303372455801501</v>
      </c>
      <c r="AV302">
        <v>12.980355759094</v>
      </c>
      <c r="AW302">
        <v>7.5394712868508602</v>
      </c>
      <c r="AX302">
        <v>13.615980732729501</v>
      </c>
      <c r="AY302">
        <v>19.846511627906999</v>
      </c>
      <c r="AZ302">
        <v>15.0349192708708</v>
      </c>
      <c r="BA302">
        <v>6.3196731066767198</v>
      </c>
      <c r="BB302">
        <v>11.340798162503599</v>
      </c>
      <c r="BC302">
        <v>17.670286278380999</v>
      </c>
      <c r="BD302">
        <v>12.9895471495542</v>
      </c>
      <c r="BE302">
        <v>5.3095526177653003</v>
      </c>
      <c r="BF302">
        <v>10.007693168962501</v>
      </c>
      <c r="BG302">
        <v>16.328780768817001</v>
      </c>
      <c r="BH302">
        <v>12.881207541293101</v>
      </c>
      <c r="BI302">
        <v>4.9033193599416398</v>
      </c>
      <c r="BJ302">
        <v>10.184519530313899</v>
      </c>
      <c r="BK302">
        <v>15.896518500791</v>
      </c>
      <c r="BL302">
        <v>11.453501583607</v>
      </c>
    </row>
    <row r="303" spans="1:64" x14ac:dyDescent="0.25">
      <c r="A303" s="15" t="str">
        <f t="shared" si="8"/>
        <v xml:space="preserve">  Ag [NCL+DQ] / [Capital + ALLL]--34242</v>
      </c>
      <c r="B303" s="15" t="str">
        <f t="shared" si="9"/>
        <v xml:space="preserve">  Ag [NCL+DQ] / [Capital + ALLL]</v>
      </c>
      <c r="C303">
        <v>7</v>
      </c>
      <c r="D303" s="22">
        <v>34242</v>
      </c>
      <c r="E303">
        <v>0</v>
      </c>
      <c r="F303">
        <v>0.73252336822932695</v>
      </c>
      <c r="G303">
        <v>5.8104068567800597</v>
      </c>
      <c r="H303">
        <v>4.8678842241911404</v>
      </c>
      <c r="I303">
        <v>0</v>
      </c>
      <c r="J303">
        <v>0.59171597633136097</v>
      </c>
      <c r="K303">
        <v>3.7223340040241499</v>
      </c>
      <c r="L303">
        <v>2.8795804195107699</v>
      </c>
      <c r="M303">
        <v>0</v>
      </c>
      <c r="N303">
        <v>0</v>
      </c>
      <c r="O303">
        <v>1.08315900679735</v>
      </c>
      <c r="P303">
        <v>1.4421437143573499</v>
      </c>
      <c r="Q303">
        <v>0</v>
      </c>
      <c r="R303">
        <v>0</v>
      </c>
      <c r="S303">
        <v>0</v>
      </c>
      <c r="T303">
        <v>0.12332324789308501</v>
      </c>
      <c r="U303">
        <v>0</v>
      </c>
      <c r="V303">
        <v>0.42818813418267598</v>
      </c>
      <c r="W303">
        <v>3.42547902483477</v>
      </c>
      <c r="X303">
        <v>2.6657906141596799</v>
      </c>
      <c r="Y303">
        <v>0</v>
      </c>
      <c r="Z303">
        <v>0.34956507601008002</v>
      </c>
      <c r="AA303">
        <v>2.7878421900161001</v>
      </c>
      <c r="AB303">
        <v>2.7683420263746501</v>
      </c>
      <c r="AC303">
        <v>8.6839784165196596E-2</v>
      </c>
      <c r="AD303">
        <v>1.2526498624868601</v>
      </c>
      <c r="AE303">
        <v>3.9111237175051601</v>
      </c>
      <c r="AF303">
        <v>3.4709217397543801</v>
      </c>
      <c r="AG303">
        <v>8.2304526748971193E-2</v>
      </c>
      <c r="AH303">
        <v>2.6946914578280801</v>
      </c>
      <c r="AI303">
        <v>8.1887201735357902</v>
      </c>
      <c r="AJ303">
        <v>5.1817592656547502</v>
      </c>
      <c r="AK303">
        <v>0</v>
      </c>
      <c r="AL303">
        <v>0.151324085750315</v>
      </c>
      <c r="AM303">
        <v>3.1266774020397201</v>
      </c>
      <c r="AN303">
        <v>2.2034746113033199</v>
      </c>
      <c r="AO303">
        <v>0.26832131477444199</v>
      </c>
      <c r="AP303">
        <v>2.0659259939399499</v>
      </c>
      <c r="AQ303">
        <v>6.7755708186374601</v>
      </c>
      <c r="AR303">
        <v>4.7582434193944296</v>
      </c>
      <c r="AS303">
        <v>0</v>
      </c>
      <c r="AT303">
        <v>0.30311380545604799</v>
      </c>
      <c r="AU303">
        <v>3.3574971384967598</v>
      </c>
      <c r="AV303">
        <v>2.8219691491097101</v>
      </c>
      <c r="AW303">
        <v>0</v>
      </c>
      <c r="AX303">
        <v>0</v>
      </c>
      <c r="AY303">
        <v>1.5591408161227001</v>
      </c>
      <c r="AZ303">
        <v>1.72289297583778</v>
      </c>
      <c r="BA303">
        <v>0</v>
      </c>
      <c r="BB303">
        <v>0</v>
      </c>
      <c r="BC303">
        <v>1.47965474722565</v>
      </c>
      <c r="BD303">
        <v>1.29346608908006</v>
      </c>
      <c r="BE303">
        <v>0</v>
      </c>
      <c r="BF303">
        <v>0</v>
      </c>
      <c r="BG303">
        <v>1.02260163786257</v>
      </c>
      <c r="BH303">
        <v>0.82063897722765</v>
      </c>
      <c r="BI303">
        <v>0</v>
      </c>
      <c r="BJ303">
        <v>0</v>
      </c>
      <c r="BK303">
        <v>0.124790547407335</v>
      </c>
      <c r="BL303">
        <v>0.81893492459791295</v>
      </c>
    </row>
    <row r="304" spans="1:64" x14ac:dyDescent="0.25">
      <c r="A304" s="15" t="str">
        <f t="shared" si="8"/>
        <v xml:space="preserve">  CLD [NCL+DQ] / [Capital + ALLL]--34242</v>
      </c>
      <c r="B304" s="15" t="str">
        <f t="shared" si="9"/>
        <v xml:space="preserve">  CLD [NCL+DQ] / [Capital + ALLL]</v>
      </c>
      <c r="C304">
        <v>8</v>
      </c>
      <c r="D304" s="22">
        <v>34242</v>
      </c>
      <c r="E304">
        <v>0</v>
      </c>
      <c r="F304">
        <v>0</v>
      </c>
      <c r="G304">
        <v>0</v>
      </c>
      <c r="H304">
        <v>9.6991356146697405E-2</v>
      </c>
      <c r="I304">
        <v>0</v>
      </c>
      <c r="J304">
        <v>0</v>
      </c>
      <c r="K304">
        <v>0</v>
      </c>
      <c r="L304">
        <v>8.9871113060833299E-2</v>
      </c>
      <c r="M304">
        <v>0</v>
      </c>
      <c r="N304">
        <v>0</v>
      </c>
      <c r="O304">
        <v>0</v>
      </c>
      <c r="P304">
        <v>0.437494388994418</v>
      </c>
      <c r="Q304">
        <v>0</v>
      </c>
      <c r="R304">
        <v>0</v>
      </c>
      <c r="S304">
        <v>0</v>
      </c>
      <c r="T304">
        <v>2.3558406726831198E-3</v>
      </c>
      <c r="U304">
        <v>0</v>
      </c>
      <c r="V304">
        <v>0</v>
      </c>
      <c r="W304">
        <v>0</v>
      </c>
      <c r="X304">
        <v>0.147694129779364</v>
      </c>
      <c r="Y304">
        <v>0</v>
      </c>
      <c r="Z304">
        <v>0</v>
      </c>
      <c r="AA304">
        <v>0</v>
      </c>
      <c r="AB304">
        <v>3.0964349024442998E-2</v>
      </c>
      <c r="AC304">
        <v>0</v>
      </c>
      <c r="AD304">
        <v>0</v>
      </c>
      <c r="AE304">
        <v>0</v>
      </c>
      <c r="AF304">
        <v>9.4058996950588895E-3</v>
      </c>
      <c r="AG304">
        <v>0</v>
      </c>
      <c r="AH304">
        <v>0</v>
      </c>
      <c r="AI304">
        <v>0</v>
      </c>
      <c r="AJ304">
        <v>0.140846818294773</v>
      </c>
      <c r="AK304">
        <v>0</v>
      </c>
      <c r="AL304">
        <v>0</v>
      </c>
      <c r="AM304">
        <v>0</v>
      </c>
      <c r="AN304">
        <v>9.8862956894885695E-2</v>
      </c>
      <c r="AO304">
        <v>0</v>
      </c>
      <c r="AP304">
        <v>0</v>
      </c>
      <c r="AQ304">
        <v>0</v>
      </c>
      <c r="AR304">
        <v>5.7446553908960599E-2</v>
      </c>
      <c r="AS304">
        <v>0</v>
      </c>
      <c r="AT304">
        <v>0</v>
      </c>
      <c r="AU304">
        <v>0</v>
      </c>
      <c r="AV304">
        <v>0.12525982508837899</v>
      </c>
      <c r="AW304">
        <v>0</v>
      </c>
      <c r="AX304">
        <v>0</v>
      </c>
      <c r="AY304">
        <v>0</v>
      </c>
      <c r="AZ304">
        <v>0.13268695515677301</v>
      </c>
      <c r="BA304">
        <v>0</v>
      </c>
      <c r="BB304">
        <v>0</v>
      </c>
      <c r="BC304">
        <v>0</v>
      </c>
      <c r="BD304">
        <v>0.189567977413306</v>
      </c>
      <c r="BE304">
        <v>0</v>
      </c>
      <c r="BF304">
        <v>0</v>
      </c>
      <c r="BG304">
        <v>0</v>
      </c>
      <c r="BH304">
        <v>0.235491441958145</v>
      </c>
      <c r="BI304">
        <v>0</v>
      </c>
      <c r="BJ304">
        <v>0</v>
      </c>
      <c r="BK304">
        <v>0</v>
      </c>
      <c r="BL304">
        <v>0.36324716760322601</v>
      </c>
    </row>
    <row r="305" spans="1:64" x14ac:dyDescent="0.25">
      <c r="A305" s="15" t="str">
        <f t="shared" si="8"/>
        <v xml:space="preserve">  CRE [NCL+DQ] / [Capital + ALLL]--34242</v>
      </c>
      <c r="B305" s="15" t="str">
        <f t="shared" si="9"/>
        <v xml:space="preserve">  CRE [NCL+DQ] / [Capital + ALLL]</v>
      </c>
      <c r="C305">
        <v>9</v>
      </c>
      <c r="D305" s="22">
        <v>34242</v>
      </c>
      <c r="E305">
        <v>0</v>
      </c>
      <c r="F305">
        <v>0</v>
      </c>
      <c r="G305">
        <v>2.69907703683123</v>
      </c>
      <c r="H305">
        <v>1.71302123443303</v>
      </c>
      <c r="I305">
        <v>0</v>
      </c>
      <c r="J305">
        <v>0</v>
      </c>
      <c r="K305">
        <v>2.1448995664791202</v>
      </c>
      <c r="L305">
        <v>1.69377000081899</v>
      </c>
      <c r="M305">
        <v>0</v>
      </c>
      <c r="N305">
        <v>0.55692025209666995</v>
      </c>
      <c r="O305">
        <v>3.8831903750747601</v>
      </c>
      <c r="P305">
        <v>3.0965813161028102</v>
      </c>
      <c r="Q305">
        <v>0</v>
      </c>
      <c r="R305">
        <v>0.58066745518653196</v>
      </c>
      <c r="S305">
        <v>3.23147231013176</v>
      </c>
      <c r="T305">
        <v>2.1073753482751698</v>
      </c>
      <c r="U305">
        <v>0</v>
      </c>
      <c r="V305">
        <v>0</v>
      </c>
      <c r="W305">
        <v>2.33787750710828</v>
      </c>
      <c r="X305">
        <v>1.7971577802248999</v>
      </c>
      <c r="Y305">
        <v>0</v>
      </c>
      <c r="Z305">
        <v>0</v>
      </c>
      <c r="AA305">
        <v>1.4819587628866</v>
      </c>
      <c r="AB305">
        <v>1.04537968954669</v>
      </c>
      <c r="AC305">
        <v>0</v>
      </c>
      <c r="AD305">
        <v>0</v>
      </c>
      <c r="AE305">
        <v>0.93897739654519996</v>
      </c>
      <c r="AF305">
        <v>0.80134952789113401</v>
      </c>
      <c r="AG305">
        <v>0</v>
      </c>
      <c r="AH305">
        <v>0</v>
      </c>
      <c r="AI305">
        <v>0.42818509615384598</v>
      </c>
      <c r="AJ305">
        <v>1.0264562634729499</v>
      </c>
      <c r="AK305">
        <v>0.224550898203593</v>
      </c>
      <c r="AL305">
        <v>2.1586931155192501</v>
      </c>
      <c r="AM305">
        <v>5.7600663029214703</v>
      </c>
      <c r="AN305">
        <v>4.0972544471980399</v>
      </c>
      <c r="AO305">
        <v>0</v>
      </c>
      <c r="AP305">
        <v>0</v>
      </c>
      <c r="AQ305">
        <v>1.1520737327188899</v>
      </c>
      <c r="AR305">
        <v>1.10709098637557</v>
      </c>
      <c r="AS305">
        <v>0</v>
      </c>
      <c r="AT305">
        <v>0</v>
      </c>
      <c r="AU305">
        <v>1.93143408981169</v>
      </c>
      <c r="AV305">
        <v>1.65734385732491</v>
      </c>
      <c r="AW305">
        <v>0</v>
      </c>
      <c r="AX305">
        <v>0.43892881197148298</v>
      </c>
      <c r="AY305">
        <v>3.2864619693644501</v>
      </c>
      <c r="AZ305">
        <v>2.2851563393874299</v>
      </c>
      <c r="BA305">
        <v>0</v>
      </c>
      <c r="BB305">
        <v>0.200267022696929</v>
      </c>
      <c r="BC305">
        <v>2.1448995664791202</v>
      </c>
      <c r="BD305">
        <v>1.8180937139581701</v>
      </c>
      <c r="BE305">
        <v>0</v>
      </c>
      <c r="BF305">
        <v>1.47340476579969</v>
      </c>
      <c r="BG305">
        <v>4.03279032983174</v>
      </c>
      <c r="BH305">
        <v>3.1024897605758399</v>
      </c>
      <c r="BI305">
        <v>0</v>
      </c>
      <c r="BJ305">
        <v>0.72831317466510603</v>
      </c>
      <c r="BK305">
        <v>3.3984329236033299</v>
      </c>
      <c r="BL305">
        <v>2.49193806114465</v>
      </c>
    </row>
    <row r="306" spans="1:64" x14ac:dyDescent="0.25">
      <c r="A306" s="15" t="str">
        <f t="shared" si="8"/>
        <v xml:space="preserve">  Res RE [NCL+DQ] / [Capital + ALLL]--34242</v>
      </c>
      <c r="B306" s="15" t="str">
        <f t="shared" si="9"/>
        <v xml:space="preserve">  Res RE [NCL+DQ] / [Capital + ALLL]</v>
      </c>
      <c r="C306">
        <v>10</v>
      </c>
      <c r="D306" s="22">
        <v>34242</v>
      </c>
      <c r="E306">
        <v>0.34849847882761298</v>
      </c>
      <c r="F306">
        <v>1.4925699967330499</v>
      </c>
      <c r="G306">
        <v>3.9451214486992998</v>
      </c>
      <c r="H306">
        <v>2.8502214716159999</v>
      </c>
      <c r="I306">
        <v>0.124385844890851</v>
      </c>
      <c r="J306">
        <v>1.3861935126143601</v>
      </c>
      <c r="K306">
        <v>3.5790112223233201</v>
      </c>
      <c r="L306">
        <v>2.4133177853460399</v>
      </c>
      <c r="M306">
        <v>0.38378191388442101</v>
      </c>
      <c r="N306">
        <v>2.0706829844099799</v>
      </c>
      <c r="O306">
        <v>5.0723975362259601</v>
      </c>
      <c r="P306">
        <v>3.5976043919841101</v>
      </c>
      <c r="Q306">
        <v>2.3810870901505301</v>
      </c>
      <c r="R306">
        <v>4.8439969660574498</v>
      </c>
      <c r="S306">
        <v>6.2723461797774904</v>
      </c>
      <c r="T306">
        <v>5.9678529930191502</v>
      </c>
      <c r="U306">
        <v>0.31787775860339901</v>
      </c>
      <c r="V306">
        <v>1.73801935452277</v>
      </c>
      <c r="W306">
        <v>3.6833024847395999</v>
      </c>
      <c r="X306">
        <v>2.6244140585064502</v>
      </c>
      <c r="Y306">
        <v>0.35714285714285698</v>
      </c>
      <c r="Z306">
        <v>1.41575705176699</v>
      </c>
      <c r="AA306">
        <v>3.3656957928802602</v>
      </c>
      <c r="AB306">
        <v>2.4664563879497101</v>
      </c>
      <c r="AC306">
        <v>0</v>
      </c>
      <c r="AD306">
        <v>0.24124097682291901</v>
      </c>
      <c r="AE306">
        <v>1.28296014086415</v>
      </c>
      <c r="AF306">
        <v>0.87393586518694899</v>
      </c>
      <c r="AG306">
        <v>0</v>
      </c>
      <c r="AH306">
        <v>0.15182186234817799</v>
      </c>
      <c r="AI306">
        <v>0.97305389221556904</v>
      </c>
      <c r="AJ306">
        <v>0.88285620777089602</v>
      </c>
      <c r="AK306">
        <v>1.6260162601626</v>
      </c>
      <c r="AL306">
        <v>3.65581810075791</v>
      </c>
      <c r="AM306">
        <v>6.4220183486238502</v>
      </c>
      <c r="AN306">
        <v>4.4035769383318497</v>
      </c>
      <c r="AO306">
        <v>0</v>
      </c>
      <c r="AP306">
        <v>0.77559462254394995</v>
      </c>
      <c r="AQ306">
        <v>2.3748939779474099</v>
      </c>
      <c r="AR306">
        <v>1.58045777628929</v>
      </c>
      <c r="AS306">
        <v>0.30921004196421997</v>
      </c>
      <c r="AT306">
        <v>1.56345800122624</v>
      </c>
      <c r="AU306">
        <v>3.8303693570451398</v>
      </c>
      <c r="AV306">
        <v>2.6270000356377001</v>
      </c>
      <c r="AW306">
        <v>1.5115038980678299</v>
      </c>
      <c r="AX306">
        <v>3.39005429149061</v>
      </c>
      <c r="AY306">
        <v>6.4060700385241702</v>
      </c>
      <c r="AZ306">
        <v>4.5124070702346604</v>
      </c>
      <c r="BA306">
        <v>0.12721875567940899</v>
      </c>
      <c r="BB306">
        <v>1.27287191726333</v>
      </c>
      <c r="BC306">
        <v>3.0004110152075598</v>
      </c>
      <c r="BD306">
        <v>2.00660648653658</v>
      </c>
      <c r="BE306">
        <v>6.4203311792401699E-2</v>
      </c>
      <c r="BF306">
        <v>0.871630271926913</v>
      </c>
      <c r="BG306">
        <v>2.1954203642405798</v>
      </c>
      <c r="BH306">
        <v>1.50393692890388</v>
      </c>
      <c r="BI306">
        <v>0.136473330987673</v>
      </c>
      <c r="BJ306">
        <v>1.67745027558112</v>
      </c>
      <c r="BK306">
        <v>3.8137539979920598</v>
      </c>
      <c r="BL306">
        <v>2.47516135177362</v>
      </c>
    </row>
    <row r="307" spans="1:64" x14ac:dyDescent="0.25">
      <c r="A307" s="15" t="str">
        <f t="shared" si="8"/>
        <v xml:space="preserve">  C&amp;I [NCL+DQ] / [Capital + ALLL]--34242</v>
      </c>
      <c r="B307" s="15" t="str">
        <f t="shared" si="9"/>
        <v xml:space="preserve">  C&amp;I [NCL+DQ] / [Capital + ALLL]</v>
      </c>
      <c r="C307">
        <v>11</v>
      </c>
      <c r="D307" s="22">
        <v>34242</v>
      </c>
      <c r="E307">
        <v>1.8979048317746301</v>
      </c>
      <c r="F307">
        <v>5.1261276415788597</v>
      </c>
      <c r="G307">
        <v>12.0314212081968</v>
      </c>
      <c r="H307">
        <v>7.9196587272844496</v>
      </c>
      <c r="I307">
        <v>1.1210191082802501</v>
      </c>
      <c r="J307">
        <v>3.5150457915394702</v>
      </c>
      <c r="K307">
        <v>7.62118240403474</v>
      </c>
      <c r="L307">
        <v>5.2340890932931003</v>
      </c>
      <c r="M307">
        <v>0.63785588862410603</v>
      </c>
      <c r="N307">
        <v>2.5526222501936902</v>
      </c>
      <c r="O307">
        <v>6.5989274151835504</v>
      </c>
      <c r="P307">
        <v>4.8779176962751096</v>
      </c>
      <c r="Q307">
        <v>1.9144092425739401</v>
      </c>
      <c r="R307">
        <v>4.4206971920512101</v>
      </c>
      <c r="S307">
        <v>7.9160238273065398</v>
      </c>
      <c r="T307">
        <v>5.8978517432761102</v>
      </c>
      <c r="U307">
        <v>0.93716771863783399</v>
      </c>
      <c r="V307">
        <v>3.2474649378775502</v>
      </c>
      <c r="W307">
        <v>7.0553205686934097</v>
      </c>
      <c r="X307">
        <v>4.7196558667442403</v>
      </c>
      <c r="Y307">
        <v>1.96012166272389</v>
      </c>
      <c r="Z307">
        <v>5.39834072053642</v>
      </c>
      <c r="AA307">
        <v>12.150261955188901</v>
      </c>
      <c r="AB307">
        <v>7.9502636754376201</v>
      </c>
      <c r="AC307">
        <v>1.21916405226003</v>
      </c>
      <c r="AD307">
        <v>3.0672410052772201</v>
      </c>
      <c r="AE307">
        <v>6.8336143933443099</v>
      </c>
      <c r="AF307">
        <v>4.78494980841349</v>
      </c>
      <c r="AG307">
        <v>1.6549295774647901</v>
      </c>
      <c r="AH307">
        <v>4.4814594487408304</v>
      </c>
      <c r="AI307">
        <v>11.068111455108401</v>
      </c>
      <c r="AJ307">
        <v>6.7587129128518102</v>
      </c>
      <c r="AK307">
        <v>1.2378594553418401</v>
      </c>
      <c r="AL307">
        <v>3.3166574022605202</v>
      </c>
      <c r="AM307">
        <v>6.1633281972264999</v>
      </c>
      <c r="AN307">
        <v>4.5848128374727901</v>
      </c>
      <c r="AO307">
        <v>1.3027744270205099</v>
      </c>
      <c r="AP307">
        <v>4.2059748427672998</v>
      </c>
      <c r="AQ307">
        <v>9.1009174311926593</v>
      </c>
      <c r="AR307">
        <v>6.0919269134459899</v>
      </c>
      <c r="AS307">
        <v>1.2072434607645901</v>
      </c>
      <c r="AT307">
        <v>3.6578341013824902</v>
      </c>
      <c r="AU307">
        <v>7.8226857887874797</v>
      </c>
      <c r="AV307">
        <v>5.3550050133903397</v>
      </c>
      <c r="AW307">
        <v>1.0737107283941301</v>
      </c>
      <c r="AX307">
        <v>3.1629650259581199</v>
      </c>
      <c r="AY307">
        <v>6.0046391837678099</v>
      </c>
      <c r="AZ307">
        <v>4.67670150455666</v>
      </c>
      <c r="BA307">
        <v>2.1622240018304502</v>
      </c>
      <c r="BB307">
        <v>4.6549835706462197</v>
      </c>
      <c r="BC307">
        <v>9.1121495327102799</v>
      </c>
      <c r="BD307">
        <v>6.3262178942695</v>
      </c>
      <c r="BE307">
        <v>0.46996217262439399</v>
      </c>
      <c r="BF307">
        <v>1.7555503619937101</v>
      </c>
      <c r="BG307">
        <v>4.7337767434403002</v>
      </c>
      <c r="BH307">
        <v>2.9022326872272801</v>
      </c>
      <c r="BI307">
        <v>0.59648774516574499</v>
      </c>
      <c r="BJ307">
        <v>2.75374855824683</v>
      </c>
      <c r="BK307">
        <v>5.6757409762055202</v>
      </c>
      <c r="BL307">
        <v>3.9765486175898102</v>
      </c>
    </row>
    <row r="308" spans="1:64" x14ac:dyDescent="0.25">
      <c r="A308" s="15" t="str">
        <f t="shared" si="8"/>
        <v xml:space="preserve">  Ind [NCL+DQ] / [Capital + ALLL]--34242</v>
      </c>
      <c r="B308" s="15" t="str">
        <f t="shared" si="9"/>
        <v xml:space="preserve">  Ind [NCL+DQ] / [Capital + ALLL]</v>
      </c>
      <c r="C308">
        <v>12</v>
      </c>
      <c r="D308" s="22">
        <v>34242</v>
      </c>
      <c r="E308">
        <v>0.61141805937226901</v>
      </c>
      <c r="F308">
        <v>1.13878999619014</v>
      </c>
      <c r="G308">
        <v>2.4994325713838101</v>
      </c>
      <c r="H308">
        <v>1.83541896036992</v>
      </c>
      <c r="I308">
        <v>0.45571062375391602</v>
      </c>
      <c r="J308">
        <v>1.1436740528949201</v>
      </c>
      <c r="K308">
        <v>2.29746070133011</v>
      </c>
      <c r="L308">
        <v>1.7843531173701701</v>
      </c>
      <c r="M308">
        <v>0.45391294386947001</v>
      </c>
      <c r="N308">
        <v>1.32010377990877</v>
      </c>
      <c r="O308">
        <v>2.9686851578408899</v>
      </c>
      <c r="P308">
        <v>2.2326910295634401</v>
      </c>
      <c r="Q308">
        <v>1.5203911139739801</v>
      </c>
      <c r="R308">
        <v>2.8061292376498899</v>
      </c>
      <c r="S308">
        <v>4.7310704727008499</v>
      </c>
      <c r="T308">
        <v>3.5147751959743099</v>
      </c>
      <c r="U308">
        <v>0.53512482596645905</v>
      </c>
      <c r="V308">
        <v>1.3406264928038001</v>
      </c>
      <c r="W308">
        <v>2.4340362510264</v>
      </c>
      <c r="X308">
        <v>1.8602218882343899</v>
      </c>
      <c r="Y308">
        <v>0.547022932884494</v>
      </c>
      <c r="Z308">
        <v>1.3341419041843501</v>
      </c>
      <c r="AA308">
        <v>2.8973034997131402</v>
      </c>
      <c r="AB308">
        <v>1.9317621009474699</v>
      </c>
      <c r="AC308">
        <v>0.16505136279295199</v>
      </c>
      <c r="AD308">
        <v>0.56238340088974104</v>
      </c>
      <c r="AE308">
        <v>1.1308816102714601</v>
      </c>
      <c r="AF308">
        <v>0.85385437465687697</v>
      </c>
      <c r="AG308">
        <v>0.21784855769230799</v>
      </c>
      <c r="AH308">
        <v>0.82604470359572402</v>
      </c>
      <c r="AI308">
        <v>1.72639288516872</v>
      </c>
      <c r="AJ308">
        <v>2.1114998054623202</v>
      </c>
      <c r="AK308">
        <v>0.84042906115227201</v>
      </c>
      <c r="AL308">
        <v>1.49022042843837</v>
      </c>
      <c r="AM308">
        <v>2.9820261437908502</v>
      </c>
      <c r="AN308">
        <v>2.2934339089070801</v>
      </c>
      <c r="AO308">
        <v>0.274914089347079</v>
      </c>
      <c r="AP308">
        <v>0.86956521739130399</v>
      </c>
      <c r="AQ308">
        <v>1.9281914893617</v>
      </c>
      <c r="AR308">
        <v>1.34653070660123</v>
      </c>
      <c r="AS308">
        <v>0.53667262969588503</v>
      </c>
      <c r="AT308">
        <v>1.1869436201780399</v>
      </c>
      <c r="AU308">
        <v>2.3416317475967499</v>
      </c>
      <c r="AV308">
        <v>1.81430949413269</v>
      </c>
      <c r="AW308">
        <v>0.86011877775678203</v>
      </c>
      <c r="AX308">
        <v>1.64035571140343</v>
      </c>
      <c r="AY308">
        <v>2.9766511867905101</v>
      </c>
      <c r="AZ308">
        <v>2.2916140533554699</v>
      </c>
      <c r="BA308">
        <v>0.43835616438356201</v>
      </c>
      <c r="BB308">
        <v>1.18845500848896</v>
      </c>
      <c r="BC308">
        <v>2.55015711868504</v>
      </c>
      <c r="BD308">
        <v>1.8417041659886599</v>
      </c>
      <c r="BE308">
        <v>0.528305668667024</v>
      </c>
      <c r="BF308">
        <v>1.3752238098315099</v>
      </c>
      <c r="BG308">
        <v>3.3836163283984999</v>
      </c>
      <c r="BH308">
        <v>4.7276605322746397</v>
      </c>
      <c r="BI308">
        <v>0.49622004156009197</v>
      </c>
      <c r="BJ308">
        <v>1.08303249097473</v>
      </c>
      <c r="BK308">
        <v>1.91278167623369</v>
      </c>
      <c r="BL308">
        <v>1.5517475084874299</v>
      </c>
    </row>
    <row r="309" spans="1:64" x14ac:dyDescent="0.25">
      <c r="A309" s="15" t="str">
        <f t="shared" si="8"/>
        <v xml:space="preserve">  OREO / [Capital + ALLL]--34242</v>
      </c>
      <c r="B309" s="15" t="str">
        <f t="shared" si="9"/>
        <v xml:space="preserve">  OREO / [Capital + ALLL]</v>
      </c>
      <c r="C309">
        <v>13</v>
      </c>
      <c r="D309" s="22">
        <v>34242</v>
      </c>
      <c r="E309">
        <v>0</v>
      </c>
      <c r="F309">
        <v>0.37308196049784598</v>
      </c>
      <c r="G309">
        <v>3.3448627056769502</v>
      </c>
      <c r="H309">
        <v>2.5979836730032901</v>
      </c>
      <c r="I309">
        <v>0</v>
      </c>
      <c r="J309">
        <v>0.27924891670678897</v>
      </c>
      <c r="K309">
        <v>2.3726114649681498</v>
      </c>
      <c r="L309">
        <v>1.7162576336450801</v>
      </c>
      <c r="M309">
        <v>0</v>
      </c>
      <c r="N309">
        <v>0.93165638903237202</v>
      </c>
      <c r="O309">
        <v>4.3695553181247</v>
      </c>
      <c r="P309">
        <v>3.8196910298768798</v>
      </c>
      <c r="Q309">
        <v>0.17279957048772801</v>
      </c>
      <c r="R309">
        <v>1.01244635193133</v>
      </c>
      <c r="S309">
        <v>3.1507750253513001</v>
      </c>
      <c r="T309">
        <v>2.29608949534747</v>
      </c>
      <c r="U309">
        <v>0</v>
      </c>
      <c r="V309">
        <v>0.283896290206888</v>
      </c>
      <c r="W309">
        <v>2.6281897661208</v>
      </c>
      <c r="X309">
        <v>1.8735521976788001</v>
      </c>
      <c r="Y309">
        <v>0</v>
      </c>
      <c r="Z309">
        <v>0</v>
      </c>
      <c r="AA309">
        <v>1.4331946370781301</v>
      </c>
      <c r="AB309">
        <v>1.2681457410988699</v>
      </c>
      <c r="AC309">
        <v>0</v>
      </c>
      <c r="AD309">
        <v>0</v>
      </c>
      <c r="AE309">
        <v>1.62773580420313</v>
      </c>
      <c r="AF309">
        <v>1.11445937260843</v>
      </c>
      <c r="AG309">
        <v>0</v>
      </c>
      <c r="AH309">
        <v>0.166152385473534</v>
      </c>
      <c r="AI309">
        <v>2.1120458206550898</v>
      </c>
      <c r="AJ309">
        <v>1.4759252503331699</v>
      </c>
      <c r="AK309">
        <v>0</v>
      </c>
      <c r="AL309">
        <v>0.90034150884818398</v>
      </c>
      <c r="AM309">
        <v>2.5323454605772402</v>
      </c>
      <c r="AN309">
        <v>2.6275269901180298</v>
      </c>
      <c r="AO309">
        <v>0</v>
      </c>
      <c r="AP309">
        <v>0</v>
      </c>
      <c r="AQ309">
        <v>1.93740685543964</v>
      </c>
      <c r="AR309">
        <v>1.48173526032781</v>
      </c>
      <c r="AS309">
        <v>0</v>
      </c>
      <c r="AT309">
        <v>0.28530670470756098</v>
      </c>
      <c r="AU309">
        <v>2.4504084014002299</v>
      </c>
      <c r="AV309">
        <v>1.77628626591309</v>
      </c>
      <c r="AW309">
        <v>0</v>
      </c>
      <c r="AX309">
        <v>0.66069367000092305</v>
      </c>
      <c r="AY309">
        <v>2.4888716188828899</v>
      </c>
      <c r="AZ309">
        <v>1.9979713768341401</v>
      </c>
      <c r="BA309">
        <v>0</v>
      </c>
      <c r="BB309">
        <v>0.87443946188340804</v>
      </c>
      <c r="BC309">
        <v>2.8227085315572502</v>
      </c>
      <c r="BD309">
        <v>2.4205548574671698</v>
      </c>
      <c r="BE309">
        <v>0</v>
      </c>
      <c r="BF309">
        <v>0.37166920173511397</v>
      </c>
      <c r="BG309">
        <v>3.1327865740226302</v>
      </c>
      <c r="BH309">
        <v>1.82387894296112</v>
      </c>
      <c r="BI309">
        <v>0</v>
      </c>
      <c r="BJ309">
        <v>1.3002721499848799</v>
      </c>
      <c r="BK309">
        <v>4.4448537250954097</v>
      </c>
      <c r="BL309">
        <v>2.8375745997936401</v>
      </c>
    </row>
    <row r="310" spans="1:64" x14ac:dyDescent="0.25">
      <c r="A310" s="15" t="str">
        <f t="shared" si="8"/>
        <v>ROAA--34242</v>
      </c>
      <c r="B310" s="15" t="str">
        <f t="shared" si="9"/>
        <v>ROAA</v>
      </c>
      <c r="C310">
        <v>14</v>
      </c>
      <c r="D310" s="22">
        <v>34242</v>
      </c>
      <c r="E310">
        <v>0.83750000000000002</v>
      </c>
      <c r="F310">
        <v>1.22</v>
      </c>
      <c r="G310">
        <v>1.57</v>
      </c>
      <c r="H310">
        <v>1.1696938775510199</v>
      </c>
      <c r="I310">
        <v>1.01</v>
      </c>
      <c r="J310">
        <v>1.31</v>
      </c>
      <c r="K310">
        <v>1.61</v>
      </c>
      <c r="L310">
        <v>1.30922150139018</v>
      </c>
      <c r="M310">
        <v>0.91</v>
      </c>
      <c r="N310">
        <v>1.25</v>
      </c>
      <c r="O310">
        <v>1.58</v>
      </c>
      <c r="P310">
        <v>1.21382119815668</v>
      </c>
      <c r="Q310">
        <v>0.85250000000000004</v>
      </c>
      <c r="R310">
        <v>1.06</v>
      </c>
      <c r="S310">
        <v>1.395</v>
      </c>
      <c r="T310">
        <v>1.11147058823529</v>
      </c>
      <c r="U310">
        <v>0.95</v>
      </c>
      <c r="V310">
        <v>1.23</v>
      </c>
      <c r="W310">
        <v>1.55</v>
      </c>
      <c r="X310">
        <v>1.2400524475524499</v>
      </c>
      <c r="Y310">
        <v>1.1499999999999999</v>
      </c>
      <c r="Z310">
        <v>1.43</v>
      </c>
      <c r="AA310">
        <v>1.73</v>
      </c>
      <c r="AB310">
        <v>1.45182608695652</v>
      </c>
      <c r="AC310">
        <v>1.1025</v>
      </c>
      <c r="AD310">
        <v>1.38</v>
      </c>
      <c r="AE310">
        <v>1.655</v>
      </c>
      <c r="AF310">
        <v>1.3832142857142899</v>
      </c>
      <c r="AG310">
        <v>1.07</v>
      </c>
      <c r="AH310">
        <v>1.36</v>
      </c>
      <c r="AI310">
        <v>1.7</v>
      </c>
      <c r="AJ310">
        <v>1.53487394957983</v>
      </c>
      <c r="AK310">
        <v>1.1000000000000001</v>
      </c>
      <c r="AL310">
        <v>1.35</v>
      </c>
      <c r="AM310">
        <v>1.64</v>
      </c>
      <c r="AN310">
        <v>1.3635922330097101</v>
      </c>
      <c r="AO310">
        <v>1.01</v>
      </c>
      <c r="AP310">
        <v>1.29</v>
      </c>
      <c r="AQ310">
        <v>1.63</v>
      </c>
      <c r="AR310">
        <v>1.3103918228279401</v>
      </c>
      <c r="AS310">
        <v>1.04</v>
      </c>
      <c r="AT310">
        <v>1.33</v>
      </c>
      <c r="AU310">
        <v>1.61</v>
      </c>
      <c r="AV310">
        <v>1.34458049886621</v>
      </c>
      <c r="AW310">
        <v>1</v>
      </c>
      <c r="AX310">
        <v>1.32</v>
      </c>
      <c r="AY310">
        <v>1.6</v>
      </c>
      <c r="AZ310">
        <v>1.30441011235955</v>
      </c>
      <c r="BA310">
        <v>1.05</v>
      </c>
      <c r="BB310">
        <v>1.35</v>
      </c>
      <c r="BC310">
        <v>1.68</v>
      </c>
      <c r="BD310">
        <v>1.3060913705583801</v>
      </c>
      <c r="BE310">
        <v>1.1299999999999999</v>
      </c>
      <c r="BF310">
        <v>1.345</v>
      </c>
      <c r="BG310">
        <v>1.615</v>
      </c>
      <c r="BH310">
        <v>1.74258064516129</v>
      </c>
      <c r="BI310">
        <v>0.89500000000000002</v>
      </c>
      <c r="BJ310">
        <v>1.31</v>
      </c>
      <c r="BK310">
        <v>1.5649999999999999</v>
      </c>
      <c r="BL310">
        <v>1.2225531914893599</v>
      </c>
    </row>
    <row r="311" spans="1:64" x14ac:dyDescent="0.25">
      <c r="A311" s="15" t="str">
        <f t="shared" si="8"/>
        <v>NIM--34242</v>
      </c>
      <c r="B311" s="15" t="str">
        <f t="shared" si="9"/>
        <v>NIM</v>
      </c>
      <c r="C311">
        <v>15</v>
      </c>
      <c r="D311" s="22">
        <v>34242</v>
      </c>
      <c r="E311">
        <v>4.38</v>
      </c>
      <c r="F311">
        <v>4.8550000000000004</v>
      </c>
      <c r="G311">
        <v>5.3925000000000001</v>
      </c>
      <c r="H311">
        <v>4.8575510204081596</v>
      </c>
      <c r="I311">
        <v>4.4800000000000004</v>
      </c>
      <c r="J311">
        <v>4.91</v>
      </c>
      <c r="K311">
        <v>5.38</v>
      </c>
      <c r="L311">
        <v>4.94790546802595</v>
      </c>
      <c r="M311">
        <v>4.32</v>
      </c>
      <c r="N311">
        <v>4.79</v>
      </c>
      <c r="O311">
        <v>5.31</v>
      </c>
      <c r="P311">
        <v>4.83489769585253</v>
      </c>
      <c r="Q311">
        <v>4.4874999999999998</v>
      </c>
      <c r="R311">
        <v>4.8</v>
      </c>
      <c r="S311">
        <v>5.1475</v>
      </c>
      <c r="T311">
        <v>4.94176470588235</v>
      </c>
      <c r="U311">
        <v>4.5199999999999996</v>
      </c>
      <c r="V311">
        <v>4.9950000000000001</v>
      </c>
      <c r="W311">
        <v>5.4574999999999996</v>
      </c>
      <c r="X311">
        <v>4.9855944055944104</v>
      </c>
      <c r="Y311">
        <v>4.7</v>
      </c>
      <c r="Z311">
        <v>5.19</v>
      </c>
      <c r="AA311">
        <v>5.76</v>
      </c>
      <c r="AB311">
        <v>5.2696521739130402</v>
      </c>
      <c r="AC311">
        <v>4.3224999999999998</v>
      </c>
      <c r="AD311">
        <v>4.6500000000000004</v>
      </c>
      <c r="AE311">
        <v>5.0750000000000002</v>
      </c>
      <c r="AF311">
        <v>4.6524285714285698</v>
      </c>
      <c r="AG311">
        <v>4.22</v>
      </c>
      <c r="AH311">
        <v>4.75</v>
      </c>
      <c r="AI311">
        <v>5.23</v>
      </c>
      <c r="AJ311">
        <v>4.8957142857142903</v>
      </c>
      <c r="AK311">
        <v>4.63</v>
      </c>
      <c r="AL311">
        <v>4.87</v>
      </c>
      <c r="AM311">
        <v>5.21</v>
      </c>
      <c r="AN311">
        <v>4.8839805825242699</v>
      </c>
      <c r="AO311">
        <v>4.4000000000000004</v>
      </c>
      <c r="AP311">
        <v>4.7699999999999996</v>
      </c>
      <c r="AQ311">
        <v>5.22</v>
      </c>
      <c r="AR311">
        <v>4.7884838160136303</v>
      </c>
      <c r="AS311">
        <v>4.5199999999999996</v>
      </c>
      <c r="AT311">
        <v>4.9400000000000004</v>
      </c>
      <c r="AU311">
        <v>5.43</v>
      </c>
      <c r="AV311">
        <v>4.9969614512471701</v>
      </c>
      <c r="AW311">
        <v>4.6124999999999998</v>
      </c>
      <c r="AX311">
        <v>5.03</v>
      </c>
      <c r="AY311">
        <v>5.5075000000000003</v>
      </c>
      <c r="AZ311">
        <v>5.0555337078651696</v>
      </c>
      <c r="BA311">
        <v>4.67</v>
      </c>
      <c r="BB311">
        <v>5.19</v>
      </c>
      <c r="BC311">
        <v>5.69</v>
      </c>
      <c r="BD311">
        <v>5.2106598984771599</v>
      </c>
      <c r="BE311">
        <v>4.68</v>
      </c>
      <c r="BF311">
        <v>5.0350000000000001</v>
      </c>
      <c r="BG311">
        <v>5.6224999999999996</v>
      </c>
      <c r="BH311">
        <v>5.5317741935483902</v>
      </c>
      <c r="BI311">
        <v>4.8449999999999998</v>
      </c>
      <c r="BJ311">
        <v>5.28</v>
      </c>
      <c r="BK311">
        <v>5.69</v>
      </c>
      <c r="BL311">
        <v>5.2874468085106399</v>
      </c>
    </row>
    <row r="312" spans="1:64" x14ac:dyDescent="0.25">
      <c r="A312" s="15" t="str">
        <f t="shared" si="8"/>
        <v>Provisions / Avg Assets--34242</v>
      </c>
      <c r="B312" s="15" t="str">
        <f t="shared" si="9"/>
        <v>Provisions / Avg Assets</v>
      </c>
      <c r="C312">
        <v>16</v>
      </c>
      <c r="D312" s="22">
        <v>34242</v>
      </c>
      <c r="E312">
        <v>0</v>
      </c>
      <c r="F312">
        <v>0.08</v>
      </c>
      <c r="G312">
        <v>0.23749999999999999</v>
      </c>
      <c r="H312">
        <v>0.15744897959183701</v>
      </c>
      <c r="I312">
        <v>0</v>
      </c>
      <c r="J312">
        <v>0.09</v>
      </c>
      <c r="K312">
        <v>0.21</v>
      </c>
      <c r="L312">
        <v>0.14208526413345701</v>
      </c>
      <c r="M312">
        <v>0</v>
      </c>
      <c r="N312">
        <v>0.13</v>
      </c>
      <c r="O312">
        <v>0.28999999999999998</v>
      </c>
      <c r="P312">
        <v>0.20964516129032301</v>
      </c>
      <c r="Q312">
        <v>0.08</v>
      </c>
      <c r="R312">
        <v>0.11</v>
      </c>
      <c r="S312">
        <v>0.19</v>
      </c>
      <c r="T312">
        <v>0.14000000000000001</v>
      </c>
      <c r="U312">
        <v>0</v>
      </c>
      <c r="V312">
        <v>0.1</v>
      </c>
      <c r="W312">
        <v>0.23</v>
      </c>
      <c r="X312">
        <v>0.16034965034965001</v>
      </c>
      <c r="Y312">
        <v>0</v>
      </c>
      <c r="Z312">
        <v>7.0000000000000007E-2</v>
      </c>
      <c r="AA312">
        <v>0.17</v>
      </c>
      <c r="AB312">
        <v>8.3043478260869594E-2</v>
      </c>
      <c r="AC312">
        <v>0</v>
      </c>
      <c r="AD312">
        <v>0.02</v>
      </c>
      <c r="AE312">
        <v>0.13</v>
      </c>
      <c r="AF312">
        <v>7.8428571428571403E-2</v>
      </c>
      <c r="AG312">
        <v>0</v>
      </c>
      <c r="AH312">
        <v>0.08</v>
      </c>
      <c r="AI312">
        <v>0.23</v>
      </c>
      <c r="AJ312">
        <v>0.249243697478992</v>
      </c>
      <c r="AK312">
        <v>0.04</v>
      </c>
      <c r="AL312">
        <v>0.11</v>
      </c>
      <c r="AM312">
        <v>0.19</v>
      </c>
      <c r="AN312">
        <v>0.14310679611650501</v>
      </c>
      <c r="AO312">
        <v>0</v>
      </c>
      <c r="AP312">
        <v>0.06</v>
      </c>
      <c r="AQ312">
        <v>0.19</v>
      </c>
      <c r="AR312">
        <v>0.12103918228279401</v>
      </c>
      <c r="AS312">
        <v>0</v>
      </c>
      <c r="AT312">
        <v>0.1</v>
      </c>
      <c r="AU312">
        <v>0.21</v>
      </c>
      <c r="AV312">
        <v>0.142154195011338</v>
      </c>
      <c r="AW312">
        <v>0.03</v>
      </c>
      <c r="AX312">
        <v>0.105</v>
      </c>
      <c r="AY312">
        <v>0.2</v>
      </c>
      <c r="AZ312">
        <v>0.14224719101123601</v>
      </c>
      <c r="BA312">
        <v>0.02</v>
      </c>
      <c r="BB312">
        <v>0.13</v>
      </c>
      <c r="BC312">
        <v>0.27</v>
      </c>
      <c r="BD312">
        <v>0.18659898477157399</v>
      </c>
      <c r="BE312">
        <v>4.7500000000000001E-2</v>
      </c>
      <c r="BF312">
        <v>0.115</v>
      </c>
      <c r="BG312">
        <v>0.21</v>
      </c>
      <c r="BH312">
        <v>0.42258064516129001</v>
      </c>
      <c r="BI312">
        <v>1.4999999999999999E-2</v>
      </c>
      <c r="BJ312">
        <v>0.13</v>
      </c>
      <c r="BK312">
        <v>0.25</v>
      </c>
      <c r="BL312">
        <v>0.194468085106383</v>
      </c>
    </row>
    <row r="313" spans="1:64" x14ac:dyDescent="0.25">
      <c r="A313" s="15" t="str">
        <f t="shared" si="8"/>
        <v>Negative Earners (last 4 qtrs)--34242</v>
      </c>
      <c r="B313" s="15" t="str">
        <f t="shared" si="9"/>
        <v>Negative Earners (last 4 qtrs)</v>
      </c>
      <c r="C313">
        <v>17</v>
      </c>
      <c r="D313" s="22">
        <v>34242</v>
      </c>
      <c r="F313">
        <v>2.0408163265306101</v>
      </c>
      <c r="H313">
        <v>2</v>
      </c>
      <c r="J313">
        <v>1.54405086285195</v>
      </c>
      <c r="L313">
        <v>17</v>
      </c>
      <c r="N313">
        <v>5.6097560975609797</v>
      </c>
      <c r="P313">
        <v>621</v>
      </c>
      <c r="R313">
        <v>2.9411764705882399</v>
      </c>
      <c r="T313">
        <v>1</v>
      </c>
      <c r="V313">
        <v>2.0618556701030899</v>
      </c>
      <c r="X313">
        <v>12</v>
      </c>
      <c r="Z313">
        <v>0.854700854700855</v>
      </c>
      <c r="AB313">
        <v>1</v>
      </c>
      <c r="AD313">
        <v>1.40845070422535</v>
      </c>
      <c r="AF313">
        <v>2</v>
      </c>
      <c r="AH313">
        <v>0</v>
      </c>
      <c r="AI313"/>
      <c r="AJ313">
        <v>0</v>
      </c>
      <c r="AK313"/>
      <c r="AL313">
        <v>0.952380952380952</v>
      </c>
      <c r="AN313">
        <v>1</v>
      </c>
      <c r="AP313">
        <v>1.3400335008375199</v>
      </c>
      <c r="AR313">
        <v>8</v>
      </c>
      <c r="AT313">
        <v>0.89086859688195996</v>
      </c>
      <c r="AV313">
        <v>4</v>
      </c>
      <c r="AX313">
        <v>1.65745856353591</v>
      </c>
      <c r="AZ313">
        <v>6</v>
      </c>
      <c r="BB313">
        <v>1.99004975124378</v>
      </c>
      <c r="BD313">
        <v>4</v>
      </c>
      <c r="BF313">
        <v>1.61290322580645</v>
      </c>
      <c r="BH313">
        <v>1</v>
      </c>
      <c r="BJ313">
        <v>2.7972027972028002</v>
      </c>
      <c r="BL313">
        <v>4</v>
      </c>
    </row>
    <row r="314" spans="1:64" x14ac:dyDescent="0.25">
      <c r="A314" s="15" t="str">
        <f t="shared" si="8"/>
        <v>Noncore Funding / Liab--34242</v>
      </c>
      <c r="B314" s="15" t="str">
        <f t="shared" si="9"/>
        <v>Noncore Funding / Liab</v>
      </c>
      <c r="C314">
        <v>18</v>
      </c>
      <c r="D314" s="22">
        <v>34242</v>
      </c>
      <c r="E314">
        <v>4.4788032601580996</v>
      </c>
      <c r="F314">
        <v>7.8036353956088602</v>
      </c>
      <c r="G314">
        <v>12.355097245369199</v>
      </c>
      <c r="H314">
        <v>8.76057324145237</v>
      </c>
      <c r="I314">
        <v>4.5327122956829298</v>
      </c>
      <c r="J314">
        <v>7.5457255660301303</v>
      </c>
      <c r="K314">
        <v>11.971576854688999</v>
      </c>
      <c r="L314">
        <v>8.6986825462937496</v>
      </c>
      <c r="M314">
        <v>5.9247475895205</v>
      </c>
      <c r="N314">
        <v>9.8462538723371704</v>
      </c>
      <c r="O314">
        <v>15.238554216867501</v>
      </c>
      <c r="P314">
        <v>11.739048501152</v>
      </c>
      <c r="Q314">
        <v>3.7154464696662899</v>
      </c>
      <c r="R314">
        <v>5.9491300280960102</v>
      </c>
      <c r="S314">
        <v>10.940334200151099</v>
      </c>
      <c r="T314">
        <v>7.5846543710878702</v>
      </c>
      <c r="U314">
        <v>4.0829709275772998</v>
      </c>
      <c r="V314">
        <v>7.0292491932883996</v>
      </c>
      <c r="W314">
        <v>10.7533852695567</v>
      </c>
      <c r="X314">
        <v>8.1425475073594207</v>
      </c>
      <c r="Y314">
        <v>5.3203091659158801</v>
      </c>
      <c r="Z314">
        <v>8.3675693803974198</v>
      </c>
      <c r="AA314">
        <v>13.304482911673301</v>
      </c>
      <c r="AB314">
        <v>9.4290607949771399</v>
      </c>
      <c r="AC314">
        <v>6.9534744530679404</v>
      </c>
      <c r="AD314">
        <v>10.545223487775701</v>
      </c>
      <c r="AE314">
        <v>14.617688862172299</v>
      </c>
      <c r="AF314">
        <v>11.270203989883701</v>
      </c>
      <c r="AG314">
        <v>5.2566314427431502</v>
      </c>
      <c r="AH314">
        <v>7.7910759934929104</v>
      </c>
      <c r="AI314">
        <v>12.644210526315799</v>
      </c>
      <c r="AJ314">
        <v>11.027196778176</v>
      </c>
      <c r="AK314">
        <v>3.5068612502722698</v>
      </c>
      <c r="AL314">
        <v>5.7563587684069599</v>
      </c>
      <c r="AM314">
        <v>8.5111998152607793</v>
      </c>
      <c r="AN314">
        <v>6.67368886517413</v>
      </c>
      <c r="AO314">
        <v>4.9034939268653197</v>
      </c>
      <c r="AP314">
        <v>7.7910759934929104</v>
      </c>
      <c r="AQ314">
        <v>12.3069555848198</v>
      </c>
      <c r="AR314">
        <v>9.0158502298491392</v>
      </c>
      <c r="AS314">
        <v>4.8965065859445298</v>
      </c>
      <c r="AT314">
        <v>7.8151925853476802</v>
      </c>
      <c r="AU314">
        <v>12.168879012923201</v>
      </c>
      <c r="AV314">
        <v>8.8038418317423606</v>
      </c>
      <c r="AW314">
        <v>3.5054197198628998</v>
      </c>
      <c r="AX314">
        <v>5.8652757108334397</v>
      </c>
      <c r="AY314">
        <v>9.5683186928205899</v>
      </c>
      <c r="AZ314">
        <v>7.1989351007781304</v>
      </c>
      <c r="BA314">
        <v>4.8183936212673899</v>
      </c>
      <c r="BB314">
        <v>7.53127057274523</v>
      </c>
      <c r="BC314">
        <v>12.0834506711724</v>
      </c>
      <c r="BD314">
        <v>8.9512800551635294</v>
      </c>
      <c r="BE314">
        <v>4.7676347928601599</v>
      </c>
      <c r="BF314">
        <v>9.1292049376776596</v>
      </c>
      <c r="BG314">
        <v>14.404617539760901</v>
      </c>
      <c r="BH314">
        <v>15.706849865063001</v>
      </c>
      <c r="BI314">
        <v>3.5414165162004401</v>
      </c>
      <c r="BJ314">
        <v>6.0733631653320801</v>
      </c>
      <c r="BK314">
        <v>9.2856592480241495</v>
      </c>
      <c r="BL314">
        <v>7.9461826117119001</v>
      </c>
    </row>
    <row r="315" spans="1:64" x14ac:dyDescent="0.25">
      <c r="A315" s="15" t="str">
        <f t="shared" si="8"/>
        <v>Brokered Dep / Liab--34242</v>
      </c>
      <c r="B315" s="15" t="str">
        <f t="shared" si="9"/>
        <v>Brokered Dep / Liab</v>
      </c>
      <c r="C315">
        <v>19</v>
      </c>
      <c r="D315" s="22">
        <v>34242</v>
      </c>
      <c r="E315">
        <v>0</v>
      </c>
      <c r="F315">
        <v>0</v>
      </c>
      <c r="G315">
        <v>0</v>
      </c>
      <c r="H315">
        <v>0.24857908214642199</v>
      </c>
      <c r="I315">
        <v>0</v>
      </c>
      <c r="J315">
        <v>0</v>
      </c>
      <c r="K315">
        <v>0</v>
      </c>
      <c r="L315">
        <v>0.178229908249462</v>
      </c>
      <c r="M315">
        <v>0</v>
      </c>
      <c r="N315">
        <v>0</v>
      </c>
      <c r="O315">
        <v>0</v>
      </c>
      <c r="P315">
        <v>0.15169316637424801</v>
      </c>
      <c r="Q315">
        <v>0</v>
      </c>
      <c r="R315">
        <v>0</v>
      </c>
      <c r="S315">
        <v>0</v>
      </c>
      <c r="T315">
        <v>0.16822121627150199</v>
      </c>
      <c r="U315">
        <v>0</v>
      </c>
      <c r="V315">
        <v>0</v>
      </c>
      <c r="W315">
        <v>0</v>
      </c>
      <c r="X315">
        <v>0.16841708502960501</v>
      </c>
      <c r="Y315">
        <v>0</v>
      </c>
      <c r="Z315">
        <v>0</v>
      </c>
      <c r="AA315">
        <v>0</v>
      </c>
      <c r="AB315">
        <v>0.24005983426954999</v>
      </c>
      <c r="AC315">
        <v>0</v>
      </c>
      <c r="AD315">
        <v>0</v>
      </c>
      <c r="AE315">
        <v>0</v>
      </c>
      <c r="AF315">
        <v>6.5895223598825006E-2</v>
      </c>
      <c r="AG315">
        <v>0</v>
      </c>
      <c r="AH315">
        <v>0</v>
      </c>
      <c r="AI315">
        <v>0</v>
      </c>
      <c r="AJ315">
        <v>0.52606021265435998</v>
      </c>
      <c r="AK315">
        <v>0</v>
      </c>
      <c r="AL315">
        <v>0</v>
      </c>
      <c r="AM315">
        <v>0</v>
      </c>
      <c r="AN315">
        <v>0.26729124892495598</v>
      </c>
      <c r="AO315">
        <v>0</v>
      </c>
      <c r="AP315">
        <v>0</v>
      </c>
      <c r="AQ315">
        <v>0</v>
      </c>
      <c r="AR315">
        <v>0.16857691055149701</v>
      </c>
      <c r="AS315">
        <v>0</v>
      </c>
      <c r="AT315">
        <v>0</v>
      </c>
      <c r="AU315">
        <v>0</v>
      </c>
      <c r="AV315">
        <v>0.21923853368122101</v>
      </c>
      <c r="AW315">
        <v>0</v>
      </c>
      <c r="AX315">
        <v>0</v>
      </c>
      <c r="AY315">
        <v>0</v>
      </c>
      <c r="AZ315">
        <v>0.13982165308827299</v>
      </c>
      <c r="BA315">
        <v>0</v>
      </c>
      <c r="BB315">
        <v>0</v>
      </c>
      <c r="BC315">
        <v>0</v>
      </c>
      <c r="BD315">
        <v>0.14154981093275201</v>
      </c>
      <c r="BE315">
        <v>0</v>
      </c>
      <c r="BF315">
        <v>0</v>
      </c>
      <c r="BG315">
        <v>0</v>
      </c>
      <c r="BH315">
        <v>1.16824982237883</v>
      </c>
      <c r="BI315">
        <v>0</v>
      </c>
      <c r="BJ315">
        <v>0</v>
      </c>
      <c r="BK315">
        <v>0</v>
      </c>
      <c r="BL315">
        <v>0.243809961087952</v>
      </c>
    </row>
    <row r="316" spans="1:64" x14ac:dyDescent="0.25">
      <c r="A316" s="15" t="str">
        <f t="shared" si="8"/>
        <v>Liquid Assets / Assets--34242</v>
      </c>
      <c r="B316" s="15" t="str">
        <f t="shared" si="9"/>
        <v>Liquid Assets / Assets</v>
      </c>
      <c r="C316">
        <v>20</v>
      </c>
      <c r="D316" s="22">
        <v>34242</v>
      </c>
      <c r="E316">
        <v>-0.02</v>
      </c>
      <c r="F316">
        <v>5.12</v>
      </c>
      <c r="G316">
        <v>11.51</v>
      </c>
      <c r="H316">
        <v>10.913402061855701</v>
      </c>
      <c r="I316">
        <v>0.32</v>
      </c>
      <c r="J316">
        <v>5.69</v>
      </c>
      <c r="K316">
        <v>12.35</v>
      </c>
      <c r="L316">
        <v>7.4047818012999098</v>
      </c>
      <c r="M316">
        <v>-1.19</v>
      </c>
      <c r="N316">
        <v>5.45</v>
      </c>
      <c r="O316">
        <v>13.305</v>
      </c>
      <c r="P316">
        <v>7.8576209490203404</v>
      </c>
      <c r="Q316">
        <v>2.1425000000000001</v>
      </c>
      <c r="R316">
        <v>6.3650000000000002</v>
      </c>
      <c r="S316">
        <v>11.215</v>
      </c>
      <c r="T316">
        <v>8.0776470588235298</v>
      </c>
      <c r="U316">
        <v>9.7500000000000003E-2</v>
      </c>
      <c r="V316">
        <v>5.03</v>
      </c>
      <c r="W316">
        <v>12.2475</v>
      </c>
      <c r="X316">
        <v>6.9782982456140399</v>
      </c>
      <c r="Y316">
        <v>0.84</v>
      </c>
      <c r="Z316">
        <v>8.83</v>
      </c>
      <c r="AA316">
        <v>16.96</v>
      </c>
      <c r="AB316">
        <v>11.552347826087001</v>
      </c>
      <c r="AC316">
        <v>1.59</v>
      </c>
      <c r="AD316">
        <v>6.82</v>
      </c>
      <c r="AE316">
        <v>15.13</v>
      </c>
      <c r="AF316">
        <v>8.3025179856115106</v>
      </c>
      <c r="AG316">
        <v>1.2150000000000001</v>
      </c>
      <c r="AH316">
        <v>6.835</v>
      </c>
      <c r="AI316">
        <v>12.37</v>
      </c>
      <c r="AJ316">
        <v>7.4511016949152502</v>
      </c>
      <c r="AK316">
        <v>-0.05</v>
      </c>
      <c r="AL316">
        <v>4.97</v>
      </c>
      <c r="AM316">
        <v>9.57</v>
      </c>
      <c r="AN316">
        <v>4.8542718446601896</v>
      </c>
      <c r="AO316">
        <v>0.4</v>
      </c>
      <c r="AP316">
        <v>5.41</v>
      </c>
      <c r="AQ316">
        <v>11.2</v>
      </c>
      <c r="AR316">
        <v>6.8032367972742804</v>
      </c>
      <c r="AS316">
        <v>1.875</v>
      </c>
      <c r="AT316">
        <v>7.9450000000000003</v>
      </c>
      <c r="AU316">
        <v>15.68</v>
      </c>
      <c r="AV316">
        <v>10.536613636363599</v>
      </c>
      <c r="AW316">
        <v>-5.2499999999999998E-2</v>
      </c>
      <c r="AX316">
        <v>4.9800000000000004</v>
      </c>
      <c r="AY316">
        <v>12.06</v>
      </c>
      <c r="AZ316">
        <v>7.1348870056497198</v>
      </c>
      <c r="BA316">
        <v>0.155</v>
      </c>
      <c r="BB316">
        <v>6.84</v>
      </c>
      <c r="BC316">
        <v>15.52</v>
      </c>
      <c r="BD316">
        <v>8.1856345177665002</v>
      </c>
      <c r="BE316">
        <v>-0.39</v>
      </c>
      <c r="BF316">
        <v>5.38</v>
      </c>
      <c r="BG316">
        <v>12.237500000000001</v>
      </c>
      <c r="BH316">
        <v>6.6743548387096796</v>
      </c>
      <c r="BI316">
        <v>-0.65</v>
      </c>
      <c r="BJ316">
        <v>5.73</v>
      </c>
      <c r="BK316">
        <v>13.73</v>
      </c>
      <c r="BL316">
        <v>6.5805755395683496</v>
      </c>
    </row>
    <row r="317" spans="1:64" x14ac:dyDescent="0.25">
      <c r="A317" s="15" t="str">
        <f t="shared" si="8"/>
        <v>Net Loan Growth (last 4 qtrs)--34242</v>
      </c>
      <c r="B317" s="15" t="str">
        <f t="shared" si="9"/>
        <v>Net Loan Growth (last 4 qtrs)</v>
      </c>
      <c r="C317">
        <v>21</v>
      </c>
      <c r="D317" s="22">
        <v>34242</v>
      </c>
      <c r="F317">
        <v>73.469387755102005</v>
      </c>
      <c r="J317">
        <v>76.203451407811102</v>
      </c>
      <c r="N317">
        <v>70.4697380307136</v>
      </c>
      <c r="R317">
        <v>85.294117647058798</v>
      </c>
      <c r="V317">
        <v>75.085910652921001</v>
      </c>
      <c r="Z317">
        <v>77.7777777777778</v>
      </c>
      <c r="AD317">
        <v>76.056338028168994</v>
      </c>
      <c r="AH317">
        <v>79.338842975206603</v>
      </c>
      <c r="AI317"/>
      <c r="AK317"/>
      <c r="AL317">
        <v>74.285714285714306</v>
      </c>
      <c r="AP317">
        <v>76.549413735343407</v>
      </c>
      <c r="AT317">
        <v>82.182628062360806</v>
      </c>
      <c r="AX317">
        <v>73.756906077348106</v>
      </c>
      <c r="BB317">
        <v>75.124378109452707</v>
      </c>
      <c r="BF317">
        <v>74.193548387096797</v>
      </c>
      <c r="BJ317">
        <v>72.027972027971998</v>
      </c>
    </row>
    <row r="318" spans="1:64" x14ac:dyDescent="0.25">
      <c r="A318" s="15" t="str">
        <f t="shared" si="8"/>
        <v>Equity / Assets--34334</v>
      </c>
      <c r="B318" s="15" t="str">
        <f t="shared" si="9"/>
        <v>Equity / Assets</v>
      </c>
      <c r="C318">
        <v>1</v>
      </c>
      <c r="D318" s="22">
        <v>34334</v>
      </c>
      <c r="E318">
        <v>8.3047501930982293</v>
      </c>
      <c r="F318">
        <v>9.3846811609841208</v>
      </c>
      <c r="G318">
        <v>11.0383186480113</v>
      </c>
      <c r="H318">
        <v>10.053554497336499</v>
      </c>
      <c r="I318">
        <v>8.1404523169013299</v>
      </c>
      <c r="J318">
        <v>9.1678840015149099</v>
      </c>
      <c r="K318">
        <v>10.897167134283499</v>
      </c>
      <c r="L318">
        <v>9.7384193675483406</v>
      </c>
      <c r="M318">
        <v>7.6968452035729502</v>
      </c>
      <c r="N318">
        <v>8.8679157805329201</v>
      </c>
      <c r="O318">
        <v>10.6799939206532</v>
      </c>
      <c r="P318">
        <v>9.5092106736572397</v>
      </c>
      <c r="Q318">
        <v>7.8540885788297397</v>
      </c>
      <c r="R318">
        <v>8.8150126554805404</v>
      </c>
      <c r="S318">
        <v>10.6770257881477</v>
      </c>
      <c r="T318">
        <v>9.4873144904283304</v>
      </c>
      <c r="U318">
        <v>8.1178572047933706</v>
      </c>
      <c r="V318">
        <v>9.0978149157692503</v>
      </c>
      <c r="W318">
        <v>10.7477618568991</v>
      </c>
      <c r="X318">
        <v>9.6302754415042902</v>
      </c>
      <c r="Y318">
        <v>8.0211335254562908</v>
      </c>
      <c r="Z318">
        <v>8.6852173913043504</v>
      </c>
      <c r="AA318">
        <v>10.3954014979969</v>
      </c>
      <c r="AB318">
        <v>9.3196327281926195</v>
      </c>
      <c r="AC318">
        <v>8.4764345019586607</v>
      </c>
      <c r="AD318">
        <v>9.9129696455105094</v>
      </c>
      <c r="AE318">
        <v>11.424406337514901</v>
      </c>
      <c r="AF318">
        <v>10.2002565657174</v>
      </c>
      <c r="AG318">
        <v>8.4142692750287704</v>
      </c>
      <c r="AH318">
        <v>9.9092630067236804</v>
      </c>
      <c r="AI318">
        <v>12.353342333440001</v>
      </c>
      <c r="AJ318">
        <v>10.5748160346084</v>
      </c>
      <c r="AK318">
        <v>8.1807724313475898</v>
      </c>
      <c r="AL318">
        <v>8.8422441219833896</v>
      </c>
      <c r="AM318">
        <v>10.159855106701301</v>
      </c>
      <c r="AN318">
        <v>9.3766358646693693</v>
      </c>
      <c r="AO318">
        <v>8.50140900082169</v>
      </c>
      <c r="AP318">
        <v>9.8222392941714407</v>
      </c>
      <c r="AQ318">
        <v>11.4466985731555</v>
      </c>
      <c r="AR318">
        <v>10.3563090692135</v>
      </c>
      <c r="AS318">
        <v>8.0538168811994399</v>
      </c>
      <c r="AT318">
        <v>8.8581900197349892</v>
      </c>
      <c r="AU318">
        <v>10.4345810382701</v>
      </c>
      <c r="AV318">
        <v>9.4198631261572796</v>
      </c>
      <c r="AW318">
        <v>7.9855987723543604</v>
      </c>
      <c r="AX318">
        <v>8.8257480512949495</v>
      </c>
      <c r="AY318">
        <v>10.2569698292324</v>
      </c>
      <c r="AZ318">
        <v>9.2653157218614606</v>
      </c>
      <c r="BA318">
        <v>8.0678300232131104</v>
      </c>
      <c r="BB318">
        <v>8.6761490957056999</v>
      </c>
      <c r="BC318">
        <v>10.2815493243336</v>
      </c>
      <c r="BD318">
        <v>9.3479392357055708</v>
      </c>
      <c r="BE318">
        <v>7.4211523406437898</v>
      </c>
      <c r="BF318">
        <v>8.5146402537237194</v>
      </c>
      <c r="BG318">
        <v>9.79710656396934</v>
      </c>
      <c r="BH318">
        <v>8.9979286066750799</v>
      </c>
      <c r="BI318">
        <v>7.8954249409230197</v>
      </c>
      <c r="BJ318">
        <v>8.6913670590580097</v>
      </c>
      <c r="BK318">
        <v>10.103038694396099</v>
      </c>
      <c r="BL318">
        <v>9.2017997422082392</v>
      </c>
    </row>
    <row r="319" spans="1:64" x14ac:dyDescent="0.25">
      <c r="A319" s="15" t="str">
        <f t="shared" si="8"/>
        <v>Total Risk Based Capital Ratio--34334</v>
      </c>
      <c r="B319" s="15" t="str">
        <f t="shared" si="9"/>
        <v>Total Risk Based Capital Ratio</v>
      </c>
      <c r="C319">
        <v>2</v>
      </c>
      <c r="D319" s="22">
        <v>34334</v>
      </c>
      <c r="E319">
        <v>0</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c r="BF319">
        <v>0</v>
      </c>
      <c r="BG319">
        <v>0</v>
      </c>
      <c r="BH319">
        <v>0</v>
      </c>
      <c r="BI319">
        <v>0</v>
      </c>
      <c r="BJ319">
        <v>0</v>
      </c>
      <c r="BK319">
        <v>0</v>
      </c>
      <c r="BL319">
        <v>0</v>
      </c>
    </row>
    <row r="320" spans="1:64" x14ac:dyDescent="0.25">
      <c r="A320" s="15" t="str">
        <f t="shared" si="8"/>
        <v>Tier 1 Leverage Ratio--34334</v>
      </c>
      <c r="B320" s="15" t="str">
        <f t="shared" si="9"/>
        <v>Tier 1 Leverage Ratio</v>
      </c>
      <c r="C320">
        <v>3</v>
      </c>
      <c r="D320" s="22">
        <v>34334</v>
      </c>
      <c r="E320">
        <v>0</v>
      </c>
      <c r="F320">
        <v>0</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0</v>
      </c>
      <c r="BI320">
        <v>0</v>
      </c>
      <c r="BJ320">
        <v>0</v>
      </c>
      <c r="BK320">
        <v>0</v>
      </c>
      <c r="BL320">
        <v>0</v>
      </c>
    </row>
    <row r="321" spans="1:64" x14ac:dyDescent="0.25">
      <c r="A321" s="15" t="str">
        <f t="shared" si="8"/>
        <v>ALLL / Nonaccrual Loans--34334</v>
      </c>
      <c r="B321" s="15" t="str">
        <f t="shared" si="9"/>
        <v>ALLL / Nonaccrual Loans</v>
      </c>
      <c r="C321">
        <v>4</v>
      </c>
      <c r="D321" s="22">
        <v>34334</v>
      </c>
      <c r="E321">
        <v>139.16256157635499</v>
      </c>
      <c r="F321">
        <v>353.20272947391601</v>
      </c>
      <c r="G321">
        <v>970.614035087719</v>
      </c>
      <c r="H321">
        <v>1265.37648830373</v>
      </c>
      <c r="I321">
        <v>144.51544195953099</v>
      </c>
      <c r="J321">
        <v>309.17508417508401</v>
      </c>
      <c r="K321">
        <v>778.32817337461302</v>
      </c>
      <c r="L321">
        <v>844.25686868607602</v>
      </c>
      <c r="M321">
        <v>117.773046910825</v>
      </c>
      <c r="N321">
        <v>248.55042016806701</v>
      </c>
      <c r="O321">
        <v>650.79365079365095</v>
      </c>
      <c r="P321">
        <v>783.93920191982704</v>
      </c>
      <c r="Q321">
        <v>194.37299035369799</v>
      </c>
      <c r="R321">
        <v>283.052631578947</v>
      </c>
      <c r="S321">
        <v>527.47035573122503</v>
      </c>
      <c r="T321">
        <v>2795.3643538420602</v>
      </c>
      <c r="U321">
        <v>149.220438406916</v>
      </c>
      <c r="V321">
        <v>344.355326876513</v>
      </c>
      <c r="W321">
        <v>958.66666666666697</v>
      </c>
      <c r="X321">
        <v>1025.9666238484599</v>
      </c>
      <c r="Y321">
        <v>141.11018168172899</v>
      </c>
      <c r="Z321">
        <v>325.76112412177997</v>
      </c>
      <c r="AA321">
        <v>806.03197253658595</v>
      </c>
      <c r="AB321">
        <v>860.74168096244603</v>
      </c>
      <c r="AC321">
        <v>183.71456500488799</v>
      </c>
      <c r="AD321">
        <v>359.22918807810902</v>
      </c>
      <c r="AE321">
        <v>783.31447963800895</v>
      </c>
      <c r="AF321">
        <v>795.42388441448998</v>
      </c>
      <c r="AG321">
        <v>129.77339181286499</v>
      </c>
      <c r="AH321">
        <v>299.05047222504299</v>
      </c>
      <c r="AI321">
        <v>594.11871924175205</v>
      </c>
      <c r="AJ321">
        <v>1025.75002225706</v>
      </c>
      <c r="AK321">
        <v>103.636363636364</v>
      </c>
      <c r="AL321">
        <v>167.29559748427701</v>
      </c>
      <c r="AM321">
        <v>366.66666666666703</v>
      </c>
      <c r="AN321">
        <v>333.84772278684102</v>
      </c>
      <c r="AO321">
        <v>133.764731558271</v>
      </c>
      <c r="AP321">
        <v>294.94671994672001</v>
      </c>
      <c r="AQ321">
        <v>698.15734989648001</v>
      </c>
      <c r="AR321">
        <v>847.86614835768103</v>
      </c>
      <c r="AS321">
        <v>149.14910998366199</v>
      </c>
      <c r="AT321">
        <v>329.05844155844198</v>
      </c>
      <c r="AU321">
        <v>814.56043956043902</v>
      </c>
      <c r="AV321">
        <v>1088.1231177069201</v>
      </c>
      <c r="AW321">
        <v>131.45161290322599</v>
      </c>
      <c r="AX321">
        <v>250</v>
      </c>
      <c r="AY321">
        <v>765</v>
      </c>
      <c r="AZ321">
        <v>992.57251788191297</v>
      </c>
      <c r="BA321">
        <v>148.52085407677799</v>
      </c>
      <c r="BB321">
        <v>284.774436090226</v>
      </c>
      <c r="BC321">
        <v>657.81602503456804</v>
      </c>
      <c r="BD321">
        <v>631.27093601101001</v>
      </c>
      <c r="BE321">
        <v>195.28985507246401</v>
      </c>
      <c r="BF321">
        <v>429.15938684687598</v>
      </c>
      <c r="BG321">
        <v>803.58890701468204</v>
      </c>
      <c r="BH321">
        <v>744.00790933340102</v>
      </c>
      <c r="BI321">
        <v>162.10062111801199</v>
      </c>
      <c r="BJ321">
        <v>332.93205468271799</v>
      </c>
      <c r="BK321">
        <v>1035.0088378258899</v>
      </c>
      <c r="BL321">
        <v>1165.99720864746</v>
      </c>
    </row>
    <row r="322" spans="1:64" x14ac:dyDescent="0.25">
      <c r="A322" s="15" t="str">
        <f t="shared" si="8"/>
        <v>[NCL + OREO] / [Total Loans + OREO]--34334</v>
      </c>
      <c r="B322" s="15" t="str">
        <f t="shared" si="9"/>
        <v>[NCL + OREO] / [Total Loans + OREO]</v>
      </c>
      <c r="C322">
        <v>5</v>
      </c>
      <c r="D322" s="22">
        <v>34334</v>
      </c>
      <c r="E322">
        <v>0.45454533135399899</v>
      </c>
      <c r="F322">
        <v>1.0407046259678401</v>
      </c>
      <c r="G322">
        <v>2.1214785606883599</v>
      </c>
      <c r="H322">
        <v>1.63603052717497</v>
      </c>
      <c r="I322">
        <v>0.36245184296197602</v>
      </c>
      <c r="J322">
        <v>0.94632559515008097</v>
      </c>
      <c r="K322">
        <v>1.8578029976403401</v>
      </c>
      <c r="L322">
        <v>1.3479555078260199</v>
      </c>
      <c r="M322">
        <v>0.44251785542204702</v>
      </c>
      <c r="N322">
        <v>1.1814082971086599</v>
      </c>
      <c r="O322">
        <v>2.4699807270952201</v>
      </c>
      <c r="P322">
        <v>1.8566252139913599</v>
      </c>
      <c r="Q322">
        <v>0.79585065823536705</v>
      </c>
      <c r="R322">
        <v>1.16764051894508</v>
      </c>
      <c r="S322">
        <v>1.8716406541023201</v>
      </c>
      <c r="T322">
        <v>1.33438663191766</v>
      </c>
      <c r="U322">
        <v>0.32679738562091498</v>
      </c>
      <c r="V322">
        <v>0.91555849067931405</v>
      </c>
      <c r="W322">
        <v>1.7410271663692201</v>
      </c>
      <c r="X322">
        <v>1.26035016128874</v>
      </c>
      <c r="Y322">
        <v>0.37940846770716602</v>
      </c>
      <c r="Z322">
        <v>0.96477198643597195</v>
      </c>
      <c r="AA322">
        <v>2.0878099773506</v>
      </c>
      <c r="AB322">
        <v>1.5379655806033901</v>
      </c>
      <c r="AC322">
        <v>0.184971098265896</v>
      </c>
      <c r="AD322">
        <v>0.64118172226280301</v>
      </c>
      <c r="AE322">
        <v>1.6311735387403701</v>
      </c>
      <c r="AF322">
        <v>1.2881174132423701</v>
      </c>
      <c r="AG322">
        <v>0.40986857762382001</v>
      </c>
      <c r="AH322">
        <v>1.1101243339254001</v>
      </c>
      <c r="AI322">
        <v>2.3552528163479201</v>
      </c>
      <c r="AJ322">
        <v>1.52698987245249</v>
      </c>
      <c r="AK322">
        <v>0.56329676845538101</v>
      </c>
      <c r="AL322">
        <v>1.2955738573423901</v>
      </c>
      <c r="AM322">
        <v>2.1330768360303298</v>
      </c>
      <c r="AN322">
        <v>1.64446927017515</v>
      </c>
      <c r="AO322">
        <v>0.33303224293358202</v>
      </c>
      <c r="AP322">
        <v>1.0284347162563701</v>
      </c>
      <c r="AQ322">
        <v>2.1148639382565899</v>
      </c>
      <c r="AR322">
        <v>1.48161764867742</v>
      </c>
      <c r="AS322">
        <v>0.32501889644746801</v>
      </c>
      <c r="AT322">
        <v>0.88388911209320997</v>
      </c>
      <c r="AU322">
        <v>1.77038989120887</v>
      </c>
      <c r="AV322">
        <v>1.24885689043346</v>
      </c>
      <c r="AW322">
        <v>0.403196246609486</v>
      </c>
      <c r="AX322">
        <v>0.99597710315983501</v>
      </c>
      <c r="AY322">
        <v>1.9018047739181101</v>
      </c>
      <c r="AZ322">
        <v>1.3597009406632401</v>
      </c>
      <c r="BA322">
        <v>0.40464773021984002</v>
      </c>
      <c r="BB322">
        <v>0.988567933405334</v>
      </c>
      <c r="BC322">
        <v>1.81987482717388</v>
      </c>
      <c r="BD322">
        <v>1.4153841611068101</v>
      </c>
      <c r="BE322">
        <v>0.38124050058099102</v>
      </c>
      <c r="BF322">
        <v>0.79795138623185902</v>
      </c>
      <c r="BG322">
        <v>1.7366298938337901</v>
      </c>
      <c r="BH322">
        <v>1.3186335514029901</v>
      </c>
      <c r="BI322">
        <v>0.28443258207174399</v>
      </c>
      <c r="BJ322">
        <v>0.77201817766786496</v>
      </c>
      <c r="BK322">
        <v>1.65990842808706</v>
      </c>
      <c r="BL322">
        <v>1.2096661164361999</v>
      </c>
    </row>
    <row r="323" spans="1:64" x14ac:dyDescent="0.25">
      <c r="A323" s="15" t="str">
        <f t="shared" ref="A323:A386" si="10">B323&amp;"--"&amp;D323</f>
        <v>[Noncurrent + Delinquent Loans] / [Capital + ALLL]--34334</v>
      </c>
      <c r="B323" s="15" t="str">
        <f t="shared" ref="B323:B386" si="11">VLOOKUP(C323,labels,2,FALSE)</f>
        <v>[Noncurrent + Delinquent Loans] / [Capital + ALLL]</v>
      </c>
      <c r="C323">
        <v>6</v>
      </c>
      <c r="D323" s="22">
        <v>34334</v>
      </c>
      <c r="E323">
        <v>7.18054834370687</v>
      </c>
      <c r="F323">
        <v>12.206590749953</v>
      </c>
      <c r="G323">
        <v>19.4297895552703</v>
      </c>
      <c r="H323">
        <v>14.4999503707134</v>
      </c>
      <c r="I323">
        <v>5.3947257411653498</v>
      </c>
      <c r="J323">
        <v>10.5715513536743</v>
      </c>
      <c r="K323">
        <v>17.765546218487401</v>
      </c>
      <c r="L323">
        <v>12.4866940171576</v>
      </c>
      <c r="M323">
        <v>5.4338173911510799</v>
      </c>
      <c r="N323">
        <v>11.291939484044301</v>
      </c>
      <c r="O323">
        <v>19.9340600993633</v>
      </c>
      <c r="P323">
        <v>14.7016590677311</v>
      </c>
      <c r="Q323">
        <v>9.1281921175612108</v>
      </c>
      <c r="R323">
        <v>12.864320378604599</v>
      </c>
      <c r="S323">
        <v>19.924172565660399</v>
      </c>
      <c r="T323">
        <v>16.198393099649198</v>
      </c>
      <c r="U323">
        <v>5.173164887824</v>
      </c>
      <c r="V323">
        <v>10.694087403598999</v>
      </c>
      <c r="W323">
        <v>17.363571934797999</v>
      </c>
      <c r="X323">
        <v>12.1938653868873</v>
      </c>
      <c r="Y323">
        <v>6.94072088173965</v>
      </c>
      <c r="Z323">
        <v>11.986430456087399</v>
      </c>
      <c r="AA323">
        <v>18.7937062937063</v>
      </c>
      <c r="AB323">
        <v>14.899151010124999</v>
      </c>
      <c r="AC323">
        <v>3.6583030070867602</v>
      </c>
      <c r="AD323">
        <v>7.28</v>
      </c>
      <c r="AE323">
        <v>11.1138861138861</v>
      </c>
      <c r="AF323">
        <v>8.8592072676174993</v>
      </c>
      <c r="AG323">
        <v>4.45396145610278</v>
      </c>
      <c r="AH323">
        <v>9.1138177236455302</v>
      </c>
      <c r="AI323">
        <v>18.616629874908</v>
      </c>
      <c r="AJ323">
        <v>12.6114937199221</v>
      </c>
      <c r="AK323">
        <v>7.8330658105938999</v>
      </c>
      <c r="AL323">
        <v>13.165137614678899</v>
      </c>
      <c r="AM323">
        <v>20.9942588726514</v>
      </c>
      <c r="AN323">
        <v>15.2436505037813</v>
      </c>
      <c r="AO323">
        <v>4.48020235812215</v>
      </c>
      <c r="AP323">
        <v>9.5949231870095701</v>
      </c>
      <c r="AQ323">
        <v>17.573404272829499</v>
      </c>
      <c r="AR323">
        <v>12.070720745781999</v>
      </c>
      <c r="AS323">
        <v>5.5517300740230704</v>
      </c>
      <c r="AT323">
        <v>10.239651416121999</v>
      </c>
      <c r="AU323">
        <v>17.937806873977099</v>
      </c>
      <c r="AV323">
        <v>12.71935146283</v>
      </c>
      <c r="AW323">
        <v>6.80720245937637</v>
      </c>
      <c r="AX323">
        <v>12.539184952978101</v>
      </c>
      <c r="AY323">
        <v>19.821479172570101</v>
      </c>
      <c r="AZ323">
        <v>14.149956062549</v>
      </c>
      <c r="BA323">
        <v>5.6018942699099803</v>
      </c>
      <c r="BB323">
        <v>9.9889703262696798</v>
      </c>
      <c r="BC323">
        <v>17.0813997093232</v>
      </c>
      <c r="BD323">
        <v>12.724847609615299</v>
      </c>
      <c r="BE323">
        <v>5.35972782614851</v>
      </c>
      <c r="BF323">
        <v>10.0024980061379</v>
      </c>
      <c r="BG323">
        <v>16.553375836088598</v>
      </c>
      <c r="BH323">
        <v>12.927184154422701</v>
      </c>
      <c r="BI323">
        <v>3.4778608896234902</v>
      </c>
      <c r="BJ323">
        <v>7.5276972251702796</v>
      </c>
      <c r="BK323">
        <v>14.519703691865899</v>
      </c>
      <c r="BL323">
        <v>9.9050832787604595</v>
      </c>
    </row>
    <row r="324" spans="1:64" x14ac:dyDescent="0.25">
      <c r="A324" s="15" t="str">
        <f t="shared" si="10"/>
        <v xml:space="preserve">  Ag [NCL+DQ] / [Capital + ALLL]--34334</v>
      </c>
      <c r="B324" s="15" t="str">
        <f t="shared" si="11"/>
        <v xml:space="preserve">  Ag [NCL+DQ] / [Capital + ALLL]</v>
      </c>
      <c r="C324">
        <v>7</v>
      </c>
      <c r="D324" s="22">
        <v>34334</v>
      </c>
      <c r="E324">
        <v>0</v>
      </c>
      <c r="F324">
        <v>1.5358840744912301</v>
      </c>
      <c r="G324">
        <v>7.6908835910078599</v>
      </c>
      <c r="H324">
        <v>5.3337830576078096</v>
      </c>
      <c r="I324">
        <v>0</v>
      </c>
      <c r="J324">
        <v>0.74597565763643503</v>
      </c>
      <c r="K324">
        <v>4.8147427313791296</v>
      </c>
      <c r="L324">
        <v>3.3602116784100602</v>
      </c>
      <c r="M324">
        <v>0</v>
      </c>
      <c r="N324">
        <v>0</v>
      </c>
      <c r="O324">
        <v>1.0171473867713099</v>
      </c>
      <c r="P324">
        <v>1.38830516073596</v>
      </c>
      <c r="Q324">
        <v>0</v>
      </c>
      <c r="R324">
        <v>0</v>
      </c>
      <c r="S324">
        <v>0</v>
      </c>
      <c r="T324">
        <v>8.1648583346071293E-2</v>
      </c>
      <c r="U324">
        <v>0</v>
      </c>
      <c r="V324">
        <v>0.55617352614015603</v>
      </c>
      <c r="W324">
        <v>4.87338748208313</v>
      </c>
      <c r="X324">
        <v>3.2728011123262899</v>
      </c>
      <c r="Y324">
        <v>0</v>
      </c>
      <c r="Z324">
        <v>0.74597565763643503</v>
      </c>
      <c r="AA324">
        <v>5.1471916200108403</v>
      </c>
      <c r="AB324">
        <v>3.5725688197068299</v>
      </c>
      <c r="AC324">
        <v>6.9541029207232305E-2</v>
      </c>
      <c r="AD324">
        <v>1.3941494076879699</v>
      </c>
      <c r="AE324">
        <v>4.7952047952047998</v>
      </c>
      <c r="AF324">
        <v>3.77294147512377</v>
      </c>
      <c r="AG324">
        <v>0.342612419700214</v>
      </c>
      <c r="AH324">
        <v>2.60336906584992</v>
      </c>
      <c r="AI324">
        <v>8.1920903954802196</v>
      </c>
      <c r="AJ324">
        <v>5.7531939530159102</v>
      </c>
      <c r="AK324">
        <v>0</v>
      </c>
      <c r="AL324">
        <v>0</v>
      </c>
      <c r="AM324">
        <v>3.23957535296049</v>
      </c>
      <c r="AN324">
        <v>2.0594890519061999</v>
      </c>
      <c r="AO324">
        <v>0.44194593526437798</v>
      </c>
      <c r="AP324">
        <v>3.3296496634505601</v>
      </c>
      <c r="AQ324">
        <v>8.4223947907880508</v>
      </c>
      <c r="AR324">
        <v>5.7652463841325901</v>
      </c>
      <c r="AS324">
        <v>0</v>
      </c>
      <c r="AT324">
        <v>0.68247126436781602</v>
      </c>
      <c r="AU324">
        <v>4.9504950495049496</v>
      </c>
      <c r="AV324">
        <v>3.48478625123226</v>
      </c>
      <c r="AW324">
        <v>0</v>
      </c>
      <c r="AX324">
        <v>0</v>
      </c>
      <c r="AY324">
        <v>1.8170426065162899</v>
      </c>
      <c r="AZ324">
        <v>1.7709202868037699</v>
      </c>
      <c r="BA324">
        <v>0</v>
      </c>
      <c r="BB324">
        <v>0</v>
      </c>
      <c r="BC324">
        <v>1.07794683623773</v>
      </c>
      <c r="BD324">
        <v>1.1520778281459501</v>
      </c>
      <c r="BE324">
        <v>0</v>
      </c>
      <c r="BF324">
        <v>0</v>
      </c>
      <c r="BG324">
        <v>1.8390242363039599</v>
      </c>
      <c r="BH324">
        <v>1.17077101134006</v>
      </c>
      <c r="BI324">
        <v>0</v>
      </c>
      <c r="BJ324">
        <v>0</v>
      </c>
      <c r="BK324">
        <v>0</v>
      </c>
      <c r="BL324">
        <v>0.61165544863147103</v>
      </c>
    </row>
    <row r="325" spans="1:64" x14ac:dyDescent="0.25">
      <c r="A325" s="15" t="str">
        <f t="shared" si="10"/>
        <v xml:space="preserve">  CLD [NCL+DQ] / [Capital + ALLL]--34334</v>
      </c>
      <c r="B325" s="15" t="str">
        <f t="shared" si="11"/>
        <v xml:space="preserve">  CLD [NCL+DQ] / [Capital + ALLL]</v>
      </c>
      <c r="C325">
        <v>8</v>
      </c>
      <c r="D325" s="22">
        <v>34334</v>
      </c>
      <c r="E325">
        <v>0</v>
      </c>
      <c r="F325">
        <v>0</v>
      </c>
      <c r="G325">
        <v>0</v>
      </c>
      <c r="H325">
        <v>0.30488586643822502</v>
      </c>
      <c r="I325">
        <v>0</v>
      </c>
      <c r="J325">
        <v>0</v>
      </c>
      <c r="K325">
        <v>0</v>
      </c>
      <c r="L325">
        <v>7.3406677934700001E-2</v>
      </c>
      <c r="M325">
        <v>0</v>
      </c>
      <c r="N325">
        <v>0</v>
      </c>
      <c r="O325">
        <v>0</v>
      </c>
      <c r="P325">
        <v>0.382902845956479</v>
      </c>
      <c r="Q325">
        <v>0</v>
      </c>
      <c r="R325">
        <v>0</v>
      </c>
      <c r="S325">
        <v>0</v>
      </c>
      <c r="T325">
        <v>0.35709599197530001</v>
      </c>
      <c r="U325">
        <v>0</v>
      </c>
      <c r="V325">
        <v>0</v>
      </c>
      <c r="W325">
        <v>0</v>
      </c>
      <c r="X325">
        <v>0.104338766357132</v>
      </c>
      <c r="Y325">
        <v>0</v>
      </c>
      <c r="Z325">
        <v>0</v>
      </c>
      <c r="AA325">
        <v>0</v>
      </c>
      <c r="AB325">
        <v>3.1855108187826303E-2</v>
      </c>
      <c r="AC325">
        <v>0</v>
      </c>
      <c r="AD325">
        <v>0</v>
      </c>
      <c r="AE325">
        <v>0</v>
      </c>
      <c r="AF325">
        <v>1.5767499531835701E-2</v>
      </c>
      <c r="AG325">
        <v>0</v>
      </c>
      <c r="AH325">
        <v>0</v>
      </c>
      <c r="AI325">
        <v>0</v>
      </c>
      <c r="AJ325">
        <v>7.2257986324380699E-2</v>
      </c>
      <c r="AK325">
        <v>0</v>
      </c>
      <c r="AL325">
        <v>0</v>
      </c>
      <c r="AM325">
        <v>0</v>
      </c>
      <c r="AN325">
        <v>0.116967637781783</v>
      </c>
      <c r="AO325">
        <v>0</v>
      </c>
      <c r="AP325">
        <v>0</v>
      </c>
      <c r="AQ325">
        <v>0</v>
      </c>
      <c r="AR325">
        <v>3.4701010743832202E-2</v>
      </c>
      <c r="AS325">
        <v>0</v>
      </c>
      <c r="AT325">
        <v>0</v>
      </c>
      <c r="AU325">
        <v>0</v>
      </c>
      <c r="AV325">
        <v>9.9471581334116405E-2</v>
      </c>
      <c r="AW325">
        <v>0</v>
      </c>
      <c r="AX325">
        <v>0</v>
      </c>
      <c r="AY325">
        <v>0</v>
      </c>
      <c r="AZ325">
        <v>0.122371724092949</v>
      </c>
      <c r="BA325">
        <v>0</v>
      </c>
      <c r="BB325">
        <v>0</v>
      </c>
      <c r="BC325">
        <v>0</v>
      </c>
      <c r="BD325">
        <v>0.181546476266637</v>
      </c>
      <c r="BE325">
        <v>0</v>
      </c>
      <c r="BF325">
        <v>0</v>
      </c>
      <c r="BG325">
        <v>0</v>
      </c>
      <c r="BH325">
        <v>0.24802524052796601</v>
      </c>
      <c r="BI325">
        <v>0</v>
      </c>
      <c r="BJ325">
        <v>0</v>
      </c>
      <c r="BK325">
        <v>0</v>
      </c>
      <c r="BL325">
        <v>0.245429334582565</v>
      </c>
    </row>
    <row r="326" spans="1:64" x14ac:dyDescent="0.25">
      <c r="A326" s="15" t="str">
        <f t="shared" si="10"/>
        <v xml:space="preserve">  CRE [NCL+DQ] / [Capital + ALLL]--34334</v>
      </c>
      <c r="B326" s="15" t="str">
        <f t="shared" si="11"/>
        <v xml:space="preserve">  CRE [NCL+DQ] / [Capital + ALLL]</v>
      </c>
      <c r="C326">
        <v>9</v>
      </c>
      <c r="D326" s="22">
        <v>34334</v>
      </c>
      <c r="E326">
        <v>0</v>
      </c>
      <c r="F326">
        <v>0.120931458739755</v>
      </c>
      <c r="G326">
        <v>1.5256180636200301</v>
      </c>
      <c r="H326">
        <v>1.2944365434391301</v>
      </c>
      <c r="I326">
        <v>0</v>
      </c>
      <c r="J326">
        <v>0</v>
      </c>
      <c r="K326">
        <v>2.07781698990869</v>
      </c>
      <c r="L326">
        <v>1.52552133242598</v>
      </c>
      <c r="M326">
        <v>0</v>
      </c>
      <c r="N326">
        <v>0.46850330728563899</v>
      </c>
      <c r="O326">
        <v>3.44948544273959</v>
      </c>
      <c r="P326">
        <v>2.80937806653096</v>
      </c>
      <c r="Q326">
        <v>0</v>
      </c>
      <c r="R326">
        <v>0.89352765015660696</v>
      </c>
      <c r="S326">
        <v>2.38277657727668</v>
      </c>
      <c r="T326">
        <v>1.9792947998416299</v>
      </c>
      <c r="U326">
        <v>0</v>
      </c>
      <c r="V326">
        <v>0</v>
      </c>
      <c r="W326">
        <v>2.2292158405454998</v>
      </c>
      <c r="X326">
        <v>1.54583447282327</v>
      </c>
      <c r="Y326">
        <v>0</v>
      </c>
      <c r="Z326">
        <v>0</v>
      </c>
      <c r="AA326">
        <v>1.61398789509079</v>
      </c>
      <c r="AB326">
        <v>1.06184504165669</v>
      </c>
      <c r="AC326">
        <v>0</v>
      </c>
      <c r="AD326">
        <v>0</v>
      </c>
      <c r="AE326">
        <v>0.93998553868402002</v>
      </c>
      <c r="AF326">
        <v>0.76207650308604202</v>
      </c>
      <c r="AG326">
        <v>0</v>
      </c>
      <c r="AH326">
        <v>0</v>
      </c>
      <c r="AI326">
        <v>0.58628600560795296</v>
      </c>
      <c r="AJ326">
        <v>1.06559718583104</v>
      </c>
      <c r="AK326">
        <v>0</v>
      </c>
      <c r="AL326">
        <v>1.93923723335488</v>
      </c>
      <c r="AM326">
        <v>6.1500829911767303</v>
      </c>
      <c r="AN326">
        <v>3.5822725668920299</v>
      </c>
      <c r="AO326">
        <v>0</v>
      </c>
      <c r="AP326">
        <v>0</v>
      </c>
      <c r="AQ326">
        <v>1.1178395730843</v>
      </c>
      <c r="AR326">
        <v>0.95880884785888998</v>
      </c>
      <c r="AS326">
        <v>0</v>
      </c>
      <c r="AT326">
        <v>0</v>
      </c>
      <c r="AU326">
        <v>1.90706419554123</v>
      </c>
      <c r="AV326">
        <v>1.4963119817692101</v>
      </c>
      <c r="AW326">
        <v>0</v>
      </c>
      <c r="AX326">
        <v>0.339978365013136</v>
      </c>
      <c r="AY326">
        <v>3.4781088875294901</v>
      </c>
      <c r="AZ326">
        <v>2.1526731868340199</v>
      </c>
      <c r="BA326">
        <v>0</v>
      </c>
      <c r="BB326">
        <v>0</v>
      </c>
      <c r="BC326">
        <v>2.3868754066008901</v>
      </c>
      <c r="BD326">
        <v>1.67519904171252</v>
      </c>
      <c r="BE326">
        <v>0</v>
      </c>
      <c r="BF326">
        <v>1.7936823233421499</v>
      </c>
      <c r="BG326">
        <v>2.80465020085671</v>
      </c>
      <c r="BH326">
        <v>2.4330351915914399</v>
      </c>
      <c r="BI326">
        <v>0</v>
      </c>
      <c r="BJ326">
        <v>0</v>
      </c>
      <c r="BK326">
        <v>2.7869941247967001</v>
      </c>
      <c r="BL326">
        <v>1.97739575250572</v>
      </c>
    </row>
    <row r="327" spans="1:64" x14ac:dyDescent="0.25">
      <c r="A327" s="15" t="str">
        <f t="shared" si="10"/>
        <v xml:space="preserve">  Res RE [NCL+DQ] / [Capital + ALLL]--34334</v>
      </c>
      <c r="B327" s="15" t="str">
        <f t="shared" si="11"/>
        <v xml:space="preserve">  Res RE [NCL+DQ] / [Capital + ALLL]</v>
      </c>
      <c r="C327">
        <v>10</v>
      </c>
      <c r="D327" s="22">
        <v>34334</v>
      </c>
      <c r="E327">
        <v>0.39246540472994901</v>
      </c>
      <c r="F327">
        <v>1.43145829558268</v>
      </c>
      <c r="G327">
        <v>3.2264084395468302</v>
      </c>
      <c r="H327">
        <v>2.50206021044034</v>
      </c>
      <c r="I327">
        <v>9.4111336124124506E-2</v>
      </c>
      <c r="J327">
        <v>1.3024324841984301</v>
      </c>
      <c r="K327">
        <v>3.5730962623109801</v>
      </c>
      <c r="L327">
        <v>2.4245099568141399</v>
      </c>
      <c r="M327">
        <v>0.39008401273815801</v>
      </c>
      <c r="N327">
        <v>2.0678990016275698</v>
      </c>
      <c r="O327">
        <v>5.1357491383714704</v>
      </c>
      <c r="P327">
        <v>3.6222281530267799</v>
      </c>
      <c r="Q327">
        <v>2.69672917651015</v>
      </c>
      <c r="R327">
        <v>4.3824853726930897</v>
      </c>
      <c r="S327">
        <v>7.1737488106110199</v>
      </c>
      <c r="T327">
        <v>5.6717154890105697</v>
      </c>
      <c r="U327">
        <v>0.352578228294403</v>
      </c>
      <c r="V327">
        <v>1.6062992125984299</v>
      </c>
      <c r="W327">
        <v>3.8238702201622199</v>
      </c>
      <c r="X327">
        <v>2.6816268684171001</v>
      </c>
      <c r="Y327">
        <v>5.7254093667697202E-2</v>
      </c>
      <c r="Z327">
        <v>1.4261744966443</v>
      </c>
      <c r="AA327">
        <v>3.3971690258118201</v>
      </c>
      <c r="AB327">
        <v>2.3757885694587699</v>
      </c>
      <c r="AC327">
        <v>0</v>
      </c>
      <c r="AD327">
        <v>0.39738195418419803</v>
      </c>
      <c r="AE327">
        <v>1.23820754716981</v>
      </c>
      <c r="AF327">
        <v>0.96672733462404603</v>
      </c>
      <c r="AG327">
        <v>0</v>
      </c>
      <c r="AH327">
        <v>0.19461563412260799</v>
      </c>
      <c r="AI327">
        <v>1.1617900172116999</v>
      </c>
      <c r="AJ327">
        <v>0.90763723611077696</v>
      </c>
      <c r="AK327">
        <v>1.5470907297830401</v>
      </c>
      <c r="AL327">
        <v>3.38953437581899</v>
      </c>
      <c r="AM327">
        <v>5.5926115956900997</v>
      </c>
      <c r="AN327">
        <v>4.0224208102463601</v>
      </c>
      <c r="AO327">
        <v>0</v>
      </c>
      <c r="AP327">
        <v>0.61891591954811298</v>
      </c>
      <c r="AQ327">
        <v>2.3936158817796498</v>
      </c>
      <c r="AR327">
        <v>1.5965770768365799</v>
      </c>
      <c r="AS327">
        <v>0.21199915200339201</v>
      </c>
      <c r="AT327">
        <v>1.34823692094953</v>
      </c>
      <c r="AU327">
        <v>3.5185456677906499</v>
      </c>
      <c r="AV327">
        <v>2.55796615297686</v>
      </c>
      <c r="AW327">
        <v>1.68114317736061</v>
      </c>
      <c r="AX327">
        <v>3.6817882971729099</v>
      </c>
      <c r="AY327">
        <v>6.3110862887461598</v>
      </c>
      <c r="AZ327">
        <v>4.5333299510950704</v>
      </c>
      <c r="BA327">
        <v>0.114663717924587</v>
      </c>
      <c r="BB327">
        <v>1.26435032096774</v>
      </c>
      <c r="BC327">
        <v>3.1879570709990901</v>
      </c>
      <c r="BD327">
        <v>2.0416426626715398</v>
      </c>
      <c r="BE327">
        <v>7.9052409908076701E-2</v>
      </c>
      <c r="BF327">
        <v>0.84732586662179099</v>
      </c>
      <c r="BG327">
        <v>1.9424137361151199</v>
      </c>
      <c r="BH327">
        <v>1.5473423259730099</v>
      </c>
      <c r="BI327">
        <v>0</v>
      </c>
      <c r="BJ327">
        <v>1.11116743692945</v>
      </c>
      <c r="BK327">
        <v>3.4417848998707399</v>
      </c>
      <c r="BL327">
        <v>2.2128328237908601</v>
      </c>
    </row>
    <row r="328" spans="1:64" x14ac:dyDescent="0.25">
      <c r="A328" s="15" t="str">
        <f t="shared" si="10"/>
        <v xml:space="preserve">  C&amp;I [NCL+DQ] / [Capital + ALLL]--34334</v>
      </c>
      <c r="B328" s="15" t="str">
        <f t="shared" si="11"/>
        <v xml:space="preserve">  C&amp;I [NCL+DQ] / [Capital + ALLL]</v>
      </c>
      <c r="C328">
        <v>11</v>
      </c>
      <c r="D328" s="22">
        <v>34334</v>
      </c>
      <c r="E328">
        <v>1.6233402774254999</v>
      </c>
      <c r="F328">
        <v>5.2588723306191403</v>
      </c>
      <c r="G328">
        <v>9.8355002562169407</v>
      </c>
      <c r="H328">
        <v>7.5346398205801997</v>
      </c>
      <c r="I328">
        <v>0.85706329764186695</v>
      </c>
      <c r="J328">
        <v>2.92318150917743</v>
      </c>
      <c r="K328">
        <v>7.1459582385776299</v>
      </c>
      <c r="L328">
        <v>4.8790113114447697</v>
      </c>
      <c r="M328">
        <v>0.49701531182652903</v>
      </c>
      <c r="N328">
        <v>2.1183115974126099</v>
      </c>
      <c r="O328">
        <v>5.8508619755137596</v>
      </c>
      <c r="P328">
        <v>4.3409337570327997</v>
      </c>
      <c r="Q328">
        <v>1.09156479491422</v>
      </c>
      <c r="R328">
        <v>2.44241454718731</v>
      </c>
      <c r="S328">
        <v>5.1568499659774103</v>
      </c>
      <c r="T328">
        <v>4.5701890749284999</v>
      </c>
      <c r="U328">
        <v>0.60934326337169897</v>
      </c>
      <c r="V328">
        <v>2.4767801857585101</v>
      </c>
      <c r="W328">
        <v>6.53669724770642</v>
      </c>
      <c r="X328">
        <v>4.3042084935431504</v>
      </c>
      <c r="Y328">
        <v>2.0725388601036299</v>
      </c>
      <c r="Z328">
        <v>5.8156874440799298</v>
      </c>
      <c r="AA328">
        <v>10.865410865410899</v>
      </c>
      <c r="AB328">
        <v>8.2467568887899692</v>
      </c>
      <c r="AC328">
        <v>1.07758620689655</v>
      </c>
      <c r="AD328">
        <v>2.5315788085757198</v>
      </c>
      <c r="AE328">
        <v>6.0776589758019099</v>
      </c>
      <c r="AF328">
        <v>4.2161528275814799</v>
      </c>
      <c r="AG328">
        <v>1.6370106761565799</v>
      </c>
      <c r="AH328">
        <v>4.3683589138134602</v>
      </c>
      <c r="AI328">
        <v>9.0395480225988702</v>
      </c>
      <c r="AJ328">
        <v>6.3468253861745296</v>
      </c>
      <c r="AK328">
        <v>0.93617021276595702</v>
      </c>
      <c r="AL328">
        <v>2.62033937435069</v>
      </c>
      <c r="AM328">
        <v>5.8415032679738603</v>
      </c>
      <c r="AN328">
        <v>4.2185167052992902</v>
      </c>
      <c r="AO328">
        <v>1.06267368351623</v>
      </c>
      <c r="AP328">
        <v>3.68734745826655</v>
      </c>
      <c r="AQ328">
        <v>8.4192727237307796</v>
      </c>
      <c r="AR328">
        <v>5.8163362721827898</v>
      </c>
      <c r="AS328">
        <v>0.91664890215305905</v>
      </c>
      <c r="AT328">
        <v>2.8402366863905302</v>
      </c>
      <c r="AU328">
        <v>7.25649980597594</v>
      </c>
      <c r="AV328">
        <v>4.9218977450048502</v>
      </c>
      <c r="AW328">
        <v>0.625</v>
      </c>
      <c r="AX328">
        <v>2.3653088042049899</v>
      </c>
      <c r="AY328">
        <v>5.3841652035783003</v>
      </c>
      <c r="AZ328">
        <v>3.80609980919672</v>
      </c>
      <c r="BA328">
        <v>1.2266825485278601</v>
      </c>
      <c r="BB328">
        <v>4.3831197392671903</v>
      </c>
      <c r="BC328">
        <v>8.4680963078091196</v>
      </c>
      <c r="BD328">
        <v>6.1801841913341002</v>
      </c>
      <c r="BE328">
        <v>0.57324036595804295</v>
      </c>
      <c r="BF328">
        <v>1.9702654742924901</v>
      </c>
      <c r="BG328">
        <v>5.2686292543248197</v>
      </c>
      <c r="BH328">
        <v>3.6808197214913201</v>
      </c>
      <c r="BI328">
        <v>0.31821354250256301</v>
      </c>
      <c r="BJ328">
        <v>1.82501052986737</v>
      </c>
      <c r="BK328">
        <v>4.6147795136504799</v>
      </c>
      <c r="BL328">
        <v>3.43546369014213</v>
      </c>
    </row>
    <row r="329" spans="1:64" x14ac:dyDescent="0.25">
      <c r="A329" s="15" t="str">
        <f t="shared" si="10"/>
        <v xml:space="preserve">  Ind [NCL+DQ] / [Capital + ALLL]--34334</v>
      </c>
      <c r="B329" s="15" t="str">
        <f t="shared" si="11"/>
        <v xml:space="preserve">  Ind [NCL+DQ] / [Capital + ALLL]</v>
      </c>
      <c r="C329">
        <v>12</v>
      </c>
      <c r="D329" s="22">
        <v>34334</v>
      </c>
      <c r="E329">
        <v>0.54538358109537899</v>
      </c>
      <c r="F329">
        <v>1.12294376370264</v>
      </c>
      <c r="G329">
        <v>2.6033064371903198</v>
      </c>
      <c r="H329">
        <v>1.88593440142875</v>
      </c>
      <c r="I329">
        <v>0.45494843381141298</v>
      </c>
      <c r="J329">
        <v>1.1497222581061901</v>
      </c>
      <c r="K329">
        <v>2.43797077662816</v>
      </c>
      <c r="L329">
        <v>1.7944274922655099</v>
      </c>
      <c r="M329">
        <v>0.42898191837737898</v>
      </c>
      <c r="N329">
        <v>1.29799401193195</v>
      </c>
      <c r="O329">
        <v>3.0013957983179802</v>
      </c>
      <c r="P329">
        <v>2.2622196745952698</v>
      </c>
      <c r="Q329">
        <v>1.4768295117153101</v>
      </c>
      <c r="R329">
        <v>2.5969572009584199</v>
      </c>
      <c r="S329">
        <v>5.8566891749227503</v>
      </c>
      <c r="T329">
        <v>3.6488688681014398</v>
      </c>
      <c r="U329">
        <v>0.51948051948051899</v>
      </c>
      <c r="V329">
        <v>1.2313335079905701</v>
      </c>
      <c r="W329">
        <v>2.48311481922924</v>
      </c>
      <c r="X329">
        <v>1.81900664675574</v>
      </c>
      <c r="Y329">
        <v>0.53211706575446605</v>
      </c>
      <c r="Z329">
        <v>1.4081673707503499</v>
      </c>
      <c r="AA329">
        <v>3.04193738924985</v>
      </c>
      <c r="AB329">
        <v>2.1084939604748101</v>
      </c>
      <c r="AC329">
        <v>0.173711638679792</v>
      </c>
      <c r="AD329">
        <v>0.55669166098613898</v>
      </c>
      <c r="AE329">
        <v>1.2955182072829099</v>
      </c>
      <c r="AF329">
        <v>1.1085876946077899</v>
      </c>
      <c r="AG329">
        <v>0.31135779071341502</v>
      </c>
      <c r="AH329">
        <v>0.858818600754085</v>
      </c>
      <c r="AI329">
        <v>1.80353031465848</v>
      </c>
      <c r="AJ329">
        <v>2.1876966038321899</v>
      </c>
      <c r="AK329">
        <v>0.705068511374218</v>
      </c>
      <c r="AL329">
        <v>1.31903353057199</v>
      </c>
      <c r="AM329">
        <v>2.4660751565762</v>
      </c>
      <c r="AN329">
        <v>1.86211911098661</v>
      </c>
      <c r="AO329">
        <v>0.334003119736002</v>
      </c>
      <c r="AP329">
        <v>0.93958303867998205</v>
      </c>
      <c r="AQ329">
        <v>1.9873203074806101</v>
      </c>
      <c r="AR329">
        <v>1.4173420676894399</v>
      </c>
      <c r="AS329">
        <v>0.52173913043478304</v>
      </c>
      <c r="AT329">
        <v>1.1870967741935501</v>
      </c>
      <c r="AU329">
        <v>2.4390243902439002</v>
      </c>
      <c r="AV329">
        <v>1.8500904655038799</v>
      </c>
      <c r="AW329">
        <v>0.74214861073400296</v>
      </c>
      <c r="AX329">
        <v>1.4626075446724001</v>
      </c>
      <c r="AY329">
        <v>2.95748613678373</v>
      </c>
      <c r="AZ329">
        <v>2.2152110063002399</v>
      </c>
      <c r="BA329">
        <v>0.54534852189066596</v>
      </c>
      <c r="BB329">
        <v>1.1952527953371901</v>
      </c>
      <c r="BC329">
        <v>2.7785665848019399</v>
      </c>
      <c r="BD329">
        <v>1.9989735604129499</v>
      </c>
      <c r="BE329">
        <v>0.65586717886186396</v>
      </c>
      <c r="BF329">
        <v>1.5363173462689801</v>
      </c>
      <c r="BG329">
        <v>3.0143264324818899</v>
      </c>
      <c r="BH329">
        <v>4.6209481275030404</v>
      </c>
      <c r="BI329">
        <v>0.430809751467149</v>
      </c>
      <c r="BJ329">
        <v>0.96235217698505204</v>
      </c>
      <c r="BK329">
        <v>1.84502602772741</v>
      </c>
      <c r="BL329">
        <v>1.44420098438763</v>
      </c>
    </row>
    <row r="330" spans="1:64" x14ac:dyDescent="0.25">
      <c r="A330" s="15" t="str">
        <f t="shared" si="10"/>
        <v xml:space="preserve">  OREO / [Capital + ALLL]--34334</v>
      </c>
      <c r="B330" s="15" t="str">
        <f t="shared" si="11"/>
        <v xml:space="preserve">  OREO / [Capital + ALLL]</v>
      </c>
      <c r="C330">
        <v>13</v>
      </c>
      <c r="D330" s="22">
        <v>34334</v>
      </c>
      <c r="E330">
        <v>0</v>
      </c>
      <c r="F330">
        <v>0.19111819945077599</v>
      </c>
      <c r="G330">
        <v>1.9477219519076201</v>
      </c>
      <c r="H330">
        <v>1.8459892168821599</v>
      </c>
      <c r="I330">
        <v>0</v>
      </c>
      <c r="J330">
        <v>0.13221683561040101</v>
      </c>
      <c r="K330">
        <v>1.8515458498796999</v>
      </c>
      <c r="L330">
        <v>1.4586349954398301</v>
      </c>
      <c r="M330">
        <v>0</v>
      </c>
      <c r="N330">
        <v>0.69821567106283899</v>
      </c>
      <c r="O330">
        <v>3.63570459381457</v>
      </c>
      <c r="P330">
        <v>3.2694424819295498</v>
      </c>
      <c r="Q330">
        <v>0.223533469901671</v>
      </c>
      <c r="R330">
        <v>0.73759665095793703</v>
      </c>
      <c r="S330">
        <v>2.2167605616605202</v>
      </c>
      <c r="T330">
        <v>1.9387327521979401</v>
      </c>
      <c r="U330">
        <v>0</v>
      </c>
      <c r="V330">
        <v>0.22440876920421199</v>
      </c>
      <c r="W330">
        <v>2.0627578447305899</v>
      </c>
      <c r="X330">
        <v>1.56721268390806</v>
      </c>
      <c r="Y330">
        <v>0</v>
      </c>
      <c r="Z330">
        <v>0</v>
      </c>
      <c r="AA330">
        <v>0.93337380482622501</v>
      </c>
      <c r="AB330">
        <v>1.04132245848231</v>
      </c>
      <c r="AC330">
        <v>0</v>
      </c>
      <c r="AD330">
        <v>0</v>
      </c>
      <c r="AE330">
        <v>1.2599160055996299</v>
      </c>
      <c r="AF330">
        <v>1.21172715042722</v>
      </c>
      <c r="AG330">
        <v>0</v>
      </c>
      <c r="AH330">
        <v>0</v>
      </c>
      <c r="AI330">
        <v>1.4465989535241599</v>
      </c>
      <c r="AJ330">
        <v>1.1455687318283201</v>
      </c>
      <c r="AK330">
        <v>0</v>
      </c>
      <c r="AL330">
        <v>0.41694462975316898</v>
      </c>
      <c r="AM330">
        <v>2.5778210116731501</v>
      </c>
      <c r="AN330">
        <v>2.3221535142659002</v>
      </c>
      <c r="AO330">
        <v>0</v>
      </c>
      <c r="AP330">
        <v>0</v>
      </c>
      <c r="AQ330">
        <v>1.5579862258147199</v>
      </c>
      <c r="AR330">
        <v>1.28658458580727</v>
      </c>
      <c r="AS330">
        <v>0</v>
      </c>
      <c r="AT330">
        <v>0.109726123595506</v>
      </c>
      <c r="AU330">
        <v>1.7772941603191901</v>
      </c>
      <c r="AV330">
        <v>1.3627717538428099</v>
      </c>
      <c r="AW330">
        <v>0</v>
      </c>
      <c r="AX330">
        <v>0.38254463020685697</v>
      </c>
      <c r="AY330">
        <v>1.96148359486448</v>
      </c>
      <c r="AZ330">
        <v>1.6397939907939001</v>
      </c>
      <c r="BA330">
        <v>0</v>
      </c>
      <c r="BB330">
        <v>0.43591119067871298</v>
      </c>
      <c r="BC330">
        <v>2.3644298465953102</v>
      </c>
      <c r="BD330">
        <v>2.0188335184647102</v>
      </c>
      <c r="BE330">
        <v>0</v>
      </c>
      <c r="BF330">
        <v>0.40140138758282701</v>
      </c>
      <c r="BG330">
        <v>2.43851639515279</v>
      </c>
      <c r="BH330">
        <v>2.0224566575945402</v>
      </c>
      <c r="BI330">
        <v>0</v>
      </c>
      <c r="BJ330">
        <v>0.50023180253886301</v>
      </c>
      <c r="BK330">
        <v>3.1232924681880401</v>
      </c>
      <c r="BL330">
        <v>2.0781945390838499</v>
      </c>
    </row>
    <row r="331" spans="1:64" x14ac:dyDescent="0.25">
      <c r="A331" s="15" t="str">
        <f t="shared" si="10"/>
        <v>ROAA--34334</v>
      </c>
      <c r="B331" s="15" t="str">
        <f t="shared" si="11"/>
        <v>ROAA</v>
      </c>
      <c r="C331">
        <v>14</v>
      </c>
      <c r="D331" s="22">
        <v>34334</v>
      </c>
      <c r="E331">
        <v>0.83</v>
      </c>
      <c r="F331">
        <v>1.1299999999999999</v>
      </c>
      <c r="G331">
        <v>1.48</v>
      </c>
      <c r="H331">
        <v>1.12785714285714</v>
      </c>
      <c r="I331">
        <v>0.95</v>
      </c>
      <c r="J331">
        <v>1.22</v>
      </c>
      <c r="K331">
        <v>1.5</v>
      </c>
      <c r="L331">
        <v>1.2186181139122301</v>
      </c>
      <c r="M331">
        <v>0.87</v>
      </c>
      <c r="N331">
        <v>1.19</v>
      </c>
      <c r="O331">
        <v>1.5</v>
      </c>
      <c r="P331">
        <v>1.1406277943368099</v>
      </c>
      <c r="Q331">
        <v>0.86499999999999999</v>
      </c>
      <c r="R331">
        <v>1.06</v>
      </c>
      <c r="S331">
        <v>1.3574999999999999</v>
      </c>
      <c r="T331">
        <v>1.1076470588235301</v>
      </c>
      <c r="U331">
        <v>0.88</v>
      </c>
      <c r="V331">
        <v>1.1599999999999999</v>
      </c>
      <c r="W331">
        <v>1.44</v>
      </c>
      <c r="X331">
        <v>1.14358792184725</v>
      </c>
      <c r="Y331">
        <v>1.0900000000000001</v>
      </c>
      <c r="Z331">
        <v>1.4</v>
      </c>
      <c r="AA331">
        <v>1.67</v>
      </c>
      <c r="AB331">
        <v>1.3752173913043499</v>
      </c>
      <c r="AC331">
        <v>1.07</v>
      </c>
      <c r="AD331">
        <v>1.3</v>
      </c>
      <c r="AE331">
        <v>1.56</v>
      </c>
      <c r="AF331">
        <v>1.29158273381295</v>
      </c>
      <c r="AG331">
        <v>0.98</v>
      </c>
      <c r="AH331">
        <v>1.24</v>
      </c>
      <c r="AI331">
        <v>1.53</v>
      </c>
      <c r="AJ331">
        <v>1.4223529411764699</v>
      </c>
      <c r="AK331">
        <v>0.97</v>
      </c>
      <c r="AL331">
        <v>1.33</v>
      </c>
      <c r="AM331">
        <v>1.6</v>
      </c>
      <c r="AN331">
        <v>1.2879611650485401</v>
      </c>
      <c r="AO331">
        <v>0.91</v>
      </c>
      <c r="AP331">
        <v>1.2</v>
      </c>
      <c r="AQ331">
        <v>1.48</v>
      </c>
      <c r="AR331">
        <v>1.1972631578947399</v>
      </c>
      <c r="AS331">
        <v>0.96</v>
      </c>
      <c r="AT331">
        <v>1.24</v>
      </c>
      <c r="AU331">
        <v>1.54</v>
      </c>
      <c r="AV331">
        <v>1.2505122494432099</v>
      </c>
      <c r="AW331">
        <v>0.95</v>
      </c>
      <c r="AX331">
        <v>1.25</v>
      </c>
      <c r="AY331">
        <v>1.5</v>
      </c>
      <c r="AZ331">
        <v>1.2253276353276401</v>
      </c>
      <c r="BA331">
        <v>0.96</v>
      </c>
      <c r="BB331">
        <v>1.26</v>
      </c>
      <c r="BC331">
        <v>1.5674999999999999</v>
      </c>
      <c r="BD331">
        <v>1.2277551020408199</v>
      </c>
      <c r="BE331">
        <v>1.0375000000000001</v>
      </c>
      <c r="BF331">
        <v>1.2250000000000001</v>
      </c>
      <c r="BG331">
        <v>1.4424999999999999</v>
      </c>
      <c r="BH331">
        <v>1.6135937499999999</v>
      </c>
      <c r="BI331">
        <v>0.90249999999999997</v>
      </c>
      <c r="BJ331">
        <v>1.21</v>
      </c>
      <c r="BK331">
        <v>1.5</v>
      </c>
      <c r="BL331">
        <v>1.14579710144928</v>
      </c>
    </row>
    <row r="332" spans="1:64" x14ac:dyDescent="0.25">
      <c r="A332" s="15" t="str">
        <f t="shared" si="10"/>
        <v>NIM--34334</v>
      </c>
      <c r="B332" s="15" t="str">
        <f t="shared" si="11"/>
        <v>NIM</v>
      </c>
      <c r="C332">
        <v>15</v>
      </c>
      <c r="D332" s="22">
        <v>34334</v>
      </c>
      <c r="E332">
        <v>4.3849999999999998</v>
      </c>
      <c r="F332">
        <v>4.93</v>
      </c>
      <c r="G332">
        <v>5.3250000000000002</v>
      </c>
      <c r="H332">
        <v>4.8709183673469401</v>
      </c>
      <c r="I332">
        <v>4.47</v>
      </c>
      <c r="J332">
        <v>4.91</v>
      </c>
      <c r="K332">
        <v>5.3849999999999998</v>
      </c>
      <c r="L332">
        <v>4.9284967320261401</v>
      </c>
      <c r="M332">
        <v>4.3</v>
      </c>
      <c r="N332">
        <v>4.78</v>
      </c>
      <c r="O332">
        <v>5.29</v>
      </c>
      <c r="P332">
        <v>4.8121404619970196</v>
      </c>
      <c r="Q332">
        <v>4.5125000000000002</v>
      </c>
      <c r="R332">
        <v>4.76</v>
      </c>
      <c r="S332">
        <v>5.1924999999999999</v>
      </c>
      <c r="T332">
        <v>4.9358823529411797</v>
      </c>
      <c r="U332">
        <v>4.51</v>
      </c>
      <c r="V332">
        <v>4.95</v>
      </c>
      <c r="W332">
        <v>5.45</v>
      </c>
      <c r="X332">
        <v>4.9586856127886296</v>
      </c>
      <c r="Y332">
        <v>4.68</v>
      </c>
      <c r="Z332">
        <v>5.17</v>
      </c>
      <c r="AA332">
        <v>5.76</v>
      </c>
      <c r="AB332">
        <v>5.258</v>
      </c>
      <c r="AC332">
        <v>4.3499999999999996</v>
      </c>
      <c r="AD332">
        <v>4.68</v>
      </c>
      <c r="AE332">
        <v>5.09</v>
      </c>
      <c r="AF332">
        <v>4.6654676258992804</v>
      </c>
      <c r="AG332">
        <v>4.28</v>
      </c>
      <c r="AH332">
        <v>4.76</v>
      </c>
      <c r="AI332">
        <v>5.3</v>
      </c>
      <c r="AJ332">
        <v>4.9226050420168104</v>
      </c>
      <c r="AK332">
        <v>4.59</v>
      </c>
      <c r="AL332">
        <v>4.84</v>
      </c>
      <c r="AM332">
        <v>5.15</v>
      </c>
      <c r="AN332">
        <v>4.8613592233009699</v>
      </c>
      <c r="AO332">
        <v>4.38</v>
      </c>
      <c r="AP332">
        <v>4.7699999999999996</v>
      </c>
      <c r="AQ332">
        <v>5.2</v>
      </c>
      <c r="AR332">
        <v>4.7766491228070196</v>
      </c>
      <c r="AS332">
        <v>4.54</v>
      </c>
      <c r="AT332">
        <v>4.95</v>
      </c>
      <c r="AU332">
        <v>5.43</v>
      </c>
      <c r="AV332">
        <v>5.0091314031180403</v>
      </c>
      <c r="AW332">
        <v>4.59</v>
      </c>
      <c r="AX332">
        <v>4.96</v>
      </c>
      <c r="AY332">
        <v>5.46</v>
      </c>
      <c r="AZ332">
        <v>5</v>
      </c>
      <c r="BA332">
        <v>4.5999999999999996</v>
      </c>
      <c r="BB332">
        <v>5.16</v>
      </c>
      <c r="BC332">
        <v>5.65</v>
      </c>
      <c r="BD332">
        <v>5.1781632653061198</v>
      </c>
      <c r="BE332">
        <v>4.5274999999999999</v>
      </c>
      <c r="BF332">
        <v>4.96</v>
      </c>
      <c r="BG332">
        <v>5.5250000000000004</v>
      </c>
      <c r="BH332">
        <v>5.4621874999999998</v>
      </c>
      <c r="BI332">
        <v>4.8150000000000004</v>
      </c>
      <c r="BJ332">
        <v>5.2949999999999999</v>
      </c>
      <c r="BK332">
        <v>5.7249999999999996</v>
      </c>
      <c r="BL332">
        <v>5.2317391304347796</v>
      </c>
    </row>
    <row r="333" spans="1:64" x14ac:dyDescent="0.25">
      <c r="A333" s="15" t="str">
        <f t="shared" si="10"/>
        <v>Provisions / Avg Assets--34334</v>
      </c>
      <c r="B333" s="15" t="str">
        <f t="shared" si="11"/>
        <v>Provisions / Avg Assets</v>
      </c>
      <c r="C333">
        <v>16</v>
      </c>
      <c r="D333" s="22">
        <v>34334</v>
      </c>
      <c r="E333">
        <v>0.02</v>
      </c>
      <c r="F333">
        <v>0.12</v>
      </c>
      <c r="G333">
        <v>0.25750000000000001</v>
      </c>
      <c r="H333">
        <v>0.129081632653061</v>
      </c>
      <c r="I333">
        <v>0</v>
      </c>
      <c r="J333">
        <v>0.1</v>
      </c>
      <c r="K333">
        <v>0.21</v>
      </c>
      <c r="L333">
        <v>0.147572362278245</v>
      </c>
      <c r="M333">
        <v>0.01</v>
      </c>
      <c r="N333">
        <v>0.13</v>
      </c>
      <c r="O333">
        <v>0.3</v>
      </c>
      <c r="P333">
        <v>0.22133476154992501</v>
      </c>
      <c r="Q333">
        <v>7.0000000000000007E-2</v>
      </c>
      <c r="R333">
        <v>0.125</v>
      </c>
      <c r="S333">
        <v>0.1875</v>
      </c>
      <c r="T333">
        <v>0.158823529411765</v>
      </c>
      <c r="U333">
        <v>0</v>
      </c>
      <c r="V333">
        <v>0.1</v>
      </c>
      <c r="W333">
        <v>0.23</v>
      </c>
      <c r="X333">
        <v>0.16564831261101201</v>
      </c>
      <c r="Y333">
        <v>0</v>
      </c>
      <c r="Z333">
        <v>0.08</v>
      </c>
      <c r="AA333">
        <v>0.17</v>
      </c>
      <c r="AB333">
        <v>7.3826086956521694E-2</v>
      </c>
      <c r="AC333">
        <v>0</v>
      </c>
      <c r="AD333">
        <v>0.02</v>
      </c>
      <c r="AE333">
        <v>0.13</v>
      </c>
      <c r="AF333">
        <v>6.5683453237410094E-2</v>
      </c>
      <c r="AG333">
        <v>0</v>
      </c>
      <c r="AH333">
        <v>0.12</v>
      </c>
      <c r="AI333">
        <v>0.3</v>
      </c>
      <c r="AJ333">
        <v>0.28621848739495798</v>
      </c>
      <c r="AK333">
        <v>0.05</v>
      </c>
      <c r="AL333">
        <v>0.12</v>
      </c>
      <c r="AM333">
        <v>0.2</v>
      </c>
      <c r="AN333">
        <v>0.14873786407767001</v>
      </c>
      <c r="AO333">
        <v>0</v>
      </c>
      <c r="AP333">
        <v>7.0000000000000007E-2</v>
      </c>
      <c r="AQ333">
        <v>0.21</v>
      </c>
      <c r="AR333">
        <v>0.132333333333333</v>
      </c>
      <c r="AS333">
        <v>0.01</v>
      </c>
      <c r="AT333">
        <v>0.11</v>
      </c>
      <c r="AU333">
        <v>0.21</v>
      </c>
      <c r="AV333">
        <v>0.14752783964365301</v>
      </c>
      <c r="AW333">
        <v>0.03</v>
      </c>
      <c r="AX333">
        <v>0.11</v>
      </c>
      <c r="AY333">
        <v>0.19</v>
      </c>
      <c r="AZ333">
        <v>0.14131054131054099</v>
      </c>
      <c r="BA333">
        <v>0.04</v>
      </c>
      <c r="BB333">
        <v>0.13</v>
      </c>
      <c r="BC333">
        <v>0.25</v>
      </c>
      <c r="BD333">
        <v>0.172448979591837</v>
      </c>
      <c r="BE333">
        <v>2.5000000000000001E-2</v>
      </c>
      <c r="BF333">
        <v>0.09</v>
      </c>
      <c r="BG333">
        <v>0.21</v>
      </c>
      <c r="BH333">
        <v>0.41187499999999999</v>
      </c>
      <c r="BI333">
        <v>3.7499999999999999E-2</v>
      </c>
      <c r="BJ333">
        <v>0.13</v>
      </c>
      <c r="BK333">
        <v>0.26</v>
      </c>
      <c r="BL333">
        <v>0.19688405797101399</v>
      </c>
    </row>
    <row r="334" spans="1:64" x14ac:dyDescent="0.25">
      <c r="A334" s="15" t="str">
        <f t="shared" si="10"/>
        <v>Negative Earners (last 4 qtrs)--34334</v>
      </c>
      <c r="B334" s="15" t="str">
        <f t="shared" si="11"/>
        <v>Negative Earners (last 4 qtrs)</v>
      </c>
      <c r="C334">
        <v>17</v>
      </c>
      <c r="D334" s="22">
        <v>34334</v>
      </c>
      <c r="F334">
        <v>3.06122448979592</v>
      </c>
      <c r="H334">
        <v>3</v>
      </c>
      <c r="J334">
        <v>1.09990834097159</v>
      </c>
      <c r="L334">
        <v>12</v>
      </c>
      <c r="N334">
        <v>4.8931897023918198</v>
      </c>
      <c r="P334">
        <v>536</v>
      </c>
      <c r="R334">
        <v>0</v>
      </c>
      <c r="T334">
        <v>0</v>
      </c>
      <c r="V334">
        <v>1.7452006980802801</v>
      </c>
      <c r="X334">
        <v>10</v>
      </c>
      <c r="Z334">
        <v>0</v>
      </c>
      <c r="AB334">
        <v>0</v>
      </c>
      <c r="AD334">
        <v>0.70921985815602795</v>
      </c>
      <c r="AF334">
        <v>1</v>
      </c>
      <c r="AH334">
        <v>0</v>
      </c>
      <c r="AI334"/>
      <c r="AJ334">
        <v>0</v>
      </c>
      <c r="AK334"/>
      <c r="AL334">
        <v>0.952380952380952</v>
      </c>
      <c r="AN334">
        <v>1</v>
      </c>
      <c r="AP334">
        <v>0.86206896551724099</v>
      </c>
      <c r="AR334">
        <v>5</v>
      </c>
      <c r="AT334">
        <v>0.43763676148796499</v>
      </c>
      <c r="AV334">
        <v>2</v>
      </c>
      <c r="AX334">
        <v>0.56022408963585402</v>
      </c>
      <c r="AZ334">
        <v>2</v>
      </c>
      <c r="BB334">
        <v>3.5353535353535399</v>
      </c>
      <c r="BD334">
        <v>7</v>
      </c>
      <c r="BF334">
        <v>1.5625</v>
      </c>
      <c r="BH334">
        <v>1</v>
      </c>
      <c r="BJ334">
        <v>3.5714285714285698</v>
      </c>
      <c r="BL334">
        <v>5</v>
      </c>
    </row>
    <row r="335" spans="1:64" x14ac:dyDescent="0.25">
      <c r="A335" s="15" t="str">
        <f t="shared" si="10"/>
        <v>Noncore Funding / Liab--34334</v>
      </c>
      <c r="B335" s="15" t="str">
        <f t="shared" si="11"/>
        <v>Noncore Funding / Liab</v>
      </c>
      <c r="C335">
        <v>18</v>
      </c>
      <c r="D335" s="22">
        <v>34334</v>
      </c>
      <c r="E335">
        <v>4.4089465191687998</v>
      </c>
      <c r="F335">
        <v>7.1592475835892699</v>
      </c>
      <c r="G335">
        <v>10.7644820576103</v>
      </c>
      <c r="H335">
        <v>7.9411000514187</v>
      </c>
      <c r="I335">
        <v>4.0600150963497903</v>
      </c>
      <c r="J335">
        <v>7.0462572142303399</v>
      </c>
      <c r="K335">
        <v>10.7777247896883</v>
      </c>
      <c r="L335">
        <v>8.0462628680830992</v>
      </c>
      <c r="M335">
        <v>5.77126909444305</v>
      </c>
      <c r="N335">
        <v>9.5610092228782992</v>
      </c>
      <c r="O335">
        <v>14.9349844514295</v>
      </c>
      <c r="P335">
        <v>11.4548009398312</v>
      </c>
      <c r="Q335">
        <v>3.7139624533736102</v>
      </c>
      <c r="R335">
        <v>5.8661789783907698</v>
      </c>
      <c r="S335">
        <v>12.006367531697</v>
      </c>
      <c r="T335">
        <v>7.6060383374018201</v>
      </c>
      <c r="U335">
        <v>3.82234047996725</v>
      </c>
      <c r="V335">
        <v>6.6493557258728799</v>
      </c>
      <c r="W335">
        <v>10.264830258215399</v>
      </c>
      <c r="X335">
        <v>7.5985302683597098</v>
      </c>
      <c r="Y335">
        <v>5.0831061472165997</v>
      </c>
      <c r="Z335">
        <v>7.8813754904223403</v>
      </c>
      <c r="AA335">
        <v>11.692397320128199</v>
      </c>
      <c r="AB335">
        <v>8.7707832410967104</v>
      </c>
      <c r="AC335">
        <v>6.1117624071903096</v>
      </c>
      <c r="AD335">
        <v>8.3184974185508302</v>
      </c>
      <c r="AE335">
        <v>11.6060961313013</v>
      </c>
      <c r="AF335">
        <v>9.03660190825725</v>
      </c>
      <c r="AG335">
        <v>4.7181805339737304</v>
      </c>
      <c r="AH335">
        <v>7.6027886040511596</v>
      </c>
      <c r="AI335">
        <v>13.0921285995292</v>
      </c>
      <c r="AJ335">
        <v>10.832448358948501</v>
      </c>
      <c r="AK335">
        <v>3.5139253704409201</v>
      </c>
      <c r="AL335">
        <v>5.76516306753898</v>
      </c>
      <c r="AM335">
        <v>9.7626314456691201</v>
      </c>
      <c r="AN335">
        <v>6.8384131083950903</v>
      </c>
      <c r="AO335">
        <v>4.2369295849316897</v>
      </c>
      <c r="AP335">
        <v>7.0797927641082099</v>
      </c>
      <c r="AQ335">
        <v>10.504633113259599</v>
      </c>
      <c r="AR335">
        <v>7.8178162302590799</v>
      </c>
      <c r="AS335">
        <v>4.3892804365124496</v>
      </c>
      <c r="AT335">
        <v>7.2363833578678198</v>
      </c>
      <c r="AU335">
        <v>10.9670217023458</v>
      </c>
      <c r="AV335">
        <v>8.2603454934641594</v>
      </c>
      <c r="AW335">
        <v>3.6153199962664502</v>
      </c>
      <c r="AX335">
        <v>6.2794612794612803</v>
      </c>
      <c r="AY335">
        <v>9.9127812334001604</v>
      </c>
      <c r="AZ335">
        <v>7.38745173354864</v>
      </c>
      <c r="BA335">
        <v>4.5588896902700098</v>
      </c>
      <c r="BB335">
        <v>7.1780651009709704</v>
      </c>
      <c r="BC335">
        <v>11.184004810060699</v>
      </c>
      <c r="BD335">
        <v>8.5717924432942691</v>
      </c>
      <c r="BE335">
        <v>5.9747927129050096</v>
      </c>
      <c r="BF335">
        <v>8.6423090970064393</v>
      </c>
      <c r="BG335">
        <v>14.388876274424399</v>
      </c>
      <c r="BH335">
        <v>15.1297638938756</v>
      </c>
      <c r="BI335">
        <v>3.4025825398565099</v>
      </c>
      <c r="BJ335">
        <v>5.8638204547911004</v>
      </c>
      <c r="BK335">
        <v>9.4624432508087395</v>
      </c>
      <c r="BL335">
        <v>7.4289451304767802</v>
      </c>
    </row>
    <row r="336" spans="1:64" x14ac:dyDescent="0.25">
      <c r="A336" s="15" t="str">
        <f t="shared" si="10"/>
        <v>Brokered Dep / Liab--34334</v>
      </c>
      <c r="B336" s="15" t="str">
        <f t="shared" si="11"/>
        <v>Brokered Dep / Liab</v>
      </c>
      <c r="C336">
        <v>19</v>
      </c>
      <c r="D336" s="22">
        <v>34334</v>
      </c>
      <c r="E336">
        <v>0</v>
      </c>
      <c r="F336">
        <v>0</v>
      </c>
      <c r="G336">
        <v>0</v>
      </c>
      <c r="H336">
        <v>0.23106205070805499</v>
      </c>
      <c r="I336">
        <v>0</v>
      </c>
      <c r="J336">
        <v>0</v>
      </c>
      <c r="K336">
        <v>0</v>
      </c>
      <c r="L336">
        <v>0.23453840819626801</v>
      </c>
      <c r="M336">
        <v>0</v>
      </c>
      <c r="N336">
        <v>0</v>
      </c>
      <c r="O336">
        <v>0</v>
      </c>
      <c r="P336">
        <v>0.15483634490749501</v>
      </c>
      <c r="Q336">
        <v>0</v>
      </c>
      <c r="R336">
        <v>0</v>
      </c>
      <c r="S336">
        <v>0</v>
      </c>
      <c r="T336">
        <v>0.15462861703247799</v>
      </c>
      <c r="U336">
        <v>0</v>
      </c>
      <c r="V336">
        <v>0</v>
      </c>
      <c r="W336">
        <v>0</v>
      </c>
      <c r="X336">
        <v>0.25982138027685697</v>
      </c>
      <c r="Y336">
        <v>0</v>
      </c>
      <c r="Z336">
        <v>0</v>
      </c>
      <c r="AA336">
        <v>0</v>
      </c>
      <c r="AB336">
        <v>0.15210941083850499</v>
      </c>
      <c r="AC336">
        <v>0</v>
      </c>
      <c r="AD336">
        <v>0</v>
      </c>
      <c r="AE336">
        <v>0</v>
      </c>
      <c r="AF336">
        <v>0.115737101298184</v>
      </c>
      <c r="AG336">
        <v>0</v>
      </c>
      <c r="AH336">
        <v>0</v>
      </c>
      <c r="AI336">
        <v>0</v>
      </c>
      <c r="AJ336">
        <v>0.58346869661461598</v>
      </c>
      <c r="AK336">
        <v>0</v>
      </c>
      <c r="AL336">
        <v>0</v>
      </c>
      <c r="AM336">
        <v>0</v>
      </c>
      <c r="AN336">
        <v>0.20819140153242499</v>
      </c>
      <c r="AO336">
        <v>0</v>
      </c>
      <c r="AP336">
        <v>0</v>
      </c>
      <c r="AQ336">
        <v>0</v>
      </c>
      <c r="AR336">
        <v>0.230762889467934</v>
      </c>
      <c r="AS336">
        <v>0</v>
      </c>
      <c r="AT336">
        <v>0</v>
      </c>
      <c r="AU336">
        <v>0</v>
      </c>
      <c r="AV336">
        <v>0.20983783009026</v>
      </c>
      <c r="AW336">
        <v>0</v>
      </c>
      <c r="AX336">
        <v>0</v>
      </c>
      <c r="AY336">
        <v>0</v>
      </c>
      <c r="AZ336">
        <v>0.17667644270135199</v>
      </c>
      <c r="BA336">
        <v>0</v>
      </c>
      <c r="BB336">
        <v>0</v>
      </c>
      <c r="BC336">
        <v>0</v>
      </c>
      <c r="BD336">
        <v>0.206636006164717</v>
      </c>
      <c r="BE336">
        <v>0</v>
      </c>
      <c r="BF336">
        <v>0</v>
      </c>
      <c r="BG336">
        <v>0</v>
      </c>
      <c r="BH336">
        <v>0.97454818912626495</v>
      </c>
      <c r="BI336">
        <v>0</v>
      </c>
      <c r="BJ336">
        <v>0</v>
      </c>
      <c r="BK336">
        <v>0</v>
      </c>
      <c r="BL336">
        <v>0.27011659740472199</v>
      </c>
    </row>
    <row r="337" spans="1:64" x14ac:dyDescent="0.25">
      <c r="A337" s="15" t="str">
        <f t="shared" si="10"/>
        <v>Liquid Assets / Assets--34334</v>
      </c>
      <c r="B337" s="15" t="str">
        <f t="shared" si="11"/>
        <v>Liquid Assets / Assets</v>
      </c>
      <c r="C337">
        <v>20</v>
      </c>
      <c r="D337" s="22">
        <v>34334</v>
      </c>
      <c r="E337">
        <v>1.45</v>
      </c>
      <c r="F337">
        <v>6.46</v>
      </c>
      <c r="G337">
        <v>16.420000000000002</v>
      </c>
      <c r="H337">
        <v>10.231134020618599</v>
      </c>
      <c r="I337">
        <v>1.9650000000000001</v>
      </c>
      <c r="J337">
        <v>7.34</v>
      </c>
      <c r="K337">
        <v>14.26</v>
      </c>
      <c r="L337">
        <v>9.1022867853795706</v>
      </c>
      <c r="M337">
        <v>0.16</v>
      </c>
      <c r="N337">
        <v>7.08</v>
      </c>
      <c r="O337">
        <v>15.28</v>
      </c>
      <c r="P337">
        <v>9.5422474652647402</v>
      </c>
      <c r="Q337">
        <v>2.6</v>
      </c>
      <c r="R337">
        <v>6.9</v>
      </c>
      <c r="S337">
        <v>12.7</v>
      </c>
      <c r="T337">
        <v>8.3982352941176508</v>
      </c>
      <c r="U337">
        <v>1.02</v>
      </c>
      <c r="V337">
        <v>6.29</v>
      </c>
      <c r="W337">
        <v>12.61</v>
      </c>
      <c r="X337">
        <v>8.2834402852049909</v>
      </c>
      <c r="Y337">
        <v>3.9</v>
      </c>
      <c r="Z337">
        <v>9.86</v>
      </c>
      <c r="AA337">
        <v>19.54</v>
      </c>
      <c r="AB337">
        <v>12.280434782608699</v>
      </c>
      <c r="AC337">
        <v>4.7725</v>
      </c>
      <c r="AD337">
        <v>10.574999999999999</v>
      </c>
      <c r="AE337">
        <v>18.352499999999999</v>
      </c>
      <c r="AF337">
        <v>12.053188405797099</v>
      </c>
      <c r="AG337">
        <v>1.7975000000000001</v>
      </c>
      <c r="AH337">
        <v>7.79</v>
      </c>
      <c r="AI337">
        <v>14.7675</v>
      </c>
      <c r="AJ337">
        <v>9.6001694915254205</v>
      </c>
      <c r="AK337">
        <v>2.11</v>
      </c>
      <c r="AL337">
        <v>6.21</v>
      </c>
      <c r="AM337">
        <v>10.47</v>
      </c>
      <c r="AN337">
        <v>6.1347572815533997</v>
      </c>
      <c r="AO337">
        <v>1.5575000000000001</v>
      </c>
      <c r="AP337">
        <v>6.98</v>
      </c>
      <c r="AQ337">
        <v>13.33</v>
      </c>
      <c r="AR337">
        <v>8.2725263157894702</v>
      </c>
      <c r="AS337">
        <v>4.1124999999999998</v>
      </c>
      <c r="AT337">
        <v>10.19</v>
      </c>
      <c r="AU337">
        <v>17.850000000000001</v>
      </c>
      <c r="AV337">
        <v>12.803370535714301</v>
      </c>
      <c r="AW337">
        <v>1.875</v>
      </c>
      <c r="AX337">
        <v>6.44</v>
      </c>
      <c r="AY337">
        <v>13.43</v>
      </c>
      <c r="AZ337">
        <v>8.6195702005730706</v>
      </c>
      <c r="BA337">
        <v>3.22</v>
      </c>
      <c r="BB337">
        <v>9.86</v>
      </c>
      <c r="BC337">
        <v>18.622499999999999</v>
      </c>
      <c r="BD337">
        <v>12.875</v>
      </c>
      <c r="BE337">
        <v>-0.875</v>
      </c>
      <c r="BF337">
        <v>5.875</v>
      </c>
      <c r="BG337">
        <v>13.37</v>
      </c>
      <c r="BH337">
        <v>8.5875000000000004</v>
      </c>
      <c r="BI337">
        <v>1.665</v>
      </c>
      <c r="BJ337">
        <v>7.2149999999999999</v>
      </c>
      <c r="BK337">
        <v>15.342499999999999</v>
      </c>
      <c r="BL337">
        <v>9.0138970588235292</v>
      </c>
    </row>
    <row r="338" spans="1:64" x14ac:dyDescent="0.25">
      <c r="A338" s="15" t="str">
        <f t="shared" si="10"/>
        <v>Net Loan Growth (last 4 qtrs)--34334</v>
      </c>
      <c r="B338" s="15" t="str">
        <f t="shared" si="11"/>
        <v>Net Loan Growth (last 4 qtrs)</v>
      </c>
      <c r="C338">
        <v>21</v>
      </c>
      <c r="D338" s="22">
        <v>34334</v>
      </c>
      <c r="F338">
        <v>79.591836734693899</v>
      </c>
      <c r="J338">
        <v>80.2933088909258</v>
      </c>
      <c r="N338">
        <v>74.803724666788398</v>
      </c>
      <c r="R338">
        <v>85.294117647058798</v>
      </c>
      <c r="V338">
        <v>77.486910994764401</v>
      </c>
      <c r="Z338">
        <v>85.470085470085493</v>
      </c>
      <c r="AD338">
        <v>87.2340425531915</v>
      </c>
      <c r="AH338">
        <v>80.165289256198307</v>
      </c>
      <c r="AI338"/>
      <c r="AK338"/>
      <c r="AL338">
        <v>79.047619047619094</v>
      </c>
      <c r="AP338">
        <v>79.137931034482804</v>
      </c>
      <c r="AT338">
        <v>87.527352297592998</v>
      </c>
      <c r="AX338">
        <v>79.831932773109202</v>
      </c>
      <c r="BB338">
        <v>82.323232323232304</v>
      </c>
      <c r="BF338">
        <v>71.875</v>
      </c>
      <c r="BJ338">
        <v>77.142857142857196</v>
      </c>
    </row>
    <row r="339" spans="1:64" x14ac:dyDescent="0.25">
      <c r="A339" s="15" t="str">
        <f t="shared" si="10"/>
        <v>Equity / Assets--34424</v>
      </c>
      <c r="B339" s="15" t="str">
        <f t="shared" si="11"/>
        <v>Equity / Assets</v>
      </c>
      <c r="C339">
        <v>1</v>
      </c>
      <c r="D339" s="22">
        <v>34424</v>
      </c>
      <c r="E339">
        <v>8.4019257241428207</v>
      </c>
      <c r="F339">
        <v>9.5762012780650707</v>
      </c>
      <c r="G339">
        <v>11.4338648428954</v>
      </c>
      <c r="H339">
        <v>10.2682358158846</v>
      </c>
      <c r="I339">
        <v>8.1398675870304302</v>
      </c>
      <c r="J339">
        <v>9.2845329912363397</v>
      </c>
      <c r="K339">
        <v>11.054872021885</v>
      </c>
      <c r="L339">
        <v>9.8358380906014204</v>
      </c>
      <c r="M339">
        <v>7.7644652333976598</v>
      </c>
      <c r="N339">
        <v>8.9509110985800096</v>
      </c>
      <c r="O339">
        <v>10.752865129918201</v>
      </c>
      <c r="P339">
        <v>9.6149328506104403</v>
      </c>
      <c r="Q339">
        <v>7.8861594091730396</v>
      </c>
      <c r="R339">
        <v>8.9842491372651399</v>
      </c>
      <c r="S339">
        <v>10.9256764557156</v>
      </c>
      <c r="T339">
        <v>9.5538788613924304</v>
      </c>
      <c r="U339">
        <v>8.0711454744762303</v>
      </c>
      <c r="V339">
        <v>9.1171492332930093</v>
      </c>
      <c r="W339">
        <v>10.7285226465858</v>
      </c>
      <c r="X339">
        <v>9.7037178149695507</v>
      </c>
      <c r="Y339">
        <v>8.09503310579505</v>
      </c>
      <c r="Z339">
        <v>8.9220440134278292</v>
      </c>
      <c r="AA339">
        <v>10.5028328611898</v>
      </c>
      <c r="AB339">
        <v>9.5434145556526992</v>
      </c>
      <c r="AC339">
        <v>8.3261407918886192</v>
      </c>
      <c r="AD339">
        <v>9.7628348647941507</v>
      </c>
      <c r="AE339">
        <v>11.2680810335769</v>
      </c>
      <c r="AF339">
        <v>10.137362170887901</v>
      </c>
      <c r="AG339">
        <v>8.5278257791842798</v>
      </c>
      <c r="AH339">
        <v>10.1175229772488</v>
      </c>
      <c r="AI339">
        <v>12.5625112972224</v>
      </c>
      <c r="AJ339">
        <v>10.720905821137</v>
      </c>
      <c r="AK339">
        <v>8.4190559568103893</v>
      </c>
      <c r="AL339">
        <v>9.0833223525277802</v>
      </c>
      <c r="AM339">
        <v>10.30316413767</v>
      </c>
      <c r="AN339">
        <v>9.6344377442035807</v>
      </c>
      <c r="AO339">
        <v>8.6243200643571107</v>
      </c>
      <c r="AP339">
        <v>9.9699557242251693</v>
      </c>
      <c r="AQ339">
        <v>11.6408866614891</v>
      </c>
      <c r="AR339">
        <v>10.4997040552563</v>
      </c>
      <c r="AS339">
        <v>8.0335889976196793</v>
      </c>
      <c r="AT339">
        <v>9.0279816064964304</v>
      </c>
      <c r="AU339">
        <v>10.3533523720217</v>
      </c>
      <c r="AV339">
        <v>9.4727204604452009</v>
      </c>
      <c r="AW339">
        <v>8.0666616231333794</v>
      </c>
      <c r="AX339">
        <v>8.9205918374102104</v>
      </c>
      <c r="AY339">
        <v>10.349498155707799</v>
      </c>
      <c r="AZ339">
        <v>9.3591473722043705</v>
      </c>
      <c r="BA339">
        <v>8.0532166285806692</v>
      </c>
      <c r="BB339">
        <v>8.8888335301746206</v>
      </c>
      <c r="BC339">
        <v>10.382794201386099</v>
      </c>
      <c r="BD339">
        <v>9.4677542209299705</v>
      </c>
      <c r="BE339">
        <v>7.6377819832730198</v>
      </c>
      <c r="BF339">
        <v>8.7353987622379101</v>
      </c>
      <c r="BG339">
        <v>10.294403918893099</v>
      </c>
      <c r="BH339">
        <v>9.0681533651033401</v>
      </c>
      <c r="BI339">
        <v>7.9710924767481002</v>
      </c>
      <c r="BJ339">
        <v>8.7439302545255106</v>
      </c>
      <c r="BK339">
        <v>10.315711196257899</v>
      </c>
      <c r="BL339">
        <v>9.2660335960537807</v>
      </c>
    </row>
    <row r="340" spans="1:64" x14ac:dyDescent="0.25">
      <c r="A340" s="15" t="str">
        <f t="shared" si="10"/>
        <v>Total Risk Based Capital Ratio--34424</v>
      </c>
      <c r="B340" s="15" t="str">
        <f t="shared" si="11"/>
        <v>Total Risk Based Capital Ratio</v>
      </c>
      <c r="C340">
        <v>2</v>
      </c>
      <c r="D340" s="22">
        <v>34424</v>
      </c>
      <c r="E340">
        <v>0</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0</v>
      </c>
      <c r="BI340">
        <v>0</v>
      </c>
      <c r="BJ340">
        <v>0</v>
      </c>
      <c r="BK340">
        <v>0</v>
      </c>
      <c r="BL340">
        <v>0</v>
      </c>
    </row>
    <row r="341" spans="1:64" x14ac:dyDescent="0.25">
      <c r="A341" s="15" t="str">
        <f t="shared" si="10"/>
        <v>Tier 1 Leverage Ratio--34424</v>
      </c>
      <c r="B341" s="15" t="str">
        <f t="shared" si="11"/>
        <v>Tier 1 Leverage Ratio</v>
      </c>
      <c r="C341">
        <v>3</v>
      </c>
      <c r="D341" s="22">
        <v>34424</v>
      </c>
      <c r="E341">
        <v>0</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c r="BG341">
        <v>0</v>
      </c>
      <c r="BH341">
        <v>0</v>
      </c>
      <c r="BI341">
        <v>0</v>
      </c>
      <c r="BJ341">
        <v>0</v>
      </c>
      <c r="BK341">
        <v>0</v>
      </c>
      <c r="BL341">
        <v>0</v>
      </c>
    </row>
    <row r="342" spans="1:64" x14ac:dyDescent="0.25">
      <c r="A342" s="15" t="str">
        <f t="shared" si="10"/>
        <v>ALLL / Nonaccrual Loans--34424</v>
      </c>
      <c r="B342" s="15" t="str">
        <f t="shared" si="11"/>
        <v>ALLL / Nonaccrual Loans</v>
      </c>
      <c r="C342">
        <v>4</v>
      </c>
      <c r="D342" s="22">
        <v>34424</v>
      </c>
      <c r="E342">
        <v>165.99238660999299</v>
      </c>
      <c r="F342">
        <v>323.465749936338</v>
      </c>
      <c r="G342">
        <v>780.96849778703495</v>
      </c>
      <c r="H342">
        <v>1241.50548252608</v>
      </c>
      <c r="I342">
        <v>148.61322714681401</v>
      </c>
      <c r="J342">
        <v>311.62790697674399</v>
      </c>
      <c r="K342">
        <v>746.44403215831801</v>
      </c>
      <c r="L342">
        <v>883.41679083863505</v>
      </c>
      <c r="M342">
        <v>121.832386363636</v>
      </c>
      <c r="N342">
        <v>259.04934437543102</v>
      </c>
      <c r="O342">
        <v>678.39139344262298</v>
      </c>
      <c r="P342">
        <v>852.84768669371601</v>
      </c>
      <c r="Q342">
        <v>158.89866806676201</v>
      </c>
      <c r="R342">
        <v>334.01598401598397</v>
      </c>
      <c r="S342">
        <v>677.82687651331696</v>
      </c>
      <c r="T342">
        <v>1002.32583966171</v>
      </c>
      <c r="U342">
        <v>155.662421218487</v>
      </c>
      <c r="V342">
        <v>337.86764705882399</v>
      </c>
      <c r="W342">
        <v>908.48780487804902</v>
      </c>
      <c r="X342">
        <v>926.57959416488995</v>
      </c>
      <c r="Y342">
        <v>155.49450549450501</v>
      </c>
      <c r="Z342">
        <v>320</v>
      </c>
      <c r="AA342">
        <v>719.23076923076906</v>
      </c>
      <c r="AB342">
        <v>1299.97231180724</v>
      </c>
      <c r="AC342">
        <v>165.45454545454501</v>
      </c>
      <c r="AD342">
        <v>374.62365591397798</v>
      </c>
      <c r="AE342">
        <v>854.92957746478896</v>
      </c>
      <c r="AF342">
        <v>1017.3470670097</v>
      </c>
      <c r="AG342">
        <v>125.432290894719</v>
      </c>
      <c r="AH342">
        <v>299.61002574587297</v>
      </c>
      <c r="AI342">
        <v>688.47265221878195</v>
      </c>
      <c r="AJ342">
        <v>1508.91589508432</v>
      </c>
      <c r="AK342">
        <v>107.02479338843</v>
      </c>
      <c r="AL342">
        <v>205.82524271844699</v>
      </c>
      <c r="AM342">
        <v>349.462365591398</v>
      </c>
      <c r="AN342">
        <v>376.55587076287497</v>
      </c>
      <c r="AO342">
        <v>131.30898876404501</v>
      </c>
      <c r="AP342">
        <v>280</v>
      </c>
      <c r="AQ342">
        <v>691.72297297297303</v>
      </c>
      <c r="AR342">
        <v>782.51562330057504</v>
      </c>
      <c r="AS342">
        <v>152.05178309721501</v>
      </c>
      <c r="AT342">
        <v>342.409885348817</v>
      </c>
      <c r="AU342">
        <v>857.30011053795101</v>
      </c>
      <c r="AV342">
        <v>1144.07948956631</v>
      </c>
      <c r="AW342">
        <v>148.47645429362899</v>
      </c>
      <c r="AX342">
        <v>283.576642335766</v>
      </c>
      <c r="AY342">
        <v>780.76923076923094</v>
      </c>
      <c r="AZ342">
        <v>905.91931343420197</v>
      </c>
      <c r="BA342">
        <v>151.93275116616999</v>
      </c>
      <c r="BB342">
        <v>312.02485380117002</v>
      </c>
      <c r="BC342">
        <v>702.24683544303798</v>
      </c>
      <c r="BD342">
        <v>999.58579742034499</v>
      </c>
      <c r="BE342">
        <v>218.44206514835301</v>
      </c>
      <c r="BF342">
        <v>447.05291005291002</v>
      </c>
      <c r="BG342">
        <v>977.51068376068395</v>
      </c>
      <c r="BH342">
        <v>1112.95076467952</v>
      </c>
      <c r="BI342">
        <v>176.79821627647701</v>
      </c>
      <c r="BJ342">
        <v>358.96414342629498</v>
      </c>
      <c r="BK342">
        <v>911.11111111111097</v>
      </c>
      <c r="BL342">
        <v>943.94363959102702</v>
      </c>
    </row>
    <row r="343" spans="1:64" x14ac:dyDescent="0.25">
      <c r="A343" s="15" t="str">
        <f t="shared" si="10"/>
        <v>[NCL + OREO] / [Total Loans + OREO]--34424</v>
      </c>
      <c r="B343" s="15" t="str">
        <f t="shared" si="11"/>
        <v>[NCL + OREO] / [Total Loans + OREO]</v>
      </c>
      <c r="C343">
        <v>5</v>
      </c>
      <c r="D343" s="22">
        <v>34424</v>
      </c>
      <c r="E343">
        <v>0.67061820069266898</v>
      </c>
      <c r="F343">
        <v>1.2297867023339</v>
      </c>
      <c r="G343">
        <v>2.3852307017054999</v>
      </c>
      <c r="H343">
        <v>1.74922905059453</v>
      </c>
      <c r="I343">
        <v>0.41611351497321197</v>
      </c>
      <c r="J343">
        <v>1.04070066975786</v>
      </c>
      <c r="K343">
        <v>2.0246489615227499</v>
      </c>
      <c r="L343">
        <v>1.4374191000026999</v>
      </c>
      <c r="M343">
        <v>0.42895759643325498</v>
      </c>
      <c r="N343">
        <v>1.1223400772092</v>
      </c>
      <c r="O343">
        <v>2.43289265685774</v>
      </c>
      <c r="P343">
        <v>1.8156860057688</v>
      </c>
      <c r="Q343">
        <v>0.76594806219178801</v>
      </c>
      <c r="R343">
        <v>1.15764967599518</v>
      </c>
      <c r="S343">
        <v>1.6029736485945301</v>
      </c>
      <c r="T343">
        <v>1.31139345812881</v>
      </c>
      <c r="U343">
        <v>0.42327241923404302</v>
      </c>
      <c r="V343">
        <v>1.00330332959497</v>
      </c>
      <c r="W343">
        <v>1.8656572725841301</v>
      </c>
      <c r="X343">
        <v>1.3846537530887899</v>
      </c>
      <c r="Y343">
        <v>0.41631172542661599</v>
      </c>
      <c r="Z343">
        <v>1.1857405140758901</v>
      </c>
      <c r="AA343">
        <v>2.5278323510150602</v>
      </c>
      <c r="AB343">
        <v>1.62710205313587</v>
      </c>
      <c r="AC343">
        <v>0.300837892731664</v>
      </c>
      <c r="AD343">
        <v>0.76585790789976804</v>
      </c>
      <c r="AE343">
        <v>1.9192801586758299</v>
      </c>
      <c r="AF343">
        <v>1.35327853266237</v>
      </c>
      <c r="AG343">
        <v>0.440017979229259</v>
      </c>
      <c r="AH343">
        <v>1.2752751781991001</v>
      </c>
      <c r="AI343">
        <v>2.4378173681039699</v>
      </c>
      <c r="AJ343">
        <v>1.6405188894107401</v>
      </c>
      <c r="AK343">
        <v>0.58032987171655503</v>
      </c>
      <c r="AL343">
        <v>1.0808560336530699</v>
      </c>
      <c r="AM343">
        <v>2.1551811528090301</v>
      </c>
      <c r="AN343">
        <v>1.54340975322711</v>
      </c>
      <c r="AO343">
        <v>0.45087828240551903</v>
      </c>
      <c r="AP343">
        <v>1.1972065181243801</v>
      </c>
      <c r="AQ343">
        <v>2.4203290906503798</v>
      </c>
      <c r="AR343">
        <v>1.67323176053414</v>
      </c>
      <c r="AS343">
        <v>0.38761274706223903</v>
      </c>
      <c r="AT343">
        <v>0.88209982788296004</v>
      </c>
      <c r="AU343">
        <v>1.7020919800444401</v>
      </c>
      <c r="AV343">
        <v>1.28051420451723</v>
      </c>
      <c r="AW343">
        <v>0.46616713408731197</v>
      </c>
      <c r="AX343">
        <v>1.01564471360081</v>
      </c>
      <c r="AY343">
        <v>1.95997126924381</v>
      </c>
      <c r="AZ343">
        <v>1.3626832181580999</v>
      </c>
      <c r="BA343">
        <v>0.40654026431450402</v>
      </c>
      <c r="BB343">
        <v>1.0119572176703</v>
      </c>
      <c r="BC343">
        <v>1.90472350618645</v>
      </c>
      <c r="BD343">
        <v>1.3730203585921199</v>
      </c>
      <c r="BE343">
        <v>0.333371183112736</v>
      </c>
      <c r="BF343">
        <v>0.98050995245204398</v>
      </c>
      <c r="BG343">
        <v>1.60649139505821</v>
      </c>
      <c r="BH343">
        <v>1.2647547848015499</v>
      </c>
      <c r="BI343">
        <v>0.25507933982254799</v>
      </c>
      <c r="BJ343">
        <v>0.80386239373964796</v>
      </c>
      <c r="BK343">
        <v>1.45443254625257</v>
      </c>
      <c r="BL343">
        <v>1.1639067901584801</v>
      </c>
    </row>
    <row r="344" spans="1:64" x14ac:dyDescent="0.25">
      <c r="A344" s="15" t="str">
        <f t="shared" si="10"/>
        <v>[Noncurrent + Delinquent Loans] / [Capital + ALLL]--34424</v>
      </c>
      <c r="B344" s="15" t="str">
        <f t="shared" si="11"/>
        <v>[Noncurrent + Delinquent Loans] / [Capital + ALLL]</v>
      </c>
      <c r="C344">
        <v>6</v>
      </c>
      <c r="D344" s="22">
        <v>34424</v>
      </c>
      <c r="E344">
        <v>7.6241164076533199</v>
      </c>
      <c r="F344">
        <v>13.8360211024169</v>
      </c>
      <c r="G344">
        <v>20.571678500200001</v>
      </c>
      <c r="H344">
        <v>16.188850456985602</v>
      </c>
      <c r="I344">
        <v>6.6638930638087404</v>
      </c>
      <c r="J344">
        <v>12.885190482382001</v>
      </c>
      <c r="K344">
        <v>21.071694236831899</v>
      </c>
      <c r="L344">
        <v>15.177304665818101</v>
      </c>
      <c r="M344">
        <v>5.97875202077757</v>
      </c>
      <c r="N344">
        <v>12.292507307335899</v>
      </c>
      <c r="O344">
        <v>21.2177052259803</v>
      </c>
      <c r="P344">
        <v>15.681399600407</v>
      </c>
      <c r="Q344">
        <v>8.5681738743301707</v>
      </c>
      <c r="R344">
        <v>13.9487411222033</v>
      </c>
      <c r="S344">
        <v>24.5013976945846</v>
      </c>
      <c r="T344">
        <v>16.0454912352108</v>
      </c>
      <c r="U344">
        <v>6.46604117428791</v>
      </c>
      <c r="V344">
        <v>13.0500900599804</v>
      </c>
      <c r="W344">
        <v>21.7002300057501</v>
      </c>
      <c r="X344">
        <v>15.317683164471401</v>
      </c>
      <c r="Y344">
        <v>8.2641014429383493</v>
      </c>
      <c r="Z344">
        <v>14.5500269444943</v>
      </c>
      <c r="AA344">
        <v>22.474032105760099</v>
      </c>
      <c r="AB344">
        <v>16.656516709897002</v>
      </c>
      <c r="AC344">
        <v>5.6758363578154301</v>
      </c>
      <c r="AD344">
        <v>10.369160830628299</v>
      </c>
      <c r="AE344">
        <v>17.1605230815852</v>
      </c>
      <c r="AF344">
        <v>13.133842366355699</v>
      </c>
      <c r="AG344">
        <v>6.0125635656595904</v>
      </c>
      <c r="AH344">
        <v>12.7001067235859</v>
      </c>
      <c r="AI344">
        <v>22.4881641241452</v>
      </c>
      <c r="AJ344">
        <v>15.009561127462099</v>
      </c>
      <c r="AK344">
        <v>7.7385506612744601</v>
      </c>
      <c r="AL344">
        <v>13.539887777506699</v>
      </c>
      <c r="AM344">
        <v>21.388813834098901</v>
      </c>
      <c r="AN344">
        <v>15.957411240233199</v>
      </c>
      <c r="AO344">
        <v>6.3221047156565504</v>
      </c>
      <c r="AP344">
        <v>13.539887777506699</v>
      </c>
      <c r="AQ344">
        <v>22.481098114952701</v>
      </c>
      <c r="AR344">
        <v>15.8582022545163</v>
      </c>
      <c r="AS344">
        <v>7.0336391437308903</v>
      </c>
      <c r="AT344">
        <v>12.853255181075999</v>
      </c>
      <c r="AU344">
        <v>21.100917431192698</v>
      </c>
      <c r="AV344">
        <v>15.3345362780355</v>
      </c>
      <c r="AW344">
        <v>7.6598730664213202</v>
      </c>
      <c r="AX344">
        <v>13.347288676235999</v>
      </c>
      <c r="AY344">
        <v>20.730620193156899</v>
      </c>
      <c r="AZ344">
        <v>15.230292610567201</v>
      </c>
      <c r="BA344">
        <v>6.8005877906771204</v>
      </c>
      <c r="BB344">
        <v>11.0680711019205</v>
      </c>
      <c r="BC344">
        <v>19.845299484331601</v>
      </c>
      <c r="BD344">
        <v>14.289387946808599</v>
      </c>
      <c r="BE344">
        <v>6.4782268820368598</v>
      </c>
      <c r="BF344">
        <v>12.6550349032575</v>
      </c>
      <c r="BG344">
        <v>20.0631436393782</v>
      </c>
      <c r="BH344">
        <v>15.429079403632301</v>
      </c>
      <c r="BI344">
        <v>4.5537626297702003</v>
      </c>
      <c r="BJ344">
        <v>8.8463061893410799</v>
      </c>
      <c r="BK344">
        <v>15.817883637306901</v>
      </c>
      <c r="BL344">
        <v>11.4875261432282</v>
      </c>
    </row>
    <row r="345" spans="1:64" x14ac:dyDescent="0.25">
      <c r="A345" s="15" t="str">
        <f t="shared" si="10"/>
        <v xml:space="preserve">  Ag [NCL+DQ] / [Capital + ALLL]--34424</v>
      </c>
      <c r="B345" s="15" t="str">
        <f t="shared" si="11"/>
        <v xml:space="preserve">  Ag [NCL+DQ] / [Capital + ALLL]</v>
      </c>
      <c r="C345">
        <v>7</v>
      </c>
      <c r="D345" s="22">
        <v>34424</v>
      </c>
      <c r="E345">
        <v>0</v>
      </c>
      <c r="F345">
        <v>2.0373057247328599</v>
      </c>
      <c r="G345">
        <v>7.7280153536991101</v>
      </c>
      <c r="H345">
        <v>5.4427393277478204</v>
      </c>
      <c r="I345">
        <v>0</v>
      </c>
      <c r="J345">
        <v>1.6374224050121999</v>
      </c>
      <c r="K345">
        <v>7.3699396543955498</v>
      </c>
      <c r="L345">
        <v>5.2106174565273902</v>
      </c>
      <c r="M345">
        <v>0</v>
      </c>
      <c r="N345">
        <v>0</v>
      </c>
      <c r="O345">
        <v>1.59029611124361</v>
      </c>
      <c r="P345">
        <v>2.0154474556981601</v>
      </c>
      <c r="Q345">
        <v>0</v>
      </c>
      <c r="R345">
        <v>0</v>
      </c>
      <c r="S345">
        <v>0</v>
      </c>
      <c r="T345">
        <v>1.1174236363304099E-2</v>
      </c>
      <c r="U345">
        <v>0</v>
      </c>
      <c r="V345">
        <v>1.4872966155410301</v>
      </c>
      <c r="W345">
        <v>7.5345423935771301</v>
      </c>
      <c r="X345">
        <v>5.3298091520166304</v>
      </c>
      <c r="Y345">
        <v>0</v>
      </c>
      <c r="Z345">
        <v>1.34228187919463</v>
      </c>
      <c r="AA345">
        <v>5.6927297668038399</v>
      </c>
      <c r="AB345">
        <v>3.9677192035548101</v>
      </c>
      <c r="AC345">
        <v>0.71281558135387502</v>
      </c>
      <c r="AD345">
        <v>3.8378871139175401</v>
      </c>
      <c r="AE345">
        <v>9.3821674311926593</v>
      </c>
      <c r="AF345">
        <v>7.4336071583816299</v>
      </c>
      <c r="AG345">
        <v>0.76728535299412703</v>
      </c>
      <c r="AH345">
        <v>5.4033864541832699</v>
      </c>
      <c r="AI345">
        <v>12.2010778039744</v>
      </c>
      <c r="AJ345">
        <v>7.8259839329798799</v>
      </c>
      <c r="AK345">
        <v>0</v>
      </c>
      <c r="AL345">
        <v>0</v>
      </c>
      <c r="AM345">
        <v>3.9967373572593798</v>
      </c>
      <c r="AN345">
        <v>2.2827502991824802</v>
      </c>
      <c r="AO345">
        <v>1.2431766742111601</v>
      </c>
      <c r="AP345">
        <v>5.54833116601647</v>
      </c>
      <c r="AQ345">
        <v>13.1086074951849</v>
      </c>
      <c r="AR345">
        <v>8.8738450980281094</v>
      </c>
      <c r="AS345">
        <v>0</v>
      </c>
      <c r="AT345">
        <v>1.73010380622837</v>
      </c>
      <c r="AU345">
        <v>7.33197556008147</v>
      </c>
      <c r="AV345">
        <v>5.1071561389281097</v>
      </c>
      <c r="AW345">
        <v>0</v>
      </c>
      <c r="AX345">
        <v>0</v>
      </c>
      <c r="AY345">
        <v>2.8071073606188999</v>
      </c>
      <c r="AZ345">
        <v>2.1247712882406602</v>
      </c>
      <c r="BA345">
        <v>0</v>
      </c>
      <c r="BB345">
        <v>0</v>
      </c>
      <c r="BC345">
        <v>2.6248617974232298</v>
      </c>
      <c r="BD345">
        <v>1.9689030700153001</v>
      </c>
      <c r="BE345">
        <v>0</v>
      </c>
      <c r="BF345">
        <v>0</v>
      </c>
      <c r="BG345">
        <v>1.9590822683129001</v>
      </c>
      <c r="BH345">
        <v>1.5983805860089599</v>
      </c>
      <c r="BI345">
        <v>0</v>
      </c>
      <c r="BJ345">
        <v>0</v>
      </c>
      <c r="BK345">
        <v>0</v>
      </c>
      <c r="BL345">
        <v>0.58257554668141198</v>
      </c>
    </row>
    <row r="346" spans="1:64" x14ac:dyDescent="0.25">
      <c r="A346" s="15" t="str">
        <f t="shared" si="10"/>
        <v xml:space="preserve">  CLD [NCL+DQ] / [Capital + ALLL]--34424</v>
      </c>
      <c r="B346" s="15" t="str">
        <f t="shared" si="11"/>
        <v xml:space="preserve">  CLD [NCL+DQ] / [Capital + ALLL]</v>
      </c>
      <c r="C346">
        <v>8</v>
      </c>
      <c r="D346" s="22">
        <v>34424</v>
      </c>
      <c r="E346">
        <v>0</v>
      </c>
      <c r="F346">
        <v>0</v>
      </c>
      <c r="G346">
        <v>0</v>
      </c>
      <c r="H346">
        <v>0.30316547764697299</v>
      </c>
      <c r="I346">
        <v>0</v>
      </c>
      <c r="J346">
        <v>0</v>
      </c>
      <c r="K346">
        <v>0</v>
      </c>
      <c r="L346">
        <v>9.57292608222024E-2</v>
      </c>
      <c r="M346">
        <v>0</v>
      </c>
      <c r="N346">
        <v>0</v>
      </c>
      <c r="O346">
        <v>0</v>
      </c>
      <c r="P346">
        <v>0.392459707434619</v>
      </c>
      <c r="Q346">
        <v>0</v>
      </c>
      <c r="R346">
        <v>0</v>
      </c>
      <c r="S346">
        <v>0</v>
      </c>
      <c r="T346">
        <v>5.4786710533410296E-3</v>
      </c>
      <c r="U346">
        <v>0</v>
      </c>
      <c r="V346">
        <v>0</v>
      </c>
      <c r="W346">
        <v>0</v>
      </c>
      <c r="X346">
        <v>0.103328502528528</v>
      </c>
      <c r="Y346">
        <v>0</v>
      </c>
      <c r="Z346">
        <v>0</v>
      </c>
      <c r="AA346">
        <v>0</v>
      </c>
      <c r="AB346">
        <v>0.14991481216704899</v>
      </c>
      <c r="AC346">
        <v>0</v>
      </c>
      <c r="AD346">
        <v>0</v>
      </c>
      <c r="AE346">
        <v>0</v>
      </c>
      <c r="AF346">
        <v>0.14163228256975499</v>
      </c>
      <c r="AG346">
        <v>0</v>
      </c>
      <c r="AH346">
        <v>0</v>
      </c>
      <c r="AI346">
        <v>0</v>
      </c>
      <c r="AJ346">
        <v>6.2694366665041301E-2</v>
      </c>
      <c r="AK346">
        <v>0</v>
      </c>
      <c r="AL346">
        <v>0</v>
      </c>
      <c r="AM346">
        <v>0</v>
      </c>
      <c r="AN346">
        <v>0.109823171369548</v>
      </c>
      <c r="AO346">
        <v>0</v>
      </c>
      <c r="AP346">
        <v>0</v>
      </c>
      <c r="AQ346">
        <v>0</v>
      </c>
      <c r="AR346">
        <v>6.2135645060980002E-2</v>
      </c>
      <c r="AS346">
        <v>0</v>
      </c>
      <c r="AT346">
        <v>0</v>
      </c>
      <c r="AU346">
        <v>0</v>
      </c>
      <c r="AV346">
        <v>0.13808860996276701</v>
      </c>
      <c r="AW346">
        <v>0</v>
      </c>
      <c r="AX346">
        <v>0</v>
      </c>
      <c r="AY346">
        <v>0</v>
      </c>
      <c r="AZ346">
        <v>0.102709156130021</v>
      </c>
      <c r="BA346">
        <v>0</v>
      </c>
      <c r="BB346">
        <v>0</v>
      </c>
      <c r="BC346">
        <v>0</v>
      </c>
      <c r="BD346">
        <v>0.157568360357769</v>
      </c>
      <c r="BE346">
        <v>0</v>
      </c>
      <c r="BF346">
        <v>0</v>
      </c>
      <c r="BG346">
        <v>0</v>
      </c>
      <c r="BH346">
        <v>0.225094831172026</v>
      </c>
      <c r="BI346">
        <v>0</v>
      </c>
      <c r="BJ346">
        <v>0</v>
      </c>
      <c r="BK346">
        <v>0</v>
      </c>
      <c r="BL346">
        <v>0.22099433140948399</v>
      </c>
    </row>
    <row r="347" spans="1:64" x14ac:dyDescent="0.25">
      <c r="A347" s="15" t="str">
        <f t="shared" si="10"/>
        <v xml:space="preserve">  CRE [NCL+DQ] / [Capital + ALLL]--34424</v>
      </c>
      <c r="B347" s="15" t="str">
        <f t="shared" si="11"/>
        <v xml:space="preserve">  CRE [NCL+DQ] / [Capital + ALLL]</v>
      </c>
      <c r="C347">
        <v>9</v>
      </c>
      <c r="D347" s="22">
        <v>34424</v>
      </c>
      <c r="E347">
        <v>0</v>
      </c>
      <c r="F347">
        <v>0</v>
      </c>
      <c r="G347">
        <v>1.5131989614893799</v>
      </c>
      <c r="H347">
        <v>1.3689563813793599</v>
      </c>
      <c r="I347">
        <v>0</v>
      </c>
      <c r="J347">
        <v>0</v>
      </c>
      <c r="K347">
        <v>2.1910607825840001</v>
      </c>
      <c r="L347">
        <v>1.5802959921083399</v>
      </c>
      <c r="M347">
        <v>0</v>
      </c>
      <c r="N347">
        <v>0.54188264513138096</v>
      </c>
      <c r="O347">
        <v>3.6918760099760601</v>
      </c>
      <c r="P347">
        <v>2.9324903844508698</v>
      </c>
      <c r="Q347">
        <v>0</v>
      </c>
      <c r="R347">
        <v>0.168821141594311</v>
      </c>
      <c r="S347">
        <v>1.9159516200664799</v>
      </c>
      <c r="T347">
        <v>1.30572892685071</v>
      </c>
      <c r="U347">
        <v>0</v>
      </c>
      <c r="V347">
        <v>0</v>
      </c>
      <c r="W347">
        <v>2.2205193863628501</v>
      </c>
      <c r="X347">
        <v>1.5979833764362601</v>
      </c>
      <c r="Y347">
        <v>0</v>
      </c>
      <c r="Z347">
        <v>0</v>
      </c>
      <c r="AA347">
        <v>1.8518518518518501</v>
      </c>
      <c r="AB347">
        <v>1.3162395312631401</v>
      </c>
      <c r="AC347">
        <v>0</v>
      </c>
      <c r="AD347">
        <v>0</v>
      </c>
      <c r="AE347">
        <v>1.0264595519258399</v>
      </c>
      <c r="AF347">
        <v>0.90224865017453104</v>
      </c>
      <c r="AG347">
        <v>0</v>
      </c>
      <c r="AH347">
        <v>0</v>
      </c>
      <c r="AI347">
        <v>0.70820440874060697</v>
      </c>
      <c r="AJ347">
        <v>0.91342510057740101</v>
      </c>
      <c r="AK347">
        <v>0.49557522123893799</v>
      </c>
      <c r="AL347">
        <v>2.4609375</v>
      </c>
      <c r="AM347">
        <v>5.88339222614841</v>
      </c>
      <c r="AN347">
        <v>3.7840959165594801</v>
      </c>
      <c r="AO347">
        <v>0</v>
      </c>
      <c r="AP347">
        <v>0</v>
      </c>
      <c r="AQ347">
        <v>1.1873110493465999</v>
      </c>
      <c r="AR347">
        <v>1.04175497909837</v>
      </c>
      <c r="AS347">
        <v>0</v>
      </c>
      <c r="AT347">
        <v>0</v>
      </c>
      <c r="AU347">
        <v>2.0994786529519498</v>
      </c>
      <c r="AV347">
        <v>1.6062207638650401</v>
      </c>
      <c r="AW347">
        <v>0</v>
      </c>
      <c r="AX347">
        <v>0.52260849806862097</v>
      </c>
      <c r="AY347">
        <v>3.2508168981211298</v>
      </c>
      <c r="AZ347">
        <v>2.1440680777263998</v>
      </c>
      <c r="BA347">
        <v>0</v>
      </c>
      <c r="BB347">
        <v>0.12775739869712399</v>
      </c>
      <c r="BC347">
        <v>2.3054362472494199</v>
      </c>
      <c r="BD347">
        <v>1.70907881344927</v>
      </c>
      <c r="BE347">
        <v>0</v>
      </c>
      <c r="BF347">
        <v>1.33127814657488</v>
      </c>
      <c r="BG347">
        <v>2.9420977716483301</v>
      </c>
      <c r="BH347">
        <v>2.1950813794976098</v>
      </c>
      <c r="BI347">
        <v>0</v>
      </c>
      <c r="BJ347">
        <v>0</v>
      </c>
      <c r="BK347">
        <v>2.6527422773851899</v>
      </c>
      <c r="BL347">
        <v>2.0337699163122802</v>
      </c>
    </row>
    <row r="348" spans="1:64" x14ac:dyDescent="0.25">
      <c r="A348" s="15" t="str">
        <f t="shared" si="10"/>
        <v xml:space="preserve">  Res RE [NCL+DQ] / [Capital + ALLL]--34424</v>
      </c>
      <c r="B348" s="15" t="str">
        <f t="shared" si="11"/>
        <v xml:space="preserve">  Res RE [NCL+DQ] / [Capital + ALLL]</v>
      </c>
      <c r="C348">
        <v>10</v>
      </c>
      <c r="D348" s="22">
        <v>34424</v>
      </c>
      <c r="E348">
        <v>4.6862555630277601E-2</v>
      </c>
      <c r="F348">
        <v>1.4264973562961101</v>
      </c>
      <c r="G348">
        <v>2.5970439648550299</v>
      </c>
      <c r="H348">
        <v>2.3712567483184599</v>
      </c>
      <c r="I348">
        <v>0.120666823430403</v>
      </c>
      <c r="J348">
        <v>1.5384615384615401</v>
      </c>
      <c r="K348">
        <v>3.7750283593855101</v>
      </c>
      <c r="L348">
        <v>2.5929345654874001</v>
      </c>
      <c r="M348">
        <v>0.416462063049091</v>
      </c>
      <c r="N348">
        <v>2.0677388258421598</v>
      </c>
      <c r="O348">
        <v>5.1205945274225604</v>
      </c>
      <c r="P348">
        <v>3.6293711021040198</v>
      </c>
      <c r="Q348">
        <v>2.3235568473023598</v>
      </c>
      <c r="R348">
        <v>3.60267753874624</v>
      </c>
      <c r="S348">
        <v>6.9991407574546001</v>
      </c>
      <c r="T348">
        <v>5.3133203268669202</v>
      </c>
      <c r="U348">
        <v>0.41204622071910901</v>
      </c>
      <c r="V348">
        <v>1.8218179873035301</v>
      </c>
      <c r="W348">
        <v>4.4189765458422201</v>
      </c>
      <c r="X348">
        <v>2.9440385858882401</v>
      </c>
      <c r="Y348">
        <v>0.145958766648422</v>
      </c>
      <c r="Z348">
        <v>1.4760147601475999</v>
      </c>
      <c r="AA348">
        <v>3.49152542372881</v>
      </c>
      <c r="AB348">
        <v>2.4857142254887599</v>
      </c>
      <c r="AC348">
        <v>0</v>
      </c>
      <c r="AD348">
        <v>0.362187505396877</v>
      </c>
      <c r="AE348">
        <v>1.5023630367865499</v>
      </c>
      <c r="AF348">
        <v>0.96738819373051099</v>
      </c>
      <c r="AG348">
        <v>0</v>
      </c>
      <c r="AH348">
        <v>0.118863663378105</v>
      </c>
      <c r="AI348">
        <v>1.3570425830603601</v>
      </c>
      <c r="AJ348">
        <v>0.92225715688080201</v>
      </c>
      <c r="AK348">
        <v>1.6024548244118599</v>
      </c>
      <c r="AL348">
        <v>3.43166059466447</v>
      </c>
      <c r="AM348">
        <v>5.0553683196918602</v>
      </c>
      <c r="AN348">
        <v>4.3444627753551304</v>
      </c>
      <c r="AO348">
        <v>0</v>
      </c>
      <c r="AP348">
        <v>0.75376884422110502</v>
      </c>
      <c r="AQ348">
        <v>2.3077742433705701</v>
      </c>
      <c r="AR348">
        <v>1.7057332213138301</v>
      </c>
      <c r="AS348">
        <v>0.145958766648422</v>
      </c>
      <c r="AT348">
        <v>1.73184357541899</v>
      </c>
      <c r="AU348">
        <v>4.1514930808448698</v>
      </c>
      <c r="AV348">
        <v>2.8451953433871999</v>
      </c>
      <c r="AW348">
        <v>1.69079325765394</v>
      </c>
      <c r="AX348">
        <v>3.60687022900763</v>
      </c>
      <c r="AY348">
        <v>6.66922876553806</v>
      </c>
      <c r="AZ348">
        <v>4.7295625469295404</v>
      </c>
      <c r="BA348">
        <v>0.113512237709052</v>
      </c>
      <c r="BB348">
        <v>1.53049175068998</v>
      </c>
      <c r="BC348">
        <v>3.22236010417094</v>
      </c>
      <c r="BD348">
        <v>2.2852535156920499</v>
      </c>
      <c r="BE348">
        <v>0.52954079567884704</v>
      </c>
      <c r="BF348">
        <v>1.46021665526447</v>
      </c>
      <c r="BG348">
        <v>3.0332984208328502</v>
      </c>
      <c r="BH348">
        <v>2.3205220283083299</v>
      </c>
      <c r="BI348">
        <v>0.39560774744927701</v>
      </c>
      <c r="BJ348">
        <v>1.8218179873035301</v>
      </c>
      <c r="BK348">
        <v>4.6284588307170802</v>
      </c>
      <c r="BL348">
        <v>2.93437090990273</v>
      </c>
    </row>
    <row r="349" spans="1:64" x14ac:dyDescent="0.25">
      <c r="A349" s="15" t="str">
        <f t="shared" si="10"/>
        <v xml:space="preserve">  C&amp;I [NCL+DQ] / [Capital + ALLL]--34424</v>
      </c>
      <c r="B349" s="15" t="str">
        <f t="shared" si="11"/>
        <v xml:space="preserve">  C&amp;I [NCL+DQ] / [Capital + ALLL]</v>
      </c>
      <c r="C349">
        <v>11</v>
      </c>
      <c r="D349" s="22">
        <v>34424</v>
      </c>
      <c r="E349">
        <v>2.2544773112512901</v>
      </c>
      <c r="F349">
        <v>6.3564612643033804</v>
      </c>
      <c r="G349">
        <v>13.2182954213432</v>
      </c>
      <c r="H349">
        <v>9.3887580696882207</v>
      </c>
      <c r="I349">
        <v>1.41481611880428</v>
      </c>
      <c r="J349">
        <v>4.2265795206971699</v>
      </c>
      <c r="K349">
        <v>9.6639980471024707</v>
      </c>
      <c r="L349">
        <v>6.9766415366978096</v>
      </c>
      <c r="M349">
        <v>0.65679430330440303</v>
      </c>
      <c r="N349">
        <v>2.5894832887107002</v>
      </c>
      <c r="O349">
        <v>6.8745928725273204</v>
      </c>
      <c r="P349">
        <v>5.07439087275195</v>
      </c>
      <c r="Q349">
        <v>0.67758055872391199</v>
      </c>
      <c r="R349">
        <v>4.17406837681271</v>
      </c>
      <c r="S349">
        <v>7.4020750491338703</v>
      </c>
      <c r="T349">
        <v>6.0118824583127699</v>
      </c>
      <c r="U349">
        <v>1.0834222959800399</v>
      </c>
      <c r="V349">
        <v>3.76433481745774</v>
      </c>
      <c r="W349">
        <v>9.0035807963483396</v>
      </c>
      <c r="X349">
        <v>6.4771425968325698</v>
      </c>
      <c r="Y349">
        <v>2.9378531073446301</v>
      </c>
      <c r="Z349">
        <v>6.97726259473919</v>
      </c>
      <c r="AA349">
        <v>13.262211065788099</v>
      </c>
      <c r="AB349">
        <v>9.6605123927985908</v>
      </c>
      <c r="AC349">
        <v>2.0721198346737699</v>
      </c>
      <c r="AD349">
        <v>4.6720821485737698</v>
      </c>
      <c r="AE349">
        <v>10.887239188838601</v>
      </c>
      <c r="AF349">
        <v>7.84226511947353</v>
      </c>
      <c r="AG349">
        <v>2.0287958115183198</v>
      </c>
      <c r="AH349">
        <v>6.50205761316872</v>
      </c>
      <c r="AI349">
        <v>13.354827761751199</v>
      </c>
      <c r="AJ349">
        <v>8.5179526729260306</v>
      </c>
      <c r="AK349">
        <v>1.2135447249951099</v>
      </c>
      <c r="AL349">
        <v>2.7732463295269199</v>
      </c>
      <c r="AM349">
        <v>5.6435643564356397</v>
      </c>
      <c r="AN349">
        <v>4.6193871721113702</v>
      </c>
      <c r="AO349">
        <v>2.0681640424957402</v>
      </c>
      <c r="AP349">
        <v>5.9811431938715396</v>
      </c>
      <c r="AQ349">
        <v>12.81872314254</v>
      </c>
      <c r="AR349">
        <v>8.8168425503313994</v>
      </c>
      <c r="AS349">
        <v>1.52361604875571</v>
      </c>
      <c r="AT349">
        <v>4.3179587831207096</v>
      </c>
      <c r="AU349">
        <v>9.41597139451728</v>
      </c>
      <c r="AV349">
        <v>6.9234983765628604</v>
      </c>
      <c r="AW349">
        <v>0.88050282146236603</v>
      </c>
      <c r="AX349">
        <v>2.9669127700300799</v>
      </c>
      <c r="AY349">
        <v>6.2568928136936002</v>
      </c>
      <c r="AZ349">
        <v>4.7713201293240397</v>
      </c>
      <c r="BA349">
        <v>2.01744793560654</v>
      </c>
      <c r="BB349">
        <v>4.9051159935392903</v>
      </c>
      <c r="BC349">
        <v>9.8091995883144705</v>
      </c>
      <c r="BD349">
        <v>7.2479885225907097</v>
      </c>
      <c r="BE349">
        <v>1.06088323121342</v>
      </c>
      <c r="BF349">
        <v>2.5885449684407802</v>
      </c>
      <c r="BG349">
        <v>6.4707219194594403</v>
      </c>
      <c r="BH349">
        <v>5.1985601796513601</v>
      </c>
      <c r="BI349">
        <v>0.28917416495366499</v>
      </c>
      <c r="BJ349">
        <v>1.7769788232061501</v>
      </c>
      <c r="BK349">
        <v>4.8618880972210796</v>
      </c>
      <c r="BL349">
        <v>4.1763572933638597</v>
      </c>
    </row>
    <row r="350" spans="1:64" x14ac:dyDescent="0.25">
      <c r="A350" s="15" t="str">
        <f t="shared" si="10"/>
        <v xml:space="preserve">  Ind [NCL+DQ] / [Capital + ALLL]--34424</v>
      </c>
      <c r="B350" s="15" t="str">
        <f t="shared" si="11"/>
        <v xml:space="preserve">  Ind [NCL+DQ] / [Capital + ALLL]</v>
      </c>
      <c r="C350">
        <v>12</v>
      </c>
      <c r="D350" s="22">
        <v>34424</v>
      </c>
      <c r="E350">
        <v>0.41988029726416598</v>
      </c>
      <c r="F350">
        <v>1.06219455645488</v>
      </c>
      <c r="G350">
        <v>2.6361632340519598</v>
      </c>
      <c r="H350">
        <v>1.9321858181824501</v>
      </c>
      <c r="I350">
        <v>0.455579222116408</v>
      </c>
      <c r="J350">
        <v>1.1952744961779</v>
      </c>
      <c r="K350">
        <v>2.2960888420246901</v>
      </c>
      <c r="L350">
        <v>1.78164303730764</v>
      </c>
      <c r="M350">
        <v>0.41425187528156898</v>
      </c>
      <c r="N350">
        <v>1.23314447765803</v>
      </c>
      <c r="O350">
        <v>2.8520093551424801</v>
      </c>
      <c r="P350">
        <v>2.1178006581518201</v>
      </c>
      <c r="Q350">
        <v>1.2984824784409099</v>
      </c>
      <c r="R350">
        <v>2.05937087432318</v>
      </c>
      <c r="S350">
        <v>4.0235263445683396</v>
      </c>
      <c r="T350">
        <v>3.39891349170825</v>
      </c>
      <c r="U350">
        <v>0.53327832591924496</v>
      </c>
      <c r="V350">
        <v>1.32746242173859</v>
      </c>
      <c r="W350">
        <v>2.3738897456968799</v>
      </c>
      <c r="X350">
        <v>1.79996477657305</v>
      </c>
      <c r="Y350">
        <v>0.45205037132709103</v>
      </c>
      <c r="Z350">
        <v>1.3374485596707799</v>
      </c>
      <c r="AA350">
        <v>3.2494758909853201</v>
      </c>
      <c r="AB350">
        <v>2.1089040368605798</v>
      </c>
      <c r="AC350">
        <v>0.171823416942091</v>
      </c>
      <c r="AD350">
        <v>0.64098682387074002</v>
      </c>
      <c r="AE350">
        <v>1.31035154608301</v>
      </c>
      <c r="AF350">
        <v>1.1497029370977101</v>
      </c>
      <c r="AG350">
        <v>0.30399999999999999</v>
      </c>
      <c r="AH350">
        <v>0.986568406038274</v>
      </c>
      <c r="AI350">
        <v>1.59362549800797</v>
      </c>
      <c r="AJ350">
        <v>2.3426718484835201</v>
      </c>
      <c r="AK350">
        <v>0.73703606212161099</v>
      </c>
      <c r="AL350">
        <v>1.27208480565371</v>
      </c>
      <c r="AM350">
        <v>2.1437725736921802</v>
      </c>
      <c r="AN350">
        <v>1.75122877658092</v>
      </c>
      <c r="AO350">
        <v>0.30334837644468898</v>
      </c>
      <c r="AP350">
        <v>0.95465393794749398</v>
      </c>
      <c r="AQ350">
        <v>1.91319680731903</v>
      </c>
      <c r="AR350">
        <v>1.4528815027608599</v>
      </c>
      <c r="AS350">
        <v>0.52192066805845505</v>
      </c>
      <c r="AT350">
        <v>1.25847047434656</v>
      </c>
      <c r="AU350">
        <v>2.3827824750192201</v>
      </c>
      <c r="AV350">
        <v>1.7445671469780499</v>
      </c>
      <c r="AW350">
        <v>0.77869370246623604</v>
      </c>
      <c r="AX350">
        <v>1.4927410913393699</v>
      </c>
      <c r="AY350">
        <v>2.76436730482822</v>
      </c>
      <c r="AZ350">
        <v>2.0979431295100301</v>
      </c>
      <c r="BA350">
        <v>0.44696468281725199</v>
      </c>
      <c r="BB350">
        <v>1.0370380192597899</v>
      </c>
      <c r="BC350">
        <v>2.6970375766979999</v>
      </c>
      <c r="BD350">
        <v>1.89028460117314</v>
      </c>
      <c r="BE350">
        <v>0.824481876278917</v>
      </c>
      <c r="BF350">
        <v>1.5802331999026999</v>
      </c>
      <c r="BG350">
        <v>3.8433955524257799</v>
      </c>
      <c r="BH350">
        <v>4.8064737689507799</v>
      </c>
      <c r="BI350">
        <v>0.47244890074947499</v>
      </c>
      <c r="BJ350">
        <v>1.1104843112040399</v>
      </c>
      <c r="BK350">
        <v>2.0076460857146601</v>
      </c>
      <c r="BL350">
        <v>1.52156216268447</v>
      </c>
    </row>
    <row r="351" spans="1:64" x14ac:dyDescent="0.25">
      <c r="A351" s="15" t="str">
        <f t="shared" si="10"/>
        <v xml:space="preserve">  OREO / [Capital + ALLL]--34424</v>
      </c>
      <c r="B351" s="15" t="str">
        <f t="shared" si="11"/>
        <v xml:space="preserve">  OREO / [Capital + ALLL]</v>
      </c>
      <c r="C351">
        <v>13</v>
      </c>
      <c r="D351" s="22">
        <v>34424</v>
      </c>
      <c r="E351">
        <v>0</v>
      </c>
      <c r="F351">
        <v>0.129711043407124</v>
      </c>
      <c r="G351">
        <v>1.3248429509055799</v>
      </c>
      <c r="H351">
        <v>1.78992387257215</v>
      </c>
      <c r="I351">
        <v>0</v>
      </c>
      <c r="J351">
        <v>5.55159013403125E-2</v>
      </c>
      <c r="K351">
        <v>1.7026510253283</v>
      </c>
      <c r="L351">
        <v>1.3635273249629201</v>
      </c>
      <c r="M351">
        <v>0</v>
      </c>
      <c r="N351">
        <v>0.56391409326139896</v>
      </c>
      <c r="O351">
        <v>3.2418038997284202</v>
      </c>
      <c r="P351">
        <v>2.94205122444736</v>
      </c>
      <c r="Q351">
        <v>0.18212417851117199</v>
      </c>
      <c r="R351">
        <v>0.68561536221056696</v>
      </c>
      <c r="S351">
        <v>3.1390303929532601</v>
      </c>
      <c r="T351">
        <v>2.0561487903540399</v>
      </c>
      <c r="U351">
        <v>0</v>
      </c>
      <c r="V351">
        <v>0.19343246279371501</v>
      </c>
      <c r="W351">
        <v>2.0954176434087199</v>
      </c>
      <c r="X351">
        <v>1.52125824160218</v>
      </c>
      <c r="Y351">
        <v>0</v>
      </c>
      <c r="Z351">
        <v>0</v>
      </c>
      <c r="AA351">
        <v>0.92250922509225097</v>
      </c>
      <c r="AB351">
        <v>0.94357696780645495</v>
      </c>
      <c r="AC351">
        <v>0</v>
      </c>
      <c r="AD351">
        <v>0</v>
      </c>
      <c r="AE351">
        <v>0.86329712670097902</v>
      </c>
      <c r="AF351">
        <v>0.97932082921955299</v>
      </c>
      <c r="AG351">
        <v>0</v>
      </c>
      <c r="AH351">
        <v>0</v>
      </c>
      <c r="AI351">
        <v>1.50602409638554</v>
      </c>
      <c r="AJ351">
        <v>1.02266487829313</v>
      </c>
      <c r="AK351">
        <v>0</v>
      </c>
      <c r="AL351">
        <v>0.23410066328521301</v>
      </c>
      <c r="AM351">
        <v>1.81626743879968</v>
      </c>
      <c r="AN351">
        <v>2.0207307913495698</v>
      </c>
      <c r="AO351">
        <v>0</v>
      </c>
      <c r="AP351">
        <v>0</v>
      </c>
      <c r="AQ351">
        <v>1.3980856881161401</v>
      </c>
      <c r="AR351">
        <v>1.22142690974038</v>
      </c>
      <c r="AS351">
        <v>0</v>
      </c>
      <c r="AT351">
        <v>9.1869545245751E-2</v>
      </c>
      <c r="AU351">
        <v>1.86431900569653</v>
      </c>
      <c r="AV351">
        <v>1.3162441031996099</v>
      </c>
      <c r="AW351">
        <v>0</v>
      </c>
      <c r="AX351">
        <v>0.439422473320778</v>
      </c>
      <c r="AY351">
        <v>2.0306574478141899</v>
      </c>
      <c r="AZ351">
        <v>1.55776955953736</v>
      </c>
      <c r="BA351">
        <v>0</v>
      </c>
      <c r="BB351">
        <v>0.26091533776438602</v>
      </c>
      <c r="BC351">
        <v>2.3172350596223601</v>
      </c>
      <c r="BD351">
        <v>1.7418432897235701</v>
      </c>
      <c r="BE351">
        <v>0</v>
      </c>
      <c r="BF351">
        <v>0.207860195120529</v>
      </c>
      <c r="BG351">
        <v>2.38918000770204</v>
      </c>
      <c r="BH351">
        <v>2.0720634806621199</v>
      </c>
      <c r="BI351">
        <v>0</v>
      </c>
      <c r="BJ351">
        <v>0.55122450396787104</v>
      </c>
      <c r="BK351">
        <v>2.3968715613937301</v>
      </c>
      <c r="BL351">
        <v>2.0146334631193201</v>
      </c>
    </row>
    <row r="352" spans="1:64" x14ac:dyDescent="0.25">
      <c r="A352" s="15" t="str">
        <f t="shared" si="10"/>
        <v>ROAA--34424</v>
      </c>
      <c r="B352" s="15" t="str">
        <f t="shared" si="11"/>
        <v>ROAA</v>
      </c>
      <c r="C352">
        <v>14</v>
      </c>
      <c r="D352" s="22">
        <v>34424</v>
      </c>
      <c r="E352">
        <v>0.74</v>
      </c>
      <c r="F352">
        <v>1.0549999999999999</v>
      </c>
      <c r="G352">
        <v>1.45</v>
      </c>
      <c r="H352">
        <v>1.02112244897959</v>
      </c>
      <c r="I352">
        <v>0.83</v>
      </c>
      <c r="J352">
        <v>1.1299999999999999</v>
      </c>
      <c r="K352">
        <v>1.45</v>
      </c>
      <c r="L352">
        <v>1.13492970946579</v>
      </c>
      <c r="M352">
        <v>0.81</v>
      </c>
      <c r="N352">
        <v>1.1299999999999999</v>
      </c>
      <c r="O352">
        <v>1.46</v>
      </c>
      <c r="P352">
        <v>1.1192090395480201</v>
      </c>
      <c r="Q352">
        <v>0.875</v>
      </c>
      <c r="R352">
        <v>1.095</v>
      </c>
      <c r="S352">
        <v>1.2675000000000001</v>
      </c>
      <c r="T352">
        <v>1.0685294117647099</v>
      </c>
      <c r="U352">
        <v>0.78249999999999997</v>
      </c>
      <c r="V352">
        <v>1.0900000000000001</v>
      </c>
      <c r="W352">
        <v>1.37</v>
      </c>
      <c r="X352">
        <v>1.05592857142857</v>
      </c>
      <c r="Y352">
        <v>1</v>
      </c>
      <c r="Z352">
        <v>1.3</v>
      </c>
      <c r="AA352">
        <v>1.6</v>
      </c>
      <c r="AB352">
        <v>1.27973913043478</v>
      </c>
      <c r="AC352">
        <v>0.95499999999999996</v>
      </c>
      <c r="AD352">
        <v>1.25</v>
      </c>
      <c r="AE352">
        <v>1.5349999999999999</v>
      </c>
      <c r="AF352">
        <v>1.22434782608696</v>
      </c>
      <c r="AG352">
        <v>0.85</v>
      </c>
      <c r="AH352">
        <v>1.19</v>
      </c>
      <c r="AI352">
        <v>1.46</v>
      </c>
      <c r="AJ352">
        <v>1.29445378151261</v>
      </c>
      <c r="AK352">
        <v>0.87</v>
      </c>
      <c r="AL352">
        <v>1.1299999999999999</v>
      </c>
      <c r="AM352">
        <v>1.46</v>
      </c>
      <c r="AN352">
        <v>1.1914563106796101</v>
      </c>
      <c r="AO352">
        <v>0.81</v>
      </c>
      <c r="AP352">
        <v>1.1399999999999999</v>
      </c>
      <c r="AQ352">
        <v>1.4550000000000001</v>
      </c>
      <c r="AR352">
        <v>1.1198407079646</v>
      </c>
      <c r="AS352">
        <v>0.85</v>
      </c>
      <c r="AT352">
        <v>1.17</v>
      </c>
      <c r="AU352">
        <v>1.46</v>
      </c>
      <c r="AV352">
        <v>1.1604988123515401</v>
      </c>
      <c r="AW352">
        <v>0.84</v>
      </c>
      <c r="AX352">
        <v>1.1299999999999999</v>
      </c>
      <c r="AY352">
        <v>1.37</v>
      </c>
      <c r="AZ352">
        <v>1.11928783382789</v>
      </c>
      <c r="BA352">
        <v>0.91</v>
      </c>
      <c r="BB352">
        <v>1.155</v>
      </c>
      <c r="BC352">
        <v>1.4924999999999999</v>
      </c>
      <c r="BD352">
        <v>1.1682547169811299</v>
      </c>
      <c r="BE352">
        <v>0.83750000000000002</v>
      </c>
      <c r="BF352">
        <v>1.095</v>
      </c>
      <c r="BG352">
        <v>1.4675</v>
      </c>
      <c r="BH352">
        <v>1.4715625000000001</v>
      </c>
      <c r="BI352">
        <v>0.75249999999999995</v>
      </c>
      <c r="BJ352">
        <v>1.08</v>
      </c>
      <c r="BK352">
        <v>1.3525</v>
      </c>
      <c r="BL352">
        <v>0.99181159420289899</v>
      </c>
    </row>
    <row r="353" spans="1:64" x14ac:dyDescent="0.25">
      <c r="A353" s="15" t="str">
        <f t="shared" si="10"/>
        <v>NIM--34424</v>
      </c>
      <c r="B353" s="15" t="str">
        <f t="shared" si="11"/>
        <v>NIM</v>
      </c>
      <c r="C353">
        <v>15</v>
      </c>
      <c r="D353" s="22">
        <v>34424</v>
      </c>
      <c r="E353">
        <v>4.1725000000000003</v>
      </c>
      <c r="F353">
        <v>4.68</v>
      </c>
      <c r="G353">
        <v>5.07</v>
      </c>
      <c r="H353">
        <v>4.7094897959183699</v>
      </c>
      <c r="I353">
        <v>4.28</v>
      </c>
      <c r="J353">
        <v>4.71</v>
      </c>
      <c r="K353">
        <v>5.18</v>
      </c>
      <c r="L353">
        <v>4.7570103092783498</v>
      </c>
      <c r="M353">
        <v>4.12</v>
      </c>
      <c r="N353">
        <v>4.59</v>
      </c>
      <c r="O353">
        <v>5.0999999999999996</v>
      </c>
      <c r="P353">
        <v>4.64182109227872</v>
      </c>
      <c r="Q353">
        <v>4.3224999999999998</v>
      </c>
      <c r="R353">
        <v>4.6900000000000004</v>
      </c>
      <c r="S353">
        <v>5.0449999999999999</v>
      </c>
      <c r="T353">
        <v>4.8041176470588196</v>
      </c>
      <c r="U353">
        <v>4.3099999999999996</v>
      </c>
      <c r="V353">
        <v>4.78</v>
      </c>
      <c r="W353">
        <v>5.2</v>
      </c>
      <c r="X353">
        <v>4.8019285714285704</v>
      </c>
      <c r="Y353">
        <v>4.43</v>
      </c>
      <c r="Z353">
        <v>4.92</v>
      </c>
      <c r="AA353">
        <v>5.55</v>
      </c>
      <c r="AB353">
        <v>5.0133043478260904</v>
      </c>
      <c r="AC353">
        <v>4.07</v>
      </c>
      <c r="AD353">
        <v>4.4749999999999996</v>
      </c>
      <c r="AE353">
        <v>4.9625000000000004</v>
      </c>
      <c r="AF353">
        <v>4.5004347826086999</v>
      </c>
      <c r="AG353">
        <v>4.1500000000000004</v>
      </c>
      <c r="AH353">
        <v>4.57</v>
      </c>
      <c r="AI353">
        <v>5.09</v>
      </c>
      <c r="AJ353">
        <v>4.8921848739495797</v>
      </c>
      <c r="AK353">
        <v>4.3</v>
      </c>
      <c r="AL353">
        <v>4.6500000000000004</v>
      </c>
      <c r="AM353">
        <v>4.8899999999999997</v>
      </c>
      <c r="AN353">
        <v>4.6345631067961204</v>
      </c>
      <c r="AO353">
        <v>4.16</v>
      </c>
      <c r="AP353">
        <v>4.57</v>
      </c>
      <c r="AQ353">
        <v>4.9850000000000003</v>
      </c>
      <c r="AR353">
        <v>4.5820353982300901</v>
      </c>
      <c r="AS353">
        <v>4.3099999999999996</v>
      </c>
      <c r="AT353">
        <v>4.76</v>
      </c>
      <c r="AU353">
        <v>5.25</v>
      </c>
      <c r="AV353">
        <v>4.8197149643705499</v>
      </c>
      <c r="AW353">
        <v>4.3449999999999998</v>
      </c>
      <c r="AX353">
        <v>4.7699999999999996</v>
      </c>
      <c r="AY353">
        <v>5.1950000000000003</v>
      </c>
      <c r="AZ353">
        <v>4.7929080118694403</v>
      </c>
      <c r="BA353">
        <v>4.5</v>
      </c>
      <c r="BB353">
        <v>4.9649999999999999</v>
      </c>
      <c r="BC353">
        <v>5.48</v>
      </c>
      <c r="BD353">
        <v>5.0298584905660402</v>
      </c>
      <c r="BE353">
        <v>4.4175000000000004</v>
      </c>
      <c r="BF353">
        <v>4.7549999999999999</v>
      </c>
      <c r="BG353">
        <v>5.335</v>
      </c>
      <c r="BH353">
        <v>5.5571875000000004</v>
      </c>
      <c r="BI353">
        <v>4.5875000000000004</v>
      </c>
      <c r="BJ353">
        <v>5.08</v>
      </c>
      <c r="BK353">
        <v>5.57</v>
      </c>
      <c r="BL353">
        <v>5.09311594202899</v>
      </c>
    </row>
    <row r="354" spans="1:64" x14ac:dyDescent="0.25">
      <c r="A354" s="15" t="str">
        <f t="shared" si="10"/>
        <v>Provisions / Avg Assets--34424</v>
      </c>
      <c r="B354" s="15" t="str">
        <f t="shared" si="11"/>
        <v>Provisions / Avg Assets</v>
      </c>
      <c r="C354">
        <v>16</v>
      </c>
      <c r="D354" s="22">
        <v>34424</v>
      </c>
      <c r="E354">
        <v>0</v>
      </c>
      <c r="F354">
        <v>7.0000000000000007E-2</v>
      </c>
      <c r="G354">
        <v>0.19</v>
      </c>
      <c r="H354">
        <v>0.112142857142857</v>
      </c>
      <c r="I354">
        <v>0</v>
      </c>
      <c r="J354">
        <v>0.05</v>
      </c>
      <c r="K354">
        <v>0.15</v>
      </c>
      <c r="L354">
        <v>0.117647610121837</v>
      </c>
      <c r="M354">
        <v>0</v>
      </c>
      <c r="N354">
        <v>7.0000000000000007E-2</v>
      </c>
      <c r="O354">
        <v>0.2</v>
      </c>
      <c r="P354">
        <v>0.136793785310734</v>
      </c>
      <c r="Q354">
        <v>0.05</v>
      </c>
      <c r="R354">
        <v>0.115</v>
      </c>
      <c r="S354">
        <v>0.16750000000000001</v>
      </c>
      <c r="T354">
        <v>0.112352941176471</v>
      </c>
      <c r="U354">
        <v>0</v>
      </c>
      <c r="V354">
        <v>0.05</v>
      </c>
      <c r="W354">
        <v>0.15</v>
      </c>
      <c r="X354">
        <v>0.126357142857143</v>
      </c>
      <c r="Y354">
        <v>0</v>
      </c>
      <c r="Z354">
        <v>0.01</v>
      </c>
      <c r="AA354">
        <v>0.13</v>
      </c>
      <c r="AB354">
        <v>9.2086956521739094E-2</v>
      </c>
      <c r="AC354">
        <v>0</v>
      </c>
      <c r="AD354">
        <v>0</v>
      </c>
      <c r="AE354">
        <v>0.11</v>
      </c>
      <c r="AF354">
        <v>7.4275362318840604E-2</v>
      </c>
      <c r="AG354">
        <v>0</v>
      </c>
      <c r="AH354">
        <v>0</v>
      </c>
      <c r="AI354">
        <v>0.19</v>
      </c>
      <c r="AJ354">
        <v>0.251848739495798</v>
      </c>
      <c r="AK354">
        <v>0</v>
      </c>
      <c r="AL354">
        <v>0.09</v>
      </c>
      <c r="AM354">
        <v>0.15</v>
      </c>
      <c r="AN354">
        <v>0.102330097087379</v>
      </c>
      <c r="AO354">
        <v>0</v>
      </c>
      <c r="AP354">
        <v>0</v>
      </c>
      <c r="AQ354">
        <v>0.12</v>
      </c>
      <c r="AR354">
        <v>0.102920353982301</v>
      </c>
      <c r="AS354">
        <v>0</v>
      </c>
      <c r="AT354">
        <v>0.05</v>
      </c>
      <c r="AU354">
        <v>0.16</v>
      </c>
      <c r="AV354">
        <v>0.11603325415677</v>
      </c>
      <c r="AW354">
        <v>0</v>
      </c>
      <c r="AX354">
        <v>7.0000000000000007E-2</v>
      </c>
      <c r="AY354">
        <v>0.15</v>
      </c>
      <c r="AZ354">
        <v>9.70919881305638E-2</v>
      </c>
      <c r="BA354">
        <v>0</v>
      </c>
      <c r="BB354">
        <v>9.5000000000000001E-2</v>
      </c>
      <c r="BC354">
        <v>0.21249999999999999</v>
      </c>
      <c r="BD354">
        <v>0.140235849056604</v>
      </c>
      <c r="BE354">
        <v>0</v>
      </c>
      <c r="BF354">
        <v>0.08</v>
      </c>
      <c r="BG354">
        <v>0.16750000000000001</v>
      </c>
      <c r="BH354">
        <v>0.44187500000000002</v>
      </c>
      <c r="BI354">
        <v>0</v>
      </c>
      <c r="BJ354">
        <v>8.5000000000000006E-2</v>
      </c>
      <c r="BK354">
        <v>0.21249999999999999</v>
      </c>
      <c r="BL354">
        <v>0.15710144927536199</v>
      </c>
    </row>
    <row r="355" spans="1:64" x14ac:dyDescent="0.25">
      <c r="A355" s="15" t="str">
        <f t="shared" si="10"/>
        <v>Negative Earners (last 4 qtrs)--34424</v>
      </c>
      <c r="B355" s="15" t="str">
        <f t="shared" si="11"/>
        <v>Negative Earners (last 4 qtrs)</v>
      </c>
      <c r="C355">
        <v>17</v>
      </c>
      <c r="D355" s="22">
        <v>34424</v>
      </c>
      <c r="F355">
        <v>2.0408163265306101</v>
      </c>
      <c r="H355">
        <v>2</v>
      </c>
      <c r="J355">
        <v>1.47194112235511</v>
      </c>
      <c r="L355">
        <v>16</v>
      </c>
      <c r="N355">
        <v>4.8080472499077196</v>
      </c>
      <c r="P355">
        <v>521</v>
      </c>
      <c r="R355">
        <v>0</v>
      </c>
      <c r="T355">
        <v>0</v>
      </c>
      <c r="V355">
        <v>2.1052631578947398</v>
      </c>
      <c r="X355">
        <v>12</v>
      </c>
      <c r="Z355">
        <v>0.854700854700855</v>
      </c>
      <c r="AB355">
        <v>1</v>
      </c>
      <c r="AD355">
        <v>2.1428571428571401</v>
      </c>
      <c r="AF355">
        <v>3</v>
      </c>
      <c r="AH355">
        <v>0</v>
      </c>
      <c r="AI355"/>
      <c r="AJ355">
        <v>0</v>
      </c>
      <c r="AK355"/>
      <c r="AL355">
        <v>0</v>
      </c>
      <c r="AN355">
        <v>0</v>
      </c>
      <c r="AP355">
        <v>1.5652173913043499</v>
      </c>
      <c r="AR355">
        <v>9</v>
      </c>
      <c r="AT355">
        <v>0.93240093240093203</v>
      </c>
      <c r="AV355">
        <v>4</v>
      </c>
      <c r="AX355">
        <v>0.58309037900874605</v>
      </c>
      <c r="AZ355">
        <v>2</v>
      </c>
      <c r="BB355">
        <v>3.24074074074074</v>
      </c>
      <c r="BD355">
        <v>7</v>
      </c>
      <c r="BF355">
        <v>3.125</v>
      </c>
      <c r="BH355">
        <v>2</v>
      </c>
      <c r="BJ355">
        <v>3.5714285714285698</v>
      </c>
      <c r="BL355">
        <v>5</v>
      </c>
    </row>
    <row r="356" spans="1:64" x14ac:dyDescent="0.25">
      <c r="A356" s="15" t="str">
        <f t="shared" si="10"/>
        <v>Noncore Funding / Liab--34424</v>
      </c>
      <c r="B356" s="15" t="str">
        <f t="shared" si="11"/>
        <v>Noncore Funding / Liab</v>
      </c>
      <c r="C356">
        <v>18</v>
      </c>
      <c r="D356" s="22">
        <v>34424</v>
      </c>
      <c r="E356">
        <v>4.5421163043465604</v>
      </c>
      <c r="F356">
        <v>7.6142278560096601</v>
      </c>
      <c r="G356">
        <v>11.6674875786344</v>
      </c>
      <c r="H356">
        <v>8.6644206990490709</v>
      </c>
      <c r="I356">
        <v>4.2781394358658904</v>
      </c>
      <c r="J356">
        <v>7.3206140313200603</v>
      </c>
      <c r="K356">
        <v>11.267460038353001</v>
      </c>
      <c r="L356">
        <v>8.3663996881146705</v>
      </c>
      <c r="M356">
        <v>5.9132070283103904</v>
      </c>
      <c r="N356">
        <v>9.7738350650208208</v>
      </c>
      <c r="O356">
        <v>15.405872852401099</v>
      </c>
      <c r="P356">
        <v>11.7886023482165</v>
      </c>
      <c r="Q356">
        <v>3.8099768007753001</v>
      </c>
      <c r="R356">
        <v>6.05699540470538</v>
      </c>
      <c r="S356">
        <v>13.064174429301801</v>
      </c>
      <c r="T356">
        <v>7.9036184222323698</v>
      </c>
      <c r="U356">
        <v>3.8063244704360399</v>
      </c>
      <c r="V356">
        <v>6.8140961018026003</v>
      </c>
      <c r="W356">
        <v>11.0507588854354</v>
      </c>
      <c r="X356">
        <v>7.8775186105219897</v>
      </c>
      <c r="Y356">
        <v>5.5190058479532196</v>
      </c>
      <c r="Z356">
        <v>8.2556427870461206</v>
      </c>
      <c r="AA356">
        <v>12.087277251922</v>
      </c>
      <c r="AB356">
        <v>9.0797467388096695</v>
      </c>
      <c r="AC356">
        <v>5.6817971746244602</v>
      </c>
      <c r="AD356">
        <v>8.5156110822287996</v>
      </c>
      <c r="AE356">
        <v>11.2290856156455</v>
      </c>
      <c r="AF356">
        <v>9.1321729063635306</v>
      </c>
      <c r="AG356">
        <v>4.80100544616674</v>
      </c>
      <c r="AH356">
        <v>7.7978832365995201</v>
      </c>
      <c r="AI356">
        <v>13.430264608599799</v>
      </c>
      <c r="AJ356">
        <v>12.1258559316804</v>
      </c>
      <c r="AK356">
        <v>3.63152812297171</v>
      </c>
      <c r="AL356">
        <v>6.3288797533401802</v>
      </c>
      <c r="AM356">
        <v>9.5555555555555607</v>
      </c>
      <c r="AN356">
        <v>7.2292034915075201</v>
      </c>
      <c r="AO356">
        <v>4.3375190496190204</v>
      </c>
      <c r="AP356">
        <v>7.1029650690495503</v>
      </c>
      <c r="AQ356">
        <v>10.7352125270431</v>
      </c>
      <c r="AR356">
        <v>7.9757323954511898</v>
      </c>
      <c r="AS356">
        <v>4.5991594639600404</v>
      </c>
      <c r="AT356">
        <v>7.5869003160011497</v>
      </c>
      <c r="AU356">
        <v>11.4309954751131</v>
      </c>
      <c r="AV356">
        <v>8.5003219822566098</v>
      </c>
      <c r="AW356">
        <v>3.5160715878820699</v>
      </c>
      <c r="AX356">
        <v>6.1918035703694896</v>
      </c>
      <c r="AY356">
        <v>10.138763429078301</v>
      </c>
      <c r="AZ356">
        <v>7.4363294189859701</v>
      </c>
      <c r="BA356">
        <v>4.42750468894197</v>
      </c>
      <c r="BB356">
        <v>7.7586939088441502</v>
      </c>
      <c r="BC356">
        <v>12.6735500691273</v>
      </c>
      <c r="BD356">
        <v>9.0659864300246795</v>
      </c>
      <c r="BE356">
        <v>6.1511002919398399</v>
      </c>
      <c r="BF356">
        <v>9.7282908502655907</v>
      </c>
      <c r="BG356">
        <v>13.871547765298001</v>
      </c>
      <c r="BH356">
        <v>16.228771371414702</v>
      </c>
      <c r="BI356">
        <v>3.4754193811999401</v>
      </c>
      <c r="BJ356">
        <v>6.3400315556175704</v>
      </c>
      <c r="BK356">
        <v>10.5996316721379</v>
      </c>
      <c r="BL356">
        <v>7.6188951340876798</v>
      </c>
    </row>
    <row r="357" spans="1:64" x14ac:dyDescent="0.25">
      <c r="A357" s="15" t="str">
        <f t="shared" si="10"/>
        <v>Brokered Dep / Liab--34424</v>
      </c>
      <c r="B357" s="15" t="str">
        <f t="shared" si="11"/>
        <v>Brokered Dep / Liab</v>
      </c>
      <c r="C357">
        <v>19</v>
      </c>
      <c r="D357" s="22">
        <v>34424</v>
      </c>
      <c r="E357">
        <v>0</v>
      </c>
      <c r="F357">
        <v>0</v>
      </c>
      <c r="G357">
        <v>0</v>
      </c>
      <c r="H357">
        <v>0.30965468547733799</v>
      </c>
      <c r="I357">
        <v>0</v>
      </c>
      <c r="J357">
        <v>0</v>
      </c>
      <c r="K357">
        <v>0</v>
      </c>
      <c r="L357">
        <v>0.242041215462929</v>
      </c>
      <c r="M357">
        <v>0</v>
      </c>
      <c r="N357">
        <v>0</v>
      </c>
      <c r="O357">
        <v>0</v>
      </c>
      <c r="P357">
        <v>0.16099172742440701</v>
      </c>
      <c r="Q357">
        <v>0</v>
      </c>
      <c r="R357">
        <v>0</v>
      </c>
      <c r="S357">
        <v>0</v>
      </c>
      <c r="T357">
        <v>0.15360777133370301</v>
      </c>
      <c r="U357">
        <v>0</v>
      </c>
      <c r="V357">
        <v>0</v>
      </c>
      <c r="W357">
        <v>0</v>
      </c>
      <c r="X357">
        <v>0.26631386766704801</v>
      </c>
      <c r="Y357">
        <v>0</v>
      </c>
      <c r="Z357">
        <v>0</v>
      </c>
      <c r="AA357">
        <v>0</v>
      </c>
      <c r="AB357">
        <v>0.12937847984852899</v>
      </c>
      <c r="AC357">
        <v>0</v>
      </c>
      <c r="AD357">
        <v>0</v>
      </c>
      <c r="AE357">
        <v>0</v>
      </c>
      <c r="AF357">
        <v>0.16378958674132299</v>
      </c>
      <c r="AG357">
        <v>0</v>
      </c>
      <c r="AH357">
        <v>0</v>
      </c>
      <c r="AI357">
        <v>0</v>
      </c>
      <c r="AJ357">
        <v>0.61617568448469895</v>
      </c>
      <c r="AK357">
        <v>0</v>
      </c>
      <c r="AL357">
        <v>0</v>
      </c>
      <c r="AM357">
        <v>0</v>
      </c>
      <c r="AN357">
        <v>0.16941258582962099</v>
      </c>
      <c r="AO357">
        <v>0</v>
      </c>
      <c r="AP357">
        <v>0</v>
      </c>
      <c r="AQ357">
        <v>0</v>
      </c>
      <c r="AR357">
        <v>0.213302176266052</v>
      </c>
      <c r="AS357">
        <v>0</v>
      </c>
      <c r="AT357">
        <v>0</v>
      </c>
      <c r="AU357">
        <v>0</v>
      </c>
      <c r="AV357">
        <v>0.28218559700404899</v>
      </c>
      <c r="AW357">
        <v>0</v>
      </c>
      <c r="AX357">
        <v>0</v>
      </c>
      <c r="AY357">
        <v>0</v>
      </c>
      <c r="AZ357">
        <v>0.17122268543189201</v>
      </c>
      <c r="BA357">
        <v>0</v>
      </c>
      <c r="BB357">
        <v>0</v>
      </c>
      <c r="BC357">
        <v>0</v>
      </c>
      <c r="BD357">
        <v>0.190592690150338</v>
      </c>
      <c r="BE357">
        <v>0</v>
      </c>
      <c r="BF357">
        <v>0</v>
      </c>
      <c r="BG357">
        <v>0</v>
      </c>
      <c r="BH357">
        <v>1.02961424566714</v>
      </c>
      <c r="BI357">
        <v>0</v>
      </c>
      <c r="BJ357">
        <v>0</v>
      </c>
      <c r="BK357">
        <v>0</v>
      </c>
      <c r="BL357">
        <v>0.24049734940683001</v>
      </c>
    </row>
    <row r="358" spans="1:64" x14ac:dyDescent="0.25">
      <c r="A358" s="15" t="str">
        <f t="shared" si="10"/>
        <v>Liquid Assets / Assets--34424</v>
      </c>
      <c r="B358" s="15" t="str">
        <f t="shared" si="11"/>
        <v>Liquid Assets / Assets</v>
      </c>
      <c r="C358">
        <v>20</v>
      </c>
      <c r="D358" s="22">
        <v>34424</v>
      </c>
      <c r="E358">
        <v>6.37762193298438</v>
      </c>
      <c r="F358">
        <v>18.649127182041799</v>
      </c>
      <c r="G358">
        <v>28.208517568428899</v>
      </c>
      <c r="H358">
        <v>18.869544236650501</v>
      </c>
      <c r="I358">
        <v>7.6444740234839497</v>
      </c>
      <c r="J358">
        <v>15.6632901313752</v>
      </c>
      <c r="K358">
        <v>25.739723635874899</v>
      </c>
      <c r="L358">
        <v>17.408292783112898</v>
      </c>
      <c r="M358">
        <v>7.2351091867567003</v>
      </c>
      <c r="N358">
        <v>16.014291543426602</v>
      </c>
      <c r="O358">
        <v>26.082671788940502</v>
      </c>
      <c r="P358">
        <v>17.472854693445601</v>
      </c>
      <c r="Q358">
        <v>11.699253778196301</v>
      </c>
      <c r="R358">
        <v>21.719727497565</v>
      </c>
      <c r="S358">
        <v>27.798407467990899</v>
      </c>
      <c r="T358">
        <v>22.326508875184601</v>
      </c>
      <c r="U358">
        <v>8.2145009654713999</v>
      </c>
      <c r="V358">
        <v>15.648618008711001</v>
      </c>
      <c r="W358">
        <v>24.8149656138818</v>
      </c>
      <c r="X358">
        <v>16.8180456266509</v>
      </c>
      <c r="Y358">
        <v>7.8471443953677502</v>
      </c>
      <c r="Z358">
        <v>18.806562105642701</v>
      </c>
      <c r="AA358">
        <v>28.223599709610799</v>
      </c>
      <c r="AB358">
        <v>19.838539554180301</v>
      </c>
      <c r="AC358">
        <v>6.4451709275084896</v>
      </c>
      <c r="AD358">
        <v>16.417315776856899</v>
      </c>
      <c r="AE358">
        <v>29.870898692359798</v>
      </c>
      <c r="AF358">
        <v>18.973548228675199</v>
      </c>
      <c r="AG358">
        <v>2.98542249343165</v>
      </c>
      <c r="AH358">
        <v>11.8884797475013</v>
      </c>
      <c r="AI358">
        <v>22.590197783090598</v>
      </c>
      <c r="AJ358">
        <v>14.9916371860325</v>
      </c>
      <c r="AK358">
        <v>8.2165214539335807</v>
      </c>
      <c r="AL358">
        <v>15.438459713230101</v>
      </c>
      <c r="AM358">
        <v>25.231055811620902</v>
      </c>
      <c r="AN358">
        <v>17.1046240496586</v>
      </c>
      <c r="AO358">
        <v>7.6143997736595699</v>
      </c>
      <c r="AP358">
        <v>15.634349030470901</v>
      </c>
      <c r="AQ358">
        <v>27.047610495110099</v>
      </c>
      <c r="AR358">
        <v>18.001793130370402</v>
      </c>
      <c r="AS358">
        <v>8.2646886589888702</v>
      </c>
      <c r="AT358">
        <v>15.5235285583015</v>
      </c>
      <c r="AU358">
        <v>24.982108778625999</v>
      </c>
      <c r="AV358">
        <v>17.162681253807399</v>
      </c>
      <c r="AW358">
        <v>9.2958475964554008</v>
      </c>
      <c r="AX358">
        <v>17.199515807462301</v>
      </c>
      <c r="AY358">
        <v>26.397079468593699</v>
      </c>
      <c r="AZ358">
        <v>18.312903694311</v>
      </c>
      <c r="BA358">
        <v>7.2353056609044</v>
      </c>
      <c r="BB358">
        <v>15.186079618687</v>
      </c>
      <c r="BC358">
        <v>23.082420525913399</v>
      </c>
      <c r="BD358">
        <v>15.7572914416739</v>
      </c>
      <c r="BE358">
        <v>4.5513275798264798</v>
      </c>
      <c r="BF358">
        <v>14.6692747620768</v>
      </c>
      <c r="BG358">
        <v>20.572962917470701</v>
      </c>
      <c r="BH358">
        <v>14.394582372551801</v>
      </c>
      <c r="BI358">
        <v>11.075402584000299</v>
      </c>
      <c r="BJ358">
        <v>17.5755257610722</v>
      </c>
      <c r="BK358">
        <v>28.149824759504401</v>
      </c>
      <c r="BL358">
        <v>18.517289945337801</v>
      </c>
    </row>
    <row r="359" spans="1:64" x14ac:dyDescent="0.25">
      <c r="A359" s="15" t="str">
        <f t="shared" si="10"/>
        <v>Net Loan Growth (last 4 qtrs)--34424</v>
      </c>
      <c r="B359" s="15" t="str">
        <f t="shared" si="11"/>
        <v>Net Loan Growth (last 4 qtrs)</v>
      </c>
      <c r="C359">
        <v>21</v>
      </c>
      <c r="D359" s="22">
        <v>34424</v>
      </c>
      <c r="E359">
        <v>2.92</v>
      </c>
      <c r="F359">
        <v>9.41</v>
      </c>
      <c r="G359">
        <v>17.329999999999998</v>
      </c>
      <c r="H359">
        <v>12.0575257731959</v>
      </c>
      <c r="I359">
        <v>3.1150000000000002</v>
      </c>
      <c r="J359">
        <v>8.44</v>
      </c>
      <c r="K359">
        <v>15.75</v>
      </c>
      <c r="L359">
        <v>10.321147695202299</v>
      </c>
      <c r="M359">
        <v>1</v>
      </c>
      <c r="N359">
        <v>7.94</v>
      </c>
      <c r="O359">
        <v>16.260000000000002</v>
      </c>
      <c r="P359">
        <v>10.280137636449901</v>
      </c>
      <c r="Q359">
        <v>2.6324999999999998</v>
      </c>
      <c r="R359">
        <v>8.1549999999999994</v>
      </c>
      <c r="S359">
        <v>11.855</v>
      </c>
      <c r="T359">
        <v>7.9538235294117596</v>
      </c>
      <c r="U359">
        <v>2.2850000000000001</v>
      </c>
      <c r="V359">
        <v>7.3250000000000002</v>
      </c>
      <c r="W359">
        <v>13.8375</v>
      </c>
      <c r="X359">
        <v>9.3292473118279595</v>
      </c>
      <c r="Y359">
        <v>3.18</v>
      </c>
      <c r="Z359">
        <v>9.26</v>
      </c>
      <c r="AA359">
        <v>17.2</v>
      </c>
      <c r="AB359">
        <v>12.0438260869565</v>
      </c>
      <c r="AC359">
        <v>7.3075000000000001</v>
      </c>
      <c r="AD359">
        <v>14.44</v>
      </c>
      <c r="AE359">
        <v>21.517499999999998</v>
      </c>
      <c r="AF359">
        <v>15.808985507246399</v>
      </c>
      <c r="AG359">
        <v>3.68</v>
      </c>
      <c r="AH359">
        <v>8.8800000000000008</v>
      </c>
      <c r="AI359">
        <v>16.925000000000001</v>
      </c>
      <c r="AJ359">
        <v>11.1237606837607</v>
      </c>
      <c r="AK359">
        <v>2.09</v>
      </c>
      <c r="AL359">
        <v>6.21</v>
      </c>
      <c r="AM359">
        <v>10.6</v>
      </c>
      <c r="AN359">
        <v>7.1905825242718402</v>
      </c>
      <c r="AO359">
        <v>3.3374999999999999</v>
      </c>
      <c r="AP359">
        <v>8.5950000000000006</v>
      </c>
      <c r="AQ359">
        <v>15.477499999999999</v>
      </c>
      <c r="AR359">
        <v>9.9354255319148894</v>
      </c>
      <c r="AS359">
        <v>4.95</v>
      </c>
      <c r="AT359">
        <v>10.46</v>
      </c>
      <c r="AU359">
        <v>18.63</v>
      </c>
      <c r="AV359">
        <v>13.299453681710199</v>
      </c>
      <c r="AW359">
        <v>1.75</v>
      </c>
      <c r="AX359">
        <v>6.84</v>
      </c>
      <c r="AY359">
        <v>12.6</v>
      </c>
      <c r="AZ359">
        <v>8.0872916666666708</v>
      </c>
      <c r="BA359">
        <v>3.97</v>
      </c>
      <c r="BB359">
        <v>10.220000000000001</v>
      </c>
      <c r="BC359">
        <v>20.085000000000001</v>
      </c>
      <c r="BD359">
        <v>13.532464454976299</v>
      </c>
      <c r="BE359">
        <v>1.75</v>
      </c>
      <c r="BF359">
        <v>7.69</v>
      </c>
      <c r="BG359">
        <v>15.984999999999999</v>
      </c>
      <c r="BH359">
        <v>10.5479365079365</v>
      </c>
      <c r="BI359">
        <v>2.1375000000000002</v>
      </c>
      <c r="BJ359">
        <v>8.74</v>
      </c>
      <c r="BK359">
        <v>15.9925</v>
      </c>
      <c r="BL359">
        <v>10.4494117647059</v>
      </c>
    </row>
    <row r="360" spans="1:64" x14ac:dyDescent="0.25">
      <c r="A360" s="15" t="str">
        <f t="shared" si="10"/>
        <v>Banks w/ Loan Growth (last 4 qtrs)--34424</v>
      </c>
      <c r="B360" s="15" t="str">
        <f t="shared" si="11"/>
        <v>Banks w/ Loan Growth (last 4 qtrs)</v>
      </c>
      <c r="C360">
        <v>22</v>
      </c>
      <c r="D360" s="22">
        <v>34424</v>
      </c>
      <c r="F360">
        <v>85.714285714285694</v>
      </c>
      <c r="J360">
        <v>86.200551977920895</v>
      </c>
      <c r="N360">
        <v>77.500922849760101</v>
      </c>
      <c r="R360">
        <v>82.352941176470594</v>
      </c>
      <c r="V360">
        <v>85.087719298245602</v>
      </c>
      <c r="Z360">
        <v>88.034188034188006</v>
      </c>
      <c r="AD360">
        <v>95</v>
      </c>
      <c r="AH360">
        <v>85.950413223140501</v>
      </c>
      <c r="AI360"/>
      <c r="AK360"/>
      <c r="AL360">
        <v>80</v>
      </c>
      <c r="AP360">
        <v>87.652173913043498</v>
      </c>
      <c r="AT360">
        <v>90.675990675990704</v>
      </c>
      <c r="AX360">
        <v>81.341107871720098</v>
      </c>
      <c r="BB360">
        <v>86.1111111111111</v>
      </c>
      <c r="BF360">
        <v>81.25</v>
      </c>
      <c r="BJ360">
        <v>82.857142857142904</v>
      </c>
    </row>
    <row r="361" spans="1:64" x14ac:dyDescent="0.25">
      <c r="A361" s="15" t="str">
        <f t="shared" si="10"/>
        <v>Equity / Assets--34515</v>
      </c>
      <c r="B361" s="15" t="str">
        <f t="shared" si="11"/>
        <v>Equity / Assets</v>
      </c>
      <c r="C361">
        <v>1</v>
      </c>
      <c r="D361" s="22">
        <v>34515</v>
      </c>
      <c r="E361">
        <v>8.4431239087839405</v>
      </c>
      <c r="F361">
        <v>9.59309184933133</v>
      </c>
      <c r="G361">
        <v>11.644586683083901</v>
      </c>
      <c r="H361">
        <v>10.242711855527</v>
      </c>
      <c r="I361">
        <v>8.1193554682212294</v>
      </c>
      <c r="J361">
        <v>9.2635440997483407</v>
      </c>
      <c r="K361">
        <v>11.0352888057632</v>
      </c>
      <c r="L361">
        <v>9.8392229171612797</v>
      </c>
      <c r="M361">
        <v>7.7502499128858302</v>
      </c>
      <c r="N361">
        <v>8.9919842423889396</v>
      </c>
      <c r="O361">
        <v>10.868356708557799</v>
      </c>
      <c r="P361">
        <v>9.6542351340541508</v>
      </c>
      <c r="Q361">
        <v>7.9487813530723104</v>
      </c>
      <c r="R361">
        <v>9.0049949215916705</v>
      </c>
      <c r="S361">
        <v>10.996147336951401</v>
      </c>
      <c r="T361">
        <v>9.6432422734514809</v>
      </c>
      <c r="U361">
        <v>7.9771964168672103</v>
      </c>
      <c r="V361">
        <v>9.1129646890611298</v>
      </c>
      <c r="W361">
        <v>10.7997911436696</v>
      </c>
      <c r="X361">
        <v>9.6451054378760599</v>
      </c>
      <c r="Y361">
        <v>8.1408501012025205</v>
      </c>
      <c r="Z361">
        <v>9.14480077745384</v>
      </c>
      <c r="AA361">
        <v>10.689330825047</v>
      </c>
      <c r="AB361">
        <v>9.6408265479811899</v>
      </c>
      <c r="AC361">
        <v>8.2776252953719496</v>
      </c>
      <c r="AD361">
        <v>9.77066193624802</v>
      </c>
      <c r="AE361">
        <v>11.423109696729</v>
      </c>
      <c r="AF361">
        <v>10.1399693989468</v>
      </c>
      <c r="AG361">
        <v>8.5186148446372592</v>
      </c>
      <c r="AH361">
        <v>10.2508358014067</v>
      </c>
      <c r="AI361">
        <v>12.904434907253901</v>
      </c>
      <c r="AJ361">
        <v>10.907707962667899</v>
      </c>
      <c r="AK361">
        <v>8.3474708692352309</v>
      </c>
      <c r="AL361">
        <v>9.2615836719154299</v>
      </c>
      <c r="AM361">
        <v>10.485789407787699</v>
      </c>
      <c r="AN361">
        <v>9.6435858169650093</v>
      </c>
      <c r="AO361">
        <v>8.4420742085555407</v>
      </c>
      <c r="AP361">
        <v>9.9397429744574204</v>
      </c>
      <c r="AQ361">
        <v>11.585515047712301</v>
      </c>
      <c r="AR361">
        <v>10.4550747142929</v>
      </c>
      <c r="AS361">
        <v>7.9675983719893004</v>
      </c>
      <c r="AT361">
        <v>8.9236385161799507</v>
      </c>
      <c r="AU361">
        <v>10.3670266826024</v>
      </c>
      <c r="AV361">
        <v>9.3839483907031607</v>
      </c>
      <c r="AW361">
        <v>8.0223048327137505</v>
      </c>
      <c r="AX361">
        <v>9.1135285267908799</v>
      </c>
      <c r="AY361">
        <v>10.3199799490371</v>
      </c>
      <c r="AZ361">
        <v>9.3810969482173991</v>
      </c>
      <c r="BA361">
        <v>7.9179642988995198</v>
      </c>
      <c r="BB361">
        <v>8.8710408470366406</v>
      </c>
      <c r="BC361">
        <v>10.191589555178799</v>
      </c>
      <c r="BD361">
        <v>9.3237956272551497</v>
      </c>
      <c r="BE361">
        <v>7.3205770139176103</v>
      </c>
      <c r="BF361">
        <v>8.7572462013749703</v>
      </c>
      <c r="BG361">
        <v>10.2905853422</v>
      </c>
      <c r="BH361">
        <v>9.0907505952722101</v>
      </c>
      <c r="BI361">
        <v>7.9604115298907496</v>
      </c>
      <c r="BJ361">
        <v>8.8757928831706305</v>
      </c>
      <c r="BK361">
        <v>10.425984469278699</v>
      </c>
      <c r="BL361">
        <v>9.2952982849970596</v>
      </c>
    </row>
    <row r="362" spans="1:64" x14ac:dyDescent="0.25">
      <c r="A362" s="15" t="str">
        <f t="shared" si="10"/>
        <v>Total Risk Based Capital Ratio--34515</v>
      </c>
      <c r="B362" s="15" t="str">
        <f t="shared" si="11"/>
        <v>Total Risk Based Capital Ratio</v>
      </c>
      <c r="C362">
        <v>2</v>
      </c>
      <c r="D362" s="22">
        <v>34515</v>
      </c>
      <c r="E362">
        <v>0</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0</v>
      </c>
      <c r="BE362">
        <v>0</v>
      </c>
      <c r="BF362">
        <v>0</v>
      </c>
      <c r="BG362">
        <v>0</v>
      </c>
      <c r="BH362">
        <v>0</v>
      </c>
      <c r="BI362">
        <v>0</v>
      </c>
      <c r="BJ362">
        <v>0</v>
      </c>
      <c r="BK362">
        <v>0</v>
      </c>
      <c r="BL362">
        <v>0</v>
      </c>
    </row>
    <row r="363" spans="1:64" x14ac:dyDescent="0.25">
      <c r="A363" s="15" t="str">
        <f t="shared" si="10"/>
        <v>Tier 1 Leverage Ratio--34515</v>
      </c>
      <c r="B363" s="15" t="str">
        <f t="shared" si="11"/>
        <v>Tier 1 Leverage Ratio</v>
      </c>
      <c r="C363">
        <v>3</v>
      </c>
      <c r="D363" s="22">
        <v>34515</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0</v>
      </c>
      <c r="AX363">
        <v>0</v>
      </c>
      <c r="AY363">
        <v>0</v>
      </c>
      <c r="AZ363">
        <v>0</v>
      </c>
      <c r="BA363">
        <v>0</v>
      </c>
      <c r="BB363">
        <v>0</v>
      </c>
      <c r="BC363">
        <v>0</v>
      </c>
      <c r="BD363">
        <v>0</v>
      </c>
      <c r="BE363">
        <v>0</v>
      </c>
      <c r="BF363">
        <v>0</v>
      </c>
      <c r="BG363">
        <v>0</v>
      </c>
      <c r="BH363">
        <v>0</v>
      </c>
      <c r="BI363">
        <v>0</v>
      </c>
      <c r="BJ363">
        <v>0</v>
      </c>
      <c r="BK363">
        <v>0</v>
      </c>
      <c r="BL363">
        <v>0</v>
      </c>
    </row>
    <row r="364" spans="1:64" x14ac:dyDescent="0.25">
      <c r="A364" s="15" t="str">
        <f t="shared" si="10"/>
        <v>ALLL / Nonaccrual Loans--34515</v>
      </c>
      <c r="B364" s="15" t="str">
        <f t="shared" si="11"/>
        <v>ALLL / Nonaccrual Loans</v>
      </c>
      <c r="C364">
        <v>4</v>
      </c>
      <c r="D364" s="22">
        <v>34515</v>
      </c>
      <c r="E364">
        <v>163.087527757217</v>
      </c>
      <c r="F364">
        <v>340</v>
      </c>
      <c r="G364">
        <v>1284.1414611447201</v>
      </c>
      <c r="H364">
        <v>1964.5790866193399</v>
      </c>
      <c r="I364">
        <v>152.10134153283801</v>
      </c>
      <c r="J364">
        <v>344.044811320755</v>
      </c>
      <c r="K364">
        <v>817.603686635945</v>
      </c>
      <c r="L364">
        <v>1095.67462368561</v>
      </c>
      <c r="M364">
        <v>128.10404693486601</v>
      </c>
      <c r="N364">
        <v>279.49735632417298</v>
      </c>
      <c r="O364">
        <v>743.34787350054501</v>
      </c>
      <c r="P364">
        <v>903.96335623008201</v>
      </c>
      <c r="Q364">
        <v>251.33390705679901</v>
      </c>
      <c r="R364">
        <v>499.808673469388</v>
      </c>
      <c r="S364">
        <v>1286.89655172414</v>
      </c>
      <c r="T364">
        <v>2299.0081069220701</v>
      </c>
      <c r="U364">
        <v>158.46066779852899</v>
      </c>
      <c r="V364">
        <v>353.23115161557598</v>
      </c>
      <c r="W364">
        <v>941.26984126984098</v>
      </c>
      <c r="X364">
        <v>1244.07299901592</v>
      </c>
      <c r="Y364">
        <v>161.86669435215899</v>
      </c>
      <c r="Z364">
        <v>324.86526024022203</v>
      </c>
      <c r="AA364">
        <v>1259.66001628665</v>
      </c>
      <c r="AB364">
        <v>1778.24655750855</v>
      </c>
      <c r="AC364">
        <v>207.75183150183199</v>
      </c>
      <c r="AD364">
        <v>434.09090909090901</v>
      </c>
      <c r="AE364">
        <v>992.91666666666697</v>
      </c>
      <c r="AF364">
        <v>1043.31625214723</v>
      </c>
      <c r="AG364">
        <v>129.97920093458899</v>
      </c>
      <c r="AH364">
        <v>361.137605563835</v>
      </c>
      <c r="AI364">
        <v>710.39972932476201</v>
      </c>
      <c r="AJ364">
        <v>1339.0558622547501</v>
      </c>
      <c r="AK364">
        <v>110.720126827408</v>
      </c>
      <c r="AL364">
        <v>209.22330097087399</v>
      </c>
      <c r="AM364">
        <v>404.61061189559302</v>
      </c>
      <c r="AN364">
        <v>381.60792638578101</v>
      </c>
      <c r="AO364">
        <v>131.33827664149101</v>
      </c>
      <c r="AP364">
        <v>300.51020408163299</v>
      </c>
      <c r="AQ364">
        <v>756.12980769230796</v>
      </c>
      <c r="AR364">
        <v>849.72927859946003</v>
      </c>
      <c r="AS364">
        <v>164.11963644049899</v>
      </c>
      <c r="AT364">
        <v>362.064459930314</v>
      </c>
      <c r="AU364">
        <v>896.84210526315803</v>
      </c>
      <c r="AV364">
        <v>1331.0162773270399</v>
      </c>
      <c r="AW364">
        <v>147.06913169193001</v>
      </c>
      <c r="AX364">
        <v>318.32694763729302</v>
      </c>
      <c r="AY364">
        <v>815.506575014943</v>
      </c>
      <c r="AZ364">
        <v>967.89660280022099</v>
      </c>
      <c r="BA364">
        <v>162.939913845972</v>
      </c>
      <c r="BB364">
        <v>350.192864030858</v>
      </c>
      <c r="BC364">
        <v>744.28571428571399</v>
      </c>
      <c r="BD364">
        <v>1666.59860632133</v>
      </c>
      <c r="BE364">
        <v>194.113842173351</v>
      </c>
      <c r="BF364">
        <v>566.84014869888495</v>
      </c>
      <c r="BG364">
        <v>1436.1702127659601</v>
      </c>
      <c r="BH364">
        <v>4026.4432437597402</v>
      </c>
      <c r="BI364">
        <v>178.304856433889</v>
      </c>
      <c r="BJ364">
        <v>361.22448979591798</v>
      </c>
      <c r="BK364">
        <v>1021.1598746081499</v>
      </c>
      <c r="BL364">
        <v>1903.2387578636101</v>
      </c>
    </row>
    <row r="365" spans="1:64" x14ac:dyDescent="0.25">
      <c r="A365" s="15" t="str">
        <f t="shared" si="10"/>
        <v>[NCL + OREO] / [Total Loans + OREO]--34515</v>
      </c>
      <c r="B365" s="15" t="str">
        <f t="shared" si="11"/>
        <v>[NCL + OREO] / [Total Loans + OREO]</v>
      </c>
      <c r="C365">
        <v>5</v>
      </c>
      <c r="D365" s="22">
        <v>34515</v>
      </c>
      <c r="E365">
        <v>0.45039646685234702</v>
      </c>
      <c r="F365">
        <v>0.88025978088289503</v>
      </c>
      <c r="G365">
        <v>1.80924628972294</v>
      </c>
      <c r="H365">
        <v>1.2935628300411</v>
      </c>
      <c r="I365">
        <v>0.320268960897924</v>
      </c>
      <c r="J365">
        <v>0.858719078376456</v>
      </c>
      <c r="K365">
        <v>1.7391935692242899</v>
      </c>
      <c r="L365">
        <v>1.24724317737037</v>
      </c>
      <c r="M365">
        <v>0.38648961755574901</v>
      </c>
      <c r="N365">
        <v>1.03127729165856</v>
      </c>
      <c r="O365">
        <v>2.2177130768200501</v>
      </c>
      <c r="P365">
        <v>1.6557665625404401</v>
      </c>
      <c r="Q365">
        <v>0.49150165490636799</v>
      </c>
      <c r="R365">
        <v>0.84126953847851205</v>
      </c>
      <c r="S365">
        <v>1.5388957349055099</v>
      </c>
      <c r="T365">
        <v>1.1701443654644299</v>
      </c>
      <c r="U365">
        <v>0.31694117871667499</v>
      </c>
      <c r="V365">
        <v>0.84315501642489499</v>
      </c>
      <c r="W365">
        <v>1.72082716027083</v>
      </c>
      <c r="X365">
        <v>1.22704995686492</v>
      </c>
      <c r="Y365">
        <v>0.26867275658248302</v>
      </c>
      <c r="Z365">
        <v>0.87726879861711304</v>
      </c>
      <c r="AA365">
        <v>1.95797516714422</v>
      </c>
      <c r="AB365">
        <v>1.2250027803305601</v>
      </c>
      <c r="AC365">
        <v>0.204359827655101</v>
      </c>
      <c r="AD365">
        <v>0.68530566633710299</v>
      </c>
      <c r="AE365">
        <v>1.57889448835477</v>
      </c>
      <c r="AF365">
        <v>1.1070107275226999</v>
      </c>
      <c r="AG365">
        <v>0.32815295247149401</v>
      </c>
      <c r="AH365">
        <v>1.0803126912577099</v>
      </c>
      <c r="AI365">
        <v>1.8994285943312601</v>
      </c>
      <c r="AJ365">
        <v>1.4641675033249399</v>
      </c>
      <c r="AK365">
        <v>0.483991910745529</v>
      </c>
      <c r="AL365">
        <v>0.96138901840627</v>
      </c>
      <c r="AM365">
        <v>1.9303240934595101</v>
      </c>
      <c r="AN365">
        <v>1.4039541951204599</v>
      </c>
      <c r="AO365">
        <v>0.31817973721558401</v>
      </c>
      <c r="AP365">
        <v>0.99774319990497695</v>
      </c>
      <c r="AQ365">
        <v>2.00353937555303</v>
      </c>
      <c r="AR365">
        <v>1.4181392039223</v>
      </c>
      <c r="AS365">
        <v>0.30879568167150601</v>
      </c>
      <c r="AT365">
        <v>0.78716053701841104</v>
      </c>
      <c r="AU365">
        <v>1.5910639933303701</v>
      </c>
      <c r="AV365">
        <v>1.12429077545609</v>
      </c>
      <c r="AW365">
        <v>0.38416390993490601</v>
      </c>
      <c r="AX365">
        <v>0.834625895560972</v>
      </c>
      <c r="AY365">
        <v>1.6861665519614599</v>
      </c>
      <c r="AZ365">
        <v>1.1889907717639301</v>
      </c>
      <c r="BA365">
        <v>0.30860905273447198</v>
      </c>
      <c r="BB365">
        <v>0.82169351741424301</v>
      </c>
      <c r="BC365">
        <v>1.77011978150642</v>
      </c>
      <c r="BD365">
        <v>1.23161461163801</v>
      </c>
      <c r="BE365">
        <v>0.30039569809175998</v>
      </c>
      <c r="BF365">
        <v>0.70425984043641898</v>
      </c>
      <c r="BG365">
        <v>1.4145031754467901</v>
      </c>
      <c r="BH365">
        <v>0.95416526430746196</v>
      </c>
      <c r="BI365">
        <v>0.228839493849155</v>
      </c>
      <c r="BJ365">
        <v>0.720827308181061</v>
      </c>
      <c r="BK365">
        <v>1.4381941760294501</v>
      </c>
      <c r="BL365">
        <v>1.1055938222905699</v>
      </c>
    </row>
    <row r="366" spans="1:64" x14ac:dyDescent="0.25">
      <c r="A366" s="15" t="str">
        <f t="shared" si="10"/>
        <v>[Noncurrent + Delinquent Loans] / [Capital + ALLL]--34515</v>
      </c>
      <c r="B366" s="15" t="str">
        <f t="shared" si="11"/>
        <v>[Noncurrent + Delinquent Loans] / [Capital + ALLL]</v>
      </c>
      <c r="C366">
        <v>6</v>
      </c>
      <c r="D366" s="22">
        <v>34515</v>
      </c>
      <c r="E366">
        <v>6.1537138095272699</v>
      </c>
      <c r="F366">
        <v>11.743521977873799</v>
      </c>
      <c r="G366">
        <v>16.161822400941698</v>
      </c>
      <c r="H366">
        <v>12.4216646064773</v>
      </c>
      <c r="I366">
        <v>5.1687995380560796</v>
      </c>
      <c r="J366">
        <v>10.364468169547299</v>
      </c>
      <c r="K366">
        <v>17.610146990668401</v>
      </c>
      <c r="L366">
        <v>12.551786464347201</v>
      </c>
      <c r="M366">
        <v>5.1507983633212904</v>
      </c>
      <c r="N366">
        <v>10.7641104301543</v>
      </c>
      <c r="O366">
        <v>18.690678860320698</v>
      </c>
      <c r="P366">
        <v>13.728227264093601</v>
      </c>
      <c r="Q366">
        <v>8.5826476928564492</v>
      </c>
      <c r="R366">
        <v>14.1839384706246</v>
      </c>
      <c r="S366">
        <v>16.845014052479002</v>
      </c>
      <c r="T366">
        <v>14.871210864656399</v>
      </c>
      <c r="U366">
        <v>5.2976016353225104</v>
      </c>
      <c r="V366">
        <v>10.806310873268499</v>
      </c>
      <c r="W366">
        <v>18.4618158427418</v>
      </c>
      <c r="X366">
        <v>12.9903386681826</v>
      </c>
      <c r="Y366">
        <v>5.6161831248336398</v>
      </c>
      <c r="Z366">
        <v>11.5360888340531</v>
      </c>
      <c r="AA366">
        <v>17.644191714053601</v>
      </c>
      <c r="AB366">
        <v>13.459361404753199</v>
      </c>
      <c r="AC366">
        <v>3.85028056414167</v>
      </c>
      <c r="AD366">
        <v>7.2464259334896797</v>
      </c>
      <c r="AE366">
        <v>11.9823860733914</v>
      </c>
      <c r="AF366">
        <v>8.6754433437005698</v>
      </c>
      <c r="AG366">
        <v>4.5927422882892701</v>
      </c>
      <c r="AH366">
        <v>9.8747465339426199</v>
      </c>
      <c r="AI366">
        <v>17.690455778698102</v>
      </c>
      <c r="AJ366">
        <v>12.2941324928772</v>
      </c>
      <c r="AK366">
        <v>8.2326808274330094</v>
      </c>
      <c r="AL366">
        <v>11.7982511722215</v>
      </c>
      <c r="AM366">
        <v>19.018932874354601</v>
      </c>
      <c r="AN366">
        <v>14.4403256893092</v>
      </c>
      <c r="AO366">
        <v>4.3334253381175802</v>
      </c>
      <c r="AP366">
        <v>9.6723562880125602</v>
      </c>
      <c r="AQ366">
        <v>16.7027477102415</v>
      </c>
      <c r="AR366">
        <v>12.158378835180001</v>
      </c>
      <c r="AS366">
        <v>5.26967030441127</v>
      </c>
      <c r="AT366">
        <v>10.1243286549361</v>
      </c>
      <c r="AU366">
        <v>17.6052633934966</v>
      </c>
      <c r="AV366">
        <v>12.6848032901236</v>
      </c>
      <c r="AW366">
        <v>6.4541938925190001</v>
      </c>
      <c r="AX366">
        <v>11.266816143497801</v>
      </c>
      <c r="AY366">
        <v>19.4055944055944</v>
      </c>
      <c r="AZ366">
        <v>13.615466168988499</v>
      </c>
      <c r="BA366">
        <v>5.1816562563363497</v>
      </c>
      <c r="BB366">
        <v>10.720887245841</v>
      </c>
      <c r="BC366">
        <v>18.322240523066402</v>
      </c>
      <c r="BD366">
        <v>13.2153587903877</v>
      </c>
      <c r="BE366">
        <v>6.4738799315117399</v>
      </c>
      <c r="BF366">
        <v>11.432257140902999</v>
      </c>
      <c r="BG366">
        <v>16.594720272929202</v>
      </c>
      <c r="BH366">
        <v>12.6069278483023</v>
      </c>
      <c r="BI366">
        <v>4.1923894865071301</v>
      </c>
      <c r="BJ366">
        <v>8.3475298126064708</v>
      </c>
      <c r="BK366">
        <v>16.261620523061101</v>
      </c>
      <c r="BL366">
        <v>11.4285330270082</v>
      </c>
    </row>
    <row r="367" spans="1:64" x14ac:dyDescent="0.25">
      <c r="A367" s="15" t="str">
        <f t="shared" si="10"/>
        <v xml:space="preserve">  Ag [NCL+DQ] / [Capital + ALLL]--34515</v>
      </c>
      <c r="B367" s="15" t="str">
        <f t="shared" si="11"/>
        <v xml:space="preserve">  Ag [NCL+DQ] / [Capital + ALLL]</v>
      </c>
      <c r="C367">
        <v>7</v>
      </c>
      <c r="D367" s="22">
        <v>34515</v>
      </c>
      <c r="E367">
        <v>0</v>
      </c>
      <c r="F367">
        <v>0.50943823865935201</v>
      </c>
      <c r="G367">
        <v>4.8562057469912503</v>
      </c>
      <c r="H367">
        <v>3.3950809328637499</v>
      </c>
      <c r="I367">
        <v>0</v>
      </c>
      <c r="J367">
        <v>0.67260312838206904</v>
      </c>
      <c r="K367">
        <v>4.7340194041694303</v>
      </c>
      <c r="L367">
        <v>3.3822252639285901</v>
      </c>
      <c r="M367">
        <v>0</v>
      </c>
      <c r="N367">
        <v>0</v>
      </c>
      <c r="O367">
        <v>1.05964010323422</v>
      </c>
      <c r="P367">
        <v>1.4564232698464099</v>
      </c>
      <c r="Q367">
        <v>0</v>
      </c>
      <c r="R367">
        <v>0</v>
      </c>
      <c r="S367">
        <v>0</v>
      </c>
      <c r="T367">
        <v>2.0725484055194301E-3</v>
      </c>
      <c r="U367">
        <v>0</v>
      </c>
      <c r="V367">
        <v>0.498488509361313</v>
      </c>
      <c r="W367">
        <v>4.8330873839861104</v>
      </c>
      <c r="X367">
        <v>3.6451665119865901</v>
      </c>
      <c r="Y367">
        <v>0</v>
      </c>
      <c r="Z367">
        <v>0.104921309018236</v>
      </c>
      <c r="AA367">
        <v>3.3251662583129198</v>
      </c>
      <c r="AB367">
        <v>2.2519194932489301</v>
      </c>
      <c r="AC367">
        <v>5.40771864301276E-2</v>
      </c>
      <c r="AD367">
        <v>1.66481606817268</v>
      </c>
      <c r="AE367">
        <v>4.8189327181062804</v>
      </c>
      <c r="AF367">
        <v>3.6101219508412501</v>
      </c>
      <c r="AG367">
        <v>0.38694861175592798</v>
      </c>
      <c r="AH367">
        <v>2.79513376869602</v>
      </c>
      <c r="AI367">
        <v>7.9275862769305503</v>
      </c>
      <c r="AJ367">
        <v>5.6293373587580504</v>
      </c>
      <c r="AK367">
        <v>0</v>
      </c>
      <c r="AL367">
        <v>0.204582651391162</v>
      </c>
      <c r="AM367">
        <v>3.9749888343010298</v>
      </c>
      <c r="AN367">
        <v>2.2534633424375201</v>
      </c>
      <c r="AO367">
        <v>0.30441400304414001</v>
      </c>
      <c r="AP367">
        <v>3.1180709534368098</v>
      </c>
      <c r="AQ367">
        <v>8.2369942196531802</v>
      </c>
      <c r="AR367">
        <v>5.6554072391418</v>
      </c>
      <c r="AS367">
        <v>0</v>
      </c>
      <c r="AT367">
        <v>0.34403669724770602</v>
      </c>
      <c r="AU367">
        <v>4.1806068750527903</v>
      </c>
      <c r="AV367">
        <v>3.16316043523195</v>
      </c>
      <c r="AW367">
        <v>0</v>
      </c>
      <c r="AX367">
        <v>0</v>
      </c>
      <c r="AY367">
        <v>2.0802812774685</v>
      </c>
      <c r="AZ367">
        <v>1.58614803659005</v>
      </c>
      <c r="BA367">
        <v>0</v>
      </c>
      <c r="BB367">
        <v>0</v>
      </c>
      <c r="BC367">
        <v>1.15655395608749</v>
      </c>
      <c r="BD367">
        <v>1.23362029961395</v>
      </c>
      <c r="BE367">
        <v>0</v>
      </c>
      <c r="BF367">
        <v>0</v>
      </c>
      <c r="BG367">
        <v>0.89886980029051899</v>
      </c>
      <c r="BH367">
        <v>0.71086008761983299</v>
      </c>
      <c r="BI367">
        <v>0</v>
      </c>
      <c r="BJ367">
        <v>0</v>
      </c>
      <c r="BK367">
        <v>0</v>
      </c>
      <c r="BL367">
        <v>0.53174404745783999</v>
      </c>
    </row>
    <row r="368" spans="1:64" x14ac:dyDescent="0.25">
      <c r="A368" s="15" t="str">
        <f t="shared" si="10"/>
        <v xml:space="preserve">  CLD [NCL+DQ] / [Capital + ALLL]--34515</v>
      </c>
      <c r="B368" s="15" t="str">
        <f t="shared" si="11"/>
        <v xml:space="preserve">  CLD [NCL+DQ] / [Capital + ALLL]</v>
      </c>
      <c r="C368">
        <v>8</v>
      </c>
      <c r="D368" s="22">
        <v>34515</v>
      </c>
      <c r="E368">
        <v>0</v>
      </c>
      <c r="F368">
        <v>0</v>
      </c>
      <c r="G368">
        <v>0</v>
      </c>
      <c r="H368">
        <v>0.15299891712104699</v>
      </c>
      <c r="I368">
        <v>0</v>
      </c>
      <c r="J368">
        <v>0</v>
      </c>
      <c r="K368">
        <v>0</v>
      </c>
      <c r="L368">
        <v>9.5862190414267898E-2</v>
      </c>
      <c r="M368">
        <v>0</v>
      </c>
      <c r="N368">
        <v>0</v>
      </c>
      <c r="O368">
        <v>0</v>
      </c>
      <c r="P368">
        <v>0.32281650146504498</v>
      </c>
      <c r="Q368">
        <v>0</v>
      </c>
      <c r="R368">
        <v>0</v>
      </c>
      <c r="S368">
        <v>0</v>
      </c>
      <c r="T368">
        <v>9.3562404463230595E-2</v>
      </c>
      <c r="U368">
        <v>0</v>
      </c>
      <c r="V368">
        <v>0</v>
      </c>
      <c r="W368">
        <v>0</v>
      </c>
      <c r="X368">
        <v>0.11065467965037599</v>
      </c>
      <c r="Y368">
        <v>0</v>
      </c>
      <c r="Z368">
        <v>0</v>
      </c>
      <c r="AA368">
        <v>0</v>
      </c>
      <c r="AB368">
        <v>0.15171254316469901</v>
      </c>
      <c r="AC368">
        <v>0</v>
      </c>
      <c r="AD368">
        <v>0</v>
      </c>
      <c r="AE368">
        <v>0</v>
      </c>
      <c r="AF368">
        <v>0.117252767241522</v>
      </c>
      <c r="AG368">
        <v>0</v>
      </c>
      <c r="AH368">
        <v>0</v>
      </c>
      <c r="AI368">
        <v>0</v>
      </c>
      <c r="AJ368">
        <v>5.5933632125683098E-3</v>
      </c>
      <c r="AK368">
        <v>0</v>
      </c>
      <c r="AL368">
        <v>0</v>
      </c>
      <c r="AM368">
        <v>0</v>
      </c>
      <c r="AN368">
        <v>0.143024365915149</v>
      </c>
      <c r="AO368">
        <v>0</v>
      </c>
      <c r="AP368">
        <v>0</v>
      </c>
      <c r="AQ368">
        <v>0</v>
      </c>
      <c r="AR368">
        <v>3.3908507678929098E-2</v>
      </c>
      <c r="AS368">
        <v>0</v>
      </c>
      <c r="AT368">
        <v>0</v>
      </c>
      <c r="AU368">
        <v>0</v>
      </c>
      <c r="AV368">
        <v>0.18006573764478501</v>
      </c>
      <c r="AW368">
        <v>0</v>
      </c>
      <c r="AX368">
        <v>0</v>
      </c>
      <c r="AY368">
        <v>0</v>
      </c>
      <c r="AZ368">
        <v>0.115449509068325</v>
      </c>
      <c r="BA368">
        <v>0</v>
      </c>
      <c r="BB368">
        <v>0</v>
      </c>
      <c r="BC368">
        <v>0</v>
      </c>
      <c r="BD368">
        <v>0.19988327478826401</v>
      </c>
      <c r="BE368">
        <v>0</v>
      </c>
      <c r="BF368">
        <v>0</v>
      </c>
      <c r="BG368">
        <v>0</v>
      </c>
      <c r="BH368">
        <v>0.442368431689937</v>
      </c>
      <c r="BI368">
        <v>0</v>
      </c>
      <c r="BJ368">
        <v>0</v>
      </c>
      <c r="BK368">
        <v>0</v>
      </c>
      <c r="BL368">
        <v>0.35351528670113203</v>
      </c>
    </row>
    <row r="369" spans="1:64" x14ac:dyDescent="0.25">
      <c r="A369" s="15" t="str">
        <f t="shared" si="10"/>
        <v xml:space="preserve">  CRE [NCL+DQ] / [Capital + ALLL]--34515</v>
      </c>
      <c r="B369" s="15" t="str">
        <f t="shared" si="11"/>
        <v xml:space="preserve">  CRE [NCL+DQ] / [Capital + ALLL]</v>
      </c>
      <c r="C369">
        <v>9</v>
      </c>
      <c r="D369" s="22">
        <v>34515</v>
      </c>
      <c r="E369">
        <v>0</v>
      </c>
      <c r="F369">
        <v>0</v>
      </c>
      <c r="G369">
        <v>1.50620189533027</v>
      </c>
      <c r="H369">
        <v>1.2201036528340701</v>
      </c>
      <c r="I369">
        <v>0</v>
      </c>
      <c r="J369">
        <v>0</v>
      </c>
      <c r="K369">
        <v>2.0204271746212501</v>
      </c>
      <c r="L369">
        <v>1.5204742066585599</v>
      </c>
      <c r="M369">
        <v>0</v>
      </c>
      <c r="N369">
        <v>0.39345776829448498</v>
      </c>
      <c r="O369">
        <v>3.2005053005257098</v>
      </c>
      <c r="P369">
        <v>2.5786936084796799</v>
      </c>
      <c r="Q369">
        <v>0</v>
      </c>
      <c r="R369">
        <v>0.35772533243842303</v>
      </c>
      <c r="S369">
        <v>2.2638685046462399</v>
      </c>
      <c r="T369">
        <v>1.7383985677721401</v>
      </c>
      <c r="U369">
        <v>0</v>
      </c>
      <c r="V369">
        <v>0</v>
      </c>
      <c r="W369">
        <v>2.1425670048892602</v>
      </c>
      <c r="X369">
        <v>1.4879562104983399</v>
      </c>
      <c r="Y369">
        <v>0</v>
      </c>
      <c r="Z369">
        <v>0</v>
      </c>
      <c r="AA369">
        <v>1.48961617918887</v>
      </c>
      <c r="AB369">
        <v>1.2828966922071601</v>
      </c>
      <c r="AC369">
        <v>0</v>
      </c>
      <c r="AD369">
        <v>0</v>
      </c>
      <c r="AE369">
        <v>0.757501403956514</v>
      </c>
      <c r="AF369">
        <v>0.88697922071642199</v>
      </c>
      <c r="AG369">
        <v>0</v>
      </c>
      <c r="AH369">
        <v>0</v>
      </c>
      <c r="AI369">
        <v>0.56753985510493998</v>
      </c>
      <c r="AJ369">
        <v>1.00866226995566</v>
      </c>
      <c r="AK369">
        <v>0.13060513713539401</v>
      </c>
      <c r="AL369">
        <v>1.5972894482091</v>
      </c>
      <c r="AM369">
        <v>4.8119821542383701</v>
      </c>
      <c r="AN369">
        <v>3.4730611559126499</v>
      </c>
      <c r="AO369">
        <v>0</v>
      </c>
      <c r="AP369">
        <v>0</v>
      </c>
      <c r="AQ369">
        <v>0.96726190476190499</v>
      </c>
      <c r="AR369">
        <v>0.96753814817055395</v>
      </c>
      <c r="AS369">
        <v>0</v>
      </c>
      <c r="AT369">
        <v>0</v>
      </c>
      <c r="AU369">
        <v>2.0925013688475902</v>
      </c>
      <c r="AV369">
        <v>1.6210777468681301</v>
      </c>
      <c r="AW369">
        <v>0</v>
      </c>
      <c r="AX369">
        <v>0.29120559114735001</v>
      </c>
      <c r="AY369">
        <v>2.7001118389519099</v>
      </c>
      <c r="AZ369">
        <v>1.9816676245203699</v>
      </c>
      <c r="BA369">
        <v>0</v>
      </c>
      <c r="BB369">
        <v>0.126422250316056</v>
      </c>
      <c r="BC369">
        <v>2.46396867300398</v>
      </c>
      <c r="BD369">
        <v>1.8792556717415501</v>
      </c>
      <c r="BE369">
        <v>0</v>
      </c>
      <c r="BF369">
        <v>1.1238130155144901</v>
      </c>
      <c r="BG369">
        <v>3.4274239183036999</v>
      </c>
      <c r="BH369">
        <v>2.4706001206493</v>
      </c>
      <c r="BI369">
        <v>0</v>
      </c>
      <c r="BJ369">
        <v>0.42961004626569699</v>
      </c>
      <c r="BK369">
        <v>3.3375068545329598</v>
      </c>
      <c r="BL369">
        <v>2.3878961791343198</v>
      </c>
    </row>
    <row r="370" spans="1:64" x14ac:dyDescent="0.25">
      <c r="A370" s="15" t="str">
        <f t="shared" si="10"/>
        <v xml:space="preserve">  Res RE [NCL+DQ] / [Capital + ALLL]--34515</v>
      </c>
      <c r="B370" s="15" t="str">
        <f t="shared" si="11"/>
        <v xml:space="preserve">  Res RE [NCL+DQ] / [Capital + ALLL]</v>
      </c>
      <c r="C370">
        <v>10</v>
      </c>
      <c r="D370" s="22">
        <v>34515</v>
      </c>
      <c r="E370">
        <v>0.143276485776831</v>
      </c>
      <c r="F370">
        <v>0.95328518251761896</v>
      </c>
      <c r="G370">
        <v>2.9707613661627801</v>
      </c>
      <c r="H370">
        <v>1.92627813402213</v>
      </c>
      <c r="I370">
        <v>0</v>
      </c>
      <c r="J370">
        <v>1.1505283826416901</v>
      </c>
      <c r="K370">
        <v>3.5002113984846202</v>
      </c>
      <c r="L370">
        <v>2.22131545130578</v>
      </c>
      <c r="M370">
        <v>0.30275507114744199</v>
      </c>
      <c r="N370">
        <v>1.8414212302689399</v>
      </c>
      <c r="O370">
        <v>4.5929086337511302</v>
      </c>
      <c r="P370">
        <v>3.2018277185706299</v>
      </c>
      <c r="Q370">
        <v>2.4890992423549601</v>
      </c>
      <c r="R370">
        <v>4.11404013543165</v>
      </c>
      <c r="S370">
        <v>6.8697363602046702</v>
      </c>
      <c r="T370">
        <v>5.0029014255772699</v>
      </c>
      <c r="U370">
        <v>0.195279014452341</v>
      </c>
      <c r="V370">
        <v>1.40642458100559</v>
      </c>
      <c r="W370">
        <v>3.9506924002630601</v>
      </c>
      <c r="X370">
        <v>2.5508408870564798</v>
      </c>
      <c r="Y370">
        <v>0.158802177858439</v>
      </c>
      <c r="Z370">
        <v>1.0162601626016301</v>
      </c>
      <c r="AA370">
        <v>2.8453307392996101</v>
      </c>
      <c r="AB370">
        <v>1.8883481079857301</v>
      </c>
      <c r="AC370">
        <v>0</v>
      </c>
      <c r="AD370">
        <v>0.14104487614251299</v>
      </c>
      <c r="AE370">
        <v>0.85454107214600905</v>
      </c>
      <c r="AF370">
        <v>0.65215541612694095</v>
      </c>
      <c r="AG370">
        <v>0</v>
      </c>
      <c r="AH370">
        <v>0</v>
      </c>
      <c r="AI370">
        <v>1.32364669396884</v>
      </c>
      <c r="AJ370">
        <v>0.85888675333022202</v>
      </c>
      <c r="AK370">
        <v>1.42274494925543</v>
      </c>
      <c r="AL370">
        <v>3.3292831105710801</v>
      </c>
      <c r="AM370">
        <v>5.4376583169152797</v>
      </c>
      <c r="AN370">
        <v>3.8641524067164998</v>
      </c>
      <c r="AO370">
        <v>0</v>
      </c>
      <c r="AP370">
        <v>0.52648372686662404</v>
      </c>
      <c r="AQ370">
        <v>2.2530980097634199</v>
      </c>
      <c r="AR370">
        <v>1.52258768092904</v>
      </c>
      <c r="AS370">
        <v>4.2492673562605401E-2</v>
      </c>
      <c r="AT370">
        <v>1.3343499809378601</v>
      </c>
      <c r="AU370">
        <v>3.83825038218813</v>
      </c>
      <c r="AV370">
        <v>2.4058407854695401</v>
      </c>
      <c r="AW370">
        <v>1.3359458496615599</v>
      </c>
      <c r="AX370">
        <v>3.4437086092715199</v>
      </c>
      <c r="AY370">
        <v>6.3926940639269398</v>
      </c>
      <c r="AZ370">
        <v>4.2409612142865702</v>
      </c>
      <c r="BA370">
        <v>1.54822727976467E-2</v>
      </c>
      <c r="BB370">
        <v>1.14942528735632</v>
      </c>
      <c r="BC370">
        <v>3.3263861481105401</v>
      </c>
      <c r="BD370">
        <v>1.9870893053902801</v>
      </c>
      <c r="BE370">
        <v>0.40518126469462501</v>
      </c>
      <c r="BF370">
        <v>1.18342387647509</v>
      </c>
      <c r="BG370">
        <v>2.3637612317919401</v>
      </c>
      <c r="BH370">
        <v>1.6499193189396799</v>
      </c>
      <c r="BI370">
        <v>4.3476488688751799E-2</v>
      </c>
      <c r="BJ370">
        <v>1.3026487190620899</v>
      </c>
      <c r="BK370">
        <v>3.83825038218813</v>
      </c>
      <c r="BL370">
        <v>2.5001958361922498</v>
      </c>
    </row>
    <row r="371" spans="1:64" x14ac:dyDescent="0.25">
      <c r="A371" s="15" t="str">
        <f t="shared" si="10"/>
        <v xml:space="preserve">  C&amp;I [NCL+DQ] / [Capital + ALLL]--34515</v>
      </c>
      <c r="B371" s="15" t="str">
        <f t="shared" si="11"/>
        <v xml:space="preserve">  C&amp;I [NCL+DQ] / [Capital + ALLL]</v>
      </c>
      <c r="C371">
        <v>11</v>
      </c>
      <c r="D371" s="22">
        <v>34515</v>
      </c>
      <c r="E371">
        <v>1.6482295997172101</v>
      </c>
      <c r="F371">
        <v>4.3717504092334201</v>
      </c>
      <c r="G371">
        <v>9.5198765236244398</v>
      </c>
      <c r="H371">
        <v>6.5233018843731401</v>
      </c>
      <c r="I371">
        <v>1.01961482588889</v>
      </c>
      <c r="J371">
        <v>3.4959481586819399</v>
      </c>
      <c r="K371">
        <v>7.96454927087313</v>
      </c>
      <c r="L371">
        <v>5.3223380351263101</v>
      </c>
      <c r="M371">
        <v>0.51500455579281201</v>
      </c>
      <c r="N371">
        <v>2.17849470001268</v>
      </c>
      <c r="O371">
        <v>5.9237105998445099</v>
      </c>
      <c r="P371">
        <v>4.2789932865375704</v>
      </c>
      <c r="Q371">
        <v>0.93234672304439703</v>
      </c>
      <c r="R371">
        <v>3.8427202875302799</v>
      </c>
      <c r="S371">
        <v>5.49691217628214</v>
      </c>
      <c r="T371">
        <v>4.6748315818925299</v>
      </c>
      <c r="U371">
        <v>0.93135701068108101</v>
      </c>
      <c r="V371">
        <v>3.2847775494643199</v>
      </c>
      <c r="W371">
        <v>7.5459990894200697</v>
      </c>
      <c r="X371">
        <v>5.1941103309302799</v>
      </c>
      <c r="Y371">
        <v>2.1343873517786598</v>
      </c>
      <c r="Z371">
        <v>5.28191834089436</v>
      </c>
      <c r="AA371">
        <v>10.627431906614801</v>
      </c>
      <c r="AB371">
        <v>7.63853813439869</v>
      </c>
      <c r="AC371">
        <v>1.3109939166043201</v>
      </c>
      <c r="AD371">
        <v>3.1951656418759602</v>
      </c>
      <c r="AE371">
        <v>6.8955613585279902</v>
      </c>
      <c r="AF371">
        <v>4.6789830273471997</v>
      </c>
      <c r="AG371">
        <v>1.1773714332401499</v>
      </c>
      <c r="AH371">
        <v>4.1059957641537297</v>
      </c>
      <c r="AI371">
        <v>9.2961241377153794</v>
      </c>
      <c r="AJ371">
        <v>6.1879589793512402</v>
      </c>
      <c r="AK371">
        <v>0.95602294455066905</v>
      </c>
      <c r="AL371">
        <v>2.56077795786062</v>
      </c>
      <c r="AM371">
        <v>5.9518163710518799</v>
      </c>
      <c r="AN371">
        <v>3.8139861177402099</v>
      </c>
      <c r="AO371">
        <v>1.3322231473771899</v>
      </c>
      <c r="AP371">
        <v>3.9528023598820101</v>
      </c>
      <c r="AQ371">
        <v>8.8948787061994601</v>
      </c>
      <c r="AR371">
        <v>6.1355220080830399</v>
      </c>
      <c r="AS371">
        <v>1.05516854212239</v>
      </c>
      <c r="AT371">
        <v>3.3333333333333299</v>
      </c>
      <c r="AU371">
        <v>7.6320858934913396</v>
      </c>
      <c r="AV371">
        <v>5.1921436013254896</v>
      </c>
      <c r="AW371">
        <v>0.88606536821867399</v>
      </c>
      <c r="AX371">
        <v>2.6972010178117101</v>
      </c>
      <c r="AY371">
        <v>5.9523809523809499</v>
      </c>
      <c r="AZ371">
        <v>3.89723932916892</v>
      </c>
      <c r="BA371">
        <v>1.62749437449293</v>
      </c>
      <c r="BB371">
        <v>4.6827794561933498</v>
      </c>
      <c r="BC371">
        <v>9.3067783694992805</v>
      </c>
      <c r="BD371">
        <v>6.3786272352699598</v>
      </c>
      <c r="BE371">
        <v>0.45190942447332499</v>
      </c>
      <c r="BF371">
        <v>2.06917115894487</v>
      </c>
      <c r="BG371">
        <v>5.7041044051758902</v>
      </c>
      <c r="BH371">
        <v>3.8558292098660201</v>
      </c>
      <c r="BI371">
        <v>0.62756828060332503</v>
      </c>
      <c r="BJ371">
        <v>1.98298385475983</v>
      </c>
      <c r="BK371">
        <v>5.4207613769799101</v>
      </c>
      <c r="BL371">
        <v>4.1979867935087798</v>
      </c>
    </row>
    <row r="372" spans="1:64" x14ac:dyDescent="0.25">
      <c r="A372" s="15" t="str">
        <f t="shared" si="10"/>
        <v xml:space="preserve">  Ind [NCL+DQ] / [Capital + ALLL]--34515</v>
      </c>
      <c r="B372" s="15" t="str">
        <f t="shared" si="11"/>
        <v xml:space="preserve">  Ind [NCL+DQ] / [Capital + ALLL]</v>
      </c>
      <c r="C372">
        <v>12</v>
      </c>
      <c r="D372" s="22">
        <v>34515</v>
      </c>
      <c r="E372">
        <v>0.437316972996317</v>
      </c>
      <c r="F372">
        <v>1.011915607443</v>
      </c>
      <c r="G372">
        <v>2.2891850426220302</v>
      </c>
      <c r="H372">
        <v>1.64924218979915</v>
      </c>
      <c r="I372">
        <v>0.43131389145531002</v>
      </c>
      <c r="J372">
        <v>1.05563747921983</v>
      </c>
      <c r="K372">
        <v>2.3237696110036499</v>
      </c>
      <c r="L372">
        <v>1.72394346660437</v>
      </c>
      <c r="M372">
        <v>0.392142747503817</v>
      </c>
      <c r="N372">
        <v>1.18338873016628</v>
      </c>
      <c r="O372">
        <v>2.7348084909285202</v>
      </c>
      <c r="P372">
        <v>2.0624732767939999</v>
      </c>
      <c r="Q372">
        <v>1.3824687556936399</v>
      </c>
      <c r="R372">
        <v>2.4414241528559999</v>
      </c>
      <c r="S372">
        <v>4.5203977762117296</v>
      </c>
      <c r="T372">
        <v>3.5070975132456801</v>
      </c>
      <c r="U372">
        <v>0.52772832235204303</v>
      </c>
      <c r="V372">
        <v>1.1554664460667601</v>
      </c>
      <c r="W372">
        <v>2.3784618449890398</v>
      </c>
      <c r="X372">
        <v>1.7629454958450399</v>
      </c>
      <c r="Y372">
        <v>0.45190445448676603</v>
      </c>
      <c r="Z372">
        <v>1.4634146341463401</v>
      </c>
      <c r="AA372">
        <v>3.1888003111024701</v>
      </c>
      <c r="AB372">
        <v>1.94116586068798</v>
      </c>
      <c r="AC372">
        <v>0.135230161735273</v>
      </c>
      <c r="AD372">
        <v>0.53260203374261905</v>
      </c>
      <c r="AE372">
        <v>1.2727750423636399</v>
      </c>
      <c r="AF372">
        <v>0.99460257661065599</v>
      </c>
      <c r="AG372">
        <v>0.31199529627252298</v>
      </c>
      <c r="AH372">
        <v>0.80482902475397</v>
      </c>
      <c r="AI372">
        <v>1.8115206133481201</v>
      </c>
      <c r="AJ372">
        <v>2.3173925285243202</v>
      </c>
      <c r="AK372">
        <v>0.72378716744913896</v>
      </c>
      <c r="AL372">
        <v>1.3801957952174599</v>
      </c>
      <c r="AM372">
        <v>2.44029075804777</v>
      </c>
      <c r="AN372">
        <v>1.71147123261403</v>
      </c>
      <c r="AO372">
        <v>0.29154518950437303</v>
      </c>
      <c r="AP372">
        <v>0.83671068113478897</v>
      </c>
      <c r="AQ372">
        <v>1.86878727634195</v>
      </c>
      <c r="AR372">
        <v>1.36788337340666</v>
      </c>
      <c r="AS372">
        <v>0.45449837882108901</v>
      </c>
      <c r="AT372">
        <v>1.0729613733905601</v>
      </c>
      <c r="AU372">
        <v>2.45120548439303</v>
      </c>
      <c r="AV372">
        <v>1.76668234568697</v>
      </c>
      <c r="AW372">
        <v>0.72599531615925095</v>
      </c>
      <c r="AX372">
        <v>1.4589074404279501</v>
      </c>
      <c r="AY372">
        <v>2.7190332326284001</v>
      </c>
      <c r="AZ372">
        <v>2.0611501781221699</v>
      </c>
      <c r="BA372">
        <v>0.61414399243015805</v>
      </c>
      <c r="BB372">
        <v>1.2273413897281</v>
      </c>
      <c r="BC372">
        <v>2.43840264337928</v>
      </c>
      <c r="BD372">
        <v>1.9962245687515301</v>
      </c>
      <c r="BE372">
        <v>0.60705350136410896</v>
      </c>
      <c r="BF372">
        <v>1.6944510622008</v>
      </c>
      <c r="BG372">
        <v>3.72842381089266</v>
      </c>
      <c r="BH372">
        <v>3.89989159426821</v>
      </c>
      <c r="BI372">
        <v>0.44564537274029398</v>
      </c>
      <c r="BJ372">
        <v>1.0011441647597299</v>
      </c>
      <c r="BK372">
        <v>1.9611117749587901</v>
      </c>
      <c r="BL372">
        <v>1.51529263977888</v>
      </c>
    </row>
    <row r="373" spans="1:64" x14ac:dyDescent="0.25">
      <c r="A373" s="15" t="str">
        <f t="shared" si="10"/>
        <v xml:space="preserve">  OREO / [Capital + ALLL]--34515</v>
      </c>
      <c r="B373" s="15" t="str">
        <f t="shared" si="11"/>
        <v xml:space="preserve">  OREO / [Capital + ALLL]</v>
      </c>
      <c r="C373">
        <v>13</v>
      </c>
      <c r="D373" s="22">
        <v>34515</v>
      </c>
      <c r="E373">
        <v>0</v>
      </c>
      <c r="F373">
        <v>0</v>
      </c>
      <c r="G373">
        <v>1.12563839436492</v>
      </c>
      <c r="H373">
        <v>1.3223741807087199</v>
      </c>
      <c r="I373">
        <v>0</v>
      </c>
      <c r="J373">
        <v>0</v>
      </c>
      <c r="K373">
        <v>1.4864648661620801</v>
      </c>
      <c r="L373">
        <v>1.2391547431988601</v>
      </c>
      <c r="M373">
        <v>0</v>
      </c>
      <c r="N373">
        <v>0.43548664332637399</v>
      </c>
      <c r="O373">
        <v>2.9086807904755201</v>
      </c>
      <c r="P373">
        <v>2.6573738628991599</v>
      </c>
      <c r="Q373">
        <v>3.88802488335925E-2</v>
      </c>
      <c r="R373">
        <v>0.82369961030667205</v>
      </c>
      <c r="S373">
        <v>2.8018212490150201</v>
      </c>
      <c r="T373">
        <v>1.9795420807317801</v>
      </c>
      <c r="U373">
        <v>0</v>
      </c>
      <c r="V373">
        <v>0</v>
      </c>
      <c r="W373">
        <v>1.75570656570905</v>
      </c>
      <c r="X373">
        <v>1.42493508175777</v>
      </c>
      <c r="Y373">
        <v>0</v>
      </c>
      <c r="Z373">
        <v>0</v>
      </c>
      <c r="AA373">
        <v>0.67822155237377502</v>
      </c>
      <c r="AB373">
        <v>0.67101780704217595</v>
      </c>
      <c r="AC373">
        <v>0</v>
      </c>
      <c r="AD373">
        <v>0</v>
      </c>
      <c r="AE373">
        <v>0.82230758035331497</v>
      </c>
      <c r="AF373">
        <v>0.96576152989323005</v>
      </c>
      <c r="AG373">
        <v>0</v>
      </c>
      <c r="AH373">
        <v>0</v>
      </c>
      <c r="AI373">
        <v>0.974557118716325</v>
      </c>
      <c r="AJ373">
        <v>0.88231083815107103</v>
      </c>
      <c r="AK373">
        <v>0</v>
      </c>
      <c r="AL373">
        <v>0.36891586338212501</v>
      </c>
      <c r="AM373">
        <v>1.6028495102404301</v>
      </c>
      <c r="AN373">
        <v>1.5776086004607</v>
      </c>
      <c r="AO373">
        <v>0</v>
      </c>
      <c r="AP373">
        <v>0</v>
      </c>
      <c r="AQ373">
        <v>0.97215741172810699</v>
      </c>
      <c r="AR373">
        <v>1.0941081676376501</v>
      </c>
      <c r="AS373">
        <v>0</v>
      </c>
      <c r="AT373">
        <v>0</v>
      </c>
      <c r="AU373">
        <v>1.5687722176647501</v>
      </c>
      <c r="AV373">
        <v>1.1310576539514501</v>
      </c>
      <c r="AW373">
        <v>0</v>
      </c>
      <c r="AX373">
        <v>0.37029818748781901</v>
      </c>
      <c r="AY373">
        <v>1.74716086359666</v>
      </c>
      <c r="AZ373">
        <v>1.3646839859203601</v>
      </c>
      <c r="BA373">
        <v>0</v>
      </c>
      <c r="BB373">
        <v>0.21398002853067</v>
      </c>
      <c r="BC373">
        <v>2.0515826899149201</v>
      </c>
      <c r="BD373">
        <v>1.58395621331398</v>
      </c>
      <c r="BE373">
        <v>0</v>
      </c>
      <c r="BF373">
        <v>4.7200868418692803E-2</v>
      </c>
      <c r="BG373">
        <v>1.8706708150992499</v>
      </c>
      <c r="BH373">
        <v>1.2921182592529199</v>
      </c>
      <c r="BI373">
        <v>0</v>
      </c>
      <c r="BJ373">
        <v>0.31347962382445099</v>
      </c>
      <c r="BK373">
        <v>2.1259728180217699</v>
      </c>
      <c r="BL373">
        <v>1.7906723728589999</v>
      </c>
    </row>
    <row r="374" spans="1:64" x14ac:dyDescent="0.25">
      <c r="A374" s="15" t="str">
        <f t="shared" si="10"/>
        <v>ROAA--34515</v>
      </c>
      <c r="B374" s="15" t="str">
        <f t="shared" si="11"/>
        <v>ROAA</v>
      </c>
      <c r="C374">
        <v>14</v>
      </c>
      <c r="D374" s="22">
        <v>34515</v>
      </c>
      <c r="E374">
        <v>0.92749999999999999</v>
      </c>
      <c r="F374">
        <v>1.1599999999999999</v>
      </c>
      <c r="G374">
        <v>1.415</v>
      </c>
      <c r="H374">
        <v>1.1217346938775501</v>
      </c>
      <c r="I374">
        <v>0.92</v>
      </c>
      <c r="J374">
        <v>1.19</v>
      </c>
      <c r="K374">
        <v>1.48</v>
      </c>
      <c r="L374">
        <v>1.1914218455743899</v>
      </c>
      <c r="M374">
        <v>0.86</v>
      </c>
      <c r="N374">
        <v>1.17</v>
      </c>
      <c r="O374">
        <v>1.47</v>
      </c>
      <c r="P374">
        <v>1.1456457142857099</v>
      </c>
      <c r="Q374">
        <v>0.88249999999999995</v>
      </c>
      <c r="R374">
        <v>1.1200000000000001</v>
      </c>
      <c r="S374">
        <v>1.2749999999999999</v>
      </c>
      <c r="T374">
        <v>1.09735294117647</v>
      </c>
      <c r="U374">
        <v>0.84</v>
      </c>
      <c r="V374">
        <v>1.125</v>
      </c>
      <c r="W374">
        <v>1.4</v>
      </c>
      <c r="X374">
        <v>1.12028776978417</v>
      </c>
      <c r="Y374">
        <v>1.1100000000000001</v>
      </c>
      <c r="Z374">
        <v>1.36</v>
      </c>
      <c r="AA374">
        <v>1.57</v>
      </c>
      <c r="AB374">
        <v>1.3464347826087</v>
      </c>
      <c r="AC374">
        <v>1.06</v>
      </c>
      <c r="AD374">
        <v>1.3049999999999999</v>
      </c>
      <c r="AE374">
        <v>1.5725</v>
      </c>
      <c r="AF374">
        <v>1.2944927536231901</v>
      </c>
      <c r="AG374">
        <v>0.96250000000000002</v>
      </c>
      <c r="AH374">
        <v>1.25</v>
      </c>
      <c r="AI374">
        <v>1.5549999999999999</v>
      </c>
      <c r="AJ374">
        <v>1.3872033898305101</v>
      </c>
      <c r="AK374">
        <v>0.94</v>
      </c>
      <c r="AL374">
        <v>1.18</v>
      </c>
      <c r="AM374">
        <v>1.48</v>
      </c>
      <c r="AN374">
        <v>1.1974757281553401</v>
      </c>
      <c r="AO374">
        <v>0.93</v>
      </c>
      <c r="AP374">
        <v>1.19</v>
      </c>
      <c r="AQ374">
        <v>1.48</v>
      </c>
      <c r="AR374">
        <v>1.20062608695652</v>
      </c>
      <c r="AS374">
        <v>0.91500000000000004</v>
      </c>
      <c r="AT374">
        <v>1.21</v>
      </c>
      <c r="AU374">
        <v>1.48</v>
      </c>
      <c r="AV374">
        <v>1.19438554216867</v>
      </c>
      <c r="AW374">
        <v>0.91</v>
      </c>
      <c r="AX374">
        <v>1.1499999999999999</v>
      </c>
      <c r="AY374">
        <v>1.4</v>
      </c>
      <c r="AZ374">
        <v>1.14888888888889</v>
      </c>
      <c r="BA374">
        <v>0.95499999999999996</v>
      </c>
      <c r="BB374">
        <v>1.23</v>
      </c>
      <c r="BC374">
        <v>1.52</v>
      </c>
      <c r="BD374">
        <v>1.1918719211822699</v>
      </c>
      <c r="BE374">
        <v>0.97250000000000003</v>
      </c>
      <c r="BF374">
        <v>1.27</v>
      </c>
      <c r="BG374">
        <v>1.56</v>
      </c>
      <c r="BH374">
        <v>1.6307575757575801</v>
      </c>
      <c r="BI374">
        <v>0.8</v>
      </c>
      <c r="BJ374">
        <v>1.1200000000000001</v>
      </c>
      <c r="BK374">
        <v>1.395</v>
      </c>
      <c r="BL374">
        <v>1.0329197080292001</v>
      </c>
    </row>
    <row r="375" spans="1:64" x14ac:dyDescent="0.25">
      <c r="A375" s="15" t="str">
        <f t="shared" si="10"/>
        <v>NIM--34515</v>
      </c>
      <c r="B375" s="15" t="str">
        <f t="shared" si="11"/>
        <v>NIM</v>
      </c>
      <c r="C375">
        <v>15</v>
      </c>
      <c r="D375" s="22">
        <v>34515</v>
      </c>
      <c r="E375">
        <v>4.45</v>
      </c>
      <c r="F375">
        <v>4.8250000000000002</v>
      </c>
      <c r="G375">
        <v>5.18</v>
      </c>
      <c r="H375">
        <v>4.8748979591836701</v>
      </c>
      <c r="I375">
        <v>4.38</v>
      </c>
      <c r="J375">
        <v>4.79</v>
      </c>
      <c r="K375">
        <v>5.23</v>
      </c>
      <c r="L375">
        <v>4.8433239171374796</v>
      </c>
      <c r="M375">
        <v>4.2</v>
      </c>
      <c r="N375">
        <v>4.68</v>
      </c>
      <c r="O375">
        <v>5.17</v>
      </c>
      <c r="P375">
        <v>4.7258657142857103</v>
      </c>
      <c r="Q375">
        <v>4.43</v>
      </c>
      <c r="R375">
        <v>4.83</v>
      </c>
      <c r="S375">
        <v>5.1749999999999998</v>
      </c>
      <c r="T375">
        <v>4.8935294117647103</v>
      </c>
      <c r="U375">
        <v>4.4424999999999999</v>
      </c>
      <c r="V375">
        <v>4.835</v>
      </c>
      <c r="W375">
        <v>5.2874999999999996</v>
      </c>
      <c r="X375">
        <v>4.8831115107913696</v>
      </c>
      <c r="Y375">
        <v>4.59</v>
      </c>
      <c r="Z375">
        <v>5.0999999999999996</v>
      </c>
      <c r="AA375">
        <v>5.66</v>
      </c>
      <c r="AB375">
        <v>5.1585217391304301</v>
      </c>
      <c r="AC375">
        <v>4.2175000000000002</v>
      </c>
      <c r="AD375">
        <v>4.5949999999999998</v>
      </c>
      <c r="AE375">
        <v>4.9974999999999996</v>
      </c>
      <c r="AF375">
        <v>4.5855797101449296</v>
      </c>
      <c r="AG375">
        <v>4.2300000000000004</v>
      </c>
      <c r="AH375">
        <v>4.7300000000000004</v>
      </c>
      <c r="AI375">
        <v>5.1224999999999996</v>
      </c>
      <c r="AJ375">
        <v>4.9555932203389803</v>
      </c>
      <c r="AK375">
        <v>4.45</v>
      </c>
      <c r="AL375">
        <v>4.72</v>
      </c>
      <c r="AM375">
        <v>4.99</v>
      </c>
      <c r="AN375">
        <v>4.71174757281553</v>
      </c>
      <c r="AO375">
        <v>4.29</v>
      </c>
      <c r="AP375">
        <v>4.7</v>
      </c>
      <c r="AQ375">
        <v>5.07</v>
      </c>
      <c r="AR375">
        <v>4.6715130434782601</v>
      </c>
      <c r="AS375">
        <v>4.46</v>
      </c>
      <c r="AT375">
        <v>4.87</v>
      </c>
      <c r="AU375">
        <v>5.335</v>
      </c>
      <c r="AV375">
        <v>4.9196385542168697</v>
      </c>
      <c r="AW375">
        <v>4.49</v>
      </c>
      <c r="AX375">
        <v>4.8499999999999996</v>
      </c>
      <c r="AY375">
        <v>5.25</v>
      </c>
      <c r="AZ375">
        <v>4.87447619047619</v>
      </c>
      <c r="BA375">
        <v>4.6349999999999998</v>
      </c>
      <c r="BB375">
        <v>5.0599999999999996</v>
      </c>
      <c r="BC375">
        <v>5.6</v>
      </c>
      <c r="BD375">
        <v>5.15108374384236</v>
      </c>
      <c r="BE375">
        <v>4.4824999999999999</v>
      </c>
      <c r="BF375">
        <v>4.8949999999999996</v>
      </c>
      <c r="BG375">
        <v>5.3925000000000001</v>
      </c>
      <c r="BH375">
        <v>5.6445454545454501</v>
      </c>
      <c r="BI375">
        <v>4.6950000000000003</v>
      </c>
      <c r="BJ375">
        <v>5.14</v>
      </c>
      <c r="BK375">
        <v>5.62</v>
      </c>
      <c r="BL375">
        <v>5.1924087591240902</v>
      </c>
    </row>
    <row r="376" spans="1:64" x14ac:dyDescent="0.25">
      <c r="A376" s="15" t="str">
        <f t="shared" si="10"/>
        <v>Provisions / Avg Assets--34515</v>
      </c>
      <c r="B376" s="15" t="str">
        <f t="shared" si="11"/>
        <v>Provisions / Avg Assets</v>
      </c>
      <c r="C376">
        <v>16</v>
      </c>
      <c r="D376" s="22">
        <v>34515</v>
      </c>
      <c r="E376">
        <v>0</v>
      </c>
      <c r="F376">
        <v>6.5000000000000002E-2</v>
      </c>
      <c r="G376">
        <v>0.1825</v>
      </c>
      <c r="H376">
        <v>0.110612244897959</v>
      </c>
      <c r="I376">
        <v>0</v>
      </c>
      <c r="J376">
        <v>0.06</v>
      </c>
      <c r="K376">
        <v>0.16</v>
      </c>
      <c r="L376">
        <v>0.119821092278719</v>
      </c>
      <c r="M376">
        <v>0</v>
      </c>
      <c r="N376">
        <v>0.08</v>
      </c>
      <c r="O376">
        <v>0.2</v>
      </c>
      <c r="P376">
        <v>0.145111428571429</v>
      </c>
      <c r="Q376">
        <v>4.2500000000000003E-2</v>
      </c>
      <c r="R376">
        <v>0.125</v>
      </c>
      <c r="S376">
        <v>0.17499999999999999</v>
      </c>
      <c r="T376">
        <v>0.128529411764706</v>
      </c>
      <c r="U376">
        <v>0</v>
      </c>
      <c r="V376">
        <v>0.06</v>
      </c>
      <c r="W376">
        <v>0.17</v>
      </c>
      <c r="X376">
        <v>0.12667266187050399</v>
      </c>
      <c r="Y376">
        <v>0</v>
      </c>
      <c r="Z376">
        <v>0.03</v>
      </c>
      <c r="AA376">
        <v>0.14000000000000001</v>
      </c>
      <c r="AB376">
        <v>8.3739130434782594E-2</v>
      </c>
      <c r="AC376">
        <v>0</v>
      </c>
      <c r="AD376">
        <v>0</v>
      </c>
      <c r="AE376">
        <v>0.12</v>
      </c>
      <c r="AF376">
        <v>7.0797101449275396E-2</v>
      </c>
      <c r="AG376">
        <v>0</v>
      </c>
      <c r="AH376">
        <v>0.05</v>
      </c>
      <c r="AI376">
        <v>0.21249999999999999</v>
      </c>
      <c r="AJ376">
        <v>0.25432203389830499</v>
      </c>
      <c r="AK376">
        <v>0.01</v>
      </c>
      <c r="AL376">
        <v>0.09</v>
      </c>
      <c r="AM376">
        <v>0.18</v>
      </c>
      <c r="AN376">
        <v>0.10737864077669899</v>
      </c>
      <c r="AO376">
        <v>0</v>
      </c>
      <c r="AP376">
        <v>0.01</v>
      </c>
      <c r="AQ376">
        <v>0.14000000000000001</v>
      </c>
      <c r="AR376">
        <v>0.103060869565217</v>
      </c>
      <c r="AS376">
        <v>0</v>
      </c>
      <c r="AT376">
        <v>0.06</v>
      </c>
      <c r="AU376">
        <v>0.17</v>
      </c>
      <c r="AV376">
        <v>0.118168674698795</v>
      </c>
      <c r="AW376">
        <v>0</v>
      </c>
      <c r="AX376">
        <v>7.0000000000000007E-2</v>
      </c>
      <c r="AY376">
        <v>0.15</v>
      </c>
      <c r="AZ376">
        <v>0.10336507936507899</v>
      </c>
      <c r="BA376">
        <v>0</v>
      </c>
      <c r="BB376">
        <v>0.1</v>
      </c>
      <c r="BC376">
        <v>0.22</v>
      </c>
      <c r="BD376">
        <v>0.139704433497537</v>
      </c>
      <c r="BE376">
        <v>2.5000000000000001E-3</v>
      </c>
      <c r="BF376">
        <v>0.08</v>
      </c>
      <c r="BG376">
        <v>0.185</v>
      </c>
      <c r="BH376">
        <v>0.375</v>
      </c>
      <c r="BI376">
        <v>0</v>
      </c>
      <c r="BJ376">
        <v>0.08</v>
      </c>
      <c r="BK376">
        <v>0.22500000000000001</v>
      </c>
      <c r="BL376">
        <v>0.14335766423357699</v>
      </c>
    </row>
    <row r="377" spans="1:64" x14ac:dyDescent="0.25">
      <c r="A377" s="15" t="str">
        <f t="shared" si="10"/>
        <v>Negative Earners (last 4 qtrs)--34515</v>
      </c>
      <c r="B377" s="15" t="str">
        <f t="shared" si="11"/>
        <v>Negative Earners (last 4 qtrs)</v>
      </c>
      <c r="C377">
        <v>17</v>
      </c>
      <c r="D377" s="22">
        <v>34515</v>
      </c>
      <c r="F377">
        <v>4</v>
      </c>
      <c r="H377">
        <v>4</v>
      </c>
      <c r="J377">
        <v>1.8484288354898299</v>
      </c>
      <c r="L377">
        <v>20</v>
      </c>
      <c r="N377">
        <v>4.5454545454545503</v>
      </c>
      <c r="P377">
        <v>487</v>
      </c>
      <c r="R377">
        <v>0</v>
      </c>
      <c r="T377">
        <v>0</v>
      </c>
      <c r="V377">
        <v>2.6501766784452299</v>
      </c>
      <c r="X377">
        <v>15</v>
      </c>
      <c r="Z377">
        <v>1.70940170940171</v>
      </c>
      <c r="AB377">
        <v>2</v>
      </c>
      <c r="AD377">
        <v>2.1428571428571401</v>
      </c>
      <c r="AF377">
        <v>3</v>
      </c>
      <c r="AH377">
        <v>0</v>
      </c>
      <c r="AI377"/>
      <c r="AJ377">
        <v>0</v>
      </c>
      <c r="AK377"/>
      <c r="AL377">
        <v>0</v>
      </c>
      <c r="AN377">
        <v>0</v>
      </c>
      <c r="AP377">
        <v>1.5384615384615401</v>
      </c>
      <c r="AR377">
        <v>9</v>
      </c>
      <c r="AT377">
        <v>1.1820330969267101</v>
      </c>
      <c r="AV377">
        <v>5</v>
      </c>
      <c r="AX377">
        <v>1.2461059190031201</v>
      </c>
      <c r="AZ377">
        <v>4</v>
      </c>
      <c r="BB377">
        <v>4.3478260869565197</v>
      </c>
      <c r="BD377">
        <v>9</v>
      </c>
      <c r="BF377">
        <v>1.51515151515152</v>
      </c>
      <c r="BH377">
        <v>1</v>
      </c>
      <c r="BJ377">
        <v>5.0359712230215798</v>
      </c>
      <c r="BL377">
        <v>7</v>
      </c>
    </row>
    <row r="378" spans="1:64" x14ac:dyDescent="0.25">
      <c r="A378" s="15" t="str">
        <f t="shared" si="10"/>
        <v>Noncore Funding / Liab--34515</v>
      </c>
      <c r="B378" s="15" t="str">
        <f t="shared" si="11"/>
        <v>Noncore Funding / Liab</v>
      </c>
      <c r="C378">
        <v>18</v>
      </c>
      <c r="D378" s="22">
        <v>34515</v>
      </c>
      <c r="E378">
        <v>5.4993874202030097</v>
      </c>
      <c r="F378">
        <v>8.5984388666647096</v>
      </c>
      <c r="G378">
        <v>14.3306382066519</v>
      </c>
      <c r="H378">
        <v>10.208605460488</v>
      </c>
      <c r="I378">
        <v>5.0140479112593503</v>
      </c>
      <c r="J378">
        <v>8.6559739363565296</v>
      </c>
      <c r="K378">
        <v>13.3990677753821</v>
      </c>
      <c r="L378">
        <v>9.8227320144893699</v>
      </c>
      <c r="M378">
        <v>6.2897754642189501</v>
      </c>
      <c r="N378">
        <v>10.4391352812933</v>
      </c>
      <c r="O378">
        <v>16.267561966508399</v>
      </c>
      <c r="P378">
        <v>12.446469744973299</v>
      </c>
      <c r="Q378">
        <v>4.94745990330017</v>
      </c>
      <c r="R378">
        <v>7.3216823582652797</v>
      </c>
      <c r="S378">
        <v>13.494754469413801</v>
      </c>
      <c r="T378">
        <v>8.6438654218565798</v>
      </c>
      <c r="U378">
        <v>4.5058376511506797</v>
      </c>
      <c r="V378">
        <v>8.0772732350005096</v>
      </c>
      <c r="W378">
        <v>12.575405650034901</v>
      </c>
      <c r="X378">
        <v>9.1497396154307307</v>
      </c>
      <c r="Y378">
        <v>6.5351399642644399</v>
      </c>
      <c r="Z378">
        <v>9.8410036643686691</v>
      </c>
      <c r="AA378">
        <v>14.583125809343599</v>
      </c>
      <c r="AB378">
        <v>10.5456660199394</v>
      </c>
      <c r="AC378">
        <v>7.8178380669336001</v>
      </c>
      <c r="AD378">
        <v>11.738866116158899</v>
      </c>
      <c r="AE378">
        <v>16.816212306752099</v>
      </c>
      <c r="AF378">
        <v>12.4836863962481</v>
      </c>
      <c r="AG378">
        <v>5.5748424203427396</v>
      </c>
      <c r="AH378">
        <v>8.5731532263607306</v>
      </c>
      <c r="AI378">
        <v>16.092429474912201</v>
      </c>
      <c r="AJ378">
        <v>13.4042449660855</v>
      </c>
      <c r="AK378">
        <v>3.8628149591161902</v>
      </c>
      <c r="AL378">
        <v>6.6949240871347699</v>
      </c>
      <c r="AM378">
        <v>9.3086077243191898</v>
      </c>
      <c r="AN378">
        <v>7.5077192940499202</v>
      </c>
      <c r="AO378">
        <v>5.2878061650762902</v>
      </c>
      <c r="AP378">
        <v>9.0416133552671702</v>
      </c>
      <c r="AQ378">
        <v>14.0297517004922</v>
      </c>
      <c r="AR378">
        <v>9.9507082056040908</v>
      </c>
      <c r="AS378">
        <v>5.5617255890597601</v>
      </c>
      <c r="AT378">
        <v>9.3312672509805807</v>
      </c>
      <c r="AU378">
        <v>13.690492136333001</v>
      </c>
      <c r="AV378">
        <v>10.225257681636499</v>
      </c>
      <c r="AW378">
        <v>3.6464927829830298</v>
      </c>
      <c r="AX378">
        <v>6.5527689555725903</v>
      </c>
      <c r="AY378">
        <v>11.047903652631</v>
      </c>
      <c r="AZ378">
        <v>7.8210830619834502</v>
      </c>
      <c r="BA378">
        <v>5.2749036795761102</v>
      </c>
      <c r="BB378">
        <v>9.2623673058364506</v>
      </c>
      <c r="BC378">
        <v>13.7774008180957</v>
      </c>
      <c r="BD378">
        <v>10.3194825896152</v>
      </c>
      <c r="BE378">
        <v>6.5693541452402604</v>
      </c>
      <c r="BF378">
        <v>11.0946182375005</v>
      </c>
      <c r="BG378">
        <v>15.467757350471199</v>
      </c>
      <c r="BH378">
        <v>17.7787080692183</v>
      </c>
      <c r="BI378">
        <v>3.80306674808641</v>
      </c>
      <c r="BJ378">
        <v>6.4275733581742003</v>
      </c>
      <c r="BK378">
        <v>11.202097129783301</v>
      </c>
      <c r="BL378">
        <v>8.3504019944842902</v>
      </c>
    </row>
    <row r="379" spans="1:64" x14ac:dyDescent="0.25">
      <c r="A379" s="15" t="str">
        <f t="shared" si="10"/>
        <v>Brokered Dep / Liab--34515</v>
      </c>
      <c r="B379" s="15" t="str">
        <f t="shared" si="11"/>
        <v>Brokered Dep / Liab</v>
      </c>
      <c r="C379">
        <v>19</v>
      </c>
      <c r="D379" s="22">
        <v>34515</v>
      </c>
      <c r="E379">
        <v>0</v>
      </c>
      <c r="F379">
        <v>0</v>
      </c>
      <c r="G379">
        <v>0</v>
      </c>
      <c r="H379">
        <v>0.26591116441714602</v>
      </c>
      <c r="I379">
        <v>0</v>
      </c>
      <c r="J379">
        <v>0</v>
      </c>
      <c r="K379">
        <v>0</v>
      </c>
      <c r="L379">
        <v>0.29326414509281201</v>
      </c>
      <c r="M379">
        <v>0</v>
      </c>
      <c r="N379">
        <v>0</v>
      </c>
      <c r="O379">
        <v>0</v>
      </c>
      <c r="P379">
        <v>0.179303471571022</v>
      </c>
      <c r="Q379">
        <v>0</v>
      </c>
      <c r="R379">
        <v>0</v>
      </c>
      <c r="S379">
        <v>0</v>
      </c>
      <c r="T379">
        <v>0.15017067096540601</v>
      </c>
      <c r="U379">
        <v>0</v>
      </c>
      <c r="V379">
        <v>0</v>
      </c>
      <c r="W379">
        <v>0</v>
      </c>
      <c r="X379">
        <v>0.36806183145809501</v>
      </c>
      <c r="Y379">
        <v>0</v>
      </c>
      <c r="Z379">
        <v>0</v>
      </c>
      <c r="AA379">
        <v>0</v>
      </c>
      <c r="AB379">
        <v>0.12112840024242</v>
      </c>
      <c r="AC379">
        <v>0</v>
      </c>
      <c r="AD379">
        <v>0</v>
      </c>
      <c r="AE379">
        <v>0</v>
      </c>
      <c r="AF379">
        <v>0.168512861562848</v>
      </c>
      <c r="AG379">
        <v>0</v>
      </c>
      <c r="AH379">
        <v>0</v>
      </c>
      <c r="AI379">
        <v>0</v>
      </c>
      <c r="AJ379">
        <v>0.64150769159117804</v>
      </c>
      <c r="AK379">
        <v>0</v>
      </c>
      <c r="AL379">
        <v>0</v>
      </c>
      <c r="AM379">
        <v>0</v>
      </c>
      <c r="AN379">
        <v>0.19986099268919399</v>
      </c>
      <c r="AO379">
        <v>0</v>
      </c>
      <c r="AP379">
        <v>0</v>
      </c>
      <c r="AQ379">
        <v>0</v>
      </c>
      <c r="AR379">
        <v>0.26107729739389901</v>
      </c>
      <c r="AS379">
        <v>0</v>
      </c>
      <c r="AT379">
        <v>0</v>
      </c>
      <c r="AU379">
        <v>0</v>
      </c>
      <c r="AV379">
        <v>0.37271831361943197</v>
      </c>
      <c r="AW379">
        <v>0</v>
      </c>
      <c r="AX379">
        <v>0</v>
      </c>
      <c r="AY379">
        <v>0</v>
      </c>
      <c r="AZ379">
        <v>0.18317565486228199</v>
      </c>
      <c r="BA379">
        <v>0</v>
      </c>
      <c r="BB379">
        <v>0</v>
      </c>
      <c r="BC379">
        <v>0</v>
      </c>
      <c r="BD379">
        <v>0.199160568282334</v>
      </c>
      <c r="BE379">
        <v>0</v>
      </c>
      <c r="BF379">
        <v>0</v>
      </c>
      <c r="BG379">
        <v>0</v>
      </c>
      <c r="BH379">
        <v>1.1937481973433499</v>
      </c>
      <c r="BI379">
        <v>0</v>
      </c>
      <c r="BJ379">
        <v>0</v>
      </c>
      <c r="BK379">
        <v>0</v>
      </c>
      <c r="BL379">
        <v>0.255050045929751</v>
      </c>
    </row>
    <row r="380" spans="1:64" x14ac:dyDescent="0.25">
      <c r="A380" s="15" t="str">
        <f t="shared" si="10"/>
        <v>Liquid Assets / Assets--34515</v>
      </c>
      <c r="B380" s="15" t="str">
        <f t="shared" si="11"/>
        <v>Liquid Assets / Assets</v>
      </c>
      <c r="C380">
        <v>20</v>
      </c>
      <c r="D380" s="22">
        <v>34515</v>
      </c>
      <c r="E380">
        <v>4.2498927009897303</v>
      </c>
      <c r="F380">
        <v>14.413154563130901</v>
      </c>
      <c r="G380">
        <v>24.937673018928098</v>
      </c>
      <c r="H380">
        <v>16.221544863782</v>
      </c>
      <c r="I380">
        <v>4.7007291483876799</v>
      </c>
      <c r="J380">
        <v>12.4210837236852</v>
      </c>
      <c r="K380">
        <v>22.486657589657401</v>
      </c>
      <c r="L380">
        <v>14.037396446086399</v>
      </c>
      <c r="M380">
        <v>5.1448476528459697</v>
      </c>
      <c r="N380">
        <v>13.7708950574736</v>
      </c>
      <c r="O380">
        <v>23.517043289684299</v>
      </c>
      <c r="P380">
        <v>15.106820947497701</v>
      </c>
      <c r="Q380">
        <v>11.777527043363101</v>
      </c>
      <c r="R380">
        <v>18.974386156042399</v>
      </c>
      <c r="S380">
        <v>25.445370298552501</v>
      </c>
      <c r="T380">
        <v>20.464851811115999</v>
      </c>
      <c r="U380">
        <v>4.6364038840845696</v>
      </c>
      <c r="V380">
        <v>12.1313643209761</v>
      </c>
      <c r="W380">
        <v>22.170255984891799</v>
      </c>
      <c r="X380">
        <v>13.6750291546548</v>
      </c>
      <c r="Y380">
        <v>6.7280157019209099</v>
      </c>
      <c r="Z380">
        <v>15.696134013276</v>
      </c>
      <c r="AA380">
        <v>26.033146332062898</v>
      </c>
      <c r="AB380">
        <v>16.6996109649623</v>
      </c>
      <c r="AC380">
        <v>1.5084131338927</v>
      </c>
      <c r="AD380">
        <v>11.6323869505089</v>
      </c>
      <c r="AE380">
        <v>21.6547738853622</v>
      </c>
      <c r="AF380">
        <v>12.897355815781401</v>
      </c>
      <c r="AG380">
        <v>2.0867216839507901</v>
      </c>
      <c r="AH380">
        <v>7.5321867775907503</v>
      </c>
      <c r="AI380">
        <v>18.315367692369701</v>
      </c>
      <c r="AJ380">
        <v>11.0610725469353</v>
      </c>
      <c r="AK380">
        <v>7.5553366855010102</v>
      </c>
      <c r="AL380">
        <v>14.2518287524674</v>
      </c>
      <c r="AM380">
        <v>22.159681120908299</v>
      </c>
      <c r="AN380">
        <v>15.948295303091999</v>
      </c>
      <c r="AO380">
        <v>3.4739661811485001</v>
      </c>
      <c r="AP380">
        <v>10.5993690851735</v>
      </c>
      <c r="AQ380">
        <v>21.999601275917101</v>
      </c>
      <c r="AR380">
        <v>13.162428007808399</v>
      </c>
      <c r="AS380">
        <v>4.6929687592948897</v>
      </c>
      <c r="AT380">
        <v>12.05198832242</v>
      </c>
      <c r="AU380">
        <v>22.012043788239701</v>
      </c>
      <c r="AV380">
        <v>13.7117133398805</v>
      </c>
      <c r="AW380">
        <v>7.8069032888310002</v>
      </c>
      <c r="AX380">
        <v>14.428170769710199</v>
      </c>
      <c r="AY380">
        <v>23.628077726438399</v>
      </c>
      <c r="AZ380">
        <v>16.179074970146601</v>
      </c>
      <c r="BA380">
        <v>5.0060386372281203</v>
      </c>
      <c r="BB380">
        <v>12.719245296035</v>
      </c>
      <c r="BC380">
        <v>22.561748559479401</v>
      </c>
      <c r="BD380">
        <v>13.916157751398201</v>
      </c>
      <c r="BE380">
        <v>3.0625323134170102</v>
      </c>
      <c r="BF380">
        <v>11.742562710416699</v>
      </c>
      <c r="BG380">
        <v>20.5182171708</v>
      </c>
      <c r="BH380">
        <v>12.900812899659</v>
      </c>
      <c r="BI380">
        <v>9.9879266154634205</v>
      </c>
      <c r="BJ380">
        <v>15.098658609165399</v>
      </c>
      <c r="BK380">
        <v>24.899063822596499</v>
      </c>
      <c r="BL380">
        <v>17.2045880220772</v>
      </c>
    </row>
    <row r="381" spans="1:64" x14ac:dyDescent="0.25">
      <c r="A381" s="15" t="str">
        <f t="shared" si="10"/>
        <v>Net Loan Growth (last 4 qtrs)--34515</v>
      </c>
      <c r="B381" s="15" t="str">
        <f t="shared" si="11"/>
        <v>Net Loan Growth (last 4 qtrs)</v>
      </c>
      <c r="C381">
        <v>21</v>
      </c>
      <c r="D381" s="22">
        <v>34515</v>
      </c>
      <c r="E381">
        <v>5.1775000000000002</v>
      </c>
      <c r="F381">
        <v>11.725</v>
      </c>
      <c r="G381">
        <v>17.375</v>
      </c>
      <c r="H381">
        <v>12.754693877551</v>
      </c>
      <c r="I381">
        <v>4.2249999999999996</v>
      </c>
      <c r="J381">
        <v>9.81</v>
      </c>
      <c r="K381">
        <v>15.92</v>
      </c>
      <c r="L381">
        <v>11.331048158640201</v>
      </c>
      <c r="M381">
        <v>2.2374999999999998</v>
      </c>
      <c r="N381">
        <v>9.01</v>
      </c>
      <c r="O381">
        <v>17.212499999999999</v>
      </c>
      <c r="P381">
        <v>11.359212447176301</v>
      </c>
      <c r="Q381">
        <v>4.4249999999999998</v>
      </c>
      <c r="R381">
        <v>8.2650000000000006</v>
      </c>
      <c r="S381">
        <v>14.612500000000001</v>
      </c>
      <c r="T381">
        <v>8.5702941176470606</v>
      </c>
      <c r="U381">
        <v>3.1</v>
      </c>
      <c r="V381">
        <v>8.56</v>
      </c>
      <c r="W381">
        <v>15.21</v>
      </c>
      <c r="X381">
        <v>10.573909909909901</v>
      </c>
      <c r="Y381">
        <v>4.3099999999999996</v>
      </c>
      <c r="Z381">
        <v>10.51</v>
      </c>
      <c r="AA381">
        <v>16.309999999999999</v>
      </c>
      <c r="AB381">
        <v>11.152347826087</v>
      </c>
      <c r="AC381">
        <v>7.6825000000000001</v>
      </c>
      <c r="AD381">
        <v>13.63</v>
      </c>
      <c r="AE381">
        <v>22.254999999999999</v>
      </c>
      <c r="AF381">
        <v>16.596086956521699</v>
      </c>
      <c r="AG381">
        <v>7.4675000000000002</v>
      </c>
      <c r="AH381">
        <v>11.64</v>
      </c>
      <c r="AI381">
        <v>17.47</v>
      </c>
      <c r="AJ381">
        <v>13.6956034482759</v>
      </c>
      <c r="AK381">
        <v>3.2</v>
      </c>
      <c r="AL381">
        <v>7.21</v>
      </c>
      <c r="AM381">
        <v>10.81</v>
      </c>
      <c r="AN381">
        <v>8.3600970873786409</v>
      </c>
      <c r="AO381">
        <v>4.7300000000000004</v>
      </c>
      <c r="AP381">
        <v>10.11</v>
      </c>
      <c r="AQ381">
        <v>15.89</v>
      </c>
      <c r="AR381">
        <v>11.4274782608696</v>
      </c>
      <c r="AS381">
        <v>6.2850000000000001</v>
      </c>
      <c r="AT381">
        <v>12.38</v>
      </c>
      <c r="AU381">
        <v>19.625</v>
      </c>
      <c r="AV381">
        <v>14.759686746988001</v>
      </c>
      <c r="AW381">
        <v>2.585</v>
      </c>
      <c r="AX381">
        <v>7.7549999999999999</v>
      </c>
      <c r="AY381">
        <v>13.2925</v>
      </c>
      <c r="AZ381">
        <v>8.5257961783439509</v>
      </c>
      <c r="BA381">
        <v>4.38</v>
      </c>
      <c r="BB381">
        <v>11.535</v>
      </c>
      <c r="BC381">
        <v>20.037500000000001</v>
      </c>
      <c r="BD381">
        <v>15.777029702970299</v>
      </c>
      <c r="BE381">
        <v>4.1100000000000003</v>
      </c>
      <c r="BF381">
        <v>11.08</v>
      </c>
      <c r="BG381">
        <v>18.62</v>
      </c>
      <c r="BH381">
        <v>12.2821538461538</v>
      </c>
      <c r="BI381">
        <v>3.56</v>
      </c>
      <c r="BJ381">
        <v>9.08</v>
      </c>
      <c r="BK381">
        <v>15.16</v>
      </c>
      <c r="BL381">
        <v>12.9974264705882</v>
      </c>
    </row>
    <row r="382" spans="1:64" x14ac:dyDescent="0.25">
      <c r="A382" s="15" t="str">
        <f t="shared" si="10"/>
        <v>Banks w/ Loan Growth (last 4 qtrs)--34515</v>
      </c>
      <c r="B382" s="15" t="str">
        <f t="shared" si="11"/>
        <v>Banks w/ Loan Growth (last 4 qtrs)</v>
      </c>
      <c r="C382">
        <v>22</v>
      </c>
      <c r="D382" s="22">
        <v>34515</v>
      </c>
      <c r="F382">
        <v>88</v>
      </c>
      <c r="J382">
        <v>87.523105360443594</v>
      </c>
      <c r="N382">
        <v>80.390143737166298</v>
      </c>
      <c r="R382">
        <v>88.235294117647101</v>
      </c>
      <c r="V382">
        <v>85.512367491166103</v>
      </c>
      <c r="Z382">
        <v>86.324786324786302</v>
      </c>
      <c r="AD382">
        <v>94.285714285714306</v>
      </c>
      <c r="AH382">
        <v>89.1666666666667</v>
      </c>
      <c r="AI382"/>
      <c r="AK382"/>
      <c r="AL382">
        <v>88.571428571428598</v>
      </c>
      <c r="AP382">
        <v>89.230769230769198</v>
      </c>
      <c r="AT382">
        <v>90.780141843971606</v>
      </c>
      <c r="AX382">
        <v>83.489096573208698</v>
      </c>
      <c r="BB382">
        <v>87.43961352657</v>
      </c>
      <c r="BF382">
        <v>84.848484848484802</v>
      </c>
      <c r="BJ382">
        <v>84.172661870503603</v>
      </c>
    </row>
    <row r="383" spans="1:64" x14ac:dyDescent="0.25">
      <c r="A383" s="15" t="str">
        <f t="shared" si="10"/>
        <v>Equity / Assets--34607</v>
      </c>
      <c r="B383" s="15" t="str">
        <f t="shared" si="11"/>
        <v>Equity / Assets</v>
      </c>
      <c r="C383">
        <v>1</v>
      </c>
      <c r="D383" s="22">
        <v>34607</v>
      </c>
      <c r="E383">
        <v>8.4561951737368108</v>
      </c>
      <c r="F383">
        <v>9.72854417353944</v>
      </c>
      <c r="G383">
        <v>11.838818367659799</v>
      </c>
      <c r="H383">
        <v>10.2797810641746</v>
      </c>
      <c r="I383">
        <v>8.1006553783988196</v>
      </c>
      <c r="J383">
        <v>9.30765165306242</v>
      </c>
      <c r="K383">
        <v>11.1402037465823</v>
      </c>
      <c r="L383">
        <v>9.8906757834059693</v>
      </c>
      <c r="M383">
        <v>7.7694796605685701</v>
      </c>
      <c r="N383">
        <v>9.0424004065489694</v>
      </c>
      <c r="O383">
        <v>10.9541574746763</v>
      </c>
      <c r="P383">
        <v>9.7339133056263805</v>
      </c>
      <c r="Q383">
        <v>7.9127712561082104</v>
      </c>
      <c r="R383">
        <v>9.04817499885724</v>
      </c>
      <c r="S383">
        <v>11.0530417087398</v>
      </c>
      <c r="T383">
        <v>9.6645726274992505</v>
      </c>
      <c r="U383">
        <v>7.9741630465625297</v>
      </c>
      <c r="V383">
        <v>9.0563031161473102</v>
      </c>
      <c r="W383">
        <v>10.847769719288999</v>
      </c>
      <c r="X383">
        <v>9.66145221601972</v>
      </c>
      <c r="Y383">
        <v>8.1169287904791396</v>
      </c>
      <c r="Z383">
        <v>9.1707239205044306</v>
      </c>
      <c r="AA383">
        <v>11.0518292682927</v>
      </c>
      <c r="AB383">
        <v>9.6868621506626393</v>
      </c>
      <c r="AC383">
        <v>8.3176206950068199</v>
      </c>
      <c r="AD383">
        <v>9.83393031585803</v>
      </c>
      <c r="AE383">
        <v>11.6176051094609</v>
      </c>
      <c r="AF383">
        <v>10.247539390145301</v>
      </c>
      <c r="AG383">
        <v>8.5068509083283406</v>
      </c>
      <c r="AH383">
        <v>10.5490328725908</v>
      </c>
      <c r="AI383">
        <v>12.9886506732666</v>
      </c>
      <c r="AJ383">
        <v>11.2169323537554</v>
      </c>
      <c r="AK383">
        <v>8.1909315467263504</v>
      </c>
      <c r="AL383">
        <v>9.1578949730059591</v>
      </c>
      <c r="AM383">
        <v>10.689640800657299</v>
      </c>
      <c r="AN383">
        <v>9.6147657112315006</v>
      </c>
      <c r="AO383">
        <v>8.4926195044997108</v>
      </c>
      <c r="AP383">
        <v>10.1476154428463</v>
      </c>
      <c r="AQ383">
        <v>11.835077902797099</v>
      </c>
      <c r="AR383">
        <v>10.600643470171599</v>
      </c>
      <c r="AS383">
        <v>7.85301569039878</v>
      </c>
      <c r="AT383">
        <v>8.9507253060678202</v>
      </c>
      <c r="AU383">
        <v>10.581628835335399</v>
      </c>
      <c r="AV383">
        <v>9.4607302689141992</v>
      </c>
      <c r="AW383">
        <v>7.9618531852865804</v>
      </c>
      <c r="AX383">
        <v>8.8813962111508093</v>
      </c>
      <c r="AY383">
        <v>10.5222128717306</v>
      </c>
      <c r="AZ383">
        <v>9.3151361144228506</v>
      </c>
      <c r="BA383">
        <v>7.7638285230628004</v>
      </c>
      <c r="BB383">
        <v>8.7267815705888108</v>
      </c>
      <c r="BC383">
        <v>10.492979289582101</v>
      </c>
      <c r="BD383">
        <v>9.2855981047054197</v>
      </c>
      <c r="BE383">
        <v>6.9399507510262897</v>
      </c>
      <c r="BF383">
        <v>8.6956700387058596</v>
      </c>
      <c r="BG383">
        <v>10.779176389622799</v>
      </c>
      <c r="BH383">
        <v>10.2599890909263</v>
      </c>
      <c r="BI383">
        <v>7.9388800074140997</v>
      </c>
      <c r="BJ383">
        <v>8.6459221369707304</v>
      </c>
      <c r="BK383">
        <v>10.386029411764699</v>
      </c>
      <c r="BL383">
        <v>9.2122539460010096</v>
      </c>
    </row>
    <row r="384" spans="1:64" x14ac:dyDescent="0.25">
      <c r="A384" s="15" t="str">
        <f t="shared" si="10"/>
        <v>Total Risk Based Capital Ratio--34607</v>
      </c>
      <c r="B384" s="15" t="str">
        <f t="shared" si="11"/>
        <v>Total Risk Based Capital Ratio</v>
      </c>
      <c r="C384">
        <v>2</v>
      </c>
      <c r="D384" s="22">
        <v>34607</v>
      </c>
      <c r="E384">
        <v>0</v>
      </c>
      <c r="F384">
        <v>0</v>
      </c>
      <c r="G384">
        <v>0</v>
      </c>
      <c r="H384">
        <v>0</v>
      </c>
      <c r="I384">
        <v>0</v>
      </c>
      <c r="J384">
        <v>0</v>
      </c>
      <c r="K384">
        <v>0</v>
      </c>
      <c r="L384">
        <v>0</v>
      </c>
      <c r="M384">
        <v>0</v>
      </c>
      <c r="N384">
        <v>0</v>
      </c>
      <c r="O384">
        <v>0</v>
      </c>
      <c r="P384">
        <v>0</v>
      </c>
      <c r="Q384">
        <v>0</v>
      </c>
      <c r="R384">
        <v>0</v>
      </c>
      <c r="S384">
        <v>0</v>
      </c>
      <c r="T384">
        <v>0</v>
      </c>
      <c r="U384">
        <v>0</v>
      </c>
      <c r="V384">
        <v>0</v>
      </c>
      <c r="W384">
        <v>0</v>
      </c>
      <c r="X384">
        <v>0</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0</v>
      </c>
      <c r="AZ384">
        <v>0</v>
      </c>
      <c r="BA384">
        <v>0</v>
      </c>
      <c r="BB384">
        <v>0</v>
      </c>
      <c r="BC384">
        <v>0</v>
      </c>
      <c r="BD384">
        <v>0</v>
      </c>
      <c r="BE384">
        <v>0</v>
      </c>
      <c r="BF384">
        <v>0</v>
      </c>
      <c r="BG384">
        <v>0</v>
      </c>
      <c r="BH384">
        <v>0</v>
      </c>
      <c r="BI384">
        <v>0</v>
      </c>
      <c r="BJ384">
        <v>0</v>
      </c>
      <c r="BK384">
        <v>0</v>
      </c>
      <c r="BL384">
        <v>0</v>
      </c>
    </row>
    <row r="385" spans="1:64" x14ac:dyDescent="0.25">
      <c r="A385" s="15" t="str">
        <f t="shared" si="10"/>
        <v>Tier 1 Leverage Ratio--34607</v>
      </c>
      <c r="B385" s="15" t="str">
        <f t="shared" si="11"/>
        <v>Tier 1 Leverage Ratio</v>
      </c>
      <c r="C385">
        <v>3</v>
      </c>
      <c r="D385" s="22">
        <v>34607</v>
      </c>
      <c r="E385">
        <v>0</v>
      </c>
      <c r="F385">
        <v>0</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c r="AW385">
        <v>0</v>
      </c>
      <c r="AX385">
        <v>0</v>
      </c>
      <c r="AY385">
        <v>0</v>
      </c>
      <c r="AZ385">
        <v>0</v>
      </c>
      <c r="BA385">
        <v>0</v>
      </c>
      <c r="BB385">
        <v>0</v>
      </c>
      <c r="BC385">
        <v>0</v>
      </c>
      <c r="BD385">
        <v>0</v>
      </c>
      <c r="BE385">
        <v>0</v>
      </c>
      <c r="BF385">
        <v>0</v>
      </c>
      <c r="BG385">
        <v>0</v>
      </c>
      <c r="BH385">
        <v>0</v>
      </c>
      <c r="BI385">
        <v>0</v>
      </c>
      <c r="BJ385">
        <v>0</v>
      </c>
      <c r="BK385">
        <v>0</v>
      </c>
      <c r="BL385">
        <v>0</v>
      </c>
    </row>
    <row r="386" spans="1:64" x14ac:dyDescent="0.25">
      <c r="A386" s="15" t="str">
        <f t="shared" si="10"/>
        <v>ALLL / Nonaccrual Loans--34607</v>
      </c>
      <c r="B386" s="15" t="str">
        <f t="shared" si="11"/>
        <v>ALLL / Nonaccrual Loans</v>
      </c>
      <c r="C386">
        <v>4</v>
      </c>
      <c r="D386" s="22">
        <v>34607</v>
      </c>
      <c r="E386">
        <v>209.55773501110301</v>
      </c>
      <c r="F386">
        <v>382.71786184829699</v>
      </c>
      <c r="G386">
        <v>998.72159090909099</v>
      </c>
      <c r="H386">
        <v>1209.9442437612099</v>
      </c>
      <c r="I386">
        <v>161.62687247364701</v>
      </c>
      <c r="J386">
        <v>345.05876068376102</v>
      </c>
      <c r="K386">
        <v>856.59102498725099</v>
      </c>
      <c r="L386">
        <v>1064.2496469702301</v>
      </c>
      <c r="M386">
        <v>133.53636832832001</v>
      </c>
      <c r="N386">
        <v>289.67698967698999</v>
      </c>
      <c r="O386">
        <v>792.46309246309204</v>
      </c>
      <c r="P386">
        <v>996.10043028263794</v>
      </c>
      <c r="Q386">
        <v>289.87854251012101</v>
      </c>
      <c r="R386">
        <v>443.90243902438999</v>
      </c>
      <c r="S386">
        <v>907.5</v>
      </c>
      <c r="T386">
        <v>2092.9082880843998</v>
      </c>
      <c r="U386">
        <v>172.20208045274799</v>
      </c>
      <c r="V386">
        <v>352.97941495124599</v>
      </c>
      <c r="W386">
        <v>956.67701863354</v>
      </c>
      <c r="X386">
        <v>1129.87777525563</v>
      </c>
      <c r="Y386">
        <v>204.166666666667</v>
      </c>
      <c r="Z386">
        <v>307.11111111111097</v>
      </c>
      <c r="AA386">
        <v>954.54545454545496</v>
      </c>
      <c r="AB386">
        <v>1493.4108598396499</v>
      </c>
      <c r="AC386">
        <v>238.90982529375401</v>
      </c>
      <c r="AD386">
        <v>534.57880434782601</v>
      </c>
      <c r="AE386">
        <v>881.89655172413802</v>
      </c>
      <c r="AF386">
        <v>1041.2176254579001</v>
      </c>
      <c r="AG386">
        <v>136.222503154604</v>
      </c>
      <c r="AH386">
        <v>330.90001008979903</v>
      </c>
      <c r="AI386">
        <v>825.15247485960595</v>
      </c>
      <c r="AJ386">
        <v>2870.29206441933</v>
      </c>
      <c r="AK386">
        <v>115.947332237655</v>
      </c>
      <c r="AL386">
        <v>242.69293924466299</v>
      </c>
      <c r="AM386">
        <v>462.638155929503</v>
      </c>
      <c r="AN386">
        <v>433.49557312791501</v>
      </c>
      <c r="AO386">
        <v>144.98141263940499</v>
      </c>
      <c r="AP386">
        <v>313.84615384615398</v>
      </c>
      <c r="AQ386">
        <v>864.78873239436598</v>
      </c>
      <c r="AR386">
        <v>971.89141405697103</v>
      </c>
      <c r="AS386">
        <v>183.28896567529901</v>
      </c>
      <c r="AT386">
        <v>367.65182062561098</v>
      </c>
      <c r="AU386">
        <v>957.42753623188401</v>
      </c>
      <c r="AV386">
        <v>1266.45699569566</v>
      </c>
      <c r="AW386">
        <v>144.98425150056499</v>
      </c>
      <c r="AX386">
        <v>319.91708723864502</v>
      </c>
      <c r="AY386">
        <v>777.30769230769204</v>
      </c>
      <c r="AZ386">
        <v>1080.4325407675899</v>
      </c>
      <c r="BA386">
        <v>168.39347079037799</v>
      </c>
      <c r="BB386">
        <v>409.56965624192298</v>
      </c>
      <c r="BC386">
        <v>948.79261363636397</v>
      </c>
      <c r="BD386">
        <v>1375.5898719651</v>
      </c>
      <c r="BE386">
        <v>191.496643457516</v>
      </c>
      <c r="BF386">
        <v>459.71192722372001</v>
      </c>
      <c r="BG386">
        <v>727.51897451482205</v>
      </c>
      <c r="BH386">
        <v>1057.42562791814</v>
      </c>
      <c r="BI386">
        <v>183.82507942963301</v>
      </c>
      <c r="BJ386">
        <v>398.33188716168797</v>
      </c>
      <c r="BK386">
        <v>1037.5481563016001</v>
      </c>
      <c r="BL386">
        <v>1127.4340116149699</v>
      </c>
    </row>
    <row r="387" spans="1:64" x14ac:dyDescent="0.25">
      <c r="A387" s="15" t="str">
        <f t="shared" ref="A387:A450" si="12">B387&amp;"--"&amp;D387</f>
        <v>[NCL + OREO] / [Total Loans + OREO]--34607</v>
      </c>
      <c r="B387" s="15" t="str">
        <f t="shared" ref="B387:B450" si="13">VLOOKUP(C387,labels,2,FALSE)</f>
        <v>[NCL + OREO] / [Total Loans + OREO]</v>
      </c>
      <c r="C387">
        <v>5</v>
      </c>
      <c r="D387" s="22">
        <v>34607</v>
      </c>
      <c r="E387">
        <v>0.40587450711065798</v>
      </c>
      <c r="F387">
        <v>0.96479447653102401</v>
      </c>
      <c r="G387">
        <v>1.7666330860244099</v>
      </c>
      <c r="H387">
        <v>1.3152331368971999</v>
      </c>
      <c r="I387">
        <v>0.31740496545459701</v>
      </c>
      <c r="J387">
        <v>0.80125277306537901</v>
      </c>
      <c r="K387">
        <v>1.5959741043639</v>
      </c>
      <c r="L387">
        <v>1.17822851030619</v>
      </c>
      <c r="M387">
        <v>0.36760194732097101</v>
      </c>
      <c r="N387">
        <v>0.96525410814919499</v>
      </c>
      <c r="O387">
        <v>2.0356698820942398</v>
      </c>
      <c r="P387">
        <v>1.55506858063502</v>
      </c>
      <c r="Q387">
        <v>0.54100822803425497</v>
      </c>
      <c r="R387">
        <v>0.68896287959106695</v>
      </c>
      <c r="S387">
        <v>1.2012583747207</v>
      </c>
      <c r="T387">
        <v>1.08733215859556</v>
      </c>
      <c r="U387">
        <v>0.34513986539469199</v>
      </c>
      <c r="V387">
        <v>0.82174209323766401</v>
      </c>
      <c r="W387">
        <v>1.56465398367491</v>
      </c>
      <c r="X387">
        <v>1.1486944279601801</v>
      </c>
      <c r="Y387">
        <v>0.27457346135249</v>
      </c>
      <c r="Z387">
        <v>0.78051157764303603</v>
      </c>
      <c r="AA387">
        <v>1.5918440350563401</v>
      </c>
      <c r="AB387">
        <v>1.19762882179967</v>
      </c>
      <c r="AC387">
        <v>0.15765915965064201</v>
      </c>
      <c r="AD387">
        <v>0.54945054945054905</v>
      </c>
      <c r="AE387">
        <v>1.3813515736641</v>
      </c>
      <c r="AF387">
        <v>1.01005974514888</v>
      </c>
      <c r="AG387">
        <v>0.28839834531776098</v>
      </c>
      <c r="AH387">
        <v>1.0128927141307</v>
      </c>
      <c r="AI387">
        <v>1.9563815399968401</v>
      </c>
      <c r="AJ387">
        <v>1.4150881553536501</v>
      </c>
      <c r="AK387">
        <v>0.46570791244938797</v>
      </c>
      <c r="AL387">
        <v>0.90365396423962396</v>
      </c>
      <c r="AM387">
        <v>1.8310748654253299</v>
      </c>
      <c r="AN387">
        <v>1.3549610230406399</v>
      </c>
      <c r="AO387">
        <v>0.33025932166653799</v>
      </c>
      <c r="AP387">
        <v>0.86537170709542799</v>
      </c>
      <c r="AQ387">
        <v>1.812515770656</v>
      </c>
      <c r="AR387">
        <v>1.31879267268398</v>
      </c>
      <c r="AS387">
        <v>0.28854339666593798</v>
      </c>
      <c r="AT387">
        <v>0.73145420879592604</v>
      </c>
      <c r="AU387">
        <v>1.4132561867361899</v>
      </c>
      <c r="AV387">
        <v>1.0779062067465199</v>
      </c>
      <c r="AW387">
        <v>0.388241608951155</v>
      </c>
      <c r="AX387">
        <v>0.83573687793821405</v>
      </c>
      <c r="AY387">
        <v>1.5398172765712901</v>
      </c>
      <c r="AZ387">
        <v>1.15468988293811</v>
      </c>
      <c r="BA387">
        <v>0.24252976013837199</v>
      </c>
      <c r="BB387">
        <v>0.72939927853080599</v>
      </c>
      <c r="BC387">
        <v>1.5873117633079901</v>
      </c>
      <c r="BD387">
        <v>1.1566277610967799</v>
      </c>
      <c r="BE387">
        <v>0.27462886186783703</v>
      </c>
      <c r="BF387">
        <v>0.78051157764303603</v>
      </c>
      <c r="BG387">
        <v>1.3435992085880599</v>
      </c>
      <c r="BH387">
        <v>1.0641296763864301</v>
      </c>
      <c r="BI387">
        <v>0.22501503556689301</v>
      </c>
      <c r="BJ387">
        <v>0.70867156294292</v>
      </c>
      <c r="BK387">
        <v>1.4074074074074101</v>
      </c>
      <c r="BL387">
        <v>1.0643038039397801</v>
      </c>
    </row>
    <row r="388" spans="1:64" x14ac:dyDescent="0.25">
      <c r="A388" s="15" t="str">
        <f t="shared" si="12"/>
        <v>[Noncurrent + Delinquent Loans] / [Capital + ALLL]--34607</v>
      </c>
      <c r="B388" s="15" t="str">
        <f t="shared" si="13"/>
        <v>[Noncurrent + Delinquent Loans] / [Capital + ALLL]</v>
      </c>
      <c r="C388">
        <v>6</v>
      </c>
      <c r="D388" s="22">
        <v>34607</v>
      </c>
      <c r="E388">
        <v>5.1020762886313102</v>
      </c>
      <c r="F388">
        <v>10.828292228943701</v>
      </c>
      <c r="G388">
        <v>15.445279574911</v>
      </c>
      <c r="H388">
        <v>12.1676783649917</v>
      </c>
      <c r="I388">
        <v>4.7785859432872604</v>
      </c>
      <c r="J388">
        <v>9.9753694581280801</v>
      </c>
      <c r="K388">
        <v>17.1391654530705</v>
      </c>
      <c r="L388">
        <v>11.936155622905501</v>
      </c>
      <c r="M388">
        <v>4.9408345443221897</v>
      </c>
      <c r="N388">
        <v>10.2858918582971</v>
      </c>
      <c r="O388">
        <v>18.2840616966581</v>
      </c>
      <c r="P388">
        <v>13.3263843804333</v>
      </c>
      <c r="Q388">
        <v>6.77716077791393</v>
      </c>
      <c r="R388">
        <v>13.1684674111814</v>
      </c>
      <c r="S388">
        <v>17.699509218466002</v>
      </c>
      <c r="T388">
        <v>13.4190049732569</v>
      </c>
      <c r="U388">
        <v>5.5887268771198899</v>
      </c>
      <c r="V388">
        <v>10.6938775510204</v>
      </c>
      <c r="W388">
        <v>17.271275948706901</v>
      </c>
      <c r="X388">
        <v>12.0975962029152</v>
      </c>
      <c r="Y388">
        <v>5.5922330097087398</v>
      </c>
      <c r="Z388">
        <v>10.9199205823958</v>
      </c>
      <c r="AA388">
        <v>19.504086438564901</v>
      </c>
      <c r="AB388">
        <v>13.2997938975679</v>
      </c>
      <c r="AC388">
        <v>2.6952938227191301</v>
      </c>
      <c r="AD388">
        <v>5.6389912156418198</v>
      </c>
      <c r="AE388">
        <v>10.7044082867565</v>
      </c>
      <c r="AF388">
        <v>8.0496038163104195</v>
      </c>
      <c r="AG388">
        <v>3.3569587416870199</v>
      </c>
      <c r="AH388">
        <v>7.9719664084313502</v>
      </c>
      <c r="AI388">
        <v>16.518338826157301</v>
      </c>
      <c r="AJ388">
        <v>10.7449964618505</v>
      </c>
      <c r="AK388">
        <v>7.7049063337968802</v>
      </c>
      <c r="AL388">
        <v>13.7887151836653</v>
      </c>
      <c r="AM388">
        <v>22.481018473017901</v>
      </c>
      <c r="AN388">
        <v>16.163266299443301</v>
      </c>
      <c r="AO388">
        <v>3.7658974692751301</v>
      </c>
      <c r="AP388">
        <v>8.84353741496599</v>
      </c>
      <c r="AQ388">
        <v>15.688291666444099</v>
      </c>
      <c r="AR388">
        <v>10.9917850157546</v>
      </c>
      <c r="AS388">
        <v>4.5994591144839596</v>
      </c>
      <c r="AT388">
        <v>10.077511059202999</v>
      </c>
      <c r="AU388">
        <v>16.228980970078901</v>
      </c>
      <c r="AV388">
        <v>11.4813564214479</v>
      </c>
      <c r="AW388">
        <v>6.6136518848171502</v>
      </c>
      <c r="AX388">
        <v>12.2080800373895</v>
      </c>
      <c r="AY388">
        <v>19.350180583884299</v>
      </c>
      <c r="AZ388">
        <v>13.886160283820001</v>
      </c>
      <c r="BA388">
        <v>5.5856740237952698</v>
      </c>
      <c r="BB388">
        <v>10.5891040176754</v>
      </c>
      <c r="BC388">
        <v>17.414349697768401</v>
      </c>
      <c r="BD388">
        <v>13.0213272870767</v>
      </c>
      <c r="BE388">
        <v>6.8382090247792098</v>
      </c>
      <c r="BF388">
        <v>10.7857655197945</v>
      </c>
      <c r="BG388">
        <v>19.261330715817</v>
      </c>
      <c r="BH388">
        <v>13.2871765998188</v>
      </c>
      <c r="BI388">
        <v>4.1546001336600602</v>
      </c>
      <c r="BJ388">
        <v>8.4676735109451897</v>
      </c>
      <c r="BK388">
        <v>15.8871939671499</v>
      </c>
      <c r="BL388">
        <v>10.7774448743059</v>
      </c>
    </row>
    <row r="389" spans="1:64" x14ac:dyDescent="0.25">
      <c r="A389" s="15" t="str">
        <f t="shared" si="12"/>
        <v xml:space="preserve">  Ag [NCL+DQ] / [Capital + ALLL]--34607</v>
      </c>
      <c r="B389" s="15" t="str">
        <f t="shared" si="13"/>
        <v xml:space="preserve">  Ag [NCL+DQ] / [Capital + ALLL]</v>
      </c>
      <c r="C389">
        <v>7</v>
      </c>
      <c r="D389" s="22">
        <v>34607</v>
      </c>
      <c r="E389">
        <v>0</v>
      </c>
      <c r="F389">
        <v>0.28788609354170802</v>
      </c>
      <c r="G389">
        <v>4.9190726357002701</v>
      </c>
      <c r="H389">
        <v>3.53756108582601</v>
      </c>
      <c r="I389">
        <v>0</v>
      </c>
      <c r="J389">
        <v>0.44020542920029299</v>
      </c>
      <c r="K389">
        <v>3.8012607057274899</v>
      </c>
      <c r="L389">
        <v>2.7892433835828498</v>
      </c>
      <c r="M389">
        <v>0</v>
      </c>
      <c r="N389">
        <v>0</v>
      </c>
      <c r="O389">
        <v>0.97004279600570598</v>
      </c>
      <c r="P389">
        <v>1.3209646699759301</v>
      </c>
      <c r="Q389">
        <v>0</v>
      </c>
      <c r="R389">
        <v>0</v>
      </c>
      <c r="S389">
        <v>0</v>
      </c>
      <c r="T389">
        <v>1.7745517825658901E-2</v>
      </c>
      <c r="U389">
        <v>0</v>
      </c>
      <c r="V389">
        <v>0.36496350364963498</v>
      </c>
      <c r="W389">
        <v>4.0442295586141803</v>
      </c>
      <c r="X389">
        <v>2.9999087135910001</v>
      </c>
      <c r="Y389">
        <v>0</v>
      </c>
      <c r="Z389">
        <v>2.9231218941829899E-2</v>
      </c>
      <c r="AA389">
        <v>2.4317617866005001</v>
      </c>
      <c r="AB389">
        <v>1.88505951111379</v>
      </c>
      <c r="AC389">
        <v>0</v>
      </c>
      <c r="AD389">
        <v>0.75696134090294698</v>
      </c>
      <c r="AE389">
        <v>3.82366643372933</v>
      </c>
      <c r="AF389">
        <v>2.7561545506654599</v>
      </c>
      <c r="AG389">
        <v>0.58976656193040999</v>
      </c>
      <c r="AH389">
        <v>2.0448824553503799</v>
      </c>
      <c r="AI389">
        <v>6.8922417880728499</v>
      </c>
      <c r="AJ389">
        <v>4.9258888703618702</v>
      </c>
      <c r="AK389">
        <v>0</v>
      </c>
      <c r="AL389">
        <v>9.6743891966356396E-2</v>
      </c>
      <c r="AM389">
        <v>2.3452253768871301</v>
      </c>
      <c r="AN389">
        <v>1.880774393567</v>
      </c>
      <c r="AO389">
        <v>0.18716851027374301</v>
      </c>
      <c r="AP389">
        <v>2.1108179419525102</v>
      </c>
      <c r="AQ389">
        <v>6.5264831232764298</v>
      </c>
      <c r="AR389">
        <v>4.6742388686615097</v>
      </c>
      <c r="AS389">
        <v>0</v>
      </c>
      <c r="AT389">
        <v>0.30321494665708798</v>
      </c>
      <c r="AU389">
        <v>3.38380209738926</v>
      </c>
      <c r="AV389">
        <v>2.5766433769249502</v>
      </c>
      <c r="AW389">
        <v>0</v>
      </c>
      <c r="AX389">
        <v>0</v>
      </c>
      <c r="AY389">
        <v>1.5092729165685499</v>
      </c>
      <c r="AZ389">
        <v>1.3651618085250301</v>
      </c>
      <c r="BA389">
        <v>0</v>
      </c>
      <c r="BB389">
        <v>0</v>
      </c>
      <c r="BC389">
        <v>0.98404831575298601</v>
      </c>
      <c r="BD389">
        <v>1.0796482813664201</v>
      </c>
      <c r="BE389">
        <v>0</v>
      </c>
      <c r="BF389">
        <v>0</v>
      </c>
      <c r="BG389">
        <v>1.11355681350175</v>
      </c>
      <c r="BH389">
        <v>0.95322387863498304</v>
      </c>
      <c r="BI389">
        <v>0</v>
      </c>
      <c r="BJ389">
        <v>0</v>
      </c>
      <c r="BK389">
        <v>0</v>
      </c>
      <c r="BL389">
        <v>0.52752527843472596</v>
      </c>
    </row>
    <row r="390" spans="1:64" x14ac:dyDescent="0.25">
      <c r="A390" s="15" t="str">
        <f t="shared" si="12"/>
        <v xml:space="preserve">  CLD [NCL+DQ] / [Capital + ALLL]--34607</v>
      </c>
      <c r="B390" s="15" t="str">
        <f t="shared" si="13"/>
        <v xml:space="preserve">  CLD [NCL+DQ] / [Capital + ALLL]</v>
      </c>
      <c r="C390">
        <v>8</v>
      </c>
      <c r="D390" s="22">
        <v>34607</v>
      </c>
      <c r="E390">
        <v>0</v>
      </c>
      <c r="F390">
        <v>0</v>
      </c>
      <c r="G390">
        <v>0</v>
      </c>
      <c r="H390">
        <v>0.25460671768690002</v>
      </c>
      <c r="I390">
        <v>0</v>
      </c>
      <c r="J390">
        <v>0</v>
      </c>
      <c r="K390">
        <v>0</v>
      </c>
      <c r="L390">
        <v>0.10157369146466901</v>
      </c>
      <c r="M390">
        <v>0</v>
      </c>
      <c r="N390">
        <v>0</v>
      </c>
      <c r="O390">
        <v>0</v>
      </c>
      <c r="P390">
        <v>0.30761265324012699</v>
      </c>
      <c r="Q390">
        <v>0</v>
      </c>
      <c r="R390">
        <v>0</v>
      </c>
      <c r="S390">
        <v>0</v>
      </c>
      <c r="T390">
        <v>1.4224568461710101E-2</v>
      </c>
      <c r="U390">
        <v>0</v>
      </c>
      <c r="V390">
        <v>0</v>
      </c>
      <c r="W390">
        <v>0</v>
      </c>
      <c r="X390">
        <v>0.11055667079749699</v>
      </c>
      <c r="Y390">
        <v>0</v>
      </c>
      <c r="Z390">
        <v>0</v>
      </c>
      <c r="AA390">
        <v>0</v>
      </c>
      <c r="AB390">
        <v>0.30317913774917499</v>
      </c>
      <c r="AC390">
        <v>0</v>
      </c>
      <c r="AD390">
        <v>0</v>
      </c>
      <c r="AE390">
        <v>0</v>
      </c>
      <c r="AF390">
        <v>2.2774027013379199E-2</v>
      </c>
      <c r="AG390">
        <v>0</v>
      </c>
      <c r="AH390">
        <v>0</v>
      </c>
      <c r="AI390">
        <v>0</v>
      </c>
      <c r="AJ390">
        <v>1.1955821859882801E-2</v>
      </c>
      <c r="AK390">
        <v>0</v>
      </c>
      <c r="AL390">
        <v>0</v>
      </c>
      <c r="AM390">
        <v>0</v>
      </c>
      <c r="AN390">
        <v>0.18111778419098701</v>
      </c>
      <c r="AO390">
        <v>0</v>
      </c>
      <c r="AP390">
        <v>0</v>
      </c>
      <c r="AQ390">
        <v>0</v>
      </c>
      <c r="AR390">
        <v>6.1422739258325698E-2</v>
      </c>
      <c r="AS390">
        <v>0</v>
      </c>
      <c r="AT390">
        <v>0</v>
      </c>
      <c r="AU390">
        <v>0</v>
      </c>
      <c r="AV390">
        <v>0.19249006503514901</v>
      </c>
      <c r="AW390">
        <v>0</v>
      </c>
      <c r="AX390">
        <v>0</v>
      </c>
      <c r="AY390">
        <v>0</v>
      </c>
      <c r="AZ390">
        <v>0.141973141967038</v>
      </c>
      <c r="BA390">
        <v>0</v>
      </c>
      <c r="BB390">
        <v>0</v>
      </c>
      <c r="BC390">
        <v>0</v>
      </c>
      <c r="BD390">
        <v>0.12686397493076701</v>
      </c>
      <c r="BE390">
        <v>0</v>
      </c>
      <c r="BF390">
        <v>0</v>
      </c>
      <c r="BG390">
        <v>0</v>
      </c>
      <c r="BH390">
        <v>0.18230735386181801</v>
      </c>
      <c r="BI390">
        <v>0</v>
      </c>
      <c r="BJ390">
        <v>0</v>
      </c>
      <c r="BK390">
        <v>0</v>
      </c>
      <c r="BL390">
        <v>0.244630430315117</v>
      </c>
    </row>
    <row r="391" spans="1:64" x14ac:dyDescent="0.25">
      <c r="A391" s="15" t="str">
        <f t="shared" si="12"/>
        <v xml:space="preserve">  CRE [NCL+DQ] / [Capital + ALLL]--34607</v>
      </c>
      <c r="B391" s="15" t="str">
        <f t="shared" si="13"/>
        <v xml:space="preserve">  CRE [NCL+DQ] / [Capital + ALLL]</v>
      </c>
      <c r="C391">
        <v>9</v>
      </c>
      <c r="D391" s="22">
        <v>34607</v>
      </c>
      <c r="E391">
        <v>0</v>
      </c>
      <c r="F391">
        <v>0</v>
      </c>
      <c r="G391">
        <v>1.3579887339500401</v>
      </c>
      <c r="H391">
        <v>1.27198250125796</v>
      </c>
      <c r="I391">
        <v>0</v>
      </c>
      <c r="J391">
        <v>0</v>
      </c>
      <c r="K391">
        <v>1.6368036219103601</v>
      </c>
      <c r="L391">
        <v>1.31546751789576</v>
      </c>
      <c r="M391">
        <v>0</v>
      </c>
      <c r="N391">
        <v>0.36466103099618802</v>
      </c>
      <c r="O391">
        <v>2.9264972776769498</v>
      </c>
      <c r="P391">
        <v>2.4045717012206498</v>
      </c>
      <c r="Q391">
        <v>0</v>
      </c>
      <c r="R391">
        <v>3.8095238095238099E-2</v>
      </c>
      <c r="S391">
        <v>1.55701116289705</v>
      </c>
      <c r="T391">
        <v>1.0778935987627001</v>
      </c>
      <c r="U391">
        <v>0</v>
      </c>
      <c r="V391">
        <v>0</v>
      </c>
      <c r="W391">
        <v>1.77688422175556</v>
      </c>
      <c r="X391">
        <v>1.37763401029109</v>
      </c>
      <c r="Y391">
        <v>0</v>
      </c>
      <c r="Z391">
        <v>0</v>
      </c>
      <c r="AA391">
        <v>0.86173129651390501</v>
      </c>
      <c r="AB391">
        <v>1.18360016352695</v>
      </c>
      <c r="AC391">
        <v>0</v>
      </c>
      <c r="AD391">
        <v>0</v>
      </c>
      <c r="AE391">
        <v>0.66902036925627595</v>
      </c>
      <c r="AF391">
        <v>0.58104115484721597</v>
      </c>
      <c r="AG391">
        <v>0</v>
      </c>
      <c r="AH391">
        <v>0</v>
      </c>
      <c r="AI391">
        <v>0.32382484951476198</v>
      </c>
      <c r="AJ391">
        <v>0.58773194100792703</v>
      </c>
      <c r="AK391">
        <v>0.12956914666786901</v>
      </c>
      <c r="AL391">
        <v>1.6158123610856301</v>
      </c>
      <c r="AM391">
        <v>4.1858077377470302</v>
      </c>
      <c r="AN391">
        <v>3.3232852891892302</v>
      </c>
      <c r="AO391">
        <v>0</v>
      </c>
      <c r="AP391">
        <v>0</v>
      </c>
      <c r="AQ391">
        <v>0.86761750849635699</v>
      </c>
      <c r="AR391">
        <v>0.82722778171723998</v>
      </c>
      <c r="AS391">
        <v>0</v>
      </c>
      <c r="AT391">
        <v>0</v>
      </c>
      <c r="AU391">
        <v>1.7195305814303099</v>
      </c>
      <c r="AV391">
        <v>1.44985840683579</v>
      </c>
      <c r="AW391">
        <v>0</v>
      </c>
      <c r="AX391">
        <v>0.234511286172668</v>
      </c>
      <c r="AY391">
        <v>2.2236838183015402</v>
      </c>
      <c r="AZ391">
        <v>1.78391635883417</v>
      </c>
      <c r="BA391">
        <v>0</v>
      </c>
      <c r="BB391">
        <v>0</v>
      </c>
      <c r="BC391">
        <v>1.6457415554574</v>
      </c>
      <c r="BD391">
        <v>1.5162421247342699</v>
      </c>
      <c r="BE391">
        <v>0</v>
      </c>
      <c r="BF391">
        <v>0.56943830163644404</v>
      </c>
      <c r="BG391">
        <v>2.4080319398429402</v>
      </c>
      <c r="BH391">
        <v>1.75228933169628</v>
      </c>
      <c r="BI391">
        <v>0</v>
      </c>
      <c r="BJ391">
        <v>0</v>
      </c>
      <c r="BK391">
        <v>2.49846248462485</v>
      </c>
      <c r="BL391">
        <v>1.72233254604951</v>
      </c>
    </row>
    <row r="392" spans="1:64" x14ac:dyDescent="0.25">
      <c r="A392" s="15" t="str">
        <f t="shared" si="12"/>
        <v xml:space="preserve">  Res RE [NCL+DQ] / [Capital + ALLL]--34607</v>
      </c>
      <c r="B392" s="15" t="str">
        <f t="shared" si="13"/>
        <v xml:space="preserve">  Res RE [NCL+DQ] / [Capital + ALLL]</v>
      </c>
      <c r="C392">
        <v>10</v>
      </c>
      <c r="D392" s="22">
        <v>34607</v>
      </c>
      <c r="E392">
        <v>9.8581816596066796E-2</v>
      </c>
      <c r="F392">
        <v>0.84482544415455296</v>
      </c>
      <c r="G392">
        <v>3.10880028755806</v>
      </c>
      <c r="H392">
        <v>2.1037342020616698</v>
      </c>
      <c r="I392">
        <v>1.5557441572850401E-2</v>
      </c>
      <c r="J392">
        <v>1.2050312252616799</v>
      </c>
      <c r="K392">
        <v>3.3540025488406999</v>
      </c>
      <c r="L392">
        <v>2.2836282828026602</v>
      </c>
      <c r="M392">
        <v>0.27874564459930301</v>
      </c>
      <c r="N392">
        <v>1.79824561403509</v>
      </c>
      <c r="O392">
        <v>4.5179319981369304</v>
      </c>
      <c r="P392">
        <v>3.19015479149411</v>
      </c>
      <c r="Q392">
        <v>2.0715746187503501</v>
      </c>
      <c r="R392">
        <v>4.1086334540642904</v>
      </c>
      <c r="S392">
        <v>6.2794376912454801</v>
      </c>
      <c r="T392">
        <v>4.7795992401977099</v>
      </c>
      <c r="U392">
        <v>0.217767464602908</v>
      </c>
      <c r="V392">
        <v>1.48491879350348</v>
      </c>
      <c r="W392">
        <v>3.53300434348172</v>
      </c>
      <c r="X392">
        <v>2.38420231327403</v>
      </c>
      <c r="Y392">
        <v>0.12794735880095001</v>
      </c>
      <c r="Z392">
        <v>0.93256814921090403</v>
      </c>
      <c r="AA392">
        <v>3.2945736434108501</v>
      </c>
      <c r="AB392">
        <v>2.4388318983214798</v>
      </c>
      <c r="AC392">
        <v>0</v>
      </c>
      <c r="AD392">
        <v>0.198491464867011</v>
      </c>
      <c r="AE392">
        <v>0.82022476912148901</v>
      </c>
      <c r="AF392">
        <v>0.67130862714780104</v>
      </c>
      <c r="AG392">
        <v>0</v>
      </c>
      <c r="AH392">
        <v>4.3934085575545102E-2</v>
      </c>
      <c r="AI392">
        <v>1.05043610569582</v>
      </c>
      <c r="AJ392">
        <v>0.78733998093643598</v>
      </c>
      <c r="AK392">
        <v>1.9510871322313801</v>
      </c>
      <c r="AL392">
        <v>3.83700775506686</v>
      </c>
      <c r="AM392">
        <v>7.0387592668908701</v>
      </c>
      <c r="AN392">
        <v>4.8495933110831198</v>
      </c>
      <c r="AO392">
        <v>0</v>
      </c>
      <c r="AP392">
        <v>0.570264765784114</v>
      </c>
      <c r="AQ392">
        <v>2.02332936897806</v>
      </c>
      <c r="AR392">
        <v>1.4615646837235901</v>
      </c>
      <c r="AS392">
        <v>6.7571611342399598E-2</v>
      </c>
      <c r="AT392">
        <v>1.3037942883696001</v>
      </c>
      <c r="AU392">
        <v>3.3604903638033199</v>
      </c>
      <c r="AV392">
        <v>2.24181563050182</v>
      </c>
      <c r="AW392">
        <v>1.4767468753503401</v>
      </c>
      <c r="AX392">
        <v>3.5294040286358399</v>
      </c>
      <c r="AY392">
        <v>6.4106652039189997</v>
      </c>
      <c r="AZ392">
        <v>4.4622542288537304</v>
      </c>
      <c r="BA392">
        <v>4.7354478778072702E-2</v>
      </c>
      <c r="BB392">
        <v>1.3030283546582699</v>
      </c>
      <c r="BC392">
        <v>3.0202800210688601</v>
      </c>
      <c r="BD392">
        <v>2.1130841409318699</v>
      </c>
      <c r="BE392">
        <v>1.48060408646728E-2</v>
      </c>
      <c r="BF392">
        <v>0.92106434101628498</v>
      </c>
      <c r="BG392">
        <v>2.6020940825410102</v>
      </c>
      <c r="BH392">
        <v>2.1384391662731801</v>
      </c>
      <c r="BI392">
        <v>0</v>
      </c>
      <c r="BJ392">
        <v>1.4430785676108999</v>
      </c>
      <c r="BK392">
        <v>3.7643778319972099</v>
      </c>
      <c r="BL392">
        <v>2.4879293584037399</v>
      </c>
    </row>
    <row r="393" spans="1:64" x14ac:dyDescent="0.25">
      <c r="A393" s="15" t="str">
        <f t="shared" si="12"/>
        <v xml:space="preserve">  C&amp;I [NCL+DQ] / [Capital + ALLL]--34607</v>
      </c>
      <c r="B393" s="15" t="str">
        <f t="shared" si="13"/>
        <v xml:space="preserve">  C&amp;I [NCL+DQ] / [Capital + ALLL]</v>
      </c>
      <c r="C393">
        <v>11</v>
      </c>
      <c r="D393" s="22">
        <v>34607</v>
      </c>
      <c r="E393">
        <v>1.49425773287129</v>
      </c>
      <c r="F393">
        <v>3.7735849056603801</v>
      </c>
      <c r="G393">
        <v>9.0694426889173201</v>
      </c>
      <c r="H393">
        <v>6.2847219557413201</v>
      </c>
      <c r="I393">
        <v>0.93965329000838005</v>
      </c>
      <c r="J393">
        <v>3.1311799604482502</v>
      </c>
      <c r="K393">
        <v>7.2926097720322698</v>
      </c>
      <c r="L393">
        <v>4.9223582940480197</v>
      </c>
      <c r="M393">
        <v>0.47987203412423401</v>
      </c>
      <c r="N393">
        <v>2.0186147709416198</v>
      </c>
      <c r="O393">
        <v>5.4408643642678003</v>
      </c>
      <c r="P393">
        <v>4.0378038531788798</v>
      </c>
      <c r="Q393">
        <v>0.26750424456676802</v>
      </c>
      <c r="R393">
        <v>2.1478724946247501</v>
      </c>
      <c r="S393">
        <v>5.8526931075014001</v>
      </c>
      <c r="T393">
        <v>4.2458207167097699</v>
      </c>
      <c r="U393">
        <v>0.77308080035112403</v>
      </c>
      <c r="V393">
        <v>3.1951312286040299</v>
      </c>
      <c r="W393">
        <v>7.3589699769778996</v>
      </c>
      <c r="X393">
        <v>4.7283684773292398</v>
      </c>
      <c r="Y393">
        <v>1.66073546856465</v>
      </c>
      <c r="Z393">
        <v>4.6720458094742296</v>
      </c>
      <c r="AA393">
        <v>9.2043681747269908</v>
      </c>
      <c r="AB393">
        <v>6.8547149703833901</v>
      </c>
      <c r="AC393">
        <v>0.80242832306071799</v>
      </c>
      <c r="AD393">
        <v>2.1632535333141001</v>
      </c>
      <c r="AE393">
        <v>5.6023734737081599</v>
      </c>
      <c r="AF393">
        <v>4.2700048327393896</v>
      </c>
      <c r="AG393">
        <v>1.2120095997059701</v>
      </c>
      <c r="AH393">
        <v>3.15100939173049</v>
      </c>
      <c r="AI393">
        <v>8.7268367610578306</v>
      </c>
      <c r="AJ393">
        <v>5.6674154279635198</v>
      </c>
      <c r="AK393">
        <v>1.1899768518848499</v>
      </c>
      <c r="AL393">
        <v>3.7716187559149401</v>
      </c>
      <c r="AM393">
        <v>6.02160099938708</v>
      </c>
      <c r="AN393">
        <v>4.5187351673876099</v>
      </c>
      <c r="AO393">
        <v>0.99414545620488104</v>
      </c>
      <c r="AP393">
        <v>3.4434782608695702</v>
      </c>
      <c r="AQ393">
        <v>7.9325218733484899</v>
      </c>
      <c r="AR393">
        <v>5.5297863262340901</v>
      </c>
      <c r="AS393">
        <v>0.94387594387594398</v>
      </c>
      <c r="AT393">
        <v>2.83958324043935</v>
      </c>
      <c r="AU393">
        <v>6.3947405548931799</v>
      </c>
      <c r="AV393">
        <v>4.4039796179313901</v>
      </c>
      <c r="AW393">
        <v>0.79232395050531201</v>
      </c>
      <c r="AX393">
        <v>2.6217251791698302</v>
      </c>
      <c r="AY393">
        <v>5.6242199487816604</v>
      </c>
      <c r="AZ393">
        <v>4.0081074095255502</v>
      </c>
      <c r="BA393">
        <v>1.56943800699721</v>
      </c>
      <c r="BB393">
        <v>4.7144290078273796</v>
      </c>
      <c r="BC393">
        <v>9.9186735724195199</v>
      </c>
      <c r="BD393">
        <v>6.7070939090872796</v>
      </c>
      <c r="BE393">
        <v>0.723962685808757</v>
      </c>
      <c r="BF393">
        <v>2.8113711324014501</v>
      </c>
      <c r="BG393">
        <v>6.0941592784682799</v>
      </c>
      <c r="BH393">
        <v>4.2003485108156697</v>
      </c>
      <c r="BI393">
        <v>0.44985445885154801</v>
      </c>
      <c r="BJ393">
        <v>2.2613489340158601</v>
      </c>
      <c r="BK393">
        <v>5.5504566105272799</v>
      </c>
      <c r="BL393">
        <v>4.0129669600812301</v>
      </c>
    </row>
    <row r="394" spans="1:64" x14ac:dyDescent="0.25">
      <c r="A394" s="15" t="str">
        <f t="shared" si="12"/>
        <v xml:space="preserve">  Ind [NCL+DQ] / [Capital + ALLL]--34607</v>
      </c>
      <c r="B394" s="15" t="str">
        <f t="shared" si="13"/>
        <v xml:space="preserve">  Ind [NCL+DQ] / [Capital + ALLL]</v>
      </c>
      <c r="C394">
        <v>12</v>
      </c>
      <c r="D394" s="22">
        <v>34607</v>
      </c>
      <c r="E394">
        <v>0.515183826105304</v>
      </c>
      <c r="F394">
        <v>1.0569105691056899</v>
      </c>
      <c r="G394">
        <v>2.2438066588063399</v>
      </c>
      <c r="H394">
        <v>1.7242639020911299</v>
      </c>
      <c r="I394">
        <v>0.42681020763637201</v>
      </c>
      <c r="J394">
        <v>1.1729095724555401</v>
      </c>
      <c r="K394">
        <v>2.4184692532891199</v>
      </c>
      <c r="L394">
        <v>1.7671262662346101</v>
      </c>
      <c r="M394">
        <v>0.41071428571428598</v>
      </c>
      <c r="N394">
        <v>1.2400354295836999</v>
      </c>
      <c r="O394">
        <v>2.7952629894377501</v>
      </c>
      <c r="P394">
        <v>2.1398641288011002</v>
      </c>
      <c r="Q394">
        <v>1.25579598535926</v>
      </c>
      <c r="R394">
        <v>1.8374624102846899</v>
      </c>
      <c r="S394">
        <v>3.26823665052274</v>
      </c>
      <c r="T394">
        <v>2.9534683412504901</v>
      </c>
      <c r="U394">
        <v>0.50316958489222896</v>
      </c>
      <c r="V394">
        <v>1.2697157418391101</v>
      </c>
      <c r="W394">
        <v>2.6302721027541298</v>
      </c>
      <c r="X394">
        <v>1.8252359344306399</v>
      </c>
      <c r="Y394">
        <v>0.32637075718015701</v>
      </c>
      <c r="Z394">
        <v>1.48279952550415</v>
      </c>
      <c r="AA394">
        <v>3.0503978779840799</v>
      </c>
      <c r="AB394">
        <v>1.96789613457515</v>
      </c>
      <c r="AC394">
        <v>0.131083102638577</v>
      </c>
      <c r="AD394">
        <v>0.64935064935064901</v>
      </c>
      <c r="AE394">
        <v>1.3334630556223199</v>
      </c>
      <c r="AF394">
        <v>1.02105385644419</v>
      </c>
      <c r="AG394">
        <v>0.27873897587110402</v>
      </c>
      <c r="AH394">
        <v>0.75974291211110201</v>
      </c>
      <c r="AI394">
        <v>1.56026500847866</v>
      </c>
      <c r="AJ394">
        <v>1.9316088460393099</v>
      </c>
      <c r="AK394">
        <v>0.82151841525373903</v>
      </c>
      <c r="AL394">
        <v>1.6851395696887299</v>
      </c>
      <c r="AM394">
        <v>3.02642777128503</v>
      </c>
      <c r="AN394">
        <v>2.17457751650866</v>
      </c>
      <c r="AO394">
        <v>0.25204215181044598</v>
      </c>
      <c r="AP394">
        <v>0.86237240408306903</v>
      </c>
      <c r="AQ394">
        <v>1.89668143203624</v>
      </c>
      <c r="AR394">
        <v>1.3500135066168</v>
      </c>
      <c r="AS394">
        <v>0.44174976142128503</v>
      </c>
      <c r="AT394">
        <v>1.1152820899574101</v>
      </c>
      <c r="AU394">
        <v>2.3970383595060398</v>
      </c>
      <c r="AV394">
        <v>1.67273097414445</v>
      </c>
      <c r="AW394">
        <v>0.78262262039448904</v>
      </c>
      <c r="AX394">
        <v>1.5549362427575699</v>
      </c>
      <c r="AY394">
        <v>3.0140615771892301</v>
      </c>
      <c r="AZ394">
        <v>2.1752721630272802</v>
      </c>
      <c r="BA394">
        <v>0.56231599833059698</v>
      </c>
      <c r="BB394">
        <v>1.26523792529288</v>
      </c>
      <c r="BC394">
        <v>2.7649180956162702</v>
      </c>
      <c r="BD394">
        <v>2.0330823735183099</v>
      </c>
      <c r="BE394">
        <v>0.751165506553647</v>
      </c>
      <c r="BF394">
        <v>1.88094047023512</v>
      </c>
      <c r="BG394">
        <v>4.5362295955094103</v>
      </c>
      <c r="BH394">
        <v>4.5843519491347404</v>
      </c>
      <c r="BI394">
        <v>0.39029356864075998</v>
      </c>
      <c r="BJ394">
        <v>1.01549277437834</v>
      </c>
      <c r="BK394">
        <v>1.99923106497501</v>
      </c>
      <c r="BL394">
        <v>1.5614977250917801</v>
      </c>
    </row>
    <row r="395" spans="1:64" x14ac:dyDescent="0.25">
      <c r="A395" s="15" t="str">
        <f t="shared" si="12"/>
        <v xml:space="preserve">  OREO / [Capital + ALLL]--34607</v>
      </c>
      <c r="B395" s="15" t="str">
        <f t="shared" si="13"/>
        <v xml:space="preserve">  OREO / [Capital + ALLL]</v>
      </c>
      <c r="C395">
        <v>13</v>
      </c>
      <c r="D395" s="22">
        <v>34607</v>
      </c>
      <c r="E395">
        <v>0</v>
      </c>
      <c r="F395">
        <v>0</v>
      </c>
      <c r="G395">
        <v>0.80768119351594703</v>
      </c>
      <c r="H395">
        <v>1.32451871850332</v>
      </c>
      <c r="I395">
        <v>0</v>
      </c>
      <c r="J395">
        <v>0</v>
      </c>
      <c r="K395">
        <v>1.1926270856795</v>
      </c>
      <c r="L395">
        <v>1.10287390435892</v>
      </c>
      <c r="M395">
        <v>0</v>
      </c>
      <c r="N395">
        <v>0.34450360162856197</v>
      </c>
      <c r="O395">
        <v>2.5436316375789101</v>
      </c>
      <c r="P395">
        <v>2.4092220244479301</v>
      </c>
      <c r="Q395">
        <v>0.16373888527434399</v>
      </c>
      <c r="R395">
        <v>0.66539343774386905</v>
      </c>
      <c r="S395">
        <v>1.75683845327342</v>
      </c>
      <c r="T395">
        <v>1.5959037572439301</v>
      </c>
      <c r="U395">
        <v>0</v>
      </c>
      <c r="V395">
        <v>0</v>
      </c>
      <c r="W395">
        <v>1.4635568513119499</v>
      </c>
      <c r="X395">
        <v>1.2784012062999599</v>
      </c>
      <c r="Y395">
        <v>0</v>
      </c>
      <c r="Z395">
        <v>0</v>
      </c>
      <c r="AA395">
        <v>0.13487692480611399</v>
      </c>
      <c r="AB395">
        <v>0.51619295021098299</v>
      </c>
      <c r="AC395">
        <v>0</v>
      </c>
      <c r="AD395">
        <v>0</v>
      </c>
      <c r="AE395">
        <v>0.74768924574255502</v>
      </c>
      <c r="AF395">
        <v>0.79850440528873501</v>
      </c>
      <c r="AG395">
        <v>0</v>
      </c>
      <c r="AH395">
        <v>0</v>
      </c>
      <c r="AI395">
        <v>0.98908936593427199</v>
      </c>
      <c r="AJ395">
        <v>0.91382948286539101</v>
      </c>
      <c r="AK395">
        <v>0</v>
      </c>
      <c r="AL395">
        <v>0.320779604725901</v>
      </c>
      <c r="AM395">
        <v>1.5172758579360299</v>
      </c>
      <c r="AN395">
        <v>1.49755252366536</v>
      </c>
      <c r="AO395">
        <v>0</v>
      </c>
      <c r="AP395">
        <v>0</v>
      </c>
      <c r="AQ395">
        <v>0.89052178461915199</v>
      </c>
      <c r="AR395">
        <v>1.01183167015201</v>
      </c>
      <c r="AS395">
        <v>0</v>
      </c>
      <c r="AT395">
        <v>0</v>
      </c>
      <c r="AU395">
        <v>1.08325322247723</v>
      </c>
      <c r="AV395">
        <v>0.97433740327513996</v>
      </c>
      <c r="AW395">
        <v>0</v>
      </c>
      <c r="AX395">
        <v>0.15852843439050299</v>
      </c>
      <c r="AY395">
        <v>1.4862663658906601</v>
      </c>
      <c r="AZ395">
        <v>1.16508492979624</v>
      </c>
      <c r="BA395">
        <v>0</v>
      </c>
      <c r="BB395">
        <v>0</v>
      </c>
      <c r="BC395">
        <v>1.4959643021195601</v>
      </c>
      <c r="BD395">
        <v>1.36153070562821</v>
      </c>
      <c r="BE395">
        <v>0</v>
      </c>
      <c r="BF395">
        <v>0.112426922500375</v>
      </c>
      <c r="BG395">
        <v>1.3533050139904199</v>
      </c>
      <c r="BH395">
        <v>1.3485950018382</v>
      </c>
      <c r="BI395">
        <v>0</v>
      </c>
      <c r="BJ395">
        <v>1.01853738032186E-2</v>
      </c>
      <c r="BK395">
        <v>1.86064924782264</v>
      </c>
      <c r="BL395">
        <v>1.6024488239616099</v>
      </c>
    </row>
    <row r="396" spans="1:64" x14ac:dyDescent="0.25">
      <c r="A396" s="15" t="str">
        <f t="shared" si="12"/>
        <v>ROAA--34607</v>
      </c>
      <c r="B396" s="15" t="str">
        <f t="shared" si="13"/>
        <v>ROAA</v>
      </c>
      <c r="C396">
        <v>14</v>
      </c>
      <c r="D396" s="22">
        <v>34607</v>
      </c>
      <c r="E396">
        <v>0.97499999999999998</v>
      </c>
      <c r="F396">
        <v>1.21</v>
      </c>
      <c r="G396">
        <v>1.4950000000000001</v>
      </c>
      <c r="H396">
        <v>1.18606060606061</v>
      </c>
      <c r="I396">
        <v>0.97</v>
      </c>
      <c r="J396">
        <v>1.22</v>
      </c>
      <c r="K396">
        <v>1.48</v>
      </c>
      <c r="L396">
        <v>1.2216872037914701</v>
      </c>
      <c r="M396">
        <v>0.89</v>
      </c>
      <c r="N396">
        <v>1.19</v>
      </c>
      <c r="O396">
        <v>1.47</v>
      </c>
      <c r="P396">
        <v>1.1600761152326799</v>
      </c>
      <c r="Q396">
        <v>0.89249999999999996</v>
      </c>
      <c r="R396">
        <v>1.1200000000000001</v>
      </c>
      <c r="S396">
        <v>1.3474999999999999</v>
      </c>
      <c r="T396">
        <v>1.1141176470588201</v>
      </c>
      <c r="U396">
        <v>0.88</v>
      </c>
      <c r="V396">
        <v>1.1599999999999999</v>
      </c>
      <c r="W396">
        <v>1.41</v>
      </c>
      <c r="X396">
        <v>1.1540144665461101</v>
      </c>
      <c r="Y396">
        <v>1.1499999999999999</v>
      </c>
      <c r="Z396">
        <v>1.4</v>
      </c>
      <c r="AA396">
        <v>1.64</v>
      </c>
      <c r="AB396">
        <v>1.3977391304347799</v>
      </c>
      <c r="AC396">
        <v>1.125</v>
      </c>
      <c r="AD396">
        <v>1.34</v>
      </c>
      <c r="AE396">
        <v>1.5449999999999999</v>
      </c>
      <c r="AF396">
        <v>1.2962773722627701</v>
      </c>
      <c r="AG396">
        <v>1</v>
      </c>
      <c r="AH396">
        <v>1.2250000000000001</v>
      </c>
      <c r="AI396">
        <v>1.5625</v>
      </c>
      <c r="AJ396">
        <v>1.4569491525423699</v>
      </c>
      <c r="AK396">
        <v>0.99</v>
      </c>
      <c r="AL396">
        <v>1.21</v>
      </c>
      <c r="AM396">
        <v>1.46</v>
      </c>
      <c r="AN396">
        <v>1.2157</v>
      </c>
      <c r="AO396">
        <v>0.97</v>
      </c>
      <c r="AP396">
        <v>1.23</v>
      </c>
      <c r="AQ396">
        <v>1.48</v>
      </c>
      <c r="AR396">
        <v>1.2280628272251299</v>
      </c>
      <c r="AS396">
        <v>0.95750000000000002</v>
      </c>
      <c r="AT396">
        <v>1.2</v>
      </c>
      <c r="AU396">
        <v>1.47</v>
      </c>
      <c r="AV396">
        <v>1.20767857142857</v>
      </c>
      <c r="AW396">
        <v>0.92</v>
      </c>
      <c r="AX396">
        <v>1.2</v>
      </c>
      <c r="AY396">
        <v>1.43</v>
      </c>
      <c r="AZ396">
        <v>1.1861949685534601</v>
      </c>
      <c r="BA396">
        <v>1.0249999999999999</v>
      </c>
      <c r="BB396">
        <v>1.26</v>
      </c>
      <c r="BC396">
        <v>1.5449999999999999</v>
      </c>
      <c r="BD396">
        <v>1.2551530612244901</v>
      </c>
      <c r="BE396">
        <v>1.0149999999999999</v>
      </c>
      <c r="BF396">
        <v>1.22</v>
      </c>
      <c r="BG396">
        <v>1.57</v>
      </c>
      <c r="BH396">
        <v>1.72745454545455</v>
      </c>
      <c r="BI396">
        <v>0.89</v>
      </c>
      <c r="BJ396">
        <v>1.17</v>
      </c>
      <c r="BK396">
        <v>1.4</v>
      </c>
      <c r="BL396">
        <v>1.1031851851851899</v>
      </c>
    </row>
    <row r="397" spans="1:64" x14ac:dyDescent="0.25">
      <c r="A397" s="15" t="str">
        <f t="shared" si="12"/>
        <v>NIM--34607</v>
      </c>
      <c r="B397" s="15" t="str">
        <f t="shared" si="13"/>
        <v>NIM</v>
      </c>
      <c r="C397">
        <v>15</v>
      </c>
      <c r="D397" s="22">
        <v>34607</v>
      </c>
      <c r="E397">
        <v>4.5250000000000004</v>
      </c>
      <c r="F397">
        <v>4.8899999999999997</v>
      </c>
      <c r="G397">
        <v>5.3</v>
      </c>
      <c r="H397">
        <v>4.9842424242424199</v>
      </c>
      <c r="I397">
        <v>4.47</v>
      </c>
      <c r="J397">
        <v>4.8600000000000003</v>
      </c>
      <c r="K397">
        <v>5.33</v>
      </c>
      <c r="L397">
        <v>4.9309383886255898</v>
      </c>
      <c r="M397">
        <v>4.26</v>
      </c>
      <c r="N397">
        <v>4.7300000000000004</v>
      </c>
      <c r="O397">
        <v>5.25</v>
      </c>
      <c r="P397">
        <v>4.7916552654398297</v>
      </c>
      <c r="Q397">
        <v>4.5175000000000001</v>
      </c>
      <c r="R397">
        <v>4.8899999999999997</v>
      </c>
      <c r="S397">
        <v>5.3075000000000001</v>
      </c>
      <c r="T397">
        <v>4.9538235294117596</v>
      </c>
      <c r="U397">
        <v>4.51</v>
      </c>
      <c r="V397">
        <v>4.91</v>
      </c>
      <c r="W397">
        <v>5.36</v>
      </c>
      <c r="X397">
        <v>4.9760940325497298</v>
      </c>
      <c r="Y397">
        <v>4.7300000000000004</v>
      </c>
      <c r="Z397">
        <v>5.21</v>
      </c>
      <c r="AA397">
        <v>5.77</v>
      </c>
      <c r="AB397">
        <v>5.27139130434783</v>
      </c>
      <c r="AC397">
        <v>4.2850000000000001</v>
      </c>
      <c r="AD397">
        <v>4.63</v>
      </c>
      <c r="AE397">
        <v>5.0350000000000001</v>
      </c>
      <c r="AF397">
        <v>4.6364963503649603</v>
      </c>
      <c r="AG397">
        <v>4.3475000000000001</v>
      </c>
      <c r="AH397">
        <v>4.76</v>
      </c>
      <c r="AI397">
        <v>5.1974999999999998</v>
      </c>
      <c r="AJ397">
        <v>5.05805084745763</v>
      </c>
      <c r="AK397">
        <v>4.47</v>
      </c>
      <c r="AL397">
        <v>4.7450000000000001</v>
      </c>
      <c r="AM397">
        <v>5.0650000000000004</v>
      </c>
      <c r="AN397">
        <v>4.7778999999999998</v>
      </c>
      <c r="AO397">
        <v>4.37</v>
      </c>
      <c r="AP397">
        <v>4.7699999999999996</v>
      </c>
      <c r="AQ397">
        <v>5.1100000000000003</v>
      </c>
      <c r="AR397">
        <v>4.7575392670157104</v>
      </c>
      <c r="AS397">
        <v>4.51</v>
      </c>
      <c r="AT397">
        <v>4.91</v>
      </c>
      <c r="AU397">
        <v>5.3925000000000001</v>
      </c>
      <c r="AV397">
        <v>5.0046651785714298</v>
      </c>
      <c r="AW397">
        <v>4.5475000000000003</v>
      </c>
      <c r="AX397">
        <v>4.915</v>
      </c>
      <c r="AY397">
        <v>5.35</v>
      </c>
      <c r="AZ397">
        <v>4.9750943396226397</v>
      </c>
      <c r="BA397">
        <v>4.7525000000000004</v>
      </c>
      <c r="BB397">
        <v>5.1150000000000002</v>
      </c>
      <c r="BC397">
        <v>5.7374999999999998</v>
      </c>
      <c r="BD397">
        <v>5.2552551020408202</v>
      </c>
      <c r="BE397">
        <v>4.51</v>
      </c>
      <c r="BF397">
        <v>4.8499999999999996</v>
      </c>
      <c r="BG397">
        <v>5.3650000000000002</v>
      </c>
      <c r="BH397">
        <v>5.7763636363636399</v>
      </c>
      <c r="BI397">
        <v>4.8099999999999996</v>
      </c>
      <c r="BJ397">
        <v>5.25</v>
      </c>
      <c r="BK397">
        <v>5.76</v>
      </c>
      <c r="BL397">
        <v>5.30355555555556</v>
      </c>
    </row>
    <row r="398" spans="1:64" x14ac:dyDescent="0.25">
      <c r="A398" s="15" t="str">
        <f t="shared" si="12"/>
        <v>Provisions / Avg Assets--34607</v>
      </c>
      <c r="B398" s="15" t="str">
        <f t="shared" si="13"/>
        <v>Provisions / Avg Assets</v>
      </c>
      <c r="C398">
        <v>16</v>
      </c>
      <c r="D398" s="22">
        <v>34607</v>
      </c>
      <c r="E398">
        <v>0</v>
      </c>
      <c r="F398">
        <v>0.05</v>
      </c>
      <c r="G398">
        <v>0.17</v>
      </c>
      <c r="H398">
        <v>8.5858585858585898E-2</v>
      </c>
      <c r="I398">
        <v>0</v>
      </c>
      <c r="J398">
        <v>0.06</v>
      </c>
      <c r="K398">
        <v>0.17</v>
      </c>
      <c r="L398">
        <v>0.122796208530806</v>
      </c>
      <c r="M398">
        <v>0</v>
      </c>
      <c r="N398">
        <v>0.08</v>
      </c>
      <c r="O398">
        <v>0.21</v>
      </c>
      <c r="P398">
        <v>0.14891897099913301</v>
      </c>
      <c r="Q398">
        <v>0.05</v>
      </c>
      <c r="R398">
        <v>0.13</v>
      </c>
      <c r="S398">
        <v>0.17749999999999999</v>
      </c>
      <c r="T398">
        <v>0.14617647058823499</v>
      </c>
      <c r="U398">
        <v>0</v>
      </c>
      <c r="V398">
        <v>7.0000000000000007E-2</v>
      </c>
      <c r="W398">
        <v>0.17499999999999999</v>
      </c>
      <c r="X398">
        <v>0.13305605786618399</v>
      </c>
      <c r="Y398">
        <v>0</v>
      </c>
      <c r="Z398">
        <v>0.03</v>
      </c>
      <c r="AA398">
        <v>0.13</v>
      </c>
      <c r="AB398">
        <v>6.2173913043478302E-2</v>
      </c>
      <c r="AC398">
        <v>0</v>
      </c>
      <c r="AD398">
        <v>0</v>
      </c>
      <c r="AE398">
        <v>0.11</v>
      </c>
      <c r="AF398">
        <v>7.1240875912408796E-2</v>
      </c>
      <c r="AG398">
        <v>0</v>
      </c>
      <c r="AH398">
        <v>0.08</v>
      </c>
      <c r="AI398">
        <v>0.24</v>
      </c>
      <c r="AJ398">
        <v>0.28033898305084698</v>
      </c>
      <c r="AK398">
        <v>2.5000000000000001E-3</v>
      </c>
      <c r="AL398">
        <v>0.09</v>
      </c>
      <c r="AM398">
        <v>0.17</v>
      </c>
      <c r="AN398">
        <v>0.1024</v>
      </c>
      <c r="AO398">
        <v>0</v>
      </c>
      <c r="AP398">
        <v>0.03</v>
      </c>
      <c r="AQ398">
        <v>0.14000000000000001</v>
      </c>
      <c r="AR398">
        <v>0.10902268760907501</v>
      </c>
      <c r="AS398">
        <v>0</v>
      </c>
      <c r="AT398">
        <v>0.08</v>
      </c>
      <c r="AU398">
        <v>0.18</v>
      </c>
      <c r="AV398">
        <v>0.125870535714286</v>
      </c>
      <c r="AW398">
        <v>0</v>
      </c>
      <c r="AX398">
        <v>7.0000000000000007E-2</v>
      </c>
      <c r="AY398">
        <v>0.14249999999999999</v>
      </c>
      <c r="AZ398">
        <v>0.10248427672955999</v>
      </c>
      <c r="BA398">
        <v>0</v>
      </c>
      <c r="BB398">
        <v>0.11</v>
      </c>
      <c r="BC398">
        <v>0.21</v>
      </c>
      <c r="BD398">
        <v>0.15173469387755101</v>
      </c>
      <c r="BE398">
        <v>0</v>
      </c>
      <c r="BF398">
        <v>0.09</v>
      </c>
      <c r="BG398">
        <v>0.23499999999999999</v>
      </c>
      <c r="BH398">
        <v>0.44654545454545502</v>
      </c>
      <c r="BI398">
        <v>0.02</v>
      </c>
      <c r="BJ398">
        <v>0.08</v>
      </c>
      <c r="BK398">
        <v>0.22</v>
      </c>
      <c r="BL398">
        <v>0.14288888888888901</v>
      </c>
    </row>
    <row r="399" spans="1:64" x14ac:dyDescent="0.25">
      <c r="A399" s="15" t="str">
        <f t="shared" si="12"/>
        <v>Negative Earners (last 4 qtrs)--34607</v>
      </c>
      <c r="B399" s="15" t="str">
        <f t="shared" si="13"/>
        <v>Negative Earners (last 4 qtrs)</v>
      </c>
      <c r="C399">
        <v>17</v>
      </c>
      <c r="D399" s="22">
        <v>34607</v>
      </c>
      <c r="F399">
        <v>3.0303030303030298</v>
      </c>
      <c r="H399">
        <v>3</v>
      </c>
      <c r="J399">
        <v>1.5813953488372099</v>
      </c>
      <c r="L399">
        <v>17</v>
      </c>
      <c r="N399">
        <v>4.2024742657474699</v>
      </c>
      <c r="P399">
        <v>445</v>
      </c>
      <c r="R399">
        <v>0</v>
      </c>
      <c r="T399">
        <v>0</v>
      </c>
      <c r="V399">
        <v>2.13143872113677</v>
      </c>
      <c r="X399">
        <v>12</v>
      </c>
      <c r="Z399">
        <v>1.70940170940171</v>
      </c>
      <c r="AB399">
        <v>2</v>
      </c>
      <c r="AD399">
        <v>1.43884892086331</v>
      </c>
      <c r="AF399">
        <v>2</v>
      </c>
      <c r="AH399">
        <v>0</v>
      </c>
      <c r="AI399"/>
      <c r="AJ399">
        <v>0</v>
      </c>
      <c r="AK399"/>
      <c r="AL399">
        <v>0.98039215686274495</v>
      </c>
      <c r="AN399">
        <v>1</v>
      </c>
      <c r="AP399">
        <v>1.54373927958834</v>
      </c>
      <c r="AR399">
        <v>9</v>
      </c>
      <c r="AT399">
        <v>1.09649122807018</v>
      </c>
      <c r="AV399">
        <v>5</v>
      </c>
      <c r="AX399">
        <v>0.61728395061728403</v>
      </c>
      <c r="AZ399">
        <v>2</v>
      </c>
      <c r="BB399">
        <v>5.0505050505050502</v>
      </c>
      <c r="BD399">
        <v>10</v>
      </c>
      <c r="BF399">
        <v>0</v>
      </c>
      <c r="BH399">
        <v>0</v>
      </c>
      <c r="BJ399">
        <v>4.3795620437956204</v>
      </c>
      <c r="BL399">
        <v>6</v>
      </c>
    </row>
    <row r="400" spans="1:64" x14ac:dyDescent="0.25">
      <c r="A400" s="15" t="str">
        <f t="shared" si="12"/>
        <v>Noncore Funding / Liab--34607</v>
      </c>
      <c r="B400" s="15" t="str">
        <f t="shared" si="13"/>
        <v>Noncore Funding / Liab</v>
      </c>
      <c r="C400">
        <v>18</v>
      </c>
      <c r="D400" s="22">
        <v>34607</v>
      </c>
      <c r="E400">
        <v>5.2410029850035098</v>
      </c>
      <c r="F400">
        <v>9.2923634566274007</v>
      </c>
      <c r="G400">
        <v>14.6814593065853</v>
      </c>
      <c r="H400">
        <v>10.9830818259443</v>
      </c>
      <c r="I400">
        <v>5.6186536330481198</v>
      </c>
      <c r="J400">
        <v>9.3391961355050501</v>
      </c>
      <c r="K400">
        <v>14.4845618778921</v>
      </c>
      <c r="L400">
        <v>10.6899262106622</v>
      </c>
      <c r="M400">
        <v>6.7763484145736701</v>
      </c>
      <c r="N400">
        <v>11.1079542850858</v>
      </c>
      <c r="O400">
        <v>17.017103928985598</v>
      </c>
      <c r="P400">
        <v>13.1407135455916</v>
      </c>
      <c r="Q400">
        <v>4.7773355173718599</v>
      </c>
      <c r="R400">
        <v>6.9241124265196499</v>
      </c>
      <c r="S400">
        <v>13.111227646118101</v>
      </c>
      <c r="T400">
        <v>8.5617236269076393</v>
      </c>
      <c r="U400">
        <v>5.1740881226812601</v>
      </c>
      <c r="V400">
        <v>8.6049481624850301</v>
      </c>
      <c r="W400">
        <v>13.667115315715</v>
      </c>
      <c r="X400">
        <v>9.9983438282731498</v>
      </c>
      <c r="Y400">
        <v>6.1721486455677796</v>
      </c>
      <c r="Z400">
        <v>9.7490080280520406</v>
      </c>
      <c r="AA400">
        <v>14.636270086282</v>
      </c>
      <c r="AB400">
        <v>10.971022559374999</v>
      </c>
      <c r="AC400">
        <v>9.2778066956915808</v>
      </c>
      <c r="AD400">
        <v>14.3740930268082</v>
      </c>
      <c r="AE400">
        <v>19.2294168674083</v>
      </c>
      <c r="AF400">
        <v>14.3824770859851</v>
      </c>
      <c r="AG400">
        <v>6.1440810576804203</v>
      </c>
      <c r="AH400">
        <v>10.284397543603401</v>
      </c>
      <c r="AI400">
        <v>16.666261950010199</v>
      </c>
      <c r="AJ400">
        <v>14.1754972229768</v>
      </c>
      <c r="AK400">
        <v>4.8890943113802399</v>
      </c>
      <c r="AL400">
        <v>6.9403878067551501</v>
      </c>
      <c r="AM400">
        <v>10.460851086324</v>
      </c>
      <c r="AN400">
        <v>8.0178204719652104</v>
      </c>
      <c r="AO400">
        <v>6.2385079540250699</v>
      </c>
      <c r="AP400">
        <v>10.410007497731</v>
      </c>
      <c r="AQ400">
        <v>15.368865781647701</v>
      </c>
      <c r="AR400">
        <v>11.3897098455573</v>
      </c>
      <c r="AS400">
        <v>6.4365088301057396</v>
      </c>
      <c r="AT400">
        <v>9.7541594597679104</v>
      </c>
      <c r="AU400">
        <v>14.9482465401321</v>
      </c>
      <c r="AV400">
        <v>11.1175420144765</v>
      </c>
      <c r="AW400">
        <v>4.1217941146434702</v>
      </c>
      <c r="AX400">
        <v>6.9365150802922599</v>
      </c>
      <c r="AY400">
        <v>11.1749829281136</v>
      </c>
      <c r="AZ400">
        <v>8.1942067874007307</v>
      </c>
      <c r="BA400">
        <v>5.7131690920135503</v>
      </c>
      <c r="BB400">
        <v>9.4944097710322097</v>
      </c>
      <c r="BC400">
        <v>14.0630081209908</v>
      </c>
      <c r="BD400">
        <v>10.890547715409401</v>
      </c>
      <c r="BE400">
        <v>6.8677393902804704</v>
      </c>
      <c r="BF400">
        <v>10.8107244941954</v>
      </c>
      <c r="BG400">
        <v>15.9757295353429</v>
      </c>
      <c r="BH400">
        <v>19.407806423195801</v>
      </c>
      <c r="BI400">
        <v>3.9032735741909499</v>
      </c>
      <c r="BJ400">
        <v>6.9229945976631804</v>
      </c>
      <c r="BK400">
        <v>10.7943497655267</v>
      </c>
      <c r="BL400">
        <v>8.6577555254537408</v>
      </c>
    </row>
    <row r="401" spans="1:64" x14ac:dyDescent="0.25">
      <c r="A401" s="15" t="str">
        <f t="shared" si="12"/>
        <v>Brokered Dep / Liab--34607</v>
      </c>
      <c r="B401" s="15" t="str">
        <f t="shared" si="13"/>
        <v>Brokered Dep / Liab</v>
      </c>
      <c r="C401">
        <v>19</v>
      </c>
      <c r="D401" s="22">
        <v>34607</v>
      </c>
      <c r="E401">
        <v>0</v>
      </c>
      <c r="F401">
        <v>0</v>
      </c>
      <c r="G401">
        <v>0</v>
      </c>
      <c r="H401">
        <v>0.35663146070783702</v>
      </c>
      <c r="I401">
        <v>0</v>
      </c>
      <c r="J401">
        <v>0</v>
      </c>
      <c r="K401">
        <v>0</v>
      </c>
      <c r="L401">
        <v>0.33314587030646797</v>
      </c>
      <c r="M401">
        <v>0</v>
      </c>
      <c r="N401">
        <v>0</v>
      </c>
      <c r="O401">
        <v>0</v>
      </c>
      <c r="P401">
        <v>0.20654168153425001</v>
      </c>
      <c r="Q401">
        <v>0</v>
      </c>
      <c r="R401">
        <v>0</v>
      </c>
      <c r="S401">
        <v>0</v>
      </c>
      <c r="T401">
        <v>0.11556051547587699</v>
      </c>
      <c r="U401">
        <v>0</v>
      </c>
      <c r="V401">
        <v>0</v>
      </c>
      <c r="W401">
        <v>0</v>
      </c>
      <c r="X401">
        <v>0.43553945333807897</v>
      </c>
      <c r="Y401">
        <v>0</v>
      </c>
      <c r="Z401">
        <v>0</v>
      </c>
      <c r="AA401">
        <v>0</v>
      </c>
      <c r="AB401">
        <v>6.5434299917490099E-2</v>
      </c>
      <c r="AC401">
        <v>0</v>
      </c>
      <c r="AD401">
        <v>0</v>
      </c>
      <c r="AE401">
        <v>0</v>
      </c>
      <c r="AF401">
        <v>0.274479394001237</v>
      </c>
      <c r="AG401">
        <v>0</v>
      </c>
      <c r="AH401">
        <v>0</v>
      </c>
      <c r="AI401">
        <v>0</v>
      </c>
      <c r="AJ401">
        <v>0.63669334127508803</v>
      </c>
      <c r="AK401">
        <v>0</v>
      </c>
      <c r="AL401">
        <v>0</v>
      </c>
      <c r="AM401">
        <v>0</v>
      </c>
      <c r="AN401">
        <v>0.19784340114777599</v>
      </c>
      <c r="AO401">
        <v>0</v>
      </c>
      <c r="AP401">
        <v>0</v>
      </c>
      <c r="AQ401">
        <v>0</v>
      </c>
      <c r="AR401">
        <v>0.31842674326140202</v>
      </c>
      <c r="AS401">
        <v>0</v>
      </c>
      <c r="AT401">
        <v>0</v>
      </c>
      <c r="AU401">
        <v>0</v>
      </c>
      <c r="AV401">
        <v>0.499771238133908</v>
      </c>
      <c r="AW401">
        <v>0</v>
      </c>
      <c r="AX401">
        <v>0</v>
      </c>
      <c r="AY401">
        <v>0</v>
      </c>
      <c r="AZ401">
        <v>0.22425021234509901</v>
      </c>
      <c r="BA401">
        <v>0</v>
      </c>
      <c r="BB401">
        <v>0</v>
      </c>
      <c r="BC401">
        <v>0</v>
      </c>
      <c r="BD401">
        <v>0.149969651384182</v>
      </c>
      <c r="BE401">
        <v>0</v>
      </c>
      <c r="BF401">
        <v>0</v>
      </c>
      <c r="BG401">
        <v>0</v>
      </c>
      <c r="BH401">
        <v>1.51253921757017</v>
      </c>
      <c r="BI401">
        <v>0</v>
      </c>
      <c r="BJ401">
        <v>0</v>
      </c>
      <c r="BK401">
        <v>0</v>
      </c>
      <c r="BL401">
        <v>0.22943173972933101</v>
      </c>
    </row>
    <row r="402" spans="1:64" x14ac:dyDescent="0.25">
      <c r="A402" s="15" t="str">
        <f t="shared" si="12"/>
        <v>Liquid Assets / Assets--34607</v>
      </c>
      <c r="B402" s="15" t="str">
        <f t="shared" si="13"/>
        <v>Liquid Assets / Assets</v>
      </c>
      <c r="C402">
        <v>20</v>
      </c>
      <c r="D402" s="22">
        <v>34607</v>
      </c>
      <c r="E402">
        <v>4.4394761609509397</v>
      </c>
      <c r="F402">
        <v>14.2337031900139</v>
      </c>
      <c r="G402">
        <v>22.444398581295399</v>
      </c>
      <c r="H402">
        <v>14.820988632410099</v>
      </c>
      <c r="I402">
        <v>4.0435117817192001</v>
      </c>
      <c r="J402">
        <v>11.2740497419052</v>
      </c>
      <c r="K402">
        <v>21.319129918039899</v>
      </c>
      <c r="L402">
        <v>12.8429340410067</v>
      </c>
      <c r="M402">
        <v>4.2024086562144296</v>
      </c>
      <c r="N402">
        <v>12.355548819762801</v>
      </c>
      <c r="O402">
        <v>22.006472491909399</v>
      </c>
      <c r="P402">
        <v>13.7713625056449</v>
      </c>
      <c r="Q402">
        <v>11.7727644976526</v>
      </c>
      <c r="R402">
        <v>18.863701519504499</v>
      </c>
      <c r="S402">
        <v>22.951338953670799</v>
      </c>
      <c r="T402">
        <v>19.743511987245899</v>
      </c>
      <c r="U402">
        <v>4.3931472220414998</v>
      </c>
      <c r="V402">
        <v>11.4210453421972</v>
      </c>
      <c r="W402">
        <v>20.716747628311399</v>
      </c>
      <c r="X402">
        <v>12.899495847248</v>
      </c>
      <c r="Y402">
        <v>5.6116292877252798</v>
      </c>
      <c r="Z402">
        <v>13.9279422432554</v>
      </c>
      <c r="AA402">
        <v>22.5484989534847</v>
      </c>
      <c r="AB402">
        <v>14.9723262059648</v>
      </c>
      <c r="AC402">
        <v>1.85225544279649E-2</v>
      </c>
      <c r="AD402">
        <v>8.8015466485958598</v>
      </c>
      <c r="AE402">
        <v>21.407233931034799</v>
      </c>
      <c r="AF402">
        <v>11.211008620886901</v>
      </c>
      <c r="AG402">
        <v>-0.32027961986949299</v>
      </c>
      <c r="AH402">
        <v>6.0611622986343798</v>
      </c>
      <c r="AI402">
        <v>15.0130135886607</v>
      </c>
      <c r="AJ402">
        <v>8.6525265765301</v>
      </c>
      <c r="AK402">
        <v>5.65169174314312</v>
      </c>
      <c r="AL402">
        <v>13.190973817570701</v>
      </c>
      <c r="AM402">
        <v>22.392106103158302</v>
      </c>
      <c r="AN402">
        <v>14.977970243846</v>
      </c>
      <c r="AO402">
        <v>2.1013279297911001</v>
      </c>
      <c r="AP402">
        <v>9.0312815338042398</v>
      </c>
      <c r="AQ402">
        <v>19.929011546158701</v>
      </c>
      <c r="AR402">
        <v>11.1715605882886</v>
      </c>
      <c r="AS402">
        <v>3.7639254438723002</v>
      </c>
      <c r="AT402">
        <v>11.2893003107326</v>
      </c>
      <c r="AU402">
        <v>20.9024898950622</v>
      </c>
      <c r="AV402">
        <v>12.649334931783899</v>
      </c>
      <c r="AW402">
        <v>7.0827282428914504</v>
      </c>
      <c r="AX402">
        <v>14.3775040476022</v>
      </c>
      <c r="AY402">
        <v>23.1695826596948</v>
      </c>
      <c r="AZ402">
        <v>15.5879184241745</v>
      </c>
      <c r="BA402">
        <v>5.0813661036496196</v>
      </c>
      <c r="BB402">
        <v>12.228677638305699</v>
      </c>
      <c r="BC402">
        <v>22.7281945092308</v>
      </c>
      <c r="BD402">
        <v>13.722438826462399</v>
      </c>
      <c r="BE402">
        <v>5.7161769425540303</v>
      </c>
      <c r="BF402">
        <v>11.4210453421972</v>
      </c>
      <c r="BG402">
        <v>20.510614502965598</v>
      </c>
      <c r="BH402">
        <v>13.3946822177146</v>
      </c>
      <c r="BI402">
        <v>9.0198801979338494</v>
      </c>
      <c r="BJ402">
        <v>15.855149923000299</v>
      </c>
      <c r="BK402">
        <v>24.108337758895399</v>
      </c>
      <c r="BL402">
        <v>16.998529543135</v>
      </c>
    </row>
    <row r="403" spans="1:64" x14ac:dyDescent="0.25">
      <c r="A403" s="15" t="str">
        <f t="shared" si="12"/>
        <v>Net Loan Growth (last 4 qtrs)--34607</v>
      </c>
      <c r="B403" s="15" t="str">
        <f t="shared" si="13"/>
        <v>Net Loan Growth (last 4 qtrs)</v>
      </c>
      <c r="C403">
        <v>21</v>
      </c>
      <c r="D403" s="22">
        <v>34607</v>
      </c>
      <c r="E403">
        <v>6.8650000000000002</v>
      </c>
      <c r="F403">
        <v>11.46</v>
      </c>
      <c r="G403">
        <v>18.32</v>
      </c>
      <c r="H403">
        <v>15.2315151515152</v>
      </c>
      <c r="I403">
        <v>5.28</v>
      </c>
      <c r="J403">
        <v>10.52</v>
      </c>
      <c r="K403">
        <v>17.25</v>
      </c>
      <c r="L403">
        <v>12.3198955365622</v>
      </c>
      <c r="M403">
        <v>3.03</v>
      </c>
      <c r="N403">
        <v>9.64</v>
      </c>
      <c r="O403">
        <v>17.940000000000001</v>
      </c>
      <c r="P403">
        <v>12.034682732484701</v>
      </c>
      <c r="Q403">
        <v>5.3674999999999997</v>
      </c>
      <c r="R403">
        <v>9.9149999999999991</v>
      </c>
      <c r="S403">
        <v>16.022500000000001</v>
      </c>
      <c r="T403">
        <v>9.5847058823529405</v>
      </c>
      <c r="U403">
        <v>4.4450000000000003</v>
      </c>
      <c r="V403">
        <v>9.7449999999999992</v>
      </c>
      <c r="W403">
        <v>16.7</v>
      </c>
      <c r="X403">
        <v>11.6458152173913</v>
      </c>
      <c r="Y403">
        <v>4.4000000000000004</v>
      </c>
      <c r="Z403">
        <v>9.26</v>
      </c>
      <c r="AA403">
        <v>16.899999999999999</v>
      </c>
      <c r="AB403">
        <v>11.1330434782609</v>
      </c>
      <c r="AC403">
        <v>6.835</v>
      </c>
      <c r="AD403">
        <v>13.29</v>
      </c>
      <c r="AE403">
        <v>23.805</v>
      </c>
      <c r="AF403">
        <v>16.7406569343066</v>
      </c>
      <c r="AG403">
        <v>7.665</v>
      </c>
      <c r="AH403">
        <v>12.14</v>
      </c>
      <c r="AI403">
        <v>18.234999999999999</v>
      </c>
      <c r="AJ403">
        <v>14.159658119658101</v>
      </c>
      <c r="AK403">
        <v>5.52</v>
      </c>
      <c r="AL403">
        <v>9.99</v>
      </c>
      <c r="AM403">
        <v>13.43</v>
      </c>
      <c r="AN403">
        <v>12.0007</v>
      </c>
      <c r="AO403">
        <v>5</v>
      </c>
      <c r="AP403">
        <v>10.28</v>
      </c>
      <c r="AQ403">
        <v>16.45</v>
      </c>
      <c r="AR403">
        <v>11.5775218150087</v>
      </c>
      <c r="AS403">
        <v>6.7450000000000001</v>
      </c>
      <c r="AT403">
        <v>13.54</v>
      </c>
      <c r="AU403">
        <v>20.907499999999999</v>
      </c>
      <c r="AV403">
        <v>15.84921875</v>
      </c>
      <c r="AW403">
        <v>4.4074999999999998</v>
      </c>
      <c r="AX403">
        <v>9.2249999999999996</v>
      </c>
      <c r="AY403">
        <v>15.5975</v>
      </c>
      <c r="AZ403">
        <v>9.9727358490565994</v>
      </c>
      <c r="BA403">
        <v>6.0525000000000002</v>
      </c>
      <c r="BB403">
        <v>12</v>
      </c>
      <c r="BC403">
        <v>20.647500000000001</v>
      </c>
      <c r="BD403">
        <v>16.3958673469388</v>
      </c>
      <c r="BE403">
        <v>3.8</v>
      </c>
      <c r="BF403">
        <v>8.01</v>
      </c>
      <c r="BG403">
        <v>14.99</v>
      </c>
      <c r="BH403">
        <v>10.7475471698113</v>
      </c>
      <c r="BI403">
        <v>4.6224999999999996</v>
      </c>
      <c r="BJ403">
        <v>10.79</v>
      </c>
      <c r="BK403">
        <v>16.78</v>
      </c>
      <c r="BL403">
        <v>13.3344029850746</v>
      </c>
    </row>
    <row r="404" spans="1:64" x14ac:dyDescent="0.25">
      <c r="A404" s="15" t="str">
        <f t="shared" si="12"/>
        <v>Banks w/ Loan Growth (last 4 qtrs)--34607</v>
      </c>
      <c r="B404" s="15" t="str">
        <f t="shared" si="13"/>
        <v>Banks w/ Loan Growth (last 4 qtrs)</v>
      </c>
      <c r="C404">
        <v>22</v>
      </c>
      <c r="D404" s="22">
        <v>34607</v>
      </c>
      <c r="F404">
        <v>93.939393939393895</v>
      </c>
      <c r="J404">
        <v>90.046511627906995</v>
      </c>
      <c r="N404">
        <v>82.481820757389698</v>
      </c>
      <c r="R404">
        <v>88.235294117647101</v>
      </c>
      <c r="V404">
        <v>88.987566607459996</v>
      </c>
      <c r="Z404">
        <v>89.743589743589794</v>
      </c>
      <c r="AD404">
        <v>94.964028776978395</v>
      </c>
      <c r="AH404">
        <v>92.5</v>
      </c>
      <c r="AI404"/>
      <c r="AK404"/>
      <c r="AL404">
        <v>87.254901960784295</v>
      </c>
      <c r="AP404">
        <v>90.394511149228094</v>
      </c>
      <c r="AT404">
        <v>92.105263157894697</v>
      </c>
      <c r="AX404">
        <v>88.580246913580297</v>
      </c>
      <c r="BB404">
        <v>87.878787878787904</v>
      </c>
      <c r="BF404">
        <v>87.272727272727295</v>
      </c>
      <c r="BJ404">
        <v>89.781021897810206</v>
      </c>
    </row>
    <row r="405" spans="1:64" x14ac:dyDescent="0.25">
      <c r="A405" s="15" t="str">
        <f t="shared" si="12"/>
        <v>Equity / Assets--34699</v>
      </c>
      <c r="B405" s="15" t="str">
        <f t="shared" si="13"/>
        <v>Equity / Assets</v>
      </c>
      <c r="C405">
        <v>1</v>
      </c>
      <c r="D405" s="22">
        <v>34699</v>
      </c>
      <c r="E405">
        <v>8.5009850371605307</v>
      </c>
      <c r="F405">
        <v>9.6073060860031401</v>
      </c>
      <c r="G405">
        <v>11.544256778428201</v>
      </c>
      <c r="H405">
        <v>10.179095337148199</v>
      </c>
      <c r="I405">
        <v>7.9136978988934699</v>
      </c>
      <c r="J405">
        <v>9.0601427115188606</v>
      </c>
      <c r="K405">
        <v>10.9461602215653</v>
      </c>
      <c r="L405">
        <v>9.6290660193571807</v>
      </c>
      <c r="M405">
        <v>7.5875828673086101</v>
      </c>
      <c r="N405">
        <v>8.8689556119223596</v>
      </c>
      <c r="O405">
        <v>10.757327977327201</v>
      </c>
      <c r="P405">
        <v>9.5276414709524708</v>
      </c>
      <c r="Q405">
        <v>8.2669962647965196</v>
      </c>
      <c r="R405">
        <v>8.9754880375752304</v>
      </c>
      <c r="S405">
        <v>11.061234860675899</v>
      </c>
      <c r="T405">
        <v>9.8654368346713994</v>
      </c>
      <c r="U405">
        <v>7.8487105635623697</v>
      </c>
      <c r="V405">
        <v>8.9644070039253698</v>
      </c>
      <c r="W405">
        <v>10.6599803063002</v>
      </c>
      <c r="X405">
        <v>9.4450654332834798</v>
      </c>
      <c r="Y405">
        <v>7.8109037984094796</v>
      </c>
      <c r="Z405">
        <v>8.8286763207907004</v>
      </c>
      <c r="AA405">
        <v>10.7618838749746</v>
      </c>
      <c r="AB405">
        <v>9.4049494004515104</v>
      </c>
      <c r="AC405">
        <v>7.9174502414892398</v>
      </c>
      <c r="AD405">
        <v>9.5069767441860495</v>
      </c>
      <c r="AE405">
        <v>11.2163841961732</v>
      </c>
      <c r="AF405">
        <v>9.8933660216470898</v>
      </c>
      <c r="AG405">
        <v>8.3347161042475406</v>
      </c>
      <c r="AH405">
        <v>10.0149190644411</v>
      </c>
      <c r="AI405">
        <v>12.5942137859802</v>
      </c>
      <c r="AJ405">
        <v>10.8494431953352</v>
      </c>
      <c r="AK405">
        <v>7.8936861738412301</v>
      </c>
      <c r="AL405">
        <v>8.7669545282834598</v>
      </c>
      <c r="AM405">
        <v>10.0498177308364</v>
      </c>
      <c r="AN405">
        <v>9.1884746804613293</v>
      </c>
      <c r="AO405">
        <v>8.3546269253611793</v>
      </c>
      <c r="AP405">
        <v>9.7652028686511407</v>
      </c>
      <c r="AQ405">
        <v>11.528867535261</v>
      </c>
      <c r="AR405">
        <v>10.306315747248201</v>
      </c>
      <c r="AS405">
        <v>7.6840036131709102</v>
      </c>
      <c r="AT405">
        <v>8.8100987579300902</v>
      </c>
      <c r="AU405">
        <v>10.6536460784785</v>
      </c>
      <c r="AV405">
        <v>9.3433743670662999</v>
      </c>
      <c r="AW405">
        <v>7.8087596295902104</v>
      </c>
      <c r="AX405">
        <v>8.7737847306824808</v>
      </c>
      <c r="AY405">
        <v>10.4343420152132</v>
      </c>
      <c r="AZ405">
        <v>9.2075503411289397</v>
      </c>
      <c r="BA405">
        <v>7.7449341401531404</v>
      </c>
      <c r="BB405">
        <v>8.6332535066712293</v>
      </c>
      <c r="BC405">
        <v>10.1064030911719</v>
      </c>
      <c r="BD405">
        <v>9.1242238068371009</v>
      </c>
      <c r="BE405">
        <v>7.0242949786092996</v>
      </c>
      <c r="BF405">
        <v>8.4756835999745004</v>
      </c>
      <c r="BG405">
        <v>9.6387098789515608</v>
      </c>
      <c r="BH405">
        <v>9.4567734935180692</v>
      </c>
      <c r="BI405">
        <v>7.8569042688222304</v>
      </c>
      <c r="BJ405">
        <v>8.7442034006716103</v>
      </c>
      <c r="BK405">
        <v>10.2472038404955</v>
      </c>
      <c r="BL405">
        <v>9.0435252607897407</v>
      </c>
    </row>
    <row r="406" spans="1:64" x14ac:dyDescent="0.25">
      <c r="A406" s="15" t="str">
        <f t="shared" si="12"/>
        <v>Total Risk Based Capital Ratio--34699</v>
      </c>
      <c r="B406" s="15" t="str">
        <f t="shared" si="13"/>
        <v>Total Risk Based Capital Ratio</v>
      </c>
      <c r="C406">
        <v>2</v>
      </c>
      <c r="D406" s="22">
        <v>34699</v>
      </c>
      <c r="E406">
        <v>0</v>
      </c>
      <c r="F406">
        <v>0</v>
      </c>
      <c r="G406">
        <v>0</v>
      </c>
      <c r="H406">
        <v>0</v>
      </c>
      <c r="I406">
        <v>0</v>
      </c>
      <c r="J406">
        <v>0</v>
      </c>
      <c r="K406">
        <v>0</v>
      </c>
      <c r="L406">
        <v>0</v>
      </c>
      <c r="M406">
        <v>0</v>
      </c>
      <c r="N406">
        <v>0</v>
      </c>
      <c r="O406">
        <v>0</v>
      </c>
      <c r="P406">
        <v>0</v>
      </c>
      <c r="Q406">
        <v>0</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c r="AW406">
        <v>0</v>
      </c>
      <c r="AX406">
        <v>0</v>
      </c>
      <c r="AY406">
        <v>0</v>
      </c>
      <c r="AZ406">
        <v>0</v>
      </c>
      <c r="BA406">
        <v>0</v>
      </c>
      <c r="BB406">
        <v>0</v>
      </c>
      <c r="BC406">
        <v>0</v>
      </c>
      <c r="BD406">
        <v>0</v>
      </c>
      <c r="BE406">
        <v>0</v>
      </c>
      <c r="BF406">
        <v>0</v>
      </c>
      <c r="BG406">
        <v>0</v>
      </c>
      <c r="BH406">
        <v>0</v>
      </c>
      <c r="BI406">
        <v>0</v>
      </c>
      <c r="BJ406">
        <v>0</v>
      </c>
      <c r="BK406">
        <v>0</v>
      </c>
      <c r="BL406">
        <v>0</v>
      </c>
    </row>
    <row r="407" spans="1:64" x14ac:dyDescent="0.25">
      <c r="A407" s="15" t="str">
        <f t="shared" si="12"/>
        <v>Tier 1 Leverage Ratio--34699</v>
      </c>
      <c r="B407" s="15" t="str">
        <f t="shared" si="13"/>
        <v>Tier 1 Leverage Ratio</v>
      </c>
      <c r="C407">
        <v>3</v>
      </c>
      <c r="D407" s="22">
        <v>34699</v>
      </c>
      <c r="E407">
        <v>0</v>
      </c>
      <c r="F407">
        <v>0</v>
      </c>
      <c r="G407">
        <v>0</v>
      </c>
      <c r="H407">
        <v>0</v>
      </c>
      <c r="I407">
        <v>0</v>
      </c>
      <c r="J407">
        <v>0</v>
      </c>
      <c r="K407">
        <v>0</v>
      </c>
      <c r="L407">
        <v>0</v>
      </c>
      <c r="M407">
        <v>0</v>
      </c>
      <c r="N407">
        <v>0</v>
      </c>
      <c r="O407">
        <v>0</v>
      </c>
      <c r="P407">
        <v>0</v>
      </c>
      <c r="Q407">
        <v>0</v>
      </c>
      <c r="R407">
        <v>0</v>
      </c>
      <c r="S407">
        <v>0</v>
      </c>
      <c r="T407">
        <v>0</v>
      </c>
      <c r="U407">
        <v>0</v>
      </c>
      <c r="V407">
        <v>0</v>
      </c>
      <c r="W407">
        <v>0</v>
      </c>
      <c r="X407">
        <v>0</v>
      </c>
      <c r="Y407">
        <v>0</v>
      </c>
      <c r="Z407">
        <v>0</v>
      </c>
      <c r="AA407">
        <v>0</v>
      </c>
      <c r="AB407">
        <v>0</v>
      </c>
      <c r="AC407">
        <v>0</v>
      </c>
      <c r="AD407">
        <v>0</v>
      </c>
      <c r="AE407">
        <v>0</v>
      </c>
      <c r="AF407">
        <v>0</v>
      </c>
      <c r="AG407">
        <v>0</v>
      </c>
      <c r="AH407">
        <v>0</v>
      </c>
      <c r="AI407">
        <v>0</v>
      </c>
      <c r="AJ407">
        <v>0</v>
      </c>
      <c r="AK407">
        <v>0</v>
      </c>
      <c r="AL407">
        <v>0</v>
      </c>
      <c r="AM407">
        <v>0</v>
      </c>
      <c r="AN407">
        <v>0</v>
      </c>
      <c r="AO407">
        <v>0</v>
      </c>
      <c r="AP407">
        <v>0</v>
      </c>
      <c r="AQ407">
        <v>0</v>
      </c>
      <c r="AR407">
        <v>0</v>
      </c>
      <c r="AS407">
        <v>0</v>
      </c>
      <c r="AT407">
        <v>0</v>
      </c>
      <c r="AU407">
        <v>0</v>
      </c>
      <c r="AV407">
        <v>0</v>
      </c>
      <c r="AW407">
        <v>0</v>
      </c>
      <c r="AX407">
        <v>0</v>
      </c>
      <c r="AY407">
        <v>0</v>
      </c>
      <c r="AZ407">
        <v>0</v>
      </c>
      <c r="BA407">
        <v>0</v>
      </c>
      <c r="BB407">
        <v>0</v>
      </c>
      <c r="BC407">
        <v>0</v>
      </c>
      <c r="BD407">
        <v>0</v>
      </c>
      <c r="BE407">
        <v>0</v>
      </c>
      <c r="BF407">
        <v>0</v>
      </c>
      <c r="BG407">
        <v>0</v>
      </c>
      <c r="BH407">
        <v>0</v>
      </c>
      <c r="BI407">
        <v>0</v>
      </c>
      <c r="BJ407">
        <v>0</v>
      </c>
      <c r="BK407">
        <v>0</v>
      </c>
      <c r="BL407">
        <v>0</v>
      </c>
    </row>
    <row r="408" spans="1:64" x14ac:dyDescent="0.25">
      <c r="A408" s="15" t="str">
        <f t="shared" si="12"/>
        <v>ALLL / Nonaccrual Loans--34699</v>
      </c>
      <c r="B408" s="15" t="str">
        <f t="shared" si="13"/>
        <v>ALLL / Nonaccrual Loans</v>
      </c>
      <c r="C408">
        <v>4</v>
      </c>
      <c r="D408" s="22">
        <v>34699</v>
      </c>
      <c r="E408">
        <v>239.776444487628</v>
      </c>
      <c r="F408">
        <v>432.06349206349199</v>
      </c>
      <c r="G408">
        <v>979.44444444444503</v>
      </c>
      <c r="H408">
        <v>1206.11552951357</v>
      </c>
      <c r="I408">
        <v>160.534392984379</v>
      </c>
      <c r="J408">
        <v>378.19858712715899</v>
      </c>
      <c r="K408">
        <v>979.44444444444503</v>
      </c>
      <c r="L408">
        <v>1228.09177808341</v>
      </c>
      <c r="M408">
        <v>140.83322070550099</v>
      </c>
      <c r="N408">
        <v>311.63894835630202</v>
      </c>
      <c r="O408">
        <v>830.47872340425499</v>
      </c>
      <c r="P408">
        <v>1023.63791527566</v>
      </c>
      <c r="Q408">
        <v>285.36179835062501</v>
      </c>
      <c r="R408">
        <v>363.04487179487199</v>
      </c>
      <c r="S408">
        <v>942.22151088348301</v>
      </c>
      <c r="T408">
        <v>844.42473409751801</v>
      </c>
      <c r="U408">
        <v>158.133892466677</v>
      </c>
      <c r="V408">
        <v>386.46230916030498</v>
      </c>
      <c r="W408">
        <v>1034.05120481928</v>
      </c>
      <c r="X408">
        <v>1251.9918195447999</v>
      </c>
      <c r="Y408">
        <v>165.56886227544899</v>
      </c>
      <c r="Z408">
        <v>377.55102040816303</v>
      </c>
      <c r="AA408">
        <v>1000</v>
      </c>
      <c r="AB408">
        <v>1907.3005044858101</v>
      </c>
      <c r="AC408">
        <v>241.02564102564099</v>
      </c>
      <c r="AD408">
        <v>617.142857142857</v>
      </c>
      <c r="AE408">
        <v>1344.7619047619</v>
      </c>
      <c r="AF408">
        <v>1489.8140458325499</v>
      </c>
      <c r="AG408">
        <v>163.13559322033899</v>
      </c>
      <c r="AH408">
        <v>400</v>
      </c>
      <c r="AI408">
        <v>1022.91532460096</v>
      </c>
      <c r="AJ408">
        <v>2361.9072418649398</v>
      </c>
      <c r="AK408">
        <v>115.128355581634</v>
      </c>
      <c r="AL408">
        <v>228.63070539419101</v>
      </c>
      <c r="AM408">
        <v>546.928879310345</v>
      </c>
      <c r="AN408">
        <v>588.11111451692602</v>
      </c>
      <c r="AO408">
        <v>154.04987258827799</v>
      </c>
      <c r="AP408">
        <v>359.10144927536197</v>
      </c>
      <c r="AQ408">
        <v>913.401875901876</v>
      </c>
      <c r="AR408">
        <v>1011.30135460476</v>
      </c>
      <c r="AS408">
        <v>172.400409070942</v>
      </c>
      <c r="AT408">
        <v>398.33296242503798</v>
      </c>
      <c r="AU408">
        <v>1022.07009857612</v>
      </c>
      <c r="AV408">
        <v>1283.4676451115499</v>
      </c>
      <c r="AW408">
        <v>150.58101351030399</v>
      </c>
      <c r="AX408">
        <v>348.104956268222</v>
      </c>
      <c r="AY408">
        <v>906.85185185185196</v>
      </c>
      <c r="AZ408">
        <v>1152.86213302481</v>
      </c>
      <c r="BA408">
        <v>174.41860465116301</v>
      </c>
      <c r="BB408">
        <v>418.88888888888903</v>
      </c>
      <c r="BC408">
        <v>1200</v>
      </c>
      <c r="BD408">
        <v>1915.91912700597</v>
      </c>
      <c r="BE408">
        <v>279.52037351443101</v>
      </c>
      <c r="BF408">
        <v>530.40730337078696</v>
      </c>
      <c r="BG408">
        <v>1033.3665421125199</v>
      </c>
      <c r="BH408">
        <v>1592.33796393838</v>
      </c>
      <c r="BI408">
        <v>224.856194690265</v>
      </c>
      <c r="BJ408">
        <v>405.88897721250697</v>
      </c>
      <c r="BK408">
        <v>1134.375</v>
      </c>
      <c r="BL408">
        <v>1752.8776364555799</v>
      </c>
    </row>
    <row r="409" spans="1:64" x14ac:dyDescent="0.25">
      <c r="A409" s="15" t="str">
        <f t="shared" si="12"/>
        <v>[NCL + OREO] / [Total Loans + OREO]--34699</v>
      </c>
      <c r="B409" s="15" t="str">
        <f t="shared" si="13"/>
        <v>[NCL + OREO] / [Total Loans + OREO]</v>
      </c>
      <c r="C409">
        <v>5</v>
      </c>
      <c r="D409" s="22">
        <v>34699</v>
      </c>
      <c r="E409">
        <v>0.29756544488090803</v>
      </c>
      <c r="F409">
        <v>0.75807412096374005</v>
      </c>
      <c r="G409">
        <v>1.46327259087717</v>
      </c>
      <c r="H409">
        <v>1.1063755889770801</v>
      </c>
      <c r="I409">
        <v>0.246978682402311</v>
      </c>
      <c r="J409">
        <v>0.71194485252570905</v>
      </c>
      <c r="K409">
        <v>1.5223930481283401</v>
      </c>
      <c r="L409">
        <v>1.0744415167528301</v>
      </c>
      <c r="M409">
        <v>0.32032563606977998</v>
      </c>
      <c r="N409">
        <v>0.87192118226601001</v>
      </c>
      <c r="O409">
        <v>1.85276243208617</v>
      </c>
      <c r="P409">
        <v>1.41600680545187</v>
      </c>
      <c r="Q409">
        <v>0.40171665252757099</v>
      </c>
      <c r="R409">
        <v>0.75702956020187495</v>
      </c>
      <c r="S409">
        <v>1.36253975216581</v>
      </c>
      <c r="T409">
        <v>1.20914208043859</v>
      </c>
      <c r="U409">
        <v>0.249651957619446</v>
      </c>
      <c r="V409">
        <v>0.71211415737722905</v>
      </c>
      <c r="W409">
        <v>1.5089464923491001</v>
      </c>
      <c r="X409">
        <v>1.0494361386106399</v>
      </c>
      <c r="Y409">
        <v>0.12433514679497799</v>
      </c>
      <c r="Z409">
        <v>0.62817740803516897</v>
      </c>
      <c r="AA409">
        <v>1.5579261881850699</v>
      </c>
      <c r="AB409">
        <v>1.1479771016014699</v>
      </c>
      <c r="AC409">
        <v>0.14113960865799799</v>
      </c>
      <c r="AD409">
        <v>0.51753592603758403</v>
      </c>
      <c r="AE409">
        <v>1.1753659718578</v>
      </c>
      <c r="AF409">
        <v>0.86294724186801797</v>
      </c>
      <c r="AG409">
        <v>0.29504250916882002</v>
      </c>
      <c r="AH409">
        <v>0.95775079735948598</v>
      </c>
      <c r="AI409">
        <v>1.6565808945134499</v>
      </c>
      <c r="AJ409">
        <v>1.24945824355206</v>
      </c>
      <c r="AK409">
        <v>0.40522900327054301</v>
      </c>
      <c r="AL409">
        <v>0.83920443034805903</v>
      </c>
      <c r="AM409">
        <v>1.68785831067811</v>
      </c>
      <c r="AN409">
        <v>1.2836099400799701</v>
      </c>
      <c r="AO409">
        <v>0.27502331864688101</v>
      </c>
      <c r="AP409">
        <v>0.80847033353629605</v>
      </c>
      <c r="AQ409">
        <v>1.66332323641466</v>
      </c>
      <c r="AR409">
        <v>1.20646317910473</v>
      </c>
      <c r="AS409">
        <v>0.22528431699733101</v>
      </c>
      <c r="AT409">
        <v>0.65426751478575096</v>
      </c>
      <c r="AU409">
        <v>1.34843577327541</v>
      </c>
      <c r="AV409">
        <v>0.95107278624629499</v>
      </c>
      <c r="AW409">
        <v>0.27823060404729699</v>
      </c>
      <c r="AX409">
        <v>0.71251836065454299</v>
      </c>
      <c r="AY409">
        <v>1.4005504702098399</v>
      </c>
      <c r="AZ409">
        <v>1.0434668757976999</v>
      </c>
      <c r="BA409">
        <v>0.17426245679934199</v>
      </c>
      <c r="BB409">
        <v>0.58782897982773896</v>
      </c>
      <c r="BC409">
        <v>1.4255849657534301</v>
      </c>
      <c r="BD409">
        <v>1.02431529673449</v>
      </c>
      <c r="BE409">
        <v>0.136855055645866</v>
      </c>
      <c r="BF409">
        <v>0.47133584182536298</v>
      </c>
      <c r="BG409">
        <v>1.2940680497297501</v>
      </c>
      <c r="BH409">
        <v>0.96434453366945205</v>
      </c>
      <c r="BI409">
        <v>0.15787236626389001</v>
      </c>
      <c r="BJ409">
        <v>0.61457672110335304</v>
      </c>
      <c r="BK409">
        <v>1.1301575979135601</v>
      </c>
      <c r="BL409">
        <v>0.92769463989401502</v>
      </c>
    </row>
    <row r="410" spans="1:64" x14ac:dyDescent="0.25">
      <c r="A410" s="15" t="str">
        <f t="shared" si="12"/>
        <v>[Noncurrent + Delinquent Loans] / [Capital + ALLL]--34699</v>
      </c>
      <c r="B410" s="15" t="str">
        <f t="shared" si="13"/>
        <v>[Noncurrent + Delinquent Loans] / [Capital + ALLL]</v>
      </c>
      <c r="C410">
        <v>6</v>
      </c>
      <c r="D410" s="22">
        <v>34699</v>
      </c>
      <c r="E410">
        <v>5.2647450298601699</v>
      </c>
      <c r="F410">
        <v>10.9194363020324</v>
      </c>
      <c r="G410">
        <v>17.2885326484727</v>
      </c>
      <c r="H410">
        <v>13.5679150788672</v>
      </c>
      <c r="I410">
        <v>4.9705901073596204</v>
      </c>
      <c r="J410">
        <v>9.8614057807290596</v>
      </c>
      <c r="K410">
        <v>17.3123023024941</v>
      </c>
      <c r="L410">
        <v>12.2502697911133</v>
      </c>
      <c r="M410">
        <v>5.0489414506220696</v>
      </c>
      <c r="N410">
        <v>10.4544920182552</v>
      </c>
      <c r="O410">
        <v>18.620156549433698</v>
      </c>
      <c r="P410">
        <v>13.5717439762144</v>
      </c>
      <c r="Q410">
        <v>7.4919750469384097</v>
      </c>
      <c r="R410">
        <v>12.58114374034</v>
      </c>
      <c r="S410">
        <v>15.484079521577501</v>
      </c>
      <c r="T410">
        <v>13.147763897930901</v>
      </c>
      <c r="U410">
        <v>4.56473948060487</v>
      </c>
      <c r="V410">
        <v>9.8187719772788693</v>
      </c>
      <c r="W410">
        <v>16.7019867084102</v>
      </c>
      <c r="X410">
        <v>11.646108322256399</v>
      </c>
      <c r="Y410">
        <v>7.2911787665886001</v>
      </c>
      <c r="Z410">
        <v>12.871941254138401</v>
      </c>
      <c r="AA410">
        <v>20.330825419782101</v>
      </c>
      <c r="AB410">
        <v>15.794407680475899</v>
      </c>
      <c r="AC410">
        <v>3.7796475887990799</v>
      </c>
      <c r="AD410">
        <v>6.8571428571428603</v>
      </c>
      <c r="AE410">
        <v>13.2461008006665</v>
      </c>
      <c r="AF410">
        <v>9.3310379696286905</v>
      </c>
      <c r="AG410">
        <v>4.2197640197235096</v>
      </c>
      <c r="AH410">
        <v>9.1720055270639609</v>
      </c>
      <c r="AI410">
        <v>16.439816706197998</v>
      </c>
      <c r="AJ410">
        <v>12.7312245983954</v>
      </c>
      <c r="AK410">
        <v>7.0689133299761098</v>
      </c>
      <c r="AL410">
        <v>12.5005025302398</v>
      </c>
      <c r="AM410">
        <v>22.8495560649434</v>
      </c>
      <c r="AN410">
        <v>15.494044736779999</v>
      </c>
      <c r="AO410">
        <v>4.2820501309390204</v>
      </c>
      <c r="AP410">
        <v>9.2456845589974002</v>
      </c>
      <c r="AQ410">
        <v>16.744984386995402</v>
      </c>
      <c r="AR410">
        <v>11.785201838615</v>
      </c>
      <c r="AS410">
        <v>4.83839713049103</v>
      </c>
      <c r="AT410">
        <v>9.6725985265968699</v>
      </c>
      <c r="AU410">
        <v>16.031935701755199</v>
      </c>
      <c r="AV410">
        <v>11.4866583347127</v>
      </c>
      <c r="AW410">
        <v>6.0187702043570699</v>
      </c>
      <c r="AX410">
        <v>11.489904290151999</v>
      </c>
      <c r="AY410">
        <v>18.900000950199999</v>
      </c>
      <c r="AZ410">
        <v>13.4723607373744</v>
      </c>
      <c r="BA410">
        <v>5.1327547942761704</v>
      </c>
      <c r="BB410">
        <v>9.7910568285051003</v>
      </c>
      <c r="BC410">
        <v>18.1539759735027</v>
      </c>
      <c r="BD410">
        <v>13.1744560905006</v>
      </c>
      <c r="BE410">
        <v>4.3417928994057302</v>
      </c>
      <c r="BF410">
        <v>9.3572323407535904</v>
      </c>
      <c r="BG410">
        <v>13.147716809634799</v>
      </c>
      <c r="BH410">
        <v>12.0527251496726</v>
      </c>
      <c r="BI410">
        <v>3.2646834477498099</v>
      </c>
      <c r="BJ410">
        <v>7.0246799035071401</v>
      </c>
      <c r="BK410">
        <v>12.959135675437301</v>
      </c>
      <c r="BL410">
        <v>9.2684825299674092</v>
      </c>
    </row>
    <row r="411" spans="1:64" x14ac:dyDescent="0.25">
      <c r="A411" s="15" t="str">
        <f t="shared" si="12"/>
        <v xml:space="preserve">  Ag [NCL+DQ] / [Capital + ALLL]--34699</v>
      </c>
      <c r="B411" s="15" t="str">
        <f t="shared" si="13"/>
        <v xml:space="preserve">  Ag [NCL+DQ] / [Capital + ALLL]</v>
      </c>
      <c r="C411">
        <v>7</v>
      </c>
      <c r="D411" s="22">
        <v>34699</v>
      </c>
      <c r="E411">
        <v>0</v>
      </c>
      <c r="F411">
        <v>1.4479953978534901</v>
      </c>
      <c r="G411">
        <v>5.7820680593959901</v>
      </c>
      <c r="H411">
        <v>4.96769404517027</v>
      </c>
      <c r="I411">
        <v>0</v>
      </c>
      <c r="J411">
        <v>0.94837411529640203</v>
      </c>
      <c r="K411">
        <v>4.5454475180456804</v>
      </c>
      <c r="L411">
        <v>3.3341836134664899</v>
      </c>
      <c r="M411">
        <v>0</v>
      </c>
      <c r="N411">
        <v>0</v>
      </c>
      <c r="O411">
        <v>0.98738279606550805</v>
      </c>
      <c r="P411">
        <v>1.3676735417351999</v>
      </c>
      <c r="Q411">
        <v>0</v>
      </c>
      <c r="R411">
        <v>0</v>
      </c>
      <c r="S411">
        <v>0</v>
      </c>
      <c r="T411">
        <v>5.8726802912849397E-3</v>
      </c>
      <c r="U411">
        <v>0</v>
      </c>
      <c r="V411">
        <v>0.50761421319796995</v>
      </c>
      <c r="W411">
        <v>4.32459494324719</v>
      </c>
      <c r="X411">
        <v>3.00992890813676</v>
      </c>
      <c r="Y411">
        <v>0</v>
      </c>
      <c r="Z411">
        <v>1.30794103431779</v>
      </c>
      <c r="AA411">
        <v>5.6696142272211496</v>
      </c>
      <c r="AB411">
        <v>4.42817410372081</v>
      </c>
      <c r="AC411">
        <v>0.24655012910759599</v>
      </c>
      <c r="AD411">
        <v>1.8773716796484901</v>
      </c>
      <c r="AE411">
        <v>5.9422271390675698</v>
      </c>
      <c r="AF411">
        <v>4.2766996712198804</v>
      </c>
      <c r="AG411">
        <v>0.372210222143319</v>
      </c>
      <c r="AH411">
        <v>2.5299591436476301</v>
      </c>
      <c r="AI411">
        <v>6.6969031336774902</v>
      </c>
      <c r="AJ411">
        <v>5.2642914757599799</v>
      </c>
      <c r="AK411">
        <v>0</v>
      </c>
      <c r="AL411">
        <v>0.16188130573679599</v>
      </c>
      <c r="AM411">
        <v>2.8594869925283</v>
      </c>
      <c r="AN411">
        <v>1.92842975948964</v>
      </c>
      <c r="AO411">
        <v>0.63428448594550302</v>
      </c>
      <c r="AP411">
        <v>3.0701754385964901</v>
      </c>
      <c r="AQ411">
        <v>8.6518032232462101</v>
      </c>
      <c r="AR411">
        <v>5.6327645530017199</v>
      </c>
      <c r="AS411">
        <v>0</v>
      </c>
      <c r="AT411">
        <v>0.46236937445347198</v>
      </c>
      <c r="AU411">
        <v>4.10956630834416</v>
      </c>
      <c r="AV411">
        <v>2.79634421003892</v>
      </c>
      <c r="AW411">
        <v>0</v>
      </c>
      <c r="AX411">
        <v>0</v>
      </c>
      <c r="AY411">
        <v>1.59403673361118</v>
      </c>
      <c r="AZ411">
        <v>1.4885589999654201</v>
      </c>
      <c r="BA411">
        <v>0</v>
      </c>
      <c r="BB411">
        <v>0</v>
      </c>
      <c r="BC411">
        <v>1.4671442347430801</v>
      </c>
      <c r="BD411">
        <v>1.26599672348452</v>
      </c>
      <c r="BE411">
        <v>0</v>
      </c>
      <c r="BF411">
        <v>0</v>
      </c>
      <c r="BG411">
        <v>1.0747308956041499</v>
      </c>
      <c r="BH411">
        <v>1.2231956564636799</v>
      </c>
      <c r="BI411">
        <v>0</v>
      </c>
      <c r="BJ411">
        <v>0</v>
      </c>
      <c r="BK411">
        <v>0</v>
      </c>
      <c r="BL411">
        <v>0.46981193901103202</v>
      </c>
    </row>
    <row r="412" spans="1:64" x14ac:dyDescent="0.25">
      <c r="A412" s="15" t="str">
        <f t="shared" si="12"/>
        <v xml:space="preserve">  CLD [NCL+DQ] / [Capital + ALLL]--34699</v>
      </c>
      <c r="B412" s="15" t="str">
        <f t="shared" si="13"/>
        <v xml:space="preserve">  CLD [NCL+DQ] / [Capital + ALLL]</v>
      </c>
      <c r="C412">
        <v>8</v>
      </c>
      <c r="D412" s="22">
        <v>34699</v>
      </c>
      <c r="E412">
        <v>0</v>
      </c>
      <c r="F412">
        <v>0</v>
      </c>
      <c r="G412">
        <v>0</v>
      </c>
      <c r="H412">
        <v>0.26938168003759</v>
      </c>
      <c r="I412">
        <v>0</v>
      </c>
      <c r="J412">
        <v>0</v>
      </c>
      <c r="K412">
        <v>0</v>
      </c>
      <c r="L412">
        <v>9.6829392518834406E-2</v>
      </c>
      <c r="M412">
        <v>0</v>
      </c>
      <c r="N412">
        <v>0</v>
      </c>
      <c r="O412">
        <v>0</v>
      </c>
      <c r="P412">
        <v>0.30728789937817103</v>
      </c>
      <c r="Q412">
        <v>0</v>
      </c>
      <c r="R412">
        <v>0</v>
      </c>
      <c r="S412">
        <v>0</v>
      </c>
      <c r="T412">
        <v>5.92763704948258E-2</v>
      </c>
      <c r="U412">
        <v>0</v>
      </c>
      <c r="V412">
        <v>0</v>
      </c>
      <c r="W412">
        <v>0</v>
      </c>
      <c r="X412">
        <v>0.10223828950057</v>
      </c>
      <c r="Y412">
        <v>0</v>
      </c>
      <c r="Z412">
        <v>0</v>
      </c>
      <c r="AA412">
        <v>0</v>
      </c>
      <c r="AB412">
        <v>0.18808075053478401</v>
      </c>
      <c r="AC412">
        <v>0</v>
      </c>
      <c r="AD412">
        <v>0</v>
      </c>
      <c r="AE412">
        <v>0</v>
      </c>
      <c r="AF412">
        <v>4.9864666488025899E-2</v>
      </c>
      <c r="AG412">
        <v>0</v>
      </c>
      <c r="AH412">
        <v>0</v>
      </c>
      <c r="AI412">
        <v>0</v>
      </c>
      <c r="AJ412">
        <v>3.6734706630778401E-2</v>
      </c>
      <c r="AK412">
        <v>0</v>
      </c>
      <c r="AL412">
        <v>0</v>
      </c>
      <c r="AM412">
        <v>0</v>
      </c>
      <c r="AN412">
        <v>0.171231049406813</v>
      </c>
      <c r="AO412">
        <v>0</v>
      </c>
      <c r="AP412">
        <v>0</v>
      </c>
      <c r="AQ412">
        <v>0</v>
      </c>
      <c r="AR412">
        <v>3.7510875264527101E-2</v>
      </c>
      <c r="AS412">
        <v>0</v>
      </c>
      <c r="AT412">
        <v>0</v>
      </c>
      <c r="AU412">
        <v>0</v>
      </c>
      <c r="AV412">
        <v>0.170101395764166</v>
      </c>
      <c r="AW412">
        <v>0</v>
      </c>
      <c r="AX412">
        <v>0</v>
      </c>
      <c r="AY412">
        <v>0</v>
      </c>
      <c r="AZ412">
        <v>9.9254675658612707E-2</v>
      </c>
      <c r="BA412">
        <v>0</v>
      </c>
      <c r="BB412">
        <v>0</v>
      </c>
      <c r="BC412">
        <v>0</v>
      </c>
      <c r="BD412">
        <v>0.17602150123117699</v>
      </c>
      <c r="BE412">
        <v>0</v>
      </c>
      <c r="BF412">
        <v>0</v>
      </c>
      <c r="BG412">
        <v>0</v>
      </c>
      <c r="BH412">
        <v>0.14210196891504101</v>
      </c>
      <c r="BI412">
        <v>0</v>
      </c>
      <c r="BJ412">
        <v>0</v>
      </c>
      <c r="BK412">
        <v>0</v>
      </c>
      <c r="BL412">
        <v>0.20935251429632501</v>
      </c>
    </row>
    <row r="413" spans="1:64" x14ac:dyDescent="0.25">
      <c r="A413" s="15" t="str">
        <f t="shared" si="12"/>
        <v xml:space="preserve">  CRE [NCL+DQ] / [Capital + ALLL]--34699</v>
      </c>
      <c r="B413" s="15" t="str">
        <f t="shared" si="13"/>
        <v xml:space="preserve">  CRE [NCL+DQ] / [Capital + ALLL]</v>
      </c>
      <c r="C413">
        <v>9</v>
      </c>
      <c r="D413" s="22">
        <v>34699</v>
      </c>
      <c r="E413">
        <v>0</v>
      </c>
      <c r="F413">
        <v>0</v>
      </c>
      <c r="G413">
        <v>1.94646381559008</v>
      </c>
      <c r="H413">
        <v>1.4982013782418599</v>
      </c>
      <c r="I413">
        <v>0</v>
      </c>
      <c r="J413">
        <v>0</v>
      </c>
      <c r="K413">
        <v>1.7879370129207699</v>
      </c>
      <c r="L413">
        <v>1.38560922862243</v>
      </c>
      <c r="M413">
        <v>0</v>
      </c>
      <c r="N413">
        <v>0.329213275882068</v>
      </c>
      <c r="O413">
        <v>2.9043588729769398</v>
      </c>
      <c r="P413">
        <v>2.3539306157186402</v>
      </c>
      <c r="Q413">
        <v>0</v>
      </c>
      <c r="R413">
        <v>0.46635576282478303</v>
      </c>
      <c r="S413">
        <v>1.51898734177215</v>
      </c>
      <c r="T413">
        <v>0.99770755035940795</v>
      </c>
      <c r="U413">
        <v>0</v>
      </c>
      <c r="V413">
        <v>0</v>
      </c>
      <c r="W413">
        <v>1.99906423992888</v>
      </c>
      <c r="X413">
        <v>1.378597150307</v>
      </c>
      <c r="Y413">
        <v>0</v>
      </c>
      <c r="Z413">
        <v>0</v>
      </c>
      <c r="AA413">
        <v>1.8337551702578501</v>
      </c>
      <c r="AB413">
        <v>1.4657987893606199</v>
      </c>
      <c r="AC413">
        <v>0</v>
      </c>
      <c r="AD413">
        <v>0</v>
      </c>
      <c r="AE413">
        <v>0.78364380812928802</v>
      </c>
      <c r="AF413">
        <v>0.68673440356518101</v>
      </c>
      <c r="AG413">
        <v>0</v>
      </c>
      <c r="AH413">
        <v>0</v>
      </c>
      <c r="AI413">
        <v>0.569067670838448</v>
      </c>
      <c r="AJ413">
        <v>1.13128975102716</v>
      </c>
      <c r="AK413">
        <v>0</v>
      </c>
      <c r="AL413">
        <v>1.8555945242977601</v>
      </c>
      <c r="AM413">
        <v>4.11646495662779</v>
      </c>
      <c r="AN413">
        <v>3.1294981102448398</v>
      </c>
      <c r="AO413">
        <v>0</v>
      </c>
      <c r="AP413">
        <v>0</v>
      </c>
      <c r="AQ413">
        <v>0.89077897345988699</v>
      </c>
      <c r="AR413">
        <v>0.88858857736871499</v>
      </c>
      <c r="AS413">
        <v>0</v>
      </c>
      <c r="AT413">
        <v>0</v>
      </c>
      <c r="AU413">
        <v>1.7873444506788601</v>
      </c>
      <c r="AV413">
        <v>1.45175994926217</v>
      </c>
      <c r="AW413">
        <v>0</v>
      </c>
      <c r="AX413">
        <v>0.22557732760765301</v>
      </c>
      <c r="AY413">
        <v>2.3557050123123</v>
      </c>
      <c r="AZ413">
        <v>1.6591115303880799</v>
      </c>
      <c r="BA413">
        <v>0</v>
      </c>
      <c r="BB413">
        <v>0</v>
      </c>
      <c r="BC413">
        <v>2.0774049399349401</v>
      </c>
      <c r="BD413">
        <v>1.6778433922853799</v>
      </c>
      <c r="BE413">
        <v>0</v>
      </c>
      <c r="BF413">
        <v>0.46202714409471601</v>
      </c>
      <c r="BG413">
        <v>2.02082612414116</v>
      </c>
      <c r="BH413">
        <v>1.91595539130446</v>
      </c>
      <c r="BI413">
        <v>0</v>
      </c>
      <c r="BJ413">
        <v>0</v>
      </c>
      <c r="BK413">
        <v>2.3094287202639299</v>
      </c>
      <c r="BL413">
        <v>1.81514671397887</v>
      </c>
    </row>
    <row r="414" spans="1:64" x14ac:dyDescent="0.25">
      <c r="A414" s="15" t="str">
        <f t="shared" si="12"/>
        <v xml:space="preserve">  Res RE [NCL+DQ] / [Capital + ALLL]--34699</v>
      </c>
      <c r="B414" s="15" t="str">
        <f t="shared" si="13"/>
        <v xml:space="preserve">  Res RE [NCL+DQ] / [Capital + ALLL]</v>
      </c>
      <c r="C414">
        <v>10</v>
      </c>
      <c r="D414" s="22">
        <v>34699</v>
      </c>
      <c r="E414">
        <v>9.8167539267015699E-2</v>
      </c>
      <c r="F414">
        <v>1.0158498097094599</v>
      </c>
      <c r="G414">
        <v>3.3045789866834498</v>
      </c>
      <c r="H414">
        <v>2.1644574598627</v>
      </c>
      <c r="I414">
        <v>5.1686597815075397E-2</v>
      </c>
      <c r="J414">
        <v>1.14384463462804</v>
      </c>
      <c r="K414">
        <v>3.25185982714064</v>
      </c>
      <c r="L414">
        <v>2.2217625303981898</v>
      </c>
      <c r="M414">
        <v>0.353654909891156</v>
      </c>
      <c r="N414">
        <v>2.0023710723068899</v>
      </c>
      <c r="O414">
        <v>4.8575363011830799</v>
      </c>
      <c r="P414">
        <v>3.4209766605906</v>
      </c>
      <c r="Q414">
        <v>2.5509010063187501</v>
      </c>
      <c r="R414">
        <v>3.9574090505767501</v>
      </c>
      <c r="S414">
        <v>5.0632911392405102</v>
      </c>
      <c r="T414">
        <v>4.6843660865863201</v>
      </c>
      <c r="U414">
        <v>0.207718771640581</v>
      </c>
      <c r="V414">
        <v>1.4616321559074299</v>
      </c>
      <c r="W414">
        <v>3.43774595844007</v>
      </c>
      <c r="X414">
        <v>2.4002244811565498</v>
      </c>
      <c r="Y414">
        <v>0.15840328393106601</v>
      </c>
      <c r="Z414">
        <v>1.1362787042300699</v>
      </c>
      <c r="AA414">
        <v>3.3649194670179199</v>
      </c>
      <c r="AB414">
        <v>2.1374827363295599</v>
      </c>
      <c r="AC414">
        <v>0</v>
      </c>
      <c r="AD414">
        <v>0.25940337224383903</v>
      </c>
      <c r="AE414">
        <v>0.98766077978401201</v>
      </c>
      <c r="AF414">
        <v>0.74006499695196404</v>
      </c>
      <c r="AG414">
        <v>0</v>
      </c>
      <c r="AH414">
        <v>9.4323153488956299E-2</v>
      </c>
      <c r="AI414">
        <v>0.87107403725517696</v>
      </c>
      <c r="AJ414">
        <v>0.68943049127630296</v>
      </c>
      <c r="AK414">
        <v>1.5862459686189001</v>
      </c>
      <c r="AL414">
        <v>3.4865341182105198</v>
      </c>
      <c r="AM414">
        <v>6.0561370704650503</v>
      </c>
      <c r="AN414">
        <v>4.7200615088018303</v>
      </c>
      <c r="AO414">
        <v>0</v>
      </c>
      <c r="AP414">
        <v>0.62827225130890096</v>
      </c>
      <c r="AQ414">
        <v>2.1035890878939698</v>
      </c>
      <c r="AR414">
        <v>1.4166518032445099</v>
      </c>
      <c r="AS414">
        <v>5.85190668884824E-2</v>
      </c>
      <c r="AT414">
        <v>1.3540716738523</v>
      </c>
      <c r="AU414">
        <v>3.4578180110716898</v>
      </c>
      <c r="AV414">
        <v>2.4175299284871201</v>
      </c>
      <c r="AW414">
        <v>1.48228616871966</v>
      </c>
      <c r="AX414">
        <v>3.31037366854444</v>
      </c>
      <c r="AY414">
        <v>6.1219389801269299</v>
      </c>
      <c r="AZ414">
        <v>4.4315516130789598</v>
      </c>
      <c r="BA414">
        <v>6.8992613620738399E-2</v>
      </c>
      <c r="BB414">
        <v>0.99206349206349198</v>
      </c>
      <c r="BC414">
        <v>2.9720910872295399</v>
      </c>
      <c r="BD414">
        <v>2.1723647489280902</v>
      </c>
      <c r="BE414">
        <v>0</v>
      </c>
      <c r="BF414">
        <v>0.91890379489596097</v>
      </c>
      <c r="BG414">
        <v>2.2695973732028398</v>
      </c>
      <c r="BH414">
        <v>1.3418156141167199</v>
      </c>
      <c r="BI414">
        <v>0</v>
      </c>
      <c r="BJ414">
        <v>1.2111386610719099</v>
      </c>
      <c r="BK414">
        <v>3.13811522319725</v>
      </c>
      <c r="BL414">
        <v>2.1924743220453098</v>
      </c>
    </row>
    <row r="415" spans="1:64" x14ac:dyDescent="0.25">
      <c r="A415" s="15" t="str">
        <f t="shared" si="12"/>
        <v xml:space="preserve">  C&amp;I [NCL+DQ] / [Capital + ALLL]--34699</v>
      </c>
      <c r="B415" s="15" t="str">
        <f t="shared" si="13"/>
        <v xml:space="preserve">  C&amp;I [NCL+DQ] / [Capital + ALLL]</v>
      </c>
      <c r="C415">
        <v>11</v>
      </c>
      <c r="D415" s="22">
        <v>34699</v>
      </c>
      <c r="E415">
        <v>1.5949033143709399</v>
      </c>
      <c r="F415">
        <v>3.74555878202171</v>
      </c>
      <c r="G415">
        <v>9.3274821006173703</v>
      </c>
      <c r="H415">
        <v>7.0861507611851504</v>
      </c>
      <c r="I415">
        <v>0.91393645288915404</v>
      </c>
      <c r="J415">
        <v>3.1615925058548</v>
      </c>
      <c r="K415">
        <v>7.2252706279369496</v>
      </c>
      <c r="L415">
        <v>5.0415432540829697</v>
      </c>
      <c r="M415">
        <v>0.453542577502272</v>
      </c>
      <c r="N415">
        <v>1.89459764994902</v>
      </c>
      <c r="O415">
        <v>5.1984438784846398</v>
      </c>
      <c r="P415">
        <v>3.89646537444222</v>
      </c>
      <c r="Q415">
        <v>0.64357594196115098</v>
      </c>
      <c r="R415">
        <v>1.8291687081496</v>
      </c>
      <c r="S415">
        <v>3.9714725213256901</v>
      </c>
      <c r="T415">
        <v>4.3934208877476504</v>
      </c>
      <c r="U415">
        <v>0.62043393926905099</v>
      </c>
      <c r="V415">
        <v>2.8272772523643601</v>
      </c>
      <c r="W415">
        <v>6.3696352336536002</v>
      </c>
      <c r="X415">
        <v>4.2744881410455404</v>
      </c>
      <c r="Y415">
        <v>1.8987782555467601</v>
      </c>
      <c r="Z415">
        <v>5.2547360686203302</v>
      </c>
      <c r="AA415">
        <v>12.3271458140661</v>
      </c>
      <c r="AB415">
        <v>8.6214015306865104</v>
      </c>
      <c r="AC415">
        <v>1.2895798790725601</v>
      </c>
      <c r="AD415">
        <v>3.41741253051261</v>
      </c>
      <c r="AE415">
        <v>6.9537159879721804</v>
      </c>
      <c r="AF415">
        <v>5.0807167713599997</v>
      </c>
      <c r="AG415">
        <v>1.7042093361144299</v>
      </c>
      <c r="AH415">
        <v>4.5680569328904399</v>
      </c>
      <c r="AI415">
        <v>9.3831102270077391</v>
      </c>
      <c r="AJ415">
        <v>6.9124894001260602</v>
      </c>
      <c r="AK415">
        <v>0.94571250005055996</v>
      </c>
      <c r="AL415">
        <v>2.4736136730771801</v>
      </c>
      <c r="AM415">
        <v>6.1635369000204498</v>
      </c>
      <c r="AN415">
        <v>3.9925686145245201</v>
      </c>
      <c r="AO415">
        <v>1.25</v>
      </c>
      <c r="AP415">
        <v>3.8615179760319598</v>
      </c>
      <c r="AQ415">
        <v>8.8036207541371692</v>
      </c>
      <c r="AR415">
        <v>6.0787601132210103</v>
      </c>
      <c r="AS415">
        <v>0.95457155034507502</v>
      </c>
      <c r="AT415">
        <v>3.0575291241190898</v>
      </c>
      <c r="AU415">
        <v>6.3216020067674803</v>
      </c>
      <c r="AV415">
        <v>4.4080442642283799</v>
      </c>
      <c r="AW415">
        <v>0.69047454756249105</v>
      </c>
      <c r="AX415">
        <v>2.2876986114489899</v>
      </c>
      <c r="AY415">
        <v>4.9626298126893298</v>
      </c>
      <c r="AZ415">
        <v>3.7907640255248198</v>
      </c>
      <c r="BA415">
        <v>1.24326815935152</v>
      </c>
      <c r="BB415">
        <v>3.8570494661146202</v>
      </c>
      <c r="BC415">
        <v>8.7505689881382693</v>
      </c>
      <c r="BD415">
        <v>6.3497680371110201</v>
      </c>
      <c r="BE415">
        <v>0.34906023249773899</v>
      </c>
      <c r="BF415">
        <v>1.05031987014227</v>
      </c>
      <c r="BG415">
        <v>3.36142462281054</v>
      </c>
      <c r="BH415">
        <v>2.9428098837046899</v>
      </c>
      <c r="BI415">
        <v>0.32445586048398001</v>
      </c>
      <c r="BJ415">
        <v>1.4913957934990401</v>
      </c>
      <c r="BK415">
        <v>3.8515735086895302</v>
      </c>
      <c r="BL415">
        <v>2.8572949748536498</v>
      </c>
    </row>
    <row r="416" spans="1:64" x14ac:dyDescent="0.25">
      <c r="A416" s="15" t="str">
        <f t="shared" si="12"/>
        <v xml:space="preserve">  Ind [NCL+DQ] / [Capital + ALLL]--34699</v>
      </c>
      <c r="B416" s="15" t="str">
        <f t="shared" si="13"/>
        <v xml:space="preserve">  Ind [NCL+DQ] / [Capital + ALLL]</v>
      </c>
      <c r="C416">
        <v>12</v>
      </c>
      <c r="D416" s="22">
        <v>34699</v>
      </c>
      <c r="E416">
        <v>0.49310287779337297</v>
      </c>
      <c r="F416">
        <v>1.1606549559479999</v>
      </c>
      <c r="G416">
        <v>2.63129743785001</v>
      </c>
      <c r="H416">
        <v>1.83411732758088</v>
      </c>
      <c r="I416">
        <v>0.46420862150222397</v>
      </c>
      <c r="J416">
        <v>1.1719814663396</v>
      </c>
      <c r="K416">
        <v>2.5727857789308599</v>
      </c>
      <c r="L416">
        <v>1.86524510746223</v>
      </c>
      <c r="M416">
        <v>0.43579072243247302</v>
      </c>
      <c r="N416">
        <v>1.3174956782976299</v>
      </c>
      <c r="O416">
        <v>3.08809640840167</v>
      </c>
      <c r="P416">
        <v>2.3467302368284901</v>
      </c>
      <c r="Q416">
        <v>0.98291598408612202</v>
      </c>
      <c r="R416">
        <v>2.1269177126917702</v>
      </c>
      <c r="S416">
        <v>3.8142620232172502</v>
      </c>
      <c r="T416">
        <v>2.8858962820710499</v>
      </c>
      <c r="U416">
        <v>0.50731604034919098</v>
      </c>
      <c r="V416">
        <v>1.1922120250450301</v>
      </c>
      <c r="W416">
        <v>2.6200176445693701</v>
      </c>
      <c r="X416">
        <v>1.8811062933873799</v>
      </c>
      <c r="Y416">
        <v>0.54485120158516098</v>
      </c>
      <c r="Z416">
        <v>1.52430264868439</v>
      </c>
      <c r="AA416">
        <v>3.4116802240603299</v>
      </c>
      <c r="AB416">
        <v>2.29611677188693</v>
      </c>
      <c r="AC416">
        <v>0.16027690480335899</v>
      </c>
      <c r="AD416">
        <v>0.68106635532204696</v>
      </c>
      <c r="AE416">
        <v>1.4462304778400299</v>
      </c>
      <c r="AF416">
        <v>1.0687042776657401</v>
      </c>
      <c r="AG416">
        <v>0.299053070311814</v>
      </c>
      <c r="AH416">
        <v>1.0157401935347301</v>
      </c>
      <c r="AI416">
        <v>1.8358607568985199</v>
      </c>
      <c r="AJ416">
        <v>2.3511530707962902</v>
      </c>
      <c r="AK416">
        <v>0.84423610371021895</v>
      </c>
      <c r="AL416">
        <v>1.52338255977496</v>
      </c>
      <c r="AM416">
        <v>3.0994447092616499</v>
      </c>
      <c r="AN416">
        <v>2.1330202838315802</v>
      </c>
      <c r="AO416">
        <v>0.29630736675094599</v>
      </c>
      <c r="AP416">
        <v>0.946346280447663</v>
      </c>
      <c r="AQ416">
        <v>2.0042232612290798</v>
      </c>
      <c r="AR416">
        <v>1.4395998851013601</v>
      </c>
      <c r="AS416">
        <v>0.46474568512476999</v>
      </c>
      <c r="AT416">
        <v>1.0727310684056299</v>
      </c>
      <c r="AU416">
        <v>2.24040405036996</v>
      </c>
      <c r="AV416">
        <v>1.68746090326672</v>
      </c>
      <c r="AW416">
        <v>0.75920872266307804</v>
      </c>
      <c r="AX416">
        <v>1.52338255977496</v>
      </c>
      <c r="AY416">
        <v>3.2859493063937402</v>
      </c>
      <c r="AZ416">
        <v>2.2454127746494099</v>
      </c>
      <c r="BA416">
        <v>0.67673570007541395</v>
      </c>
      <c r="BB416">
        <v>1.2960687960688</v>
      </c>
      <c r="BC416">
        <v>2.6955613264678999</v>
      </c>
      <c r="BD416">
        <v>2.0603029017916699</v>
      </c>
      <c r="BE416">
        <v>0.726019833468459</v>
      </c>
      <c r="BF416">
        <v>1.7187052420509901</v>
      </c>
      <c r="BG416">
        <v>5.3028750445142503</v>
      </c>
      <c r="BH416">
        <v>5.3030731652529903</v>
      </c>
      <c r="BI416">
        <v>0.42666666666666703</v>
      </c>
      <c r="BJ416">
        <v>0.86349206349206298</v>
      </c>
      <c r="BK416">
        <v>2.0243581303489102</v>
      </c>
      <c r="BL416">
        <v>1.5313015582178999</v>
      </c>
    </row>
    <row r="417" spans="1:64" x14ac:dyDescent="0.25">
      <c r="A417" s="15" t="str">
        <f t="shared" si="12"/>
        <v xml:space="preserve">  OREO / [Capital + ALLL]--34699</v>
      </c>
      <c r="B417" s="15" t="str">
        <f t="shared" si="13"/>
        <v xml:space="preserve">  OREO / [Capital + ALLL]</v>
      </c>
      <c r="C417">
        <v>13</v>
      </c>
      <c r="D417" s="22">
        <v>34699</v>
      </c>
      <c r="E417">
        <v>0</v>
      </c>
      <c r="F417">
        <v>0</v>
      </c>
      <c r="G417">
        <v>0.73743774022943598</v>
      </c>
      <c r="H417">
        <v>1.0212697686144501</v>
      </c>
      <c r="I417">
        <v>0</v>
      </c>
      <c r="J417">
        <v>0</v>
      </c>
      <c r="K417">
        <v>0.94520251690984303</v>
      </c>
      <c r="L417">
        <v>0.98145392801117604</v>
      </c>
      <c r="M417">
        <v>0</v>
      </c>
      <c r="N417">
        <v>0.25610119770932799</v>
      </c>
      <c r="O417">
        <v>2.3258146064795402</v>
      </c>
      <c r="P417">
        <v>2.2088363845871002</v>
      </c>
      <c r="Q417">
        <v>0.164654226125137</v>
      </c>
      <c r="R417">
        <v>0.53818554587391099</v>
      </c>
      <c r="S417">
        <v>1.9381018714796201</v>
      </c>
      <c r="T417">
        <v>1.5842976097464401</v>
      </c>
      <c r="U417">
        <v>0</v>
      </c>
      <c r="V417">
        <v>0</v>
      </c>
      <c r="W417">
        <v>1.16308770662979</v>
      </c>
      <c r="X417">
        <v>1.14255758031181</v>
      </c>
      <c r="Y417">
        <v>0</v>
      </c>
      <c r="Z417">
        <v>0</v>
      </c>
      <c r="AA417">
        <v>6.3437423162035905E-2</v>
      </c>
      <c r="AB417">
        <v>0.53208382337915505</v>
      </c>
      <c r="AC417">
        <v>0</v>
      </c>
      <c r="AD417">
        <v>0</v>
      </c>
      <c r="AE417">
        <v>0.41281859278364802</v>
      </c>
      <c r="AF417">
        <v>0.64417648855435194</v>
      </c>
      <c r="AG417">
        <v>0</v>
      </c>
      <c r="AH417">
        <v>0</v>
      </c>
      <c r="AI417">
        <v>0.95977754280321104</v>
      </c>
      <c r="AJ417">
        <v>0.86421210767641998</v>
      </c>
      <c r="AK417">
        <v>0</v>
      </c>
      <c r="AL417">
        <v>0.118938629172523</v>
      </c>
      <c r="AM417">
        <v>1.23258850274795</v>
      </c>
      <c r="AN417">
        <v>1.2334101350398099</v>
      </c>
      <c r="AO417">
        <v>0</v>
      </c>
      <c r="AP417">
        <v>0</v>
      </c>
      <c r="AQ417">
        <v>0.82447749064536602</v>
      </c>
      <c r="AR417">
        <v>0.96958194234887796</v>
      </c>
      <c r="AS417">
        <v>0</v>
      </c>
      <c r="AT417">
        <v>0</v>
      </c>
      <c r="AU417">
        <v>0.89561145354165805</v>
      </c>
      <c r="AV417">
        <v>0.87376882511568199</v>
      </c>
      <c r="AW417">
        <v>0</v>
      </c>
      <c r="AX417">
        <v>0</v>
      </c>
      <c r="AY417">
        <v>0.94133670249814005</v>
      </c>
      <c r="AZ417">
        <v>0.92611002702299805</v>
      </c>
      <c r="BA417">
        <v>0</v>
      </c>
      <c r="BB417">
        <v>0</v>
      </c>
      <c r="BC417">
        <v>1.1483421146441899</v>
      </c>
      <c r="BD417">
        <v>1.2038942580316701</v>
      </c>
      <c r="BE417">
        <v>0</v>
      </c>
      <c r="BF417">
        <v>0</v>
      </c>
      <c r="BG417">
        <v>0.96566001406429303</v>
      </c>
      <c r="BH417">
        <v>0.73608747383083695</v>
      </c>
      <c r="BI417">
        <v>0</v>
      </c>
      <c r="BJ417">
        <v>0</v>
      </c>
      <c r="BK417">
        <v>1.55176799796489</v>
      </c>
      <c r="BL417">
        <v>1.2251179362404401</v>
      </c>
    </row>
    <row r="418" spans="1:64" x14ac:dyDescent="0.25">
      <c r="A418" s="15" t="str">
        <f t="shared" si="12"/>
        <v>ROAA--34699</v>
      </c>
      <c r="B418" s="15" t="str">
        <f t="shared" si="13"/>
        <v>ROAA</v>
      </c>
      <c r="C418">
        <v>14</v>
      </c>
      <c r="D418" s="22">
        <v>34699</v>
      </c>
      <c r="E418">
        <v>0.92749999999999999</v>
      </c>
      <c r="F418">
        <v>1.21</v>
      </c>
      <c r="G418">
        <v>1.39</v>
      </c>
      <c r="H418">
        <v>1.2066666666666701</v>
      </c>
      <c r="I418">
        <v>0.9</v>
      </c>
      <c r="J418">
        <v>1.17</v>
      </c>
      <c r="K418">
        <v>1.4</v>
      </c>
      <c r="L418">
        <v>1.15512893982808</v>
      </c>
      <c r="M418">
        <v>0.86</v>
      </c>
      <c r="N418">
        <v>1.1399999999999999</v>
      </c>
      <c r="O418">
        <v>1.42</v>
      </c>
      <c r="P418">
        <v>1.1063056640625</v>
      </c>
      <c r="Q418">
        <v>0.88</v>
      </c>
      <c r="R418">
        <v>1.1100000000000001</v>
      </c>
      <c r="S418">
        <v>1.37</v>
      </c>
      <c r="T418">
        <v>1.19090909090909</v>
      </c>
      <c r="U418">
        <v>0.82499999999999996</v>
      </c>
      <c r="V418">
        <v>1.1100000000000001</v>
      </c>
      <c r="W418">
        <v>1.34</v>
      </c>
      <c r="X418">
        <v>1.0837613019891501</v>
      </c>
      <c r="Y418">
        <v>1.1274999999999999</v>
      </c>
      <c r="Z418">
        <v>1.395</v>
      </c>
      <c r="AA418">
        <v>1.61</v>
      </c>
      <c r="AB418">
        <v>1.38109090909091</v>
      </c>
      <c r="AC418">
        <v>1.02</v>
      </c>
      <c r="AD418">
        <v>1.23</v>
      </c>
      <c r="AE418">
        <v>1.42</v>
      </c>
      <c r="AF418">
        <v>1.18350364963504</v>
      </c>
      <c r="AG418">
        <v>0.91749999999999998</v>
      </c>
      <c r="AH418">
        <v>1.24</v>
      </c>
      <c r="AI418">
        <v>1.45</v>
      </c>
      <c r="AJ418">
        <v>1.3777118644067801</v>
      </c>
      <c r="AK418">
        <v>0.96499999999999997</v>
      </c>
      <c r="AL418">
        <v>1.18</v>
      </c>
      <c r="AM418">
        <v>1.44</v>
      </c>
      <c r="AN418">
        <v>1.1906122448979599</v>
      </c>
      <c r="AO418">
        <v>0.89</v>
      </c>
      <c r="AP418">
        <v>1.17</v>
      </c>
      <c r="AQ418">
        <v>1.38</v>
      </c>
      <c r="AR418">
        <v>1.1320320855615</v>
      </c>
      <c r="AS418">
        <v>0.92</v>
      </c>
      <c r="AT418">
        <v>1.18</v>
      </c>
      <c r="AU418">
        <v>1.42</v>
      </c>
      <c r="AV418">
        <v>1.1666071428571401</v>
      </c>
      <c r="AW418">
        <v>0.89249999999999996</v>
      </c>
      <c r="AX418">
        <v>1.17</v>
      </c>
      <c r="AY418">
        <v>1.38</v>
      </c>
      <c r="AZ418">
        <v>1.14858024691358</v>
      </c>
      <c r="BA418">
        <v>0.99</v>
      </c>
      <c r="BB418">
        <v>1.26</v>
      </c>
      <c r="BC418">
        <v>1.45</v>
      </c>
      <c r="BD418">
        <v>1.1953807106598999</v>
      </c>
      <c r="BE418">
        <v>0.92</v>
      </c>
      <c r="BF418">
        <v>1.24</v>
      </c>
      <c r="BG418">
        <v>1.5549999999999999</v>
      </c>
      <c r="BH418">
        <v>1.6918181818181799</v>
      </c>
      <c r="BI418">
        <v>0.86</v>
      </c>
      <c r="BJ418">
        <v>1.1499999999999999</v>
      </c>
      <c r="BK418">
        <v>1.36</v>
      </c>
      <c r="BL418">
        <v>1.0847407407407399</v>
      </c>
    </row>
    <row r="419" spans="1:64" x14ac:dyDescent="0.25">
      <c r="A419" s="15" t="str">
        <f t="shared" si="12"/>
        <v>NIM--34699</v>
      </c>
      <c r="B419" s="15" t="str">
        <f t="shared" si="13"/>
        <v>NIM</v>
      </c>
      <c r="C419">
        <v>15</v>
      </c>
      <c r="D419" s="22">
        <v>34699</v>
      </c>
      <c r="E419">
        <v>4.5575000000000001</v>
      </c>
      <c r="F419">
        <v>4.9550000000000001</v>
      </c>
      <c r="G419">
        <v>5.3224999999999998</v>
      </c>
      <c r="H419">
        <v>5.0737500000000004</v>
      </c>
      <c r="I419">
        <v>4.5</v>
      </c>
      <c r="J419">
        <v>4.8600000000000003</v>
      </c>
      <c r="K419">
        <v>5.34</v>
      </c>
      <c r="L419">
        <v>4.9474403056351504</v>
      </c>
      <c r="M419">
        <v>4.29</v>
      </c>
      <c r="N419">
        <v>4.76</v>
      </c>
      <c r="O419">
        <v>5.29</v>
      </c>
      <c r="P419">
        <v>4.8265400390625004</v>
      </c>
      <c r="Q419">
        <v>4.67</v>
      </c>
      <c r="R419">
        <v>4.93</v>
      </c>
      <c r="S419">
        <v>5.39</v>
      </c>
      <c r="T419">
        <v>4.8978787878787902</v>
      </c>
      <c r="U419">
        <v>4.54</v>
      </c>
      <c r="V419">
        <v>4.93</v>
      </c>
      <c r="W419">
        <v>5.3849999999999998</v>
      </c>
      <c r="X419">
        <v>4.9920253164556998</v>
      </c>
      <c r="Y419">
        <v>4.75</v>
      </c>
      <c r="Z419">
        <v>5.19</v>
      </c>
      <c r="AA419">
        <v>5.7725</v>
      </c>
      <c r="AB419">
        <v>5.3085454545454498</v>
      </c>
      <c r="AC419">
        <v>4.335</v>
      </c>
      <c r="AD419">
        <v>4.6399999999999997</v>
      </c>
      <c r="AE419">
        <v>5.0049999999999999</v>
      </c>
      <c r="AF419">
        <v>4.6410948905109501</v>
      </c>
      <c r="AG419">
        <v>4.3150000000000004</v>
      </c>
      <c r="AH419">
        <v>4.78</v>
      </c>
      <c r="AI419">
        <v>5.2050000000000001</v>
      </c>
      <c r="AJ419">
        <v>5.08593220338983</v>
      </c>
      <c r="AK419">
        <v>4.5075000000000003</v>
      </c>
      <c r="AL419">
        <v>4.7699999999999996</v>
      </c>
      <c r="AM419">
        <v>5.0824999999999996</v>
      </c>
      <c r="AN419">
        <v>4.8123469387755096</v>
      </c>
      <c r="AO419">
        <v>4.4000000000000004</v>
      </c>
      <c r="AP419">
        <v>4.76</v>
      </c>
      <c r="AQ419">
        <v>5.12</v>
      </c>
      <c r="AR419">
        <v>4.77094474153298</v>
      </c>
      <c r="AS419">
        <v>4.5175000000000001</v>
      </c>
      <c r="AT419">
        <v>4.9450000000000003</v>
      </c>
      <c r="AU419">
        <v>5.44</v>
      </c>
      <c r="AV419">
        <v>5.0175669642857104</v>
      </c>
      <c r="AW419">
        <v>4.54</v>
      </c>
      <c r="AX419">
        <v>4.9000000000000004</v>
      </c>
      <c r="AY419">
        <v>5.4</v>
      </c>
      <c r="AZ419">
        <v>4.9791358024691403</v>
      </c>
      <c r="BA419">
        <v>4.76</v>
      </c>
      <c r="BB419">
        <v>5.19</v>
      </c>
      <c r="BC419">
        <v>5.84</v>
      </c>
      <c r="BD419">
        <v>5.2543654822335002</v>
      </c>
      <c r="BE419">
        <v>4.62</v>
      </c>
      <c r="BF419">
        <v>4.8899999999999997</v>
      </c>
      <c r="BG419">
        <v>5.4</v>
      </c>
      <c r="BH419">
        <v>5.8349090909090897</v>
      </c>
      <c r="BI419">
        <v>4.83</v>
      </c>
      <c r="BJ419">
        <v>5.31</v>
      </c>
      <c r="BK419">
        <v>5.84</v>
      </c>
      <c r="BL419">
        <v>5.3537037037037001</v>
      </c>
    </row>
    <row r="420" spans="1:64" x14ac:dyDescent="0.25">
      <c r="A420" s="15" t="str">
        <f t="shared" si="12"/>
        <v>Provisions / Avg Assets--34699</v>
      </c>
      <c r="B420" s="15" t="str">
        <f t="shared" si="13"/>
        <v>Provisions / Avg Assets</v>
      </c>
      <c r="C420">
        <v>16</v>
      </c>
      <c r="D420" s="22">
        <v>34699</v>
      </c>
      <c r="E420">
        <v>0</v>
      </c>
      <c r="F420">
        <v>0.06</v>
      </c>
      <c r="G420">
        <v>0.19</v>
      </c>
      <c r="H420">
        <v>6.7187499999999997E-2</v>
      </c>
      <c r="I420">
        <v>0</v>
      </c>
      <c r="J420">
        <v>7.0000000000000007E-2</v>
      </c>
      <c r="K420">
        <v>0.18</v>
      </c>
      <c r="L420">
        <v>0.12579751671442199</v>
      </c>
      <c r="M420">
        <v>0</v>
      </c>
      <c r="N420">
        <v>0.09</v>
      </c>
      <c r="O420">
        <v>0.22</v>
      </c>
      <c r="P420">
        <v>0.1623759765625</v>
      </c>
      <c r="Q420">
        <v>7.0000000000000007E-2</v>
      </c>
      <c r="R420">
        <v>0.13</v>
      </c>
      <c r="S420">
        <v>0.21</v>
      </c>
      <c r="T420">
        <v>0.15272727272727299</v>
      </c>
      <c r="U420">
        <v>0</v>
      </c>
      <c r="V420">
        <v>7.0000000000000007E-2</v>
      </c>
      <c r="W420">
        <v>0.19</v>
      </c>
      <c r="X420">
        <v>0.13596745027124801</v>
      </c>
      <c r="Y420">
        <v>0</v>
      </c>
      <c r="Z420">
        <v>0.02</v>
      </c>
      <c r="AA420">
        <v>0.15</v>
      </c>
      <c r="AB420">
        <v>6.4545454545454503E-2</v>
      </c>
      <c r="AC420">
        <v>0</v>
      </c>
      <c r="AD420">
        <v>0.01</v>
      </c>
      <c r="AE420">
        <v>0.115</v>
      </c>
      <c r="AF420">
        <v>6.78832116788321E-2</v>
      </c>
      <c r="AG420">
        <v>0</v>
      </c>
      <c r="AH420">
        <v>7.4999999999999997E-2</v>
      </c>
      <c r="AI420">
        <v>0.24</v>
      </c>
      <c r="AJ420">
        <v>0.30203389830508498</v>
      </c>
      <c r="AK420">
        <v>0.02</v>
      </c>
      <c r="AL420">
        <v>0.105</v>
      </c>
      <c r="AM420">
        <v>0.18</v>
      </c>
      <c r="AN420">
        <v>0.112142857142857</v>
      </c>
      <c r="AO420">
        <v>0</v>
      </c>
      <c r="AP420">
        <v>0.04</v>
      </c>
      <c r="AQ420">
        <v>0.15</v>
      </c>
      <c r="AR420">
        <v>0.11199643493761099</v>
      </c>
      <c r="AS420">
        <v>0</v>
      </c>
      <c r="AT420">
        <v>0.08</v>
      </c>
      <c r="AU420">
        <v>0.19</v>
      </c>
      <c r="AV420">
        <v>0.12955357142857099</v>
      </c>
      <c r="AW420">
        <v>0</v>
      </c>
      <c r="AX420">
        <v>7.0000000000000007E-2</v>
      </c>
      <c r="AY420">
        <v>0.1575</v>
      </c>
      <c r="AZ420">
        <v>9.5000000000000001E-2</v>
      </c>
      <c r="BA420">
        <v>0.01</v>
      </c>
      <c r="BB420">
        <v>0.11</v>
      </c>
      <c r="BC420">
        <v>0.20499999999999999</v>
      </c>
      <c r="BD420">
        <v>0.15796954314720801</v>
      </c>
      <c r="BE420">
        <v>5.0000000000000001E-3</v>
      </c>
      <c r="BF420">
        <v>0.05</v>
      </c>
      <c r="BG420">
        <v>0.23499999999999999</v>
      </c>
      <c r="BH420">
        <v>0.44036363636363601</v>
      </c>
      <c r="BI420">
        <v>0.02</v>
      </c>
      <c r="BJ420">
        <v>0.09</v>
      </c>
      <c r="BK420">
        <v>0.2</v>
      </c>
      <c r="BL420">
        <v>0.13318518518518499</v>
      </c>
    </row>
    <row r="421" spans="1:64" x14ac:dyDescent="0.25">
      <c r="A421" s="15" t="str">
        <f t="shared" si="12"/>
        <v>Negative Earners (last 4 qtrs)--34699</v>
      </c>
      <c r="B421" s="15" t="str">
        <f t="shared" si="13"/>
        <v>Negative Earners (last 4 qtrs)</v>
      </c>
      <c r="C421">
        <v>17</v>
      </c>
      <c r="D421" s="22">
        <v>34699</v>
      </c>
      <c r="F421">
        <v>1.0416666666666701</v>
      </c>
      <c r="H421">
        <v>1</v>
      </c>
      <c r="J421">
        <v>1.4058106841611999</v>
      </c>
      <c r="L421">
        <v>15</v>
      </c>
      <c r="N421">
        <v>3.9911944869831499</v>
      </c>
      <c r="P421">
        <v>417</v>
      </c>
      <c r="R421">
        <v>3.0303030303030298</v>
      </c>
      <c r="T421">
        <v>1</v>
      </c>
      <c r="V421">
        <v>1.7761989342806399</v>
      </c>
      <c r="X421">
        <v>10</v>
      </c>
      <c r="Z421">
        <v>0.89285714285714302</v>
      </c>
      <c r="AB421">
        <v>1</v>
      </c>
      <c r="AD421">
        <v>0.71942446043165498</v>
      </c>
      <c r="AF421">
        <v>1</v>
      </c>
      <c r="AH421">
        <v>0</v>
      </c>
      <c r="AI421"/>
      <c r="AJ421">
        <v>0</v>
      </c>
      <c r="AK421"/>
      <c r="AL421">
        <v>2</v>
      </c>
      <c r="AN421">
        <v>2</v>
      </c>
      <c r="AP421">
        <v>1.0507880910683001</v>
      </c>
      <c r="AR421">
        <v>6</v>
      </c>
      <c r="AT421">
        <v>1.09649122807018</v>
      </c>
      <c r="AV421">
        <v>5</v>
      </c>
      <c r="AX421">
        <v>1.51515151515152</v>
      </c>
      <c r="AZ421">
        <v>5</v>
      </c>
      <c r="BB421">
        <v>4.0201005025125598</v>
      </c>
      <c r="BD421">
        <v>8</v>
      </c>
      <c r="BF421">
        <v>0</v>
      </c>
      <c r="BH421">
        <v>0</v>
      </c>
      <c r="BJ421">
        <v>4.3795620437956204</v>
      </c>
      <c r="BL421">
        <v>6</v>
      </c>
    </row>
    <row r="422" spans="1:64" x14ac:dyDescent="0.25">
      <c r="A422" s="15" t="str">
        <f t="shared" si="12"/>
        <v>Noncore Funding / Liab--34699</v>
      </c>
      <c r="B422" s="15" t="str">
        <f t="shared" si="13"/>
        <v>Noncore Funding / Liab</v>
      </c>
      <c r="C422">
        <v>18</v>
      </c>
      <c r="D422" s="22">
        <v>34699</v>
      </c>
      <c r="E422">
        <v>5.2214574811581098</v>
      </c>
      <c r="F422">
        <v>8.4936698716603303</v>
      </c>
      <c r="G422">
        <v>13.4927011977116</v>
      </c>
      <c r="H422">
        <v>10.1769708202232</v>
      </c>
      <c r="I422">
        <v>5.32499808075627</v>
      </c>
      <c r="J422">
        <v>8.7290944984542005</v>
      </c>
      <c r="K422">
        <v>13.364752953358099</v>
      </c>
      <c r="L422">
        <v>9.9888145242014801</v>
      </c>
      <c r="M422">
        <v>6.8854936446196202</v>
      </c>
      <c r="N422">
        <v>11.1357593713852</v>
      </c>
      <c r="O422">
        <v>17.150101970413601</v>
      </c>
      <c r="P422">
        <v>13.244380923495401</v>
      </c>
      <c r="Q422">
        <v>5.2026916133267704</v>
      </c>
      <c r="R422">
        <v>6.3949086295455002</v>
      </c>
      <c r="S422">
        <v>12.4756258234519</v>
      </c>
      <c r="T422">
        <v>9.1609310816470302</v>
      </c>
      <c r="U422">
        <v>4.9073890959561197</v>
      </c>
      <c r="V422">
        <v>8.4268969771745805</v>
      </c>
      <c r="W422">
        <v>12.963041341234799</v>
      </c>
      <c r="X422">
        <v>9.5412956837625096</v>
      </c>
      <c r="Y422">
        <v>6.7800389426791901</v>
      </c>
      <c r="Z422">
        <v>9.3258033820887896</v>
      </c>
      <c r="AA422">
        <v>13.430544363017001</v>
      </c>
      <c r="AB422">
        <v>10.5686044575598</v>
      </c>
      <c r="AC422">
        <v>6.9481164027833202</v>
      </c>
      <c r="AD422">
        <v>10.7171322883244</v>
      </c>
      <c r="AE422">
        <v>14.977923934645</v>
      </c>
      <c r="AF422">
        <v>11.5185039998718</v>
      </c>
      <c r="AG422">
        <v>5.4415317009689002</v>
      </c>
      <c r="AH422">
        <v>8.7023626988672191</v>
      </c>
      <c r="AI422">
        <v>14.865263791222</v>
      </c>
      <c r="AJ422">
        <v>13.4012140472267</v>
      </c>
      <c r="AK422">
        <v>5.2594517280600801</v>
      </c>
      <c r="AL422">
        <v>7.5950728050184804</v>
      </c>
      <c r="AM422">
        <v>11.664604231308299</v>
      </c>
      <c r="AN422">
        <v>8.6180605715014007</v>
      </c>
      <c r="AO422">
        <v>5.22855447474487</v>
      </c>
      <c r="AP422">
        <v>8.6144980791715398</v>
      </c>
      <c r="AQ422">
        <v>13.3010715282507</v>
      </c>
      <c r="AR422">
        <v>9.7174599819745495</v>
      </c>
      <c r="AS422">
        <v>5.9932023013134099</v>
      </c>
      <c r="AT422">
        <v>9.6581076643125794</v>
      </c>
      <c r="AU422">
        <v>14.1333961616798</v>
      </c>
      <c r="AV422">
        <v>10.649374042806</v>
      </c>
      <c r="AW422">
        <v>4.2117230184962899</v>
      </c>
      <c r="AX422">
        <v>7.4021073022931896</v>
      </c>
      <c r="AY422">
        <v>11.8069133236607</v>
      </c>
      <c r="AZ422">
        <v>8.5728352564055292</v>
      </c>
      <c r="BA422">
        <v>5.9229720984433296</v>
      </c>
      <c r="BB422">
        <v>9.9563232082588797</v>
      </c>
      <c r="BC422">
        <v>14.7112184575142</v>
      </c>
      <c r="BD422">
        <v>11.2085332832934</v>
      </c>
      <c r="BE422">
        <v>6.8565273161759102</v>
      </c>
      <c r="BF422">
        <v>10.7627725039355</v>
      </c>
      <c r="BG422">
        <v>16.380165499669001</v>
      </c>
      <c r="BH422">
        <v>19.485960733150002</v>
      </c>
      <c r="BI422">
        <v>4.36724190130185</v>
      </c>
      <c r="BJ422">
        <v>7.3002155241057904</v>
      </c>
      <c r="BK422">
        <v>11.643473965696399</v>
      </c>
      <c r="BL422">
        <v>8.8568750240242604</v>
      </c>
    </row>
    <row r="423" spans="1:64" x14ac:dyDescent="0.25">
      <c r="A423" s="15" t="str">
        <f t="shared" si="12"/>
        <v>Brokered Dep / Liab--34699</v>
      </c>
      <c r="B423" s="15" t="str">
        <f t="shared" si="13"/>
        <v>Brokered Dep / Liab</v>
      </c>
      <c r="C423">
        <v>19</v>
      </c>
      <c r="D423" s="22">
        <v>34699</v>
      </c>
      <c r="E423">
        <v>0</v>
      </c>
      <c r="F423">
        <v>0</v>
      </c>
      <c r="G423">
        <v>0</v>
      </c>
      <c r="H423">
        <v>0.33588773625333301</v>
      </c>
      <c r="I423">
        <v>0</v>
      </c>
      <c r="J423">
        <v>0</v>
      </c>
      <c r="K423">
        <v>0</v>
      </c>
      <c r="L423">
        <v>0.32357243131368102</v>
      </c>
      <c r="M423">
        <v>0</v>
      </c>
      <c r="N423">
        <v>0</v>
      </c>
      <c r="O423">
        <v>0</v>
      </c>
      <c r="P423">
        <v>0.21437699108135599</v>
      </c>
      <c r="Q423">
        <v>0</v>
      </c>
      <c r="R423">
        <v>0</v>
      </c>
      <c r="S423">
        <v>0</v>
      </c>
      <c r="T423">
        <v>0</v>
      </c>
      <c r="U423">
        <v>0</v>
      </c>
      <c r="V423">
        <v>0</v>
      </c>
      <c r="W423">
        <v>0</v>
      </c>
      <c r="X423">
        <v>0.42008193738088101</v>
      </c>
      <c r="Y423">
        <v>0</v>
      </c>
      <c r="Z423">
        <v>0</v>
      </c>
      <c r="AA423">
        <v>0</v>
      </c>
      <c r="AB423">
        <v>5.9052790435215399E-2</v>
      </c>
      <c r="AC423">
        <v>0</v>
      </c>
      <c r="AD423">
        <v>0</v>
      </c>
      <c r="AE423">
        <v>0</v>
      </c>
      <c r="AF423">
        <v>0.23516498752168299</v>
      </c>
      <c r="AG423">
        <v>0</v>
      </c>
      <c r="AH423">
        <v>0</v>
      </c>
      <c r="AI423">
        <v>0</v>
      </c>
      <c r="AJ423">
        <v>0.708764319270348</v>
      </c>
      <c r="AK423">
        <v>0</v>
      </c>
      <c r="AL423">
        <v>0</v>
      </c>
      <c r="AM423">
        <v>0</v>
      </c>
      <c r="AN423">
        <v>0.17156062956206999</v>
      </c>
      <c r="AO423">
        <v>0</v>
      </c>
      <c r="AP423">
        <v>0</v>
      </c>
      <c r="AQ423">
        <v>0</v>
      </c>
      <c r="AR423">
        <v>0.31969295098277001</v>
      </c>
      <c r="AS423">
        <v>0</v>
      </c>
      <c r="AT423">
        <v>0</v>
      </c>
      <c r="AU423">
        <v>0</v>
      </c>
      <c r="AV423">
        <v>0.43511877581689001</v>
      </c>
      <c r="AW423">
        <v>0</v>
      </c>
      <c r="AX423">
        <v>0</v>
      </c>
      <c r="AY423">
        <v>0</v>
      </c>
      <c r="AZ423">
        <v>0.17138999920878101</v>
      </c>
      <c r="BA423">
        <v>0</v>
      </c>
      <c r="BB423">
        <v>0</v>
      </c>
      <c r="BC423">
        <v>0</v>
      </c>
      <c r="BD423">
        <v>0.253871425917927</v>
      </c>
      <c r="BE423">
        <v>0</v>
      </c>
      <c r="BF423">
        <v>0</v>
      </c>
      <c r="BG423">
        <v>0</v>
      </c>
      <c r="BH423">
        <v>1.2146312780378401</v>
      </c>
      <c r="BI423">
        <v>0</v>
      </c>
      <c r="BJ423">
        <v>0</v>
      </c>
      <c r="BK423">
        <v>0</v>
      </c>
      <c r="BL423">
        <v>0.223855334768328</v>
      </c>
    </row>
    <row r="424" spans="1:64" x14ac:dyDescent="0.25">
      <c r="A424" s="15" t="str">
        <f t="shared" si="12"/>
        <v>Liquid Assets / Assets--34699</v>
      </c>
      <c r="B424" s="15" t="str">
        <f t="shared" si="13"/>
        <v>Liquid Assets / Assets</v>
      </c>
      <c r="C424">
        <v>20</v>
      </c>
      <c r="D424" s="22">
        <v>34699</v>
      </c>
      <c r="E424">
        <v>4.7850055594257599</v>
      </c>
      <c r="F424">
        <v>14.005933733834199</v>
      </c>
      <c r="G424">
        <v>22.813300342666501</v>
      </c>
      <c r="H424">
        <v>14.951799908636699</v>
      </c>
      <c r="I424">
        <v>5.4069487703241803</v>
      </c>
      <c r="J424">
        <v>12.840279450734799</v>
      </c>
      <c r="K424">
        <v>21.8878957741683</v>
      </c>
      <c r="L424">
        <v>13.8708526393334</v>
      </c>
      <c r="M424">
        <v>4.60916231541571</v>
      </c>
      <c r="N424">
        <v>12.5354212930706</v>
      </c>
      <c r="O424">
        <v>21.921797919957601</v>
      </c>
      <c r="P424">
        <v>13.9051277977625</v>
      </c>
      <c r="Q424">
        <v>10.0995520159283</v>
      </c>
      <c r="R424">
        <v>17.200072163088599</v>
      </c>
      <c r="S424">
        <v>23.824068417837498</v>
      </c>
      <c r="T424">
        <v>18.914492898227302</v>
      </c>
      <c r="U424">
        <v>5.7225183026221798</v>
      </c>
      <c r="V424">
        <v>12.8995916068159</v>
      </c>
      <c r="W424">
        <v>21.8679830264571</v>
      </c>
      <c r="X424">
        <v>13.808923017852599</v>
      </c>
      <c r="Y424">
        <v>7.0334522029115396</v>
      </c>
      <c r="Z424">
        <v>15.273821076372499</v>
      </c>
      <c r="AA424">
        <v>24.1124600071552</v>
      </c>
      <c r="AB424">
        <v>16.194227894709201</v>
      </c>
      <c r="AC424">
        <v>2.1007173740484801</v>
      </c>
      <c r="AD424">
        <v>11.3633322927351</v>
      </c>
      <c r="AE424">
        <v>21.693146755149399</v>
      </c>
      <c r="AF424">
        <v>12.757940437872699</v>
      </c>
      <c r="AG424">
        <v>0.94580153928412303</v>
      </c>
      <c r="AH424">
        <v>7.8816913525232604</v>
      </c>
      <c r="AI424">
        <v>18.0665535093692</v>
      </c>
      <c r="AJ424">
        <v>10.7502809932588</v>
      </c>
      <c r="AK424">
        <v>7.3493706626608599</v>
      </c>
      <c r="AL424">
        <v>13.794923265191001</v>
      </c>
      <c r="AM424">
        <v>21.934412648818999</v>
      </c>
      <c r="AN424">
        <v>15.359711971666201</v>
      </c>
      <c r="AO424">
        <v>4.7505043418236399</v>
      </c>
      <c r="AP424">
        <v>12.423979148566501</v>
      </c>
      <c r="AQ424">
        <v>22.038279801647001</v>
      </c>
      <c r="AR424">
        <v>13.5289116890836</v>
      </c>
      <c r="AS424">
        <v>4.8021945197534004</v>
      </c>
      <c r="AT424">
        <v>13.1923960641889</v>
      </c>
      <c r="AU424">
        <v>21.0127745764898</v>
      </c>
      <c r="AV424">
        <v>13.3659664506139</v>
      </c>
      <c r="AW424">
        <v>6.6264276902783399</v>
      </c>
      <c r="AX424">
        <v>13.9488289774925</v>
      </c>
      <c r="AY424">
        <v>22.174494621497399</v>
      </c>
      <c r="AZ424">
        <v>14.8265781895606</v>
      </c>
      <c r="BA424">
        <v>5.7160271802038203</v>
      </c>
      <c r="BB424">
        <v>13.3311764605718</v>
      </c>
      <c r="BC424">
        <v>22.9336637101459</v>
      </c>
      <c r="BD424">
        <v>14.305521013819799</v>
      </c>
      <c r="BE424">
        <v>7.2418656943123096</v>
      </c>
      <c r="BF424">
        <v>11.761730604622199</v>
      </c>
      <c r="BG424">
        <v>17.827224528965299</v>
      </c>
      <c r="BH424">
        <v>13.0856467966621</v>
      </c>
      <c r="BI424">
        <v>9.4300259969457905</v>
      </c>
      <c r="BJ424">
        <v>15.257977410644299</v>
      </c>
      <c r="BK424">
        <v>24.071828627518901</v>
      </c>
      <c r="BL424">
        <v>16.311571254355101</v>
      </c>
    </row>
    <row r="425" spans="1:64" x14ac:dyDescent="0.25">
      <c r="A425" s="15" t="str">
        <f t="shared" si="12"/>
        <v>Net Loan Growth (last 4 qtrs)--34699</v>
      </c>
      <c r="B425" s="15" t="str">
        <f t="shared" si="13"/>
        <v>Net Loan Growth (last 4 qtrs)</v>
      </c>
      <c r="C425">
        <v>21</v>
      </c>
      <c r="D425" s="22">
        <v>34699</v>
      </c>
      <c r="E425">
        <v>7.3</v>
      </c>
      <c r="F425">
        <v>12.81</v>
      </c>
      <c r="G425">
        <v>18.600000000000001</v>
      </c>
      <c r="H425">
        <v>19.640833333333301</v>
      </c>
      <c r="I425">
        <v>4.6025</v>
      </c>
      <c r="J425">
        <v>10.44</v>
      </c>
      <c r="K425">
        <v>17.559999999999999</v>
      </c>
      <c r="L425">
        <v>11.9881896551724</v>
      </c>
      <c r="M425">
        <v>2.9350000000000001</v>
      </c>
      <c r="N425">
        <v>9.59</v>
      </c>
      <c r="O425">
        <v>17.664999999999999</v>
      </c>
      <c r="P425">
        <v>12.0072354041548</v>
      </c>
      <c r="Q425">
        <v>4.58</v>
      </c>
      <c r="R425">
        <v>9.69</v>
      </c>
      <c r="S425">
        <v>16.579999999999998</v>
      </c>
      <c r="T425">
        <v>9.0130303030303001</v>
      </c>
      <c r="U425">
        <v>3.46</v>
      </c>
      <c r="V425">
        <v>9.17</v>
      </c>
      <c r="W425">
        <v>16.04</v>
      </c>
      <c r="X425">
        <v>10.7447912885662</v>
      </c>
      <c r="Y425">
        <v>5.3475000000000001</v>
      </c>
      <c r="Z425">
        <v>10.885</v>
      </c>
      <c r="AA425">
        <v>17.8475</v>
      </c>
      <c r="AB425">
        <v>12.6142727272727</v>
      </c>
      <c r="AC425">
        <v>9.8450000000000006</v>
      </c>
      <c r="AD425">
        <v>15.11</v>
      </c>
      <c r="AE425">
        <v>22.45</v>
      </c>
      <c r="AF425">
        <v>16.8586861313869</v>
      </c>
      <c r="AG425">
        <v>4.1749999999999998</v>
      </c>
      <c r="AH425">
        <v>9.39</v>
      </c>
      <c r="AI425">
        <v>16.64</v>
      </c>
      <c r="AJ425">
        <v>11.625641025641</v>
      </c>
      <c r="AK425">
        <v>5.3274999999999997</v>
      </c>
      <c r="AL425">
        <v>10.244999999999999</v>
      </c>
      <c r="AM425">
        <v>16.407499999999999</v>
      </c>
      <c r="AN425">
        <v>13.585816326530599</v>
      </c>
      <c r="AO425">
        <v>3.1349999999999998</v>
      </c>
      <c r="AP425">
        <v>9.15</v>
      </c>
      <c r="AQ425">
        <v>15.965</v>
      </c>
      <c r="AR425">
        <v>10.591247771836001</v>
      </c>
      <c r="AS425">
        <v>6.9850000000000003</v>
      </c>
      <c r="AT425">
        <v>13.375</v>
      </c>
      <c r="AU425">
        <v>20.887499999999999</v>
      </c>
      <c r="AV425">
        <v>15.4462276785714</v>
      </c>
      <c r="AW425">
        <v>5.4424999999999999</v>
      </c>
      <c r="AX425">
        <v>10.199999999999999</v>
      </c>
      <c r="AY425">
        <v>16.34</v>
      </c>
      <c r="AZ425">
        <v>10.924475308642</v>
      </c>
      <c r="BA425">
        <v>5.0175000000000001</v>
      </c>
      <c r="BB425">
        <v>11.875</v>
      </c>
      <c r="BC425">
        <v>18.3825</v>
      </c>
      <c r="BD425">
        <v>13.6945918367347</v>
      </c>
      <c r="BE425">
        <v>4.84</v>
      </c>
      <c r="BF425">
        <v>9.26</v>
      </c>
      <c r="BG425">
        <v>16.71</v>
      </c>
      <c r="BH425">
        <v>12.222452830188701</v>
      </c>
      <c r="BI425">
        <v>5.6325000000000003</v>
      </c>
      <c r="BJ425">
        <v>10.54</v>
      </c>
      <c r="BK425">
        <v>16.552499999999998</v>
      </c>
      <c r="BL425">
        <v>11.995447761194001</v>
      </c>
    </row>
    <row r="426" spans="1:64" x14ac:dyDescent="0.25">
      <c r="A426" s="15" t="str">
        <f t="shared" si="12"/>
        <v>Banks w/ Loan Growth (last 4 qtrs)--34699</v>
      </c>
      <c r="B426" s="15" t="str">
        <f t="shared" si="13"/>
        <v>Banks w/ Loan Growth (last 4 qtrs)</v>
      </c>
      <c r="C426">
        <v>22</v>
      </c>
      <c r="D426" s="22">
        <v>34699</v>
      </c>
      <c r="F426">
        <v>90.625</v>
      </c>
      <c r="J426">
        <v>87.441424554826597</v>
      </c>
      <c r="N426">
        <v>82.436830015313902</v>
      </c>
      <c r="R426">
        <v>90.909090909090907</v>
      </c>
      <c r="V426">
        <v>84.369449378330401</v>
      </c>
      <c r="Z426">
        <v>90.178571428571402</v>
      </c>
      <c r="AD426">
        <v>93.525179856115102</v>
      </c>
      <c r="AH426">
        <v>89.1666666666667</v>
      </c>
      <c r="AI426"/>
      <c r="AK426"/>
      <c r="AL426">
        <v>90</v>
      </c>
      <c r="AP426">
        <v>85.989492119089306</v>
      </c>
      <c r="AT426">
        <v>88.815789473684205</v>
      </c>
      <c r="AX426">
        <v>88.484848484848499</v>
      </c>
      <c r="BB426">
        <v>86.4321608040201</v>
      </c>
      <c r="BF426">
        <v>85.454545454545496</v>
      </c>
      <c r="BJ426">
        <v>86.131386861313899</v>
      </c>
    </row>
    <row r="427" spans="1:64" x14ac:dyDescent="0.25">
      <c r="A427" s="15" t="str">
        <f t="shared" si="12"/>
        <v>Equity / Assets--34789</v>
      </c>
      <c r="B427" s="15" t="str">
        <f t="shared" si="13"/>
        <v>Equity / Assets</v>
      </c>
      <c r="C427">
        <v>1</v>
      </c>
      <c r="D427" s="22">
        <v>34789</v>
      </c>
      <c r="E427">
        <v>8.5636179804888801</v>
      </c>
      <c r="F427">
        <v>9.7881693715617608</v>
      </c>
      <c r="G427">
        <v>11.899001808484901</v>
      </c>
      <c r="H427">
        <v>10.996835218487</v>
      </c>
      <c r="I427">
        <v>8.2407488408713192</v>
      </c>
      <c r="J427">
        <v>9.4234203098899805</v>
      </c>
      <c r="K427">
        <v>11.2997046803687</v>
      </c>
      <c r="L427">
        <v>10.0087147738399</v>
      </c>
      <c r="M427">
        <v>7.8940575145851604</v>
      </c>
      <c r="N427">
        <v>9.1891092039064795</v>
      </c>
      <c r="O427">
        <v>11.151480474896299</v>
      </c>
      <c r="P427">
        <v>9.9203343986572907</v>
      </c>
      <c r="Q427">
        <v>8.4469122110670103</v>
      </c>
      <c r="R427">
        <v>9.2986319935623207</v>
      </c>
      <c r="S427">
        <v>11.0895146039084</v>
      </c>
      <c r="T427">
        <v>10.006333084903501</v>
      </c>
      <c r="U427">
        <v>8.0016102349132794</v>
      </c>
      <c r="V427">
        <v>9.1411059152994607</v>
      </c>
      <c r="W427">
        <v>11.0162803364046</v>
      </c>
      <c r="X427">
        <v>9.7045407636906997</v>
      </c>
      <c r="Y427">
        <v>8.43409434412537</v>
      </c>
      <c r="Z427">
        <v>9.4387953116510097</v>
      </c>
      <c r="AA427">
        <v>11.677322301617099</v>
      </c>
      <c r="AB427">
        <v>10.301827559914001</v>
      </c>
      <c r="AC427">
        <v>8.3008761423233004</v>
      </c>
      <c r="AD427">
        <v>9.7257330922609295</v>
      </c>
      <c r="AE427">
        <v>11.589961551244899</v>
      </c>
      <c r="AF427">
        <v>10.2323282339191</v>
      </c>
      <c r="AG427">
        <v>8.8212243353203608</v>
      </c>
      <c r="AH427">
        <v>10.5061741063003</v>
      </c>
      <c r="AI427">
        <v>12.8444005886279</v>
      </c>
      <c r="AJ427">
        <v>11.267058828853701</v>
      </c>
      <c r="AK427">
        <v>8.2315264799554093</v>
      </c>
      <c r="AL427">
        <v>9.2478469643655608</v>
      </c>
      <c r="AM427">
        <v>10.6520729589505</v>
      </c>
      <c r="AN427">
        <v>9.7573992388847905</v>
      </c>
      <c r="AO427">
        <v>8.5485241218633394</v>
      </c>
      <c r="AP427">
        <v>10.0396898069617</v>
      </c>
      <c r="AQ427">
        <v>11.913043774462199</v>
      </c>
      <c r="AR427">
        <v>10.658496691466601</v>
      </c>
      <c r="AS427">
        <v>8.0273950368939992</v>
      </c>
      <c r="AT427">
        <v>9.1305970710107403</v>
      </c>
      <c r="AU427">
        <v>10.805041930307199</v>
      </c>
      <c r="AV427">
        <v>9.6273297992668407</v>
      </c>
      <c r="AW427">
        <v>8.1313896251419902</v>
      </c>
      <c r="AX427">
        <v>9.2324647161292592</v>
      </c>
      <c r="AY427">
        <v>10.694706064269401</v>
      </c>
      <c r="AZ427">
        <v>9.5658399519100001</v>
      </c>
      <c r="BA427">
        <v>7.9704674477593898</v>
      </c>
      <c r="BB427">
        <v>8.8826066745224406</v>
      </c>
      <c r="BC427">
        <v>10.5755024084373</v>
      </c>
      <c r="BD427">
        <v>9.5791023757251601</v>
      </c>
      <c r="BE427">
        <v>7.4647052783372398</v>
      </c>
      <c r="BF427">
        <v>8.71585697471488</v>
      </c>
      <c r="BG427">
        <v>10.245406968574599</v>
      </c>
      <c r="BH427">
        <v>9.6765760931416995</v>
      </c>
      <c r="BI427">
        <v>7.8838654208344403</v>
      </c>
      <c r="BJ427">
        <v>8.7200266429840205</v>
      </c>
      <c r="BK427">
        <v>10.006281040251899</v>
      </c>
      <c r="BL427">
        <v>9.1787355141255809</v>
      </c>
    </row>
    <row r="428" spans="1:64" x14ac:dyDescent="0.25">
      <c r="A428" s="15" t="str">
        <f t="shared" si="12"/>
        <v>Total Risk Based Capital Ratio--34789</v>
      </c>
      <c r="B428" s="15" t="str">
        <f t="shared" si="13"/>
        <v>Total Risk Based Capital Ratio</v>
      </c>
      <c r="C428">
        <v>2</v>
      </c>
      <c r="D428" s="22">
        <v>34789</v>
      </c>
      <c r="E428">
        <v>0</v>
      </c>
      <c r="F428">
        <v>0</v>
      </c>
      <c r="G428">
        <v>0</v>
      </c>
      <c r="H428">
        <v>0</v>
      </c>
      <c r="I428">
        <v>0</v>
      </c>
      <c r="J428">
        <v>0</v>
      </c>
      <c r="K428">
        <v>0</v>
      </c>
      <c r="L428">
        <v>0</v>
      </c>
      <c r="M428">
        <v>0</v>
      </c>
      <c r="N428">
        <v>0</v>
      </c>
      <c r="O428">
        <v>0</v>
      </c>
      <c r="P428">
        <v>0</v>
      </c>
      <c r="Q428">
        <v>0</v>
      </c>
      <c r="R428">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v>0</v>
      </c>
      <c r="AS428">
        <v>0</v>
      </c>
      <c r="AT428">
        <v>0</v>
      </c>
      <c r="AU428">
        <v>0</v>
      </c>
      <c r="AV428">
        <v>0</v>
      </c>
      <c r="AW428">
        <v>0</v>
      </c>
      <c r="AX428">
        <v>0</v>
      </c>
      <c r="AY428">
        <v>0</v>
      </c>
      <c r="AZ428">
        <v>0</v>
      </c>
      <c r="BA428">
        <v>0</v>
      </c>
      <c r="BB428">
        <v>0</v>
      </c>
      <c r="BC428">
        <v>0</v>
      </c>
      <c r="BD428">
        <v>0</v>
      </c>
      <c r="BE428">
        <v>0</v>
      </c>
      <c r="BF428">
        <v>0</v>
      </c>
      <c r="BG428">
        <v>0</v>
      </c>
      <c r="BH428">
        <v>0</v>
      </c>
      <c r="BI428">
        <v>0</v>
      </c>
      <c r="BJ428">
        <v>0</v>
      </c>
      <c r="BK428">
        <v>0</v>
      </c>
      <c r="BL428">
        <v>0</v>
      </c>
    </row>
    <row r="429" spans="1:64" x14ac:dyDescent="0.25">
      <c r="A429" s="15" t="str">
        <f t="shared" si="12"/>
        <v>Tier 1 Leverage Ratio--34789</v>
      </c>
      <c r="B429" s="15" t="str">
        <f t="shared" si="13"/>
        <v>Tier 1 Leverage Ratio</v>
      </c>
      <c r="C429">
        <v>3</v>
      </c>
      <c r="D429" s="22">
        <v>34789</v>
      </c>
      <c r="E429">
        <v>0</v>
      </c>
      <c r="F429">
        <v>0</v>
      </c>
      <c r="G429">
        <v>0</v>
      </c>
      <c r="H429">
        <v>0</v>
      </c>
      <c r="I429">
        <v>0</v>
      </c>
      <c r="J429">
        <v>0</v>
      </c>
      <c r="K429">
        <v>0</v>
      </c>
      <c r="L429">
        <v>0</v>
      </c>
      <c r="M429">
        <v>0</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c r="AW429">
        <v>0</v>
      </c>
      <c r="AX429">
        <v>0</v>
      </c>
      <c r="AY429">
        <v>0</v>
      </c>
      <c r="AZ429">
        <v>0</v>
      </c>
      <c r="BA429">
        <v>0</v>
      </c>
      <c r="BB429">
        <v>0</v>
      </c>
      <c r="BC429">
        <v>0</v>
      </c>
      <c r="BD429">
        <v>0</v>
      </c>
      <c r="BE429">
        <v>0</v>
      </c>
      <c r="BF429">
        <v>0</v>
      </c>
      <c r="BG429">
        <v>0</v>
      </c>
      <c r="BH429">
        <v>0</v>
      </c>
      <c r="BI429">
        <v>0</v>
      </c>
      <c r="BJ429">
        <v>0</v>
      </c>
      <c r="BK429">
        <v>0</v>
      </c>
      <c r="BL429">
        <v>0</v>
      </c>
    </row>
    <row r="430" spans="1:64" x14ac:dyDescent="0.25">
      <c r="A430" s="15" t="str">
        <f t="shared" si="12"/>
        <v>ALLL / Nonaccrual Loans--34789</v>
      </c>
      <c r="B430" s="15" t="str">
        <f t="shared" si="13"/>
        <v>ALLL / Nonaccrual Loans</v>
      </c>
      <c r="C430">
        <v>4</v>
      </c>
      <c r="D430" s="22">
        <v>34789</v>
      </c>
      <c r="E430">
        <v>204.578246392897</v>
      </c>
      <c r="F430">
        <v>422.222222222222</v>
      </c>
      <c r="G430">
        <v>1400.9740259740299</v>
      </c>
      <c r="H430">
        <v>1768.82054232632</v>
      </c>
      <c r="I430">
        <v>164.05935613682101</v>
      </c>
      <c r="J430">
        <v>376.96728062294102</v>
      </c>
      <c r="K430">
        <v>967.30769230769204</v>
      </c>
      <c r="L430">
        <v>1288.0559551379399</v>
      </c>
      <c r="M430">
        <v>139.954152322666</v>
      </c>
      <c r="N430">
        <v>310.64476710753303</v>
      </c>
      <c r="O430">
        <v>828.49378881987604</v>
      </c>
      <c r="P430">
        <v>995.94325808850397</v>
      </c>
      <c r="Q430">
        <v>271.79487179487199</v>
      </c>
      <c r="R430">
        <v>388.77551020408202</v>
      </c>
      <c r="S430">
        <v>1200</v>
      </c>
      <c r="T430">
        <v>1237.1346938660699</v>
      </c>
      <c r="U430">
        <v>168.73015873015899</v>
      </c>
      <c r="V430">
        <v>375.72815533980599</v>
      </c>
      <c r="W430">
        <v>995.23809523809496</v>
      </c>
      <c r="X430">
        <v>1384.26620108214</v>
      </c>
      <c r="Y430">
        <v>172.53373157954201</v>
      </c>
      <c r="Z430">
        <v>402.43221690590099</v>
      </c>
      <c r="AA430">
        <v>1182.1428571428601</v>
      </c>
      <c r="AB430">
        <v>1550.74676763612</v>
      </c>
      <c r="AC430">
        <v>244.89795918367301</v>
      </c>
      <c r="AD430">
        <v>615.68627450980398</v>
      </c>
      <c r="AE430">
        <v>1150.94339622641</v>
      </c>
      <c r="AF430">
        <v>1144.4311300346401</v>
      </c>
      <c r="AG430">
        <v>143.598864824429</v>
      </c>
      <c r="AH430">
        <v>381.334622823985</v>
      </c>
      <c r="AI430">
        <v>844.40476190476204</v>
      </c>
      <c r="AJ430">
        <v>2626.2292152140499</v>
      </c>
      <c r="AK430">
        <v>100.39603960396001</v>
      </c>
      <c r="AL430">
        <v>219.811320754717</v>
      </c>
      <c r="AM430">
        <v>583.64779874213798</v>
      </c>
      <c r="AN430">
        <v>908.09773013883103</v>
      </c>
      <c r="AO430">
        <v>147.186147186147</v>
      </c>
      <c r="AP430">
        <v>347.57281553398099</v>
      </c>
      <c r="AQ430">
        <v>880.43478260869597</v>
      </c>
      <c r="AR430">
        <v>1117.4909759243301</v>
      </c>
      <c r="AS430">
        <v>168.55345911949701</v>
      </c>
      <c r="AT430">
        <v>389.65517241379303</v>
      </c>
      <c r="AU430">
        <v>1027.7372262773699</v>
      </c>
      <c r="AV430">
        <v>1538.79645153211</v>
      </c>
      <c r="AW430">
        <v>157.87351908731901</v>
      </c>
      <c r="AX430">
        <v>321.40210463909898</v>
      </c>
      <c r="AY430">
        <v>975</v>
      </c>
      <c r="AZ430">
        <v>1590.3800053032001</v>
      </c>
      <c r="BA430">
        <v>197.63489388552901</v>
      </c>
      <c r="BB430">
        <v>446.36839600190399</v>
      </c>
      <c r="BC430">
        <v>1028.92857142857</v>
      </c>
      <c r="BD430">
        <v>1626.2803074143601</v>
      </c>
      <c r="BE430">
        <v>204.96120865659501</v>
      </c>
      <c r="BF430">
        <v>476.35574837310202</v>
      </c>
      <c r="BG430">
        <v>1083.07683651659</v>
      </c>
      <c r="BH430">
        <v>1456.3988046044501</v>
      </c>
      <c r="BI430">
        <v>198.280109123004</v>
      </c>
      <c r="BJ430">
        <v>415.59606481481501</v>
      </c>
      <c r="BK430">
        <v>1011.26906318083</v>
      </c>
      <c r="BL430">
        <v>2086.6954862591901</v>
      </c>
    </row>
    <row r="431" spans="1:64" x14ac:dyDescent="0.25">
      <c r="A431" s="15" t="str">
        <f t="shared" si="12"/>
        <v>[NCL + OREO] / [Total Loans + OREO]--34789</v>
      </c>
      <c r="B431" s="15" t="str">
        <f t="shared" si="13"/>
        <v>[NCL + OREO] / [Total Loans + OREO]</v>
      </c>
      <c r="C431">
        <v>5</v>
      </c>
      <c r="D431" s="22">
        <v>34789</v>
      </c>
      <c r="E431">
        <v>0.388794816544065</v>
      </c>
      <c r="F431">
        <v>0.88320809495346297</v>
      </c>
      <c r="G431">
        <v>1.9761743333286499</v>
      </c>
      <c r="H431">
        <v>1.46814527682616</v>
      </c>
      <c r="I431">
        <v>0.333978209958253</v>
      </c>
      <c r="J431">
        <v>0.84480684400481199</v>
      </c>
      <c r="K431">
        <v>1.7678398450113</v>
      </c>
      <c r="L431">
        <v>1.2738538959080901</v>
      </c>
      <c r="M431">
        <v>0.33103835158894301</v>
      </c>
      <c r="N431">
        <v>0.88512269183513004</v>
      </c>
      <c r="O431">
        <v>1.8937046570077301</v>
      </c>
      <c r="P431">
        <v>1.44251672714375</v>
      </c>
      <c r="Q431">
        <v>0.395996426888368</v>
      </c>
      <c r="R431">
        <v>0.80645161290322598</v>
      </c>
      <c r="S431">
        <v>1.35666052793125</v>
      </c>
      <c r="T431">
        <v>1.1058079884069101</v>
      </c>
      <c r="U431">
        <v>0.33259980789625898</v>
      </c>
      <c r="V431">
        <v>0.80916922015338999</v>
      </c>
      <c r="W431">
        <v>1.6526108036934499</v>
      </c>
      <c r="X431">
        <v>1.1880449162279001</v>
      </c>
      <c r="Y431">
        <v>0.26294774157106399</v>
      </c>
      <c r="Z431">
        <v>0.988639852625115</v>
      </c>
      <c r="AA431">
        <v>2.24224481915304</v>
      </c>
      <c r="AB431">
        <v>1.5511228604843199</v>
      </c>
      <c r="AC431">
        <v>0.25289612518923099</v>
      </c>
      <c r="AD431">
        <v>0.77377557571140798</v>
      </c>
      <c r="AE431">
        <v>1.67725375764667</v>
      </c>
      <c r="AF431">
        <v>1.24239633090153</v>
      </c>
      <c r="AG431">
        <v>0.33774515290627599</v>
      </c>
      <c r="AH431">
        <v>1.1863652281988699</v>
      </c>
      <c r="AI431">
        <v>2.1498082433721599</v>
      </c>
      <c r="AJ431">
        <v>1.60641766540334</v>
      </c>
      <c r="AK431">
        <v>0.42419187142268999</v>
      </c>
      <c r="AL431">
        <v>0.83472454090150205</v>
      </c>
      <c r="AM431">
        <v>1.6946873167944001</v>
      </c>
      <c r="AN431">
        <v>1.34528095181937</v>
      </c>
      <c r="AO431">
        <v>0.403863717091693</v>
      </c>
      <c r="AP431">
        <v>1.05157022532294</v>
      </c>
      <c r="AQ431">
        <v>2.25733286260366</v>
      </c>
      <c r="AR431">
        <v>1.5327677480672099</v>
      </c>
      <c r="AS431">
        <v>0.26331967222478397</v>
      </c>
      <c r="AT431">
        <v>0.75483692995101603</v>
      </c>
      <c r="AU431">
        <v>1.5124190474635</v>
      </c>
      <c r="AV431">
        <v>1.10041032770327</v>
      </c>
      <c r="AW431">
        <v>0.32679738562091498</v>
      </c>
      <c r="AX431">
        <v>0.761360932667143</v>
      </c>
      <c r="AY431">
        <v>1.4115212651960201</v>
      </c>
      <c r="AZ431">
        <v>1.0893719099567101</v>
      </c>
      <c r="BA431">
        <v>0.19398642095053301</v>
      </c>
      <c r="BB431">
        <v>0.69298413305295303</v>
      </c>
      <c r="BC431">
        <v>1.4541807697129201</v>
      </c>
      <c r="BD431">
        <v>1.1238784802828501</v>
      </c>
      <c r="BE431">
        <v>0.28859583341176798</v>
      </c>
      <c r="BF431">
        <v>0.68377084757855899</v>
      </c>
      <c r="BG431">
        <v>1.83203313719762</v>
      </c>
      <c r="BH431">
        <v>1.2699732873514999</v>
      </c>
      <c r="BI431">
        <v>0.153422074546438</v>
      </c>
      <c r="BJ431">
        <v>0.67135303770030197</v>
      </c>
      <c r="BK431">
        <v>1.13176174621536</v>
      </c>
      <c r="BL431">
        <v>0.99173495214581497</v>
      </c>
    </row>
    <row r="432" spans="1:64" x14ac:dyDescent="0.25">
      <c r="A432" s="15" t="str">
        <f t="shared" si="12"/>
        <v>[Noncurrent + Delinquent Loans] / [Capital + ALLL]--34789</v>
      </c>
      <c r="B432" s="15" t="str">
        <f t="shared" si="13"/>
        <v>[Noncurrent + Delinquent Loans] / [Capital + ALLL]</v>
      </c>
      <c r="C432">
        <v>6</v>
      </c>
      <c r="D432" s="22">
        <v>34789</v>
      </c>
      <c r="E432">
        <v>7.4711701333182603</v>
      </c>
      <c r="F432">
        <v>14.336204368107699</v>
      </c>
      <c r="G432">
        <v>26.442502118333</v>
      </c>
      <c r="H432">
        <v>18.2525856791924</v>
      </c>
      <c r="I432">
        <v>6.7524115755627001</v>
      </c>
      <c r="J432">
        <v>12.925851703406799</v>
      </c>
      <c r="K432">
        <v>21.867676221380901</v>
      </c>
      <c r="L432">
        <v>15.8846453186997</v>
      </c>
      <c r="M432">
        <v>5.7658995298193503</v>
      </c>
      <c r="N432">
        <v>11.544458400103901</v>
      </c>
      <c r="O432">
        <v>20.188679245283002</v>
      </c>
      <c r="P432">
        <v>14.7431484958613</v>
      </c>
      <c r="Q432">
        <v>8.3036604472297402</v>
      </c>
      <c r="R432">
        <v>10.3902953586498</v>
      </c>
      <c r="S432">
        <v>17.3614516920059</v>
      </c>
      <c r="T432">
        <v>14.275516070308001</v>
      </c>
      <c r="U432">
        <v>6.3506133382477703</v>
      </c>
      <c r="V432">
        <v>12.0718115083793</v>
      </c>
      <c r="W432">
        <v>20.2088088422095</v>
      </c>
      <c r="X432">
        <v>14.7549174574131</v>
      </c>
      <c r="Y432">
        <v>7.3538276069921604</v>
      </c>
      <c r="Z432">
        <v>14.4637756426902</v>
      </c>
      <c r="AA432">
        <v>25.638746945123302</v>
      </c>
      <c r="AB432">
        <v>18.6737572947366</v>
      </c>
      <c r="AC432">
        <v>7.9419504396583003</v>
      </c>
      <c r="AD432">
        <v>13.1526726191201</v>
      </c>
      <c r="AE432">
        <v>23.580192259043798</v>
      </c>
      <c r="AF432">
        <v>16.925921278892201</v>
      </c>
      <c r="AG432">
        <v>5.6263247793756204</v>
      </c>
      <c r="AH432">
        <v>13.3951148134362</v>
      </c>
      <c r="AI432">
        <v>25.6423166199611</v>
      </c>
      <c r="AJ432">
        <v>17.816624571933598</v>
      </c>
      <c r="AK432">
        <v>7.3819466752328902</v>
      </c>
      <c r="AL432">
        <v>14.3571104043617</v>
      </c>
      <c r="AM432">
        <v>23.589193037708299</v>
      </c>
      <c r="AN432">
        <v>17.452475843982501</v>
      </c>
      <c r="AO432">
        <v>7.0810038757932396</v>
      </c>
      <c r="AP432">
        <v>13.498665109294199</v>
      </c>
      <c r="AQ432">
        <v>23.280558715712299</v>
      </c>
      <c r="AR432">
        <v>17.097230311872199</v>
      </c>
      <c r="AS432">
        <v>6.3685800949970703</v>
      </c>
      <c r="AT432">
        <v>11.8115688187514</v>
      </c>
      <c r="AU432">
        <v>20.388651773940602</v>
      </c>
      <c r="AV432">
        <v>14.697013489563</v>
      </c>
      <c r="AW432">
        <v>6.9532040800435997</v>
      </c>
      <c r="AX432">
        <v>12.671045429666099</v>
      </c>
      <c r="AY432">
        <v>20.418848167539299</v>
      </c>
      <c r="AZ432">
        <v>15.3455105442186</v>
      </c>
      <c r="BA432">
        <v>5.6959486562374604</v>
      </c>
      <c r="BB432">
        <v>12.4293785310734</v>
      </c>
      <c r="BC432">
        <v>20.0570095879762</v>
      </c>
      <c r="BD432">
        <v>15.129437138533101</v>
      </c>
      <c r="BE432">
        <v>7.00878046322822</v>
      </c>
      <c r="BF432">
        <v>14.7627271979604</v>
      </c>
      <c r="BG432">
        <v>23.002844637959299</v>
      </c>
      <c r="BH432">
        <v>16.423562140986601</v>
      </c>
      <c r="BI432">
        <v>5.6091359596412804</v>
      </c>
      <c r="BJ432">
        <v>10.526315789473699</v>
      </c>
      <c r="BK432">
        <v>16.7230514141486</v>
      </c>
      <c r="BL432">
        <v>12.460838228088001</v>
      </c>
    </row>
    <row r="433" spans="1:64" x14ac:dyDescent="0.25">
      <c r="A433" s="15" t="str">
        <f t="shared" si="12"/>
        <v xml:space="preserve">  Ag [NCL+DQ] / [Capital + ALLL]--34789</v>
      </c>
      <c r="B433" s="15" t="str">
        <f t="shared" si="13"/>
        <v xml:space="preserve">  Ag [NCL+DQ] / [Capital + ALLL]</v>
      </c>
      <c r="C433">
        <v>7</v>
      </c>
      <c r="D433" s="22">
        <v>34789</v>
      </c>
      <c r="E433">
        <v>0</v>
      </c>
      <c r="F433">
        <v>2.11706321821941</v>
      </c>
      <c r="G433">
        <v>9.65898413189589</v>
      </c>
      <c r="H433">
        <v>7.6961223225045101</v>
      </c>
      <c r="I433">
        <v>0</v>
      </c>
      <c r="J433">
        <v>1.50875075437538</v>
      </c>
      <c r="K433">
        <v>7.9975825946817096</v>
      </c>
      <c r="L433">
        <v>5.7316857594426898</v>
      </c>
      <c r="M433">
        <v>0</v>
      </c>
      <c r="N433">
        <v>0</v>
      </c>
      <c r="O433">
        <v>1.68423033496425</v>
      </c>
      <c r="P433">
        <v>2.01415644308454</v>
      </c>
      <c r="Q433">
        <v>0</v>
      </c>
      <c r="R433">
        <v>0</v>
      </c>
      <c r="S433">
        <v>0</v>
      </c>
      <c r="T433">
        <v>7.0919428317286301E-2</v>
      </c>
      <c r="U433">
        <v>0</v>
      </c>
      <c r="V433">
        <v>0.86276656256372297</v>
      </c>
      <c r="W433">
        <v>6.5286368474799099</v>
      </c>
      <c r="X433">
        <v>4.7347244314151897</v>
      </c>
      <c r="Y433">
        <v>0</v>
      </c>
      <c r="Z433">
        <v>1.22195067762719</v>
      </c>
      <c r="AA433">
        <v>9.6232782997354693</v>
      </c>
      <c r="AB433">
        <v>5.9409196417838404</v>
      </c>
      <c r="AC433">
        <v>1.7294383218029501</v>
      </c>
      <c r="AD433">
        <v>6.8805903501866696</v>
      </c>
      <c r="AE433">
        <v>16.357958291295699</v>
      </c>
      <c r="AF433">
        <v>11.2044130926338</v>
      </c>
      <c r="AG433">
        <v>0.76722486379181098</v>
      </c>
      <c r="AH433">
        <v>3.4674792745603802</v>
      </c>
      <c r="AI433">
        <v>11.934109616211</v>
      </c>
      <c r="AJ433">
        <v>9.0126123379948506</v>
      </c>
      <c r="AK433">
        <v>0</v>
      </c>
      <c r="AL433">
        <v>9.4351490753553896E-2</v>
      </c>
      <c r="AM433">
        <v>3.1598271938282099</v>
      </c>
      <c r="AN433">
        <v>2.6912887929690799</v>
      </c>
      <c r="AO433">
        <v>1.31954978944323</v>
      </c>
      <c r="AP433">
        <v>5.89414041270678</v>
      </c>
      <c r="AQ433">
        <v>13.546940936860601</v>
      </c>
      <c r="AR433">
        <v>9.7997936688460499</v>
      </c>
      <c r="AS433">
        <v>0</v>
      </c>
      <c r="AT433">
        <v>0.64116305790252104</v>
      </c>
      <c r="AU433">
        <v>6.4256323638384201</v>
      </c>
      <c r="AV433">
        <v>4.6335020192761398</v>
      </c>
      <c r="AW433">
        <v>0</v>
      </c>
      <c r="AX433">
        <v>0</v>
      </c>
      <c r="AY433">
        <v>2.3403411344704499</v>
      </c>
      <c r="AZ433">
        <v>2.0639333149899</v>
      </c>
      <c r="BA433">
        <v>0</v>
      </c>
      <c r="BB433">
        <v>0</v>
      </c>
      <c r="BC433">
        <v>2.0654545454545499</v>
      </c>
      <c r="BD433">
        <v>2.1834569878702998</v>
      </c>
      <c r="BE433">
        <v>0</v>
      </c>
      <c r="BF433">
        <v>0.18621973929236499</v>
      </c>
      <c r="BG433">
        <v>2.5737421083326399</v>
      </c>
      <c r="BH433">
        <v>2.14025856459627</v>
      </c>
      <c r="BI433">
        <v>0</v>
      </c>
      <c r="BJ433">
        <v>0</v>
      </c>
      <c r="BK433">
        <v>9.0538705296514307E-3</v>
      </c>
      <c r="BL433">
        <v>0.65809241339966096</v>
      </c>
    </row>
    <row r="434" spans="1:64" x14ac:dyDescent="0.25">
      <c r="A434" s="15" t="str">
        <f t="shared" si="12"/>
        <v xml:space="preserve">  CLD [NCL+DQ] / [Capital + ALLL]--34789</v>
      </c>
      <c r="B434" s="15" t="str">
        <f t="shared" si="13"/>
        <v xml:space="preserve">  CLD [NCL+DQ] / [Capital + ALLL]</v>
      </c>
      <c r="C434">
        <v>8</v>
      </c>
      <c r="D434" s="22">
        <v>34789</v>
      </c>
      <c r="E434">
        <v>0</v>
      </c>
      <c r="F434">
        <v>0</v>
      </c>
      <c r="G434">
        <v>0</v>
      </c>
      <c r="H434">
        <v>0.57858198315201903</v>
      </c>
      <c r="I434">
        <v>0</v>
      </c>
      <c r="J434">
        <v>0</v>
      </c>
      <c r="K434">
        <v>0</v>
      </c>
      <c r="L434">
        <v>0.174411526001649</v>
      </c>
      <c r="M434">
        <v>0</v>
      </c>
      <c r="N434">
        <v>0</v>
      </c>
      <c r="O434">
        <v>0</v>
      </c>
      <c r="P434">
        <v>0.37101332907433698</v>
      </c>
      <c r="Q434">
        <v>0</v>
      </c>
      <c r="R434">
        <v>0</v>
      </c>
      <c r="S434">
        <v>0</v>
      </c>
      <c r="T434">
        <v>1.0691278607928199E-2</v>
      </c>
      <c r="U434">
        <v>0</v>
      </c>
      <c r="V434">
        <v>0</v>
      </c>
      <c r="W434">
        <v>0</v>
      </c>
      <c r="X434">
        <v>0.19454903493185399</v>
      </c>
      <c r="Y434">
        <v>0</v>
      </c>
      <c r="Z434">
        <v>0</v>
      </c>
      <c r="AA434">
        <v>0</v>
      </c>
      <c r="AB434">
        <v>0.43173217261713398</v>
      </c>
      <c r="AC434">
        <v>0</v>
      </c>
      <c r="AD434">
        <v>0</v>
      </c>
      <c r="AE434">
        <v>0</v>
      </c>
      <c r="AF434">
        <v>6.8878352349665398E-2</v>
      </c>
      <c r="AG434">
        <v>0</v>
      </c>
      <c r="AH434">
        <v>0</v>
      </c>
      <c r="AI434">
        <v>0</v>
      </c>
      <c r="AJ434">
        <v>0.13647087921769199</v>
      </c>
      <c r="AK434">
        <v>0</v>
      </c>
      <c r="AL434">
        <v>0</v>
      </c>
      <c r="AM434">
        <v>0</v>
      </c>
      <c r="AN434">
        <v>0.30515200145104499</v>
      </c>
      <c r="AO434">
        <v>0</v>
      </c>
      <c r="AP434">
        <v>0</v>
      </c>
      <c r="AQ434">
        <v>0</v>
      </c>
      <c r="AR434">
        <v>0.100769617914126</v>
      </c>
      <c r="AS434">
        <v>0</v>
      </c>
      <c r="AT434">
        <v>0</v>
      </c>
      <c r="AU434">
        <v>0</v>
      </c>
      <c r="AV434">
        <v>0.28023163216535002</v>
      </c>
      <c r="AW434">
        <v>0</v>
      </c>
      <c r="AX434">
        <v>0</v>
      </c>
      <c r="AY434">
        <v>0</v>
      </c>
      <c r="AZ434">
        <v>0.18310489861638399</v>
      </c>
      <c r="BA434">
        <v>0</v>
      </c>
      <c r="BB434">
        <v>0</v>
      </c>
      <c r="BC434">
        <v>0</v>
      </c>
      <c r="BD434">
        <v>0.33917250785066699</v>
      </c>
      <c r="BE434">
        <v>0</v>
      </c>
      <c r="BF434">
        <v>0</v>
      </c>
      <c r="BG434">
        <v>0</v>
      </c>
      <c r="BH434">
        <v>0.26069098469269703</v>
      </c>
      <c r="BI434">
        <v>0</v>
      </c>
      <c r="BJ434">
        <v>0</v>
      </c>
      <c r="BK434">
        <v>0</v>
      </c>
      <c r="BL434">
        <v>0.51083453754040897</v>
      </c>
    </row>
    <row r="435" spans="1:64" x14ac:dyDescent="0.25">
      <c r="A435" s="15" t="str">
        <f t="shared" si="12"/>
        <v xml:space="preserve">  CRE [NCL+DQ] / [Capital + ALLL]--34789</v>
      </c>
      <c r="B435" s="15" t="str">
        <f t="shared" si="13"/>
        <v xml:space="preserve">  CRE [NCL+DQ] / [Capital + ALLL]</v>
      </c>
      <c r="C435">
        <v>9</v>
      </c>
      <c r="D435" s="22">
        <v>34789</v>
      </c>
      <c r="E435">
        <v>0</v>
      </c>
      <c r="F435">
        <v>0.45630303754162499</v>
      </c>
      <c r="G435">
        <v>2.1299125773496299</v>
      </c>
      <c r="H435">
        <v>1.8313392693924</v>
      </c>
      <c r="I435">
        <v>0</v>
      </c>
      <c r="J435">
        <v>0.16677785190126801</v>
      </c>
      <c r="K435">
        <v>2.4481566820276499</v>
      </c>
      <c r="L435">
        <v>1.78985423002141</v>
      </c>
      <c r="M435">
        <v>0</v>
      </c>
      <c r="N435">
        <v>0.51221434200157601</v>
      </c>
      <c r="O435">
        <v>3.3333822170731402</v>
      </c>
      <c r="P435">
        <v>2.57032352801264</v>
      </c>
      <c r="Q435">
        <v>0</v>
      </c>
      <c r="R435">
        <v>0</v>
      </c>
      <c r="S435">
        <v>1.6674840608141199</v>
      </c>
      <c r="T435">
        <v>1.77086678574888</v>
      </c>
      <c r="U435">
        <v>0</v>
      </c>
      <c r="V435">
        <v>0.27702579809737199</v>
      </c>
      <c r="W435">
        <v>2.7692149898170202</v>
      </c>
      <c r="X435">
        <v>1.9165222532100901</v>
      </c>
      <c r="Y435">
        <v>0</v>
      </c>
      <c r="Z435">
        <v>0</v>
      </c>
      <c r="AA435">
        <v>2.4408751738965502</v>
      </c>
      <c r="AB435">
        <v>1.8137704309901801</v>
      </c>
      <c r="AC435">
        <v>0</v>
      </c>
      <c r="AD435">
        <v>0</v>
      </c>
      <c r="AE435">
        <v>0.84600475280476295</v>
      </c>
      <c r="AF435">
        <v>0.84982994045962701</v>
      </c>
      <c r="AG435">
        <v>0</v>
      </c>
      <c r="AH435">
        <v>0</v>
      </c>
      <c r="AI435">
        <v>1.01413905306848</v>
      </c>
      <c r="AJ435">
        <v>1.07251568809105</v>
      </c>
      <c r="AK435">
        <v>0.29495984850701701</v>
      </c>
      <c r="AL435">
        <v>1.89234650967199</v>
      </c>
      <c r="AM435">
        <v>5.6270746544649901</v>
      </c>
      <c r="AN435">
        <v>3.7578889569407399</v>
      </c>
      <c r="AO435">
        <v>0</v>
      </c>
      <c r="AP435">
        <v>0</v>
      </c>
      <c r="AQ435">
        <v>1.39203310260021</v>
      </c>
      <c r="AR435">
        <v>1.1722394218446901</v>
      </c>
      <c r="AS435">
        <v>0</v>
      </c>
      <c r="AT435">
        <v>0.25245473577466498</v>
      </c>
      <c r="AU435">
        <v>2.8122254969222098</v>
      </c>
      <c r="AV435">
        <v>1.9023197590201799</v>
      </c>
      <c r="AW435">
        <v>0</v>
      </c>
      <c r="AX435">
        <v>0.45846817691477898</v>
      </c>
      <c r="AY435">
        <v>2.76953511374876</v>
      </c>
      <c r="AZ435">
        <v>2.2358050091670001</v>
      </c>
      <c r="BA435">
        <v>0</v>
      </c>
      <c r="BB435">
        <v>0.402132236042271</v>
      </c>
      <c r="BC435">
        <v>2.6467203682393601</v>
      </c>
      <c r="BD435">
        <v>1.9783351307061099</v>
      </c>
      <c r="BE435">
        <v>0</v>
      </c>
      <c r="BF435">
        <v>2.3881833241303099</v>
      </c>
      <c r="BG435">
        <v>5.0835744645643404</v>
      </c>
      <c r="BH435">
        <v>3.8721800086639799</v>
      </c>
      <c r="BI435">
        <v>0</v>
      </c>
      <c r="BJ435">
        <v>1.13065326633166</v>
      </c>
      <c r="BK435">
        <v>4.13130467044199</v>
      </c>
      <c r="BL435">
        <v>2.7211114039011601</v>
      </c>
    </row>
    <row r="436" spans="1:64" x14ac:dyDescent="0.25">
      <c r="A436" s="15" t="str">
        <f t="shared" si="12"/>
        <v xml:space="preserve">  Res RE [NCL+DQ] / [Capital + ALLL]--34789</v>
      </c>
      <c r="B436" s="15" t="str">
        <f t="shared" si="13"/>
        <v xml:space="preserve">  Res RE [NCL+DQ] / [Capital + ALLL]</v>
      </c>
      <c r="C436">
        <v>10</v>
      </c>
      <c r="D436" s="22">
        <v>34789</v>
      </c>
      <c r="E436">
        <v>3.2102341377378302E-2</v>
      </c>
      <c r="F436">
        <v>1.6653479921660601</v>
      </c>
      <c r="G436">
        <v>3.8303947031202701</v>
      </c>
      <c r="H436">
        <v>2.5795329570352901</v>
      </c>
      <c r="I436">
        <v>4.9578582052553298E-2</v>
      </c>
      <c r="J436">
        <v>1.28928283642224</v>
      </c>
      <c r="K436">
        <v>3.5180299032541802</v>
      </c>
      <c r="L436">
        <v>2.4022112099802899</v>
      </c>
      <c r="M436">
        <v>0.40337367070040298</v>
      </c>
      <c r="N436">
        <v>2.0535714285714302</v>
      </c>
      <c r="O436">
        <v>4.8958815363257804</v>
      </c>
      <c r="P436">
        <v>3.4577304042054702</v>
      </c>
      <c r="Q436">
        <v>2.1944342282701998</v>
      </c>
      <c r="R436">
        <v>3.3922372988324399</v>
      </c>
      <c r="S436">
        <v>5.3455992043759304</v>
      </c>
      <c r="T436">
        <v>4.4757011848161898</v>
      </c>
      <c r="U436">
        <v>0.35701655748462802</v>
      </c>
      <c r="V436">
        <v>1.6412554235432499</v>
      </c>
      <c r="W436">
        <v>3.66976170030056</v>
      </c>
      <c r="X436">
        <v>2.63426635052401</v>
      </c>
      <c r="Y436">
        <v>0.120675784392599</v>
      </c>
      <c r="Z436">
        <v>1.18255728011826</v>
      </c>
      <c r="AA436">
        <v>3.5180299032541802</v>
      </c>
      <c r="AB436">
        <v>2.3589258128404702</v>
      </c>
      <c r="AC436">
        <v>0</v>
      </c>
      <c r="AD436">
        <v>0.20621501193530301</v>
      </c>
      <c r="AE436">
        <v>1.1169803151253801</v>
      </c>
      <c r="AF436">
        <v>0.85538809424065598</v>
      </c>
      <c r="AG436">
        <v>0</v>
      </c>
      <c r="AH436">
        <v>7.8511470611848405E-2</v>
      </c>
      <c r="AI436">
        <v>0.83689291179608005</v>
      </c>
      <c r="AJ436">
        <v>0.79958137856534295</v>
      </c>
      <c r="AK436">
        <v>1.5496156561115599</v>
      </c>
      <c r="AL436">
        <v>3.7455830388692601</v>
      </c>
      <c r="AM436">
        <v>6.65546981456606</v>
      </c>
      <c r="AN436">
        <v>4.8871805877976904</v>
      </c>
      <c r="AO436">
        <v>0</v>
      </c>
      <c r="AP436">
        <v>0.71570451401908297</v>
      </c>
      <c r="AQ436">
        <v>2.3140533288901599</v>
      </c>
      <c r="AR436">
        <v>1.48808551006243</v>
      </c>
      <c r="AS436">
        <v>0.14296606938619899</v>
      </c>
      <c r="AT436">
        <v>1.3189533527926101</v>
      </c>
      <c r="AU436">
        <v>3.7192325235665802</v>
      </c>
      <c r="AV436">
        <v>2.5208982274965899</v>
      </c>
      <c r="AW436">
        <v>1.50100066711141</v>
      </c>
      <c r="AX436">
        <v>3.5749662314272901</v>
      </c>
      <c r="AY436">
        <v>6.2628036289142504</v>
      </c>
      <c r="AZ436">
        <v>4.7534531121849302</v>
      </c>
      <c r="BA436">
        <v>0</v>
      </c>
      <c r="BB436">
        <v>1.22647977451055</v>
      </c>
      <c r="BC436">
        <v>3.1916106235039301</v>
      </c>
      <c r="BD436">
        <v>2.3404117717420201</v>
      </c>
      <c r="BE436">
        <v>0.25919581523253399</v>
      </c>
      <c r="BF436">
        <v>1.6212602373391301</v>
      </c>
      <c r="BG436">
        <v>2.4192463007621501</v>
      </c>
      <c r="BH436">
        <v>2.0414406755946599</v>
      </c>
      <c r="BI436">
        <v>0.268331646646296</v>
      </c>
      <c r="BJ436">
        <v>1.62566614630995</v>
      </c>
      <c r="BK436">
        <v>3.5925410488186702</v>
      </c>
      <c r="BL436">
        <v>2.6629726457252101</v>
      </c>
    </row>
    <row r="437" spans="1:64" x14ac:dyDescent="0.25">
      <c r="A437" s="15" t="str">
        <f t="shared" si="12"/>
        <v xml:space="preserve">  C&amp;I [NCL+DQ] / [Capital + ALLL]--34789</v>
      </c>
      <c r="B437" s="15" t="str">
        <f t="shared" si="13"/>
        <v xml:space="preserve">  C&amp;I [NCL+DQ] / [Capital + ALLL]</v>
      </c>
      <c r="C437">
        <v>11</v>
      </c>
      <c r="D437" s="22">
        <v>34789</v>
      </c>
      <c r="E437">
        <v>2.1861255112567601</v>
      </c>
      <c r="F437">
        <v>6.4383934648683896</v>
      </c>
      <c r="G437">
        <v>15.103444018489901</v>
      </c>
      <c r="H437">
        <v>10.549042603877</v>
      </c>
      <c r="I437">
        <v>1.5698303861421901</v>
      </c>
      <c r="J437">
        <v>4.2882668254913598</v>
      </c>
      <c r="K437">
        <v>10.1321585903084</v>
      </c>
      <c r="L437">
        <v>7.24208154609844</v>
      </c>
      <c r="M437">
        <v>0.55586436909394099</v>
      </c>
      <c r="N437">
        <v>2.3140763483287601</v>
      </c>
      <c r="O437">
        <v>6.3465553235908096</v>
      </c>
      <c r="P437">
        <v>4.6611453151474596</v>
      </c>
      <c r="Q437">
        <v>0.96682464454976302</v>
      </c>
      <c r="R437">
        <v>2.4365987071108899</v>
      </c>
      <c r="S437">
        <v>6.5027829313543597</v>
      </c>
      <c r="T437">
        <v>5.1588800122609504</v>
      </c>
      <c r="U437">
        <v>1.0925229546891599</v>
      </c>
      <c r="V437">
        <v>3.5900795637984602</v>
      </c>
      <c r="W437">
        <v>8.3181013661775491</v>
      </c>
      <c r="X437">
        <v>5.8075392835138402</v>
      </c>
      <c r="Y437">
        <v>2.2750083640013399</v>
      </c>
      <c r="Z437">
        <v>7.08632431437512</v>
      </c>
      <c r="AA437">
        <v>15.1511319084356</v>
      </c>
      <c r="AB437">
        <v>10.3674274516497</v>
      </c>
      <c r="AC437">
        <v>3.7939926593036901</v>
      </c>
      <c r="AD437">
        <v>7.2102732900323803</v>
      </c>
      <c r="AE437">
        <v>14.4028946249136</v>
      </c>
      <c r="AF437">
        <v>10.794913906833701</v>
      </c>
      <c r="AG437">
        <v>2.1367072920289698</v>
      </c>
      <c r="AH437">
        <v>6.3678845830663704</v>
      </c>
      <c r="AI437">
        <v>14.1695950526654</v>
      </c>
      <c r="AJ437">
        <v>10.5299297593616</v>
      </c>
      <c r="AK437">
        <v>1.03538304086502</v>
      </c>
      <c r="AL437">
        <v>3.1918206352501599</v>
      </c>
      <c r="AM437">
        <v>8.1177936194086406</v>
      </c>
      <c r="AN437">
        <v>5.2653160707519202</v>
      </c>
      <c r="AO437">
        <v>2.21136914010992</v>
      </c>
      <c r="AP437">
        <v>6.2971758573544498</v>
      </c>
      <c r="AQ437">
        <v>12.711599322882201</v>
      </c>
      <c r="AR437">
        <v>9.4921390786208697</v>
      </c>
      <c r="AS437">
        <v>1.69585194913491</v>
      </c>
      <c r="AT437">
        <v>4.0270862230137698</v>
      </c>
      <c r="AU437">
        <v>8.4546667205626704</v>
      </c>
      <c r="AV437">
        <v>6.2751629247649996</v>
      </c>
      <c r="AW437">
        <v>1.0058231868713601</v>
      </c>
      <c r="AX437">
        <v>3.0016583747926999</v>
      </c>
      <c r="AY437">
        <v>6.5701385645337096</v>
      </c>
      <c r="AZ437">
        <v>4.7339055751674204</v>
      </c>
      <c r="BA437">
        <v>2.25454545454545</v>
      </c>
      <c r="BB437">
        <v>5.5540931824164304</v>
      </c>
      <c r="BC437">
        <v>10.568073627419899</v>
      </c>
      <c r="BD437">
        <v>7.4805528270237698</v>
      </c>
      <c r="BE437">
        <v>0.474108598449209</v>
      </c>
      <c r="BF437">
        <v>1.9374939149060499</v>
      </c>
      <c r="BG437">
        <v>4.1904544632742198</v>
      </c>
      <c r="BH437">
        <v>3.59700582488543</v>
      </c>
      <c r="BI437">
        <v>0.55622784713683504</v>
      </c>
      <c r="BJ437">
        <v>2.2831616825908898</v>
      </c>
      <c r="BK437">
        <v>5.5093237125830798</v>
      </c>
      <c r="BL437">
        <v>4.3654965695638097</v>
      </c>
    </row>
    <row r="438" spans="1:64" x14ac:dyDescent="0.25">
      <c r="A438" s="15" t="str">
        <f t="shared" si="12"/>
        <v xml:space="preserve">  Ind [NCL+DQ] / [Capital + ALLL]--34789</v>
      </c>
      <c r="B438" s="15" t="str">
        <f t="shared" si="13"/>
        <v xml:space="preserve">  Ind [NCL+DQ] / [Capital + ALLL]</v>
      </c>
      <c r="C438">
        <v>12</v>
      </c>
      <c r="D438" s="22">
        <v>34789</v>
      </c>
      <c r="E438">
        <v>0.55194049793033995</v>
      </c>
      <c r="F438">
        <v>1.4155498530145001</v>
      </c>
      <c r="G438">
        <v>2.7437902878292801</v>
      </c>
      <c r="H438">
        <v>2.07701400471427</v>
      </c>
      <c r="I438">
        <v>0.480497456189938</v>
      </c>
      <c r="J438">
        <v>1.2353500158378199</v>
      </c>
      <c r="K438">
        <v>2.6600166251039101</v>
      </c>
      <c r="L438">
        <v>1.9692918363236001</v>
      </c>
      <c r="M438">
        <v>0.40871934604904597</v>
      </c>
      <c r="N438">
        <v>1.2345679012345701</v>
      </c>
      <c r="O438">
        <v>2.8452463566967401</v>
      </c>
      <c r="P438">
        <v>2.1864680918246702</v>
      </c>
      <c r="Q438">
        <v>0.93112023596090499</v>
      </c>
      <c r="R438">
        <v>2.0680453635757199</v>
      </c>
      <c r="S438">
        <v>4.0568720379146903</v>
      </c>
      <c r="T438">
        <v>2.7951232663504801</v>
      </c>
      <c r="U438">
        <v>0.52161061742697901</v>
      </c>
      <c r="V438">
        <v>1.31922015187379</v>
      </c>
      <c r="W438">
        <v>2.7916741829206702</v>
      </c>
      <c r="X438">
        <v>2.01450920035946</v>
      </c>
      <c r="Y438">
        <v>0.54305663304887497</v>
      </c>
      <c r="Z438">
        <v>1.90701559020045</v>
      </c>
      <c r="AA438">
        <v>3.1669350509930201</v>
      </c>
      <c r="AB438">
        <v>2.25226098446826</v>
      </c>
      <c r="AC438">
        <v>0.189497188347136</v>
      </c>
      <c r="AD438">
        <v>0.64677185150058003</v>
      </c>
      <c r="AE438">
        <v>1.4949478933940601</v>
      </c>
      <c r="AF438">
        <v>1.1304883298105199</v>
      </c>
      <c r="AG438">
        <v>0.47405340425246101</v>
      </c>
      <c r="AH438">
        <v>1.0403828617836399</v>
      </c>
      <c r="AI438">
        <v>2.1511846831656798</v>
      </c>
      <c r="AJ438">
        <v>2.7394181687992099</v>
      </c>
      <c r="AK438">
        <v>0.79614910004664297</v>
      </c>
      <c r="AL438">
        <v>1.39196456817463</v>
      </c>
      <c r="AM438">
        <v>2.8605593416211699</v>
      </c>
      <c r="AN438">
        <v>2.0881904774228701</v>
      </c>
      <c r="AO438">
        <v>0.372418972660784</v>
      </c>
      <c r="AP438">
        <v>1.0369429706444</v>
      </c>
      <c r="AQ438">
        <v>2.34421540521355</v>
      </c>
      <c r="AR438">
        <v>1.6917531604770799</v>
      </c>
      <c r="AS438">
        <v>0.50170097014730897</v>
      </c>
      <c r="AT438">
        <v>1.2615335414198601</v>
      </c>
      <c r="AU438">
        <v>2.6968745015608602</v>
      </c>
      <c r="AV438">
        <v>1.8596766542773899</v>
      </c>
      <c r="AW438">
        <v>0.78902229845626104</v>
      </c>
      <c r="AX438">
        <v>1.54075546719682</v>
      </c>
      <c r="AY438">
        <v>3.18949343339587</v>
      </c>
      <c r="AZ438">
        <v>2.2010178454855298</v>
      </c>
      <c r="BA438">
        <v>0.63553467808787001</v>
      </c>
      <c r="BB438">
        <v>1.44883791125868</v>
      </c>
      <c r="BC438">
        <v>2.7850130234421999</v>
      </c>
      <c r="BD438">
        <v>2.0931040990712799</v>
      </c>
      <c r="BE438">
        <v>0.65577444507979799</v>
      </c>
      <c r="BF438">
        <v>1.74500864643924</v>
      </c>
      <c r="BG438">
        <v>5.0040380343192501</v>
      </c>
      <c r="BH438">
        <v>5.5191684980273799</v>
      </c>
      <c r="BI438">
        <v>0.45311092700908401</v>
      </c>
      <c r="BJ438">
        <v>0.97503900156006196</v>
      </c>
      <c r="BK438">
        <v>2.3603850691384198</v>
      </c>
      <c r="BL438">
        <v>1.6145755330912801</v>
      </c>
    </row>
    <row r="439" spans="1:64" x14ac:dyDescent="0.25">
      <c r="A439" s="15" t="str">
        <f t="shared" si="12"/>
        <v xml:space="preserve">  OREO / [Capital + ALLL]--34789</v>
      </c>
      <c r="B439" s="15" t="str">
        <f t="shared" si="13"/>
        <v xml:space="preserve">  OREO / [Capital + ALLL]</v>
      </c>
      <c r="C439">
        <v>13</v>
      </c>
      <c r="D439" s="22">
        <v>34789</v>
      </c>
      <c r="E439">
        <v>0</v>
      </c>
      <c r="F439">
        <v>0</v>
      </c>
      <c r="G439">
        <v>0.69150753209049798</v>
      </c>
      <c r="H439">
        <v>0.90245909238911703</v>
      </c>
      <c r="I439">
        <v>0</v>
      </c>
      <c r="J439">
        <v>0</v>
      </c>
      <c r="K439">
        <v>0.92936802973977695</v>
      </c>
      <c r="L439">
        <v>0.90435478096763899</v>
      </c>
      <c r="M439">
        <v>0</v>
      </c>
      <c r="N439">
        <v>0.17994858611825201</v>
      </c>
      <c r="O439">
        <v>2.0890099909173498</v>
      </c>
      <c r="P439">
        <v>2.0141264897309399</v>
      </c>
      <c r="Q439">
        <v>0.131381381381381</v>
      </c>
      <c r="R439">
        <v>0.51566838556128503</v>
      </c>
      <c r="S439">
        <v>1.8506737609160799</v>
      </c>
      <c r="T439">
        <v>1.40902650244931</v>
      </c>
      <c r="U439">
        <v>0</v>
      </c>
      <c r="V439">
        <v>0</v>
      </c>
      <c r="W439">
        <v>1.07701239894279</v>
      </c>
      <c r="X439">
        <v>1.01562541369782</v>
      </c>
      <c r="Y439">
        <v>0</v>
      </c>
      <c r="Z439">
        <v>0</v>
      </c>
      <c r="AA439">
        <v>0</v>
      </c>
      <c r="AB439">
        <v>0.49916786369188298</v>
      </c>
      <c r="AC439">
        <v>0</v>
      </c>
      <c r="AD439">
        <v>0</v>
      </c>
      <c r="AE439">
        <v>0.248330231269036</v>
      </c>
      <c r="AF439">
        <v>0.64056137564663895</v>
      </c>
      <c r="AG439">
        <v>0</v>
      </c>
      <c r="AH439">
        <v>0</v>
      </c>
      <c r="AI439">
        <v>0.70923301764569102</v>
      </c>
      <c r="AJ439">
        <v>0.83661679866564598</v>
      </c>
      <c r="AK439">
        <v>0</v>
      </c>
      <c r="AL439">
        <v>0.15569048731122501</v>
      </c>
      <c r="AM439">
        <v>1.43741479649402</v>
      </c>
      <c r="AN439">
        <v>1.46458376200388</v>
      </c>
      <c r="AO439">
        <v>0</v>
      </c>
      <c r="AP439">
        <v>0</v>
      </c>
      <c r="AQ439">
        <v>0.74382983609645903</v>
      </c>
      <c r="AR439">
        <v>0.89280024460367602</v>
      </c>
      <c r="AS439">
        <v>0</v>
      </c>
      <c r="AT439">
        <v>0</v>
      </c>
      <c r="AU439">
        <v>0.788596199881754</v>
      </c>
      <c r="AV439">
        <v>0.78872255657101098</v>
      </c>
      <c r="AW439">
        <v>0</v>
      </c>
      <c r="AX439">
        <v>0</v>
      </c>
      <c r="AY439">
        <v>1.01240553258235</v>
      </c>
      <c r="AZ439">
        <v>0.86280099242189801</v>
      </c>
      <c r="BA439">
        <v>0</v>
      </c>
      <c r="BB439">
        <v>0</v>
      </c>
      <c r="BC439">
        <v>1.1706175007316399</v>
      </c>
      <c r="BD439">
        <v>1.0712928700358</v>
      </c>
      <c r="BE439">
        <v>0</v>
      </c>
      <c r="BF439">
        <v>0</v>
      </c>
      <c r="BG439">
        <v>1.3223736876946699</v>
      </c>
      <c r="BH439">
        <v>1.4775383421547901</v>
      </c>
      <c r="BI439">
        <v>0</v>
      </c>
      <c r="BJ439">
        <v>0</v>
      </c>
      <c r="BK439">
        <v>1.3945083762759101</v>
      </c>
      <c r="BL439">
        <v>1.13765335625521</v>
      </c>
    </row>
    <row r="440" spans="1:64" x14ac:dyDescent="0.25">
      <c r="A440" s="15" t="str">
        <f t="shared" si="12"/>
        <v>ROAA--34789</v>
      </c>
      <c r="B440" s="15" t="str">
        <f t="shared" si="13"/>
        <v>ROAA</v>
      </c>
      <c r="C440">
        <v>14</v>
      </c>
      <c r="D440" s="22">
        <v>34789</v>
      </c>
      <c r="E440">
        <v>0.9</v>
      </c>
      <c r="F440">
        <v>1.2</v>
      </c>
      <c r="G440">
        <v>1.42</v>
      </c>
      <c r="H440">
        <v>1.09326530612245</v>
      </c>
      <c r="I440">
        <v>0.86</v>
      </c>
      <c r="J440">
        <v>1.1499999999999999</v>
      </c>
      <c r="K440">
        <v>1.46</v>
      </c>
      <c r="L440">
        <v>1.1708919722497499</v>
      </c>
      <c r="M440">
        <v>0.87</v>
      </c>
      <c r="N440">
        <v>1.17</v>
      </c>
      <c r="O440">
        <v>1.49</v>
      </c>
      <c r="P440">
        <v>1.16242025518341</v>
      </c>
      <c r="Q440">
        <v>0.85</v>
      </c>
      <c r="R440">
        <v>1.1299999999999999</v>
      </c>
      <c r="S440">
        <v>1.35</v>
      </c>
      <c r="T440">
        <v>1.0675757575757601</v>
      </c>
      <c r="U440">
        <v>0.82</v>
      </c>
      <c r="V440">
        <v>1.1000000000000001</v>
      </c>
      <c r="W440">
        <v>1.39</v>
      </c>
      <c r="X440">
        <v>1.1103947368421101</v>
      </c>
      <c r="Y440">
        <v>1.1100000000000001</v>
      </c>
      <c r="Z440">
        <v>1.42</v>
      </c>
      <c r="AA440">
        <v>1.7</v>
      </c>
      <c r="AB440">
        <v>1.3856310679611601</v>
      </c>
      <c r="AC440">
        <v>0.88</v>
      </c>
      <c r="AD440">
        <v>1.1200000000000001</v>
      </c>
      <c r="AE440">
        <v>1.48</v>
      </c>
      <c r="AF440">
        <v>1.1737878787878799</v>
      </c>
      <c r="AG440">
        <v>0.92749999999999999</v>
      </c>
      <c r="AH440">
        <v>1.2150000000000001</v>
      </c>
      <c r="AI440">
        <v>1.6025</v>
      </c>
      <c r="AJ440">
        <v>1.43035087719298</v>
      </c>
      <c r="AK440">
        <v>0.82499999999999996</v>
      </c>
      <c r="AL440">
        <v>1.1499999999999999</v>
      </c>
      <c r="AM440">
        <v>1.385</v>
      </c>
      <c r="AN440">
        <v>1.12818181818182</v>
      </c>
      <c r="AO440">
        <v>0.85</v>
      </c>
      <c r="AP440">
        <v>1.1299999999999999</v>
      </c>
      <c r="AQ440">
        <v>1.45</v>
      </c>
      <c r="AR440">
        <v>1.1558974358974401</v>
      </c>
      <c r="AS440">
        <v>0.85</v>
      </c>
      <c r="AT440">
        <v>1.1399999999999999</v>
      </c>
      <c r="AU440">
        <v>1.46</v>
      </c>
      <c r="AV440">
        <v>1.1712200956937799</v>
      </c>
      <c r="AW440">
        <v>0.85</v>
      </c>
      <c r="AX440">
        <v>1.1499999999999999</v>
      </c>
      <c r="AY440">
        <v>1.44</v>
      </c>
      <c r="AZ440">
        <v>1.1444126984127001</v>
      </c>
      <c r="BA440">
        <v>1</v>
      </c>
      <c r="BB440">
        <v>1.27</v>
      </c>
      <c r="BC440">
        <v>1.59</v>
      </c>
      <c r="BD440">
        <v>1.2789847715736</v>
      </c>
      <c r="BE440">
        <v>0.89500000000000002</v>
      </c>
      <c r="BF440">
        <v>1.19</v>
      </c>
      <c r="BG440">
        <v>1.51</v>
      </c>
      <c r="BH440">
        <v>1.7207843137254899</v>
      </c>
      <c r="BI440">
        <v>0.89500000000000002</v>
      </c>
      <c r="BJ440">
        <v>1.19</v>
      </c>
      <c r="BK440">
        <v>1.4350000000000001</v>
      </c>
      <c r="BL440">
        <v>1.13944</v>
      </c>
    </row>
    <row r="441" spans="1:64" x14ac:dyDescent="0.25">
      <c r="A441" s="15" t="str">
        <f t="shared" si="12"/>
        <v>NIM--34789</v>
      </c>
      <c r="B441" s="15" t="str">
        <f t="shared" si="13"/>
        <v>NIM</v>
      </c>
      <c r="C441">
        <v>15</v>
      </c>
      <c r="D441" s="22">
        <v>34789</v>
      </c>
      <c r="E441">
        <v>4.4775</v>
      </c>
      <c r="F441">
        <v>4.9850000000000003</v>
      </c>
      <c r="G441">
        <v>5.585</v>
      </c>
      <c r="H441">
        <v>5.1022448979591797</v>
      </c>
      <c r="I441">
        <v>4.41</v>
      </c>
      <c r="J441">
        <v>4.82</v>
      </c>
      <c r="K441">
        <v>5.36</v>
      </c>
      <c r="L441">
        <v>4.9163330029732402</v>
      </c>
      <c r="M441">
        <v>4.26</v>
      </c>
      <c r="N441">
        <v>4.7699999999999996</v>
      </c>
      <c r="O441">
        <v>5.37</v>
      </c>
      <c r="P441">
        <v>4.8662669457735204</v>
      </c>
      <c r="Q441">
        <v>4.5999999999999996</v>
      </c>
      <c r="R441">
        <v>5.01</v>
      </c>
      <c r="S441">
        <v>5.36</v>
      </c>
      <c r="T441">
        <v>4.9096969696969701</v>
      </c>
      <c r="U441">
        <v>4.42</v>
      </c>
      <c r="V441">
        <v>4.83</v>
      </c>
      <c r="W441">
        <v>5.36</v>
      </c>
      <c r="X441">
        <v>4.9129511278195501</v>
      </c>
      <c r="Y441">
        <v>4.92</v>
      </c>
      <c r="Z441">
        <v>5.46</v>
      </c>
      <c r="AA441">
        <v>6.04</v>
      </c>
      <c r="AB441">
        <v>5.5182524271844704</v>
      </c>
      <c r="AC441">
        <v>4.3499999999999996</v>
      </c>
      <c r="AD441">
        <v>4.6100000000000003</v>
      </c>
      <c r="AE441">
        <v>5.0475000000000003</v>
      </c>
      <c r="AF441">
        <v>4.6562121212121204</v>
      </c>
      <c r="AG441">
        <v>4.4074999999999998</v>
      </c>
      <c r="AH441">
        <v>4.83</v>
      </c>
      <c r="AI441">
        <v>5.2175000000000002</v>
      </c>
      <c r="AJ441">
        <v>5.0776315789473703</v>
      </c>
      <c r="AK441">
        <v>4.32</v>
      </c>
      <c r="AL441">
        <v>4.62</v>
      </c>
      <c r="AM441">
        <v>5.0049999999999999</v>
      </c>
      <c r="AN441">
        <v>4.6655555555555601</v>
      </c>
      <c r="AO441">
        <v>4.3600000000000003</v>
      </c>
      <c r="AP441">
        <v>4.7300000000000004</v>
      </c>
      <c r="AQ441">
        <v>5.1425000000000001</v>
      </c>
      <c r="AR441">
        <v>4.7618498168498196</v>
      </c>
      <c r="AS441">
        <v>4.4325000000000001</v>
      </c>
      <c r="AT441">
        <v>4.88</v>
      </c>
      <c r="AU441">
        <v>5.42</v>
      </c>
      <c r="AV441">
        <v>4.9674641148325396</v>
      </c>
      <c r="AW441">
        <v>4.41</v>
      </c>
      <c r="AX441">
        <v>4.78</v>
      </c>
      <c r="AY441">
        <v>5.36</v>
      </c>
      <c r="AZ441">
        <v>4.8927936507936503</v>
      </c>
      <c r="BA441">
        <v>4.68</v>
      </c>
      <c r="BB441">
        <v>5.2</v>
      </c>
      <c r="BC441">
        <v>5.9</v>
      </c>
      <c r="BD441">
        <v>5.3174111675126898</v>
      </c>
      <c r="BE441">
        <v>4.3949999999999996</v>
      </c>
      <c r="BF441">
        <v>4.75</v>
      </c>
      <c r="BG441">
        <v>5.4450000000000003</v>
      </c>
      <c r="BH441">
        <v>5.5982352941176501</v>
      </c>
      <c r="BI441">
        <v>4.835</v>
      </c>
      <c r="BJ441">
        <v>5.34</v>
      </c>
      <c r="BK441">
        <v>5.94</v>
      </c>
      <c r="BL441">
        <v>5.3945600000000002</v>
      </c>
    </row>
    <row r="442" spans="1:64" x14ac:dyDescent="0.25">
      <c r="A442" s="15" t="str">
        <f t="shared" si="12"/>
        <v>Provisions / Avg Assets--34789</v>
      </c>
      <c r="B442" s="15" t="str">
        <f t="shared" si="13"/>
        <v>Provisions / Avg Assets</v>
      </c>
      <c r="C442">
        <v>16</v>
      </c>
      <c r="D442" s="22">
        <v>34789</v>
      </c>
      <c r="E442">
        <v>0</v>
      </c>
      <c r="F442">
        <v>0.06</v>
      </c>
      <c r="G442">
        <v>0.1875</v>
      </c>
      <c r="H442">
        <v>0.14132653061224501</v>
      </c>
      <c r="I442">
        <v>0</v>
      </c>
      <c r="J442">
        <v>0.05</v>
      </c>
      <c r="K442">
        <v>0.15</v>
      </c>
      <c r="L442">
        <v>0.11243805748265601</v>
      </c>
      <c r="M442">
        <v>0</v>
      </c>
      <c r="N442">
        <v>7.0000000000000007E-2</v>
      </c>
      <c r="O442">
        <v>0.19</v>
      </c>
      <c r="P442">
        <v>0.13827153110047799</v>
      </c>
      <c r="Q442">
        <v>0.04</v>
      </c>
      <c r="R442">
        <v>7.0000000000000007E-2</v>
      </c>
      <c r="S442">
        <v>0.11</v>
      </c>
      <c r="T442">
        <v>6.5757575757575806E-2</v>
      </c>
      <c r="U442">
        <v>0</v>
      </c>
      <c r="V442">
        <v>0.06</v>
      </c>
      <c r="W442">
        <v>0.14000000000000001</v>
      </c>
      <c r="X442">
        <v>0.10533834586466199</v>
      </c>
      <c r="Y442">
        <v>0</v>
      </c>
      <c r="Z442">
        <v>0</v>
      </c>
      <c r="AA442">
        <v>0.15</v>
      </c>
      <c r="AB442">
        <v>0.112912621359223</v>
      </c>
      <c r="AC442">
        <v>0</v>
      </c>
      <c r="AD442">
        <v>0</v>
      </c>
      <c r="AE442">
        <v>0.11749999999999999</v>
      </c>
      <c r="AF442">
        <v>7.4772727272727296E-2</v>
      </c>
      <c r="AG442">
        <v>0</v>
      </c>
      <c r="AH442">
        <v>0</v>
      </c>
      <c r="AI442">
        <v>0.22</v>
      </c>
      <c r="AJ442">
        <v>0.27526315789473699</v>
      </c>
      <c r="AK442">
        <v>0</v>
      </c>
      <c r="AL442">
        <v>0.08</v>
      </c>
      <c r="AM442">
        <v>0.14499999999999999</v>
      </c>
      <c r="AN442">
        <v>9.9393939393939396E-2</v>
      </c>
      <c r="AO442">
        <v>0</v>
      </c>
      <c r="AP442">
        <v>0</v>
      </c>
      <c r="AQ442">
        <v>0.13</v>
      </c>
      <c r="AR442">
        <v>9.5805860805860801E-2</v>
      </c>
      <c r="AS442">
        <v>0</v>
      </c>
      <c r="AT442">
        <v>7.0000000000000007E-2</v>
      </c>
      <c r="AU442">
        <v>0.1575</v>
      </c>
      <c r="AV442">
        <v>0.10232057416267901</v>
      </c>
      <c r="AW442">
        <v>0</v>
      </c>
      <c r="AX442">
        <v>0.05</v>
      </c>
      <c r="AY442">
        <v>0.13</v>
      </c>
      <c r="AZ442">
        <v>8.7746031746031794E-2</v>
      </c>
      <c r="BA442">
        <v>0</v>
      </c>
      <c r="BB442">
        <v>0.08</v>
      </c>
      <c r="BC442">
        <v>0.18</v>
      </c>
      <c r="BD442">
        <v>0.133197969543147</v>
      </c>
      <c r="BE442">
        <v>0</v>
      </c>
      <c r="BF442">
        <v>7.0000000000000007E-2</v>
      </c>
      <c r="BG442">
        <v>0.22500000000000001</v>
      </c>
      <c r="BH442">
        <v>0.43274509803921601</v>
      </c>
      <c r="BI442">
        <v>0</v>
      </c>
      <c r="BJ442">
        <v>0.1</v>
      </c>
      <c r="BK442">
        <v>0.17</v>
      </c>
      <c r="BL442">
        <v>0.12848000000000001</v>
      </c>
    </row>
    <row r="443" spans="1:64" x14ac:dyDescent="0.25">
      <c r="A443" s="15" t="str">
        <f t="shared" si="12"/>
        <v>Negative Earners (last 4 qtrs)--34789</v>
      </c>
      <c r="B443" s="15" t="str">
        <f t="shared" si="13"/>
        <v>Negative Earners (last 4 qtrs)</v>
      </c>
      <c r="C443">
        <v>17</v>
      </c>
      <c r="D443" s="22">
        <v>34789</v>
      </c>
      <c r="F443">
        <v>1.0204081632653099</v>
      </c>
      <c r="H443">
        <v>1</v>
      </c>
      <c r="J443">
        <v>1.3605442176870699</v>
      </c>
      <c r="L443">
        <v>14</v>
      </c>
      <c r="N443">
        <v>3.6534140861580502</v>
      </c>
      <c r="P443">
        <v>374</v>
      </c>
      <c r="R443">
        <v>3.0303030303030298</v>
      </c>
      <c r="T443">
        <v>1</v>
      </c>
      <c r="V443">
        <v>1.8450184501844999</v>
      </c>
      <c r="X443">
        <v>10</v>
      </c>
      <c r="Z443">
        <v>0</v>
      </c>
      <c r="AB443">
        <v>0</v>
      </c>
      <c r="AD443">
        <v>0.74626865671641796</v>
      </c>
      <c r="AF443">
        <v>1</v>
      </c>
      <c r="AH443">
        <v>0</v>
      </c>
      <c r="AI443"/>
      <c r="AJ443">
        <v>0</v>
      </c>
      <c r="AK443"/>
      <c r="AL443">
        <v>2.0202020202020199</v>
      </c>
      <c r="AN443">
        <v>2</v>
      </c>
      <c r="AP443">
        <v>1.43884892086331</v>
      </c>
      <c r="AR443">
        <v>8</v>
      </c>
      <c r="AT443">
        <v>0.93896713615023497</v>
      </c>
      <c r="AV443">
        <v>4</v>
      </c>
      <c r="AX443">
        <v>1.86915887850467</v>
      </c>
      <c r="AZ443">
        <v>6</v>
      </c>
      <c r="BB443">
        <v>1.4925373134328399</v>
      </c>
      <c r="BD443">
        <v>3</v>
      </c>
      <c r="BF443">
        <v>0</v>
      </c>
      <c r="BH443">
        <v>0</v>
      </c>
      <c r="BJ443">
        <v>4.7244094488188999</v>
      </c>
      <c r="BL443">
        <v>6</v>
      </c>
    </row>
    <row r="444" spans="1:64" x14ac:dyDescent="0.25">
      <c r="A444" s="15" t="str">
        <f t="shared" si="12"/>
        <v>Noncore Funding / Liab--34789</v>
      </c>
      <c r="B444" s="15" t="str">
        <f t="shared" si="13"/>
        <v>Noncore Funding / Liab</v>
      </c>
      <c r="C444">
        <v>18</v>
      </c>
      <c r="D444" s="22">
        <v>34789</v>
      </c>
      <c r="E444">
        <v>5.8314832839774704</v>
      </c>
      <c r="F444">
        <v>9.7861472878473101</v>
      </c>
      <c r="G444">
        <v>14.5840176433015</v>
      </c>
      <c r="H444">
        <v>11.099360410160299</v>
      </c>
      <c r="I444">
        <v>5.5880208177250301</v>
      </c>
      <c r="J444">
        <v>9.0973549540662209</v>
      </c>
      <c r="K444">
        <v>13.765801788731499</v>
      </c>
      <c r="L444">
        <v>10.2941470149628</v>
      </c>
      <c r="M444">
        <v>7.3704116762837604</v>
      </c>
      <c r="N444">
        <v>11.729492253001499</v>
      </c>
      <c r="O444">
        <v>17.772951057051799</v>
      </c>
      <c r="P444">
        <v>13.8795445676387</v>
      </c>
      <c r="Q444">
        <v>4.9568879085622601</v>
      </c>
      <c r="R444">
        <v>7.76075038631509</v>
      </c>
      <c r="S444">
        <v>14.373887514736801</v>
      </c>
      <c r="T444">
        <v>11.184225092032699</v>
      </c>
      <c r="U444">
        <v>5.1848548164981301</v>
      </c>
      <c r="V444">
        <v>8.5106469410192407</v>
      </c>
      <c r="W444">
        <v>12.982543820294399</v>
      </c>
      <c r="X444">
        <v>9.6793037749088509</v>
      </c>
      <c r="Y444">
        <v>7.4966532797858099</v>
      </c>
      <c r="Z444">
        <v>11.010280492448301</v>
      </c>
      <c r="AA444">
        <v>14.658837821421301</v>
      </c>
      <c r="AB444">
        <v>11.6251614330998</v>
      </c>
      <c r="AC444">
        <v>6.9503420943548102</v>
      </c>
      <c r="AD444">
        <v>10.467067346975099</v>
      </c>
      <c r="AE444">
        <v>14.450199720038</v>
      </c>
      <c r="AF444">
        <v>11.159412762543599</v>
      </c>
      <c r="AG444">
        <v>5.7888660403920902</v>
      </c>
      <c r="AH444">
        <v>9.5447880137342302</v>
      </c>
      <c r="AI444">
        <v>17.277707764342001</v>
      </c>
      <c r="AJ444">
        <v>14.149968055698</v>
      </c>
      <c r="AK444">
        <v>5.5575701266375699</v>
      </c>
      <c r="AL444">
        <v>7.90837069906837</v>
      </c>
      <c r="AM444">
        <v>12.3058986847137</v>
      </c>
      <c r="AN444">
        <v>9.5843758371174808</v>
      </c>
      <c r="AO444">
        <v>5.6205139088824696</v>
      </c>
      <c r="AP444">
        <v>8.8989664515442595</v>
      </c>
      <c r="AQ444">
        <v>13.0924669406122</v>
      </c>
      <c r="AR444">
        <v>9.9066139675127207</v>
      </c>
      <c r="AS444">
        <v>6.0977199592945404</v>
      </c>
      <c r="AT444">
        <v>10.1699561604258</v>
      </c>
      <c r="AU444">
        <v>14.158837420193001</v>
      </c>
      <c r="AV444">
        <v>10.9368293105255</v>
      </c>
      <c r="AW444">
        <v>4.5811671813313497</v>
      </c>
      <c r="AX444">
        <v>7.7524893314367</v>
      </c>
      <c r="AY444">
        <v>12.5250285862656</v>
      </c>
      <c r="AZ444">
        <v>9.0287473223479093</v>
      </c>
      <c r="BA444">
        <v>6.1030546127738399</v>
      </c>
      <c r="BB444">
        <v>9.7146185206756002</v>
      </c>
      <c r="BC444">
        <v>14.659768780024301</v>
      </c>
      <c r="BD444">
        <v>11.0936930970839</v>
      </c>
      <c r="BE444">
        <v>8.9997996513558007</v>
      </c>
      <c r="BF444">
        <v>13.024749248939001</v>
      </c>
      <c r="BG444">
        <v>17.9080491906366</v>
      </c>
      <c r="BH444">
        <v>20.236371959269601</v>
      </c>
      <c r="BI444">
        <v>4.5009073073674903</v>
      </c>
      <c r="BJ444">
        <v>7.4263463060827197</v>
      </c>
      <c r="BK444">
        <v>12.021896207778701</v>
      </c>
      <c r="BL444">
        <v>9.33046507571893</v>
      </c>
    </row>
    <row r="445" spans="1:64" x14ac:dyDescent="0.25">
      <c r="A445" s="15" t="str">
        <f t="shared" si="12"/>
        <v>Brokered Dep / Liab--34789</v>
      </c>
      <c r="B445" s="15" t="str">
        <f t="shared" si="13"/>
        <v>Brokered Dep / Liab</v>
      </c>
      <c r="C445">
        <v>19</v>
      </c>
      <c r="D445" s="22">
        <v>34789</v>
      </c>
      <c r="E445">
        <v>0</v>
      </c>
      <c r="F445">
        <v>0</v>
      </c>
      <c r="G445">
        <v>0</v>
      </c>
      <c r="H445">
        <v>0.31298696408278098</v>
      </c>
      <c r="I445">
        <v>0</v>
      </c>
      <c r="J445">
        <v>0</v>
      </c>
      <c r="K445">
        <v>0</v>
      </c>
      <c r="L445">
        <v>0.35902579837596499</v>
      </c>
      <c r="M445">
        <v>0</v>
      </c>
      <c r="N445">
        <v>0</v>
      </c>
      <c r="O445">
        <v>0</v>
      </c>
      <c r="P445">
        <v>0.236065157627323</v>
      </c>
      <c r="Q445">
        <v>0</v>
      </c>
      <c r="R445">
        <v>0</v>
      </c>
      <c r="S445">
        <v>0</v>
      </c>
      <c r="T445">
        <v>1.12550237857913</v>
      </c>
      <c r="U445">
        <v>0</v>
      </c>
      <c r="V445">
        <v>0</v>
      </c>
      <c r="W445">
        <v>0</v>
      </c>
      <c r="X445">
        <v>0.39649989490549098</v>
      </c>
      <c r="Y445">
        <v>0</v>
      </c>
      <c r="Z445">
        <v>0</v>
      </c>
      <c r="AA445">
        <v>0</v>
      </c>
      <c r="AB445">
        <v>9.4942037589975603E-2</v>
      </c>
      <c r="AC445">
        <v>0</v>
      </c>
      <c r="AD445">
        <v>0</v>
      </c>
      <c r="AE445">
        <v>0</v>
      </c>
      <c r="AF445">
        <v>0.267878863992286</v>
      </c>
      <c r="AG445">
        <v>0</v>
      </c>
      <c r="AH445">
        <v>0</v>
      </c>
      <c r="AI445">
        <v>0</v>
      </c>
      <c r="AJ445">
        <v>0.90262875028573397</v>
      </c>
      <c r="AK445">
        <v>0</v>
      </c>
      <c r="AL445">
        <v>0</v>
      </c>
      <c r="AM445">
        <v>0</v>
      </c>
      <c r="AN445">
        <v>0.40986120787038599</v>
      </c>
      <c r="AO445">
        <v>0</v>
      </c>
      <c r="AP445">
        <v>0</v>
      </c>
      <c r="AQ445">
        <v>0</v>
      </c>
      <c r="AR445">
        <v>0.343709961514444</v>
      </c>
      <c r="AS445">
        <v>0</v>
      </c>
      <c r="AT445">
        <v>0</v>
      </c>
      <c r="AU445">
        <v>0</v>
      </c>
      <c r="AV445">
        <v>0.489541583203709</v>
      </c>
      <c r="AW445">
        <v>0</v>
      </c>
      <c r="AX445">
        <v>0</v>
      </c>
      <c r="AY445">
        <v>0</v>
      </c>
      <c r="AZ445">
        <v>0.200350769503298</v>
      </c>
      <c r="BA445">
        <v>0</v>
      </c>
      <c r="BB445">
        <v>0</v>
      </c>
      <c r="BC445">
        <v>0</v>
      </c>
      <c r="BD445">
        <v>0.16886317626908101</v>
      </c>
      <c r="BE445">
        <v>0</v>
      </c>
      <c r="BF445">
        <v>0</v>
      </c>
      <c r="BG445">
        <v>0</v>
      </c>
      <c r="BH445">
        <v>1.2918384201401301</v>
      </c>
      <c r="BI445">
        <v>0</v>
      </c>
      <c r="BJ445">
        <v>0</v>
      </c>
      <c r="BK445">
        <v>0</v>
      </c>
      <c r="BL445">
        <v>0.27153838017196102</v>
      </c>
    </row>
    <row r="446" spans="1:64" x14ac:dyDescent="0.25">
      <c r="A446" s="15" t="str">
        <f t="shared" si="12"/>
        <v>Liquid Assets / Assets--34789</v>
      </c>
      <c r="B446" s="15" t="str">
        <f t="shared" si="13"/>
        <v>Liquid Assets / Assets</v>
      </c>
      <c r="C446">
        <v>20</v>
      </c>
      <c r="D446" s="22">
        <v>34789</v>
      </c>
      <c r="E446">
        <v>3.8642470285463499</v>
      </c>
      <c r="F446">
        <v>12.788621847828701</v>
      </c>
      <c r="G446">
        <v>23.2428814674916</v>
      </c>
      <c r="H446">
        <v>14.776820168747699</v>
      </c>
      <c r="I446">
        <v>4.6807632327309401</v>
      </c>
      <c r="J446">
        <v>12.105465742879099</v>
      </c>
      <c r="K446">
        <v>21.0753769700896</v>
      </c>
      <c r="L446">
        <v>13.423449315093</v>
      </c>
      <c r="M446">
        <v>4.3995735039317596</v>
      </c>
      <c r="N446">
        <v>12.348401323042999</v>
      </c>
      <c r="O446">
        <v>21.4102589053545</v>
      </c>
      <c r="P446">
        <v>13.640100729544301</v>
      </c>
      <c r="Q446">
        <v>10.998917695675701</v>
      </c>
      <c r="R446">
        <v>20.052417172321501</v>
      </c>
      <c r="S446">
        <v>27.342690427377399</v>
      </c>
      <c r="T446">
        <v>20.1471602505265</v>
      </c>
      <c r="U446">
        <v>5.0481415206104101</v>
      </c>
      <c r="V446">
        <v>12.1116270173332</v>
      </c>
      <c r="W446">
        <v>20.9241126882213</v>
      </c>
      <c r="X446">
        <v>13.2580975947049</v>
      </c>
      <c r="Y446">
        <v>4.0020862308762197</v>
      </c>
      <c r="Z446">
        <v>11.2571367014974</v>
      </c>
      <c r="AA446">
        <v>20.539353319445699</v>
      </c>
      <c r="AB446">
        <v>13.206136401900199</v>
      </c>
      <c r="AC446">
        <v>2.6632428581268601</v>
      </c>
      <c r="AD446">
        <v>12.3673508085175</v>
      </c>
      <c r="AE446">
        <v>23.7533049383212</v>
      </c>
      <c r="AF446">
        <v>13.886349115384199</v>
      </c>
      <c r="AG446">
        <v>1.0645231676292299</v>
      </c>
      <c r="AH446">
        <v>9.63125937255103</v>
      </c>
      <c r="AI446">
        <v>19.620041446992001</v>
      </c>
      <c r="AJ446">
        <v>11.407105772654701</v>
      </c>
      <c r="AK446">
        <v>6.8358455823317898</v>
      </c>
      <c r="AL446">
        <v>12.7132521511299</v>
      </c>
      <c r="AM446">
        <v>19.740525122954899</v>
      </c>
      <c r="AN446">
        <v>14.2777338992673</v>
      </c>
      <c r="AO446">
        <v>3.5914041720374099</v>
      </c>
      <c r="AP446">
        <v>11.552970454680001</v>
      </c>
      <c r="AQ446">
        <v>21.044373861199499</v>
      </c>
      <c r="AR446">
        <v>13.180616676262501</v>
      </c>
      <c r="AS446">
        <v>5.1711324897609403</v>
      </c>
      <c r="AT446">
        <v>12.4191006949568</v>
      </c>
      <c r="AU446">
        <v>21.7914981508893</v>
      </c>
      <c r="AV446">
        <v>13.805463310883599</v>
      </c>
      <c r="AW446">
        <v>6.2250301960419998</v>
      </c>
      <c r="AX446">
        <v>12.7132521511299</v>
      </c>
      <c r="AY446">
        <v>21.0753769700896</v>
      </c>
      <c r="AZ446">
        <v>13.8880186127387</v>
      </c>
      <c r="BA446">
        <v>5.4149684431374601</v>
      </c>
      <c r="BB446">
        <v>13.2499876424293</v>
      </c>
      <c r="BC446">
        <v>22.030504951705598</v>
      </c>
      <c r="BD446">
        <v>13.9372096860323</v>
      </c>
      <c r="BE446">
        <v>2.5411449216138098</v>
      </c>
      <c r="BF446">
        <v>10.439114000070701</v>
      </c>
      <c r="BG446">
        <v>17.707492239634401</v>
      </c>
      <c r="BH446">
        <v>11.2015954458042</v>
      </c>
      <c r="BI446">
        <v>8.6778592839936497</v>
      </c>
      <c r="BJ446">
        <v>14.484965822434701</v>
      </c>
      <c r="BK446">
        <v>22.3820031423977</v>
      </c>
      <c r="BL446">
        <v>15.4555100031957</v>
      </c>
    </row>
    <row r="447" spans="1:64" x14ac:dyDescent="0.25">
      <c r="A447" s="15" t="str">
        <f t="shared" si="12"/>
        <v>Net Loan Growth (last 4 qtrs)--34789</v>
      </c>
      <c r="B447" s="15" t="str">
        <f t="shared" si="13"/>
        <v>Net Loan Growth (last 4 qtrs)</v>
      </c>
      <c r="C447">
        <v>21</v>
      </c>
      <c r="D447" s="22">
        <v>34789</v>
      </c>
      <c r="E447">
        <v>5.86</v>
      </c>
      <c r="F447">
        <v>13.24</v>
      </c>
      <c r="G447">
        <v>17.940000000000001</v>
      </c>
      <c r="H447">
        <v>19.756907216494799</v>
      </c>
      <c r="I447">
        <v>5.28</v>
      </c>
      <c r="J447">
        <v>10.47</v>
      </c>
      <c r="K447">
        <v>17.52</v>
      </c>
      <c r="L447">
        <v>13.295004965243301</v>
      </c>
      <c r="M447">
        <v>3.76</v>
      </c>
      <c r="N447">
        <v>10.220000000000001</v>
      </c>
      <c r="O447">
        <v>18.309999999999999</v>
      </c>
      <c r="P447">
        <v>12.971950090561499</v>
      </c>
      <c r="Q447">
        <v>5.59</v>
      </c>
      <c r="R447">
        <v>9.33</v>
      </c>
      <c r="S447">
        <v>15.52</v>
      </c>
      <c r="T447">
        <v>10.1848484848485</v>
      </c>
      <c r="U447">
        <v>4.3099999999999996</v>
      </c>
      <c r="V447">
        <v>9.93</v>
      </c>
      <c r="W447">
        <v>16.329999999999998</v>
      </c>
      <c r="X447">
        <v>11.7731073446328</v>
      </c>
      <c r="Y447">
        <v>5.625</v>
      </c>
      <c r="Z447">
        <v>12.965</v>
      </c>
      <c r="AA447">
        <v>19.072500000000002</v>
      </c>
      <c r="AB447">
        <v>17.742254901960798</v>
      </c>
      <c r="AC447">
        <v>8.9224999999999994</v>
      </c>
      <c r="AD447">
        <v>14.8</v>
      </c>
      <c r="AE447">
        <v>24.3825</v>
      </c>
      <c r="AF447">
        <v>18.695454545454499</v>
      </c>
      <c r="AG447">
        <v>4.7300000000000004</v>
      </c>
      <c r="AH447">
        <v>9.7650000000000006</v>
      </c>
      <c r="AI447">
        <v>17.162500000000001</v>
      </c>
      <c r="AJ447">
        <v>14.5006140350877</v>
      </c>
      <c r="AK447">
        <v>6.56</v>
      </c>
      <c r="AL447">
        <v>9.93</v>
      </c>
      <c r="AM447">
        <v>15.64</v>
      </c>
      <c r="AN447">
        <v>16.373333333333299</v>
      </c>
      <c r="AO447">
        <v>4.2275</v>
      </c>
      <c r="AP447">
        <v>9.75</v>
      </c>
      <c r="AQ447">
        <v>16.732500000000002</v>
      </c>
      <c r="AR447">
        <v>11.587728937728899</v>
      </c>
      <c r="AS447">
        <v>7.1749999999999998</v>
      </c>
      <c r="AT447">
        <v>13.22</v>
      </c>
      <c r="AU447">
        <v>21.087499999999999</v>
      </c>
      <c r="AV447">
        <v>18.541507177033498</v>
      </c>
      <c r="AW447">
        <v>6.2</v>
      </c>
      <c r="AX447">
        <v>10.45</v>
      </c>
      <c r="AY447">
        <v>16.77</v>
      </c>
      <c r="AZ447">
        <v>12.114158730158699</v>
      </c>
      <c r="BA447">
        <v>5.86</v>
      </c>
      <c r="BB447">
        <v>12.19</v>
      </c>
      <c r="BC447">
        <v>19.48</v>
      </c>
      <c r="BD447">
        <v>16.984213197969499</v>
      </c>
      <c r="BE447">
        <v>2.8</v>
      </c>
      <c r="BF447">
        <v>8.59</v>
      </c>
      <c r="BG447">
        <v>14.48</v>
      </c>
      <c r="BH447">
        <v>13.86</v>
      </c>
      <c r="BI447">
        <v>6.23</v>
      </c>
      <c r="BJ447">
        <v>10.98</v>
      </c>
      <c r="BK447">
        <v>16.434999999999999</v>
      </c>
      <c r="BL447">
        <v>13.62344</v>
      </c>
    </row>
    <row r="448" spans="1:64" x14ac:dyDescent="0.25">
      <c r="A448" s="15" t="str">
        <f t="shared" si="12"/>
        <v>Banks w/ Loan Growth (last 4 qtrs)--34789</v>
      </c>
      <c r="B448" s="15" t="str">
        <f t="shared" si="13"/>
        <v>Banks w/ Loan Growth (last 4 qtrs)</v>
      </c>
      <c r="C448">
        <v>22</v>
      </c>
      <c r="D448" s="22">
        <v>34789</v>
      </c>
      <c r="F448">
        <v>93.877551020408205</v>
      </c>
      <c r="J448">
        <v>90.281827016520893</v>
      </c>
      <c r="N448">
        <v>84.360652534922295</v>
      </c>
      <c r="R448">
        <v>90.909090909090907</v>
      </c>
      <c r="V448">
        <v>87.822878228782301</v>
      </c>
      <c r="Z448">
        <v>93.3333333333333</v>
      </c>
      <c r="AD448">
        <v>95.522388059701498</v>
      </c>
      <c r="AH448">
        <v>89.655172413793096</v>
      </c>
      <c r="AI448"/>
      <c r="AK448"/>
      <c r="AL448">
        <v>93.939393939393895</v>
      </c>
      <c r="AP448">
        <v>88.309352517985602</v>
      </c>
      <c r="AT448">
        <v>93.427230046948395</v>
      </c>
      <c r="AX448">
        <v>92.8348909657321</v>
      </c>
      <c r="BB448">
        <v>91.044776119402997</v>
      </c>
      <c r="BF448">
        <v>86.274509803921603</v>
      </c>
      <c r="BJ448">
        <v>93.7007874015748</v>
      </c>
    </row>
    <row r="449" spans="1:64" x14ac:dyDescent="0.25">
      <c r="A449" s="15" t="str">
        <f t="shared" si="12"/>
        <v>Equity / Assets--34880</v>
      </c>
      <c r="B449" s="15" t="str">
        <f t="shared" si="13"/>
        <v>Equity / Assets</v>
      </c>
      <c r="C449">
        <v>1</v>
      </c>
      <c r="D449" s="22">
        <v>34880</v>
      </c>
      <c r="E449">
        <v>8.7267962982616698</v>
      </c>
      <c r="F449">
        <v>9.8231527594267707</v>
      </c>
      <c r="G449">
        <v>11.8309786103297</v>
      </c>
      <c r="H449">
        <v>10.6943071571751</v>
      </c>
      <c r="I449">
        <v>8.2926080287299797</v>
      </c>
      <c r="J449">
        <v>9.5255882631724909</v>
      </c>
      <c r="K449">
        <v>11.454140849351299</v>
      </c>
      <c r="L449">
        <v>10.1465574792332</v>
      </c>
      <c r="M449">
        <v>8.02557652977268</v>
      </c>
      <c r="N449">
        <v>9.35048530780481</v>
      </c>
      <c r="O449">
        <v>11.3715685403526</v>
      </c>
      <c r="P449">
        <v>10.1137478054757</v>
      </c>
      <c r="Q449">
        <v>8.6953778198453993</v>
      </c>
      <c r="R449">
        <v>9.4661349164986106</v>
      </c>
      <c r="S449">
        <v>11.4818362423726</v>
      </c>
      <c r="T449">
        <v>10.3058482661935</v>
      </c>
      <c r="U449">
        <v>8.1266835660943695</v>
      </c>
      <c r="V449">
        <v>9.2832192259326494</v>
      </c>
      <c r="W449">
        <v>10.938562363746501</v>
      </c>
      <c r="X449">
        <v>9.8176554766013098</v>
      </c>
      <c r="Y449">
        <v>8.5581740817252392</v>
      </c>
      <c r="Z449">
        <v>9.6996353955668706</v>
      </c>
      <c r="AA449">
        <v>11.649111771195001</v>
      </c>
      <c r="AB449">
        <v>10.3772327454733</v>
      </c>
      <c r="AC449">
        <v>8.5515033826529407</v>
      </c>
      <c r="AD449">
        <v>9.7872542501662103</v>
      </c>
      <c r="AE449">
        <v>11.8968245184673</v>
      </c>
      <c r="AF449">
        <v>10.520207488633201</v>
      </c>
      <c r="AG449">
        <v>8.8283887238632595</v>
      </c>
      <c r="AH449">
        <v>10.6336181372134</v>
      </c>
      <c r="AI449">
        <v>13.3181782783369</v>
      </c>
      <c r="AJ449">
        <v>11.4740971073778</v>
      </c>
      <c r="AK449">
        <v>8.2672848894211892</v>
      </c>
      <c r="AL449">
        <v>9.2161114396478094</v>
      </c>
      <c r="AM449">
        <v>10.8625374139478</v>
      </c>
      <c r="AN449">
        <v>9.7917851579083202</v>
      </c>
      <c r="AO449">
        <v>8.6901204637768306</v>
      </c>
      <c r="AP449">
        <v>10.1419878296146</v>
      </c>
      <c r="AQ449">
        <v>12.1938196094597</v>
      </c>
      <c r="AR449">
        <v>10.8196193189565</v>
      </c>
      <c r="AS449">
        <v>7.9950430732945597</v>
      </c>
      <c r="AT449">
        <v>9.2410581477837006</v>
      </c>
      <c r="AU449">
        <v>10.9318996415771</v>
      </c>
      <c r="AV449">
        <v>9.7918213362087307</v>
      </c>
      <c r="AW449">
        <v>8.2362082362082401</v>
      </c>
      <c r="AX449">
        <v>9.2879859803985205</v>
      </c>
      <c r="AY449">
        <v>10.760303466614999</v>
      </c>
      <c r="AZ449">
        <v>9.6593564249415103</v>
      </c>
      <c r="BA449">
        <v>7.8656439961317597</v>
      </c>
      <c r="BB449">
        <v>9.03461863214185</v>
      </c>
      <c r="BC449">
        <v>10.737884848656201</v>
      </c>
      <c r="BD449">
        <v>9.6225212018886506</v>
      </c>
      <c r="BE449">
        <v>7.80650258383693</v>
      </c>
      <c r="BF449">
        <v>8.8607145152165305</v>
      </c>
      <c r="BG449">
        <v>9.6922298453184599</v>
      </c>
      <c r="BH449">
        <v>10.404568056067101</v>
      </c>
      <c r="BI449">
        <v>8.0695459020278602</v>
      </c>
      <c r="BJ449">
        <v>8.9126420639255208</v>
      </c>
      <c r="BK449">
        <v>10.249680043827</v>
      </c>
      <c r="BL449">
        <v>9.3550618519847895</v>
      </c>
    </row>
    <row r="450" spans="1:64" x14ac:dyDescent="0.25">
      <c r="A450" s="15" t="str">
        <f t="shared" si="12"/>
        <v>Total Risk Based Capital Ratio--34880</v>
      </c>
      <c r="B450" s="15" t="str">
        <f t="shared" si="13"/>
        <v>Total Risk Based Capital Ratio</v>
      </c>
      <c r="C450">
        <v>2</v>
      </c>
      <c r="D450" s="22">
        <v>34880</v>
      </c>
      <c r="E450">
        <v>0</v>
      </c>
      <c r="F450">
        <v>0</v>
      </c>
      <c r="G450">
        <v>0</v>
      </c>
      <c r="H450">
        <v>0</v>
      </c>
      <c r="I450">
        <v>0</v>
      </c>
      <c r="J450">
        <v>0</v>
      </c>
      <c r="K450">
        <v>0</v>
      </c>
      <c r="L450">
        <v>0</v>
      </c>
      <c r="M450">
        <v>0</v>
      </c>
      <c r="N450">
        <v>0</v>
      </c>
      <c r="O450">
        <v>0</v>
      </c>
      <c r="P450">
        <v>0</v>
      </c>
      <c r="Q450">
        <v>0</v>
      </c>
      <c r="R450">
        <v>0</v>
      </c>
      <c r="S450">
        <v>0</v>
      </c>
      <c r="T450">
        <v>0</v>
      </c>
      <c r="U450">
        <v>0</v>
      </c>
      <c r="V450">
        <v>0</v>
      </c>
      <c r="W450">
        <v>0</v>
      </c>
      <c r="X450">
        <v>0</v>
      </c>
      <c r="Y450">
        <v>0</v>
      </c>
      <c r="Z450">
        <v>0</v>
      </c>
      <c r="AA450">
        <v>0</v>
      </c>
      <c r="AB450">
        <v>0</v>
      </c>
      <c r="AC450">
        <v>0</v>
      </c>
      <c r="AD450">
        <v>0</v>
      </c>
      <c r="AE450">
        <v>0</v>
      </c>
      <c r="AF450">
        <v>0</v>
      </c>
      <c r="AG450">
        <v>0</v>
      </c>
      <c r="AH450">
        <v>0</v>
      </c>
      <c r="AI450">
        <v>0</v>
      </c>
      <c r="AJ450">
        <v>0</v>
      </c>
      <c r="AK450">
        <v>0</v>
      </c>
      <c r="AL450">
        <v>0</v>
      </c>
      <c r="AM450">
        <v>0</v>
      </c>
      <c r="AN450">
        <v>0</v>
      </c>
      <c r="AO450">
        <v>0</v>
      </c>
      <c r="AP450">
        <v>0</v>
      </c>
      <c r="AQ450">
        <v>0</v>
      </c>
      <c r="AR450">
        <v>0</v>
      </c>
      <c r="AS450">
        <v>0</v>
      </c>
      <c r="AT450">
        <v>0</v>
      </c>
      <c r="AU450">
        <v>0</v>
      </c>
      <c r="AV450">
        <v>0</v>
      </c>
      <c r="AW450">
        <v>0</v>
      </c>
      <c r="AX450">
        <v>0</v>
      </c>
      <c r="AY450">
        <v>0</v>
      </c>
      <c r="AZ450">
        <v>0</v>
      </c>
      <c r="BA450">
        <v>0</v>
      </c>
      <c r="BB450">
        <v>0</v>
      </c>
      <c r="BC450">
        <v>0</v>
      </c>
      <c r="BD450">
        <v>0</v>
      </c>
      <c r="BE450">
        <v>0</v>
      </c>
      <c r="BF450">
        <v>0</v>
      </c>
      <c r="BG450">
        <v>0</v>
      </c>
      <c r="BH450">
        <v>0</v>
      </c>
      <c r="BI450">
        <v>0</v>
      </c>
      <c r="BJ450">
        <v>0</v>
      </c>
      <c r="BK450">
        <v>0</v>
      </c>
      <c r="BL450">
        <v>0</v>
      </c>
    </row>
    <row r="451" spans="1:64" x14ac:dyDescent="0.25">
      <c r="A451" s="15" t="str">
        <f t="shared" ref="A451:A514" si="14">B451&amp;"--"&amp;D451</f>
        <v>Tier 1 Leverage Ratio--34880</v>
      </c>
      <c r="B451" s="15" t="str">
        <f t="shared" ref="B451:B514" si="15">VLOOKUP(C451,labels,2,FALSE)</f>
        <v>Tier 1 Leverage Ratio</v>
      </c>
      <c r="C451">
        <v>3</v>
      </c>
      <c r="D451" s="22">
        <v>34880</v>
      </c>
      <c r="E451">
        <v>0</v>
      </c>
      <c r="F451">
        <v>0</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0</v>
      </c>
      <c r="AJ451">
        <v>0</v>
      </c>
      <c r="AK451">
        <v>0</v>
      </c>
      <c r="AL451">
        <v>0</v>
      </c>
      <c r="AM451">
        <v>0</v>
      </c>
      <c r="AN451">
        <v>0</v>
      </c>
      <c r="AO451">
        <v>0</v>
      </c>
      <c r="AP451">
        <v>0</v>
      </c>
      <c r="AQ451">
        <v>0</v>
      </c>
      <c r="AR451">
        <v>0</v>
      </c>
      <c r="AS451">
        <v>0</v>
      </c>
      <c r="AT451">
        <v>0</v>
      </c>
      <c r="AU451">
        <v>0</v>
      </c>
      <c r="AV451">
        <v>0</v>
      </c>
      <c r="AW451">
        <v>0</v>
      </c>
      <c r="AX451">
        <v>0</v>
      </c>
      <c r="AY451">
        <v>0</v>
      </c>
      <c r="AZ451">
        <v>0</v>
      </c>
      <c r="BA451">
        <v>0</v>
      </c>
      <c r="BB451">
        <v>0</v>
      </c>
      <c r="BC451">
        <v>0</v>
      </c>
      <c r="BD451">
        <v>0</v>
      </c>
      <c r="BE451">
        <v>0</v>
      </c>
      <c r="BF451">
        <v>0</v>
      </c>
      <c r="BG451">
        <v>0</v>
      </c>
      <c r="BH451">
        <v>0</v>
      </c>
      <c r="BI451">
        <v>0</v>
      </c>
      <c r="BJ451">
        <v>0</v>
      </c>
      <c r="BK451">
        <v>0</v>
      </c>
      <c r="BL451">
        <v>0</v>
      </c>
    </row>
    <row r="452" spans="1:64" x14ac:dyDescent="0.25">
      <c r="A452" s="15" t="str">
        <f t="shared" si="14"/>
        <v>ALLL / Nonaccrual Loans--34880</v>
      </c>
      <c r="B452" s="15" t="str">
        <f t="shared" si="15"/>
        <v>ALLL / Nonaccrual Loans</v>
      </c>
      <c r="C452">
        <v>4</v>
      </c>
      <c r="D452" s="22">
        <v>34880</v>
      </c>
      <c r="E452">
        <v>235.35911602209899</v>
      </c>
      <c r="F452">
        <v>452.36087689713298</v>
      </c>
      <c r="G452">
        <v>978.57142857142901</v>
      </c>
      <c r="H452">
        <v>1363.8271185494</v>
      </c>
      <c r="I452">
        <v>150.96965969659701</v>
      </c>
      <c r="J452">
        <v>351.632127134114</v>
      </c>
      <c r="K452">
        <v>915</v>
      </c>
      <c r="L452">
        <v>1030.6841791860199</v>
      </c>
      <c r="M452">
        <v>138.87164067727099</v>
      </c>
      <c r="N452">
        <v>310.75157708707502</v>
      </c>
      <c r="O452">
        <v>827.59747243019604</v>
      </c>
      <c r="P452">
        <v>958.12863792575899</v>
      </c>
      <c r="Q452">
        <v>227.91066282420701</v>
      </c>
      <c r="R452">
        <v>409.83606557376999</v>
      </c>
      <c r="S452">
        <v>922.58586361373796</v>
      </c>
      <c r="T452">
        <v>961.07438419412495</v>
      </c>
      <c r="U452">
        <v>172.257902537397</v>
      </c>
      <c r="V452">
        <v>368.98148148148101</v>
      </c>
      <c r="W452">
        <v>974.28571428571399</v>
      </c>
      <c r="X452">
        <v>924.16938490752796</v>
      </c>
      <c r="Y452">
        <v>126.08973703059399</v>
      </c>
      <c r="Z452">
        <v>323.664122137405</v>
      </c>
      <c r="AA452">
        <v>840.71770334928203</v>
      </c>
      <c r="AB452">
        <v>1427.77035834305</v>
      </c>
      <c r="AC452">
        <v>234.95221194856899</v>
      </c>
      <c r="AD452">
        <v>515.04424778761097</v>
      </c>
      <c r="AE452">
        <v>1382.17171717172</v>
      </c>
      <c r="AF452">
        <v>1460.70111791622</v>
      </c>
      <c r="AG452">
        <v>115.406162464986</v>
      </c>
      <c r="AH452">
        <v>255.84415584415601</v>
      </c>
      <c r="AI452">
        <v>757.142857142857</v>
      </c>
      <c r="AJ452">
        <v>2418.7789879771099</v>
      </c>
      <c r="AK452">
        <v>102.762430939227</v>
      </c>
      <c r="AL452">
        <v>227.23707937804099</v>
      </c>
      <c r="AM452">
        <v>585.92171717171698</v>
      </c>
      <c r="AN452">
        <v>1663.9736478308801</v>
      </c>
      <c r="AO452">
        <v>135.814722911497</v>
      </c>
      <c r="AP452">
        <v>325.19685039370103</v>
      </c>
      <c r="AQ452">
        <v>804</v>
      </c>
      <c r="AR452">
        <v>1035.09251601149</v>
      </c>
      <c r="AS452">
        <v>163.04381549917301</v>
      </c>
      <c r="AT452">
        <v>384.08043940467797</v>
      </c>
      <c r="AU452">
        <v>1024.1071428571399</v>
      </c>
      <c r="AV452">
        <v>1087.3608566232699</v>
      </c>
      <c r="AW452">
        <v>144.414230629184</v>
      </c>
      <c r="AX452">
        <v>321.95448460508698</v>
      </c>
      <c r="AY452">
        <v>824.86734693877497</v>
      </c>
      <c r="AZ452">
        <v>771.58184004123996</v>
      </c>
      <c r="BA452">
        <v>149.626311188811</v>
      </c>
      <c r="BB452">
        <v>379.83286029643602</v>
      </c>
      <c r="BC452">
        <v>1034.1671798029599</v>
      </c>
      <c r="BD452">
        <v>1242.67268072406</v>
      </c>
      <c r="BE452">
        <v>196.747564077665</v>
      </c>
      <c r="BF452">
        <v>472.76887234502698</v>
      </c>
      <c r="BG452">
        <v>1049.14763231198</v>
      </c>
      <c r="BH452">
        <v>3503.8657533820601</v>
      </c>
      <c r="BI452">
        <v>200.93457943925199</v>
      </c>
      <c r="BJ452">
        <v>419.444444444444</v>
      </c>
      <c r="BK452">
        <v>1072.5</v>
      </c>
      <c r="BL452">
        <v>1103.2793441414699</v>
      </c>
    </row>
    <row r="453" spans="1:64" x14ac:dyDescent="0.25">
      <c r="A453" s="15" t="str">
        <f t="shared" si="14"/>
        <v>[NCL + OREO] / [Total Loans + OREO]--34880</v>
      </c>
      <c r="B453" s="15" t="str">
        <f t="shared" si="15"/>
        <v>[NCL + OREO] / [Total Loans + OREO]</v>
      </c>
      <c r="C453">
        <v>5</v>
      </c>
      <c r="D453" s="22">
        <v>34880</v>
      </c>
      <c r="E453">
        <v>0.41143654862099599</v>
      </c>
      <c r="F453">
        <v>0.93989236716440505</v>
      </c>
      <c r="G453">
        <v>1.8844339394355301</v>
      </c>
      <c r="H453">
        <v>1.4830538847255601</v>
      </c>
      <c r="I453">
        <v>0.31557655700460602</v>
      </c>
      <c r="J453">
        <v>0.82477467850656705</v>
      </c>
      <c r="K453">
        <v>1.68776183036375</v>
      </c>
      <c r="L453">
        <v>1.2339733706844001</v>
      </c>
      <c r="M453">
        <v>0.318053125431423</v>
      </c>
      <c r="N453">
        <v>0.86197512142947197</v>
      </c>
      <c r="O453">
        <v>1.8562360143925101</v>
      </c>
      <c r="P453">
        <v>1.3930716296819901</v>
      </c>
      <c r="Q453">
        <v>0.30956405519084901</v>
      </c>
      <c r="R453">
        <v>0.90201064928872299</v>
      </c>
      <c r="S453">
        <v>1.3300558550446</v>
      </c>
      <c r="T453">
        <v>1.1516227142475901</v>
      </c>
      <c r="U453">
        <v>0.30956329346834599</v>
      </c>
      <c r="V453">
        <v>0.77095249937826404</v>
      </c>
      <c r="W453">
        <v>1.5495842012441099</v>
      </c>
      <c r="X453">
        <v>1.0910600253667599</v>
      </c>
      <c r="Y453">
        <v>0.261924291433143</v>
      </c>
      <c r="Z453">
        <v>0.81099486163560996</v>
      </c>
      <c r="AA453">
        <v>1.69241593399698</v>
      </c>
      <c r="AB453">
        <v>1.3515285712968801</v>
      </c>
      <c r="AC453">
        <v>0.241792289460529</v>
      </c>
      <c r="AD453">
        <v>0.87584408638095901</v>
      </c>
      <c r="AE453">
        <v>1.8072516077185801</v>
      </c>
      <c r="AF453">
        <v>1.29611366975057</v>
      </c>
      <c r="AG453">
        <v>0.47779230983396798</v>
      </c>
      <c r="AH453">
        <v>1.2013478536895099</v>
      </c>
      <c r="AI453">
        <v>2.7339078208407002</v>
      </c>
      <c r="AJ453">
        <v>1.8482757275908701</v>
      </c>
      <c r="AK453">
        <v>0.41062203927928498</v>
      </c>
      <c r="AL453">
        <v>0.81198035688238401</v>
      </c>
      <c r="AM453">
        <v>1.65852101853897</v>
      </c>
      <c r="AN453">
        <v>1.3083934963832999</v>
      </c>
      <c r="AO453">
        <v>0.36665569545551602</v>
      </c>
      <c r="AP453">
        <v>1.01983905664887</v>
      </c>
      <c r="AQ453">
        <v>2.0474451685263801</v>
      </c>
      <c r="AR453">
        <v>1.48570334846413</v>
      </c>
      <c r="AS453">
        <v>0.29598772199079099</v>
      </c>
      <c r="AT453">
        <v>0.72573082725159999</v>
      </c>
      <c r="AU453">
        <v>1.4412325022778101</v>
      </c>
      <c r="AV453">
        <v>1.0591015197982601</v>
      </c>
      <c r="AW453">
        <v>0.31103616263818601</v>
      </c>
      <c r="AX453">
        <v>0.804915735383952</v>
      </c>
      <c r="AY453">
        <v>1.48874743469338</v>
      </c>
      <c r="AZ453">
        <v>1.1008508782639701</v>
      </c>
      <c r="BA453">
        <v>0.26993418325138802</v>
      </c>
      <c r="BB453">
        <v>0.74487895716945995</v>
      </c>
      <c r="BC453">
        <v>1.6468394907233801</v>
      </c>
      <c r="BD453">
        <v>1.1356473068416799</v>
      </c>
      <c r="BE453">
        <v>0.39402431920379599</v>
      </c>
      <c r="BF453">
        <v>0.73998348562437199</v>
      </c>
      <c r="BG453">
        <v>1.67870274276039</v>
      </c>
      <c r="BH453">
        <v>1.21395106420362</v>
      </c>
      <c r="BI453">
        <v>0.19877350462496399</v>
      </c>
      <c r="BJ453">
        <v>0.63554021995046495</v>
      </c>
      <c r="BK453">
        <v>1.0913505709562199</v>
      </c>
      <c r="BL453">
        <v>0.93363729637538095</v>
      </c>
    </row>
    <row r="454" spans="1:64" x14ac:dyDescent="0.25">
      <c r="A454" s="15" t="str">
        <f t="shared" si="14"/>
        <v>[Noncurrent + Delinquent Loans] / [Capital + ALLL]--34880</v>
      </c>
      <c r="B454" s="15" t="str">
        <f t="shared" si="15"/>
        <v>[Noncurrent + Delinquent Loans] / [Capital + ALLL]</v>
      </c>
      <c r="C454">
        <v>6</v>
      </c>
      <c r="D454" s="22">
        <v>34880</v>
      </c>
      <c r="E454">
        <v>5.9873358091948203</v>
      </c>
      <c r="F454">
        <v>11.4186141861419</v>
      </c>
      <c r="G454">
        <v>19.985311606113601</v>
      </c>
      <c r="H454">
        <v>15.271353305111999</v>
      </c>
      <c r="I454">
        <v>5.8616419933961597</v>
      </c>
      <c r="J454">
        <v>11.3736126374975</v>
      </c>
      <c r="K454">
        <v>19.428190477982199</v>
      </c>
      <c r="L454">
        <v>13.913608630544401</v>
      </c>
      <c r="M454">
        <v>5.0480461242793098</v>
      </c>
      <c r="N454">
        <v>10.4214466851829</v>
      </c>
      <c r="O454">
        <v>18.212560386473399</v>
      </c>
      <c r="P454">
        <v>13.1792912728957</v>
      </c>
      <c r="Q454">
        <v>8.3533653846153797</v>
      </c>
      <c r="R454">
        <v>11.4669954694041</v>
      </c>
      <c r="S454">
        <v>16.099185788305</v>
      </c>
      <c r="T454">
        <v>13.625191659088401</v>
      </c>
      <c r="U454">
        <v>5.9473836423083801</v>
      </c>
      <c r="V454">
        <v>11.145928364602799</v>
      </c>
      <c r="W454">
        <v>18.496940193182699</v>
      </c>
      <c r="X454">
        <v>13.2003297927755</v>
      </c>
      <c r="Y454">
        <v>5.6404091279045296</v>
      </c>
      <c r="Z454">
        <v>10.5967450271248</v>
      </c>
      <c r="AA454">
        <v>20.7945781818255</v>
      </c>
      <c r="AB454">
        <v>14.2977749146047</v>
      </c>
      <c r="AC454">
        <v>4.5153950639375804</v>
      </c>
      <c r="AD454">
        <v>10.1620947630923</v>
      </c>
      <c r="AE454">
        <v>17.810989773412501</v>
      </c>
      <c r="AF454">
        <v>12.531968648325201</v>
      </c>
      <c r="AG454">
        <v>4.8067887331469397</v>
      </c>
      <c r="AH454">
        <v>13.3324447998578</v>
      </c>
      <c r="AI454">
        <v>24.6983893727732</v>
      </c>
      <c r="AJ454">
        <v>16.4633204273287</v>
      </c>
      <c r="AK454">
        <v>7.9584217774349701</v>
      </c>
      <c r="AL454">
        <v>14.539473684210501</v>
      </c>
      <c r="AM454">
        <v>22.431161651317201</v>
      </c>
      <c r="AN454">
        <v>17.2857922049925</v>
      </c>
      <c r="AO454">
        <v>4.9778180531146301</v>
      </c>
      <c r="AP454">
        <v>11.2391930835735</v>
      </c>
      <c r="AQ454">
        <v>19.615546272107402</v>
      </c>
      <c r="AR454">
        <v>13.9489571542926</v>
      </c>
      <c r="AS454">
        <v>5.5753201870298801</v>
      </c>
      <c r="AT454">
        <v>10.9004739336493</v>
      </c>
      <c r="AU454">
        <v>18.693941778127499</v>
      </c>
      <c r="AV454">
        <v>13.447328997493701</v>
      </c>
      <c r="AW454">
        <v>6.9608165953243297</v>
      </c>
      <c r="AX454">
        <v>11.990656631196501</v>
      </c>
      <c r="AY454">
        <v>19.544592030360501</v>
      </c>
      <c r="AZ454">
        <v>14.552598381691</v>
      </c>
      <c r="BA454">
        <v>6.6098113619308299</v>
      </c>
      <c r="BB454">
        <v>11.512936423968499</v>
      </c>
      <c r="BC454">
        <v>19.624727076956798</v>
      </c>
      <c r="BD454">
        <v>14.0667997514959</v>
      </c>
      <c r="BE454">
        <v>6.7640546072153898</v>
      </c>
      <c r="BF454">
        <v>13.1840440248604</v>
      </c>
      <c r="BG454">
        <v>23.951268520583302</v>
      </c>
      <c r="BH454">
        <v>15.535978606591099</v>
      </c>
      <c r="BI454">
        <v>4.8576238576238602</v>
      </c>
      <c r="BJ454">
        <v>8.7837837837837807</v>
      </c>
      <c r="BK454">
        <v>16.509991080097201</v>
      </c>
      <c r="BL454">
        <v>11.8798976610469</v>
      </c>
    </row>
    <row r="455" spans="1:64" x14ac:dyDescent="0.25">
      <c r="A455" s="15" t="str">
        <f t="shared" si="14"/>
        <v xml:space="preserve">  Ag [NCL+DQ] / [Capital + ALLL]--34880</v>
      </c>
      <c r="B455" s="15" t="str">
        <f t="shared" si="15"/>
        <v xml:space="preserve">  Ag [NCL+DQ] / [Capital + ALLL]</v>
      </c>
      <c r="C455">
        <v>7</v>
      </c>
      <c r="D455" s="22">
        <v>34880</v>
      </c>
      <c r="E455">
        <v>0</v>
      </c>
      <c r="F455">
        <v>1.71046108081309</v>
      </c>
      <c r="G455">
        <v>7.7755744649119896</v>
      </c>
      <c r="H455">
        <v>6.1900791834480504</v>
      </c>
      <c r="I455">
        <v>0</v>
      </c>
      <c r="J455">
        <v>1.0748454910518299</v>
      </c>
      <c r="K455">
        <v>5.4465411758259901</v>
      </c>
      <c r="L455">
        <v>4.0747063509400201</v>
      </c>
      <c r="M455">
        <v>0</v>
      </c>
      <c r="N455">
        <v>0</v>
      </c>
      <c r="O455">
        <v>1.16469816272966</v>
      </c>
      <c r="P455">
        <v>1.50877553268009</v>
      </c>
      <c r="Q455">
        <v>0</v>
      </c>
      <c r="R455">
        <v>0</v>
      </c>
      <c r="S455">
        <v>0</v>
      </c>
      <c r="T455">
        <v>0</v>
      </c>
      <c r="U455">
        <v>0</v>
      </c>
      <c r="V455">
        <v>0.64412238325281801</v>
      </c>
      <c r="W455">
        <v>4.7643841599505903</v>
      </c>
      <c r="X455">
        <v>3.2627643092739902</v>
      </c>
      <c r="Y455">
        <v>0</v>
      </c>
      <c r="Z455">
        <v>0.18144116122343201</v>
      </c>
      <c r="AA455">
        <v>3.6158734592505102</v>
      </c>
      <c r="AB455">
        <v>4.1835720707757904</v>
      </c>
      <c r="AC455">
        <v>0.47880178314960897</v>
      </c>
      <c r="AD455">
        <v>3.0303030303030298</v>
      </c>
      <c r="AE455">
        <v>7.6566063186832602</v>
      </c>
      <c r="AF455">
        <v>6.2047241060812901</v>
      </c>
      <c r="AG455">
        <v>0.77984115540832599</v>
      </c>
      <c r="AH455">
        <v>3.2170367014046199</v>
      </c>
      <c r="AI455">
        <v>13.5639979693568</v>
      </c>
      <c r="AJ455">
        <v>8.59102590829219</v>
      </c>
      <c r="AK455">
        <v>0</v>
      </c>
      <c r="AL455">
        <v>0.35890533871691299</v>
      </c>
      <c r="AM455">
        <v>4.0930226227267701</v>
      </c>
      <c r="AN455">
        <v>2.8012095921437399</v>
      </c>
      <c r="AO455">
        <v>0.62260763971384103</v>
      </c>
      <c r="AP455">
        <v>3.6241263266891002</v>
      </c>
      <c r="AQ455">
        <v>9.7257762291947305</v>
      </c>
      <c r="AR455">
        <v>6.81592438294527</v>
      </c>
      <c r="AS455">
        <v>0</v>
      </c>
      <c r="AT455">
        <v>0.85605580215599197</v>
      </c>
      <c r="AU455">
        <v>4.9044186775305496</v>
      </c>
      <c r="AV455">
        <v>3.7425927020156502</v>
      </c>
      <c r="AW455">
        <v>0</v>
      </c>
      <c r="AX455">
        <v>0</v>
      </c>
      <c r="AY455">
        <v>1.97733836925128</v>
      </c>
      <c r="AZ455">
        <v>1.7568914038235799</v>
      </c>
      <c r="BA455">
        <v>0</v>
      </c>
      <c r="BB455">
        <v>0</v>
      </c>
      <c r="BC455">
        <v>1.47600570787657</v>
      </c>
      <c r="BD455">
        <v>1.3502572149897301</v>
      </c>
      <c r="BE455">
        <v>0</v>
      </c>
      <c r="BF455">
        <v>4.5254850341904199E-2</v>
      </c>
      <c r="BG455">
        <v>2.8394393144956802</v>
      </c>
      <c r="BH455">
        <v>1.7212458206913701</v>
      </c>
      <c r="BI455">
        <v>0</v>
      </c>
      <c r="BJ455">
        <v>0</v>
      </c>
      <c r="BK455">
        <v>2.4516342302021901E-2</v>
      </c>
      <c r="BL455">
        <v>0.68105287908103496</v>
      </c>
    </row>
    <row r="456" spans="1:64" x14ac:dyDescent="0.25">
      <c r="A456" s="15" t="str">
        <f t="shared" si="14"/>
        <v xml:space="preserve">  CLD [NCL+DQ] / [Capital + ALLL]--34880</v>
      </c>
      <c r="B456" s="15" t="str">
        <f t="shared" si="15"/>
        <v xml:space="preserve">  CLD [NCL+DQ] / [Capital + ALLL]</v>
      </c>
      <c r="C456">
        <v>8</v>
      </c>
      <c r="D456" s="22">
        <v>34880</v>
      </c>
      <c r="E456">
        <v>0</v>
      </c>
      <c r="F456">
        <v>0</v>
      </c>
      <c r="G456">
        <v>0</v>
      </c>
      <c r="H456">
        <v>0.22618273499588401</v>
      </c>
      <c r="I456">
        <v>0</v>
      </c>
      <c r="J456">
        <v>0</v>
      </c>
      <c r="K456">
        <v>0</v>
      </c>
      <c r="L456">
        <v>0.129428655722026</v>
      </c>
      <c r="M456">
        <v>0</v>
      </c>
      <c r="N456">
        <v>0</v>
      </c>
      <c r="O456">
        <v>0</v>
      </c>
      <c r="P456">
        <v>0.32085817127086103</v>
      </c>
      <c r="Q456">
        <v>0</v>
      </c>
      <c r="R456">
        <v>0</v>
      </c>
      <c r="S456">
        <v>0</v>
      </c>
      <c r="T456">
        <v>0</v>
      </c>
      <c r="U456">
        <v>0</v>
      </c>
      <c r="V456">
        <v>0</v>
      </c>
      <c r="W456">
        <v>0</v>
      </c>
      <c r="X456">
        <v>0.16248170511492799</v>
      </c>
      <c r="Y456">
        <v>0</v>
      </c>
      <c r="Z456">
        <v>0</v>
      </c>
      <c r="AA456">
        <v>0</v>
      </c>
      <c r="AB456">
        <v>0.18558307103778901</v>
      </c>
      <c r="AC456">
        <v>0</v>
      </c>
      <c r="AD456">
        <v>0</v>
      </c>
      <c r="AE456">
        <v>0</v>
      </c>
      <c r="AF456">
        <v>4.0266618991609902E-2</v>
      </c>
      <c r="AG456">
        <v>0</v>
      </c>
      <c r="AH456">
        <v>0</v>
      </c>
      <c r="AI456">
        <v>0</v>
      </c>
      <c r="AJ456">
        <v>7.1679263556565107E-2</v>
      </c>
      <c r="AK456">
        <v>0</v>
      </c>
      <c r="AL456">
        <v>0</v>
      </c>
      <c r="AM456">
        <v>0</v>
      </c>
      <c r="AN456">
        <v>0.243488751584681</v>
      </c>
      <c r="AO456">
        <v>0</v>
      </c>
      <c r="AP456">
        <v>0</v>
      </c>
      <c r="AQ456">
        <v>0</v>
      </c>
      <c r="AR456">
        <v>6.4508221313125003E-2</v>
      </c>
      <c r="AS456">
        <v>0</v>
      </c>
      <c r="AT456">
        <v>0</v>
      </c>
      <c r="AU456">
        <v>0</v>
      </c>
      <c r="AV456">
        <v>0.218792360461883</v>
      </c>
      <c r="AW456">
        <v>0</v>
      </c>
      <c r="AX456">
        <v>0</v>
      </c>
      <c r="AY456">
        <v>0</v>
      </c>
      <c r="AZ456">
        <v>0.162554980512783</v>
      </c>
      <c r="BA456">
        <v>0</v>
      </c>
      <c r="BB456">
        <v>0</v>
      </c>
      <c r="BC456">
        <v>0</v>
      </c>
      <c r="BD456">
        <v>0.11386946957772601</v>
      </c>
      <c r="BE456">
        <v>0</v>
      </c>
      <c r="BF456">
        <v>0</v>
      </c>
      <c r="BG456">
        <v>0</v>
      </c>
      <c r="BH456">
        <v>0.265067173880634</v>
      </c>
      <c r="BI456">
        <v>0</v>
      </c>
      <c r="BJ456">
        <v>0</v>
      </c>
      <c r="BK456">
        <v>0</v>
      </c>
      <c r="BL456">
        <v>0.36919663861700902</v>
      </c>
    </row>
    <row r="457" spans="1:64" x14ac:dyDescent="0.25">
      <c r="A457" s="15" t="str">
        <f t="shared" si="14"/>
        <v xml:space="preserve">  CRE [NCL+DQ] / [Capital + ALLL]--34880</v>
      </c>
      <c r="B457" s="15" t="str">
        <f t="shared" si="15"/>
        <v xml:space="preserve">  CRE [NCL+DQ] / [Capital + ALLL]</v>
      </c>
      <c r="C457">
        <v>9</v>
      </c>
      <c r="D457" s="22">
        <v>34880</v>
      </c>
      <c r="E457">
        <v>0</v>
      </c>
      <c r="F457">
        <v>0</v>
      </c>
      <c r="G457">
        <v>1.67552540055471</v>
      </c>
      <c r="H457">
        <v>1.4507137927440701</v>
      </c>
      <c r="I457">
        <v>0</v>
      </c>
      <c r="J457">
        <v>0</v>
      </c>
      <c r="K457">
        <v>2.0636907633942898</v>
      </c>
      <c r="L457">
        <v>1.6285126815003901</v>
      </c>
      <c r="M457">
        <v>0</v>
      </c>
      <c r="N457">
        <v>0.38485870940531403</v>
      </c>
      <c r="O457">
        <v>2.9064748201438899</v>
      </c>
      <c r="P457">
        <v>2.2947152198623901</v>
      </c>
      <c r="Q457">
        <v>0</v>
      </c>
      <c r="R457">
        <v>0</v>
      </c>
      <c r="S457">
        <v>1.2620192307692299</v>
      </c>
      <c r="T457">
        <v>1.24355983987732</v>
      </c>
      <c r="U457">
        <v>0</v>
      </c>
      <c r="V457">
        <v>0</v>
      </c>
      <c r="W457">
        <v>2.3484228312303301</v>
      </c>
      <c r="X457">
        <v>1.68807913618061</v>
      </c>
      <c r="Y457">
        <v>0</v>
      </c>
      <c r="Z457">
        <v>0</v>
      </c>
      <c r="AA457">
        <v>1.6311740050891499</v>
      </c>
      <c r="AB457">
        <v>1.5589402957949601</v>
      </c>
      <c r="AC457">
        <v>0</v>
      </c>
      <c r="AD457">
        <v>0</v>
      </c>
      <c r="AE457">
        <v>0.80381612627661103</v>
      </c>
      <c r="AF457">
        <v>0.96204166600534402</v>
      </c>
      <c r="AG457">
        <v>0</v>
      </c>
      <c r="AH457">
        <v>0</v>
      </c>
      <c r="AI457">
        <v>0.59145769589974495</v>
      </c>
      <c r="AJ457">
        <v>1.0754207872832999</v>
      </c>
      <c r="AK457">
        <v>0.108919075986478</v>
      </c>
      <c r="AL457">
        <v>1.5625</v>
      </c>
      <c r="AM457">
        <v>4.81822328550553</v>
      </c>
      <c r="AN457">
        <v>3.4969481725073601</v>
      </c>
      <c r="AO457">
        <v>0</v>
      </c>
      <c r="AP457">
        <v>0</v>
      </c>
      <c r="AQ457">
        <v>1.0844737670459701</v>
      </c>
      <c r="AR457">
        <v>1.06426394676217</v>
      </c>
      <c r="AS457">
        <v>0</v>
      </c>
      <c r="AT457">
        <v>0.11135082469204501</v>
      </c>
      <c r="AU457">
        <v>2.1777516185991801</v>
      </c>
      <c r="AV457">
        <v>1.8185351831455601</v>
      </c>
      <c r="AW457">
        <v>0</v>
      </c>
      <c r="AX457">
        <v>0.42298202326401102</v>
      </c>
      <c r="AY457">
        <v>2.8587443946188298</v>
      </c>
      <c r="AZ457">
        <v>2.0061331749871298</v>
      </c>
      <c r="BA457">
        <v>0</v>
      </c>
      <c r="BB457">
        <v>7.4057616825890502E-2</v>
      </c>
      <c r="BC457">
        <v>2.0652727639566502</v>
      </c>
      <c r="BD457">
        <v>1.83373019921745</v>
      </c>
      <c r="BE457">
        <v>0</v>
      </c>
      <c r="BF457">
        <v>1.1506485066422301</v>
      </c>
      <c r="BG457">
        <v>3.9706847158583098</v>
      </c>
      <c r="BH457">
        <v>2.8308640224048398</v>
      </c>
      <c r="BI457">
        <v>0</v>
      </c>
      <c r="BJ457">
        <v>0.50607287449392702</v>
      </c>
      <c r="BK457">
        <v>3.55656907827316</v>
      </c>
      <c r="BL457">
        <v>2.45141336200121</v>
      </c>
    </row>
    <row r="458" spans="1:64" x14ac:dyDescent="0.25">
      <c r="A458" s="15" t="str">
        <f t="shared" si="14"/>
        <v xml:space="preserve">  Res RE [NCL+DQ] / [Capital + ALLL]--34880</v>
      </c>
      <c r="B458" s="15" t="str">
        <f t="shared" si="15"/>
        <v xml:space="preserve">  Res RE [NCL+DQ] / [Capital + ALLL]</v>
      </c>
      <c r="C458">
        <v>10</v>
      </c>
      <c r="D458" s="22">
        <v>34880</v>
      </c>
      <c r="E458">
        <v>0.21381738545210299</v>
      </c>
      <c r="F458">
        <v>1.10889963036679</v>
      </c>
      <c r="G458">
        <v>2.6973004429772001</v>
      </c>
      <c r="H458">
        <v>2.0025268060334498</v>
      </c>
      <c r="I458">
        <v>0</v>
      </c>
      <c r="J458">
        <v>1.15097210576973</v>
      </c>
      <c r="K458">
        <v>3.0025033530302299</v>
      </c>
      <c r="L458">
        <v>2.1185718522207102</v>
      </c>
      <c r="M458">
        <v>0.29913082740715702</v>
      </c>
      <c r="N458">
        <v>1.77204993958921</v>
      </c>
      <c r="O458">
        <v>4.5218129710221797</v>
      </c>
      <c r="P458">
        <v>3.1002655813613602</v>
      </c>
      <c r="Q458">
        <v>1.8329221008107199</v>
      </c>
      <c r="R458">
        <v>3.17843866171004</v>
      </c>
      <c r="S458">
        <v>4.9559981472904102</v>
      </c>
      <c r="T458">
        <v>4.53509926957397</v>
      </c>
      <c r="U458">
        <v>0.194516178361509</v>
      </c>
      <c r="V458">
        <v>1.48560817084494</v>
      </c>
      <c r="W458">
        <v>3.2633452742927198</v>
      </c>
      <c r="X458">
        <v>2.2875088665138299</v>
      </c>
      <c r="Y458">
        <v>0</v>
      </c>
      <c r="Z458">
        <v>1.0298661174047401</v>
      </c>
      <c r="AA458">
        <v>2.4680693752692102</v>
      </c>
      <c r="AB458">
        <v>1.78704298049934</v>
      </c>
      <c r="AC458">
        <v>0</v>
      </c>
      <c r="AD458">
        <v>0.19627085377821399</v>
      </c>
      <c r="AE458">
        <v>1.10815070724897</v>
      </c>
      <c r="AF458">
        <v>0.70741085495275102</v>
      </c>
      <c r="AG458">
        <v>0</v>
      </c>
      <c r="AH458">
        <v>6.2942564909520105E-2</v>
      </c>
      <c r="AI458">
        <v>0.79941683140448605</v>
      </c>
      <c r="AJ458">
        <v>0.76230570993706703</v>
      </c>
      <c r="AK458">
        <v>1.64598992236423</v>
      </c>
      <c r="AL458">
        <v>3.1454453950679402</v>
      </c>
      <c r="AM458">
        <v>6.18814022531999</v>
      </c>
      <c r="AN458">
        <v>4.7557128974409499</v>
      </c>
      <c r="AO458">
        <v>0</v>
      </c>
      <c r="AP458">
        <v>0.53619302949061698</v>
      </c>
      <c r="AQ458">
        <v>1.8230667432218</v>
      </c>
      <c r="AR458">
        <v>1.3081734104857501</v>
      </c>
      <c r="AS458">
        <v>6.1890762803651599E-2</v>
      </c>
      <c r="AT458">
        <v>1.2184196380576999</v>
      </c>
      <c r="AU458">
        <v>2.7986348122866902</v>
      </c>
      <c r="AV458">
        <v>2.1861648423683002</v>
      </c>
      <c r="AW458">
        <v>1.33729569093611</v>
      </c>
      <c r="AX458">
        <v>3.0503304524656798</v>
      </c>
      <c r="AY458">
        <v>5.6930693069306901</v>
      </c>
      <c r="AZ458">
        <v>4.1840236162812898</v>
      </c>
      <c r="BA458">
        <v>8.5853221469239904E-2</v>
      </c>
      <c r="BB458">
        <v>1.2184315463004001</v>
      </c>
      <c r="BC458">
        <v>2.9330448750238198</v>
      </c>
      <c r="BD458">
        <v>2.1310455023288601</v>
      </c>
      <c r="BE458">
        <v>2.7658309247555701E-2</v>
      </c>
      <c r="BF458">
        <v>1.1397323993677699</v>
      </c>
      <c r="BG458">
        <v>2.7095514435239698</v>
      </c>
      <c r="BH458">
        <v>1.6273639139228899</v>
      </c>
      <c r="BI458">
        <v>6.87825488847401E-2</v>
      </c>
      <c r="BJ458">
        <v>1.4015557939914201</v>
      </c>
      <c r="BK458">
        <v>3.36459498182835</v>
      </c>
      <c r="BL458">
        <v>2.2581482211339399</v>
      </c>
    </row>
    <row r="459" spans="1:64" x14ac:dyDescent="0.25">
      <c r="A459" s="15" t="str">
        <f t="shared" si="14"/>
        <v xml:space="preserve">  C&amp;I [NCL+DQ] / [Capital + ALLL]--34880</v>
      </c>
      <c r="B459" s="15" t="str">
        <f t="shared" si="15"/>
        <v xml:space="preserve">  C&amp;I [NCL+DQ] / [Capital + ALLL]</v>
      </c>
      <c r="C459">
        <v>11</v>
      </c>
      <c r="D459" s="22">
        <v>34880</v>
      </c>
      <c r="E459">
        <v>2.1838845541444298</v>
      </c>
      <c r="F459">
        <v>5.5467966174573604</v>
      </c>
      <c r="G459">
        <v>11.2460639814558</v>
      </c>
      <c r="H459">
        <v>8.8475730542426696</v>
      </c>
      <c r="I459">
        <v>1.2640717140977</v>
      </c>
      <c r="J459">
        <v>3.9147813442729702</v>
      </c>
      <c r="K459">
        <v>8.7387420818506492</v>
      </c>
      <c r="L459">
        <v>6.2482934925379201</v>
      </c>
      <c r="M459">
        <v>0.50414872387354304</v>
      </c>
      <c r="N459">
        <v>2.1217561612534701</v>
      </c>
      <c r="O459">
        <v>5.6382145653876297</v>
      </c>
      <c r="P459">
        <v>4.1109279441062796</v>
      </c>
      <c r="Q459">
        <v>1.2213175425610701</v>
      </c>
      <c r="R459">
        <v>4.3214285714285703</v>
      </c>
      <c r="S459">
        <v>7.39891462202859</v>
      </c>
      <c r="T459">
        <v>4.98223427247905</v>
      </c>
      <c r="U459">
        <v>0.97548708442931997</v>
      </c>
      <c r="V459">
        <v>3.3608035024465601</v>
      </c>
      <c r="W459">
        <v>7.8146535394818404</v>
      </c>
      <c r="X459">
        <v>5.33098927365916</v>
      </c>
      <c r="Y459">
        <v>2.0682764831700999</v>
      </c>
      <c r="Z459">
        <v>4.4382801664355096</v>
      </c>
      <c r="AA459">
        <v>9.0124171314321799</v>
      </c>
      <c r="AB459">
        <v>7.5480067371564799</v>
      </c>
      <c r="AC459">
        <v>2.4248536776235201</v>
      </c>
      <c r="AD459">
        <v>5.5</v>
      </c>
      <c r="AE459">
        <v>10.742286063717</v>
      </c>
      <c r="AF459">
        <v>8.0769729593494901</v>
      </c>
      <c r="AG459">
        <v>1.6625074317805599</v>
      </c>
      <c r="AH459">
        <v>6.0323688082393296</v>
      </c>
      <c r="AI459">
        <v>13.3105749858456</v>
      </c>
      <c r="AJ459">
        <v>9.6083241160773198</v>
      </c>
      <c r="AK459">
        <v>1.0472648924138499</v>
      </c>
      <c r="AL459">
        <v>2.8993288590603998</v>
      </c>
      <c r="AM459">
        <v>6.9091504720899497</v>
      </c>
      <c r="AN459">
        <v>5.0080439121550402</v>
      </c>
      <c r="AO459">
        <v>1.6763197620066099</v>
      </c>
      <c r="AP459">
        <v>5.0625</v>
      </c>
      <c r="AQ459">
        <v>10.6851595695427</v>
      </c>
      <c r="AR459">
        <v>7.72862904935646</v>
      </c>
      <c r="AS459">
        <v>1.34920634920635</v>
      </c>
      <c r="AT459">
        <v>3.6507936507936498</v>
      </c>
      <c r="AU459">
        <v>8.1035923141186306</v>
      </c>
      <c r="AV459">
        <v>5.9725472657718601</v>
      </c>
      <c r="AW459">
        <v>0.92678405931417995</v>
      </c>
      <c r="AX459">
        <v>2.8619528619528598</v>
      </c>
      <c r="AY459">
        <v>6.2364031907179101</v>
      </c>
      <c r="AZ459">
        <v>4.4151562501172297</v>
      </c>
      <c r="BA459">
        <v>2.2122632184672</v>
      </c>
      <c r="BB459">
        <v>4.7260875015670001</v>
      </c>
      <c r="BC459">
        <v>9.2520529563516405</v>
      </c>
      <c r="BD459">
        <v>6.8067112684431503</v>
      </c>
      <c r="BE459">
        <v>0.51347993311179896</v>
      </c>
      <c r="BF459">
        <v>2.12454121590067</v>
      </c>
      <c r="BG459">
        <v>5.7706978669569002</v>
      </c>
      <c r="BH459">
        <v>4.02773926899473</v>
      </c>
      <c r="BI459">
        <v>0.63179801473696395</v>
      </c>
      <c r="BJ459">
        <v>2.2254830031792601</v>
      </c>
      <c r="BK459">
        <v>5.5538495384977704</v>
      </c>
      <c r="BL459">
        <v>4.13976617232146</v>
      </c>
    </row>
    <row r="460" spans="1:64" x14ac:dyDescent="0.25">
      <c r="A460" s="15" t="str">
        <f t="shared" si="14"/>
        <v xml:space="preserve">  Ind [NCL+DQ] / [Capital + ALLL]--34880</v>
      </c>
      <c r="B460" s="15" t="str">
        <f t="shared" si="15"/>
        <v xml:space="preserve">  Ind [NCL+DQ] / [Capital + ALLL]</v>
      </c>
      <c r="C460">
        <v>12</v>
      </c>
      <c r="D460" s="22">
        <v>34880</v>
      </c>
      <c r="E460">
        <v>0.42202130998780402</v>
      </c>
      <c r="F460">
        <v>1.13981762917933</v>
      </c>
      <c r="G460">
        <v>2.4184170696592702</v>
      </c>
      <c r="H460">
        <v>1.8086078242658301</v>
      </c>
      <c r="I460">
        <v>0.481348005926658</v>
      </c>
      <c r="J460">
        <v>1.1716054343575599</v>
      </c>
      <c r="K460">
        <v>2.6991444551977102</v>
      </c>
      <c r="L460">
        <v>1.9209218435757101</v>
      </c>
      <c r="M460">
        <v>0.39277297721916699</v>
      </c>
      <c r="N460">
        <v>1.1832998437151101</v>
      </c>
      <c r="O460">
        <v>2.7540729247478701</v>
      </c>
      <c r="P460">
        <v>2.1037268052959801</v>
      </c>
      <c r="Q460">
        <v>1.0667108826617999</v>
      </c>
      <c r="R460">
        <v>2.1419969031370099</v>
      </c>
      <c r="S460">
        <v>3.9284430061129099</v>
      </c>
      <c r="T460">
        <v>2.8681631642717602</v>
      </c>
      <c r="U460">
        <v>0.55277307294449296</v>
      </c>
      <c r="V460">
        <v>1.2516849605237801</v>
      </c>
      <c r="W460">
        <v>2.6832876246080901</v>
      </c>
      <c r="X460">
        <v>1.9755656788246501</v>
      </c>
      <c r="Y460">
        <v>0.37621861570354198</v>
      </c>
      <c r="Z460">
        <v>1.21580547112462</v>
      </c>
      <c r="AA460">
        <v>3.0408028494505501</v>
      </c>
      <c r="AB460">
        <v>1.99144437415458</v>
      </c>
      <c r="AC460">
        <v>0.215998984281044</v>
      </c>
      <c r="AD460">
        <v>0.62344139650872799</v>
      </c>
      <c r="AE460">
        <v>1.57106715325893</v>
      </c>
      <c r="AF460">
        <v>1.12663513159534</v>
      </c>
      <c r="AG460">
        <v>0.30902523252310599</v>
      </c>
      <c r="AH460">
        <v>0.98608423186803096</v>
      </c>
      <c r="AI460">
        <v>2.2841974321382601</v>
      </c>
      <c r="AJ460">
        <v>2.58191438943035</v>
      </c>
      <c r="AK460">
        <v>0.75488164673151004</v>
      </c>
      <c r="AL460">
        <v>1.4114627887083</v>
      </c>
      <c r="AM460">
        <v>3.5424392059916601</v>
      </c>
      <c r="AN460">
        <v>2.3957069458695002</v>
      </c>
      <c r="AO460">
        <v>0.32538722521856001</v>
      </c>
      <c r="AP460">
        <v>0.92592592592592604</v>
      </c>
      <c r="AQ460">
        <v>2.0940592402849498</v>
      </c>
      <c r="AR460">
        <v>1.5142879433379399</v>
      </c>
      <c r="AS460">
        <v>0.46718698472023701</v>
      </c>
      <c r="AT460">
        <v>1.1280039234919099</v>
      </c>
      <c r="AU460">
        <v>2.71363241241166</v>
      </c>
      <c r="AV460">
        <v>1.7801679640105399</v>
      </c>
      <c r="AW460">
        <v>0.77809798270893404</v>
      </c>
      <c r="AX460">
        <v>1.73731199227861</v>
      </c>
      <c r="AY460">
        <v>3.4473094170403602</v>
      </c>
      <c r="AZ460">
        <v>2.3909003354570899</v>
      </c>
      <c r="BA460">
        <v>0.60740306973237401</v>
      </c>
      <c r="BB460">
        <v>1.2516849605237801</v>
      </c>
      <c r="BC460">
        <v>3.0619047605011098</v>
      </c>
      <c r="BD460">
        <v>2.0621308890951102</v>
      </c>
      <c r="BE460">
        <v>0.67636597289130196</v>
      </c>
      <c r="BF460">
        <v>1.6037286533611199</v>
      </c>
      <c r="BG460">
        <v>5.6080508774117597</v>
      </c>
      <c r="BH460">
        <v>5.7638570106962801</v>
      </c>
      <c r="BI460">
        <v>0.51801194187863397</v>
      </c>
      <c r="BJ460">
        <v>0.95471903982542305</v>
      </c>
      <c r="BK460">
        <v>2.07759763234955</v>
      </c>
      <c r="BL460">
        <v>1.6985775360731299</v>
      </c>
    </row>
    <row r="461" spans="1:64" x14ac:dyDescent="0.25">
      <c r="A461" s="15" t="str">
        <f t="shared" si="14"/>
        <v xml:space="preserve">  OREO / [Capital + ALLL]--34880</v>
      </c>
      <c r="B461" s="15" t="str">
        <f t="shared" si="15"/>
        <v xml:space="preserve">  OREO / [Capital + ALLL]</v>
      </c>
      <c r="C461">
        <v>13</v>
      </c>
      <c r="D461" s="22">
        <v>34880</v>
      </c>
      <c r="E461">
        <v>0</v>
      </c>
      <c r="F461">
        <v>0</v>
      </c>
      <c r="G461">
        <v>0.78573244390383601</v>
      </c>
      <c r="H461">
        <v>0.83085702680159901</v>
      </c>
      <c r="I461">
        <v>0</v>
      </c>
      <c r="J461">
        <v>0</v>
      </c>
      <c r="K461">
        <v>0.91026226431566204</v>
      </c>
      <c r="L461">
        <v>0.82691382214016795</v>
      </c>
      <c r="M461">
        <v>0</v>
      </c>
      <c r="N461">
        <v>0.13999066728884699</v>
      </c>
      <c r="O461">
        <v>1.93751513683701</v>
      </c>
      <c r="P461">
        <v>1.81371487867655</v>
      </c>
      <c r="Q461">
        <v>0</v>
      </c>
      <c r="R461">
        <v>0.44060627423334497</v>
      </c>
      <c r="S461">
        <v>1.76863980544962</v>
      </c>
      <c r="T461">
        <v>1.06953500672886</v>
      </c>
      <c r="U461">
        <v>0</v>
      </c>
      <c r="V461">
        <v>0</v>
      </c>
      <c r="W461">
        <v>1.0393878625830499</v>
      </c>
      <c r="X461">
        <v>0.92886121747296502</v>
      </c>
      <c r="Y461">
        <v>0</v>
      </c>
      <c r="Z461">
        <v>0</v>
      </c>
      <c r="AA461">
        <v>0.144407492673819</v>
      </c>
      <c r="AB461">
        <v>0.441871582051372</v>
      </c>
      <c r="AC461">
        <v>0</v>
      </c>
      <c r="AD461">
        <v>0</v>
      </c>
      <c r="AE461">
        <v>0.22757187192511599</v>
      </c>
      <c r="AF461">
        <v>0.57463640283440298</v>
      </c>
      <c r="AG461">
        <v>0</v>
      </c>
      <c r="AH461">
        <v>0</v>
      </c>
      <c r="AI461">
        <v>0.82468694248504903</v>
      </c>
      <c r="AJ461">
        <v>0.97036848011274901</v>
      </c>
      <c r="AK461">
        <v>0</v>
      </c>
      <c r="AL461">
        <v>0</v>
      </c>
      <c r="AM461">
        <v>1.3841911598340599</v>
      </c>
      <c r="AN461">
        <v>1.2535936830247301</v>
      </c>
      <c r="AO461">
        <v>0</v>
      </c>
      <c r="AP461">
        <v>0</v>
      </c>
      <c r="AQ461">
        <v>0.83878031780384099</v>
      </c>
      <c r="AR461">
        <v>0.86395833151152801</v>
      </c>
      <c r="AS461">
        <v>0</v>
      </c>
      <c r="AT461">
        <v>0</v>
      </c>
      <c r="AU461">
        <v>0.76103500761035003</v>
      </c>
      <c r="AV461">
        <v>0.70810747464846702</v>
      </c>
      <c r="AW461">
        <v>0</v>
      </c>
      <c r="AX461">
        <v>0</v>
      </c>
      <c r="AY461">
        <v>1.0052656773575901</v>
      </c>
      <c r="AZ461">
        <v>0.80191053162977399</v>
      </c>
      <c r="BA461">
        <v>0</v>
      </c>
      <c r="BB461">
        <v>0</v>
      </c>
      <c r="BC461">
        <v>1.03899374085709</v>
      </c>
      <c r="BD461">
        <v>0.971715323553488</v>
      </c>
      <c r="BE461">
        <v>0</v>
      </c>
      <c r="BF461">
        <v>6.9145773118889199E-3</v>
      </c>
      <c r="BG461">
        <v>1.43872564833106</v>
      </c>
      <c r="BH461">
        <v>1.27855109330407</v>
      </c>
      <c r="BI461">
        <v>0</v>
      </c>
      <c r="BJ461">
        <v>0</v>
      </c>
      <c r="BK461">
        <v>1.0146653907685801</v>
      </c>
      <c r="BL461">
        <v>0.93790551738632399</v>
      </c>
    </row>
    <row r="462" spans="1:64" x14ac:dyDescent="0.25">
      <c r="A462" s="15" t="str">
        <f t="shared" si="14"/>
        <v>ROAA--34880</v>
      </c>
      <c r="B462" s="15" t="str">
        <f t="shared" si="15"/>
        <v>ROAA</v>
      </c>
      <c r="C462">
        <v>14</v>
      </c>
      <c r="D462" s="22">
        <v>34880</v>
      </c>
      <c r="E462">
        <v>0.95</v>
      </c>
      <c r="F462">
        <v>1.19</v>
      </c>
      <c r="G462">
        <v>1.4</v>
      </c>
      <c r="H462">
        <v>1.1286868686868701</v>
      </c>
      <c r="I462">
        <v>0.92</v>
      </c>
      <c r="J462">
        <v>1.17</v>
      </c>
      <c r="K462">
        <v>1.4524999999999999</v>
      </c>
      <c r="L462">
        <v>1.1950298804780899</v>
      </c>
      <c r="M462">
        <v>0.89</v>
      </c>
      <c r="N462">
        <v>1.18</v>
      </c>
      <c r="O462">
        <v>1.48</v>
      </c>
      <c r="P462">
        <v>1.1720766837298</v>
      </c>
      <c r="Q462">
        <v>0.91</v>
      </c>
      <c r="R462">
        <v>1.1499999999999999</v>
      </c>
      <c r="S462">
        <v>1.34</v>
      </c>
      <c r="T462">
        <v>1.11606060606061</v>
      </c>
      <c r="U462">
        <v>0.87</v>
      </c>
      <c r="V462">
        <v>1.1200000000000001</v>
      </c>
      <c r="W462">
        <v>1.4</v>
      </c>
      <c r="X462">
        <v>1.1356143667296801</v>
      </c>
      <c r="Y462">
        <v>1.1499999999999999</v>
      </c>
      <c r="Z462">
        <v>1.42</v>
      </c>
      <c r="AA462">
        <v>1.7549999999999999</v>
      </c>
      <c r="AB462">
        <v>1.4212871287128701</v>
      </c>
      <c r="AC462">
        <v>0.94499999999999995</v>
      </c>
      <c r="AD462">
        <v>1.1499999999999999</v>
      </c>
      <c r="AE462">
        <v>1.44</v>
      </c>
      <c r="AF462">
        <v>1.18345864661654</v>
      </c>
      <c r="AG462">
        <v>0.98499999999999999</v>
      </c>
      <c r="AH462">
        <v>1.24</v>
      </c>
      <c r="AI462">
        <v>1.6</v>
      </c>
      <c r="AJ462">
        <v>1.4199115044247801</v>
      </c>
      <c r="AK462">
        <v>0.875</v>
      </c>
      <c r="AL462">
        <v>1.1399999999999999</v>
      </c>
      <c r="AM462">
        <v>1.35</v>
      </c>
      <c r="AN462">
        <v>1.14535353535354</v>
      </c>
      <c r="AO462">
        <v>0.92500000000000004</v>
      </c>
      <c r="AP462">
        <v>1.1599999999999999</v>
      </c>
      <c r="AQ462">
        <v>1.45</v>
      </c>
      <c r="AR462">
        <v>1.1969724770642201</v>
      </c>
      <c r="AS462">
        <v>0.91</v>
      </c>
      <c r="AT462">
        <v>1.17</v>
      </c>
      <c r="AU462">
        <v>1.43</v>
      </c>
      <c r="AV462">
        <v>1.1899764705882401</v>
      </c>
      <c r="AW462">
        <v>0.88</v>
      </c>
      <c r="AX462">
        <v>1.1399999999999999</v>
      </c>
      <c r="AY462">
        <v>1.39</v>
      </c>
      <c r="AZ462">
        <v>1.13260450160772</v>
      </c>
      <c r="BA462">
        <v>0.93500000000000005</v>
      </c>
      <c r="BB462">
        <v>1.27</v>
      </c>
      <c r="BC462">
        <v>1.585</v>
      </c>
      <c r="BD462">
        <v>1.24608040201005</v>
      </c>
      <c r="BE462">
        <v>0.93</v>
      </c>
      <c r="BF462">
        <v>1.18</v>
      </c>
      <c r="BG462">
        <v>1.5674999999999999</v>
      </c>
      <c r="BH462">
        <v>1.4843999999999999</v>
      </c>
      <c r="BI462">
        <v>0.95</v>
      </c>
      <c r="BJ462">
        <v>1.1499999999999999</v>
      </c>
      <c r="BK462">
        <v>1.45</v>
      </c>
      <c r="BL462">
        <v>1.1892</v>
      </c>
    </row>
    <row r="463" spans="1:64" x14ac:dyDescent="0.25">
      <c r="A463" s="15" t="str">
        <f t="shared" si="14"/>
        <v>NIM--34880</v>
      </c>
      <c r="B463" s="15" t="str">
        <f t="shared" si="15"/>
        <v>NIM</v>
      </c>
      <c r="C463">
        <v>15</v>
      </c>
      <c r="D463" s="22">
        <v>34880</v>
      </c>
      <c r="E463">
        <v>4.4649999999999999</v>
      </c>
      <c r="F463">
        <v>4.92</v>
      </c>
      <c r="G463">
        <v>5.54</v>
      </c>
      <c r="H463">
        <v>5.0909090909090899</v>
      </c>
      <c r="I463">
        <v>4.43</v>
      </c>
      <c r="J463">
        <v>4.83</v>
      </c>
      <c r="K463">
        <v>5.35</v>
      </c>
      <c r="L463">
        <v>4.9152490039840604</v>
      </c>
      <c r="M463">
        <v>4.24</v>
      </c>
      <c r="N463">
        <v>4.76</v>
      </c>
      <c r="O463">
        <v>5.36</v>
      </c>
      <c r="P463">
        <v>4.8511723376492997</v>
      </c>
      <c r="Q463">
        <v>4.6900000000000004</v>
      </c>
      <c r="R463">
        <v>4.99</v>
      </c>
      <c r="S463">
        <v>5.44</v>
      </c>
      <c r="T463">
        <v>4.94818181818182</v>
      </c>
      <c r="U463">
        <v>4.415</v>
      </c>
      <c r="V463">
        <v>4.82</v>
      </c>
      <c r="W463">
        <v>5.34</v>
      </c>
      <c r="X463">
        <v>4.9055198487712701</v>
      </c>
      <c r="Y463">
        <v>4.9400000000000004</v>
      </c>
      <c r="Z463">
        <v>5.47</v>
      </c>
      <c r="AA463">
        <v>6.0449999999999999</v>
      </c>
      <c r="AB463">
        <v>5.5416831683168297</v>
      </c>
      <c r="AC463">
        <v>4.3600000000000003</v>
      </c>
      <c r="AD463">
        <v>4.63</v>
      </c>
      <c r="AE463">
        <v>5.0149999999999997</v>
      </c>
      <c r="AF463">
        <v>4.6634586466165402</v>
      </c>
      <c r="AG463">
        <v>4.43</v>
      </c>
      <c r="AH463">
        <v>4.8499999999999996</v>
      </c>
      <c r="AI463">
        <v>5.165</v>
      </c>
      <c r="AJ463">
        <v>5.0660176991150401</v>
      </c>
      <c r="AK463">
        <v>4.2949999999999999</v>
      </c>
      <c r="AL463">
        <v>4.58</v>
      </c>
      <c r="AM463">
        <v>5.0149999999999997</v>
      </c>
      <c r="AN463">
        <v>4.6682828282828304</v>
      </c>
      <c r="AO463">
        <v>4.37</v>
      </c>
      <c r="AP463">
        <v>4.72</v>
      </c>
      <c r="AQ463">
        <v>5.17</v>
      </c>
      <c r="AR463">
        <v>4.7774678899082597</v>
      </c>
      <c r="AS463">
        <v>4.45</v>
      </c>
      <c r="AT463">
        <v>4.88</v>
      </c>
      <c r="AU463">
        <v>5.37</v>
      </c>
      <c r="AV463">
        <v>4.9352470588235304</v>
      </c>
      <c r="AW463">
        <v>4.37</v>
      </c>
      <c r="AX463">
        <v>4.78</v>
      </c>
      <c r="AY463">
        <v>5.37</v>
      </c>
      <c r="AZ463">
        <v>4.88524115755627</v>
      </c>
      <c r="BA463">
        <v>4.6500000000000004</v>
      </c>
      <c r="BB463">
        <v>5.22</v>
      </c>
      <c r="BC463">
        <v>5.91</v>
      </c>
      <c r="BD463">
        <v>5.2630653266331704</v>
      </c>
      <c r="BE463">
        <v>4.3525</v>
      </c>
      <c r="BF463">
        <v>4.8049999999999997</v>
      </c>
      <c r="BG463">
        <v>5.34</v>
      </c>
      <c r="BH463">
        <v>5.5570000000000004</v>
      </c>
      <c r="BI463">
        <v>4.79</v>
      </c>
      <c r="BJ463">
        <v>5.35</v>
      </c>
      <c r="BK463">
        <v>5.97</v>
      </c>
      <c r="BL463">
        <v>5.3855199999999996</v>
      </c>
    </row>
    <row r="464" spans="1:64" x14ac:dyDescent="0.25">
      <c r="A464" s="15" t="str">
        <f t="shared" si="14"/>
        <v>Provisions / Avg Assets--34880</v>
      </c>
      <c r="B464" s="15" t="str">
        <f t="shared" si="15"/>
        <v>Provisions / Avg Assets</v>
      </c>
      <c r="C464">
        <v>16</v>
      </c>
      <c r="D464" s="22">
        <v>34880</v>
      </c>
      <c r="E464">
        <v>0</v>
      </c>
      <c r="F464">
        <v>7.0000000000000007E-2</v>
      </c>
      <c r="G464">
        <v>0.20499999999999999</v>
      </c>
      <c r="H464">
        <v>0.16202020202020201</v>
      </c>
      <c r="I464">
        <v>0</v>
      </c>
      <c r="J464">
        <v>0.06</v>
      </c>
      <c r="K464">
        <v>0.16</v>
      </c>
      <c r="L464">
        <v>0.1175796812749</v>
      </c>
      <c r="M464">
        <v>0</v>
      </c>
      <c r="N464">
        <v>0.08</v>
      </c>
      <c r="O464">
        <v>0.2</v>
      </c>
      <c r="P464">
        <v>0.148792532369768</v>
      </c>
      <c r="Q464">
        <v>0.02</v>
      </c>
      <c r="R464">
        <v>7.0000000000000007E-2</v>
      </c>
      <c r="S464">
        <v>0.11</v>
      </c>
      <c r="T464">
        <v>7.7878787878787895E-2</v>
      </c>
      <c r="U464">
        <v>0</v>
      </c>
      <c r="V464">
        <v>7.0000000000000007E-2</v>
      </c>
      <c r="W464">
        <v>0.15</v>
      </c>
      <c r="X464">
        <v>0.112665406427221</v>
      </c>
      <c r="Y464">
        <v>0</v>
      </c>
      <c r="Z464">
        <v>0.01</v>
      </c>
      <c r="AA464">
        <v>0.155</v>
      </c>
      <c r="AB464">
        <v>0.10821782178217799</v>
      </c>
      <c r="AC464">
        <v>0</v>
      </c>
      <c r="AD464">
        <v>0.04</v>
      </c>
      <c r="AE464">
        <v>0.13</v>
      </c>
      <c r="AF464">
        <v>8.9774436090225604E-2</v>
      </c>
      <c r="AG464">
        <v>0</v>
      </c>
      <c r="AH464">
        <v>0.05</v>
      </c>
      <c r="AI464">
        <v>0.24</v>
      </c>
      <c r="AJ464">
        <v>0.284955752212389</v>
      </c>
      <c r="AK464">
        <v>0.02</v>
      </c>
      <c r="AL464">
        <v>0.08</v>
      </c>
      <c r="AM464">
        <v>0.14499999999999999</v>
      </c>
      <c r="AN464">
        <v>0.100808080808081</v>
      </c>
      <c r="AO464">
        <v>0</v>
      </c>
      <c r="AP464">
        <v>0.04</v>
      </c>
      <c r="AQ464">
        <v>0.14000000000000001</v>
      </c>
      <c r="AR464">
        <v>0.103357798165138</v>
      </c>
      <c r="AS464">
        <v>0</v>
      </c>
      <c r="AT464">
        <v>0.08</v>
      </c>
      <c r="AU464">
        <v>0.18</v>
      </c>
      <c r="AV464">
        <v>0.117317647058824</v>
      </c>
      <c r="AW464">
        <v>0</v>
      </c>
      <c r="AX464">
        <v>7.0000000000000007E-2</v>
      </c>
      <c r="AY464">
        <v>0.13</v>
      </c>
      <c r="AZ464">
        <v>8.7717041800643103E-2</v>
      </c>
      <c r="BA464">
        <v>0</v>
      </c>
      <c r="BB464">
        <v>0.09</v>
      </c>
      <c r="BC464">
        <v>0.19</v>
      </c>
      <c r="BD464">
        <v>0.13949748743718601</v>
      </c>
      <c r="BE464">
        <v>5.0000000000000001E-3</v>
      </c>
      <c r="BF464">
        <v>7.4999999999999997E-2</v>
      </c>
      <c r="BG464">
        <v>0.28749999999999998</v>
      </c>
      <c r="BH464">
        <v>0.48799999999999999</v>
      </c>
      <c r="BI464">
        <v>0.04</v>
      </c>
      <c r="BJ464">
        <v>0.11</v>
      </c>
      <c r="BK464">
        <v>0.185</v>
      </c>
      <c r="BL464">
        <v>0.13247999999999999</v>
      </c>
    </row>
    <row r="465" spans="1:64" x14ac:dyDescent="0.25">
      <c r="A465" s="15" t="str">
        <f t="shared" si="14"/>
        <v>Negative Earners (last 4 qtrs)--34880</v>
      </c>
      <c r="B465" s="15" t="str">
        <f t="shared" si="15"/>
        <v>Negative Earners (last 4 qtrs)</v>
      </c>
      <c r="C465">
        <v>17</v>
      </c>
      <c r="D465" s="22">
        <v>34880</v>
      </c>
      <c r="F465">
        <v>2.0202020202020199</v>
      </c>
      <c r="H465">
        <v>2</v>
      </c>
      <c r="J465">
        <v>1.171875</v>
      </c>
      <c r="L465">
        <v>12</v>
      </c>
      <c r="N465">
        <v>3.37432365961633</v>
      </c>
      <c r="P465">
        <v>343</v>
      </c>
      <c r="R465">
        <v>3.0303030303030298</v>
      </c>
      <c r="T465">
        <v>1</v>
      </c>
      <c r="V465">
        <v>1.6697588126159599</v>
      </c>
      <c r="X465">
        <v>9</v>
      </c>
      <c r="Z465">
        <v>0.970873786407767</v>
      </c>
      <c r="AB465">
        <v>1</v>
      </c>
      <c r="AD465">
        <v>0.74074074074074103</v>
      </c>
      <c r="AF465">
        <v>1</v>
      </c>
      <c r="AH465">
        <v>0</v>
      </c>
      <c r="AI465"/>
      <c r="AJ465">
        <v>0</v>
      </c>
      <c r="AK465"/>
      <c r="AL465">
        <v>0</v>
      </c>
      <c r="AN465">
        <v>0</v>
      </c>
      <c r="AP465">
        <v>1.44144144144144</v>
      </c>
      <c r="AR465">
        <v>8</v>
      </c>
      <c r="AT465">
        <v>1.1547344110854501</v>
      </c>
      <c r="AV465">
        <v>5</v>
      </c>
      <c r="AX465">
        <v>1.26182965299685</v>
      </c>
      <c r="AZ465">
        <v>4</v>
      </c>
      <c r="BB465">
        <v>0.98522167487684698</v>
      </c>
      <c r="BD465">
        <v>2</v>
      </c>
      <c r="BF465">
        <v>0</v>
      </c>
      <c r="BH465">
        <v>0</v>
      </c>
      <c r="BJ465">
        <v>1.5748031496063</v>
      </c>
      <c r="BL465">
        <v>2</v>
      </c>
    </row>
    <row r="466" spans="1:64" x14ac:dyDescent="0.25">
      <c r="A466" s="15" t="str">
        <f t="shared" si="14"/>
        <v>Noncore Funding / Liab--34880</v>
      </c>
      <c r="B466" s="15" t="str">
        <f t="shared" si="15"/>
        <v>Noncore Funding / Liab</v>
      </c>
      <c r="C466">
        <v>18</v>
      </c>
      <c r="D466" s="22">
        <v>34880</v>
      </c>
      <c r="E466">
        <v>6.1554642659784102</v>
      </c>
      <c r="F466">
        <v>11.184589819242399</v>
      </c>
      <c r="G466">
        <v>15.2995421355772</v>
      </c>
      <c r="H466">
        <v>11.9613593994062</v>
      </c>
      <c r="I466">
        <v>6.1570851988706101</v>
      </c>
      <c r="J466">
        <v>10.104369806574599</v>
      </c>
      <c r="K466">
        <v>15.143285918634</v>
      </c>
      <c r="L466">
        <v>11.231077991389199</v>
      </c>
      <c r="M466">
        <v>7.7893977641543497</v>
      </c>
      <c r="N466">
        <v>12.1874469296624</v>
      </c>
      <c r="O466">
        <v>18.062593304621501</v>
      </c>
      <c r="P466">
        <v>14.223953380833599</v>
      </c>
      <c r="Q466">
        <v>5.8997292196602897</v>
      </c>
      <c r="R466">
        <v>8.9675103226506891</v>
      </c>
      <c r="S466">
        <v>13.4191476623306</v>
      </c>
      <c r="T466">
        <v>11.6614918472204</v>
      </c>
      <c r="U466">
        <v>5.8921228172426199</v>
      </c>
      <c r="V466">
        <v>9.6452792806522893</v>
      </c>
      <c r="W466">
        <v>14.732608374391001</v>
      </c>
      <c r="X466">
        <v>10.763332656381699</v>
      </c>
      <c r="Y466">
        <v>8.3270691463978093</v>
      </c>
      <c r="Z466">
        <v>13.151837969356199</v>
      </c>
      <c r="AA466">
        <v>16.808679022351999</v>
      </c>
      <c r="AB466">
        <v>13.2126306160279</v>
      </c>
      <c r="AC466">
        <v>7.8080139395210297</v>
      </c>
      <c r="AD466">
        <v>12.288914897174401</v>
      </c>
      <c r="AE466">
        <v>16.130913378627898</v>
      </c>
      <c r="AF466">
        <v>12.708643399297801</v>
      </c>
      <c r="AG466">
        <v>6.2347690468349999</v>
      </c>
      <c r="AH466">
        <v>10.2315643013317</v>
      </c>
      <c r="AI466">
        <v>16.3347790532228</v>
      </c>
      <c r="AJ466">
        <v>14.1799217380853</v>
      </c>
      <c r="AK466">
        <v>5.2917269450207796</v>
      </c>
      <c r="AL466">
        <v>7.43756872619484</v>
      </c>
      <c r="AM466">
        <v>11.576331913482701</v>
      </c>
      <c r="AN466">
        <v>9.2959944391762903</v>
      </c>
      <c r="AO466">
        <v>6.4528025278963197</v>
      </c>
      <c r="AP466">
        <v>10.4381188817107</v>
      </c>
      <c r="AQ466">
        <v>15.217823998389701</v>
      </c>
      <c r="AR466">
        <v>11.235281971744801</v>
      </c>
      <c r="AS466">
        <v>7.0083102493074803</v>
      </c>
      <c r="AT466">
        <v>11.043437520915599</v>
      </c>
      <c r="AU466">
        <v>15.350445142464199</v>
      </c>
      <c r="AV466">
        <v>11.887555010294101</v>
      </c>
      <c r="AW466">
        <v>5.2421913558485498</v>
      </c>
      <c r="AX466">
        <v>8.0948549011718605</v>
      </c>
      <c r="AY466">
        <v>13.4174148496508</v>
      </c>
      <c r="AZ466">
        <v>9.6381183072969208</v>
      </c>
      <c r="BA466">
        <v>6.1959305683200796</v>
      </c>
      <c r="BB466">
        <v>11.0806923112617</v>
      </c>
      <c r="BC466">
        <v>15.768849533478599</v>
      </c>
      <c r="BD466">
        <v>11.8585039162735</v>
      </c>
      <c r="BE466">
        <v>8.5511164224708498</v>
      </c>
      <c r="BF466">
        <v>13.1261736226081</v>
      </c>
      <c r="BG466">
        <v>19.095110537065299</v>
      </c>
      <c r="BH466">
        <v>21.397412008255198</v>
      </c>
      <c r="BI466">
        <v>4.8440367964673801</v>
      </c>
      <c r="BJ466">
        <v>8.4207559577866196</v>
      </c>
      <c r="BK466">
        <v>12.635635597777201</v>
      </c>
      <c r="BL466">
        <v>9.9995947153390503</v>
      </c>
    </row>
    <row r="467" spans="1:64" x14ac:dyDescent="0.25">
      <c r="A467" s="15" t="str">
        <f t="shared" si="14"/>
        <v>Brokered Dep / Liab--34880</v>
      </c>
      <c r="B467" s="15" t="str">
        <f t="shared" si="15"/>
        <v>Brokered Dep / Liab</v>
      </c>
      <c r="C467">
        <v>19</v>
      </c>
      <c r="D467" s="22">
        <v>34880</v>
      </c>
      <c r="E467">
        <v>0</v>
      </c>
      <c r="F467">
        <v>0</v>
      </c>
      <c r="G467">
        <v>0</v>
      </c>
      <c r="H467">
        <v>0.30907643948466101</v>
      </c>
      <c r="I467">
        <v>0</v>
      </c>
      <c r="J467">
        <v>0</v>
      </c>
      <c r="K467">
        <v>0</v>
      </c>
      <c r="L467">
        <v>0.42172549903324003</v>
      </c>
      <c r="M467">
        <v>0</v>
      </c>
      <c r="N467">
        <v>0</v>
      </c>
      <c r="O467">
        <v>0</v>
      </c>
      <c r="P467">
        <v>0.24986596840292499</v>
      </c>
      <c r="Q467">
        <v>0</v>
      </c>
      <c r="R467">
        <v>0</v>
      </c>
      <c r="S467">
        <v>0</v>
      </c>
      <c r="T467">
        <v>1.2958940945289099</v>
      </c>
      <c r="U467">
        <v>0</v>
      </c>
      <c r="V467">
        <v>0</v>
      </c>
      <c r="W467">
        <v>0</v>
      </c>
      <c r="X467">
        <v>0.49270325615632898</v>
      </c>
      <c r="Y467">
        <v>0</v>
      </c>
      <c r="Z467">
        <v>0</v>
      </c>
      <c r="AA467">
        <v>0</v>
      </c>
      <c r="AB467">
        <v>0.21914251744149199</v>
      </c>
      <c r="AC467">
        <v>0</v>
      </c>
      <c r="AD467">
        <v>0</v>
      </c>
      <c r="AE467">
        <v>0</v>
      </c>
      <c r="AF467">
        <v>0.295878849166266</v>
      </c>
      <c r="AG467">
        <v>0</v>
      </c>
      <c r="AH467">
        <v>0</v>
      </c>
      <c r="AI467">
        <v>0</v>
      </c>
      <c r="AJ467">
        <v>0.744757580399386</v>
      </c>
      <c r="AK467">
        <v>0</v>
      </c>
      <c r="AL467">
        <v>0</v>
      </c>
      <c r="AM467">
        <v>0</v>
      </c>
      <c r="AN467">
        <v>0.461942249758309</v>
      </c>
      <c r="AO467">
        <v>0</v>
      </c>
      <c r="AP467">
        <v>0</v>
      </c>
      <c r="AQ467">
        <v>0</v>
      </c>
      <c r="AR467">
        <v>0.44710273904047598</v>
      </c>
      <c r="AS467">
        <v>0</v>
      </c>
      <c r="AT467">
        <v>0</v>
      </c>
      <c r="AU467">
        <v>0</v>
      </c>
      <c r="AV467">
        <v>0.520969449522936</v>
      </c>
      <c r="AW467">
        <v>0</v>
      </c>
      <c r="AX467">
        <v>0</v>
      </c>
      <c r="AY467">
        <v>0</v>
      </c>
      <c r="AZ467">
        <v>0.23456592907705001</v>
      </c>
      <c r="BA467">
        <v>0</v>
      </c>
      <c r="BB467">
        <v>0</v>
      </c>
      <c r="BC467">
        <v>0</v>
      </c>
      <c r="BD467">
        <v>0.21208483574680201</v>
      </c>
      <c r="BE467">
        <v>0</v>
      </c>
      <c r="BF467">
        <v>0</v>
      </c>
      <c r="BG467">
        <v>0</v>
      </c>
      <c r="BH467">
        <v>1.1730963219049</v>
      </c>
      <c r="BI467">
        <v>0</v>
      </c>
      <c r="BJ467">
        <v>0</v>
      </c>
      <c r="BK467">
        <v>0</v>
      </c>
      <c r="BL467">
        <v>0.345282667059995</v>
      </c>
    </row>
    <row r="468" spans="1:64" x14ac:dyDescent="0.25">
      <c r="A468" s="15" t="str">
        <f t="shared" si="14"/>
        <v>Liquid Assets / Assets--34880</v>
      </c>
      <c r="B468" s="15" t="str">
        <f t="shared" si="15"/>
        <v>Liquid Assets / Assets</v>
      </c>
      <c r="C468">
        <v>20</v>
      </c>
      <c r="D468" s="22">
        <v>34880</v>
      </c>
      <c r="E468">
        <v>3.0121916533281099</v>
      </c>
      <c r="F468">
        <v>13.575129533678799</v>
      </c>
      <c r="G468">
        <v>21.322771827481201</v>
      </c>
      <c r="H468">
        <v>13.9601469325453</v>
      </c>
      <c r="I468">
        <v>4.2349752380891301</v>
      </c>
      <c r="J468">
        <v>11.7311192933032</v>
      </c>
      <c r="K468">
        <v>20.2921126493051</v>
      </c>
      <c r="L468">
        <v>12.765422859641401</v>
      </c>
      <c r="M468">
        <v>4.6966229874914101</v>
      </c>
      <c r="N468">
        <v>12.539580902927</v>
      </c>
      <c r="O468">
        <v>21.7110906376084</v>
      </c>
      <c r="P468">
        <v>13.9425285478936</v>
      </c>
      <c r="Q468">
        <v>12.1768757869787</v>
      </c>
      <c r="R468">
        <v>17.753598237036002</v>
      </c>
      <c r="S468">
        <v>26.3799253873594</v>
      </c>
      <c r="T468">
        <v>19.1516676106178</v>
      </c>
      <c r="U468">
        <v>4.6178249789819397</v>
      </c>
      <c r="V468">
        <v>11.7941602316602</v>
      </c>
      <c r="W468">
        <v>20.207008138366401</v>
      </c>
      <c r="X468">
        <v>12.9111416062402</v>
      </c>
      <c r="Y468">
        <v>3.2613893152115301</v>
      </c>
      <c r="Z468">
        <v>11.145677615719199</v>
      </c>
      <c r="AA468">
        <v>19.565125661637801</v>
      </c>
      <c r="AB468">
        <v>12.3060706210491</v>
      </c>
      <c r="AC468">
        <v>2.0563542674572801</v>
      </c>
      <c r="AD468">
        <v>9.1861563564537807</v>
      </c>
      <c r="AE468">
        <v>20.300244980235298</v>
      </c>
      <c r="AF468">
        <v>11.359862699335601</v>
      </c>
      <c r="AG468">
        <v>0.74612127067863898</v>
      </c>
      <c r="AH468">
        <v>8.8707037643207904</v>
      </c>
      <c r="AI468">
        <v>18.531640630571001</v>
      </c>
      <c r="AJ468">
        <v>10.625003189933601</v>
      </c>
      <c r="AK468">
        <v>7.7546854113744699</v>
      </c>
      <c r="AL468">
        <v>13.243988963342501</v>
      </c>
      <c r="AM468">
        <v>20.602007880486202</v>
      </c>
      <c r="AN468">
        <v>14.8463592290188</v>
      </c>
      <c r="AO468">
        <v>3.0811638361349898</v>
      </c>
      <c r="AP468">
        <v>9.7382143047819003</v>
      </c>
      <c r="AQ468">
        <v>19.220747799105499</v>
      </c>
      <c r="AR468">
        <v>11.412927123949499</v>
      </c>
      <c r="AS468">
        <v>4.7307349003272803</v>
      </c>
      <c r="AT468">
        <v>11.7941602316602</v>
      </c>
      <c r="AU468">
        <v>20.760545975397399</v>
      </c>
      <c r="AV468">
        <v>12.888005766662801</v>
      </c>
      <c r="AW468">
        <v>7.0969046393647499</v>
      </c>
      <c r="AX468">
        <v>13.143925116220601</v>
      </c>
      <c r="AY468">
        <v>21.184588281351999</v>
      </c>
      <c r="AZ468">
        <v>14.5289502082605</v>
      </c>
      <c r="BA468">
        <v>5.8234787940214296</v>
      </c>
      <c r="BB468">
        <v>12.5276333643335</v>
      </c>
      <c r="BC468">
        <v>21.2033158714321</v>
      </c>
      <c r="BD468">
        <v>14.151149356011301</v>
      </c>
      <c r="BE468">
        <v>3.05261391533584</v>
      </c>
      <c r="BF468">
        <v>10.344351530286</v>
      </c>
      <c r="BG468">
        <v>18.072119568685402</v>
      </c>
      <c r="BH468">
        <v>12.872377035799</v>
      </c>
      <c r="BI468">
        <v>8.1768504289450998</v>
      </c>
      <c r="BJ468">
        <v>13.779782458563499</v>
      </c>
      <c r="BK468">
        <v>21.992134203221099</v>
      </c>
      <c r="BL468">
        <v>15.7059377310615</v>
      </c>
    </row>
    <row r="469" spans="1:64" x14ac:dyDescent="0.25">
      <c r="A469" s="15" t="str">
        <f t="shared" si="14"/>
        <v>Net Loan Growth (last 4 qtrs)--34880</v>
      </c>
      <c r="B469" s="15" t="str">
        <f t="shared" si="15"/>
        <v>Net Loan Growth (last 4 qtrs)</v>
      </c>
      <c r="C469">
        <v>21</v>
      </c>
      <c r="D469" s="22">
        <v>34880</v>
      </c>
      <c r="E469">
        <v>5.3174999999999999</v>
      </c>
      <c r="F469">
        <v>10.715</v>
      </c>
      <c r="G469">
        <v>21.015000000000001</v>
      </c>
      <c r="H469">
        <v>23.0974489795918</v>
      </c>
      <c r="I469">
        <v>4.2300000000000004</v>
      </c>
      <c r="J469">
        <v>9.65</v>
      </c>
      <c r="K469">
        <v>16.690000000000001</v>
      </c>
      <c r="L469">
        <v>12.250829170829199</v>
      </c>
      <c r="M469">
        <v>3.5649999999999999</v>
      </c>
      <c r="N469">
        <v>9.77</v>
      </c>
      <c r="O469">
        <v>17.725000000000001</v>
      </c>
      <c r="P469">
        <v>12.6266659904656</v>
      </c>
      <c r="Q469">
        <v>4.63</v>
      </c>
      <c r="R469">
        <v>9.64</v>
      </c>
      <c r="S469">
        <v>15.93</v>
      </c>
      <c r="T469">
        <v>8.7124242424242393</v>
      </c>
      <c r="U469">
        <v>4.1675000000000004</v>
      </c>
      <c r="V469">
        <v>9.58</v>
      </c>
      <c r="W469">
        <v>15.702500000000001</v>
      </c>
      <c r="X469">
        <v>11.6405303030303</v>
      </c>
      <c r="Y469">
        <v>5.73</v>
      </c>
      <c r="Z469">
        <v>10.845000000000001</v>
      </c>
      <c r="AA469">
        <v>19.254999999999999</v>
      </c>
      <c r="AB469">
        <v>17.436199999999999</v>
      </c>
      <c r="AC469">
        <v>4.8775000000000004</v>
      </c>
      <c r="AD469">
        <v>11.435</v>
      </c>
      <c r="AE469">
        <v>19.077500000000001</v>
      </c>
      <c r="AF469">
        <v>13.930606060606101</v>
      </c>
      <c r="AG469">
        <v>1.0549999999999999</v>
      </c>
      <c r="AH469">
        <v>5.88</v>
      </c>
      <c r="AI469">
        <v>13.225</v>
      </c>
      <c r="AJ469">
        <v>11.3306194690265</v>
      </c>
      <c r="AK469">
        <v>6.77</v>
      </c>
      <c r="AL469">
        <v>9.85</v>
      </c>
      <c r="AM469">
        <v>16.690000000000001</v>
      </c>
      <c r="AN469">
        <v>16.423434343434302</v>
      </c>
      <c r="AO469">
        <v>3.18</v>
      </c>
      <c r="AP469">
        <v>7.52</v>
      </c>
      <c r="AQ469">
        <v>14.6</v>
      </c>
      <c r="AR469">
        <v>9.8465871559633005</v>
      </c>
      <c r="AS469">
        <v>6.58</v>
      </c>
      <c r="AT469">
        <v>12.48</v>
      </c>
      <c r="AU469">
        <v>21</v>
      </c>
      <c r="AV469">
        <v>18.4835294117647</v>
      </c>
      <c r="AW469">
        <v>5.8875000000000002</v>
      </c>
      <c r="AX469">
        <v>10.35</v>
      </c>
      <c r="AY469">
        <v>16.397500000000001</v>
      </c>
      <c r="AZ469">
        <v>13.005580645161301</v>
      </c>
      <c r="BA469">
        <v>6.02</v>
      </c>
      <c r="BB469">
        <v>11.67</v>
      </c>
      <c r="BC469">
        <v>19.16</v>
      </c>
      <c r="BD469">
        <v>14.719086294416201</v>
      </c>
      <c r="BE469">
        <v>5.91</v>
      </c>
      <c r="BF469">
        <v>9.1300000000000008</v>
      </c>
      <c r="BG469">
        <v>16.350000000000001</v>
      </c>
      <c r="BH469">
        <v>15.692653061224499</v>
      </c>
      <c r="BI469">
        <v>6.8849999999999998</v>
      </c>
      <c r="BJ469">
        <v>11.59</v>
      </c>
      <c r="BK469">
        <v>18.88</v>
      </c>
      <c r="BL469">
        <v>14.7264</v>
      </c>
    </row>
    <row r="470" spans="1:64" x14ac:dyDescent="0.25">
      <c r="A470" s="15" t="str">
        <f t="shared" si="14"/>
        <v>Banks w/ Loan Growth (last 4 qtrs)--34880</v>
      </c>
      <c r="B470" s="15" t="str">
        <f t="shared" si="15"/>
        <v>Banks w/ Loan Growth (last 4 qtrs)</v>
      </c>
      <c r="C470">
        <v>22</v>
      </c>
      <c r="D470" s="22">
        <v>34880</v>
      </c>
      <c r="F470">
        <v>89.898989898989896</v>
      </c>
      <c r="J470">
        <v>88.96484375</v>
      </c>
      <c r="N470">
        <v>84.062961141170703</v>
      </c>
      <c r="R470">
        <v>90.909090909090907</v>
      </c>
      <c r="V470">
        <v>89.610389610389603</v>
      </c>
      <c r="Z470">
        <v>92.233009708737896</v>
      </c>
      <c r="AD470">
        <v>87.407407407407405</v>
      </c>
      <c r="AH470">
        <v>77.391304347826093</v>
      </c>
      <c r="AI470"/>
      <c r="AK470"/>
      <c r="AL470">
        <v>96.969696969696997</v>
      </c>
      <c r="AP470">
        <v>85.945945945945994</v>
      </c>
      <c r="AT470">
        <v>93.533487297921496</v>
      </c>
      <c r="AX470">
        <v>92.744479495268095</v>
      </c>
      <c r="BB470">
        <v>89.162561576354705</v>
      </c>
      <c r="BF470">
        <v>86</v>
      </c>
      <c r="BJ470">
        <v>94.488188976377998</v>
      </c>
    </row>
    <row r="471" spans="1:64" x14ac:dyDescent="0.25">
      <c r="A471" s="15" t="str">
        <f t="shared" si="14"/>
        <v>Equity / Assets--34972</v>
      </c>
      <c r="B471" s="15" t="str">
        <f t="shared" si="15"/>
        <v>Equity / Assets</v>
      </c>
      <c r="C471">
        <v>1</v>
      </c>
      <c r="D471" s="22">
        <v>34972</v>
      </c>
      <c r="E471">
        <v>8.6820130354676692</v>
      </c>
      <c r="F471">
        <v>9.9436997319034894</v>
      </c>
      <c r="G471">
        <v>11.7996497402677</v>
      </c>
      <c r="H471">
        <v>10.679622818915099</v>
      </c>
      <c r="I471">
        <v>8.3048308509847892</v>
      </c>
      <c r="J471">
        <v>9.4907886565928408</v>
      </c>
      <c r="K471">
        <v>11.482466617046599</v>
      </c>
      <c r="L471">
        <v>10.1861848188988</v>
      </c>
      <c r="M471">
        <v>8.0710083599958704</v>
      </c>
      <c r="N471">
        <v>9.4273309902832292</v>
      </c>
      <c r="O471">
        <v>11.5106668397594</v>
      </c>
      <c r="P471">
        <v>10.2108014735597</v>
      </c>
      <c r="Q471">
        <v>8.6002880289810602</v>
      </c>
      <c r="R471">
        <v>9.66471224454944</v>
      </c>
      <c r="S471">
        <v>11.6621135873472</v>
      </c>
      <c r="T471">
        <v>10.3627119955026</v>
      </c>
      <c r="U471">
        <v>8.1135626435657802</v>
      </c>
      <c r="V471">
        <v>9.2595770157408506</v>
      </c>
      <c r="W471">
        <v>11.040102182195101</v>
      </c>
      <c r="X471">
        <v>9.8339495833398995</v>
      </c>
      <c r="Y471">
        <v>8.4892524135074101</v>
      </c>
      <c r="Z471">
        <v>9.7056049402241893</v>
      </c>
      <c r="AA471">
        <v>11.735429353660599</v>
      </c>
      <c r="AB471">
        <v>11.0656273832557</v>
      </c>
      <c r="AC471">
        <v>8.5231750758314799</v>
      </c>
      <c r="AD471">
        <v>9.83936130144407</v>
      </c>
      <c r="AE471">
        <v>11.869459799240699</v>
      </c>
      <c r="AF471">
        <v>10.4500800468902</v>
      </c>
      <c r="AG471">
        <v>9.0363532718995394</v>
      </c>
      <c r="AH471">
        <v>10.6589512694646</v>
      </c>
      <c r="AI471">
        <v>13.675438825943599</v>
      </c>
      <c r="AJ471">
        <v>11.5487322790186</v>
      </c>
      <c r="AK471">
        <v>8.3467252999060406</v>
      </c>
      <c r="AL471">
        <v>9.3501048218029403</v>
      </c>
      <c r="AM471">
        <v>10.8522304759988</v>
      </c>
      <c r="AN471">
        <v>9.8471949069441003</v>
      </c>
      <c r="AO471">
        <v>8.7639860660728495</v>
      </c>
      <c r="AP471">
        <v>10.174920119348901</v>
      </c>
      <c r="AQ471">
        <v>12.3208550749923</v>
      </c>
      <c r="AR471">
        <v>10.8752129789445</v>
      </c>
      <c r="AS471">
        <v>7.9786116591075</v>
      </c>
      <c r="AT471">
        <v>9.2419835015552998</v>
      </c>
      <c r="AU471">
        <v>11.0358316441267</v>
      </c>
      <c r="AV471">
        <v>9.8202924311174797</v>
      </c>
      <c r="AW471">
        <v>8.3244824623634308</v>
      </c>
      <c r="AX471">
        <v>9.3315004768325203</v>
      </c>
      <c r="AY471">
        <v>10.7834349825107</v>
      </c>
      <c r="AZ471">
        <v>9.7534849104978996</v>
      </c>
      <c r="BA471">
        <v>7.8799300059175099</v>
      </c>
      <c r="BB471">
        <v>8.99972137085539</v>
      </c>
      <c r="BC471">
        <v>11.077134771850099</v>
      </c>
      <c r="BD471">
        <v>9.8361362276334496</v>
      </c>
      <c r="BE471">
        <v>7.8536202045467904</v>
      </c>
      <c r="BF471">
        <v>8.8180738030721404</v>
      </c>
      <c r="BG471">
        <v>10.377136265649099</v>
      </c>
      <c r="BH471">
        <v>9.5052327894155706</v>
      </c>
      <c r="BI471">
        <v>8.0728414288641908</v>
      </c>
      <c r="BJ471">
        <v>8.7731616261944705</v>
      </c>
      <c r="BK471">
        <v>10.2946800169765</v>
      </c>
      <c r="BL471">
        <v>9.3446684595888492</v>
      </c>
    </row>
    <row r="472" spans="1:64" x14ac:dyDescent="0.25">
      <c r="A472" s="15" t="str">
        <f t="shared" si="14"/>
        <v>Total Risk Based Capital Ratio--34972</v>
      </c>
      <c r="B472" s="15" t="str">
        <f t="shared" si="15"/>
        <v>Total Risk Based Capital Ratio</v>
      </c>
      <c r="C472">
        <v>2</v>
      </c>
      <c r="D472" s="22">
        <v>34972</v>
      </c>
      <c r="E472">
        <v>0</v>
      </c>
      <c r="F472">
        <v>0</v>
      </c>
      <c r="G472">
        <v>0</v>
      </c>
      <c r="H472">
        <v>0</v>
      </c>
      <c r="I472">
        <v>0</v>
      </c>
      <c r="J472">
        <v>0</v>
      </c>
      <c r="K472">
        <v>0</v>
      </c>
      <c r="L472">
        <v>0</v>
      </c>
      <c r="M472">
        <v>0</v>
      </c>
      <c r="N472">
        <v>0</v>
      </c>
      <c r="O472">
        <v>0</v>
      </c>
      <c r="P472">
        <v>0</v>
      </c>
      <c r="Q472">
        <v>0</v>
      </c>
      <c r="R472">
        <v>0</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v>0</v>
      </c>
      <c r="AS472">
        <v>0</v>
      </c>
      <c r="AT472">
        <v>0</v>
      </c>
      <c r="AU472">
        <v>0</v>
      </c>
      <c r="AV472">
        <v>0</v>
      </c>
      <c r="AW472">
        <v>0</v>
      </c>
      <c r="AX472">
        <v>0</v>
      </c>
      <c r="AY472">
        <v>0</v>
      </c>
      <c r="AZ472">
        <v>0</v>
      </c>
      <c r="BA472">
        <v>0</v>
      </c>
      <c r="BB472">
        <v>0</v>
      </c>
      <c r="BC472">
        <v>0</v>
      </c>
      <c r="BD472">
        <v>0</v>
      </c>
      <c r="BE472">
        <v>0</v>
      </c>
      <c r="BF472">
        <v>0</v>
      </c>
      <c r="BG472">
        <v>0</v>
      </c>
      <c r="BH472">
        <v>0</v>
      </c>
      <c r="BI472">
        <v>0</v>
      </c>
      <c r="BJ472">
        <v>0</v>
      </c>
      <c r="BK472">
        <v>0</v>
      </c>
      <c r="BL472">
        <v>0</v>
      </c>
    </row>
    <row r="473" spans="1:64" x14ac:dyDescent="0.25">
      <c r="A473" s="15" t="str">
        <f t="shared" si="14"/>
        <v>Tier 1 Leverage Ratio--34972</v>
      </c>
      <c r="B473" s="15" t="str">
        <f t="shared" si="15"/>
        <v>Tier 1 Leverage Ratio</v>
      </c>
      <c r="C473">
        <v>3</v>
      </c>
      <c r="D473" s="22">
        <v>34972</v>
      </c>
      <c r="E473">
        <v>0</v>
      </c>
      <c r="F473">
        <v>0</v>
      </c>
      <c r="G473">
        <v>0</v>
      </c>
      <c r="H473">
        <v>0</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c r="AW473">
        <v>0</v>
      </c>
      <c r="AX473">
        <v>0</v>
      </c>
      <c r="AY473">
        <v>0</v>
      </c>
      <c r="AZ473">
        <v>0</v>
      </c>
      <c r="BA473">
        <v>0</v>
      </c>
      <c r="BB473">
        <v>0</v>
      </c>
      <c r="BC473">
        <v>0</v>
      </c>
      <c r="BD473">
        <v>0</v>
      </c>
      <c r="BE473">
        <v>0</v>
      </c>
      <c r="BF473">
        <v>0</v>
      </c>
      <c r="BG473">
        <v>0</v>
      </c>
      <c r="BH473">
        <v>0</v>
      </c>
      <c r="BI473">
        <v>0</v>
      </c>
      <c r="BJ473">
        <v>0</v>
      </c>
      <c r="BK473">
        <v>0</v>
      </c>
      <c r="BL473">
        <v>0</v>
      </c>
    </row>
    <row r="474" spans="1:64" x14ac:dyDescent="0.25">
      <c r="A474" s="15" t="str">
        <f t="shared" si="14"/>
        <v>ALLL / Nonaccrual Loans--34972</v>
      </c>
      <c r="B474" s="15" t="str">
        <f t="shared" si="15"/>
        <v>ALLL / Nonaccrual Loans</v>
      </c>
      <c r="C474">
        <v>4</v>
      </c>
      <c r="D474" s="22">
        <v>34972</v>
      </c>
      <c r="E474">
        <v>206.18228602383499</v>
      </c>
      <c r="F474">
        <v>382.69230769230802</v>
      </c>
      <c r="G474">
        <v>1079.1481164383599</v>
      </c>
      <c r="H474">
        <v>2127.4253028267799</v>
      </c>
      <c r="I474">
        <v>145.048986101618</v>
      </c>
      <c r="J474">
        <v>348.91304347826099</v>
      </c>
      <c r="K474">
        <v>1007.14285714286</v>
      </c>
      <c r="L474">
        <v>1097.26871270267</v>
      </c>
      <c r="M474">
        <v>139.23444976076601</v>
      </c>
      <c r="N474">
        <v>305.40540540540502</v>
      </c>
      <c r="O474">
        <v>818.53658536585397</v>
      </c>
      <c r="P474">
        <v>962.40450796501398</v>
      </c>
      <c r="Q474">
        <v>214.32809369702599</v>
      </c>
      <c r="R474">
        <v>333.33333333333297</v>
      </c>
      <c r="S474">
        <v>795.905867182463</v>
      </c>
      <c r="T474">
        <v>1713.0768706533499</v>
      </c>
      <c r="U474">
        <v>155.39170506912399</v>
      </c>
      <c r="V474">
        <v>361.82163187855798</v>
      </c>
      <c r="W474">
        <v>1118.3845029239801</v>
      </c>
      <c r="X474">
        <v>1139.4964800048199</v>
      </c>
      <c r="Y474">
        <v>170.42642005798299</v>
      </c>
      <c r="Z474">
        <v>330.63205201759399</v>
      </c>
      <c r="AA474">
        <v>1057.7805077805101</v>
      </c>
      <c r="AB474">
        <v>1329.9956733671299</v>
      </c>
      <c r="AC474">
        <v>178.29801777170201</v>
      </c>
      <c r="AD474">
        <v>441.21967321340202</v>
      </c>
      <c r="AE474">
        <v>1187.1047430829999</v>
      </c>
      <c r="AF474">
        <v>1727.2494774397801</v>
      </c>
      <c r="AG474">
        <v>126.71447781264</v>
      </c>
      <c r="AH474">
        <v>249.14529914529899</v>
      </c>
      <c r="AI474">
        <v>849.12854030501103</v>
      </c>
      <c r="AJ474">
        <v>1504.6715889007201</v>
      </c>
      <c r="AK474">
        <v>105.383345750655</v>
      </c>
      <c r="AL474">
        <v>256.57370517928302</v>
      </c>
      <c r="AM474">
        <v>541.00688375304799</v>
      </c>
      <c r="AN474">
        <v>1239.5613552658101</v>
      </c>
      <c r="AO474">
        <v>128.04887218045101</v>
      </c>
      <c r="AP474">
        <v>319.20154625433202</v>
      </c>
      <c r="AQ474">
        <v>888.19444444444503</v>
      </c>
      <c r="AR474">
        <v>988.86472041237403</v>
      </c>
      <c r="AS474">
        <v>169.66364812419101</v>
      </c>
      <c r="AT474">
        <v>384.50704225352098</v>
      </c>
      <c r="AU474">
        <v>1090.3225806451601</v>
      </c>
      <c r="AV474">
        <v>1139.5710958858699</v>
      </c>
      <c r="AW474">
        <v>143.68993722081399</v>
      </c>
      <c r="AX474">
        <v>345.75379820802499</v>
      </c>
      <c r="AY474">
        <v>1020.53571428571</v>
      </c>
      <c r="AZ474">
        <v>1178.7197248535099</v>
      </c>
      <c r="BA474">
        <v>137.61795154873201</v>
      </c>
      <c r="BB474">
        <v>330.38403614457798</v>
      </c>
      <c r="BC474">
        <v>952.29166666666697</v>
      </c>
      <c r="BD474">
        <v>1394.23203003506</v>
      </c>
      <c r="BE474">
        <v>240.31948734071901</v>
      </c>
      <c r="BF474">
        <v>509.803921568627</v>
      </c>
      <c r="BG474">
        <v>927.60130090728103</v>
      </c>
      <c r="BH474">
        <v>2519.2257799610002</v>
      </c>
      <c r="BI474">
        <v>206.6713648109</v>
      </c>
      <c r="BJ474">
        <v>412.483443708609</v>
      </c>
      <c r="BK474">
        <v>1128.9887187751799</v>
      </c>
      <c r="BL474">
        <v>1372.57702857656</v>
      </c>
    </row>
    <row r="475" spans="1:64" x14ac:dyDescent="0.25">
      <c r="A475" s="15" t="str">
        <f t="shared" si="14"/>
        <v>[NCL + OREO] / [Total Loans + OREO]--34972</v>
      </c>
      <c r="B475" s="15" t="str">
        <f t="shared" si="15"/>
        <v>[NCL + OREO] / [Total Loans + OREO]</v>
      </c>
      <c r="C475">
        <v>5</v>
      </c>
      <c r="D475" s="22">
        <v>34972</v>
      </c>
      <c r="E475">
        <v>0.36990565308439599</v>
      </c>
      <c r="F475">
        <v>0.88470045196653502</v>
      </c>
      <c r="G475">
        <v>1.76450270215604</v>
      </c>
      <c r="H475">
        <v>1.2821958434898799</v>
      </c>
      <c r="I475">
        <v>0.31466045326354802</v>
      </c>
      <c r="J475">
        <v>0.84572259533513205</v>
      </c>
      <c r="K475">
        <v>1.69203524786647</v>
      </c>
      <c r="L475">
        <v>1.20963144405278</v>
      </c>
      <c r="M475">
        <v>0.32776053382291498</v>
      </c>
      <c r="N475">
        <v>0.86230506771705795</v>
      </c>
      <c r="O475">
        <v>1.8248696854609201</v>
      </c>
      <c r="P475">
        <v>1.3701290463139599</v>
      </c>
      <c r="Q475">
        <v>0.47883701168959403</v>
      </c>
      <c r="R475">
        <v>1.0314817475837299</v>
      </c>
      <c r="S475">
        <v>1.2826080662439601</v>
      </c>
      <c r="T475">
        <v>1.18886272941952</v>
      </c>
      <c r="U475">
        <v>0.28559252119659101</v>
      </c>
      <c r="V475">
        <v>0.80930610729919605</v>
      </c>
      <c r="W475">
        <v>1.6407412211843999</v>
      </c>
      <c r="X475">
        <v>1.11934699548191</v>
      </c>
      <c r="Y475">
        <v>0.20968983926926099</v>
      </c>
      <c r="Z475">
        <v>0.75972883285423298</v>
      </c>
      <c r="AA475">
        <v>1.36161983904474</v>
      </c>
      <c r="AB475">
        <v>1.13942537481785</v>
      </c>
      <c r="AC475">
        <v>0.31226912531293499</v>
      </c>
      <c r="AD475">
        <v>0.68731602019122895</v>
      </c>
      <c r="AE475">
        <v>1.5401588527149299</v>
      </c>
      <c r="AF475">
        <v>1.2148944792112999</v>
      </c>
      <c r="AG475">
        <v>0.47451522883277503</v>
      </c>
      <c r="AH475">
        <v>1.15883076340933</v>
      </c>
      <c r="AI475">
        <v>2.6908274026567902</v>
      </c>
      <c r="AJ475">
        <v>1.78408953761128</v>
      </c>
      <c r="AK475">
        <v>0.40434742324460698</v>
      </c>
      <c r="AL475">
        <v>0.90406504065040705</v>
      </c>
      <c r="AM475">
        <v>1.6194823829327101</v>
      </c>
      <c r="AN475">
        <v>1.2408865696059601</v>
      </c>
      <c r="AO475">
        <v>0.35934398413215302</v>
      </c>
      <c r="AP475">
        <v>0.98306211222586903</v>
      </c>
      <c r="AQ475">
        <v>1.9981219059044</v>
      </c>
      <c r="AR475">
        <v>1.4132448915635401</v>
      </c>
      <c r="AS475">
        <v>0.23052094772416201</v>
      </c>
      <c r="AT475">
        <v>0.71278379361690503</v>
      </c>
      <c r="AU475">
        <v>1.3824410882053599</v>
      </c>
      <c r="AV475">
        <v>1.0301897610342901</v>
      </c>
      <c r="AW475">
        <v>0.28209808695145699</v>
      </c>
      <c r="AX475">
        <v>0.77956657440981603</v>
      </c>
      <c r="AY475">
        <v>1.3587468969862</v>
      </c>
      <c r="AZ475">
        <v>1.0620292307484001</v>
      </c>
      <c r="BA475">
        <v>0.22609149675406001</v>
      </c>
      <c r="BB475">
        <v>0.81340937340059905</v>
      </c>
      <c r="BC475">
        <v>1.6226168961135601</v>
      </c>
      <c r="BD475">
        <v>1.18004306480414</v>
      </c>
      <c r="BE475">
        <v>0.44068978805998299</v>
      </c>
      <c r="BF475">
        <v>0.80398162327718203</v>
      </c>
      <c r="BG475">
        <v>1.426884961808</v>
      </c>
      <c r="BH475">
        <v>1.14840502081644</v>
      </c>
      <c r="BI475">
        <v>0.163049591387422</v>
      </c>
      <c r="BJ475">
        <v>0.68093277858096701</v>
      </c>
      <c r="BK475">
        <v>1.2306038374260799</v>
      </c>
      <c r="BL475">
        <v>0.96266596661669501</v>
      </c>
    </row>
    <row r="476" spans="1:64" x14ac:dyDescent="0.25">
      <c r="A476" s="15" t="str">
        <f t="shared" si="14"/>
        <v>[Noncurrent + Delinquent Loans] / [Capital + ALLL]--34972</v>
      </c>
      <c r="B476" s="15" t="str">
        <f t="shared" si="15"/>
        <v>[Noncurrent + Delinquent Loans] / [Capital + ALLL]</v>
      </c>
      <c r="C476">
        <v>6</v>
      </c>
      <c r="D476" s="22">
        <v>34972</v>
      </c>
      <c r="E476">
        <v>4.9715315211503697</v>
      </c>
      <c r="F476">
        <v>11.1295681063123</v>
      </c>
      <c r="G476">
        <v>19.158682222652601</v>
      </c>
      <c r="H476">
        <v>13.229826717426</v>
      </c>
      <c r="I476">
        <v>5.2327832284543403</v>
      </c>
      <c r="J476">
        <v>10.988053758088601</v>
      </c>
      <c r="K476">
        <v>18.816675199044901</v>
      </c>
      <c r="L476">
        <v>13.0916037269053</v>
      </c>
      <c r="M476">
        <v>5.2409474543969496</v>
      </c>
      <c r="N476">
        <v>10.667464830888999</v>
      </c>
      <c r="O476">
        <v>18.664268045873602</v>
      </c>
      <c r="P476">
        <v>13.4244962904683</v>
      </c>
      <c r="Q476">
        <v>7.7658095899930499</v>
      </c>
      <c r="R476">
        <v>12.7132507595233</v>
      </c>
      <c r="S476">
        <v>16.085727743758799</v>
      </c>
      <c r="T476">
        <v>13.9074532212177</v>
      </c>
      <c r="U476">
        <v>5.3634659116102599</v>
      </c>
      <c r="V476">
        <v>10.980343227388101</v>
      </c>
      <c r="W476">
        <v>18.547738951651201</v>
      </c>
      <c r="X476">
        <v>12.774610253625699</v>
      </c>
      <c r="Y476">
        <v>4.1764017593518297</v>
      </c>
      <c r="Z476">
        <v>11.1953509804558</v>
      </c>
      <c r="AA476">
        <v>20.1954216234281</v>
      </c>
      <c r="AB476">
        <v>13.4195574058635</v>
      </c>
      <c r="AC476">
        <v>4.0757798372513596</v>
      </c>
      <c r="AD476">
        <v>8.5956122649130808</v>
      </c>
      <c r="AE476">
        <v>14.3327567141024</v>
      </c>
      <c r="AF476">
        <v>10.4450878029901</v>
      </c>
      <c r="AG476">
        <v>4.7693534100974304</v>
      </c>
      <c r="AH476">
        <v>10.361216730038</v>
      </c>
      <c r="AI476">
        <v>20.1616100881301</v>
      </c>
      <c r="AJ476">
        <v>14.9988968153603</v>
      </c>
      <c r="AK476">
        <v>7.6364122531051599</v>
      </c>
      <c r="AL476">
        <v>14.623655913978499</v>
      </c>
      <c r="AM476">
        <v>22.357344284162998</v>
      </c>
      <c r="AN476">
        <v>16.4482586801164</v>
      </c>
      <c r="AO476">
        <v>4.3869288079612296</v>
      </c>
      <c r="AP476">
        <v>10.3609613964849</v>
      </c>
      <c r="AQ476">
        <v>18.727600806917899</v>
      </c>
      <c r="AR476">
        <v>12.6301911441992</v>
      </c>
      <c r="AS476">
        <v>5.4330366583554897</v>
      </c>
      <c r="AT476">
        <v>10.575250574524301</v>
      </c>
      <c r="AU476">
        <v>18.337675425329898</v>
      </c>
      <c r="AV476">
        <v>12.570133436719599</v>
      </c>
      <c r="AW476">
        <v>7.0356790569832901</v>
      </c>
      <c r="AX476">
        <v>11.7249893312199</v>
      </c>
      <c r="AY476">
        <v>19.654405484911699</v>
      </c>
      <c r="AZ476">
        <v>13.9699851544379</v>
      </c>
      <c r="BA476">
        <v>6.4065378157885204</v>
      </c>
      <c r="BB476">
        <v>10.9333873253695</v>
      </c>
      <c r="BC476">
        <v>19.093942420266501</v>
      </c>
      <c r="BD476">
        <v>14.3658541235231</v>
      </c>
      <c r="BE476">
        <v>6.4479428989954597</v>
      </c>
      <c r="BF476">
        <v>11.7922100205903</v>
      </c>
      <c r="BG476">
        <v>19.543142326611299</v>
      </c>
      <c r="BH476">
        <v>14.5457879125399</v>
      </c>
      <c r="BI476">
        <v>4.92342396137213</v>
      </c>
      <c r="BJ476">
        <v>9.0861159929701198</v>
      </c>
      <c r="BK476">
        <v>16.088931846714701</v>
      </c>
      <c r="BL476">
        <v>11.560255591452499</v>
      </c>
    </row>
    <row r="477" spans="1:64" x14ac:dyDescent="0.25">
      <c r="A477" s="15" t="str">
        <f t="shared" si="14"/>
        <v xml:space="preserve">  Ag [NCL+DQ] / [Capital + ALLL]--34972</v>
      </c>
      <c r="B477" s="15" t="str">
        <f t="shared" si="15"/>
        <v xml:space="preserve">  Ag [NCL+DQ] / [Capital + ALLL]</v>
      </c>
      <c r="C477">
        <v>7</v>
      </c>
      <c r="D477" s="22">
        <v>34972</v>
      </c>
      <c r="E477">
        <v>0</v>
      </c>
      <c r="F477">
        <v>0.74100211714890596</v>
      </c>
      <c r="G477">
        <v>5.6106795860936796</v>
      </c>
      <c r="H477">
        <v>3.92946761450502</v>
      </c>
      <c r="I477">
        <v>0</v>
      </c>
      <c r="J477">
        <v>0.62839188803199097</v>
      </c>
      <c r="K477">
        <v>4.1275351606069197</v>
      </c>
      <c r="L477">
        <v>3.1794221243925702</v>
      </c>
      <c r="M477">
        <v>0</v>
      </c>
      <c r="N477">
        <v>0</v>
      </c>
      <c r="O477">
        <v>1.0119097896781799</v>
      </c>
      <c r="P477">
        <v>1.34459773508446</v>
      </c>
      <c r="Q477">
        <v>0</v>
      </c>
      <c r="R477">
        <v>0</v>
      </c>
      <c r="S477">
        <v>0</v>
      </c>
      <c r="T477">
        <v>5.5432310918094002E-2</v>
      </c>
      <c r="U477">
        <v>0</v>
      </c>
      <c r="V477">
        <v>0.45431815687087601</v>
      </c>
      <c r="W477">
        <v>3.8947935258069499</v>
      </c>
      <c r="X477">
        <v>2.7325383046901401</v>
      </c>
      <c r="Y477">
        <v>0</v>
      </c>
      <c r="Z477">
        <v>4.7997751237803699E-2</v>
      </c>
      <c r="AA477">
        <v>2.54846982931101</v>
      </c>
      <c r="AB477">
        <v>2.6659974425062001</v>
      </c>
      <c r="AC477">
        <v>9.3194481916153302E-2</v>
      </c>
      <c r="AD477">
        <v>1.68734131439892</v>
      </c>
      <c r="AE477">
        <v>4.7914556696312101</v>
      </c>
      <c r="AF477">
        <v>4.0351304454474199</v>
      </c>
      <c r="AG477">
        <v>0.27884588790693299</v>
      </c>
      <c r="AH477">
        <v>3.2109308283518398</v>
      </c>
      <c r="AI477">
        <v>9.2610281044977008</v>
      </c>
      <c r="AJ477">
        <v>6.7098731081871597</v>
      </c>
      <c r="AK477">
        <v>0</v>
      </c>
      <c r="AL477">
        <v>0.53229751114947499</v>
      </c>
      <c r="AM477">
        <v>3.6021297591128798</v>
      </c>
      <c r="AN477">
        <v>2.67995378382175</v>
      </c>
      <c r="AO477">
        <v>0.23268404903213599</v>
      </c>
      <c r="AP477">
        <v>2.5911601750097799</v>
      </c>
      <c r="AQ477">
        <v>7.5683804208208301</v>
      </c>
      <c r="AR477">
        <v>5.2047478223226902</v>
      </c>
      <c r="AS477">
        <v>0</v>
      </c>
      <c r="AT477">
        <v>0.35645980285988299</v>
      </c>
      <c r="AU477">
        <v>3.6173997806750302</v>
      </c>
      <c r="AV477">
        <v>2.8393296389281799</v>
      </c>
      <c r="AW477">
        <v>0</v>
      </c>
      <c r="AX477">
        <v>0</v>
      </c>
      <c r="AY477">
        <v>1.5182451911225801</v>
      </c>
      <c r="AZ477">
        <v>1.64064222724479</v>
      </c>
      <c r="BA477">
        <v>0</v>
      </c>
      <c r="BB477">
        <v>0</v>
      </c>
      <c r="BC477">
        <v>0.86728396708442501</v>
      </c>
      <c r="BD477">
        <v>1.2177319184825099</v>
      </c>
      <c r="BE477">
        <v>0</v>
      </c>
      <c r="BF477">
        <v>2.70709258256632E-2</v>
      </c>
      <c r="BG477">
        <v>1.39052642267341</v>
      </c>
      <c r="BH477">
        <v>1.1801029490525701</v>
      </c>
      <c r="BI477">
        <v>0</v>
      </c>
      <c r="BJ477">
        <v>0</v>
      </c>
      <c r="BK477">
        <v>0</v>
      </c>
      <c r="BL477">
        <v>0.59403223120594795</v>
      </c>
    </row>
    <row r="478" spans="1:64" x14ac:dyDescent="0.25">
      <c r="A478" s="15" t="str">
        <f t="shared" si="14"/>
        <v xml:space="preserve">  CLD [NCL+DQ] / [Capital + ALLL]--34972</v>
      </c>
      <c r="B478" s="15" t="str">
        <f t="shared" si="15"/>
        <v xml:space="preserve">  CLD [NCL+DQ] / [Capital + ALLL]</v>
      </c>
      <c r="C478">
        <v>8</v>
      </c>
      <c r="D478" s="22">
        <v>34972</v>
      </c>
      <c r="E478">
        <v>0</v>
      </c>
      <c r="F478">
        <v>0</v>
      </c>
      <c r="G478">
        <v>0</v>
      </c>
      <c r="H478">
        <v>0.16239904347605</v>
      </c>
      <c r="I478">
        <v>0</v>
      </c>
      <c r="J478">
        <v>0</v>
      </c>
      <c r="K478">
        <v>0</v>
      </c>
      <c r="L478">
        <v>0.170355636427996</v>
      </c>
      <c r="M478">
        <v>0</v>
      </c>
      <c r="N478">
        <v>0</v>
      </c>
      <c r="O478">
        <v>0</v>
      </c>
      <c r="P478">
        <v>0.33724608612343598</v>
      </c>
      <c r="Q478">
        <v>0</v>
      </c>
      <c r="R478">
        <v>0</v>
      </c>
      <c r="S478">
        <v>0</v>
      </c>
      <c r="T478">
        <v>6.5512610315477697E-3</v>
      </c>
      <c r="U478">
        <v>0</v>
      </c>
      <c r="V478">
        <v>0</v>
      </c>
      <c r="W478">
        <v>0</v>
      </c>
      <c r="X478">
        <v>0.22198932566535301</v>
      </c>
      <c r="Y478">
        <v>0</v>
      </c>
      <c r="Z478">
        <v>0</v>
      </c>
      <c r="AA478">
        <v>0</v>
      </c>
      <c r="AB478">
        <v>0.32314898657185898</v>
      </c>
      <c r="AC478">
        <v>0</v>
      </c>
      <c r="AD478">
        <v>0</v>
      </c>
      <c r="AE478">
        <v>0</v>
      </c>
      <c r="AF478">
        <v>4.3642895038012802E-2</v>
      </c>
      <c r="AG478">
        <v>0</v>
      </c>
      <c r="AH478">
        <v>0</v>
      </c>
      <c r="AI478">
        <v>0</v>
      </c>
      <c r="AJ478">
        <v>0.121107963735461</v>
      </c>
      <c r="AK478">
        <v>0</v>
      </c>
      <c r="AL478">
        <v>0</v>
      </c>
      <c r="AM478">
        <v>0</v>
      </c>
      <c r="AN478">
        <v>0.145997813517981</v>
      </c>
      <c r="AO478">
        <v>0</v>
      </c>
      <c r="AP478">
        <v>0</v>
      </c>
      <c r="AQ478">
        <v>0</v>
      </c>
      <c r="AR478">
        <v>9.8518125184047498E-2</v>
      </c>
      <c r="AS478">
        <v>0</v>
      </c>
      <c r="AT478">
        <v>0</v>
      </c>
      <c r="AU478">
        <v>0</v>
      </c>
      <c r="AV478">
        <v>0.26344496205225298</v>
      </c>
      <c r="AW478">
        <v>0</v>
      </c>
      <c r="AX478">
        <v>0</v>
      </c>
      <c r="AY478">
        <v>0</v>
      </c>
      <c r="AZ478">
        <v>0.189634631382017</v>
      </c>
      <c r="BA478">
        <v>0</v>
      </c>
      <c r="BB478">
        <v>0</v>
      </c>
      <c r="BC478">
        <v>0</v>
      </c>
      <c r="BD478">
        <v>0.29089170893400801</v>
      </c>
      <c r="BE478">
        <v>0</v>
      </c>
      <c r="BF478">
        <v>0</v>
      </c>
      <c r="BG478">
        <v>0</v>
      </c>
      <c r="BH478">
        <v>5.3311695387499601E-2</v>
      </c>
      <c r="BI478">
        <v>0</v>
      </c>
      <c r="BJ478">
        <v>0</v>
      </c>
      <c r="BK478">
        <v>0</v>
      </c>
      <c r="BL478">
        <v>0.55391980022357001</v>
      </c>
    </row>
    <row r="479" spans="1:64" x14ac:dyDescent="0.25">
      <c r="A479" s="15" t="str">
        <f t="shared" si="14"/>
        <v xml:space="preserve">  CRE [NCL+DQ] / [Capital + ALLL]--34972</v>
      </c>
      <c r="B479" s="15" t="str">
        <f t="shared" si="15"/>
        <v xml:space="preserve">  CRE [NCL+DQ] / [Capital + ALLL]</v>
      </c>
      <c r="C479">
        <v>9</v>
      </c>
      <c r="D479" s="22">
        <v>34972</v>
      </c>
      <c r="E479">
        <v>0</v>
      </c>
      <c r="F479">
        <v>0</v>
      </c>
      <c r="G479">
        <v>1.4575797853347801</v>
      </c>
      <c r="H479">
        <v>1.2485329403359799</v>
      </c>
      <c r="I479">
        <v>0</v>
      </c>
      <c r="J479">
        <v>0</v>
      </c>
      <c r="K479">
        <v>1.7892339141687901</v>
      </c>
      <c r="L479">
        <v>1.4693859515196199</v>
      </c>
      <c r="M479">
        <v>0</v>
      </c>
      <c r="N479">
        <v>0.42979942693409701</v>
      </c>
      <c r="O479">
        <v>2.9435163086714402</v>
      </c>
      <c r="P479">
        <v>2.2809146851932001</v>
      </c>
      <c r="Q479">
        <v>0</v>
      </c>
      <c r="R479">
        <v>0</v>
      </c>
      <c r="S479">
        <v>1.2553802008608299</v>
      </c>
      <c r="T479">
        <v>1.3848567663601501</v>
      </c>
      <c r="U479">
        <v>0</v>
      </c>
      <c r="V479">
        <v>0.155860721252055</v>
      </c>
      <c r="W479">
        <v>2.1961711888372801</v>
      </c>
      <c r="X479">
        <v>1.5846141638378499</v>
      </c>
      <c r="Y479">
        <v>0</v>
      </c>
      <c r="Z479">
        <v>0</v>
      </c>
      <c r="AA479">
        <v>1.1937881097561001</v>
      </c>
      <c r="AB479">
        <v>1.5314824574552901</v>
      </c>
      <c r="AC479">
        <v>0</v>
      </c>
      <c r="AD479">
        <v>0</v>
      </c>
      <c r="AE479">
        <v>0.61336526964626703</v>
      </c>
      <c r="AF479">
        <v>0.74578659414752502</v>
      </c>
      <c r="AG479">
        <v>0</v>
      </c>
      <c r="AH479">
        <v>0</v>
      </c>
      <c r="AI479">
        <v>0.58217702432078999</v>
      </c>
      <c r="AJ479">
        <v>0.84944358862145297</v>
      </c>
      <c r="AK479">
        <v>0</v>
      </c>
      <c r="AL479">
        <v>1.33988387673068</v>
      </c>
      <c r="AM479">
        <v>3.7217388660512598</v>
      </c>
      <c r="AN479">
        <v>2.7932590806220299</v>
      </c>
      <c r="AO479">
        <v>0</v>
      </c>
      <c r="AP479">
        <v>0</v>
      </c>
      <c r="AQ479">
        <v>1.0082972038446301</v>
      </c>
      <c r="AR479">
        <v>1.04539952486045</v>
      </c>
      <c r="AS479">
        <v>0</v>
      </c>
      <c r="AT479">
        <v>0</v>
      </c>
      <c r="AU479">
        <v>1.99615751528185</v>
      </c>
      <c r="AV479">
        <v>1.52977011796764</v>
      </c>
      <c r="AW479">
        <v>0</v>
      </c>
      <c r="AX479">
        <v>0.27539404977920701</v>
      </c>
      <c r="AY479">
        <v>2.4230235065530699</v>
      </c>
      <c r="AZ479">
        <v>1.6716447013147999</v>
      </c>
      <c r="BA479">
        <v>0</v>
      </c>
      <c r="BB479">
        <v>0</v>
      </c>
      <c r="BC479">
        <v>1.8519134743276999</v>
      </c>
      <c r="BD479">
        <v>1.63846887419797</v>
      </c>
      <c r="BE479">
        <v>0</v>
      </c>
      <c r="BF479">
        <v>0.68121341138903702</v>
      </c>
      <c r="BG479">
        <v>2.1710172251910498</v>
      </c>
      <c r="BH479">
        <v>2.1945781457062998</v>
      </c>
      <c r="BI479">
        <v>0</v>
      </c>
      <c r="BJ479">
        <v>0.49067713444553501</v>
      </c>
      <c r="BK479">
        <v>3.2358891513101198</v>
      </c>
      <c r="BL479">
        <v>2.1373394506821399</v>
      </c>
    </row>
    <row r="480" spans="1:64" x14ac:dyDescent="0.25">
      <c r="A480" s="15" t="str">
        <f t="shared" si="14"/>
        <v xml:space="preserve">  Res RE [NCL+DQ] / [Capital + ALLL]--34972</v>
      </c>
      <c r="B480" s="15" t="str">
        <f t="shared" si="15"/>
        <v xml:space="preserve">  Res RE [NCL+DQ] / [Capital + ALLL]</v>
      </c>
      <c r="C480">
        <v>10</v>
      </c>
      <c r="D480" s="22">
        <v>34972</v>
      </c>
      <c r="E480">
        <v>0.16280026931571701</v>
      </c>
      <c r="F480">
        <v>1.1883541295305999</v>
      </c>
      <c r="G480">
        <v>2.7689522497238799</v>
      </c>
      <c r="H480">
        <v>2.07159588313066</v>
      </c>
      <c r="I480">
        <v>2.0045380372231501E-2</v>
      </c>
      <c r="J480">
        <v>1.2275415690213101</v>
      </c>
      <c r="K480">
        <v>3.1093189565485599</v>
      </c>
      <c r="L480">
        <v>2.22571813331496</v>
      </c>
      <c r="M480">
        <v>0.362680206727718</v>
      </c>
      <c r="N480">
        <v>1.96022727272727</v>
      </c>
      <c r="O480">
        <v>4.8351405178136799</v>
      </c>
      <c r="P480">
        <v>3.3056680903756002</v>
      </c>
      <c r="Q480">
        <v>1.49235768443856</v>
      </c>
      <c r="R480">
        <v>2.7202072538860098</v>
      </c>
      <c r="S480">
        <v>4.6728971962616797</v>
      </c>
      <c r="T480">
        <v>4.3468406696421802</v>
      </c>
      <c r="U480">
        <v>0.30676246678048402</v>
      </c>
      <c r="V480">
        <v>1.6037720027807001</v>
      </c>
      <c r="W480">
        <v>3.4656400155088098</v>
      </c>
      <c r="X480">
        <v>2.4490332775282302</v>
      </c>
      <c r="Y480">
        <v>0</v>
      </c>
      <c r="Z480">
        <v>0.83691062212425904</v>
      </c>
      <c r="AA480">
        <v>2.48826410686087</v>
      </c>
      <c r="AB480">
        <v>1.93737103826859</v>
      </c>
      <c r="AC480">
        <v>0</v>
      </c>
      <c r="AD480">
        <v>8.9940266429757706E-2</v>
      </c>
      <c r="AE480">
        <v>1.0956142960506301</v>
      </c>
      <c r="AF480">
        <v>0.627977406959355</v>
      </c>
      <c r="AG480">
        <v>0</v>
      </c>
      <c r="AH480">
        <v>2.2675736961451198E-2</v>
      </c>
      <c r="AI480">
        <v>1.10722496382364</v>
      </c>
      <c r="AJ480">
        <v>0.73805331345424496</v>
      </c>
      <c r="AK480">
        <v>1.94107063896517</v>
      </c>
      <c r="AL480">
        <v>4.1732783243414797</v>
      </c>
      <c r="AM480">
        <v>6.7430175246440296</v>
      </c>
      <c r="AN480">
        <v>4.84897507972107</v>
      </c>
      <c r="AO480">
        <v>0</v>
      </c>
      <c r="AP480">
        <v>0.65279873912383202</v>
      </c>
      <c r="AQ480">
        <v>2.1018477290100401</v>
      </c>
      <c r="AR480">
        <v>1.41116403733727</v>
      </c>
      <c r="AS480">
        <v>0.11643654860390799</v>
      </c>
      <c r="AT480">
        <v>1.3715216383482001</v>
      </c>
      <c r="AU480">
        <v>3.1969343598569999</v>
      </c>
      <c r="AV480">
        <v>2.2933155328622798</v>
      </c>
      <c r="AW480">
        <v>1.53940399210642</v>
      </c>
      <c r="AX480">
        <v>3.29112763833926</v>
      </c>
      <c r="AY480">
        <v>5.7875572906441901</v>
      </c>
      <c r="AZ480">
        <v>4.3354026581961103</v>
      </c>
      <c r="BA480">
        <v>0.15863521656184201</v>
      </c>
      <c r="BB480">
        <v>1.4105201292976799</v>
      </c>
      <c r="BC480">
        <v>3.5182779957360499</v>
      </c>
      <c r="BD480">
        <v>2.4543683978850899</v>
      </c>
      <c r="BE480">
        <v>0</v>
      </c>
      <c r="BF480">
        <v>0.71314529004789795</v>
      </c>
      <c r="BG480">
        <v>2.1365795201123099</v>
      </c>
      <c r="BH480">
        <v>1.4295032305731299</v>
      </c>
      <c r="BI480">
        <v>0.425878481444183</v>
      </c>
      <c r="BJ480">
        <v>1.5659638696287901</v>
      </c>
      <c r="BK480">
        <v>3.7130561640492199</v>
      </c>
      <c r="BL480">
        <v>2.55867755933687</v>
      </c>
    </row>
    <row r="481" spans="1:64" x14ac:dyDescent="0.25">
      <c r="A481" s="15" t="str">
        <f t="shared" si="14"/>
        <v xml:space="preserve">  C&amp;I [NCL+DQ] / [Capital + ALLL]--34972</v>
      </c>
      <c r="B481" s="15" t="str">
        <f t="shared" si="15"/>
        <v xml:space="preserve">  C&amp;I [NCL+DQ] / [Capital + ALLL]</v>
      </c>
      <c r="C481">
        <v>11</v>
      </c>
      <c r="D481" s="22">
        <v>34972</v>
      </c>
      <c r="E481">
        <v>1.2657157055699</v>
      </c>
      <c r="F481">
        <v>4.1901408450704203</v>
      </c>
      <c r="G481">
        <v>9.2898102990074793</v>
      </c>
      <c r="H481">
        <v>6.6553484648978802</v>
      </c>
      <c r="I481">
        <v>1.1478808603980999</v>
      </c>
      <c r="J481">
        <v>3.5839160839160802</v>
      </c>
      <c r="K481">
        <v>7.8930487095678998</v>
      </c>
      <c r="L481">
        <v>5.6380966640271302</v>
      </c>
      <c r="M481">
        <v>0.50908291825373597</v>
      </c>
      <c r="N481">
        <v>2.0843550760176601</v>
      </c>
      <c r="O481">
        <v>5.4996405463695197</v>
      </c>
      <c r="P481">
        <v>3.9844920368065799</v>
      </c>
      <c r="Q481">
        <v>1.0981098109811001</v>
      </c>
      <c r="R481">
        <v>3.2357753135793499</v>
      </c>
      <c r="S481">
        <v>7.0375570375570398</v>
      </c>
      <c r="T481">
        <v>4.9995127135535</v>
      </c>
      <c r="U481">
        <v>0.88272934821499804</v>
      </c>
      <c r="V481">
        <v>3.1042117291760198</v>
      </c>
      <c r="W481">
        <v>7.3285935816408596</v>
      </c>
      <c r="X481">
        <v>4.9303200241927696</v>
      </c>
      <c r="Y481">
        <v>1.3521301280590099</v>
      </c>
      <c r="Z481">
        <v>3.7178246870540299</v>
      </c>
      <c r="AA481">
        <v>9.5635063530203492</v>
      </c>
      <c r="AB481">
        <v>6.5950184654103303</v>
      </c>
      <c r="AC481">
        <v>1.8485493753421001</v>
      </c>
      <c r="AD481">
        <v>4.3800514754252697</v>
      </c>
      <c r="AE481">
        <v>8.7611967060876292</v>
      </c>
      <c r="AF481">
        <v>6.5962535650594303</v>
      </c>
      <c r="AG481">
        <v>1.92629110672653</v>
      </c>
      <c r="AH481">
        <v>5.1336444633008096</v>
      </c>
      <c r="AI481">
        <v>10.813398180557</v>
      </c>
      <c r="AJ481">
        <v>8.4766386442220707</v>
      </c>
      <c r="AK481">
        <v>1.1603557408059899</v>
      </c>
      <c r="AL481">
        <v>2.7629104585563402</v>
      </c>
      <c r="AM481">
        <v>6.7905000997579599</v>
      </c>
      <c r="AN481">
        <v>5.11174875543702</v>
      </c>
      <c r="AO481">
        <v>1.3331498356492899</v>
      </c>
      <c r="AP481">
        <v>4.3800514754252697</v>
      </c>
      <c r="AQ481">
        <v>9.8061017808331492</v>
      </c>
      <c r="AR481">
        <v>6.5957356133194098</v>
      </c>
      <c r="AS481">
        <v>1.11983835624235</v>
      </c>
      <c r="AT481">
        <v>3.5410649021406302</v>
      </c>
      <c r="AU481">
        <v>7.6611286208393201</v>
      </c>
      <c r="AV481">
        <v>5.3384808197285203</v>
      </c>
      <c r="AW481">
        <v>0.899241216056755</v>
      </c>
      <c r="AX481">
        <v>2.39439159315971</v>
      </c>
      <c r="AY481">
        <v>6.0360431273605304</v>
      </c>
      <c r="AZ481">
        <v>4.1877191728124101</v>
      </c>
      <c r="BA481">
        <v>2.2436894450055198</v>
      </c>
      <c r="BB481">
        <v>4.83154029504606</v>
      </c>
      <c r="BC481">
        <v>10.458505109339301</v>
      </c>
      <c r="BD481">
        <v>7.3892477696253698</v>
      </c>
      <c r="BE481">
        <v>0.443206215527636</v>
      </c>
      <c r="BF481">
        <v>2.25012228925485</v>
      </c>
      <c r="BG481">
        <v>5.1127323884136802</v>
      </c>
      <c r="BH481">
        <v>3.50520025083084</v>
      </c>
      <c r="BI481">
        <v>0.50439477587139103</v>
      </c>
      <c r="BJ481">
        <v>2.2080471050049102</v>
      </c>
      <c r="BK481">
        <v>5.72783550220612</v>
      </c>
      <c r="BL481">
        <v>4.1229651464991903</v>
      </c>
    </row>
    <row r="482" spans="1:64" x14ac:dyDescent="0.25">
      <c r="A482" s="15" t="str">
        <f t="shared" si="14"/>
        <v xml:space="preserve">  Ind [NCL+DQ] / [Capital + ALLL]--34972</v>
      </c>
      <c r="B482" s="15" t="str">
        <f t="shared" si="15"/>
        <v xml:space="preserve">  Ind [NCL+DQ] / [Capital + ALLL]</v>
      </c>
      <c r="C482">
        <v>12</v>
      </c>
      <c r="D482" s="22">
        <v>34972</v>
      </c>
      <c r="E482">
        <v>0.46026190046723697</v>
      </c>
      <c r="F482">
        <v>1.28004633651897</v>
      </c>
      <c r="G482">
        <v>2.6568760243218499</v>
      </c>
      <c r="H482">
        <v>1.88772158720825</v>
      </c>
      <c r="I482">
        <v>0.488697255393786</v>
      </c>
      <c r="J482">
        <v>1.28541448058762</v>
      </c>
      <c r="K482">
        <v>2.6844638073559901</v>
      </c>
      <c r="L482">
        <v>1.9382351480267099</v>
      </c>
      <c r="M482">
        <v>0.42844901456726697</v>
      </c>
      <c r="N482">
        <v>1.3215859030837001</v>
      </c>
      <c r="O482">
        <v>3.01919868050713</v>
      </c>
      <c r="P482">
        <v>2.3140319683544601</v>
      </c>
      <c r="Q482">
        <v>1.4368861404147</v>
      </c>
      <c r="R482">
        <v>2.2839345964183799</v>
      </c>
      <c r="S482">
        <v>3.9660056657223799</v>
      </c>
      <c r="T482">
        <v>2.9305513949822402</v>
      </c>
      <c r="U482">
        <v>0.55178758366906699</v>
      </c>
      <c r="V482">
        <v>1.33236141326243</v>
      </c>
      <c r="W482">
        <v>2.7422126686080901</v>
      </c>
      <c r="X482">
        <v>1.9753584524153101</v>
      </c>
      <c r="Y482">
        <v>0.40741687274794203</v>
      </c>
      <c r="Z482">
        <v>1.4896743193476401</v>
      </c>
      <c r="AA482">
        <v>2.8008304027989199</v>
      </c>
      <c r="AB482">
        <v>1.9827614295778999</v>
      </c>
      <c r="AC482">
        <v>0.19156141793286499</v>
      </c>
      <c r="AD482">
        <v>0.66217205901893805</v>
      </c>
      <c r="AE482">
        <v>1.48694607476561</v>
      </c>
      <c r="AF482">
        <v>1.1150022911456301</v>
      </c>
      <c r="AG482">
        <v>0.32844295191463602</v>
      </c>
      <c r="AH482">
        <v>1.12632508833922</v>
      </c>
      <c r="AI482">
        <v>2.1701695033330299</v>
      </c>
      <c r="AJ482">
        <v>2.9122684216622798</v>
      </c>
      <c r="AK482">
        <v>0.85086827326446202</v>
      </c>
      <c r="AL482">
        <v>1.8798828125</v>
      </c>
      <c r="AM482">
        <v>3.5979033293969001</v>
      </c>
      <c r="AN482">
        <v>2.4666106771090499</v>
      </c>
      <c r="AO482">
        <v>0.34505304546818399</v>
      </c>
      <c r="AP482">
        <v>1.0534421105857701</v>
      </c>
      <c r="AQ482">
        <v>2.1546645994584801</v>
      </c>
      <c r="AR482">
        <v>1.56519123817107</v>
      </c>
      <c r="AS482">
        <v>0.49944119001369203</v>
      </c>
      <c r="AT482">
        <v>1.18374184549856</v>
      </c>
      <c r="AU482">
        <v>2.6400066143380001</v>
      </c>
      <c r="AV482">
        <v>1.8434854852617399</v>
      </c>
      <c r="AW482">
        <v>0.83740158806307097</v>
      </c>
      <c r="AX482">
        <v>1.72345510818748</v>
      </c>
      <c r="AY482">
        <v>3.37917445817763</v>
      </c>
      <c r="AZ482">
        <v>2.3640483921581299</v>
      </c>
      <c r="BA482">
        <v>0.58577285130189505</v>
      </c>
      <c r="BB482">
        <v>1.39372822299652</v>
      </c>
      <c r="BC482">
        <v>2.6602290756081199</v>
      </c>
      <c r="BD482">
        <v>1.9762067202487199</v>
      </c>
      <c r="BE482">
        <v>0.80851137701127296</v>
      </c>
      <c r="BF482">
        <v>1.8018018018018001</v>
      </c>
      <c r="BG482">
        <v>4.7898193311050798</v>
      </c>
      <c r="BH482">
        <v>6.3581002049388902</v>
      </c>
      <c r="BI482">
        <v>0.46691842670559702</v>
      </c>
      <c r="BJ482">
        <v>1.09472884895273</v>
      </c>
      <c r="BK482">
        <v>2.3765794335354502</v>
      </c>
      <c r="BL482">
        <v>1.6665793097553301</v>
      </c>
    </row>
    <row r="483" spans="1:64" x14ac:dyDescent="0.25">
      <c r="A483" s="15" t="str">
        <f t="shared" si="14"/>
        <v xml:space="preserve">  OREO / [Capital + ALLL]--34972</v>
      </c>
      <c r="B483" s="15" t="str">
        <f t="shared" si="15"/>
        <v xml:space="preserve">  OREO / [Capital + ALLL]</v>
      </c>
      <c r="C483">
        <v>13</v>
      </c>
      <c r="D483" s="22">
        <v>34972</v>
      </c>
      <c r="E483">
        <v>0</v>
      </c>
      <c r="F483">
        <v>0</v>
      </c>
      <c r="G483">
        <v>0.736214519548265</v>
      </c>
      <c r="H483">
        <v>0.73679831405775797</v>
      </c>
      <c r="I483">
        <v>0</v>
      </c>
      <c r="J483">
        <v>0</v>
      </c>
      <c r="K483">
        <v>0.92266998386308496</v>
      </c>
      <c r="L483">
        <v>0.83785312641094001</v>
      </c>
      <c r="M483">
        <v>0</v>
      </c>
      <c r="N483">
        <v>0.10851871947911</v>
      </c>
      <c r="O483">
        <v>1.79826712440739</v>
      </c>
      <c r="P483">
        <v>1.68379297261705</v>
      </c>
      <c r="Q483">
        <v>0</v>
      </c>
      <c r="R483">
        <v>0.26558073654390901</v>
      </c>
      <c r="S483">
        <v>1.69752267784202</v>
      </c>
      <c r="T483">
        <v>1.0094199795271099</v>
      </c>
      <c r="U483">
        <v>0</v>
      </c>
      <c r="V483">
        <v>0</v>
      </c>
      <c r="W483">
        <v>0.95415012577456604</v>
      </c>
      <c r="X483">
        <v>0.88942165783331595</v>
      </c>
      <c r="Y483">
        <v>0</v>
      </c>
      <c r="Z483">
        <v>0</v>
      </c>
      <c r="AA483">
        <v>0.47467086161569699</v>
      </c>
      <c r="AB483">
        <v>0.49524373877769501</v>
      </c>
      <c r="AC483">
        <v>0</v>
      </c>
      <c r="AD483">
        <v>0</v>
      </c>
      <c r="AE483">
        <v>0.53687504114132201</v>
      </c>
      <c r="AF483">
        <v>0.69291097326770801</v>
      </c>
      <c r="AG483">
        <v>0</v>
      </c>
      <c r="AH483">
        <v>0</v>
      </c>
      <c r="AI483">
        <v>0.98407286865116095</v>
      </c>
      <c r="AJ483">
        <v>1.07247101746705</v>
      </c>
      <c r="AK483">
        <v>0</v>
      </c>
      <c r="AL483">
        <v>0</v>
      </c>
      <c r="AM483">
        <v>1.23018575865281</v>
      </c>
      <c r="AN483">
        <v>1.1966997270178099</v>
      </c>
      <c r="AO483">
        <v>0</v>
      </c>
      <c r="AP483">
        <v>0</v>
      </c>
      <c r="AQ483">
        <v>0.92413224907025504</v>
      </c>
      <c r="AR483">
        <v>0.89803758549403401</v>
      </c>
      <c r="AS483">
        <v>0</v>
      </c>
      <c r="AT483">
        <v>0</v>
      </c>
      <c r="AU483">
        <v>0.78467589104433599</v>
      </c>
      <c r="AV483">
        <v>0.77631479102606904</v>
      </c>
      <c r="AW483">
        <v>0</v>
      </c>
      <c r="AX483">
        <v>0</v>
      </c>
      <c r="AY483">
        <v>0.88205104430258296</v>
      </c>
      <c r="AZ483">
        <v>0.79645014023048499</v>
      </c>
      <c r="BA483">
        <v>0</v>
      </c>
      <c r="BB483">
        <v>0</v>
      </c>
      <c r="BC483">
        <v>1.01063399569293</v>
      </c>
      <c r="BD483">
        <v>0.99204011533810799</v>
      </c>
      <c r="BE483">
        <v>0</v>
      </c>
      <c r="BF483">
        <v>5.1760950676127397E-2</v>
      </c>
      <c r="BG483">
        <v>1.1639421438733899</v>
      </c>
      <c r="BH483">
        <v>1.21842799627335</v>
      </c>
      <c r="BI483">
        <v>0</v>
      </c>
      <c r="BJ483">
        <v>0</v>
      </c>
      <c r="BK483">
        <v>0.98148145248223295</v>
      </c>
      <c r="BL483">
        <v>1.1580379678218999</v>
      </c>
    </row>
    <row r="484" spans="1:64" x14ac:dyDescent="0.25">
      <c r="A484" s="15" t="str">
        <f t="shared" si="14"/>
        <v>ROAA--34972</v>
      </c>
      <c r="B484" s="15" t="str">
        <f t="shared" si="15"/>
        <v>ROAA</v>
      </c>
      <c r="C484">
        <v>14</v>
      </c>
      <c r="D484" s="22">
        <v>34972</v>
      </c>
      <c r="E484">
        <v>1.04</v>
      </c>
      <c r="F484">
        <v>1.24</v>
      </c>
      <c r="G484">
        <v>1.4550000000000001</v>
      </c>
      <c r="H484">
        <v>1.20980198019802</v>
      </c>
      <c r="I484">
        <v>0.98</v>
      </c>
      <c r="J484">
        <v>1.22</v>
      </c>
      <c r="K484">
        <v>1.49</v>
      </c>
      <c r="L484">
        <v>1.24455455455455</v>
      </c>
      <c r="M484">
        <v>0.93</v>
      </c>
      <c r="N484">
        <v>1.23</v>
      </c>
      <c r="O484">
        <v>1.52</v>
      </c>
      <c r="P484">
        <v>1.2113290689410099</v>
      </c>
      <c r="Q484">
        <v>0.96</v>
      </c>
      <c r="R484">
        <v>1.21</v>
      </c>
      <c r="S484">
        <v>1.38</v>
      </c>
      <c r="T484">
        <v>1.17606060606061</v>
      </c>
      <c r="U484">
        <v>0.93500000000000005</v>
      </c>
      <c r="V484">
        <v>1.17</v>
      </c>
      <c r="W484">
        <v>1.43</v>
      </c>
      <c r="X484">
        <v>1.18479166666667</v>
      </c>
      <c r="Y484">
        <v>1.2075</v>
      </c>
      <c r="Z484">
        <v>1.46</v>
      </c>
      <c r="AA484">
        <v>1.7725</v>
      </c>
      <c r="AB484">
        <v>1.3776470588235299</v>
      </c>
      <c r="AC484">
        <v>1.06</v>
      </c>
      <c r="AD484">
        <v>1.2350000000000001</v>
      </c>
      <c r="AE484">
        <v>1.5249999999999999</v>
      </c>
      <c r="AF484">
        <v>1.261015625</v>
      </c>
      <c r="AG484">
        <v>1.0149999999999999</v>
      </c>
      <c r="AH484">
        <v>1.3</v>
      </c>
      <c r="AI484">
        <v>1.61</v>
      </c>
      <c r="AJ484">
        <v>1.47336283185841</v>
      </c>
      <c r="AK484">
        <v>0.96499999999999997</v>
      </c>
      <c r="AL484">
        <v>1.22</v>
      </c>
      <c r="AM484">
        <v>1.395</v>
      </c>
      <c r="AN484">
        <v>1.2160606060606101</v>
      </c>
      <c r="AO484">
        <v>0.98</v>
      </c>
      <c r="AP484">
        <v>1.21</v>
      </c>
      <c r="AQ484">
        <v>1.4675</v>
      </c>
      <c r="AR484">
        <v>1.2347610294117599</v>
      </c>
      <c r="AS484">
        <v>0.97</v>
      </c>
      <c r="AT484">
        <v>1.22</v>
      </c>
      <c r="AU484">
        <v>1.4975000000000001</v>
      </c>
      <c r="AV484">
        <v>1.23796208530806</v>
      </c>
      <c r="AW484">
        <v>0.96</v>
      </c>
      <c r="AX484">
        <v>1.21</v>
      </c>
      <c r="AY484">
        <v>1.46</v>
      </c>
      <c r="AZ484">
        <v>1.19941558441558</v>
      </c>
      <c r="BA484">
        <v>1.06</v>
      </c>
      <c r="BB484">
        <v>1.31</v>
      </c>
      <c r="BC484">
        <v>1.635</v>
      </c>
      <c r="BD484">
        <v>1.3093513513513499</v>
      </c>
      <c r="BE484">
        <v>1.06</v>
      </c>
      <c r="BF484">
        <v>1.24</v>
      </c>
      <c r="BG484">
        <v>1.5649999999999999</v>
      </c>
      <c r="BH484">
        <v>1.7409090909090901</v>
      </c>
      <c r="BI484">
        <v>1.0049999999999999</v>
      </c>
      <c r="BJ484">
        <v>1.24</v>
      </c>
      <c r="BK484">
        <v>1.53</v>
      </c>
      <c r="BL484">
        <v>1.2524</v>
      </c>
    </row>
    <row r="485" spans="1:64" x14ac:dyDescent="0.25">
      <c r="A485" s="15" t="str">
        <f t="shared" si="14"/>
        <v>NIM--34972</v>
      </c>
      <c r="B485" s="15" t="str">
        <f t="shared" si="15"/>
        <v>NIM</v>
      </c>
      <c r="C485">
        <v>15</v>
      </c>
      <c r="D485" s="22">
        <v>34972</v>
      </c>
      <c r="E485">
        <v>4.4800000000000004</v>
      </c>
      <c r="F485">
        <v>4.93</v>
      </c>
      <c r="G485">
        <v>5.51</v>
      </c>
      <c r="H485">
        <v>5.0634653465346497</v>
      </c>
      <c r="I485">
        <v>4.41</v>
      </c>
      <c r="J485">
        <v>4.82</v>
      </c>
      <c r="K485">
        <v>5.3550000000000004</v>
      </c>
      <c r="L485">
        <v>4.9065265265265303</v>
      </c>
      <c r="M485">
        <v>4.2300000000000004</v>
      </c>
      <c r="N485">
        <v>4.74</v>
      </c>
      <c r="O485">
        <v>5.34</v>
      </c>
      <c r="P485">
        <v>4.8321778860798004</v>
      </c>
      <c r="Q485">
        <v>4.57</v>
      </c>
      <c r="R485">
        <v>5.16</v>
      </c>
      <c r="S485">
        <v>5.42</v>
      </c>
      <c r="T485">
        <v>4.97272727272727</v>
      </c>
      <c r="U485">
        <v>4.3899999999999997</v>
      </c>
      <c r="V485">
        <v>4.8099999999999996</v>
      </c>
      <c r="W485">
        <v>5.3075000000000001</v>
      </c>
      <c r="X485">
        <v>4.8841666666666699</v>
      </c>
      <c r="Y485">
        <v>4.9749999999999996</v>
      </c>
      <c r="Z485">
        <v>5.4749999999999996</v>
      </c>
      <c r="AA485">
        <v>6.07</v>
      </c>
      <c r="AB485">
        <v>5.4836274509803902</v>
      </c>
      <c r="AC485">
        <v>4.3899999999999997</v>
      </c>
      <c r="AD485">
        <v>4.6550000000000002</v>
      </c>
      <c r="AE485">
        <v>5.1174999999999997</v>
      </c>
      <c r="AF485">
        <v>4.6967968750000004</v>
      </c>
      <c r="AG485">
        <v>4.4050000000000002</v>
      </c>
      <c r="AH485">
        <v>4.84</v>
      </c>
      <c r="AI485">
        <v>5.22</v>
      </c>
      <c r="AJ485">
        <v>5.0790265486725703</v>
      </c>
      <c r="AK485">
        <v>4.3049999999999997</v>
      </c>
      <c r="AL485">
        <v>4.59</v>
      </c>
      <c r="AM485">
        <v>5.0149999999999997</v>
      </c>
      <c r="AN485">
        <v>4.6790909090909096</v>
      </c>
      <c r="AO485">
        <v>4.3499999999999996</v>
      </c>
      <c r="AP485">
        <v>4.71</v>
      </c>
      <c r="AQ485">
        <v>5.16</v>
      </c>
      <c r="AR485">
        <v>4.7668749999999998</v>
      </c>
      <c r="AS485">
        <v>4.4325000000000001</v>
      </c>
      <c r="AT485">
        <v>4.8550000000000004</v>
      </c>
      <c r="AU485">
        <v>5.3975</v>
      </c>
      <c r="AV485">
        <v>4.9231753554502404</v>
      </c>
      <c r="AW485">
        <v>4.38</v>
      </c>
      <c r="AX485">
        <v>4.79</v>
      </c>
      <c r="AY485">
        <v>5.375</v>
      </c>
      <c r="AZ485">
        <v>4.8851948051948098</v>
      </c>
      <c r="BA485">
        <v>4.68</v>
      </c>
      <c r="BB485">
        <v>5.31</v>
      </c>
      <c r="BC485">
        <v>5.8849999999999998</v>
      </c>
      <c r="BD485">
        <v>5.29778378378378</v>
      </c>
      <c r="BE485">
        <v>4.26</v>
      </c>
      <c r="BF485">
        <v>4.66</v>
      </c>
      <c r="BG485">
        <v>5.1449999999999996</v>
      </c>
      <c r="BH485">
        <v>5.4325454545454503</v>
      </c>
      <c r="BI485">
        <v>4.76</v>
      </c>
      <c r="BJ485">
        <v>5.39</v>
      </c>
      <c r="BK485">
        <v>5.9349999999999996</v>
      </c>
      <c r="BL485">
        <v>5.3754400000000002</v>
      </c>
    </row>
    <row r="486" spans="1:64" x14ac:dyDescent="0.25">
      <c r="A486" s="15" t="str">
        <f t="shared" si="14"/>
        <v>Provisions / Avg Assets--34972</v>
      </c>
      <c r="B486" s="15" t="str">
        <f t="shared" si="15"/>
        <v>Provisions / Avg Assets</v>
      </c>
      <c r="C486">
        <v>16</v>
      </c>
      <c r="D486" s="22">
        <v>34972</v>
      </c>
      <c r="E486">
        <v>0</v>
      </c>
      <c r="F486">
        <v>0.09</v>
      </c>
      <c r="G486">
        <v>0.185</v>
      </c>
      <c r="H486">
        <v>0.14544554455445499</v>
      </c>
      <c r="I486">
        <v>0</v>
      </c>
      <c r="J486">
        <v>7.0000000000000007E-2</v>
      </c>
      <c r="K486">
        <v>0.17</v>
      </c>
      <c r="L486">
        <v>0.125585585585586</v>
      </c>
      <c r="M486">
        <v>0</v>
      </c>
      <c r="N486">
        <v>0.09</v>
      </c>
      <c r="O486">
        <v>0.21</v>
      </c>
      <c r="P486">
        <v>0.15677226114326301</v>
      </c>
      <c r="Q486">
        <v>0.02</v>
      </c>
      <c r="R486">
        <v>0.08</v>
      </c>
      <c r="S486">
        <v>0.13</v>
      </c>
      <c r="T486">
        <v>9.4545454545454502E-2</v>
      </c>
      <c r="U486">
        <v>0</v>
      </c>
      <c r="V486">
        <v>0.08</v>
      </c>
      <c r="W486">
        <v>0.16</v>
      </c>
      <c r="X486">
        <v>0.116799242424242</v>
      </c>
      <c r="Y486">
        <v>0</v>
      </c>
      <c r="Z486">
        <v>3.5000000000000003E-2</v>
      </c>
      <c r="AA486">
        <v>0.17249999999999999</v>
      </c>
      <c r="AB486">
        <v>0.135980392156863</v>
      </c>
      <c r="AC486">
        <v>0</v>
      </c>
      <c r="AD486">
        <v>0.05</v>
      </c>
      <c r="AE486">
        <v>0.16</v>
      </c>
      <c r="AF486">
        <v>9.2734374999999994E-2</v>
      </c>
      <c r="AG486">
        <v>0</v>
      </c>
      <c r="AH486">
        <v>0.11</v>
      </c>
      <c r="AI486">
        <v>0.26</v>
      </c>
      <c r="AJ486">
        <v>0.32274336283185801</v>
      </c>
      <c r="AK486">
        <v>2.5000000000000001E-2</v>
      </c>
      <c r="AL486">
        <v>0.09</v>
      </c>
      <c r="AM486">
        <v>0.16</v>
      </c>
      <c r="AN486">
        <v>9.9393939393939396E-2</v>
      </c>
      <c r="AO486">
        <v>0</v>
      </c>
      <c r="AP486">
        <v>0.05</v>
      </c>
      <c r="AQ486">
        <v>0.16</v>
      </c>
      <c r="AR486">
        <v>0.111966911764706</v>
      </c>
      <c r="AS486">
        <v>0</v>
      </c>
      <c r="AT486">
        <v>0.08</v>
      </c>
      <c r="AU486">
        <v>0.17</v>
      </c>
      <c r="AV486">
        <v>0.119194312796209</v>
      </c>
      <c r="AW486">
        <v>0</v>
      </c>
      <c r="AX486">
        <v>0.08</v>
      </c>
      <c r="AY486">
        <v>0.13</v>
      </c>
      <c r="AZ486">
        <v>9.03571428571429E-2</v>
      </c>
      <c r="BA486">
        <v>0</v>
      </c>
      <c r="BB486">
        <v>0.1</v>
      </c>
      <c r="BC486">
        <v>0.19500000000000001</v>
      </c>
      <c r="BD486">
        <v>0.14751351351351399</v>
      </c>
      <c r="BE486">
        <v>1.4999999999999999E-2</v>
      </c>
      <c r="BF486">
        <v>0.11</v>
      </c>
      <c r="BG486">
        <v>0.27500000000000002</v>
      </c>
      <c r="BH486">
        <v>0.49127272727272697</v>
      </c>
      <c r="BI486">
        <v>0.06</v>
      </c>
      <c r="BJ486">
        <v>0.11</v>
      </c>
      <c r="BK486">
        <v>0.185</v>
      </c>
      <c r="BL486">
        <v>0.13447999999999999</v>
      </c>
    </row>
    <row r="487" spans="1:64" x14ac:dyDescent="0.25">
      <c r="A487" s="15" t="str">
        <f t="shared" si="14"/>
        <v>Negative Earners (last 4 qtrs)--34972</v>
      </c>
      <c r="B487" s="15" t="str">
        <f t="shared" si="15"/>
        <v>Negative Earners (last 4 qtrs)</v>
      </c>
      <c r="C487">
        <v>17</v>
      </c>
      <c r="D487" s="22">
        <v>34972</v>
      </c>
      <c r="F487">
        <v>0.970873786407767</v>
      </c>
      <c r="H487">
        <v>1</v>
      </c>
      <c r="J487">
        <v>1.3738959764475001</v>
      </c>
      <c r="L487">
        <v>14</v>
      </c>
      <c r="N487">
        <v>3.4232261916608602</v>
      </c>
      <c r="P487">
        <v>344</v>
      </c>
      <c r="R487">
        <v>3.0303030303030298</v>
      </c>
      <c r="T487">
        <v>1</v>
      </c>
      <c r="V487">
        <v>1.8587360594795499</v>
      </c>
      <c r="X487">
        <v>10</v>
      </c>
      <c r="Z487">
        <v>0.96153846153846201</v>
      </c>
      <c r="AB487">
        <v>1</v>
      </c>
      <c r="AD487">
        <v>1.5384615384615401</v>
      </c>
      <c r="AF487">
        <v>2</v>
      </c>
      <c r="AH487">
        <v>0</v>
      </c>
      <c r="AI487"/>
      <c r="AJ487">
        <v>0</v>
      </c>
      <c r="AK487"/>
      <c r="AL487">
        <v>0</v>
      </c>
      <c r="AN487">
        <v>0</v>
      </c>
      <c r="AP487">
        <v>1.6245487364620901</v>
      </c>
      <c r="AR487">
        <v>9</v>
      </c>
      <c r="AT487">
        <v>0.93023255813953498</v>
      </c>
      <c r="AV487">
        <v>4</v>
      </c>
      <c r="AX487">
        <v>1.2738853503184699</v>
      </c>
      <c r="AZ487">
        <v>4</v>
      </c>
      <c r="BB487">
        <v>1.6042780748663099</v>
      </c>
      <c r="BD487">
        <v>3</v>
      </c>
      <c r="BF487">
        <v>0</v>
      </c>
      <c r="BH487">
        <v>0</v>
      </c>
      <c r="BJ487">
        <v>1.5748031496063</v>
      </c>
      <c r="BL487">
        <v>2</v>
      </c>
    </row>
    <row r="488" spans="1:64" x14ac:dyDescent="0.25">
      <c r="A488" s="15" t="str">
        <f t="shared" si="14"/>
        <v>Noncore Funding / Liab--34972</v>
      </c>
      <c r="B488" s="15" t="str">
        <f t="shared" si="15"/>
        <v>Noncore Funding / Liab</v>
      </c>
      <c r="C488">
        <v>18</v>
      </c>
      <c r="D488" s="22">
        <v>34972</v>
      </c>
      <c r="E488">
        <v>6.0281608876585704</v>
      </c>
      <c r="F488">
        <v>11.6710999113351</v>
      </c>
      <c r="G488">
        <v>16.011444178594001</v>
      </c>
      <c r="H488">
        <v>11.9309195916147</v>
      </c>
      <c r="I488">
        <v>6.2348817309825604</v>
      </c>
      <c r="J488">
        <v>10.2421425950838</v>
      </c>
      <c r="K488">
        <v>15.515565804457299</v>
      </c>
      <c r="L488">
        <v>11.5775829426715</v>
      </c>
      <c r="M488">
        <v>8.11540587659991</v>
      </c>
      <c r="N488">
        <v>12.625371705055199</v>
      </c>
      <c r="O488">
        <v>18.508753573393399</v>
      </c>
      <c r="P488">
        <v>14.631365161045199</v>
      </c>
      <c r="Q488">
        <v>5.9111891825646499</v>
      </c>
      <c r="R488">
        <v>8.6352106535610993</v>
      </c>
      <c r="S488">
        <v>12.803201414121601</v>
      </c>
      <c r="T488">
        <v>11.7296909158432</v>
      </c>
      <c r="U488">
        <v>5.9104387839327197</v>
      </c>
      <c r="V488">
        <v>9.3647987139220703</v>
      </c>
      <c r="W488">
        <v>15.084038169448799</v>
      </c>
      <c r="X488">
        <v>10.874983064213</v>
      </c>
      <c r="Y488">
        <v>8.3563147280957608</v>
      </c>
      <c r="Z488">
        <v>13.121592838533701</v>
      </c>
      <c r="AA488">
        <v>17.322139877247501</v>
      </c>
      <c r="AB488">
        <v>13.4058473474536</v>
      </c>
      <c r="AC488">
        <v>8.5917813390629902</v>
      </c>
      <c r="AD488">
        <v>12.8541875101711</v>
      </c>
      <c r="AE488">
        <v>17.276099043863201</v>
      </c>
      <c r="AF488">
        <v>13.6513781310155</v>
      </c>
      <c r="AG488">
        <v>6.7240727320902796</v>
      </c>
      <c r="AH488">
        <v>11.2113671333321</v>
      </c>
      <c r="AI488">
        <v>17.087323102044</v>
      </c>
      <c r="AJ488">
        <v>15.2180870325294</v>
      </c>
      <c r="AK488">
        <v>5.5530236424375596</v>
      </c>
      <c r="AL488">
        <v>8.0599582258262696</v>
      </c>
      <c r="AM488">
        <v>12.262389896677499</v>
      </c>
      <c r="AN488">
        <v>9.5432198481655099</v>
      </c>
      <c r="AO488">
        <v>6.4597266622902501</v>
      </c>
      <c r="AP488">
        <v>10.6052738948204</v>
      </c>
      <c r="AQ488">
        <v>15.891767698036</v>
      </c>
      <c r="AR488">
        <v>11.782636505246399</v>
      </c>
      <c r="AS488">
        <v>6.5998388245595203</v>
      </c>
      <c r="AT488">
        <v>11.134610594457399</v>
      </c>
      <c r="AU488">
        <v>16.051285039777401</v>
      </c>
      <c r="AV488">
        <v>12.009418465981501</v>
      </c>
      <c r="AW488">
        <v>5.46527487254966</v>
      </c>
      <c r="AX488">
        <v>8.1044760445529196</v>
      </c>
      <c r="AY488">
        <v>13.410418458451099</v>
      </c>
      <c r="AZ488">
        <v>9.7501127993544294</v>
      </c>
      <c r="BA488">
        <v>6.1604992361339201</v>
      </c>
      <c r="BB488">
        <v>10.4731893525991</v>
      </c>
      <c r="BC488">
        <v>15.8593995107664</v>
      </c>
      <c r="BD488">
        <v>11.5942407111687</v>
      </c>
      <c r="BE488">
        <v>8.8637475099758802</v>
      </c>
      <c r="BF488">
        <v>12.611209964412801</v>
      </c>
      <c r="BG488">
        <v>18.708565457749899</v>
      </c>
      <c r="BH488">
        <v>19.9389106886162</v>
      </c>
      <c r="BI488">
        <v>5.2641864348927898</v>
      </c>
      <c r="BJ488">
        <v>7.9362358587589998</v>
      </c>
      <c r="BK488">
        <v>13.049387399866999</v>
      </c>
      <c r="BL488">
        <v>10.0497084147491</v>
      </c>
    </row>
    <row r="489" spans="1:64" x14ac:dyDescent="0.25">
      <c r="A489" s="15" t="str">
        <f t="shared" si="14"/>
        <v>Brokered Dep / Liab--34972</v>
      </c>
      <c r="B489" s="15" t="str">
        <f t="shared" si="15"/>
        <v>Brokered Dep / Liab</v>
      </c>
      <c r="C489">
        <v>19</v>
      </c>
      <c r="D489" s="22">
        <v>34972</v>
      </c>
      <c r="E489">
        <v>0</v>
      </c>
      <c r="F489">
        <v>0</v>
      </c>
      <c r="G489">
        <v>0</v>
      </c>
      <c r="H489">
        <v>0.233495757853735</v>
      </c>
      <c r="I489">
        <v>0</v>
      </c>
      <c r="J489">
        <v>0</v>
      </c>
      <c r="K489">
        <v>0</v>
      </c>
      <c r="L489">
        <v>0.46111003197850797</v>
      </c>
      <c r="M489">
        <v>0</v>
      </c>
      <c r="N489">
        <v>0</v>
      </c>
      <c r="O489">
        <v>0</v>
      </c>
      <c r="P489">
        <v>0.25955221870426298</v>
      </c>
      <c r="Q489">
        <v>0</v>
      </c>
      <c r="R489">
        <v>0</v>
      </c>
      <c r="S489">
        <v>0</v>
      </c>
      <c r="T489">
        <v>1.5511076486686199</v>
      </c>
      <c r="U489">
        <v>0</v>
      </c>
      <c r="V489">
        <v>0</v>
      </c>
      <c r="W489">
        <v>0</v>
      </c>
      <c r="X489">
        <v>0.54159460292317996</v>
      </c>
      <c r="Y489">
        <v>0</v>
      </c>
      <c r="Z489">
        <v>0</v>
      </c>
      <c r="AA489">
        <v>0</v>
      </c>
      <c r="AB489">
        <v>0.216635415927425</v>
      </c>
      <c r="AC489">
        <v>0</v>
      </c>
      <c r="AD489">
        <v>0</v>
      </c>
      <c r="AE489">
        <v>0</v>
      </c>
      <c r="AF489">
        <v>0.34774779776770898</v>
      </c>
      <c r="AG489">
        <v>0</v>
      </c>
      <c r="AH489">
        <v>0</v>
      </c>
      <c r="AI489">
        <v>0</v>
      </c>
      <c r="AJ489">
        <v>0.78754003740285705</v>
      </c>
      <c r="AK489">
        <v>0</v>
      </c>
      <c r="AL489">
        <v>0</v>
      </c>
      <c r="AM489">
        <v>0</v>
      </c>
      <c r="AN489">
        <v>0.43034507322832399</v>
      </c>
      <c r="AO489">
        <v>0</v>
      </c>
      <c r="AP489">
        <v>0</v>
      </c>
      <c r="AQ489">
        <v>0</v>
      </c>
      <c r="AR489">
        <v>0.52162383651690003</v>
      </c>
      <c r="AS489">
        <v>0</v>
      </c>
      <c r="AT489">
        <v>0</v>
      </c>
      <c r="AU489">
        <v>0</v>
      </c>
      <c r="AV489">
        <v>0.63953751690090199</v>
      </c>
      <c r="AW489">
        <v>0</v>
      </c>
      <c r="AX489">
        <v>0</v>
      </c>
      <c r="AY489">
        <v>0</v>
      </c>
      <c r="AZ489">
        <v>0.22792174235389301</v>
      </c>
      <c r="BA489">
        <v>0</v>
      </c>
      <c r="BB489">
        <v>0</v>
      </c>
      <c r="BC489">
        <v>0</v>
      </c>
      <c r="BD489">
        <v>0.31520900010014202</v>
      </c>
      <c r="BE489">
        <v>0</v>
      </c>
      <c r="BF489">
        <v>0</v>
      </c>
      <c r="BG489">
        <v>0</v>
      </c>
      <c r="BH489">
        <v>1.0414157154094901</v>
      </c>
      <c r="BI489">
        <v>0</v>
      </c>
      <c r="BJ489">
        <v>0</v>
      </c>
      <c r="BK489">
        <v>0</v>
      </c>
      <c r="BL489">
        <v>0.31666290424082799</v>
      </c>
    </row>
    <row r="490" spans="1:64" x14ac:dyDescent="0.25">
      <c r="A490" s="15" t="str">
        <f t="shared" si="14"/>
        <v>Liquid Assets / Assets--34972</v>
      </c>
      <c r="B490" s="15" t="str">
        <f t="shared" si="15"/>
        <v>Liquid Assets / Assets</v>
      </c>
      <c r="C490">
        <v>20</v>
      </c>
      <c r="D490" s="22">
        <v>34972</v>
      </c>
      <c r="E490">
        <v>4.4840232061264897</v>
      </c>
      <c r="F490">
        <v>13.9609824072461</v>
      </c>
      <c r="G490">
        <v>22.341678456329301</v>
      </c>
      <c r="H490">
        <v>14.2390000336895</v>
      </c>
      <c r="I490">
        <v>4.5018721259478598</v>
      </c>
      <c r="J490">
        <v>12.084617837780399</v>
      </c>
      <c r="K490">
        <v>20.962567167213901</v>
      </c>
      <c r="L490">
        <v>12.993173858026701</v>
      </c>
      <c r="M490">
        <v>4.7365754812563301</v>
      </c>
      <c r="N490">
        <v>12.825421133231201</v>
      </c>
      <c r="O490">
        <v>21.920014315111398</v>
      </c>
      <c r="P490">
        <v>14.0739173803829</v>
      </c>
      <c r="Q490">
        <v>11.6226845525944</v>
      </c>
      <c r="R490">
        <v>18.537426991557201</v>
      </c>
      <c r="S490">
        <v>25.667958583759301</v>
      </c>
      <c r="T490">
        <v>19.3265895964077</v>
      </c>
      <c r="U490">
        <v>5.1235814358393803</v>
      </c>
      <c r="V490">
        <v>12.2264486660877</v>
      </c>
      <c r="W490">
        <v>20.916612656807398</v>
      </c>
      <c r="X490">
        <v>13.354867452654799</v>
      </c>
      <c r="Y490">
        <v>3.9797713672878698</v>
      </c>
      <c r="Z490">
        <v>13.760706841441401</v>
      </c>
      <c r="AA490">
        <v>21.3262283607</v>
      </c>
      <c r="AB490">
        <v>13.282806955692401</v>
      </c>
      <c r="AC490">
        <v>1.3725015317753</v>
      </c>
      <c r="AD490">
        <v>8.4985224540369195</v>
      </c>
      <c r="AE490">
        <v>19.2336129678906</v>
      </c>
      <c r="AF490">
        <v>10.4770702751181</v>
      </c>
      <c r="AG490">
        <v>0.34399518261808198</v>
      </c>
      <c r="AH490">
        <v>7.9765052300529602</v>
      </c>
      <c r="AI490">
        <v>17.598328064285699</v>
      </c>
      <c r="AJ490">
        <v>10.237086516041799</v>
      </c>
      <c r="AK490">
        <v>5.8001834060496398</v>
      </c>
      <c r="AL490">
        <v>14.7115213917983</v>
      </c>
      <c r="AM490">
        <v>21.394356167489601</v>
      </c>
      <c r="AN490">
        <v>15.234534568231799</v>
      </c>
      <c r="AO490">
        <v>2.3808586366081799</v>
      </c>
      <c r="AP490">
        <v>9.4734367843142095</v>
      </c>
      <c r="AQ490">
        <v>18.7942651537534</v>
      </c>
      <c r="AR490">
        <v>11.1220682591259</v>
      </c>
      <c r="AS490">
        <v>5.0449739379282903</v>
      </c>
      <c r="AT490">
        <v>12.4134041826018</v>
      </c>
      <c r="AU490">
        <v>21.405109483322502</v>
      </c>
      <c r="AV490">
        <v>13.311199970748</v>
      </c>
      <c r="AW490">
        <v>7.4772129316927796</v>
      </c>
      <c r="AX490">
        <v>14.5760814513017</v>
      </c>
      <c r="AY490">
        <v>21.660837207947001</v>
      </c>
      <c r="AZ490">
        <v>15.2758138731153</v>
      </c>
      <c r="BA490">
        <v>7.3828276789554099</v>
      </c>
      <c r="BB490">
        <v>14.7115213917983</v>
      </c>
      <c r="BC490">
        <v>23.455260201044901</v>
      </c>
      <c r="BD490">
        <v>15.880958971357799</v>
      </c>
      <c r="BE490">
        <v>4.22608102719534</v>
      </c>
      <c r="BF490">
        <v>11.1073606516798</v>
      </c>
      <c r="BG490">
        <v>19.492232446769801</v>
      </c>
      <c r="BH490">
        <v>12.8734507904922</v>
      </c>
      <c r="BI490">
        <v>9.9061556399553794</v>
      </c>
      <c r="BJ490">
        <v>14.658619937468201</v>
      </c>
      <c r="BK490">
        <v>23.364299333336099</v>
      </c>
      <c r="BL490">
        <v>17.076204613624601</v>
      </c>
    </row>
    <row r="491" spans="1:64" x14ac:dyDescent="0.25">
      <c r="A491" s="15" t="str">
        <f t="shared" si="14"/>
        <v>Net Loan Growth (last 4 qtrs)--34972</v>
      </c>
      <c r="B491" s="15" t="str">
        <f t="shared" si="15"/>
        <v>Net Loan Growth (last 4 qtrs)</v>
      </c>
      <c r="C491">
        <v>21</v>
      </c>
      <c r="D491" s="22">
        <v>34972</v>
      </c>
      <c r="E491">
        <v>2.8</v>
      </c>
      <c r="F491">
        <v>9.41</v>
      </c>
      <c r="G491">
        <v>16.29</v>
      </c>
      <c r="H491">
        <v>12.893232323232301</v>
      </c>
      <c r="I491">
        <v>3.3149999999999999</v>
      </c>
      <c r="J491">
        <v>8.7149999999999999</v>
      </c>
      <c r="K491">
        <v>15.2925</v>
      </c>
      <c r="L491">
        <v>11.0807645875252</v>
      </c>
      <c r="M491">
        <v>3.21</v>
      </c>
      <c r="N491">
        <v>9.31</v>
      </c>
      <c r="O491">
        <v>16.774999999999999</v>
      </c>
      <c r="P491">
        <v>12.0611383951505</v>
      </c>
      <c r="Q491">
        <v>1.52</v>
      </c>
      <c r="R491">
        <v>7.02</v>
      </c>
      <c r="S491">
        <v>12.4</v>
      </c>
      <c r="T491">
        <v>7.05181818181818</v>
      </c>
      <c r="U491">
        <v>3.48</v>
      </c>
      <c r="V491">
        <v>8.48</v>
      </c>
      <c r="W491">
        <v>15.23</v>
      </c>
      <c r="X491">
        <v>10.552884250474399</v>
      </c>
      <c r="Y491">
        <v>3.2925</v>
      </c>
      <c r="Z491">
        <v>8.94</v>
      </c>
      <c r="AA491">
        <v>17.355</v>
      </c>
      <c r="AB491">
        <v>15.899489795918401</v>
      </c>
      <c r="AC491">
        <v>4.5599999999999996</v>
      </c>
      <c r="AD491">
        <v>10.145</v>
      </c>
      <c r="AE491">
        <v>17.579999999999998</v>
      </c>
      <c r="AF491">
        <v>15.214062500000001</v>
      </c>
      <c r="AG491">
        <v>-0.27500000000000002</v>
      </c>
      <c r="AH491">
        <v>6.72</v>
      </c>
      <c r="AI491">
        <v>14.33</v>
      </c>
      <c r="AJ491">
        <v>10.539203539822999</v>
      </c>
      <c r="AK491">
        <v>5.2050000000000001</v>
      </c>
      <c r="AL491">
        <v>10.38</v>
      </c>
      <c r="AM491">
        <v>13.755000000000001</v>
      </c>
      <c r="AN491">
        <v>10.599393939393901</v>
      </c>
      <c r="AO491">
        <v>2.38</v>
      </c>
      <c r="AP491">
        <v>7.18</v>
      </c>
      <c r="AQ491">
        <v>12.82</v>
      </c>
      <c r="AR491">
        <v>9.0785267034990795</v>
      </c>
      <c r="AS491">
        <v>5.61</v>
      </c>
      <c r="AT491">
        <v>11.62</v>
      </c>
      <c r="AU491">
        <v>19.085000000000001</v>
      </c>
      <c r="AV491">
        <v>15.7809241706161</v>
      </c>
      <c r="AW491">
        <v>4.41</v>
      </c>
      <c r="AX491">
        <v>9.4499999999999993</v>
      </c>
      <c r="AY491">
        <v>15.805</v>
      </c>
      <c r="AZ491">
        <v>11.3155081967213</v>
      </c>
      <c r="BA491">
        <v>4.7050000000000001</v>
      </c>
      <c r="BB491">
        <v>11.59</v>
      </c>
      <c r="BC491">
        <v>19.68</v>
      </c>
      <c r="BD491">
        <v>15.209670329670301</v>
      </c>
      <c r="BE491">
        <v>3.9350000000000001</v>
      </c>
      <c r="BF491">
        <v>7.04</v>
      </c>
      <c r="BG491">
        <v>11.775</v>
      </c>
      <c r="BH491">
        <v>12.625636363636399</v>
      </c>
      <c r="BI491">
        <v>5.1550000000000002</v>
      </c>
      <c r="BJ491">
        <v>10.68</v>
      </c>
      <c r="BK491">
        <v>18.905000000000001</v>
      </c>
      <c r="BL491">
        <v>14.2844</v>
      </c>
    </row>
    <row r="492" spans="1:64" x14ac:dyDescent="0.25">
      <c r="A492" s="15" t="str">
        <f t="shared" si="14"/>
        <v>Banks w/ Loan Growth (last 4 qtrs)--34972</v>
      </c>
      <c r="B492" s="15" t="str">
        <f t="shared" si="15"/>
        <v>Banks w/ Loan Growth (last 4 qtrs)</v>
      </c>
      <c r="C492">
        <v>22</v>
      </c>
      <c r="D492" s="22">
        <v>34972</v>
      </c>
      <c r="F492">
        <v>84.466019417475707</v>
      </c>
      <c r="J492">
        <v>87.046123650637895</v>
      </c>
      <c r="N492">
        <v>84.0481639964176</v>
      </c>
      <c r="R492">
        <v>87.878787878787904</v>
      </c>
      <c r="V492">
        <v>87.918215613382898</v>
      </c>
      <c r="Z492">
        <v>86.538461538461505</v>
      </c>
      <c r="AD492">
        <v>91.538461538461505</v>
      </c>
      <c r="AH492">
        <v>73.913043478260903</v>
      </c>
      <c r="AI492"/>
      <c r="AK492"/>
      <c r="AL492">
        <v>91.919191919191903</v>
      </c>
      <c r="AP492">
        <v>84.296028880866402</v>
      </c>
      <c r="AT492">
        <v>91.395348837209298</v>
      </c>
      <c r="AX492">
        <v>90.127388535031898</v>
      </c>
      <c r="BB492">
        <v>87.700534759358305</v>
      </c>
      <c r="BF492">
        <v>89.090909090909093</v>
      </c>
      <c r="BJ492">
        <v>88.976377952755897</v>
      </c>
    </row>
    <row r="493" spans="1:64" x14ac:dyDescent="0.25">
      <c r="A493" s="15" t="str">
        <f t="shared" si="14"/>
        <v>Equity / Assets--35064</v>
      </c>
      <c r="B493" s="15" t="str">
        <f t="shared" si="15"/>
        <v>Equity / Assets</v>
      </c>
      <c r="C493">
        <v>1</v>
      </c>
      <c r="D493" s="22">
        <v>35064</v>
      </c>
      <c r="E493">
        <v>8.4264613122194891</v>
      </c>
      <c r="F493">
        <v>9.7252701397294796</v>
      </c>
      <c r="G493">
        <v>11.755707595251099</v>
      </c>
      <c r="H493">
        <v>10.4590131648203</v>
      </c>
      <c r="I493">
        <v>8.2169180825040904</v>
      </c>
      <c r="J493">
        <v>9.3991950407498308</v>
      </c>
      <c r="K493">
        <v>11.1958321856597</v>
      </c>
      <c r="L493">
        <v>10.0586427088977</v>
      </c>
      <c r="M493">
        <v>8.0171761778124804</v>
      </c>
      <c r="N493">
        <v>9.34045428222122</v>
      </c>
      <c r="O493">
        <v>11.384485263819901</v>
      </c>
      <c r="P493">
        <v>10.120675161265201</v>
      </c>
      <c r="Q493">
        <v>8.7435617675175905</v>
      </c>
      <c r="R493">
        <v>9.6567572728471394</v>
      </c>
      <c r="S493">
        <v>11.710247705037601</v>
      </c>
      <c r="T493">
        <v>10.394765931022601</v>
      </c>
      <c r="U493">
        <v>8.1551043388504301</v>
      </c>
      <c r="V493">
        <v>9.1715035143424792</v>
      </c>
      <c r="W493">
        <v>10.9011251101778</v>
      </c>
      <c r="X493">
        <v>9.7725766882883107</v>
      </c>
      <c r="Y493">
        <v>8.3592412723179308</v>
      </c>
      <c r="Z493">
        <v>9.4995049989709894</v>
      </c>
      <c r="AA493">
        <v>11.344199437456901</v>
      </c>
      <c r="AB493">
        <v>10.4311099887307</v>
      </c>
      <c r="AC493">
        <v>8.54310716650774</v>
      </c>
      <c r="AD493">
        <v>9.6596450165788994</v>
      </c>
      <c r="AE493">
        <v>11.2867963754173</v>
      </c>
      <c r="AF493">
        <v>10.270631034624699</v>
      </c>
      <c r="AG493">
        <v>8.6421247166711996</v>
      </c>
      <c r="AH493">
        <v>10.554689138781701</v>
      </c>
      <c r="AI493">
        <v>12.940196620952699</v>
      </c>
      <c r="AJ493">
        <v>11.3884716930288</v>
      </c>
      <c r="AK493">
        <v>8.0408551106607007</v>
      </c>
      <c r="AL493">
        <v>9.1289768381639504</v>
      </c>
      <c r="AM493">
        <v>10.637219751705199</v>
      </c>
      <c r="AN493">
        <v>9.6673005703818902</v>
      </c>
      <c r="AO493">
        <v>8.6609186648574799</v>
      </c>
      <c r="AP493">
        <v>9.8855604612970307</v>
      </c>
      <c r="AQ493">
        <v>11.950274449904001</v>
      </c>
      <c r="AR493">
        <v>10.6253075224267</v>
      </c>
      <c r="AS493">
        <v>7.8666213470416002</v>
      </c>
      <c r="AT493">
        <v>9.0571847493532598</v>
      </c>
      <c r="AU493">
        <v>10.692605928678701</v>
      </c>
      <c r="AV493">
        <v>9.5985389901236005</v>
      </c>
      <c r="AW493">
        <v>8.1889385659957803</v>
      </c>
      <c r="AX493">
        <v>9.3435360266339202</v>
      </c>
      <c r="AY493">
        <v>10.8917945106173</v>
      </c>
      <c r="AZ493">
        <v>9.7077734512396905</v>
      </c>
      <c r="BA493">
        <v>7.8764452012931399</v>
      </c>
      <c r="BB493">
        <v>8.7710900099673292</v>
      </c>
      <c r="BC493">
        <v>10.705344569445201</v>
      </c>
      <c r="BD493">
        <v>9.7394460724527399</v>
      </c>
      <c r="BE493">
        <v>7.9354408185058398</v>
      </c>
      <c r="BF493">
        <v>8.8049837172608996</v>
      </c>
      <c r="BG493">
        <v>10.681862716925901</v>
      </c>
      <c r="BH493">
        <v>11.8861560129677</v>
      </c>
      <c r="BI493">
        <v>8.0378293945681794</v>
      </c>
      <c r="BJ493">
        <v>8.9215498890939706</v>
      </c>
      <c r="BK493">
        <v>10.514855554275799</v>
      </c>
      <c r="BL493">
        <v>9.3372546602845592</v>
      </c>
    </row>
    <row r="494" spans="1:64" x14ac:dyDescent="0.25">
      <c r="A494" s="15" t="str">
        <f t="shared" si="14"/>
        <v>Total Risk Based Capital Ratio--35064</v>
      </c>
      <c r="B494" s="15" t="str">
        <f t="shared" si="15"/>
        <v>Total Risk Based Capital Ratio</v>
      </c>
      <c r="C494">
        <v>2</v>
      </c>
      <c r="D494" s="22">
        <v>35064</v>
      </c>
      <c r="E494">
        <v>0</v>
      </c>
      <c r="F494">
        <v>0</v>
      </c>
      <c r="G494">
        <v>0</v>
      </c>
      <c r="H494">
        <v>0</v>
      </c>
      <c r="I494">
        <v>0</v>
      </c>
      <c r="J494">
        <v>0</v>
      </c>
      <c r="K494">
        <v>0</v>
      </c>
      <c r="L494">
        <v>0</v>
      </c>
      <c r="M494">
        <v>0</v>
      </c>
      <c r="N494">
        <v>0</v>
      </c>
      <c r="O494">
        <v>0</v>
      </c>
      <c r="P494">
        <v>0</v>
      </c>
      <c r="Q494">
        <v>0</v>
      </c>
      <c r="R494">
        <v>0</v>
      </c>
      <c r="S494">
        <v>0</v>
      </c>
      <c r="T494">
        <v>0</v>
      </c>
      <c r="U494">
        <v>0</v>
      </c>
      <c r="V494">
        <v>0</v>
      </c>
      <c r="W494">
        <v>0</v>
      </c>
      <c r="X494">
        <v>0</v>
      </c>
      <c r="Y494">
        <v>0</v>
      </c>
      <c r="Z494">
        <v>0</v>
      </c>
      <c r="AA494">
        <v>0</v>
      </c>
      <c r="AB494">
        <v>0</v>
      </c>
      <c r="AC494">
        <v>0</v>
      </c>
      <c r="AD494">
        <v>0</v>
      </c>
      <c r="AE494">
        <v>0</v>
      </c>
      <c r="AF494">
        <v>0</v>
      </c>
      <c r="AG494">
        <v>0</v>
      </c>
      <c r="AH494">
        <v>0</v>
      </c>
      <c r="AI494">
        <v>0</v>
      </c>
      <c r="AJ494">
        <v>0</v>
      </c>
      <c r="AK494">
        <v>0</v>
      </c>
      <c r="AL494">
        <v>0</v>
      </c>
      <c r="AM494">
        <v>0</v>
      </c>
      <c r="AN494">
        <v>0</v>
      </c>
      <c r="AO494">
        <v>0</v>
      </c>
      <c r="AP494">
        <v>0</v>
      </c>
      <c r="AQ494">
        <v>0</v>
      </c>
      <c r="AR494">
        <v>0</v>
      </c>
      <c r="AS494">
        <v>0</v>
      </c>
      <c r="AT494">
        <v>0</v>
      </c>
      <c r="AU494">
        <v>0</v>
      </c>
      <c r="AV494">
        <v>0</v>
      </c>
      <c r="AW494">
        <v>0</v>
      </c>
      <c r="AX494">
        <v>0</v>
      </c>
      <c r="AY494">
        <v>0</v>
      </c>
      <c r="AZ494">
        <v>0</v>
      </c>
      <c r="BA494">
        <v>0</v>
      </c>
      <c r="BB494">
        <v>0</v>
      </c>
      <c r="BC494">
        <v>0</v>
      </c>
      <c r="BD494">
        <v>0</v>
      </c>
      <c r="BE494">
        <v>0</v>
      </c>
      <c r="BF494">
        <v>0</v>
      </c>
      <c r="BG494">
        <v>0</v>
      </c>
      <c r="BH494">
        <v>0</v>
      </c>
      <c r="BI494">
        <v>0</v>
      </c>
      <c r="BJ494">
        <v>0</v>
      </c>
      <c r="BK494">
        <v>0</v>
      </c>
      <c r="BL494">
        <v>0</v>
      </c>
    </row>
    <row r="495" spans="1:64" x14ac:dyDescent="0.25">
      <c r="A495" s="15" t="str">
        <f t="shared" si="14"/>
        <v>Tier 1 Leverage Ratio--35064</v>
      </c>
      <c r="B495" s="15" t="str">
        <f t="shared" si="15"/>
        <v>Tier 1 Leverage Ratio</v>
      </c>
      <c r="C495">
        <v>3</v>
      </c>
      <c r="D495" s="22">
        <v>35064</v>
      </c>
      <c r="E495">
        <v>0</v>
      </c>
      <c r="F495">
        <v>0</v>
      </c>
      <c r="G495">
        <v>0</v>
      </c>
      <c r="H495">
        <v>0</v>
      </c>
      <c r="I495">
        <v>0</v>
      </c>
      <c r="J495">
        <v>0</v>
      </c>
      <c r="K495">
        <v>0</v>
      </c>
      <c r="L495">
        <v>0</v>
      </c>
      <c r="M495">
        <v>0</v>
      </c>
      <c r="N495">
        <v>0</v>
      </c>
      <c r="O495">
        <v>0</v>
      </c>
      <c r="P495">
        <v>0</v>
      </c>
      <c r="Q495">
        <v>0</v>
      </c>
      <c r="R495">
        <v>0</v>
      </c>
      <c r="S495">
        <v>0</v>
      </c>
      <c r="T495">
        <v>0</v>
      </c>
      <c r="U495">
        <v>0</v>
      </c>
      <c r="V495">
        <v>0</v>
      </c>
      <c r="W495">
        <v>0</v>
      </c>
      <c r="X495">
        <v>0</v>
      </c>
      <c r="Y495">
        <v>0</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v>0</v>
      </c>
      <c r="AS495">
        <v>0</v>
      </c>
      <c r="AT495">
        <v>0</v>
      </c>
      <c r="AU495">
        <v>0</v>
      </c>
      <c r="AV495">
        <v>0</v>
      </c>
      <c r="AW495">
        <v>0</v>
      </c>
      <c r="AX495">
        <v>0</v>
      </c>
      <c r="AY495">
        <v>0</v>
      </c>
      <c r="AZ495">
        <v>0</v>
      </c>
      <c r="BA495">
        <v>0</v>
      </c>
      <c r="BB495">
        <v>0</v>
      </c>
      <c r="BC495">
        <v>0</v>
      </c>
      <c r="BD495">
        <v>0</v>
      </c>
      <c r="BE495">
        <v>0</v>
      </c>
      <c r="BF495">
        <v>0</v>
      </c>
      <c r="BG495">
        <v>0</v>
      </c>
      <c r="BH495">
        <v>0</v>
      </c>
      <c r="BI495">
        <v>0</v>
      </c>
      <c r="BJ495">
        <v>0</v>
      </c>
      <c r="BK495">
        <v>0</v>
      </c>
      <c r="BL495">
        <v>0</v>
      </c>
    </row>
    <row r="496" spans="1:64" x14ac:dyDescent="0.25">
      <c r="A496" s="15" t="str">
        <f t="shared" si="14"/>
        <v>ALLL / Nonaccrual Loans--35064</v>
      </c>
      <c r="B496" s="15" t="str">
        <f t="shared" si="15"/>
        <v>ALLL / Nonaccrual Loans</v>
      </c>
      <c r="C496">
        <v>4</v>
      </c>
      <c r="D496" s="22">
        <v>35064</v>
      </c>
      <c r="E496">
        <v>218.53507435435699</v>
      </c>
      <c r="F496">
        <v>470.11661807580202</v>
      </c>
      <c r="G496">
        <v>1007.80051150895</v>
      </c>
      <c r="H496">
        <v>1059.4812596654101</v>
      </c>
      <c r="I496">
        <v>149.85381884112701</v>
      </c>
      <c r="J496">
        <v>344.97354497354502</v>
      </c>
      <c r="K496">
        <v>846.27699886320602</v>
      </c>
      <c r="L496">
        <v>990.86476208134297</v>
      </c>
      <c r="M496">
        <v>140.551155396582</v>
      </c>
      <c r="N496">
        <v>308.33333333333297</v>
      </c>
      <c r="O496">
        <v>792.94326241134797</v>
      </c>
      <c r="P496">
        <v>972.94324941100297</v>
      </c>
      <c r="Q496">
        <v>169.55531629045899</v>
      </c>
      <c r="R496">
        <v>244.60674831892399</v>
      </c>
      <c r="S496">
        <v>1221.62867996201</v>
      </c>
      <c r="T496">
        <v>739.40455063944898</v>
      </c>
      <c r="U496">
        <v>148.998353555167</v>
      </c>
      <c r="V496">
        <v>364.32560322239999</v>
      </c>
      <c r="W496">
        <v>982.532186576615</v>
      </c>
      <c r="X496">
        <v>1042.5040529258299</v>
      </c>
      <c r="Y496">
        <v>136.72230652503799</v>
      </c>
      <c r="Z496">
        <v>410.16949152542401</v>
      </c>
      <c r="AA496">
        <v>1039.75903614458</v>
      </c>
      <c r="AB496">
        <v>1500.186726461</v>
      </c>
      <c r="AC496">
        <v>185.14060092449901</v>
      </c>
      <c r="AD496">
        <v>381.90397056205097</v>
      </c>
      <c r="AE496">
        <v>1251.2228260869599</v>
      </c>
      <c r="AF496">
        <v>1875.53644329132</v>
      </c>
      <c r="AG496">
        <v>141.897233201581</v>
      </c>
      <c r="AH496">
        <v>257.31895223420702</v>
      </c>
      <c r="AI496">
        <v>626.08695652173901</v>
      </c>
      <c r="AJ496">
        <v>1469.8112617367699</v>
      </c>
      <c r="AK496">
        <v>122.413793103448</v>
      </c>
      <c r="AL496">
        <v>249.63503649635001</v>
      </c>
      <c r="AM496">
        <v>608.29493087557603</v>
      </c>
      <c r="AN496">
        <v>586.40182762685004</v>
      </c>
      <c r="AO496">
        <v>134.10450387051401</v>
      </c>
      <c r="AP496">
        <v>334.93548387096803</v>
      </c>
      <c r="AQ496">
        <v>903.58796296296305</v>
      </c>
      <c r="AR496">
        <v>1055.1498074454901</v>
      </c>
      <c r="AS496">
        <v>153.80264672036799</v>
      </c>
      <c r="AT496">
        <v>370.23316062176201</v>
      </c>
      <c r="AU496">
        <v>841.15991569857101</v>
      </c>
      <c r="AV496">
        <v>917.98073369039503</v>
      </c>
      <c r="AW496">
        <v>135.777809147374</v>
      </c>
      <c r="AX496">
        <v>285.13581488933602</v>
      </c>
      <c r="AY496">
        <v>662.91799363057305</v>
      </c>
      <c r="AZ496">
        <v>694.718937467616</v>
      </c>
      <c r="BA496">
        <v>145.993179880648</v>
      </c>
      <c r="BB496">
        <v>330.769230769231</v>
      </c>
      <c r="BC496">
        <v>558.62007168458797</v>
      </c>
      <c r="BD496">
        <v>878.79983768410102</v>
      </c>
      <c r="BE496">
        <v>199.81481481481501</v>
      </c>
      <c r="BF496">
        <v>367.231638418079</v>
      </c>
      <c r="BG496">
        <v>844.33885767753395</v>
      </c>
      <c r="BH496">
        <v>897.463039098482</v>
      </c>
      <c r="BI496">
        <v>192.03570334048399</v>
      </c>
      <c r="BJ496">
        <v>393.20652173912998</v>
      </c>
      <c r="BK496">
        <v>1126.1574074074099</v>
      </c>
      <c r="BL496">
        <v>1424.37979278684</v>
      </c>
    </row>
    <row r="497" spans="1:64" x14ac:dyDescent="0.25">
      <c r="A497" s="15" t="str">
        <f t="shared" si="14"/>
        <v>[NCL + OREO] / [Total Loans + OREO]--35064</v>
      </c>
      <c r="B497" s="15" t="str">
        <f t="shared" si="15"/>
        <v>[NCL + OREO] / [Total Loans + OREO]</v>
      </c>
      <c r="C497">
        <v>5</v>
      </c>
      <c r="D497" s="22">
        <v>35064</v>
      </c>
      <c r="E497">
        <v>0.27947367787571598</v>
      </c>
      <c r="F497">
        <v>0.65506455665446595</v>
      </c>
      <c r="G497">
        <v>1.30414474833987</v>
      </c>
      <c r="H497">
        <v>1.07349759586331</v>
      </c>
      <c r="I497">
        <v>0.305720367770279</v>
      </c>
      <c r="J497">
        <v>0.72938689217759001</v>
      </c>
      <c r="K497">
        <v>1.5404215890664801</v>
      </c>
      <c r="L497">
        <v>1.10898274789203</v>
      </c>
      <c r="M497">
        <v>0.30385853505736399</v>
      </c>
      <c r="N497">
        <v>0.82035272326803699</v>
      </c>
      <c r="O497">
        <v>1.73765645229438</v>
      </c>
      <c r="P497">
        <v>1.2894159709748501</v>
      </c>
      <c r="Q497">
        <v>0.38187910975586498</v>
      </c>
      <c r="R497">
        <v>0.98842018430242196</v>
      </c>
      <c r="S497">
        <v>1.4478420715928899</v>
      </c>
      <c r="T497">
        <v>1.15153582387132</v>
      </c>
      <c r="U497">
        <v>0.28808981209046902</v>
      </c>
      <c r="V497">
        <v>0.69427099158703098</v>
      </c>
      <c r="W497">
        <v>1.4302292619818</v>
      </c>
      <c r="X497">
        <v>1.0102968919956301</v>
      </c>
      <c r="Y497">
        <v>0.19888590066873199</v>
      </c>
      <c r="Z497">
        <v>0.65566754716624598</v>
      </c>
      <c r="AA497">
        <v>1.6315732674561101</v>
      </c>
      <c r="AB497">
        <v>1.2308785292281701</v>
      </c>
      <c r="AC497">
        <v>0.19287816297289401</v>
      </c>
      <c r="AD497">
        <v>0.695657235999534</v>
      </c>
      <c r="AE497">
        <v>1.4399111856423199</v>
      </c>
      <c r="AF497">
        <v>1.0959357436133501</v>
      </c>
      <c r="AG497">
        <v>0.396138283104982</v>
      </c>
      <c r="AH497">
        <v>1.02502348557028</v>
      </c>
      <c r="AI497">
        <v>2.3664542498883101</v>
      </c>
      <c r="AJ497">
        <v>1.61425846391553</v>
      </c>
      <c r="AK497">
        <v>0.406882005007973</v>
      </c>
      <c r="AL497">
        <v>0.69845306516844297</v>
      </c>
      <c r="AM497">
        <v>1.4102690522516299</v>
      </c>
      <c r="AN497">
        <v>1.10160935014487</v>
      </c>
      <c r="AO497">
        <v>0.30117925466675399</v>
      </c>
      <c r="AP497">
        <v>0.82697668079542697</v>
      </c>
      <c r="AQ497">
        <v>1.8329056076188299</v>
      </c>
      <c r="AR497">
        <v>1.2635184538042299</v>
      </c>
      <c r="AS497">
        <v>0.25418451598306702</v>
      </c>
      <c r="AT497">
        <v>0.64858174155508297</v>
      </c>
      <c r="AU497">
        <v>1.29034189443731</v>
      </c>
      <c r="AV497">
        <v>0.97593169662954504</v>
      </c>
      <c r="AW497">
        <v>0.36683726629046398</v>
      </c>
      <c r="AX497">
        <v>0.75965047797471197</v>
      </c>
      <c r="AY497">
        <v>1.4734320596867401</v>
      </c>
      <c r="AZ497">
        <v>1.093528224185</v>
      </c>
      <c r="BA497">
        <v>0.28322818065865801</v>
      </c>
      <c r="BB497">
        <v>0.68731324722353904</v>
      </c>
      <c r="BC497">
        <v>1.4744363707328301</v>
      </c>
      <c r="BD497">
        <v>1.1123238510386599</v>
      </c>
      <c r="BE497">
        <v>0.40033635565955</v>
      </c>
      <c r="BF497">
        <v>0.72399527186761203</v>
      </c>
      <c r="BG497">
        <v>1.3722649996188201</v>
      </c>
      <c r="BH497">
        <v>1.0648407870382699</v>
      </c>
      <c r="BI497">
        <v>0.210510326348294</v>
      </c>
      <c r="BJ497">
        <v>0.59196753695913695</v>
      </c>
      <c r="BK497">
        <v>1.1847088505225101</v>
      </c>
      <c r="BL497">
        <v>0.92255986212719798</v>
      </c>
    </row>
    <row r="498" spans="1:64" x14ac:dyDescent="0.25">
      <c r="A498" s="15" t="str">
        <f t="shared" si="14"/>
        <v>[Noncurrent + Delinquent Loans] / [Capital + ALLL]--35064</v>
      </c>
      <c r="B498" s="15" t="str">
        <f t="shared" si="15"/>
        <v>[Noncurrent + Delinquent Loans] / [Capital + ALLL]</v>
      </c>
      <c r="C498">
        <v>6</v>
      </c>
      <c r="D498" s="22">
        <v>35064</v>
      </c>
      <c r="E498">
        <v>6.2773043202342702</v>
      </c>
      <c r="F498">
        <v>12.276052888568801</v>
      </c>
      <c r="G498">
        <v>20.175322417233101</v>
      </c>
      <c r="H498">
        <v>14.831121679495</v>
      </c>
      <c r="I498">
        <v>5.6799643297400797</v>
      </c>
      <c r="J498">
        <v>11.2724503705922</v>
      </c>
      <c r="K498">
        <v>18.890857617991799</v>
      </c>
      <c r="L498">
        <v>13.6438688743448</v>
      </c>
      <c r="M498">
        <v>5.4039763113367201</v>
      </c>
      <c r="N498">
        <v>11.0281817011968</v>
      </c>
      <c r="O498">
        <v>19.077349982657001</v>
      </c>
      <c r="P498">
        <v>13.8039406096085</v>
      </c>
      <c r="Q498">
        <v>8.7288549251973109</v>
      </c>
      <c r="R498">
        <v>12.582042244937201</v>
      </c>
      <c r="S498">
        <v>18.528372391950199</v>
      </c>
      <c r="T498">
        <v>13.946999885914</v>
      </c>
      <c r="U498">
        <v>5.3613341568869703</v>
      </c>
      <c r="V498">
        <v>10.657248157248199</v>
      </c>
      <c r="W498">
        <v>17.457627118644101</v>
      </c>
      <c r="X498">
        <v>12.4777669384574</v>
      </c>
      <c r="Y498">
        <v>6.8701792355038602</v>
      </c>
      <c r="Z498">
        <v>15.094759565125001</v>
      </c>
      <c r="AA498">
        <v>23.605264649443999</v>
      </c>
      <c r="AB498">
        <v>17.4550079737526</v>
      </c>
      <c r="AC498">
        <v>5.1077581784317099</v>
      </c>
      <c r="AD498">
        <v>10.062006764374299</v>
      </c>
      <c r="AE498">
        <v>16.741942644951699</v>
      </c>
      <c r="AF498">
        <v>12.3467460796633</v>
      </c>
      <c r="AG498">
        <v>4.3441020222652798</v>
      </c>
      <c r="AH498">
        <v>13.1666025272181</v>
      </c>
      <c r="AI498">
        <v>21.2966134556195</v>
      </c>
      <c r="AJ498">
        <v>16.019441439800001</v>
      </c>
      <c r="AK498">
        <v>7.4947931257079503</v>
      </c>
      <c r="AL498">
        <v>11.4162463345197</v>
      </c>
      <c r="AM498">
        <v>21.394470457209199</v>
      </c>
      <c r="AN498">
        <v>16.1895851927225</v>
      </c>
      <c r="AO498">
        <v>5.0046097420315698</v>
      </c>
      <c r="AP498">
        <v>10.9703912079729</v>
      </c>
      <c r="AQ498">
        <v>18.404588038879499</v>
      </c>
      <c r="AR498">
        <v>13.470540700817001</v>
      </c>
      <c r="AS498">
        <v>5.5774156295765804</v>
      </c>
      <c r="AT498">
        <v>11.2866269759846</v>
      </c>
      <c r="AU498">
        <v>17.990144522531399</v>
      </c>
      <c r="AV498">
        <v>13.199210027690899</v>
      </c>
      <c r="AW498">
        <v>6.6801695751915604</v>
      </c>
      <c r="AX498">
        <v>12.0091981155309</v>
      </c>
      <c r="AY498">
        <v>20.7548804649219</v>
      </c>
      <c r="AZ498">
        <v>15.0241015897906</v>
      </c>
      <c r="BA498">
        <v>6.0787549786151898</v>
      </c>
      <c r="BB498">
        <v>11.373003803954299</v>
      </c>
      <c r="BC498">
        <v>19.740232376136301</v>
      </c>
      <c r="BD498">
        <v>14.509802483168</v>
      </c>
      <c r="BE498">
        <v>5.4346161142501499</v>
      </c>
      <c r="BF498">
        <v>11.143515970298401</v>
      </c>
      <c r="BG498">
        <v>19.307255066103799</v>
      </c>
      <c r="BH498">
        <v>14.728727110115599</v>
      </c>
      <c r="BI498">
        <v>4.1250009807280401</v>
      </c>
      <c r="BJ498">
        <v>7.7636281602533499</v>
      </c>
      <c r="BK498">
        <v>13.0197371345773</v>
      </c>
      <c r="BL498">
        <v>10.254636142373601</v>
      </c>
    </row>
    <row r="499" spans="1:64" x14ac:dyDescent="0.25">
      <c r="A499" s="15" t="str">
        <f t="shared" si="14"/>
        <v xml:space="preserve">  Ag [NCL+DQ] / [Capital + ALLL]--35064</v>
      </c>
      <c r="B499" s="15" t="str">
        <f t="shared" si="15"/>
        <v xml:space="preserve">  Ag [NCL+DQ] / [Capital + ALLL]</v>
      </c>
      <c r="C499">
        <v>7</v>
      </c>
      <c r="D499" s="22">
        <v>35064</v>
      </c>
      <c r="E499">
        <v>0</v>
      </c>
      <c r="F499">
        <v>0.82061024444084096</v>
      </c>
      <c r="G499">
        <v>5.35482253201255</v>
      </c>
      <c r="H499">
        <v>4.9638634382886897</v>
      </c>
      <c r="I499">
        <v>0</v>
      </c>
      <c r="J499">
        <v>0.95587573633273204</v>
      </c>
      <c r="K499">
        <v>5.06418260901272</v>
      </c>
      <c r="L499">
        <v>3.70848847035283</v>
      </c>
      <c r="M499">
        <v>0</v>
      </c>
      <c r="N499">
        <v>0</v>
      </c>
      <c r="O499">
        <v>1.0891624949262599</v>
      </c>
      <c r="P499">
        <v>1.4638242023767301</v>
      </c>
      <c r="Q499">
        <v>0</v>
      </c>
      <c r="R499">
        <v>0</v>
      </c>
      <c r="S499">
        <v>0</v>
      </c>
      <c r="T499">
        <v>2.5383532774874502E-2</v>
      </c>
      <c r="U499">
        <v>0</v>
      </c>
      <c r="V499">
        <v>0.56000000000000005</v>
      </c>
      <c r="W499">
        <v>4.2092603728202</v>
      </c>
      <c r="X499">
        <v>2.8398535291121001</v>
      </c>
      <c r="Y499">
        <v>0</v>
      </c>
      <c r="Z499">
        <v>1.0769243259080701</v>
      </c>
      <c r="AA499">
        <v>5.5260889570418703</v>
      </c>
      <c r="AB499">
        <v>5.2275236649661103</v>
      </c>
      <c r="AC499">
        <v>0.74944144624537901</v>
      </c>
      <c r="AD499">
        <v>3.48977135980746</v>
      </c>
      <c r="AE499">
        <v>8.0083108462175101</v>
      </c>
      <c r="AF499">
        <v>5.4239590955289199</v>
      </c>
      <c r="AG499">
        <v>0.111066226570374</v>
      </c>
      <c r="AH499">
        <v>3.1059223238972602</v>
      </c>
      <c r="AI499">
        <v>10.5184460697444</v>
      </c>
      <c r="AJ499">
        <v>8.0624144605370596</v>
      </c>
      <c r="AK499">
        <v>0</v>
      </c>
      <c r="AL499">
        <v>0.23196997309728401</v>
      </c>
      <c r="AM499">
        <v>2.3272552302865801</v>
      </c>
      <c r="AN499">
        <v>2.0024603784839701</v>
      </c>
      <c r="AO499">
        <v>0.45540366281799899</v>
      </c>
      <c r="AP499">
        <v>3.45415810465036</v>
      </c>
      <c r="AQ499">
        <v>8.4466613375135307</v>
      </c>
      <c r="AR499">
        <v>6.2267587546547798</v>
      </c>
      <c r="AS499">
        <v>0</v>
      </c>
      <c r="AT499">
        <v>0.57235790046233304</v>
      </c>
      <c r="AU499">
        <v>4.07896220942723</v>
      </c>
      <c r="AV499">
        <v>3.1539427432570899</v>
      </c>
      <c r="AW499">
        <v>0</v>
      </c>
      <c r="AX499">
        <v>0</v>
      </c>
      <c r="AY499">
        <v>1.9997134710053399</v>
      </c>
      <c r="AZ499">
        <v>1.6902998367385</v>
      </c>
      <c r="BA499">
        <v>0</v>
      </c>
      <c r="BB499">
        <v>0</v>
      </c>
      <c r="BC499">
        <v>2.0459449481171301</v>
      </c>
      <c r="BD499">
        <v>1.6921605547796199</v>
      </c>
      <c r="BE499">
        <v>0</v>
      </c>
      <c r="BF499">
        <v>0</v>
      </c>
      <c r="BG499">
        <v>1.8770269379923701</v>
      </c>
      <c r="BH499">
        <v>1.3115729351157801</v>
      </c>
      <c r="BI499">
        <v>0</v>
      </c>
      <c r="BJ499">
        <v>0</v>
      </c>
      <c r="BK499">
        <v>3.0442790386166802E-3</v>
      </c>
      <c r="BL499">
        <v>0.50801986698677803</v>
      </c>
    </row>
    <row r="500" spans="1:64" x14ac:dyDescent="0.25">
      <c r="A500" s="15" t="str">
        <f t="shared" si="14"/>
        <v xml:space="preserve">  CLD [NCL+DQ] / [Capital + ALLL]--35064</v>
      </c>
      <c r="B500" s="15" t="str">
        <f t="shared" si="15"/>
        <v xml:space="preserve">  CLD [NCL+DQ] / [Capital + ALLL]</v>
      </c>
      <c r="C500">
        <v>8</v>
      </c>
      <c r="D500" s="22">
        <v>35064</v>
      </c>
      <c r="E500">
        <v>0</v>
      </c>
      <c r="F500">
        <v>0</v>
      </c>
      <c r="G500">
        <v>0</v>
      </c>
      <c r="H500">
        <v>0.11941612619254501</v>
      </c>
      <c r="I500">
        <v>0</v>
      </c>
      <c r="J500">
        <v>0</v>
      </c>
      <c r="K500">
        <v>0</v>
      </c>
      <c r="L500">
        <v>0.13142946858740201</v>
      </c>
      <c r="M500">
        <v>0</v>
      </c>
      <c r="N500">
        <v>0</v>
      </c>
      <c r="O500">
        <v>0</v>
      </c>
      <c r="P500">
        <v>0.30378447270686898</v>
      </c>
      <c r="Q500">
        <v>0</v>
      </c>
      <c r="R500">
        <v>0</v>
      </c>
      <c r="S500">
        <v>0</v>
      </c>
      <c r="T500">
        <v>3.5887187570366998E-2</v>
      </c>
      <c r="U500">
        <v>0</v>
      </c>
      <c r="V500">
        <v>0</v>
      </c>
      <c r="W500">
        <v>0</v>
      </c>
      <c r="X500">
        <v>0.137669562650825</v>
      </c>
      <c r="Y500">
        <v>0</v>
      </c>
      <c r="Z500">
        <v>0</v>
      </c>
      <c r="AA500">
        <v>0</v>
      </c>
      <c r="AB500">
        <v>0.16929813991694501</v>
      </c>
      <c r="AC500">
        <v>0</v>
      </c>
      <c r="AD500">
        <v>0</v>
      </c>
      <c r="AE500">
        <v>0</v>
      </c>
      <c r="AF500">
        <v>0.122930615910349</v>
      </c>
      <c r="AG500">
        <v>0</v>
      </c>
      <c r="AH500">
        <v>0</v>
      </c>
      <c r="AI500">
        <v>0</v>
      </c>
      <c r="AJ500">
        <v>0.14611529818191399</v>
      </c>
      <c r="AK500">
        <v>0</v>
      </c>
      <c r="AL500">
        <v>0</v>
      </c>
      <c r="AM500">
        <v>0</v>
      </c>
      <c r="AN500">
        <v>0.23419401112896199</v>
      </c>
      <c r="AO500">
        <v>0</v>
      </c>
      <c r="AP500">
        <v>0</v>
      </c>
      <c r="AQ500">
        <v>0</v>
      </c>
      <c r="AR500">
        <v>9.5634496389358406E-2</v>
      </c>
      <c r="AS500">
        <v>0</v>
      </c>
      <c r="AT500">
        <v>0</v>
      </c>
      <c r="AU500">
        <v>0</v>
      </c>
      <c r="AV500">
        <v>0.200037818548982</v>
      </c>
      <c r="AW500">
        <v>0</v>
      </c>
      <c r="AX500">
        <v>0</v>
      </c>
      <c r="AY500">
        <v>0</v>
      </c>
      <c r="AZ500">
        <v>0.14015771263691601</v>
      </c>
      <c r="BA500">
        <v>0</v>
      </c>
      <c r="BB500">
        <v>0</v>
      </c>
      <c r="BC500">
        <v>0</v>
      </c>
      <c r="BD500">
        <v>0.25009099308137001</v>
      </c>
      <c r="BE500">
        <v>0</v>
      </c>
      <c r="BF500">
        <v>0</v>
      </c>
      <c r="BG500">
        <v>0</v>
      </c>
      <c r="BH500">
        <v>0.12958633442061601</v>
      </c>
      <c r="BI500">
        <v>0</v>
      </c>
      <c r="BJ500">
        <v>0</v>
      </c>
      <c r="BK500">
        <v>0</v>
      </c>
      <c r="BL500">
        <v>0.30966882706487098</v>
      </c>
    </row>
    <row r="501" spans="1:64" x14ac:dyDescent="0.25">
      <c r="A501" s="15" t="str">
        <f t="shared" si="14"/>
        <v xml:space="preserve">  CRE [NCL+DQ] / [Capital + ALLL]--35064</v>
      </c>
      <c r="B501" s="15" t="str">
        <f t="shared" si="15"/>
        <v xml:space="preserve">  CRE [NCL+DQ] / [Capital + ALLL]</v>
      </c>
      <c r="C501">
        <v>9</v>
      </c>
      <c r="D501" s="22">
        <v>35064</v>
      </c>
      <c r="E501">
        <v>0</v>
      </c>
      <c r="F501">
        <v>0</v>
      </c>
      <c r="G501">
        <v>1.03299375700145</v>
      </c>
      <c r="H501">
        <v>1.0939737032671899</v>
      </c>
      <c r="I501">
        <v>0</v>
      </c>
      <c r="J501">
        <v>0</v>
      </c>
      <c r="K501">
        <v>1.92828905062598</v>
      </c>
      <c r="L501">
        <v>1.5489178086908699</v>
      </c>
      <c r="M501">
        <v>0</v>
      </c>
      <c r="N501">
        <v>0.44102513843289098</v>
      </c>
      <c r="O501">
        <v>2.86566695454189</v>
      </c>
      <c r="P501">
        <v>2.2316727997963302</v>
      </c>
      <c r="Q501">
        <v>0</v>
      </c>
      <c r="R501">
        <v>0</v>
      </c>
      <c r="S501">
        <v>1.3521883895076801</v>
      </c>
      <c r="T501">
        <v>1.09935397639835</v>
      </c>
      <c r="U501">
        <v>0</v>
      </c>
      <c r="V501">
        <v>0.153267381914449</v>
      </c>
      <c r="W501">
        <v>2.31493591420351</v>
      </c>
      <c r="X501">
        <v>1.65008619071943</v>
      </c>
      <c r="Y501">
        <v>0</v>
      </c>
      <c r="Z501">
        <v>0</v>
      </c>
      <c r="AA501">
        <v>1.6294320497460899</v>
      </c>
      <c r="AB501">
        <v>1.44100736506217</v>
      </c>
      <c r="AC501">
        <v>0</v>
      </c>
      <c r="AD501">
        <v>0</v>
      </c>
      <c r="AE501">
        <v>0.93083431544921202</v>
      </c>
      <c r="AF501">
        <v>0.90860073763731797</v>
      </c>
      <c r="AG501">
        <v>0</v>
      </c>
      <c r="AH501">
        <v>0</v>
      </c>
      <c r="AI501">
        <v>0.48947594068095501</v>
      </c>
      <c r="AJ501">
        <v>1.05347795590287</v>
      </c>
      <c r="AK501">
        <v>0</v>
      </c>
      <c r="AL501">
        <v>1.03284337311244</v>
      </c>
      <c r="AM501">
        <v>4.3162781273141801</v>
      </c>
      <c r="AN501">
        <v>3.0578083843678101</v>
      </c>
      <c r="AO501">
        <v>0</v>
      </c>
      <c r="AP501">
        <v>0</v>
      </c>
      <c r="AQ501">
        <v>1.1104745047140001</v>
      </c>
      <c r="AR501">
        <v>1.0555957166882299</v>
      </c>
      <c r="AS501">
        <v>0</v>
      </c>
      <c r="AT501">
        <v>0.232599965322868</v>
      </c>
      <c r="AU501">
        <v>2.1846717908300701</v>
      </c>
      <c r="AV501">
        <v>1.63483048440238</v>
      </c>
      <c r="AW501">
        <v>0</v>
      </c>
      <c r="AX501">
        <v>0.34604138666293099</v>
      </c>
      <c r="AY501">
        <v>2.6126481942230599</v>
      </c>
      <c r="AZ501">
        <v>1.8628608615225399</v>
      </c>
      <c r="BA501">
        <v>0</v>
      </c>
      <c r="BB501">
        <v>5.9318715641613701E-2</v>
      </c>
      <c r="BC501">
        <v>2.3770362639625402</v>
      </c>
      <c r="BD501">
        <v>1.86182902539366</v>
      </c>
      <c r="BE501">
        <v>0</v>
      </c>
      <c r="BF501">
        <v>0.67558099726917398</v>
      </c>
      <c r="BG501">
        <v>3.0748002903884601</v>
      </c>
      <c r="BH501">
        <v>2.6466792556409402</v>
      </c>
      <c r="BI501">
        <v>0</v>
      </c>
      <c r="BJ501">
        <v>0.24609003094354301</v>
      </c>
      <c r="BK501">
        <v>3.0962709477125898</v>
      </c>
      <c r="BL501">
        <v>1.8999025954591</v>
      </c>
    </row>
    <row r="502" spans="1:64" x14ac:dyDescent="0.25">
      <c r="A502" s="15" t="str">
        <f t="shared" si="14"/>
        <v xml:space="preserve">  Res RE [NCL+DQ] / [Capital + ALLL]--35064</v>
      </c>
      <c r="B502" s="15" t="str">
        <f t="shared" si="15"/>
        <v xml:space="preserve">  Res RE [NCL+DQ] / [Capital + ALLL]</v>
      </c>
      <c r="C502">
        <v>10</v>
      </c>
      <c r="D502" s="22">
        <v>35064</v>
      </c>
      <c r="E502">
        <v>0.188438771111958</v>
      </c>
      <c r="F502">
        <v>1.57262874569683</v>
      </c>
      <c r="G502">
        <v>3.9354258054233102</v>
      </c>
      <c r="H502">
        <v>2.6960431782901502</v>
      </c>
      <c r="I502">
        <v>4.1545777889553999E-2</v>
      </c>
      <c r="J502">
        <v>1.35734605444082</v>
      </c>
      <c r="K502">
        <v>3.7160964705696098</v>
      </c>
      <c r="L502">
        <v>2.4654280178395802</v>
      </c>
      <c r="M502">
        <v>0.41512915129151301</v>
      </c>
      <c r="N502">
        <v>2.1238938053097298</v>
      </c>
      <c r="O502">
        <v>5.2260992020028203</v>
      </c>
      <c r="P502">
        <v>3.5623650748845002</v>
      </c>
      <c r="Q502">
        <v>1.5430414278612901</v>
      </c>
      <c r="R502">
        <v>3.8561718729107599</v>
      </c>
      <c r="S502">
        <v>6.7511638941533301</v>
      </c>
      <c r="T502">
        <v>4.9757788107507102</v>
      </c>
      <c r="U502">
        <v>0.46136101499423299</v>
      </c>
      <c r="V502">
        <v>1.67865707434053</v>
      </c>
      <c r="W502">
        <v>4.0172166427546596</v>
      </c>
      <c r="X502">
        <v>2.7266887427234998</v>
      </c>
      <c r="Y502">
        <v>0</v>
      </c>
      <c r="Z502">
        <v>1.59024889417046</v>
      </c>
      <c r="AA502">
        <v>3.4786436666188498</v>
      </c>
      <c r="AB502">
        <v>2.6397668988157301</v>
      </c>
      <c r="AC502">
        <v>0</v>
      </c>
      <c r="AD502">
        <v>0.16129032258064499</v>
      </c>
      <c r="AE502">
        <v>1.0834422076643899</v>
      </c>
      <c r="AF502">
        <v>0.707581438728485</v>
      </c>
      <c r="AG502">
        <v>0</v>
      </c>
      <c r="AH502">
        <v>2.50592505510089E-2</v>
      </c>
      <c r="AI502">
        <v>1.12137641520291</v>
      </c>
      <c r="AJ502">
        <v>0.86155190728002395</v>
      </c>
      <c r="AK502">
        <v>1.50833348284624</v>
      </c>
      <c r="AL502">
        <v>3.5729987002064401</v>
      </c>
      <c r="AM502">
        <v>6.6111392285525001</v>
      </c>
      <c r="AN502">
        <v>4.6921739660378803</v>
      </c>
      <c r="AO502">
        <v>0</v>
      </c>
      <c r="AP502">
        <v>0.72409179452865702</v>
      </c>
      <c r="AQ502">
        <v>2.1783109836146801</v>
      </c>
      <c r="AR502">
        <v>1.52205076565027</v>
      </c>
      <c r="AS502">
        <v>0.150821207934691</v>
      </c>
      <c r="AT502">
        <v>1.5545823753313901</v>
      </c>
      <c r="AU502">
        <v>3.7409699017560998</v>
      </c>
      <c r="AV502">
        <v>2.6254904867960001</v>
      </c>
      <c r="AW502">
        <v>1.5851992846106799</v>
      </c>
      <c r="AX502">
        <v>3.96546063200406</v>
      </c>
      <c r="AY502">
        <v>6.7511638941533301</v>
      </c>
      <c r="AZ502">
        <v>4.8286363080999397</v>
      </c>
      <c r="BA502">
        <v>0.29303323794849201</v>
      </c>
      <c r="BB502">
        <v>1.6193679427354899</v>
      </c>
      <c r="BC502">
        <v>3.7409699017560998</v>
      </c>
      <c r="BD502">
        <v>2.75155099425529</v>
      </c>
      <c r="BE502">
        <v>2.4587777734008401E-2</v>
      </c>
      <c r="BF502">
        <v>0.87239149472865196</v>
      </c>
      <c r="BG502">
        <v>2.3709168701354102</v>
      </c>
      <c r="BH502">
        <v>1.6784932648696</v>
      </c>
      <c r="BI502">
        <v>0.37689817862710301</v>
      </c>
      <c r="BJ502">
        <v>1.50132970004432</v>
      </c>
      <c r="BK502">
        <v>3.67616104624708</v>
      </c>
      <c r="BL502">
        <v>2.5648128127440901</v>
      </c>
    </row>
    <row r="503" spans="1:64" x14ac:dyDescent="0.25">
      <c r="A503" s="15" t="str">
        <f t="shared" si="14"/>
        <v xml:space="preserve">  C&amp;I [NCL+DQ] / [Capital + ALLL]--35064</v>
      </c>
      <c r="B503" s="15" t="str">
        <f t="shared" si="15"/>
        <v xml:space="preserve">  C&amp;I [NCL+DQ] / [Capital + ALLL]</v>
      </c>
      <c r="C503">
        <v>11</v>
      </c>
      <c r="D503" s="22">
        <v>35064</v>
      </c>
      <c r="E503">
        <v>1.50414096148678</v>
      </c>
      <c r="F503">
        <v>4.5099028696578003</v>
      </c>
      <c r="G503">
        <v>11.5119492329833</v>
      </c>
      <c r="H503">
        <v>7.6376586439679004</v>
      </c>
      <c r="I503">
        <v>1.0409469144213299</v>
      </c>
      <c r="J503">
        <v>3.5518765006525701</v>
      </c>
      <c r="K503">
        <v>7.7805225338120101</v>
      </c>
      <c r="L503">
        <v>5.6023069420446303</v>
      </c>
      <c r="M503">
        <v>0.48083434918055001</v>
      </c>
      <c r="N503">
        <v>1.9978148899640999</v>
      </c>
      <c r="O503">
        <v>5.20979020979021</v>
      </c>
      <c r="P503">
        <v>3.8939354754330902</v>
      </c>
      <c r="Q503">
        <v>1.6955795041447099</v>
      </c>
      <c r="R503">
        <v>3.5922372946108299</v>
      </c>
      <c r="S503">
        <v>6.6472765431149998</v>
      </c>
      <c r="T503">
        <v>4.4900361312428796</v>
      </c>
      <c r="U503">
        <v>0.68897637795275601</v>
      </c>
      <c r="V503">
        <v>2.6962962962963002</v>
      </c>
      <c r="W503">
        <v>6.3037249283667602</v>
      </c>
      <c r="X503">
        <v>4.2913485051906903</v>
      </c>
      <c r="Y503">
        <v>1.9426168917603599</v>
      </c>
      <c r="Z503">
        <v>6.5467181986438403</v>
      </c>
      <c r="AA503">
        <v>12.1588500048329</v>
      </c>
      <c r="AB503">
        <v>9.1456412770121993</v>
      </c>
      <c r="AC503">
        <v>2.1097547455130798</v>
      </c>
      <c r="AD503">
        <v>5.0588235294117601</v>
      </c>
      <c r="AE503">
        <v>10.1897707095242</v>
      </c>
      <c r="AF503">
        <v>7.1893483754690601</v>
      </c>
      <c r="AG503">
        <v>1.9642653480454699</v>
      </c>
      <c r="AH503">
        <v>4.8768924131722899</v>
      </c>
      <c r="AI503">
        <v>12.1879507651739</v>
      </c>
      <c r="AJ503">
        <v>9.0175735236672701</v>
      </c>
      <c r="AK503">
        <v>0.70051906780127704</v>
      </c>
      <c r="AL503">
        <v>2.5763979538103401</v>
      </c>
      <c r="AM503">
        <v>5.6454212375828297</v>
      </c>
      <c r="AN503">
        <v>4.8382365801290597</v>
      </c>
      <c r="AO503">
        <v>1.4129036754317099</v>
      </c>
      <c r="AP503">
        <v>4.5558696622526398</v>
      </c>
      <c r="AQ503">
        <v>9.4073983480176402</v>
      </c>
      <c r="AR503">
        <v>6.8990220781803</v>
      </c>
      <c r="AS503">
        <v>1.01477217481835</v>
      </c>
      <c r="AT503">
        <v>3.08303824466365</v>
      </c>
      <c r="AU503">
        <v>7.6200628770510201</v>
      </c>
      <c r="AV503">
        <v>5.2899333556541404</v>
      </c>
      <c r="AW503">
        <v>0.59002161114837204</v>
      </c>
      <c r="AX503">
        <v>2.5907857273680901</v>
      </c>
      <c r="AY503">
        <v>6.6784550009396701</v>
      </c>
      <c r="AZ503">
        <v>4.3973422368233201</v>
      </c>
      <c r="BA503">
        <v>1.3909730630482799</v>
      </c>
      <c r="BB503">
        <v>4.0176569437668501</v>
      </c>
      <c r="BC503">
        <v>8.9188066888134099</v>
      </c>
      <c r="BD503">
        <v>6.7707212702911104</v>
      </c>
      <c r="BE503">
        <v>0.55324513054286195</v>
      </c>
      <c r="BF503">
        <v>1.64190453917086</v>
      </c>
      <c r="BG503">
        <v>3.4409675475792501</v>
      </c>
      <c r="BH503">
        <v>2.8194585474968599</v>
      </c>
      <c r="BI503">
        <v>0.29422011998154102</v>
      </c>
      <c r="BJ503">
        <v>1.60799724209016</v>
      </c>
      <c r="BK503">
        <v>4.14150958146893</v>
      </c>
      <c r="BL503">
        <v>3.3299800905837</v>
      </c>
    </row>
    <row r="504" spans="1:64" x14ac:dyDescent="0.25">
      <c r="A504" s="15" t="str">
        <f t="shared" si="14"/>
        <v xml:space="preserve">  Ind [NCL+DQ] / [Capital + ALLL]--35064</v>
      </c>
      <c r="B504" s="15" t="str">
        <f t="shared" si="15"/>
        <v xml:space="preserve">  Ind [NCL+DQ] / [Capital + ALLL]</v>
      </c>
      <c r="C504">
        <v>12</v>
      </c>
      <c r="D504" s="22">
        <v>35064</v>
      </c>
      <c r="E504">
        <v>0.610615716119567</v>
      </c>
      <c r="F504">
        <v>1.3219782004937899</v>
      </c>
      <c r="G504">
        <v>2.6238810669202599</v>
      </c>
      <c r="H504">
        <v>1.8647305422579901</v>
      </c>
      <c r="I504">
        <v>0.53402048641820199</v>
      </c>
      <c r="J504">
        <v>1.3037216628700701</v>
      </c>
      <c r="K504">
        <v>2.8762729161219101</v>
      </c>
      <c r="L504">
        <v>2.06791053001306</v>
      </c>
      <c r="M504">
        <v>0.44696786663445298</v>
      </c>
      <c r="N504">
        <v>1.39744813818245</v>
      </c>
      <c r="O504">
        <v>3.3539809638918299</v>
      </c>
      <c r="P504">
        <v>2.5282086386189899</v>
      </c>
      <c r="Q504">
        <v>1.2868037692715799</v>
      </c>
      <c r="R504">
        <v>2.9075960553510098</v>
      </c>
      <c r="S504">
        <v>3.6883508025227698</v>
      </c>
      <c r="T504">
        <v>3.0986558162866902</v>
      </c>
      <c r="U504">
        <v>0.53485162180814305</v>
      </c>
      <c r="V504">
        <v>1.3025797432964801</v>
      </c>
      <c r="W504">
        <v>2.7389907950267101</v>
      </c>
      <c r="X504">
        <v>2.0203373815147398</v>
      </c>
      <c r="Y504">
        <v>0.62667067223400097</v>
      </c>
      <c r="Z504">
        <v>1.4876579259163101</v>
      </c>
      <c r="AA504">
        <v>3.16820794265784</v>
      </c>
      <c r="AB504">
        <v>2.3146013208324598</v>
      </c>
      <c r="AC504">
        <v>0.22661662447596201</v>
      </c>
      <c r="AD504">
        <v>0.71225071225071201</v>
      </c>
      <c r="AE504">
        <v>1.8325059641759101</v>
      </c>
      <c r="AF504">
        <v>1.48051015987373</v>
      </c>
      <c r="AG504">
        <v>0.32009901274560199</v>
      </c>
      <c r="AH504">
        <v>1.21335369671476</v>
      </c>
      <c r="AI504">
        <v>2.7235098615964501</v>
      </c>
      <c r="AJ504">
        <v>3.1117224229145402</v>
      </c>
      <c r="AK504">
        <v>0.78316617235777697</v>
      </c>
      <c r="AL504">
        <v>1.64942403677439</v>
      </c>
      <c r="AM504">
        <v>3.6558306477700402</v>
      </c>
      <c r="AN504">
        <v>2.4102245311772799</v>
      </c>
      <c r="AO504">
        <v>0.36906966767118699</v>
      </c>
      <c r="AP504">
        <v>1.14190813525086</v>
      </c>
      <c r="AQ504">
        <v>2.4375202296496399</v>
      </c>
      <c r="AR504">
        <v>1.7161882687971599</v>
      </c>
      <c r="AS504">
        <v>0.50112066647090603</v>
      </c>
      <c r="AT504">
        <v>1.2778202875940601</v>
      </c>
      <c r="AU504">
        <v>2.86217544837687</v>
      </c>
      <c r="AV504">
        <v>2.0314493980549302</v>
      </c>
      <c r="AW504">
        <v>0.83397563517169904</v>
      </c>
      <c r="AX504">
        <v>1.8156120125123001</v>
      </c>
      <c r="AY504">
        <v>3.6626987998262601</v>
      </c>
      <c r="AZ504">
        <v>2.52328764794798</v>
      </c>
      <c r="BA504">
        <v>0.65829245293933902</v>
      </c>
      <c r="BB504">
        <v>1.5080785931088201</v>
      </c>
      <c r="BC504">
        <v>3.1364714855471498</v>
      </c>
      <c r="BD504">
        <v>2.1588628422568199</v>
      </c>
      <c r="BE504">
        <v>0.70412291537986404</v>
      </c>
      <c r="BF504">
        <v>1.5072368908801499</v>
      </c>
      <c r="BG504">
        <v>4.80919706642345</v>
      </c>
      <c r="BH504">
        <v>6.5860568922845797</v>
      </c>
      <c r="BI504">
        <v>0.34643587546204502</v>
      </c>
      <c r="BJ504">
        <v>1.0495785896983001</v>
      </c>
      <c r="BK504">
        <v>2.0422652520426698</v>
      </c>
      <c r="BL504">
        <v>1.4995510901110201</v>
      </c>
    </row>
    <row r="505" spans="1:64" x14ac:dyDescent="0.25">
      <c r="A505" s="15" t="str">
        <f t="shared" si="14"/>
        <v xml:space="preserve">  OREO / [Capital + ALLL]--35064</v>
      </c>
      <c r="B505" s="15" t="str">
        <f t="shared" si="15"/>
        <v xml:space="preserve">  OREO / [Capital + ALLL]</v>
      </c>
      <c r="C505">
        <v>13</v>
      </c>
      <c r="D505" s="22">
        <v>35064</v>
      </c>
      <c r="E505">
        <v>0</v>
      </c>
      <c r="F505">
        <v>0</v>
      </c>
      <c r="G505">
        <v>0.55752094304335298</v>
      </c>
      <c r="H505">
        <v>0.68566795851559803</v>
      </c>
      <c r="I505">
        <v>0</v>
      </c>
      <c r="J505">
        <v>0</v>
      </c>
      <c r="K505">
        <v>0.82912232775728301</v>
      </c>
      <c r="L505">
        <v>0.78135001560402395</v>
      </c>
      <c r="M505">
        <v>0</v>
      </c>
      <c r="N505">
        <v>6.3142702507667306E-2</v>
      </c>
      <c r="O505">
        <v>1.6539861065167101</v>
      </c>
      <c r="P505">
        <v>1.55519083606362</v>
      </c>
      <c r="Q505">
        <v>0</v>
      </c>
      <c r="R505">
        <v>0.62774466866022005</v>
      </c>
      <c r="S505">
        <v>1.81382175345456</v>
      </c>
      <c r="T505">
        <v>1.03120622270786</v>
      </c>
      <c r="U505">
        <v>0</v>
      </c>
      <c r="V505">
        <v>0</v>
      </c>
      <c r="W505">
        <v>0.95873280533555705</v>
      </c>
      <c r="X505">
        <v>0.87231005011992202</v>
      </c>
      <c r="Y505">
        <v>0</v>
      </c>
      <c r="Z505">
        <v>0</v>
      </c>
      <c r="AA505">
        <v>0.307380316249663</v>
      </c>
      <c r="AB505">
        <v>0.50952208903409602</v>
      </c>
      <c r="AC505">
        <v>0</v>
      </c>
      <c r="AD505">
        <v>0</v>
      </c>
      <c r="AE505">
        <v>0.17359692217348799</v>
      </c>
      <c r="AF505">
        <v>0.48609723000898603</v>
      </c>
      <c r="AG505">
        <v>0</v>
      </c>
      <c r="AH505">
        <v>0</v>
      </c>
      <c r="AI505">
        <v>0.75410926371092502</v>
      </c>
      <c r="AJ505">
        <v>0.97155975507410697</v>
      </c>
      <c r="AK505">
        <v>0</v>
      </c>
      <c r="AL505">
        <v>0</v>
      </c>
      <c r="AM505">
        <v>0.87890690975645003</v>
      </c>
      <c r="AN505">
        <v>0.98135360573631103</v>
      </c>
      <c r="AO505">
        <v>0</v>
      </c>
      <c r="AP505">
        <v>0</v>
      </c>
      <c r="AQ505">
        <v>0.91927051248066305</v>
      </c>
      <c r="AR505">
        <v>0.856934108672606</v>
      </c>
      <c r="AS505">
        <v>0</v>
      </c>
      <c r="AT505">
        <v>0</v>
      </c>
      <c r="AU505">
        <v>0.76555408792250901</v>
      </c>
      <c r="AV505">
        <v>0.71299799514374096</v>
      </c>
      <c r="AW505">
        <v>0</v>
      </c>
      <c r="AX505">
        <v>0</v>
      </c>
      <c r="AY505">
        <v>1.0263132961877699</v>
      </c>
      <c r="AZ505">
        <v>0.79104450896927403</v>
      </c>
      <c r="BA505">
        <v>0</v>
      </c>
      <c r="BB505">
        <v>0</v>
      </c>
      <c r="BC505">
        <v>0.96284363718469101</v>
      </c>
      <c r="BD505">
        <v>0.93685862769424899</v>
      </c>
      <c r="BE505">
        <v>0</v>
      </c>
      <c r="BF505">
        <v>0</v>
      </c>
      <c r="BG505">
        <v>0.77550220549483495</v>
      </c>
      <c r="BH505">
        <v>0.89249989838924704</v>
      </c>
      <c r="BI505">
        <v>0</v>
      </c>
      <c r="BJ505">
        <v>0</v>
      </c>
      <c r="BK505">
        <v>1.46371549757497</v>
      </c>
      <c r="BL505">
        <v>1.2085850542466201</v>
      </c>
    </row>
    <row r="506" spans="1:64" x14ac:dyDescent="0.25">
      <c r="A506" s="15" t="str">
        <f t="shared" si="14"/>
        <v>ROAA--35064</v>
      </c>
      <c r="B506" s="15" t="str">
        <f t="shared" si="15"/>
        <v>ROAA</v>
      </c>
      <c r="C506">
        <v>14</v>
      </c>
      <c r="D506" s="22">
        <v>35064</v>
      </c>
      <c r="E506">
        <v>1.0075000000000001</v>
      </c>
      <c r="F506">
        <v>1.21</v>
      </c>
      <c r="G506">
        <v>1.41</v>
      </c>
      <c r="H506">
        <v>1.1754901960784301</v>
      </c>
      <c r="I506">
        <v>0.9425</v>
      </c>
      <c r="J506">
        <v>1.2</v>
      </c>
      <c r="K506">
        <v>1.43</v>
      </c>
      <c r="L506">
        <v>1.1940224032586599</v>
      </c>
      <c r="M506">
        <v>0.9</v>
      </c>
      <c r="N506">
        <v>1.18</v>
      </c>
      <c r="O506">
        <v>1.47</v>
      </c>
      <c r="P506">
        <v>1.15731697299517</v>
      </c>
      <c r="Q506">
        <v>1.02</v>
      </c>
      <c r="R506">
        <v>1.23</v>
      </c>
      <c r="S506">
        <v>1.4125000000000001</v>
      </c>
      <c r="T506">
        <v>1.1740625</v>
      </c>
      <c r="U506">
        <v>0.92</v>
      </c>
      <c r="V506">
        <v>1.1399999999999999</v>
      </c>
      <c r="W506">
        <v>1.39</v>
      </c>
      <c r="X506">
        <v>1.1414368932038801</v>
      </c>
      <c r="Y506">
        <v>1.165</v>
      </c>
      <c r="Z506">
        <v>1.43</v>
      </c>
      <c r="AA506">
        <v>1.7649999999999999</v>
      </c>
      <c r="AB506">
        <v>1.30196078431373</v>
      </c>
      <c r="AC506">
        <v>1.0049999999999999</v>
      </c>
      <c r="AD506">
        <v>1.1599999999999999</v>
      </c>
      <c r="AE506">
        <v>1.365</v>
      </c>
      <c r="AF506">
        <v>1.1831199999999999</v>
      </c>
      <c r="AG506">
        <v>0.93</v>
      </c>
      <c r="AH506">
        <v>1.24</v>
      </c>
      <c r="AI506">
        <v>1.5075000000000001</v>
      </c>
      <c r="AJ506">
        <v>1.35517543859649</v>
      </c>
      <c r="AK506">
        <v>0.96499999999999997</v>
      </c>
      <c r="AL506">
        <v>1.2450000000000001</v>
      </c>
      <c r="AM506">
        <v>1.4175</v>
      </c>
      <c r="AN506">
        <v>1.2235714285714301</v>
      </c>
      <c r="AO506">
        <v>0.93</v>
      </c>
      <c r="AP506">
        <v>1.1599999999999999</v>
      </c>
      <c r="AQ506">
        <v>1.39</v>
      </c>
      <c r="AR506">
        <v>1.1521132075471701</v>
      </c>
      <c r="AS506">
        <v>0.94</v>
      </c>
      <c r="AT506">
        <v>1.18</v>
      </c>
      <c r="AU506">
        <v>1.43</v>
      </c>
      <c r="AV506">
        <v>1.2030541871921201</v>
      </c>
      <c r="AW506">
        <v>0.94</v>
      </c>
      <c r="AX506">
        <v>1.2</v>
      </c>
      <c r="AY506">
        <v>1.43</v>
      </c>
      <c r="AZ506">
        <v>1.1808598726114601</v>
      </c>
      <c r="BA506">
        <v>0.95250000000000001</v>
      </c>
      <c r="BB506">
        <v>1.27</v>
      </c>
      <c r="BC506">
        <v>1.5175000000000001</v>
      </c>
      <c r="BD506">
        <v>1.1866666666666701</v>
      </c>
      <c r="BE506">
        <v>0.97</v>
      </c>
      <c r="BF506">
        <v>1.2749999999999999</v>
      </c>
      <c r="BG506">
        <v>1.655</v>
      </c>
      <c r="BH506">
        <v>1.6864814814814799</v>
      </c>
      <c r="BI506">
        <v>0.99</v>
      </c>
      <c r="BJ506">
        <v>1.2549999999999999</v>
      </c>
      <c r="BK506">
        <v>1.4824999999999999</v>
      </c>
      <c r="BL506">
        <v>1.25827868852459</v>
      </c>
    </row>
    <row r="507" spans="1:64" x14ac:dyDescent="0.25">
      <c r="A507" s="15" t="str">
        <f t="shared" si="14"/>
        <v>NIM--35064</v>
      </c>
      <c r="B507" s="15" t="str">
        <f t="shared" si="15"/>
        <v>NIM</v>
      </c>
      <c r="C507">
        <v>15</v>
      </c>
      <c r="D507" s="22">
        <v>35064</v>
      </c>
      <c r="E507">
        <v>4.4874999999999998</v>
      </c>
      <c r="F507">
        <v>4.8949999999999996</v>
      </c>
      <c r="G507">
        <v>5.4524999999999997</v>
      </c>
      <c r="H507">
        <v>5.0524509803921598</v>
      </c>
      <c r="I507">
        <v>4.42</v>
      </c>
      <c r="J507">
        <v>4.84</v>
      </c>
      <c r="K507">
        <v>5.36</v>
      </c>
      <c r="L507">
        <v>4.9131771894093701</v>
      </c>
      <c r="M507">
        <v>4.22</v>
      </c>
      <c r="N507">
        <v>4.7300000000000004</v>
      </c>
      <c r="O507">
        <v>5.33</v>
      </c>
      <c r="P507">
        <v>4.8168107608583997</v>
      </c>
      <c r="Q507">
        <v>4.7125000000000004</v>
      </c>
      <c r="R507">
        <v>5.18</v>
      </c>
      <c r="S507">
        <v>5.4450000000000003</v>
      </c>
      <c r="T507">
        <v>5.0421874999999998</v>
      </c>
      <c r="U507">
        <v>4.4000000000000004</v>
      </c>
      <c r="V507">
        <v>4.82</v>
      </c>
      <c r="W507">
        <v>5.33</v>
      </c>
      <c r="X507">
        <v>4.9015533980582502</v>
      </c>
      <c r="Y507">
        <v>4.9574999999999996</v>
      </c>
      <c r="Z507">
        <v>5.4</v>
      </c>
      <c r="AA507">
        <v>5.9924999999999997</v>
      </c>
      <c r="AB507">
        <v>5.4322549019607802</v>
      </c>
      <c r="AC507">
        <v>4.3049999999999997</v>
      </c>
      <c r="AD507">
        <v>4.63</v>
      </c>
      <c r="AE507">
        <v>5.09</v>
      </c>
      <c r="AF507">
        <v>4.6603199999999996</v>
      </c>
      <c r="AG507">
        <v>4.3550000000000004</v>
      </c>
      <c r="AH507">
        <v>4.8049999999999997</v>
      </c>
      <c r="AI507">
        <v>5.19</v>
      </c>
      <c r="AJ507">
        <v>5.0408771929824603</v>
      </c>
      <c r="AK507">
        <v>4.3250000000000002</v>
      </c>
      <c r="AL507">
        <v>4.6150000000000002</v>
      </c>
      <c r="AM507">
        <v>5.13</v>
      </c>
      <c r="AN507">
        <v>4.7074489795918399</v>
      </c>
      <c r="AO507">
        <v>4.32</v>
      </c>
      <c r="AP507">
        <v>4.7</v>
      </c>
      <c r="AQ507">
        <v>5.15</v>
      </c>
      <c r="AR507">
        <v>4.7443018867924502</v>
      </c>
      <c r="AS507">
        <v>4.45</v>
      </c>
      <c r="AT507">
        <v>4.875</v>
      </c>
      <c r="AU507">
        <v>5.41</v>
      </c>
      <c r="AV507">
        <v>4.9550492610837402</v>
      </c>
      <c r="AW507">
        <v>4.41</v>
      </c>
      <c r="AX507">
        <v>4.8949999999999996</v>
      </c>
      <c r="AY507">
        <v>5.41</v>
      </c>
      <c r="AZ507">
        <v>4.9348089171974499</v>
      </c>
      <c r="BA507">
        <v>4.63</v>
      </c>
      <c r="BB507">
        <v>5.21</v>
      </c>
      <c r="BC507">
        <v>5.7474999999999996</v>
      </c>
      <c r="BD507">
        <v>5.2115104166666697</v>
      </c>
      <c r="BE507">
        <v>4.4450000000000003</v>
      </c>
      <c r="BF507">
        <v>4.8650000000000002</v>
      </c>
      <c r="BG507">
        <v>5.4749999999999996</v>
      </c>
      <c r="BH507">
        <v>5.5783333333333296</v>
      </c>
      <c r="BI507">
        <v>4.7649999999999997</v>
      </c>
      <c r="BJ507">
        <v>5.4</v>
      </c>
      <c r="BK507">
        <v>5.9</v>
      </c>
      <c r="BL507">
        <v>5.4169672131147504</v>
      </c>
    </row>
    <row r="508" spans="1:64" x14ac:dyDescent="0.25">
      <c r="A508" s="15" t="str">
        <f t="shared" si="14"/>
        <v>Provisions / Avg Assets--35064</v>
      </c>
      <c r="B508" s="15" t="str">
        <f t="shared" si="15"/>
        <v>Provisions / Avg Assets</v>
      </c>
      <c r="C508">
        <v>16</v>
      </c>
      <c r="D508" s="22">
        <v>35064</v>
      </c>
      <c r="E508">
        <v>0</v>
      </c>
      <c r="F508">
        <v>0.1</v>
      </c>
      <c r="G508">
        <v>0.21249999999999999</v>
      </c>
      <c r="H508">
        <v>0.15509803921568599</v>
      </c>
      <c r="I508">
        <v>0</v>
      </c>
      <c r="J508">
        <v>0.09</v>
      </c>
      <c r="K508">
        <v>0.18</v>
      </c>
      <c r="L508">
        <v>0.135071283095723</v>
      </c>
      <c r="M508">
        <v>0</v>
      </c>
      <c r="N508">
        <v>0.1</v>
      </c>
      <c r="O508">
        <v>0.24</v>
      </c>
      <c r="P508">
        <v>0.181989937365233</v>
      </c>
      <c r="Q508">
        <v>0.05</v>
      </c>
      <c r="R508">
        <v>0.12</v>
      </c>
      <c r="S508">
        <v>0.20250000000000001</v>
      </c>
      <c r="T508">
        <v>0.140625</v>
      </c>
      <c r="U508">
        <v>0</v>
      </c>
      <c r="V508">
        <v>0.09</v>
      </c>
      <c r="W508">
        <v>0.17</v>
      </c>
      <c r="X508">
        <v>0.123864077669903</v>
      </c>
      <c r="Y508">
        <v>0</v>
      </c>
      <c r="Z508">
        <v>7.4999999999999997E-2</v>
      </c>
      <c r="AA508">
        <v>0.2225</v>
      </c>
      <c r="AB508">
        <v>0.15058823529411799</v>
      </c>
      <c r="AC508">
        <v>0</v>
      </c>
      <c r="AD508">
        <v>7.0000000000000007E-2</v>
      </c>
      <c r="AE508">
        <v>0.18</v>
      </c>
      <c r="AF508">
        <v>9.2880000000000004E-2</v>
      </c>
      <c r="AG508">
        <v>0</v>
      </c>
      <c r="AH508">
        <v>0.105</v>
      </c>
      <c r="AI508">
        <v>0.32</v>
      </c>
      <c r="AJ508">
        <v>0.35991228070175402</v>
      </c>
      <c r="AK508">
        <v>3.2500000000000001E-2</v>
      </c>
      <c r="AL508">
        <v>9.5000000000000001E-2</v>
      </c>
      <c r="AM508">
        <v>0.16</v>
      </c>
      <c r="AN508">
        <v>0.103469387755102</v>
      </c>
      <c r="AO508">
        <v>0</v>
      </c>
      <c r="AP508">
        <v>7.0000000000000007E-2</v>
      </c>
      <c r="AQ508">
        <v>0.18</v>
      </c>
      <c r="AR508">
        <v>0.128301886792453</v>
      </c>
      <c r="AS508">
        <v>0</v>
      </c>
      <c r="AT508">
        <v>0.1</v>
      </c>
      <c r="AU508">
        <v>0.19</v>
      </c>
      <c r="AV508">
        <v>0.134950738916256</v>
      </c>
      <c r="AW508">
        <v>1.7500000000000002E-2</v>
      </c>
      <c r="AX508">
        <v>0.09</v>
      </c>
      <c r="AY508">
        <v>0.1525</v>
      </c>
      <c r="AZ508">
        <v>0.106592356687898</v>
      </c>
      <c r="BA508">
        <v>2.5000000000000001E-3</v>
      </c>
      <c r="BB508">
        <v>0.11</v>
      </c>
      <c r="BC508">
        <v>0.1875</v>
      </c>
      <c r="BD508">
        <v>0.1459375</v>
      </c>
      <c r="BE508">
        <v>2.2499999999999999E-2</v>
      </c>
      <c r="BF508">
        <v>0.09</v>
      </c>
      <c r="BG508">
        <v>0.26750000000000002</v>
      </c>
      <c r="BH508">
        <v>0.50962962962962999</v>
      </c>
      <c r="BI508">
        <v>0.06</v>
      </c>
      <c r="BJ508">
        <v>0.12</v>
      </c>
      <c r="BK508">
        <v>0.21</v>
      </c>
      <c r="BL508">
        <v>0.13475409836065599</v>
      </c>
    </row>
    <row r="509" spans="1:64" x14ac:dyDescent="0.25">
      <c r="A509" s="15" t="str">
        <f t="shared" si="14"/>
        <v>Negative Earners (last 4 qtrs)--35064</v>
      </c>
      <c r="B509" s="15" t="str">
        <f t="shared" si="15"/>
        <v>Negative Earners (last 4 qtrs)</v>
      </c>
      <c r="C509">
        <v>17</v>
      </c>
      <c r="D509" s="22">
        <v>35064</v>
      </c>
      <c r="F509">
        <v>2.8846153846153801</v>
      </c>
      <c r="H509">
        <v>3</v>
      </c>
      <c r="J509">
        <v>1.4970059880239499</v>
      </c>
      <c r="L509">
        <v>15</v>
      </c>
      <c r="N509">
        <v>3.5423165945456399</v>
      </c>
      <c r="P509">
        <v>352</v>
      </c>
      <c r="R509">
        <v>3.125</v>
      </c>
      <c r="T509">
        <v>1</v>
      </c>
      <c r="V509">
        <v>0.952380952380952</v>
      </c>
      <c r="X509">
        <v>5</v>
      </c>
      <c r="Z509">
        <v>5.7692307692307701</v>
      </c>
      <c r="AB509">
        <v>6</v>
      </c>
      <c r="AD509">
        <v>0.78740157480314998</v>
      </c>
      <c r="AF509">
        <v>1</v>
      </c>
      <c r="AH509">
        <v>1.72413793103448</v>
      </c>
      <c r="AI509"/>
      <c r="AJ509">
        <v>2</v>
      </c>
      <c r="AK509"/>
      <c r="AL509">
        <v>0</v>
      </c>
      <c r="AN509">
        <v>0</v>
      </c>
      <c r="AP509">
        <v>0.92592592592592604</v>
      </c>
      <c r="AR509">
        <v>5</v>
      </c>
      <c r="AT509">
        <v>0.48309178743961401</v>
      </c>
      <c r="AV509">
        <v>2</v>
      </c>
      <c r="AX509">
        <v>1.5625</v>
      </c>
      <c r="AZ509">
        <v>5</v>
      </c>
      <c r="BB509">
        <v>3.0927835051546402</v>
      </c>
      <c r="BD509">
        <v>6</v>
      </c>
      <c r="BF509">
        <v>3.7037037037037002</v>
      </c>
      <c r="BH509">
        <v>2</v>
      </c>
      <c r="BJ509">
        <v>0.80645161290322598</v>
      </c>
      <c r="BL509">
        <v>1</v>
      </c>
    </row>
    <row r="510" spans="1:64" x14ac:dyDescent="0.25">
      <c r="A510" s="15" t="str">
        <f t="shared" si="14"/>
        <v>Noncore Funding / Liab--35064</v>
      </c>
      <c r="B510" s="15" t="str">
        <f t="shared" si="15"/>
        <v>Noncore Funding / Liab</v>
      </c>
      <c r="C510">
        <v>18</v>
      </c>
      <c r="D510" s="22">
        <v>35064</v>
      </c>
      <c r="E510">
        <v>6.1614131875927702</v>
      </c>
      <c r="F510">
        <v>11.7415498576032</v>
      </c>
      <c r="G510">
        <v>14.732316244212701</v>
      </c>
      <c r="H510">
        <v>11.3539191377174</v>
      </c>
      <c r="I510">
        <v>6.0738189795157904</v>
      </c>
      <c r="J510">
        <v>9.9226863009889197</v>
      </c>
      <c r="K510">
        <v>14.507705385103099</v>
      </c>
      <c r="L510">
        <v>11.0094904875943</v>
      </c>
      <c r="M510">
        <v>8.0365902926069097</v>
      </c>
      <c r="N510">
        <v>12.4494130478459</v>
      </c>
      <c r="O510">
        <v>18.293373952779898</v>
      </c>
      <c r="P510">
        <v>14.4921598369039</v>
      </c>
      <c r="Q510">
        <v>5.7718416299200497</v>
      </c>
      <c r="R510">
        <v>8.6293420834274794</v>
      </c>
      <c r="S510">
        <v>14.696874568621199</v>
      </c>
      <c r="T510">
        <v>11.972966342351</v>
      </c>
      <c r="U510">
        <v>5.5579018498183999</v>
      </c>
      <c r="V510">
        <v>8.9339264147052795</v>
      </c>
      <c r="W510">
        <v>14.145046664954201</v>
      </c>
      <c r="X510">
        <v>10.4451270958903</v>
      </c>
      <c r="Y510">
        <v>7.3970747690351697</v>
      </c>
      <c r="Z510">
        <v>11.8314584250775</v>
      </c>
      <c r="AA510">
        <v>16.618229161970401</v>
      </c>
      <c r="AB510">
        <v>12.814393034112101</v>
      </c>
      <c r="AC510">
        <v>7.4636109590020299</v>
      </c>
      <c r="AD510">
        <v>10.9319864388016</v>
      </c>
      <c r="AE510">
        <v>14.5218942398542</v>
      </c>
      <c r="AF510">
        <v>11.4818063883365</v>
      </c>
      <c r="AG510">
        <v>7.0253205113958304</v>
      </c>
      <c r="AH510">
        <v>11.7965305997395</v>
      </c>
      <c r="AI510">
        <v>15.993130305997701</v>
      </c>
      <c r="AJ510">
        <v>14.865729164703</v>
      </c>
      <c r="AK510">
        <v>5.5661233228506504</v>
      </c>
      <c r="AL510">
        <v>9.11202272169289</v>
      </c>
      <c r="AM510">
        <v>12.3948189770545</v>
      </c>
      <c r="AN510">
        <v>9.7328239318543108</v>
      </c>
      <c r="AO510">
        <v>6.1166639630758803</v>
      </c>
      <c r="AP510">
        <v>10.001752283463601</v>
      </c>
      <c r="AQ510">
        <v>14.0602144633721</v>
      </c>
      <c r="AR510">
        <v>10.6929139370452</v>
      </c>
      <c r="AS510">
        <v>6.60164958105024</v>
      </c>
      <c r="AT510">
        <v>11.0248007160653</v>
      </c>
      <c r="AU510">
        <v>15.620679813284299</v>
      </c>
      <c r="AV510">
        <v>11.827549734039501</v>
      </c>
      <c r="AW510">
        <v>5.4766810964630102</v>
      </c>
      <c r="AX510">
        <v>8.2539469860006101</v>
      </c>
      <c r="AY510">
        <v>12.873698639849501</v>
      </c>
      <c r="AZ510">
        <v>9.7545289640455302</v>
      </c>
      <c r="BA510">
        <v>6.2722639801534799</v>
      </c>
      <c r="BB510">
        <v>11.0310903589627</v>
      </c>
      <c r="BC510">
        <v>16.3021204112144</v>
      </c>
      <c r="BD510">
        <v>12.2163090712664</v>
      </c>
      <c r="BE510">
        <v>7.8568571007116699</v>
      </c>
      <c r="BF510">
        <v>10.5065752140593</v>
      </c>
      <c r="BG510">
        <v>16.518228181443401</v>
      </c>
      <c r="BH510">
        <v>20.488211003730399</v>
      </c>
      <c r="BI510">
        <v>5.2653550284586199</v>
      </c>
      <c r="BJ510">
        <v>8.0497092376082708</v>
      </c>
      <c r="BK510">
        <v>12.530803575059201</v>
      </c>
      <c r="BL510">
        <v>9.9149731104726495</v>
      </c>
    </row>
    <row r="511" spans="1:64" x14ac:dyDescent="0.25">
      <c r="A511" s="15" t="str">
        <f t="shared" si="14"/>
        <v>Brokered Dep / Liab--35064</v>
      </c>
      <c r="B511" s="15" t="str">
        <f t="shared" si="15"/>
        <v>Brokered Dep / Liab</v>
      </c>
      <c r="C511">
        <v>19</v>
      </c>
      <c r="D511" s="22">
        <v>35064</v>
      </c>
      <c r="E511">
        <v>0</v>
      </c>
      <c r="F511">
        <v>0</v>
      </c>
      <c r="G511">
        <v>0</v>
      </c>
      <c r="H511">
        <v>0.28734644688248301</v>
      </c>
      <c r="I511">
        <v>0</v>
      </c>
      <c r="J511">
        <v>0</v>
      </c>
      <c r="K511">
        <v>0</v>
      </c>
      <c r="L511">
        <v>0.47655461620501799</v>
      </c>
      <c r="M511">
        <v>0</v>
      </c>
      <c r="N511">
        <v>0</v>
      </c>
      <c r="O511">
        <v>0</v>
      </c>
      <c r="P511">
        <v>0.26092297148921001</v>
      </c>
      <c r="Q511">
        <v>0</v>
      </c>
      <c r="R511">
        <v>0</v>
      </c>
      <c r="S511">
        <v>0</v>
      </c>
      <c r="T511">
        <v>1.5445249254367299</v>
      </c>
      <c r="U511">
        <v>0</v>
      </c>
      <c r="V511">
        <v>0</v>
      </c>
      <c r="W511">
        <v>0</v>
      </c>
      <c r="X511">
        <v>0.54117204571119604</v>
      </c>
      <c r="Y511">
        <v>0</v>
      </c>
      <c r="Z511">
        <v>0</v>
      </c>
      <c r="AA511">
        <v>0</v>
      </c>
      <c r="AB511">
        <v>0.22486694451945699</v>
      </c>
      <c r="AC511">
        <v>0</v>
      </c>
      <c r="AD511">
        <v>0</v>
      </c>
      <c r="AE511">
        <v>0</v>
      </c>
      <c r="AF511">
        <v>0.41432069952092399</v>
      </c>
      <c r="AG511">
        <v>0</v>
      </c>
      <c r="AH511">
        <v>0</v>
      </c>
      <c r="AI511">
        <v>0</v>
      </c>
      <c r="AJ511">
        <v>0.78850430369003899</v>
      </c>
      <c r="AK511">
        <v>0</v>
      </c>
      <c r="AL511">
        <v>0</v>
      </c>
      <c r="AM511">
        <v>0</v>
      </c>
      <c r="AN511">
        <v>0.48792571363581999</v>
      </c>
      <c r="AO511">
        <v>0</v>
      </c>
      <c r="AP511">
        <v>0</v>
      </c>
      <c r="AQ511">
        <v>0</v>
      </c>
      <c r="AR511">
        <v>0.52898113275831704</v>
      </c>
      <c r="AS511">
        <v>0</v>
      </c>
      <c r="AT511">
        <v>0</v>
      </c>
      <c r="AU511">
        <v>0</v>
      </c>
      <c r="AV511">
        <v>0.72784913258912498</v>
      </c>
      <c r="AW511">
        <v>0</v>
      </c>
      <c r="AX511">
        <v>0</v>
      </c>
      <c r="AY511">
        <v>0</v>
      </c>
      <c r="AZ511">
        <v>0.25962017984795899</v>
      </c>
      <c r="BA511">
        <v>0</v>
      </c>
      <c r="BB511">
        <v>0</v>
      </c>
      <c r="BC511">
        <v>0</v>
      </c>
      <c r="BD511">
        <v>0.314391159633989</v>
      </c>
      <c r="BE511">
        <v>0</v>
      </c>
      <c r="BF511">
        <v>0</v>
      </c>
      <c r="BG511">
        <v>0</v>
      </c>
      <c r="BH511">
        <v>0.84421306863241796</v>
      </c>
      <c r="BI511">
        <v>0</v>
      </c>
      <c r="BJ511">
        <v>0</v>
      </c>
      <c r="BK511">
        <v>0</v>
      </c>
      <c r="BL511">
        <v>0.27966922993684901</v>
      </c>
    </row>
    <row r="512" spans="1:64" x14ac:dyDescent="0.25">
      <c r="A512" s="15" t="str">
        <f t="shared" si="14"/>
        <v>Liquid Assets / Assets--35064</v>
      </c>
      <c r="B512" s="15" t="str">
        <f t="shared" si="15"/>
        <v>Liquid Assets / Assets</v>
      </c>
      <c r="C512">
        <v>20</v>
      </c>
      <c r="D512" s="22">
        <v>35064</v>
      </c>
      <c r="E512">
        <v>15.2106626110885</v>
      </c>
      <c r="F512">
        <v>23.339901272712101</v>
      </c>
      <c r="G512">
        <v>32.082753154275601</v>
      </c>
      <c r="H512">
        <v>23.9389878223983</v>
      </c>
      <c r="I512">
        <v>12.0444121913449</v>
      </c>
      <c r="J512">
        <v>19.855568434484201</v>
      </c>
      <c r="K512">
        <v>29.2865874908906</v>
      </c>
      <c r="L512">
        <v>21.0785632783622</v>
      </c>
      <c r="M512">
        <v>11.341276006281699</v>
      </c>
      <c r="N512">
        <v>19.9694030336567</v>
      </c>
      <c r="O512">
        <v>30.011018592130799</v>
      </c>
      <c r="P512">
        <v>21.255397169814099</v>
      </c>
      <c r="Q512">
        <v>15.903027877484201</v>
      </c>
      <c r="R512">
        <v>22.890148541204699</v>
      </c>
      <c r="S512">
        <v>34.432572032468599</v>
      </c>
      <c r="T512">
        <v>25.217115316161699</v>
      </c>
      <c r="U512">
        <v>12.390869407057099</v>
      </c>
      <c r="V512">
        <v>20.277505781370401</v>
      </c>
      <c r="W512">
        <v>28.750943101698901</v>
      </c>
      <c r="X512">
        <v>21.0975328264905</v>
      </c>
      <c r="Y512">
        <v>12.9209762459604</v>
      </c>
      <c r="Z512">
        <v>20.398053019290099</v>
      </c>
      <c r="AA512">
        <v>30.171523302512401</v>
      </c>
      <c r="AB512">
        <v>22.109307072331202</v>
      </c>
      <c r="AC512">
        <v>9.8293788449395105</v>
      </c>
      <c r="AD512">
        <v>17.392343227313798</v>
      </c>
      <c r="AE512">
        <v>30.432274819060801</v>
      </c>
      <c r="AF512">
        <v>20.302521422161298</v>
      </c>
      <c r="AG512">
        <v>7.5291559308314397</v>
      </c>
      <c r="AH512">
        <v>17.470761859147999</v>
      </c>
      <c r="AI512">
        <v>28.1769244866788</v>
      </c>
      <c r="AJ512">
        <v>19.414813697175301</v>
      </c>
      <c r="AK512">
        <v>13.360751637948701</v>
      </c>
      <c r="AL512">
        <v>20.947369741286</v>
      </c>
      <c r="AM512">
        <v>30.046979759548801</v>
      </c>
      <c r="AN512">
        <v>21.7588164051527</v>
      </c>
      <c r="AO512">
        <v>11.6085202815798</v>
      </c>
      <c r="AP512">
        <v>19.146195852657598</v>
      </c>
      <c r="AQ512">
        <v>29.3817634580437</v>
      </c>
      <c r="AR512">
        <v>20.658111202997301</v>
      </c>
      <c r="AS512">
        <v>12.9546108572683</v>
      </c>
      <c r="AT512">
        <v>20.607111936090401</v>
      </c>
      <c r="AU512">
        <v>29.058378796707402</v>
      </c>
      <c r="AV512">
        <v>20.9845899346127</v>
      </c>
      <c r="AW512">
        <v>12.8483906282241</v>
      </c>
      <c r="AX512">
        <v>20.954260763693</v>
      </c>
      <c r="AY512">
        <v>29.189087370292199</v>
      </c>
      <c r="AZ512">
        <v>21.224940835656799</v>
      </c>
      <c r="BA512">
        <v>13.9370450146659</v>
      </c>
      <c r="BB512">
        <v>23.765347973709599</v>
      </c>
      <c r="BC512">
        <v>32.346753998012097</v>
      </c>
      <c r="BD512">
        <v>23.776398257017899</v>
      </c>
      <c r="BE512">
        <v>12.590101696960399</v>
      </c>
      <c r="BF512">
        <v>20.440953921320901</v>
      </c>
      <c r="BG512">
        <v>27.364936281917899</v>
      </c>
      <c r="BH512">
        <v>22.1850224717491</v>
      </c>
      <c r="BI512">
        <v>16.639545695043701</v>
      </c>
      <c r="BJ512">
        <v>24.128482748902702</v>
      </c>
      <c r="BK512">
        <v>29.7316297410792</v>
      </c>
      <c r="BL512">
        <v>23.378446827110899</v>
      </c>
    </row>
    <row r="513" spans="1:64" x14ac:dyDescent="0.25">
      <c r="A513" s="15" t="str">
        <f t="shared" si="14"/>
        <v>Net Loan Growth (last 4 qtrs)--35064</v>
      </c>
      <c r="B513" s="15" t="str">
        <f t="shared" si="15"/>
        <v>Net Loan Growth (last 4 qtrs)</v>
      </c>
      <c r="C513">
        <v>21</v>
      </c>
      <c r="D513" s="22">
        <v>35064</v>
      </c>
      <c r="E513">
        <v>2.0274999999999999</v>
      </c>
      <c r="F513">
        <v>8.6649999999999991</v>
      </c>
      <c r="G513">
        <v>15.63</v>
      </c>
      <c r="H513">
        <v>11.451599999999999</v>
      </c>
      <c r="I513">
        <v>3.3725000000000001</v>
      </c>
      <c r="J513">
        <v>8.3849999999999998</v>
      </c>
      <c r="K513">
        <v>15.2075</v>
      </c>
      <c r="L513">
        <v>11.5939446721311</v>
      </c>
      <c r="M513">
        <v>2.8</v>
      </c>
      <c r="N513">
        <v>8.94</v>
      </c>
      <c r="O513">
        <v>16.82</v>
      </c>
      <c r="P513">
        <v>12.030825697626</v>
      </c>
      <c r="Q513">
        <v>1.7549999999999999</v>
      </c>
      <c r="R513">
        <v>7.4950000000000001</v>
      </c>
      <c r="S513">
        <v>11.445</v>
      </c>
      <c r="T513">
        <v>11.022812500000001</v>
      </c>
      <c r="U513">
        <v>3.8250000000000002</v>
      </c>
      <c r="V513">
        <v>8.9450000000000003</v>
      </c>
      <c r="W513">
        <v>15.352499999999999</v>
      </c>
      <c r="X513">
        <v>11.7058365758755</v>
      </c>
      <c r="Y513">
        <v>3.5950000000000002</v>
      </c>
      <c r="Z513">
        <v>9.51</v>
      </c>
      <c r="AA513">
        <v>17.36</v>
      </c>
      <c r="AB513">
        <v>15.1032323232323</v>
      </c>
      <c r="AC513">
        <v>3.79</v>
      </c>
      <c r="AD513">
        <v>8.76</v>
      </c>
      <c r="AE513">
        <v>17.175000000000001</v>
      </c>
      <c r="AF513">
        <v>15.482799999999999</v>
      </c>
      <c r="AG513">
        <v>-1.0449999999999999</v>
      </c>
      <c r="AH513">
        <v>5.36</v>
      </c>
      <c r="AI513">
        <v>14.01</v>
      </c>
      <c r="AJ513">
        <v>9.89348214285714</v>
      </c>
      <c r="AK513">
        <v>4.4124999999999996</v>
      </c>
      <c r="AL513">
        <v>8.1150000000000002</v>
      </c>
      <c r="AM513">
        <v>13.5175</v>
      </c>
      <c r="AN513">
        <v>9.4288775510204097</v>
      </c>
      <c r="AO513">
        <v>1.9125000000000001</v>
      </c>
      <c r="AP513">
        <v>7.28</v>
      </c>
      <c r="AQ513">
        <v>13.23</v>
      </c>
      <c r="AR513">
        <v>9.0711363636363593</v>
      </c>
      <c r="AS513">
        <v>5.5575000000000001</v>
      </c>
      <c r="AT513">
        <v>10.48</v>
      </c>
      <c r="AU513">
        <v>19.807500000000001</v>
      </c>
      <c r="AV513">
        <v>15.9642610837438</v>
      </c>
      <c r="AW513">
        <v>4.08</v>
      </c>
      <c r="AX513">
        <v>8.6999999999999993</v>
      </c>
      <c r="AY513">
        <v>14.84</v>
      </c>
      <c r="AZ513">
        <v>11.3200638977636</v>
      </c>
      <c r="BA513">
        <v>4.4874999999999998</v>
      </c>
      <c r="BB513">
        <v>10.574999999999999</v>
      </c>
      <c r="BC513">
        <v>21.1175</v>
      </c>
      <c r="BD513">
        <v>17.043829787233999</v>
      </c>
      <c r="BE513">
        <v>2.2749999999999999</v>
      </c>
      <c r="BF513">
        <v>6.4</v>
      </c>
      <c r="BG513">
        <v>11.5825</v>
      </c>
      <c r="BH513">
        <v>10.3342307692308</v>
      </c>
      <c r="BI513">
        <v>5.44</v>
      </c>
      <c r="BJ513">
        <v>12.125</v>
      </c>
      <c r="BK513">
        <v>21.197500000000002</v>
      </c>
      <c r="BL513">
        <v>17.3413114754098</v>
      </c>
    </row>
    <row r="514" spans="1:64" x14ac:dyDescent="0.25">
      <c r="A514" s="15" t="str">
        <f t="shared" si="14"/>
        <v>Banks w/ Loan Growth (last 4 qtrs)--35064</v>
      </c>
      <c r="B514" s="15" t="str">
        <f t="shared" si="15"/>
        <v>Banks w/ Loan Growth (last 4 qtrs)</v>
      </c>
      <c r="C514">
        <v>22</v>
      </c>
      <c r="D514" s="22">
        <v>35064</v>
      </c>
      <c r="F514">
        <v>81.730769230769198</v>
      </c>
      <c r="J514">
        <v>84.331337325349295</v>
      </c>
      <c r="N514">
        <v>82.217973231357604</v>
      </c>
      <c r="R514">
        <v>87.5</v>
      </c>
      <c r="V514">
        <v>85.904761904761898</v>
      </c>
      <c r="Z514">
        <v>84.615384615384599</v>
      </c>
      <c r="AD514">
        <v>88.188976377952798</v>
      </c>
      <c r="AH514">
        <v>68.103448275862107</v>
      </c>
      <c r="AI514"/>
      <c r="AK514"/>
      <c r="AL514">
        <v>88.775510204081598</v>
      </c>
      <c r="AP514">
        <v>81.296296296296305</v>
      </c>
      <c r="AT514">
        <v>90.096618357487898</v>
      </c>
      <c r="AX514">
        <v>87.5</v>
      </c>
      <c r="BB514">
        <v>85.567010309278302</v>
      </c>
      <c r="BF514">
        <v>74.074074074074105</v>
      </c>
      <c r="BJ514">
        <v>88.709677419354804</v>
      </c>
    </row>
    <row r="515" spans="1:64" x14ac:dyDescent="0.25">
      <c r="A515" s="15" t="str">
        <f t="shared" ref="A515:A578" si="16">B515&amp;"--"&amp;D515</f>
        <v>Equity / Assets--35155</v>
      </c>
      <c r="B515" s="15" t="str">
        <f t="shared" ref="B515:B578" si="17">VLOOKUP(C515,labels,2,FALSE)</f>
        <v>Equity / Assets</v>
      </c>
      <c r="C515">
        <v>1</v>
      </c>
      <c r="D515" s="22">
        <v>35155</v>
      </c>
      <c r="E515">
        <v>8.6026749333449395</v>
      </c>
      <c r="F515">
        <v>9.8043957679559099</v>
      </c>
      <c r="G515">
        <v>11.8500613392834</v>
      </c>
      <c r="H515">
        <v>10.454532744551299</v>
      </c>
      <c r="I515">
        <v>8.1640821564220598</v>
      </c>
      <c r="J515">
        <v>9.41574654608001</v>
      </c>
      <c r="K515">
        <v>11.348316998035299</v>
      </c>
      <c r="L515">
        <v>10.1327739444227</v>
      </c>
      <c r="M515">
        <v>7.99227433931798</v>
      </c>
      <c r="N515">
        <v>9.3404366919135704</v>
      </c>
      <c r="O515">
        <v>11.4076914187283</v>
      </c>
      <c r="P515">
        <v>10.1524374014156</v>
      </c>
      <c r="Q515">
        <v>8.7852326792044497</v>
      </c>
      <c r="R515">
        <v>9.8364978902953606</v>
      </c>
      <c r="S515">
        <v>11.573272020696001</v>
      </c>
      <c r="T515">
        <v>10.4471768045053</v>
      </c>
      <c r="U515">
        <v>8.0918037206794295</v>
      </c>
      <c r="V515">
        <v>9.1055276381909493</v>
      </c>
      <c r="W515">
        <v>10.921207369658999</v>
      </c>
      <c r="X515">
        <v>9.8809137292720202</v>
      </c>
      <c r="Y515">
        <v>8.3830216201859997</v>
      </c>
      <c r="Z515">
        <v>9.5186878193062707</v>
      </c>
      <c r="AA515">
        <v>11.581232114662701</v>
      </c>
      <c r="AB515">
        <v>10.2020535958805</v>
      </c>
      <c r="AC515">
        <v>8.4351449807981496</v>
      </c>
      <c r="AD515">
        <v>9.7730355847843793</v>
      </c>
      <c r="AE515">
        <v>11.383894770918401</v>
      </c>
      <c r="AF515">
        <v>10.1799076948967</v>
      </c>
      <c r="AG515">
        <v>8.4291992777593201</v>
      </c>
      <c r="AH515">
        <v>10.563396442914501</v>
      </c>
      <c r="AI515">
        <v>13.115278771715399</v>
      </c>
      <c r="AJ515">
        <v>11.549516528362799</v>
      </c>
      <c r="AK515">
        <v>8.1309277657218697</v>
      </c>
      <c r="AL515">
        <v>9.5602738136674805</v>
      </c>
      <c r="AM515">
        <v>10.646859137125601</v>
      </c>
      <c r="AN515">
        <v>9.7964260836261907</v>
      </c>
      <c r="AO515">
        <v>8.5833333333333304</v>
      </c>
      <c r="AP515">
        <v>9.9299180732405503</v>
      </c>
      <c r="AQ515">
        <v>12.1460843373494</v>
      </c>
      <c r="AR515">
        <v>10.6893166890094</v>
      </c>
      <c r="AS515">
        <v>7.8714808727241099</v>
      </c>
      <c r="AT515">
        <v>9.0016669753658096</v>
      </c>
      <c r="AU515">
        <v>10.6672861313578</v>
      </c>
      <c r="AV515">
        <v>9.5837380724816992</v>
      </c>
      <c r="AW515">
        <v>8.1565761613600394</v>
      </c>
      <c r="AX515">
        <v>9.3809766587096401</v>
      </c>
      <c r="AY515">
        <v>10.783092600900201</v>
      </c>
      <c r="AZ515">
        <v>9.74103488999069</v>
      </c>
      <c r="BA515">
        <v>7.8159509358924302</v>
      </c>
      <c r="BB515">
        <v>8.8538677109822501</v>
      </c>
      <c r="BC515">
        <v>10.772917069984</v>
      </c>
      <c r="BD515">
        <v>9.7759192025351105</v>
      </c>
      <c r="BE515">
        <v>8.00477334463862</v>
      </c>
      <c r="BF515">
        <v>8.9825766871165609</v>
      </c>
      <c r="BG515">
        <v>10.8042472479748</v>
      </c>
      <c r="BH515">
        <v>14.446624453079</v>
      </c>
      <c r="BI515">
        <v>7.8722798656057797</v>
      </c>
      <c r="BJ515">
        <v>8.9847479614479901</v>
      </c>
      <c r="BK515">
        <v>10.2709352941324</v>
      </c>
      <c r="BL515">
        <v>9.7541651543526395</v>
      </c>
    </row>
    <row r="516" spans="1:64" x14ac:dyDescent="0.25">
      <c r="A516" s="15" t="str">
        <f t="shared" si="16"/>
        <v>Total Risk Based Capital Ratio--35155</v>
      </c>
      <c r="B516" s="15" t="str">
        <f t="shared" si="17"/>
        <v>Total Risk Based Capital Ratio</v>
      </c>
      <c r="C516">
        <v>2</v>
      </c>
      <c r="D516" s="22">
        <v>35155</v>
      </c>
      <c r="E516">
        <v>13.4307653243842</v>
      </c>
      <c r="F516">
        <v>15.2601268893544</v>
      </c>
      <c r="G516">
        <v>20.042104551577999</v>
      </c>
      <c r="H516">
        <v>17.270403539945001</v>
      </c>
      <c r="I516">
        <v>12.484755174945899</v>
      </c>
      <c r="J516">
        <v>14.576873287774299</v>
      </c>
      <c r="K516">
        <v>18.3312978799147</v>
      </c>
      <c r="L516">
        <v>16.4075437942729</v>
      </c>
      <c r="M516">
        <v>12.6729002200514</v>
      </c>
      <c r="N516">
        <v>15.4956097662664</v>
      </c>
      <c r="O516">
        <v>20.080704102939301</v>
      </c>
      <c r="P516">
        <v>17.886416418714202</v>
      </c>
      <c r="Q516">
        <v>13.640406601276499</v>
      </c>
      <c r="R516">
        <v>15.379198406087101</v>
      </c>
      <c r="S516">
        <v>20.047540268977901</v>
      </c>
      <c r="T516">
        <v>17.4625086532204</v>
      </c>
      <c r="U516">
        <v>12.1574260270037</v>
      </c>
      <c r="V516">
        <v>14.0676517279277</v>
      </c>
      <c r="W516">
        <v>17.651152675076101</v>
      </c>
      <c r="X516">
        <v>15.9397266659136</v>
      </c>
      <c r="Y516">
        <v>13.077601403716899</v>
      </c>
      <c r="Z516">
        <v>15.490622140896599</v>
      </c>
      <c r="AA516">
        <v>19.4665303263284</v>
      </c>
      <c r="AB516">
        <v>17.261687074831901</v>
      </c>
      <c r="AC516">
        <v>12.5672180080643</v>
      </c>
      <c r="AD516">
        <v>15.053893582872499</v>
      </c>
      <c r="AE516">
        <v>19.2877800296929</v>
      </c>
      <c r="AF516">
        <v>16.865259317803499</v>
      </c>
      <c r="AG516">
        <v>12.6889523170362</v>
      </c>
      <c r="AH516">
        <v>15.7076334608349</v>
      </c>
      <c r="AI516">
        <v>20.747259117212199</v>
      </c>
      <c r="AJ516">
        <v>17.817186120687602</v>
      </c>
      <c r="AK516">
        <v>12.979223436589599</v>
      </c>
      <c r="AL516">
        <v>14.6902215603989</v>
      </c>
      <c r="AM516">
        <v>17.349461092911799</v>
      </c>
      <c r="AN516">
        <v>15.8307779639199</v>
      </c>
      <c r="AO516">
        <v>12.8910415926058</v>
      </c>
      <c r="AP516">
        <v>15.3561424569828</v>
      </c>
      <c r="AQ516">
        <v>19.638686023476499</v>
      </c>
      <c r="AR516">
        <v>17.231116840430701</v>
      </c>
      <c r="AS516">
        <v>11.908310217352</v>
      </c>
      <c r="AT516">
        <v>13.7721645773667</v>
      </c>
      <c r="AU516">
        <v>16.9067098364117</v>
      </c>
      <c r="AV516">
        <v>15.1471166729603</v>
      </c>
      <c r="AW516">
        <v>12.821047932886501</v>
      </c>
      <c r="AX516">
        <v>15.0076856803187</v>
      </c>
      <c r="AY516">
        <v>18.3356952380385</v>
      </c>
      <c r="AZ516">
        <v>16.207795298474899</v>
      </c>
      <c r="BA516">
        <v>11.627872892016301</v>
      </c>
      <c r="BB516">
        <v>13.5020782941083</v>
      </c>
      <c r="BC516">
        <v>16.895727404841299</v>
      </c>
      <c r="BD516">
        <v>15.974925439812999</v>
      </c>
      <c r="BE516">
        <v>12.351971940914</v>
      </c>
      <c r="BF516">
        <v>13.785572468563901</v>
      </c>
      <c r="BG516">
        <v>15.9152862235269</v>
      </c>
      <c r="BH516">
        <v>35.282552416576799</v>
      </c>
      <c r="BI516">
        <v>11.8034114144501</v>
      </c>
      <c r="BJ516">
        <v>13.475626405294401</v>
      </c>
      <c r="BK516">
        <v>16.641516963247401</v>
      </c>
      <c r="BL516">
        <v>15.293060595657099</v>
      </c>
    </row>
    <row r="517" spans="1:64" x14ac:dyDescent="0.25">
      <c r="A517" s="15" t="str">
        <f t="shared" si="16"/>
        <v>Tier 1 Leverage Ratio--35155</v>
      </c>
      <c r="B517" s="15" t="str">
        <f t="shared" si="17"/>
        <v>Tier 1 Leverage Ratio</v>
      </c>
      <c r="C517">
        <v>3</v>
      </c>
      <c r="D517" s="22">
        <v>35155</v>
      </c>
      <c r="E517">
        <v>8.4746378453014302</v>
      </c>
      <c r="F517">
        <v>9.6104911213998108</v>
      </c>
      <c r="G517">
        <v>11.659123265173299</v>
      </c>
      <c r="H517">
        <v>10.364824347915301</v>
      </c>
      <c r="I517">
        <v>8.1109920732277807</v>
      </c>
      <c r="J517">
        <v>9.2227378190255198</v>
      </c>
      <c r="K517">
        <v>11.181503443668801</v>
      </c>
      <c r="L517">
        <v>9.9934832510297795</v>
      </c>
      <c r="M517">
        <v>7.9181819697303997</v>
      </c>
      <c r="N517">
        <v>9.2242299741414406</v>
      </c>
      <c r="O517">
        <v>11.2376407763443</v>
      </c>
      <c r="P517">
        <v>10.0467244031059</v>
      </c>
      <c r="Q517">
        <v>8.7202370167444307</v>
      </c>
      <c r="R517">
        <v>9.8592428451047098</v>
      </c>
      <c r="S517">
        <v>11.2860857783242</v>
      </c>
      <c r="T517">
        <v>10.3878140133163</v>
      </c>
      <c r="U517">
        <v>7.9254440313919901</v>
      </c>
      <c r="V517">
        <v>8.9523809523809508</v>
      </c>
      <c r="W517">
        <v>10.6358819076457</v>
      </c>
      <c r="X517">
        <v>9.6648682028054598</v>
      </c>
      <c r="Y517">
        <v>8.3419766850639494</v>
      </c>
      <c r="Z517">
        <v>9.4919432948842104</v>
      </c>
      <c r="AA517">
        <v>11.2625005006326</v>
      </c>
      <c r="AB517">
        <v>10.3666681475262</v>
      </c>
      <c r="AC517">
        <v>8.2089021659721393</v>
      </c>
      <c r="AD517">
        <v>9.6656565634827096</v>
      </c>
      <c r="AE517">
        <v>11.499006044024201</v>
      </c>
      <c r="AF517">
        <v>10.1641253896024</v>
      </c>
      <c r="AG517">
        <v>8.3447767358903704</v>
      </c>
      <c r="AH517">
        <v>10.0192977684527</v>
      </c>
      <c r="AI517">
        <v>13.0994651425464</v>
      </c>
      <c r="AJ517">
        <v>11.3710340758072</v>
      </c>
      <c r="AK517">
        <v>8.1622255922617306</v>
      </c>
      <c r="AL517">
        <v>9.2887336886601695</v>
      </c>
      <c r="AM517">
        <v>10.3931070972234</v>
      </c>
      <c r="AN517">
        <v>9.6588144311985804</v>
      </c>
      <c r="AO517">
        <v>8.4169757800567293</v>
      </c>
      <c r="AP517">
        <v>9.7577525955079096</v>
      </c>
      <c r="AQ517">
        <v>11.9343429763308</v>
      </c>
      <c r="AR517">
        <v>10.557611460015501</v>
      </c>
      <c r="AS517">
        <v>7.79726929102877</v>
      </c>
      <c r="AT517">
        <v>8.7662637261234693</v>
      </c>
      <c r="AU517">
        <v>10.4981554766406</v>
      </c>
      <c r="AV517">
        <v>9.4514353352617704</v>
      </c>
      <c r="AW517">
        <v>8.1601162731191508</v>
      </c>
      <c r="AX517">
        <v>9.1315042370884605</v>
      </c>
      <c r="AY517">
        <v>10.5646505553132</v>
      </c>
      <c r="AZ517">
        <v>9.5830685357708507</v>
      </c>
      <c r="BA517">
        <v>7.6365028944516604</v>
      </c>
      <c r="BB517">
        <v>8.6177951134063893</v>
      </c>
      <c r="BC517">
        <v>10.3940305993039</v>
      </c>
      <c r="BD517">
        <v>9.8118071972109906</v>
      </c>
      <c r="BE517">
        <v>7.7517623363544796</v>
      </c>
      <c r="BF517">
        <v>8.9221298861187996</v>
      </c>
      <c r="BG517">
        <v>10.268529398964199</v>
      </c>
      <c r="BH517">
        <v>14.943403603174501</v>
      </c>
      <c r="BI517">
        <v>8.0069150583195405</v>
      </c>
      <c r="BJ517">
        <v>8.7149506247942004</v>
      </c>
      <c r="BK517">
        <v>10.054754488805999</v>
      </c>
      <c r="BL517">
        <v>10.3509441754299</v>
      </c>
    </row>
    <row r="518" spans="1:64" x14ac:dyDescent="0.25">
      <c r="A518" s="15" t="str">
        <f t="shared" si="16"/>
        <v>ALLL / Nonaccrual Loans--35155</v>
      </c>
      <c r="B518" s="15" t="str">
        <f t="shared" si="17"/>
        <v>ALLL / Nonaccrual Loans</v>
      </c>
      <c r="C518">
        <v>4</v>
      </c>
      <c r="D518" s="22">
        <v>35155</v>
      </c>
      <c r="E518">
        <v>207.88510101010101</v>
      </c>
      <c r="F518">
        <v>470.82182320442001</v>
      </c>
      <c r="G518">
        <v>1130.6513409961699</v>
      </c>
      <c r="H518">
        <v>1128.9162039647599</v>
      </c>
      <c r="I518">
        <v>143.10657248157199</v>
      </c>
      <c r="J518">
        <v>313.69614512471702</v>
      </c>
      <c r="K518">
        <v>837.33552631578902</v>
      </c>
      <c r="L518">
        <v>1051.3756790462501</v>
      </c>
      <c r="M518">
        <v>138.105434893443</v>
      </c>
      <c r="N518">
        <v>294.57211974599301</v>
      </c>
      <c r="O518">
        <v>770.557275541796</v>
      </c>
      <c r="P518">
        <v>917.18834915770697</v>
      </c>
      <c r="Q518">
        <v>212.17493100222899</v>
      </c>
      <c r="R518">
        <v>348.52156291919999</v>
      </c>
      <c r="S518">
        <v>805.425824175824</v>
      </c>
      <c r="T518">
        <v>845.26121411456904</v>
      </c>
      <c r="U518">
        <v>151.34220354808599</v>
      </c>
      <c r="V518">
        <v>333.05785123966899</v>
      </c>
      <c r="W518">
        <v>934.65909090909099</v>
      </c>
      <c r="X518">
        <v>1244.4441994165099</v>
      </c>
      <c r="Y518">
        <v>138.782266262825</v>
      </c>
      <c r="Z518">
        <v>346.77419354838702</v>
      </c>
      <c r="AA518">
        <v>916.71928817451203</v>
      </c>
      <c r="AB518">
        <v>1160.39773677161</v>
      </c>
      <c r="AC518">
        <v>192.745098039216</v>
      </c>
      <c r="AD518">
        <v>336.91931540342301</v>
      </c>
      <c r="AE518">
        <v>870.73170731707296</v>
      </c>
      <c r="AF518">
        <v>1385.98254909143</v>
      </c>
      <c r="AG518">
        <v>154.02398615791699</v>
      </c>
      <c r="AH518">
        <v>289.367714588485</v>
      </c>
      <c r="AI518">
        <v>748.71794871794896</v>
      </c>
      <c r="AJ518">
        <v>1803.9920798094399</v>
      </c>
      <c r="AK518">
        <v>109.522105597964</v>
      </c>
      <c r="AL518">
        <v>210.71539940751501</v>
      </c>
      <c r="AM518">
        <v>450.35695742471398</v>
      </c>
      <c r="AN518">
        <v>551.10291560706401</v>
      </c>
      <c r="AO518">
        <v>129.50961976320599</v>
      </c>
      <c r="AP518">
        <v>303.37423312883402</v>
      </c>
      <c r="AQ518">
        <v>844.375</v>
      </c>
      <c r="AR518">
        <v>1059.19434100074</v>
      </c>
      <c r="AS518">
        <v>155.75590551181099</v>
      </c>
      <c r="AT518">
        <v>334.09090909090901</v>
      </c>
      <c r="AU518">
        <v>852.57352941176498</v>
      </c>
      <c r="AV518">
        <v>1105.2740899984999</v>
      </c>
      <c r="AW518">
        <v>135.963683156992</v>
      </c>
      <c r="AX518">
        <v>261.95866141732301</v>
      </c>
      <c r="AY518">
        <v>644.07945354995695</v>
      </c>
      <c r="AZ518">
        <v>901.25909415105298</v>
      </c>
      <c r="BA518">
        <v>152.07536998921901</v>
      </c>
      <c r="BB518">
        <v>301.07526881720401</v>
      </c>
      <c r="BC518">
        <v>682.32200792754395</v>
      </c>
      <c r="BD518">
        <v>1114.0296288219299</v>
      </c>
      <c r="BE518">
        <v>234.89355857711899</v>
      </c>
      <c r="BF518">
        <v>514.31095406360396</v>
      </c>
      <c r="BG518">
        <v>1241.47181008902</v>
      </c>
      <c r="BH518">
        <v>3815.5780248255101</v>
      </c>
      <c r="BI518">
        <v>188.37446560435299</v>
      </c>
      <c r="BJ518">
        <v>383.647734262867</v>
      </c>
      <c r="BK518">
        <v>1031.25</v>
      </c>
      <c r="BL518">
        <v>2038.1901627177499</v>
      </c>
    </row>
    <row r="519" spans="1:64" x14ac:dyDescent="0.25">
      <c r="A519" s="15" t="str">
        <f t="shared" si="16"/>
        <v>[NCL + OREO] / [Total Loans + OREO]--35155</v>
      </c>
      <c r="B519" s="15" t="str">
        <f t="shared" si="17"/>
        <v>[NCL + OREO] / [Total Loans + OREO]</v>
      </c>
      <c r="C519">
        <v>5</v>
      </c>
      <c r="D519" s="22">
        <v>35155</v>
      </c>
      <c r="E519">
        <v>0.334883092141459</v>
      </c>
      <c r="F519">
        <v>1.0123742934219599</v>
      </c>
      <c r="G519">
        <v>2.0821397700100799</v>
      </c>
      <c r="H519">
        <v>1.50206121657171</v>
      </c>
      <c r="I519">
        <v>0.39991113085980901</v>
      </c>
      <c r="J519">
        <v>0.978968569956438</v>
      </c>
      <c r="K519">
        <v>2.0039773596450998</v>
      </c>
      <c r="L519">
        <v>1.4525867808511199</v>
      </c>
      <c r="M519">
        <v>0.355395012817525</v>
      </c>
      <c r="N519">
        <v>0.90833423105592004</v>
      </c>
      <c r="O519">
        <v>1.88904830224773</v>
      </c>
      <c r="P519">
        <v>1.4005033288131701</v>
      </c>
      <c r="Q519">
        <v>0.513947013918296</v>
      </c>
      <c r="R519">
        <v>1.13338836080269</v>
      </c>
      <c r="S519">
        <v>1.6533258504916399</v>
      </c>
      <c r="T519">
        <v>1.2867114323405899</v>
      </c>
      <c r="U519">
        <v>0.36830360740226298</v>
      </c>
      <c r="V519">
        <v>0.85830666278731405</v>
      </c>
      <c r="W519">
        <v>1.78402360645905</v>
      </c>
      <c r="X519">
        <v>1.2402927875109899</v>
      </c>
      <c r="Y519">
        <v>0.27576064163791902</v>
      </c>
      <c r="Z519">
        <v>1.0633283173486601</v>
      </c>
      <c r="AA519">
        <v>2.5365715603621499</v>
      </c>
      <c r="AB519">
        <v>1.82831465954966</v>
      </c>
      <c r="AC519">
        <v>0.40892210997535799</v>
      </c>
      <c r="AD519">
        <v>1.0218975110388999</v>
      </c>
      <c r="AE519">
        <v>2.55934554608455</v>
      </c>
      <c r="AF519">
        <v>1.78551239571595</v>
      </c>
      <c r="AG519">
        <v>0.58983539460316403</v>
      </c>
      <c r="AH519">
        <v>1.27248465439018</v>
      </c>
      <c r="AI519">
        <v>2.86277193068078</v>
      </c>
      <c r="AJ519">
        <v>1.9642915071485201</v>
      </c>
      <c r="AK519">
        <v>0.40485464215665901</v>
      </c>
      <c r="AL519">
        <v>0.91164247949348398</v>
      </c>
      <c r="AM519">
        <v>1.76240953252274</v>
      </c>
      <c r="AN519">
        <v>1.3771262302291301</v>
      </c>
      <c r="AO519">
        <v>0.48367593712212797</v>
      </c>
      <c r="AP519">
        <v>1.20380147835269</v>
      </c>
      <c r="AQ519">
        <v>2.7436937174153502</v>
      </c>
      <c r="AR519">
        <v>1.81173052462932</v>
      </c>
      <c r="AS519">
        <v>0.39879622328916597</v>
      </c>
      <c r="AT519">
        <v>0.80775239087087403</v>
      </c>
      <c r="AU519">
        <v>1.8468148310282899</v>
      </c>
      <c r="AV519">
        <v>1.30689683095473</v>
      </c>
      <c r="AW519">
        <v>0.446841753675355</v>
      </c>
      <c r="AX519">
        <v>0.90739810092177298</v>
      </c>
      <c r="AY519">
        <v>1.7032735733177</v>
      </c>
      <c r="AZ519">
        <v>1.2401282524228301</v>
      </c>
      <c r="BA519">
        <v>0.34072748596436903</v>
      </c>
      <c r="BB519">
        <v>0.78011969661995695</v>
      </c>
      <c r="BC519">
        <v>1.6938027589176701</v>
      </c>
      <c r="BD519">
        <v>1.19556683820912</v>
      </c>
      <c r="BE519">
        <v>0.30698679751521801</v>
      </c>
      <c r="BF519">
        <v>0.69185055035915499</v>
      </c>
      <c r="BG519">
        <v>1.4740662770190101</v>
      </c>
      <c r="BH519">
        <v>1.10165414685375</v>
      </c>
      <c r="BI519">
        <v>0.26084121291163997</v>
      </c>
      <c r="BJ519">
        <v>0.63319474475652304</v>
      </c>
      <c r="BK519">
        <v>1.36122752935472</v>
      </c>
      <c r="BL519">
        <v>1.04766883737897</v>
      </c>
    </row>
    <row r="520" spans="1:64" x14ac:dyDescent="0.25">
      <c r="A520" s="15" t="str">
        <f t="shared" si="16"/>
        <v>[Noncurrent + Delinquent Loans] / [Capital + ALLL]--35155</v>
      </c>
      <c r="B520" s="15" t="str">
        <f t="shared" si="17"/>
        <v>[Noncurrent + Delinquent Loans] / [Capital + ALLL]</v>
      </c>
      <c r="C520">
        <v>6</v>
      </c>
      <c r="D520" s="22">
        <v>35155</v>
      </c>
      <c r="E520">
        <v>10.0261172185758</v>
      </c>
      <c r="F520">
        <v>15.9276124504966</v>
      </c>
      <c r="G520">
        <v>27.0910228322116</v>
      </c>
      <c r="H520">
        <v>19.883970070196298</v>
      </c>
      <c r="I520">
        <v>8.0929011885133502</v>
      </c>
      <c r="J520">
        <v>15.287428932406799</v>
      </c>
      <c r="K520">
        <v>24.584917709598798</v>
      </c>
      <c r="L520">
        <v>18.261727252297401</v>
      </c>
      <c r="M520">
        <v>6.3208579843102504</v>
      </c>
      <c r="N520">
        <v>12.468499420649101</v>
      </c>
      <c r="O520">
        <v>20.9984311554079</v>
      </c>
      <c r="P520">
        <v>15.4149888055387</v>
      </c>
      <c r="Q520">
        <v>9.1059093391360193</v>
      </c>
      <c r="R520">
        <v>13.1674195449061</v>
      </c>
      <c r="S520">
        <v>16.878638101594799</v>
      </c>
      <c r="T520">
        <v>15.238710237301801</v>
      </c>
      <c r="U520">
        <v>7.20720720720721</v>
      </c>
      <c r="V520">
        <v>13.913525498891399</v>
      </c>
      <c r="W520">
        <v>21.806722689075599</v>
      </c>
      <c r="X520">
        <v>16.0487264135262</v>
      </c>
      <c r="Y520">
        <v>10.685782934274499</v>
      </c>
      <c r="Z520">
        <v>17.4634589021259</v>
      </c>
      <c r="AA520">
        <v>33.683818590458799</v>
      </c>
      <c r="AB520">
        <v>22.796468171706699</v>
      </c>
      <c r="AC520">
        <v>9.7166109373388796</v>
      </c>
      <c r="AD520">
        <v>17.891303876447999</v>
      </c>
      <c r="AE520">
        <v>32.976906428547998</v>
      </c>
      <c r="AF520">
        <v>23.777288590528102</v>
      </c>
      <c r="AG520">
        <v>6.6555756505685899</v>
      </c>
      <c r="AH520">
        <v>14.206840829517899</v>
      </c>
      <c r="AI520">
        <v>27.5688753141254</v>
      </c>
      <c r="AJ520">
        <v>19.386781870354302</v>
      </c>
      <c r="AK520">
        <v>10.0782671112194</v>
      </c>
      <c r="AL520">
        <v>15.850011502185399</v>
      </c>
      <c r="AM520">
        <v>25.318324152257201</v>
      </c>
      <c r="AN520">
        <v>18.894324875764902</v>
      </c>
      <c r="AO520">
        <v>8.2451773490977001</v>
      </c>
      <c r="AP520">
        <v>16.675989372115801</v>
      </c>
      <c r="AQ520">
        <v>27.8231000429369</v>
      </c>
      <c r="AR520">
        <v>20.486285361827701</v>
      </c>
      <c r="AS520">
        <v>8.6929545261338799</v>
      </c>
      <c r="AT520">
        <v>15.720979285582001</v>
      </c>
      <c r="AU520">
        <v>24.034622949833199</v>
      </c>
      <c r="AV520">
        <v>18.328701852515898</v>
      </c>
      <c r="AW520">
        <v>8.8063922469102494</v>
      </c>
      <c r="AX520">
        <v>15.0107290725181</v>
      </c>
      <c r="AY520">
        <v>22.451635862287599</v>
      </c>
      <c r="AZ520">
        <v>16.953102254644499</v>
      </c>
      <c r="BA520">
        <v>7.2473678336099896</v>
      </c>
      <c r="BB520">
        <v>13.915925759907999</v>
      </c>
      <c r="BC520">
        <v>23.718650076960099</v>
      </c>
      <c r="BD520">
        <v>16.974801061157098</v>
      </c>
      <c r="BE520">
        <v>5.5748644515501198</v>
      </c>
      <c r="BF520">
        <v>11.984209042203201</v>
      </c>
      <c r="BG520">
        <v>20.238525478858001</v>
      </c>
      <c r="BH520">
        <v>15.671605207351501</v>
      </c>
      <c r="BI520">
        <v>5.3328753730173997</v>
      </c>
      <c r="BJ520">
        <v>10.8283308328835</v>
      </c>
      <c r="BK520">
        <v>20.008815679445501</v>
      </c>
      <c r="BL520">
        <v>13.7624908270746</v>
      </c>
    </row>
    <row r="521" spans="1:64" x14ac:dyDescent="0.25">
      <c r="A521" s="15" t="str">
        <f t="shared" si="16"/>
        <v xml:space="preserve">  Ag [NCL+DQ] / [Capital + ALLL]--35155</v>
      </c>
      <c r="B521" s="15" t="str">
        <f t="shared" si="17"/>
        <v xml:space="preserve">  Ag [NCL+DQ] / [Capital + ALLL]</v>
      </c>
      <c r="C521">
        <v>7</v>
      </c>
      <c r="D521" s="22">
        <v>35155</v>
      </c>
      <c r="E521">
        <v>0</v>
      </c>
      <c r="F521">
        <v>2.67572454172638</v>
      </c>
      <c r="G521">
        <v>10.450779217189799</v>
      </c>
      <c r="H521">
        <v>8.7154019210783193</v>
      </c>
      <c r="I521">
        <v>0</v>
      </c>
      <c r="J521">
        <v>1.7343578485181099</v>
      </c>
      <c r="K521">
        <v>9.0079725265462507</v>
      </c>
      <c r="L521">
        <v>6.89961184608973</v>
      </c>
      <c r="M521">
        <v>0</v>
      </c>
      <c r="N521">
        <v>0</v>
      </c>
      <c r="O521">
        <v>1.8365761869313599</v>
      </c>
      <c r="P521">
        <v>2.3466946338600998</v>
      </c>
      <c r="Q521">
        <v>0</v>
      </c>
      <c r="R521">
        <v>0</v>
      </c>
      <c r="S521">
        <v>0</v>
      </c>
      <c r="T521">
        <v>6.4775916767077696E-2</v>
      </c>
      <c r="U521">
        <v>0</v>
      </c>
      <c r="V521">
        <v>0.80757726819541398</v>
      </c>
      <c r="W521">
        <v>5.7766819302571299</v>
      </c>
      <c r="X521">
        <v>4.3897841190332203</v>
      </c>
      <c r="Y521">
        <v>0</v>
      </c>
      <c r="Z521">
        <v>2.5518341307814998</v>
      </c>
      <c r="AA521">
        <v>13.974354281913101</v>
      </c>
      <c r="AB521">
        <v>9.6974410634844297</v>
      </c>
      <c r="AC521">
        <v>3.3297076751975601</v>
      </c>
      <c r="AD521">
        <v>9.46784963985594</v>
      </c>
      <c r="AE521">
        <v>24.351812439482501</v>
      </c>
      <c r="AF521">
        <v>17.127532983346999</v>
      </c>
      <c r="AG521">
        <v>0.66572717220305599</v>
      </c>
      <c r="AH521">
        <v>5.3788195897865201</v>
      </c>
      <c r="AI521">
        <v>13.992368717984601</v>
      </c>
      <c r="AJ521">
        <v>10.154635798872</v>
      </c>
      <c r="AK521">
        <v>0</v>
      </c>
      <c r="AL521">
        <v>0.33195020746887999</v>
      </c>
      <c r="AM521">
        <v>5.7292551176370701</v>
      </c>
      <c r="AN521">
        <v>3.9321223423865099</v>
      </c>
      <c r="AO521">
        <v>1.4475271411338999</v>
      </c>
      <c r="AP521">
        <v>6.7988204456094401</v>
      </c>
      <c r="AQ521">
        <v>17.412008281573499</v>
      </c>
      <c r="AR521">
        <v>12.0805008563638</v>
      </c>
      <c r="AS521">
        <v>0</v>
      </c>
      <c r="AT521">
        <v>1.2035335270054</v>
      </c>
      <c r="AU521">
        <v>7.4680355612496596</v>
      </c>
      <c r="AV521">
        <v>6.3051455262534697</v>
      </c>
      <c r="AW521">
        <v>0</v>
      </c>
      <c r="AX521">
        <v>0</v>
      </c>
      <c r="AY521">
        <v>2.6806123225340701</v>
      </c>
      <c r="AZ521">
        <v>2.48053088968891</v>
      </c>
      <c r="BA521">
        <v>0</v>
      </c>
      <c r="BB521">
        <v>0</v>
      </c>
      <c r="BC521">
        <v>2.1945213164863002</v>
      </c>
      <c r="BD521">
        <v>2.3260235846902599</v>
      </c>
      <c r="BE521">
        <v>0</v>
      </c>
      <c r="BF521">
        <v>0</v>
      </c>
      <c r="BG521">
        <v>1.9083023543990101</v>
      </c>
      <c r="BH521">
        <v>1.1189522211801699</v>
      </c>
      <c r="BI521">
        <v>0</v>
      </c>
      <c r="BJ521">
        <v>0</v>
      </c>
      <c r="BK521">
        <v>0</v>
      </c>
      <c r="BL521">
        <v>0.88527467493757195</v>
      </c>
    </row>
    <row r="522" spans="1:64" x14ac:dyDescent="0.25">
      <c r="A522" s="15" t="str">
        <f t="shared" si="16"/>
        <v xml:space="preserve">  CLD [NCL+DQ] / [Capital + ALLL]--35155</v>
      </c>
      <c r="B522" s="15" t="str">
        <f t="shared" si="17"/>
        <v xml:space="preserve">  CLD [NCL+DQ] / [Capital + ALLL]</v>
      </c>
      <c r="C522">
        <v>8</v>
      </c>
      <c r="D522" s="22">
        <v>35155</v>
      </c>
      <c r="E522">
        <v>0</v>
      </c>
      <c r="F522">
        <v>0</v>
      </c>
      <c r="G522">
        <v>0</v>
      </c>
      <c r="H522">
        <v>0.211338803409828</v>
      </c>
      <c r="I522">
        <v>0</v>
      </c>
      <c r="J522">
        <v>0</v>
      </c>
      <c r="K522">
        <v>0</v>
      </c>
      <c r="L522">
        <v>0.20880393490500301</v>
      </c>
      <c r="M522">
        <v>0</v>
      </c>
      <c r="N522">
        <v>0</v>
      </c>
      <c r="O522">
        <v>0</v>
      </c>
      <c r="P522">
        <v>0.36408670570347101</v>
      </c>
      <c r="Q522">
        <v>0</v>
      </c>
      <c r="R522">
        <v>0</v>
      </c>
      <c r="S522">
        <v>0</v>
      </c>
      <c r="T522">
        <v>3.8746983700201597E-2</v>
      </c>
      <c r="U522">
        <v>0</v>
      </c>
      <c r="V522">
        <v>0</v>
      </c>
      <c r="W522">
        <v>0</v>
      </c>
      <c r="X522">
        <v>0.239705667208616</v>
      </c>
      <c r="Y522">
        <v>0</v>
      </c>
      <c r="Z522">
        <v>0</v>
      </c>
      <c r="AA522">
        <v>0</v>
      </c>
      <c r="AB522">
        <v>0.402946046710767</v>
      </c>
      <c r="AC522">
        <v>0</v>
      </c>
      <c r="AD522">
        <v>0</v>
      </c>
      <c r="AE522">
        <v>0</v>
      </c>
      <c r="AF522">
        <v>7.8182631367217301E-2</v>
      </c>
      <c r="AG522">
        <v>0</v>
      </c>
      <c r="AH522">
        <v>0</v>
      </c>
      <c r="AI522">
        <v>0</v>
      </c>
      <c r="AJ522">
        <v>0.19504402552386199</v>
      </c>
      <c r="AK522">
        <v>0</v>
      </c>
      <c r="AL522">
        <v>0</v>
      </c>
      <c r="AM522">
        <v>0</v>
      </c>
      <c r="AN522">
        <v>0.25255164860165502</v>
      </c>
      <c r="AO522">
        <v>0</v>
      </c>
      <c r="AP522">
        <v>0</v>
      </c>
      <c r="AQ522">
        <v>0</v>
      </c>
      <c r="AR522">
        <v>6.81056302840191E-2</v>
      </c>
      <c r="AS522">
        <v>0</v>
      </c>
      <c r="AT522">
        <v>0</v>
      </c>
      <c r="AU522">
        <v>0</v>
      </c>
      <c r="AV522">
        <v>0.39568860317416599</v>
      </c>
      <c r="AW522">
        <v>0</v>
      </c>
      <c r="AX522">
        <v>0</v>
      </c>
      <c r="AY522">
        <v>0</v>
      </c>
      <c r="AZ522">
        <v>0.20777631644879699</v>
      </c>
      <c r="BA522">
        <v>0</v>
      </c>
      <c r="BB522">
        <v>0</v>
      </c>
      <c r="BC522">
        <v>0</v>
      </c>
      <c r="BD522">
        <v>0.33494751724868799</v>
      </c>
      <c r="BE522">
        <v>0</v>
      </c>
      <c r="BF522">
        <v>0</v>
      </c>
      <c r="BG522">
        <v>0</v>
      </c>
      <c r="BH522">
        <v>8.4912644148941493E-2</v>
      </c>
      <c r="BI522">
        <v>0</v>
      </c>
      <c r="BJ522">
        <v>0</v>
      </c>
      <c r="BK522">
        <v>0</v>
      </c>
      <c r="BL522">
        <v>0.79989335973681897</v>
      </c>
    </row>
    <row r="523" spans="1:64" x14ac:dyDescent="0.25">
      <c r="A523" s="15" t="str">
        <f t="shared" si="16"/>
        <v xml:space="preserve">  CRE [NCL+DQ] / [Capital + ALLL]--35155</v>
      </c>
      <c r="B523" s="15" t="str">
        <f t="shared" si="17"/>
        <v xml:space="preserve">  CRE [NCL+DQ] / [Capital + ALLL]</v>
      </c>
      <c r="C523">
        <v>9</v>
      </c>
      <c r="D523" s="22">
        <v>35155</v>
      </c>
      <c r="E523">
        <v>0</v>
      </c>
      <c r="F523">
        <v>8.1178467674393198E-2</v>
      </c>
      <c r="G523">
        <v>2.01360599265228</v>
      </c>
      <c r="H523">
        <v>1.4348153475933101</v>
      </c>
      <c r="I523">
        <v>0</v>
      </c>
      <c r="J523">
        <v>0.21468441391154999</v>
      </c>
      <c r="K523">
        <v>2.5493701177184902</v>
      </c>
      <c r="L523">
        <v>1.8651527290363401</v>
      </c>
      <c r="M523">
        <v>0</v>
      </c>
      <c r="N523">
        <v>0.55520669524225197</v>
      </c>
      <c r="O523">
        <v>3.2744523655509101</v>
      </c>
      <c r="P523">
        <v>2.4552690709407501</v>
      </c>
      <c r="Q523">
        <v>0</v>
      </c>
      <c r="R523">
        <v>0.24586499776486401</v>
      </c>
      <c r="S523">
        <v>1.29400077714776</v>
      </c>
      <c r="T523">
        <v>1.36480016831443</v>
      </c>
      <c r="U523">
        <v>0</v>
      </c>
      <c r="V523">
        <v>0.41078305519897301</v>
      </c>
      <c r="W523">
        <v>3.02894323536011</v>
      </c>
      <c r="X523">
        <v>1.99744918144082</v>
      </c>
      <c r="Y523">
        <v>0</v>
      </c>
      <c r="Z523">
        <v>0</v>
      </c>
      <c r="AA523">
        <v>2.1050079301401898</v>
      </c>
      <c r="AB523">
        <v>2.1796013955115101</v>
      </c>
      <c r="AC523">
        <v>0</v>
      </c>
      <c r="AD523">
        <v>0</v>
      </c>
      <c r="AE523">
        <v>0.90275719467615101</v>
      </c>
      <c r="AF523">
        <v>1.03487645669099</v>
      </c>
      <c r="AG523">
        <v>0</v>
      </c>
      <c r="AH523">
        <v>0</v>
      </c>
      <c r="AI523">
        <v>0.92295725944447904</v>
      </c>
      <c r="AJ523">
        <v>0.98859130039536802</v>
      </c>
      <c r="AK523">
        <v>0</v>
      </c>
      <c r="AL523">
        <v>1.5950567610288799</v>
      </c>
      <c r="AM523">
        <v>4.7190162477680699</v>
      </c>
      <c r="AN523">
        <v>3.54901625578447</v>
      </c>
      <c r="AO523">
        <v>0</v>
      </c>
      <c r="AP523">
        <v>0</v>
      </c>
      <c r="AQ523">
        <v>1.32924335378323</v>
      </c>
      <c r="AR523">
        <v>1.1846037699757099</v>
      </c>
      <c r="AS523">
        <v>0</v>
      </c>
      <c r="AT523">
        <v>0.38863249939276201</v>
      </c>
      <c r="AU523">
        <v>3.3104324395050702</v>
      </c>
      <c r="AV523">
        <v>2.3691825225830399</v>
      </c>
      <c r="AW523">
        <v>0</v>
      </c>
      <c r="AX523">
        <v>0.44717787641123802</v>
      </c>
      <c r="AY523">
        <v>3.1130263706137402</v>
      </c>
      <c r="AZ523">
        <v>2.17827110783427</v>
      </c>
      <c r="BA523">
        <v>0</v>
      </c>
      <c r="BB523">
        <v>0.40915866291916098</v>
      </c>
      <c r="BC523">
        <v>3.2608482507285799</v>
      </c>
      <c r="BD523">
        <v>2.2387208229181299</v>
      </c>
      <c r="BE523">
        <v>0</v>
      </c>
      <c r="BF523">
        <v>0.53004852556924198</v>
      </c>
      <c r="BG523">
        <v>2.5503202558243498</v>
      </c>
      <c r="BH523">
        <v>1.9161076408683599</v>
      </c>
      <c r="BI523">
        <v>0</v>
      </c>
      <c r="BJ523">
        <v>0.75397876707977396</v>
      </c>
      <c r="BK523">
        <v>4.1750935859643699</v>
      </c>
      <c r="BL523">
        <v>2.6627637119271199</v>
      </c>
    </row>
    <row r="524" spans="1:64" x14ac:dyDescent="0.25">
      <c r="A524" s="15" t="str">
        <f t="shared" si="16"/>
        <v xml:space="preserve">  Res RE [NCL+DQ] / [Capital + ALLL]--35155</v>
      </c>
      <c r="B524" s="15" t="str">
        <f t="shared" si="17"/>
        <v xml:space="preserve">  Res RE [NCL+DQ] / [Capital + ALLL]</v>
      </c>
      <c r="C524">
        <v>10</v>
      </c>
      <c r="D524" s="22">
        <v>35155</v>
      </c>
      <c r="E524">
        <v>0.44608669881608798</v>
      </c>
      <c r="F524">
        <v>1.6037970784990301</v>
      </c>
      <c r="G524">
        <v>4.0244290782162899</v>
      </c>
      <c r="H524">
        <v>2.7407025869775299</v>
      </c>
      <c r="I524">
        <v>0.22442205934793599</v>
      </c>
      <c r="J524">
        <v>1.5358361774744</v>
      </c>
      <c r="K524">
        <v>3.7670813133107499</v>
      </c>
      <c r="L524">
        <v>2.6291699155561301</v>
      </c>
      <c r="M524">
        <v>0.46616100930775001</v>
      </c>
      <c r="N524">
        <v>2.2251830234101901</v>
      </c>
      <c r="O524">
        <v>5.2056259363274</v>
      </c>
      <c r="P524">
        <v>3.56850807238117</v>
      </c>
      <c r="Q524">
        <v>1.93436878629952</v>
      </c>
      <c r="R524">
        <v>3.7495843032923202</v>
      </c>
      <c r="S524">
        <v>5.8697556054045901</v>
      </c>
      <c r="T524">
        <v>5.3844272682983902</v>
      </c>
      <c r="U524">
        <v>0.47088653445621698</v>
      </c>
      <c r="V524">
        <v>2.0153750259713301</v>
      </c>
      <c r="W524">
        <v>4.2072364466882997</v>
      </c>
      <c r="X524">
        <v>2.9464553768291299</v>
      </c>
      <c r="Y524">
        <v>0.36517440239610799</v>
      </c>
      <c r="Z524">
        <v>1.5376859087471599</v>
      </c>
      <c r="AA524">
        <v>3.5538968542464802</v>
      </c>
      <c r="AB524">
        <v>2.3436426765965002</v>
      </c>
      <c r="AC524">
        <v>0</v>
      </c>
      <c r="AD524">
        <v>0.48650669999080298</v>
      </c>
      <c r="AE524">
        <v>1.37383079560418</v>
      </c>
      <c r="AF524">
        <v>0.910813237700414</v>
      </c>
      <c r="AG524">
        <v>0</v>
      </c>
      <c r="AH524">
        <v>7.25268349289237E-2</v>
      </c>
      <c r="AI524">
        <v>0.97738030892359495</v>
      </c>
      <c r="AJ524">
        <v>0.85548926653865298</v>
      </c>
      <c r="AK524">
        <v>1.77303872710287</v>
      </c>
      <c r="AL524">
        <v>4.1520056298381398</v>
      </c>
      <c r="AM524">
        <v>7.0646335083425198</v>
      </c>
      <c r="AN524">
        <v>5.1355159559019503</v>
      </c>
      <c r="AO524">
        <v>0</v>
      </c>
      <c r="AP524">
        <v>0.92592592592592604</v>
      </c>
      <c r="AQ524">
        <v>2.46074146025579</v>
      </c>
      <c r="AR524">
        <v>1.71930842264797</v>
      </c>
      <c r="AS524">
        <v>0.25798183839622102</v>
      </c>
      <c r="AT524">
        <v>1.7122160026341799</v>
      </c>
      <c r="AU524">
        <v>4.1513129671024398</v>
      </c>
      <c r="AV524">
        <v>2.7810294185456899</v>
      </c>
      <c r="AW524">
        <v>1.8160024365649501</v>
      </c>
      <c r="AX524">
        <v>4.0397190200510096</v>
      </c>
      <c r="AY524">
        <v>6.5247382143424</v>
      </c>
      <c r="AZ524">
        <v>5.0330194954265002</v>
      </c>
      <c r="BA524">
        <v>0.28959745116188701</v>
      </c>
      <c r="BB524">
        <v>1.65252530742689</v>
      </c>
      <c r="BC524">
        <v>3.50439770878525</v>
      </c>
      <c r="BD524">
        <v>2.79053520855242</v>
      </c>
      <c r="BE524">
        <v>0.29151439616384001</v>
      </c>
      <c r="BF524">
        <v>1.1524907134012801</v>
      </c>
      <c r="BG524">
        <v>2.8370075894470501</v>
      </c>
      <c r="BH524">
        <v>1.7607036482549401</v>
      </c>
      <c r="BI524">
        <v>0.31194026827313698</v>
      </c>
      <c r="BJ524">
        <v>2.0247765294566098</v>
      </c>
      <c r="BK524">
        <v>4.2668149321895301</v>
      </c>
      <c r="BL524">
        <v>2.9471934794449699</v>
      </c>
    </row>
    <row r="525" spans="1:64" x14ac:dyDescent="0.25">
      <c r="A525" s="15" t="str">
        <f t="shared" si="16"/>
        <v xml:space="preserve">  C&amp;I [NCL+DQ] / [Capital + ALLL]--35155</v>
      </c>
      <c r="B525" s="15" t="str">
        <f t="shared" si="17"/>
        <v xml:space="preserve">  C&amp;I [NCL+DQ] / [Capital + ALLL]</v>
      </c>
      <c r="C525">
        <v>11</v>
      </c>
      <c r="D525" s="22">
        <v>35155</v>
      </c>
      <c r="E525">
        <v>3.3075611054616698</v>
      </c>
      <c r="F525">
        <v>5.9916536634629196</v>
      </c>
      <c r="G525">
        <v>17.784610053807</v>
      </c>
      <c r="H525">
        <v>11.272010488384</v>
      </c>
      <c r="I525">
        <v>1.8167659773409099</v>
      </c>
      <c r="J525">
        <v>5.3257251545411304</v>
      </c>
      <c r="K525">
        <v>11.8242014259235</v>
      </c>
      <c r="L525">
        <v>8.6663712163365094</v>
      </c>
      <c r="M525">
        <v>0.65476788878055803</v>
      </c>
      <c r="N525">
        <v>2.5645194076719302</v>
      </c>
      <c r="O525">
        <v>6.6460057200307698</v>
      </c>
      <c r="P525">
        <v>4.9655569129766102</v>
      </c>
      <c r="Q525">
        <v>0.61993017194515598</v>
      </c>
      <c r="R525">
        <v>4.8440610484406097</v>
      </c>
      <c r="S525">
        <v>7.95301585023741</v>
      </c>
      <c r="T525">
        <v>5.7501171452906004</v>
      </c>
      <c r="U525">
        <v>1.1942972307233</v>
      </c>
      <c r="V525">
        <v>4.3279885282231803</v>
      </c>
      <c r="W525">
        <v>9.2461575994144898</v>
      </c>
      <c r="X525">
        <v>6.4044747290232404</v>
      </c>
      <c r="Y525">
        <v>3.58356201494224</v>
      </c>
      <c r="Z525">
        <v>9.0619136960600404</v>
      </c>
      <c r="AA525">
        <v>19.268466564322999</v>
      </c>
      <c r="AB525">
        <v>13.0438975138612</v>
      </c>
      <c r="AC525">
        <v>4.6489048065051701</v>
      </c>
      <c r="AD525">
        <v>11.2099796754468</v>
      </c>
      <c r="AE525">
        <v>20.2812510044098</v>
      </c>
      <c r="AF525">
        <v>15.7525118469992</v>
      </c>
      <c r="AG525">
        <v>2.5834625550272299</v>
      </c>
      <c r="AH525">
        <v>7.1504237288135597</v>
      </c>
      <c r="AI525">
        <v>17.6955028367632</v>
      </c>
      <c r="AJ525">
        <v>11.3060987370935</v>
      </c>
      <c r="AK525">
        <v>1.7371095060680599</v>
      </c>
      <c r="AL525">
        <v>4.6052631578947398</v>
      </c>
      <c r="AM525">
        <v>6.8284104853715899</v>
      </c>
      <c r="AN525">
        <v>5.9631659263692098</v>
      </c>
      <c r="AO525">
        <v>2.9914529914529902</v>
      </c>
      <c r="AP525">
        <v>8.0829015544041507</v>
      </c>
      <c r="AQ525">
        <v>16.818558409279198</v>
      </c>
      <c r="AR525">
        <v>11.9113561901314</v>
      </c>
      <c r="AS525">
        <v>1.92829005177372</v>
      </c>
      <c r="AT525">
        <v>5</v>
      </c>
      <c r="AU525">
        <v>11.149833372824601</v>
      </c>
      <c r="AV525">
        <v>8.4407037271897405</v>
      </c>
      <c r="AW525">
        <v>0.93517838820759902</v>
      </c>
      <c r="AX525">
        <v>3.73274962839985</v>
      </c>
      <c r="AY525">
        <v>7.5600442678683804</v>
      </c>
      <c r="AZ525">
        <v>5.3440951523234101</v>
      </c>
      <c r="BA525">
        <v>1.95470476617681</v>
      </c>
      <c r="BB525">
        <v>5.9656361304162404</v>
      </c>
      <c r="BC525">
        <v>11.944577880256499</v>
      </c>
      <c r="BD525">
        <v>8.1676238707403108</v>
      </c>
      <c r="BE525">
        <v>0.297619047619048</v>
      </c>
      <c r="BF525">
        <v>1.7955596865164001</v>
      </c>
      <c r="BG525">
        <v>3.6751574396089901</v>
      </c>
      <c r="BH525">
        <v>3.1947651142662701</v>
      </c>
      <c r="BI525">
        <v>0.71186465315735803</v>
      </c>
      <c r="BJ525">
        <v>2.92004560778097</v>
      </c>
      <c r="BK525">
        <v>6.2118252870441601</v>
      </c>
      <c r="BL525">
        <v>5.0346239259838796</v>
      </c>
    </row>
    <row r="526" spans="1:64" x14ac:dyDescent="0.25">
      <c r="A526" s="15" t="str">
        <f t="shared" si="16"/>
        <v xml:space="preserve">  Ind [NCL+DQ] / [Capital + ALLL]--35155</v>
      </c>
      <c r="B526" s="15" t="str">
        <f t="shared" si="17"/>
        <v xml:space="preserve">  Ind [NCL+DQ] / [Capital + ALLL]</v>
      </c>
      <c r="C526">
        <v>12</v>
      </c>
      <c r="D526" s="22">
        <v>35155</v>
      </c>
      <c r="E526">
        <v>0.67919681292150802</v>
      </c>
      <c r="F526">
        <v>1.38131159316602</v>
      </c>
      <c r="G526">
        <v>2.4902941229303401</v>
      </c>
      <c r="H526">
        <v>2.0127492030907499</v>
      </c>
      <c r="I526">
        <v>0.53367217395576805</v>
      </c>
      <c r="J526">
        <v>1.40551795939615</v>
      </c>
      <c r="K526">
        <v>2.7699772601878001</v>
      </c>
      <c r="L526">
        <v>2.1377677976437202</v>
      </c>
      <c r="M526">
        <v>0.43180598927435598</v>
      </c>
      <c r="N526">
        <v>1.3493839228606299</v>
      </c>
      <c r="O526">
        <v>3.1352712450404399</v>
      </c>
      <c r="P526">
        <v>2.3977547336746099</v>
      </c>
      <c r="Q526">
        <v>1.5477120065074701</v>
      </c>
      <c r="R526">
        <v>2.4710949897982299</v>
      </c>
      <c r="S526">
        <v>3.6316094742878602</v>
      </c>
      <c r="T526">
        <v>2.6407121930753701</v>
      </c>
      <c r="U526">
        <v>0.53835800807537004</v>
      </c>
      <c r="V526">
        <v>1.4478764478764501</v>
      </c>
      <c r="W526">
        <v>2.8879892037786798</v>
      </c>
      <c r="X526">
        <v>2.1476692465371499</v>
      </c>
      <c r="Y526">
        <v>0.63960290209085702</v>
      </c>
      <c r="Z526">
        <v>1.4718804920913899</v>
      </c>
      <c r="AA526">
        <v>3.4305267049499202</v>
      </c>
      <c r="AB526">
        <v>2.2679632756807901</v>
      </c>
      <c r="AC526">
        <v>0.40915755914852098</v>
      </c>
      <c r="AD526">
        <v>0.96290222289850302</v>
      </c>
      <c r="AE526">
        <v>1.9839829981339401</v>
      </c>
      <c r="AF526">
        <v>1.4580000305098499</v>
      </c>
      <c r="AG526">
        <v>0.34895872967557001</v>
      </c>
      <c r="AH526">
        <v>1.1251004553977999</v>
      </c>
      <c r="AI526">
        <v>2.6570107364742799</v>
      </c>
      <c r="AJ526">
        <v>3.38841836414234</v>
      </c>
      <c r="AK526">
        <v>0.74300551707253204</v>
      </c>
      <c r="AL526">
        <v>1.80499179549184</v>
      </c>
      <c r="AM526">
        <v>3.06278567679907</v>
      </c>
      <c r="AN526">
        <v>2.3709024248866402</v>
      </c>
      <c r="AO526">
        <v>0.43050430504304998</v>
      </c>
      <c r="AP526">
        <v>1.12421673424254</v>
      </c>
      <c r="AQ526">
        <v>2.5477707006369399</v>
      </c>
      <c r="AR526">
        <v>1.82788436604552</v>
      </c>
      <c r="AS526">
        <v>0.51711926466913405</v>
      </c>
      <c r="AT526">
        <v>1.4893617021276599</v>
      </c>
      <c r="AU526">
        <v>2.7846889680362201</v>
      </c>
      <c r="AV526">
        <v>2.0755311692430198</v>
      </c>
      <c r="AW526">
        <v>0.83684975268956296</v>
      </c>
      <c r="AX526">
        <v>1.8774430958205299</v>
      </c>
      <c r="AY526">
        <v>3.4318434209433502</v>
      </c>
      <c r="AZ526">
        <v>2.4841000274865102</v>
      </c>
      <c r="BA526">
        <v>0.67035431532793199</v>
      </c>
      <c r="BB526">
        <v>1.5223154682433699</v>
      </c>
      <c r="BC526">
        <v>3.2105802692224898</v>
      </c>
      <c r="BD526">
        <v>2.2716680575783101</v>
      </c>
      <c r="BE526">
        <v>0.60733763014377795</v>
      </c>
      <c r="BF526">
        <v>1.56991855830879</v>
      </c>
      <c r="BG526">
        <v>6.6719305171733101</v>
      </c>
      <c r="BH526">
        <v>7.6320980046366804</v>
      </c>
      <c r="BI526">
        <v>0.37571607032409798</v>
      </c>
      <c r="BJ526">
        <v>1.0845760860461799</v>
      </c>
      <c r="BK526">
        <v>2.4565784767027501</v>
      </c>
      <c r="BL526">
        <v>1.81039236868736</v>
      </c>
    </row>
    <row r="527" spans="1:64" x14ac:dyDescent="0.25">
      <c r="A527" s="15" t="str">
        <f t="shared" si="16"/>
        <v xml:space="preserve">  OREO / [Capital + ALLL]--35155</v>
      </c>
      <c r="B527" s="15" t="str">
        <f t="shared" si="17"/>
        <v xml:space="preserve">  OREO / [Capital + ALLL]</v>
      </c>
      <c r="C527">
        <v>13</v>
      </c>
      <c r="D527" s="22">
        <v>35155</v>
      </c>
      <c r="E527">
        <v>0</v>
      </c>
      <c r="F527">
        <v>0</v>
      </c>
      <c r="G527">
        <v>0.503579011587309</v>
      </c>
      <c r="H527">
        <v>0.67891050381018203</v>
      </c>
      <c r="I527">
        <v>0</v>
      </c>
      <c r="J527">
        <v>0</v>
      </c>
      <c r="K527">
        <v>0.91425311023792399</v>
      </c>
      <c r="L527">
        <v>0.83328305933671398</v>
      </c>
      <c r="M527">
        <v>0</v>
      </c>
      <c r="N527">
        <v>6.2553124458833403E-2</v>
      </c>
      <c r="O527">
        <v>1.5600052523494099</v>
      </c>
      <c r="P527">
        <v>1.5101281404936699</v>
      </c>
      <c r="Q527">
        <v>0</v>
      </c>
      <c r="R527">
        <v>0.71804077445826398</v>
      </c>
      <c r="S527">
        <v>1.73710098758652</v>
      </c>
      <c r="T527">
        <v>1.2318335120369199</v>
      </c>
      <c r="U527">
        <v>0</v>
      </c>
      <c r="V527">
        <v>0</v>
      </c>
      <c r="W527">
        <v>1.0261321658229601</v>
      </c>
      <c r="X527">
        <v>0.88984366534464798</v>
      </c>
      <c r="Y527">
        <v>0</v>
      </c>
      <c r="Z527">
        <v>0</v>
      </c>
      <c r="AA527">
        <v>0.33934410699506601</v>
      </c>
      <c r="AB527">
        <v>0.55182094652946601</v>
      </c>
      <c r="AC527">
        <v>0</v>
      </c>
      <c r="AD527">
        <v>0</v>
      </c>
      <c r="AE527">
        <v>0.37000159072458899</v>
      </c>
      <c r="AF527">
        <v>0.56949612265093696</v>
      </c>
      <c r="AG527">
        <v>0</v>
      </c>
      <c r="AH527">
        <v>0</v>
      </c>
      <c r="AI527">
        <v>0.79534831607467604</v>
      </c>
      <c r="AJ527">
        <v>1.0307084977255501</v>
      </c>
      <c r="AK527">
        <v>0</v>
      </c>
      <c r="AL527">
        <v>0</v>
      </c>
      <c r="AM527">
        <v>0.72062015285105596</v>
      </c>
      <c r="AN527">
        <v>1.06176440577217</v>
      </c>
      <c r="AO527">
        <v>0</v>
      </c>
      <c r="AP527">
        <v>0</v>
      </c>
      <c r="AQ527">
        <v>0.87789305666400597</v>
      </c>
      <c r="AR527">
        <v>0.87485470128585296</v>
      </c>
      <c r="AS527">
        <v>0</v>
      </c>
      <c r="AT527">
        <v>0</v>
      </c>
      <c r="AU527">
        <v>0.87583377354361103</v>
      </c>
      <c r="AV527">
        <v>0.77744939025620496</v>
      </c>
      <c r="AW527">
        <v>0</v>
      </c>
      <c r="AX527">
        <v>0</v>
      </c>
      <c r="AY527">
        <v>1.0208729512084</v>
      </c>
      <c r="AZ527">
        <v>0.76215769392067201</v>
      </c>
      <c r="BA527">
        <v>0</v>
      </c>
      <c r="BB527">
        <v>0</v>
      </c>
      <c r="BC527">
        <v>0.85774130248939895</v>
      </c>
      <c r="BD527">
        <v>0.836747682148407</v>
      </c>
      <c r="BE527">
        <v>0</v>
      </c>
      <c r="BF527">
        <v>0</v>
      </c>
      <c r="BG527">
        <v>0.81441691214694201</v>
      </c>
      <c r="BH527">
        <v>0.86742423913712297</v>
      </c>
      <c r="BI527">
        <v>0</v>
      </c>
      <c r="BJ527">
        <v>0</v>
      </c>
      <c r="BK527">
        <v>1.5156271145662601</v>
      </c>
      <c r="BL527">
        <v>1.2134032711014999</v>
      </c>
    </row>
    <row r="528" spans="1:64" x14ac:dyDescent="0.25">
      <c r="A528" s="15" t="str">
        <f t="shared" si="16"/>
        <v>ROAA--35155</v>
      </c>
      <c r="B528" s="15" t="str">
        <f t="shared" si="17"/>
        <v>ROAA</v>
      </c>
      <c r="C528">
        <v>14</v>
      </c>
      <c r="D528" s="22">
        <v>35155</v>
      </c>
      <c r="E528">
        <v>0.91</v>
      </c>
      <c r="F528">
        <v>1.23</v>
      </c>
      <c r="G528">
        <v>1.5825</v>
      </c>
      <c r="H528">
        <v>1.22411764705882</v>
      </c>
      <c r="I528">
        <v>0.91</v>
      </c>
      <c r="J528">
        <v>1.22</v>
      </c>
      <c r="K528">
        <v>1.51</v>
      </c>
      <c r="L528">
        <v>1.2118526100307101</v>
      </c>
      <c r="M528">
        <v>0.93</v>
      </c>
      <c r="N528">
        <v>1.24</v>
      </c>
      <c r="O528">
        <v>1.54</v>
      </c>
      <c r="P528">
        <v>1.21316286307054</v>
      </c>
      <c r="Q528">
        <v>1.0049999999999999</v>
      </c>
      <c r="R528">
        <v>1.2</v>
      </c>
      <c r="S528">
        <v>1.45</v>
      </c>
      <c r="T528">
        <v>1.1983870967741901</v>
      </c>
      <c r="U528">
        <v>0.9</v>
      </c>
      <c r="V528">
        <v>1.1599999999999999</v>
      </c>
      <c r="W528">
        <v>1.46</v>
      </c>
      <c r="X528">
        <v>1.1738834951456301</v>
      </c>
      <c r="Y528">
        <v>1.1100000000000001</v>
      </c>
      <c r="Z528">
        <v>1.4</v>
      </c>
      <c r="AA528">
        <v>1.75</v>
      </c>
      <c r="AB528">
        <v>1.27108910891089</v>
      </c>
      <c r="AC528">
        <v>0.83250000000000002</v>
      </c>
      <c r="AD528">
        <v>1.18</v>
      </c>
      <c r="AE528">
        <v>1.4175</v>
      </c>
      <c r="AF528">
        <v>1.1520161290322599</v>
      </c>
      <c r="AG528">
        <v>0.98</v>
      </c>
      <c r="AH528">
        <v>1.32</v>
      </c>
      <c r="AI528">
        <v>1.7</v>
      </c>
      <c r="AJ528">
        <v>1.3896460176991099</v>
      </c>
      <c r="AK528">
        <v>0.95499999999999996</v>
      </c>
      <c r="AL528">
        <v>1.24</v>
      </c>
      <c r="AM528">
        <v>1.5149999999999999</v>
      </c>
      <c r="AN528">
        <v>1.23231578947368</v>
      </c>
      <c r="AO528">
        <v>0.9</v>
      </c>
      <c r="AP528">
        <v>1.18</v>
      </c>
      <c r="AQ528">
        <v>1.5</v>
      </c>
      <c r="AR528">
        <v>1.1947801147227499</v>
      </c>
      <c r="AS528">
        <v>0.9</v>
      </c>
      <c r="AT528">
        <v>1.24</v>
      </c>
      <c r="AU528">
        <v>1.52</v>
      </c>
      <c r="AV528">
        <v>1.23391100702576</v>
      </c>
      <c r="AW528">
        <v>0.93</v>
      </c>
      <c r="AX528">
        <v>1.22</v>
      </c>
      <c r="AY528">
        <v>1.5024999999999999</v>
      </c>
      <c r="AZ528">
        <v>1.2111920529801301</v>
      </c>
      <c r="BA528">
        <v>0.91500000000000004</v>
      </c>
      <c r="BB528">
        <v>1.3049999999999999</v>
      </c>
      <c r="BC528">
        <v>1.6</v>
      </c>
      <c r="BD528">
        <v>1.1803645833333301</v>
      </c>
      <c r="BE528">
        <v>0.9</v>
      </c>
      <c r="BF528">
        <v>1.25</v>
      </c>
      <c r="BG528">
        <v>1.5</v>
      </c>
      <c r="BH528">
        <v>1.2804444444444401</v>
      </c>
      <c r="BI528">
        <v>0.83499999999999996</v>
      </c>
      <c r="BJ528">
        <v>1.26</v>
      </c>
      <c r="BK528">
        <v>1.5649999999999999</v>
      </c>
      <c r="BL528">
        <v>1.11427419354839</v>
      </c>
    </row>
    <row r="529" spans="1:64" x14ac:dyDescent="0.25">
      <c r="A529" s="15" t="str">
        <f t="shared" si="16"/>
        <v>NIM--35155</v>
      </c>
      <c r="B529" s="15" t="str">
        <f t="shared" si="17"/>
        <v>NIM</v>
      </c>
      <c r="C529">
        <v>15</v>
      </c>
      <c r="D529" s="22">
        <v>35155</v>
      </c>
      <c r="E529">
        <v>4.3825000000000003</v>
      </c>
      <c r="F529">
        <v>4.8250000000000002</v>
      </c>
      <c r="G529">
        <v>5.2925000000000004</v>
      </c>
      <c r="H529">
        <v>4.8822549019607804</v>
      </c>
      <c r="I529">
        <v>4.2</v>
      </c>
      <c r="J529">
        <v>4.6500000000000004</v>
      </c>
      <c r="K529">
        <v>5.1550000000000002</v>
      </c>
      <c r="L529">
        <v>4.7142681678607996</v>
      </c>
      <c r="M529">
        <v>4.12</v>
      </c>
      <c r="N529">
        <v>4.59</v>
      </c>
      <c r="O529">
        <v>5.16</v>
      </c>
      <c r="P529">
        <v>4.6835014005602202</v>
      </c>
      <c r="Q529">
        <v>4.6849999999999996</v>
      </c>
      <c r="R529">
        <v>4.93</v>
      </c>
      <c r="S529">
        <v>5.2050000000000001</v>
      </c>
      <c r="T529">
        <v>4.8732258064516101</v>
      </c>
      <c r="U529">
        <v>4.24</v>
      </c>
      <c r="V529">
        <v>4.6399999999999997</v>
      </c>
      <c r="W529">
        <v>5.14</v>
      </c>
      <c r="X529">
        <v>4.7211067961164996</v>
      </c>
      <c r="Y529">
        <v>4.7050000000000001</v>
      </c>
      <c r="Z529">
        <v>5.15</v>
      </c>
      <c r="AA529">
        <v>5.7750000000000004</v>
      </c>
      <c r="AB529">
        <v>5.2161386138613901</v>
      </c>
      <c r="AC529">
        <v>4.0049999999999999</v>
      </c>
      <c r="AD529">
        <v>4.3899999999999997</v>
      </c>
      <c r="AE529">
        <v>4.875</v>
      </c>
      <c r="AF529">
        <v>4.4291129032258096</v>
      </c>
      <c r="AG529">
        <v>3.97</v>
      </c>
      <c r="AH529">
        <v>4.5599999999999996</v>
      </c>
      <c r="AI529">
        <v>5.15</v>
      </c>
      <c r="AJ529">
        <v>4.7992920353982296</v>
      </c>
      <c r="AK529">
        <v>4.125</v>
      </c>
      <c r="AL529">
        <v>4.43</v>
      </c>
      <c r="AM529">
        <v>4.9800000000000004</v>
      </c>
      <c r="AN529">
        <v>4.5427368421052599</v>
      </c>
      <c r="AO529">
        <v>4.09</v>
      </c>
      <c r="AP529">
        <v>4.49</v>
      </c>
      <c r="AQ529">
        <v>4.92</v>
      </c>
      <c r="AR529">
        <v>4.52393881453155</v>
      </c>
      <c r="AS529">
        <v>4.22</v>
      </c>
      <c r="AT529">
        <v>4.71</v>
      </c>
      <c r="AU529">
        <v>5.2</v>
      </c>
      <c r="AV529">
        <v>4.7503278688524597</v>
      </c>
      <c r="AW529">
        <v>4.3174999999999999</v>
      </c>
      <c r="AX529">
        <v>4.79</v>
      </c>
      <c r="AY529">
        <v>5.2</v>
      </c>
      <c r="AZ529">
        <v>4.7849668874172204</v>
      </c>
      <c r="BA529">
        <v>4.4574999999999996</v>
      </c>
      <c r="BB529">
        <v>4.93</v>
      </c>
      <c r="BC529">
        <v>5.57</v>
      </c>
      <c r="BD529">
        <v>5.01265625</v>
      </c>
      <c r="BE529">
        <v>4.34</v>
      </c>
      <c r="BF529">
        <v>4.76</v>
      </c>
      <c r="BG529">
        <v>5.29</v>
      </c>
      <c r="BH529">
        <v>5.6268888888888897</v>
      </c>
      <c r="BI529">
        <v>4.6425000000000001</v>
      </c>
      <c r="BJ529">
        <v>5.1849999999999996</v>
      </c>
      <c r="BK529">
        <v>5.6550000000000002</v>
      </c>
      <c r="BL529">
        <v>5.1890322580645201</v>
      </c>
    </row>
    <row r="530" spans="1:64" x14ac:dyDescent="0.25">
      <c r="A530" s="15" t="str">
        <f t="shared" si="16"/>
        <v>Provisions / Avg Assets--35155</v>
      </c>
      <c r="B530" s="15" t="str">
        <f t="shared" si="17"/>
        <v>Provisions / Avg Assets</v>
      </c>
      <c r="C530">
        <v>16</v>
      </c>
      <c r="D530" s="22">
        <v>35155</v>
      </c>
      <c r="E530">
        <v>0</v>
      </c>
      <c r="F530">
        <v>0.1</v>
      </c>
      <c r="G530">
        <v>0.21</v>
      </c>
      <c r="H530">
        <v>0.14245098039215701</v>
      </c>
      <c r="I530">
        <v>0</v>
      </c>
      <c r="J530">
        <v>7.0000000000000007E-2</v>
      </c>
      <c r="K530">
        <v>0.16</v>
      </c>
      <c r="L530">
        <v>0.133152507676561</v>
      </c>
      <c r="M530">
        <v>0</v>
      </c>
      <c r="N530">
        <v>0.09</v>
      </c>
      <c r="O530">
        <v>0.21</v>
      </c>
      <c r="P530">
        <v>0.161141078838174</v>
      </c>
      <c r="Q530">
        <v>0.01</v>
      </c>
      <c r="R530">
        <v>0.1</v>
      </c>
      <c r="S530">
        <v>0.14499999999999999</v>
      </c>
      <c r="T530">
        <v>0.101612903225806</v>
      </c>
      <c r="U530">
        <v>0</v>
      </c>
      <c r="V530">
        <v>7.0000000000000007E-2</v>
      </c>
      <c r="W530">
        <v>0.15</v>
      </c>
      <c r="X530">
        <v>0.113281553398058</v>
      </c>
      <c r="Y530">
        <v>0</v>
      </c>
      <c r="Z530">
        <v>0.03</v>
      </c>
      <c r="AA530">
        <v>0.23</v>
      </c>
      <c r="AB530">
        <v>0.141683168316832</v>
      </c>
      <c r="AC530">
        <v>0</v>
      </c>
      <c r="AD530">
        <v>0.05</v>
      </c>
      <c r="AE530">
        <v>0.17</v>
      </c>
      <c r="AF530">
        <v>0.13790322580645201</v>
      </c>
      <c r="AG530">
        <v>0</v>
      </c>
      <c r="AH530">
        <v>0.04</v>
      </c>
      <c r="AI530">
        <v>0.23</v>
      </c>
      <c r="AJ530">
        <v>0.39442477876106202</v>
      </c>
      <c r="AK530">
        <v>0</v>
      </c>
      <c r="AL530">
        <v>0.08</v>
      </c>
      <c r="AM530">
        <v>0.14000000000000001</v>
      </c>
      <c r="AN530">
        <v>0.10673684210526301</v>
      </c>
      <c r="AO530">
        <v>0</v>
      </c>
      <c r="AP530">
        <v>0.02</v>
      </c>
      <c r="AQ530">
        <v>0.13</v>
      </c>
      <c r="AR530">
        <v>0.112466539196941</v>
      </c>
      <c r="AS530">
        <v>0</v>
      </c>
      <c r="AT530">
        <v>0.08</v>
      </c>
      <c r="AU530">
        <v>0.17</v>
      </c>
      <c r="AV530">
        <v>0.13480093676815</v>
      </c>
      <c r="AW530">
        <v>0</v>
      </c>
      <c r="AX530">
        <v>7.0000000000000007E-2</v>
      </c>
      <c r="AY530">
        <v>0.14000000000000001</v>
      </c>
      <c r="AZ530">
        <v>9.7450331125827794E-2</v>
      </c>
      <c r="BA530">
        <v>0</v>
      </c>
      <c r="BB530">
        <v>0.11</v>
      </c>
      <c r="BC530">
        <v>0.2</v>
      </c>
      <c r="BD530">
        <v>0.17067708333333301</v>
      </c>
      <c r="BE530">
        <v>0</v>
      </c>
      <c r="BF530">
        <v>0.08</v>
      </c>
      <c r="BG530">
        <v>0.18</v>
      </c>
      <c r="BH530">
        <v>0.586666666666667</v>
      </c>
      <c r="BI530">
        <v>0</v>
      </c>
      <c r="BJ530">
        <v>0.12</v>
      </c>
      <c r="BK530">
        <v>0.17749999999999999</v>
      </c>
      <c r="BL530">
        <v>0.13524193548387101</v>
      </c>
    </row>
    <row r="531" spans="1:64" x14ac:dyDescent="0.25">
      <c r="A531" s="15" t="str">
        <f t="shared" si="16"/>
        <v>Negative Earners (last 4 qtrs)--35155</v>
      </c>
      <c r="B531" s="15" t="str">
        <f t="shared" si="17"/>
        <v>Negative Earners (last 4 qtrs)</v>
      </c>
      <c r="C531">
        <v>17</v>
      </c>
      <c r="D531" s="22">
        <v>35155</v>
      </c>
      <c r="F531">
        <v>1.92307692307692</v>
      </c>
      <c r="H531">
        <v>2</v>
      </c>
      <c r="J531">
        <v>1.10552763819095</v>
      </c>
      <c r="L531">
        <v>11</v>
      </c>
      <c r="N531">
        <v>2.8975193167954498</v>
      </c>
      <c r="P531">
        <v>285</v>
      </c>
      <c r="R531">
        <v>0</v>
      </c>
      <c r="T531">
        <v>0</v>
      </c>
      <c r="V531">
        <v>0.952380952380952</v>
      </c>
      <c r="X531">
        <v>5</v>
      </c>
      <c r="Z531">
        <v>1.94174757281553</v>
      </c>
      <c r="AB531">
        <v>2</v>
      </c>
      <c r="AD531">
        <v>1.5873015873015901</v>
      </c>
      <c r="AF531">
        <v>2</v>
      </c>
      <c r="AH531">
        <v>0.86956521739130399</v>
      </c>
      <c r="AI531"/>
      <c r="AJ531">
        <v>1</v>
      </c>
      <c r="AK531"/>
      <c r="AL531">
        <v>1.0526315789473699</v>
      </c>
      <c r="AN531">
        <v>1</v>
      </c>
      <c r="AP531">
        <v>1.1257035647279501</v>
      </c>
      <c r="AR531">
        <v>6</v>
      </c>
      <c r="AT531">
        <v>0.45977011494252901</v>
      </c>
      <c r="AV531">
        <v>2</v>
      </c>
      <c r="AX531">
        <v>0.97402597402597402</v>
      </c>
      <c r="AZ531">
        <v>3</v>
      </c>
      <c r="BB531">
        <v>2.0618556701030899</v>
      </c>
      <c r="BD531">
        <v>4</v>
      </c>
      <c r="BF531">
        <v>2.2222222222222201</v>
      </c>
      <c r="BH531">
        <v>1</v>
      </c>
      <c r="BJ531">
        <v>0.79365079365079405</v>
      </c>
      <c r="BL531">
        <v>1</v>
      </c>
    </row>
    <row r="532" spans="1:64" x14ac:dyDescent="0.25">
      <c r="A532" s="15" t="str">
        <f t="shared" si="16"/>
        <v>Noncore Funding / Liab--35155</v>
      </c>
      <c r="B532" s="15" t="str">
        <f t="shared" si="17"/>
        <v>Noncore Funding / Liab</v>
      </c>
      <c r="C532">
        <v>18</v>
      </c>
      <c r="D532" s="22">
        <v>35155</v>
      </c>
      <c r="E532">
        <v>7.1906179550959299</v>
      </c>
      <c r="F532">
        <v>11.3682821279533</v>
      </c>
      <c r="G532">
        <v>16.0627015520685</v>
      </c>
      <c r="H532">
        <v>12.210738816641101</v>
      </c>
      <c r="I532">
        <v>6.36665750676603</v>
      </c>
      <c r="J532">
        <v>10.1345069112998</v>
      </c>
      <c r="K532">
        <v>14.826003158186699</v>
      </c>
      <c r="L532">
        <v>11.456027136356999</v>
      </c>
      <c r="M532">
        <v>8.36637119426873</v>
      </c>
      <c r="N532">
        <v>12.753424385255499</v>
      </c>
      <c r="O532">
        <v>18.8485896564355</v>
      </c>
      <c r="P532">
        <v>14.9532193146879</v>
      </c>
      <c r="Q532">
        <v>6.6954240175010096</v>
      </c>
      <c r="R532">
        <v>9.4523760259328196</v>
      </c>
      <c r="S532">
        <v>15.208189337773801</v>
      </c>
      <c r="T532">
        <v>10.8301717203469</v>
      </c>
      <c r="U532">
        <v>5.7460644611065703</v>
      </c>
      <c r="V532">
        <v>9.3209856966160292</v>
      </c>
      <c r="W532">
        <v>14.038069340584601</v>
      </c>
      <c r="X532">
        <v>10.699698769381699</v>
      </c>
      <c r="Y532">
        <v>8.3506711964932201</v>
      </c>
      <c r="Z532">
        <v>13.098172545686401</v>
      </c>
      <c r="AA532">
        <v>18.0631651220036</v>
      </c>
      <c r="AB532">
        <v>14.1440830523426</v>
      </c>
      <c r="AC532">
        <v>7.65260363143015</v>
      </c>
      <c r="AD532">
        <v>10.310733025299101</v>
      </c>
      <c r="AE532">
        <v>15.1962852503547</v>
      </c>
      <c r="AF532">
        <v>11.6400672903291</v>
      </c>
      <c r="AG532">
        <v>7.0787279459090602</v>
      </c>
      <c r="AH532">
        <v>11.909471620778801</v>
      </c>
      <c r="AI532">
        <v>16.7114958690366</v>
      </c>
      <c r="AJ532">
        <v>15.507728291873001</v>
      </c>
      <c r="AK532">
        <v>5.7582383377234301</v>
      </c>
      <c r="AL532">
        <v>9.2131219405275093</v>
      </c>
      <c r="AM532">
        <v>12.0121373318247</v>
      </c>
      <c r="AN532">
        <v>10.065015221327901</v>
      </c>
      <c r="AO532">
        <v>6.3327100115074799</v>
      </c>
      <c r="AP532">
        <v>10.2371545803811</v>
      </c>
      <c r="AQ532">
        <v>14.356662910562999</v>
      </c>
      <c r="AR532">
        <v>10.961775882863799</v>
      </c>
      <c r="AS532">
        <v>6.7472704471312301</v>
      </c>
      <c r="AT532">
        <v>10.748959778086</v>
      </c>
      <c r="AU532">
        <v>15.6059682957773</v>
      </c>
      <c r="AV532">
        <v>12.0676730748918</v>
      </c>
      <c r="AW532">
        <v>5.7282936242654099</v>
      </c>
      <c r="AX532">
        <v>8.4395344286566392</v>
      </c>
      <c r="AY532">
        <v>13.2053058525085</v>
      </c>
      <c r="AZ532">
        <v>10.036856387018</v>
      </c>
      <c r="BA532">
        <v>6.5655878250983104</v>
      </c>
      <c r="BB532">
        <v>11.301556200166401</v>
      </c>
      <c r="BC532">
        <v>15.804241229042701</v>
      </c>
      <c r="BD532">
        <v>12.567542398755</v>
      </c>
      <c r="BE532">
        <v>7.7555975182087904</v>
      </c>
      <c r="BF532">
        <v>11.6081212363068</v>
      </c>
      <c r="BG532">
        <v>25.110830178520899</v>
      </c>
      <c r="BH532">
        <v>26.397007002467198</v>
      </c>
      <c r="BI532">
        <v>5.50060060596741</v>
      </c>
      <c r="BJ532">
        <v>8.7215105267009907</v>
      </c>
      <c r="BK532">
        <v>13.7364867184902</v>
      </c>
      <c r="BL532">
        <v>11.5690329823578</v>
      </c>
    </row>
    <row r="533" spans="1:64" x14ac:dyDescent="0.25">
      <c r="A533" s="15" t="str">
        <f t="shared" si="16"/>
        <v>Brokered Dep / Liab--35155</v>
      </c>
      <c r="B533" s="15" t="str">
        <f t="shared" si="17"/>
        <v>Brokered Dep / Liab</v>
      </c>
      <c r="C533">
        <v>19</v>
      </c>
      <c r="D533" s="22">
        <v>35155</v>
      </c>
      <c r="E533">
        <v>0</v>
      </c>
      <c r="F533">
        <v>0</v>
      </c>
      <c r="G533">
        <v>0</v>
      </c>
      <c r="H533">
        <v>0.34752083293925501</v>
      </c>
      <c r="I533">
        <v>0</v>
      </c>
      <c r="J533">
        <v>0</v>
      </c>
      <c r="K533">
        <v>0</v>
      </c>
      <c r="L533">
        <v>0.52860896051495099</v>
      </c>
      <c r="M533">
        <v>0</v>
      </c>
      <c r="N533">
        <v>0</v>
      </c>
      <c r="O533">
        <v>0</v>
      </c>
      <c r="P533">
        <v>0.27178463881956699</v>
      </c>
      <c r="Q533">
        <v>0</v>
      </c>
      <c r="R533">
        <v>0</v>
      </c>
      <c r="S533">
        <v>0</v>
      </c>
      <c r="T533">
        <v>0</v>
      </c>
      <c r="U533">
        <v>0</v>
      </c>
      <c r="V533">
        <v>0</v>
      </c>
      <c r="W533">
        <v>0</v>
      </c>
      <c r="X533">
        <v>0.58880199503212405</v>
      </c>
      <c r="Y533">
        <v>0</v>
      </c>
      <c r="Z533">
        <v>0</v>
      </c>
      <c r="AA533">
        <v>0</v>
      </c>
      <c r="AB533">
        <v>0.283863681918127</v>
      </c>
      <c r="AC533">
        <v>0</v>
      </c>
      <c r="AD533">
        <v>0</v>
      </c>
      <c r="AE533">
        <v>0</v>
      </c>
      <c r="AF533">
        <v>0.36418610729103801</v>
      </c>
      <c r="AG533">
        <v>0</v>
      </c>
      <c r="AH533">
        <v>0</v>
      </c>
      <c r="AI533">
        <v>0</v>
      </c>
      <c r="AJ533">
        <v>0.81821313315465105</v>
      </c>
      <c r="AK533">
        <v>0</v>
      </c>
      <c r="AL533">
        <v>0</v>
      </c>
      <c r="AM533">
        <v>0</v>
      </c>
      <c r="AN533">
        <v>0.65440176344631396</v>
      </c>
      <c r="AO533">
        <v>0</v>
      </c>
      <c r="AP533">
        <v>0</v>
      </c>
      <c r="AQ533">
        <v>0</v>
      </c>
      <c r="AR533">
        <v>0.587527622170398</v>
      </c>
      <c r="AS533">
        <v>0</v>
      </c>
      <c r="AT533">
        <v>0</v>
      </c>
      <c r="AU533">
        <v>0</v>
      </c>
      <c r="AV533">
        <v>0.72010449591563097</v>
      </c>
      <c r="AW533">
        <v>0</v>
      </c>
      <c r="AX533">
        <v>0</v>
      </c>
      <c r="AY533">
        <v>0</v>
      </c>
      <c r="AZ533">
        <v>0.25908443558508398</v>
      </c>
      <c r="BA533">
        <v>0</v>
      </c>
      <c r="BB533">
        <v>0</v>
      </c>
      <c r="BC533">
        <v>0</v>
      </c>
      <c r="BD533">
        <v>0.33057327038898698</v>
      </c>
      <c r="BE533">
        <v>0</v>
      </c>
      <c r="BF533">
        <v>0</v>
      </c>
      <c r="BG533">
        <v>0</v>
      </c>
      <c r="BH533">
        <v>2.44741440813833</v>
      </c>
      <c r="BI533">
        <v>0</v>
      </c>
      <c r="BJ533">
        <v>0</v>
      </c>
      <c r="BK533">
        <v>0</v>
      </c>
      <c r="BL533">
        <v>0.33370808962118098</v>
      </c>
    </row>
    <row r="534" spans="1:64" x14ac:dyDescent="0.25">
      <c r="A534" s="15" t="str">
        <f t="shared" si="16"/>
        <v>Liquid Assets / Assets--35155</v>
      </c>
      <c r="B534" s="15" t="str">
        <f t="shared" si="17"/>
        <v>Liquid Assets / Assets</v>
      </c>
      <c r="C534">
        <v>20</v>
      </c>
      <c r="D534" s="22">
        <v>35155</v>
      </c>
      <c r="E534">
        <v>13.2707681169005</v>
      </c>
      <c r="F534">
        <v>22.971638034897101</v>
      </c>
      <c r="G534">
        <v>30.2663088268467</v>
      </c>
      <c r="H534">
        <v>22.4696670952784</v>
      </c>
      <c r="I534">
        <v>11.5150220487777</v>
      </c>
      <c r="J534">
        <v>20.261591847629798</v>
      </c>
      <c r="K534">
        <v>28.831449341358098</v>
      </c>
      <c r="L534">
        <v>20.896197204109999</v>
      </c>
      <c r="M534">
        <v>11.333408070143401</v>
      </c>
      <c r="N534">
        <v>20.221216666367301</v>
      </c>
      <c r="O534">
        <v>30.1356589675026</v>
      </c>
      <c r="P534">
        <v>21.3768670103434</v>
      </c>
      <c r="Q534">
        <v>15.3250562996326</v>
      </c>
      <c r="R534">
        <v>25.090817022962899</v>
      </c>
      <c r="S534">
        <v>34.750291373493397</v>
      </c>
      <c r="T534">
        <v>26.002097840608499</v>
      </c>
      <c r="U534">
        <v>11.5763996712029</v>
      </c>
      <c r="V534">
        <v>20.605333579403901</v>
      </c>
      <c r="W534">
        <v>27.878289473684202</v>
      </c>
      <c r="X534">
        <v>20.661952066280801</v>
      </c>
      <c r="Y534">
        <v>14.3966681582141</v>
      </c>
      <c r="Z534">
        <v>20.868971609846199</v>
      </c>
      <c r="AA534">
        <v>29.393886056928299</v>
      </c>
      <c r="AB534">
        <v>21.044604713289999</v>
      </c>
      <c r="AC534">
        <v>10.4005790147739</v>
      </c>
      <c r="AD534">
        <v>18.6697491016747</v>
      </c>
      <c r="AE534">
        <v>31.127179080646201</v>
      </c>
      <c r="AF534">
        <v>21.228061761307998</v>
      </c>
      <c r="AG534">
        <v>8.1878965265864103</v>
      </c>
      <c r="AH534">
        <v>18.779899870202101</v>
      </c>
      <c r="AI534">
        <v>28.672095134083801</v>
      </c>
      <c r="AJ534">
        <v>19.488335688077601</v>
      </c>
      <c r="AK534">
        <v>13.0810739942238</v>
      </c>
      <c r="AL534">
        <v>20.933074146070499</v>
      </c>
      <c r="AM534">
        <v>30.802169145319599</v>
      </c>
      <c r="AN534">
        <v>21.723202452776899</v>
      </c>
      <c r="AO534">
        <v>10.8819345661451</v>
      </c>
      <c r="AP534">
        <v>19.942443041314601</v>
      </c>
      <c r="AQ534">
        <v>29.554746569588399</v>
      </c>
      <c r="AR534">
        <v>20.7674554857632</v>
      </c>
      <c r="AS534">
        <v>12.289765263111899</v>
      </c>
      <c r="AT534">
        <v>20.1600266711119</v>
      </c>
      <c r="AU534">
        <v>28.070360506198799</v>
      </c>
      <c r="AV534">
        <v>20.274141218600001</v>
      </c>
      <c r="AW534">
        <v>12.195583642094</v>
      </c>
      <c r="AX534">
        <v>20.839644287796801</v>
      </c>
      <c r="AY534">
        <v>27.886578268749101</v>
      </c>
      <c r="AZ534">
        <v>20.5277291062893</v>
      </c>
      <c r="BA534">
        <v>14.751352338421</v>
      </c>
      <c r="BB534">
        <v>22.5773918842733</v>
      </c>
      <c r="BC534">
        <v>31.782828704957801</v>
      </c>
      <c r="BD534">
        <v>23.102158922271101</v>
      </c>
      <c r="BE534">
        <v>8.5544915640674901</v>
      </c>
      <c r="BF534">
        <v>20.261591847629798</v>
      </c>
      <c r="BG534">
        <v>26.154826377827298</v>
      </c>
      <c r="BH534">
        <v>22.121889063027901</v>
      </c>
      <c r="BI534">
        <v>15.444515882294899</v>
      </c>
      <c r="BJ534">
        <v>23.166741944114399</v>
      </c>
      <c r="BK534">
        <v>29.141752067698398</v>
      </c>
      <c r="BL534">
        <v>22.838866037845399</v>
      </c>
    </row>
    <row r="535" spans="1:64" x14ac:dyDescent="0.25">
      <c r="A535" s="15" t="str">
        <f t="shared" si="16"/>
        <v>Net Loan Growth (last 4 qtrs)--35155</v>
      </c>
      <c r="B535" s="15" t="str">
        <f t="shared" si="17"/>
        <v>Net Loan Growth (last 4 qtrs)</v>
      </c>
      <c r="C535">
        <v>21</v>
      </c>
      <c r="D535" s="22">
        <v>35155</v>
      </c>
      <c r="E535">
        <v>2.4950000000000001</v>
      </c>
      <c r="F535">
        <v>9.25</v>
      </c>
      <c r="G535">
        <v>15.2</v>
      </c>
      <c r="H535">
        <v>11.7049504950495</v>
      </c>
      <c r="I535">
        <v>2.15</v>
      </c>
      <c r="J535">
        <v>7.88</v>
      </c>
      <c r="K535">
        <v>14.63</v>
      </c>
      <c r="L535">
        <v>9.8592037228541898</v>
      </c>
      <c r="M535">
        <v>2.2999999999999998</v>
      </c>
      <c r="N535">
        <v>8.36</v>
      </c>
      <c r="O535">
        <v>16.324999999999999</v>
      </c>
      <c r="P535">
        <v>11.4523011273838</v>
      </c>
      <c r="Q535">
        <v>1.5549999999999999</v>
      </c>
      <c r="R535">
        <v>5.33</v>
      </c>
      <c r="S535">
        <v>10.145</v>
      </c>
      <c r="T535">
        <v>6.9319354838709701</v>
      </c>
      <c r="U535">
        <v>3.02</v>
      </c>
      <c r="V535">
        <v>8.67</v>
      </c>
      <c r="W535">
        <v>14.75</v>
      </c>
      <c r="X535">
        <v>10.134481409001999</v>
      </c>
      <c r="Y535">
        <v>1.3049999999999999</v>
      </c>
      <c r="Z535">
        <v>7.73</v>
      </c>
      <c r="AA535">
        <v>15.89</v>
      </c>
      <c r="AB535">
        <v>17.172424242424199</v>
      </c>
      <c r="AC535">
        <v>3.9725000000000001</v>
      </c>
      <c r="AD535">
        <v>7.7050000000000001</v>
      </c>
      <c r="AE535">
        <v>15.8675</v>
      </c>
      <c r="AF535">
        <v>13.6358870967742</v>
      </c>
      <c r="AG535">
        <v>-1.71</v>
      </c>
      <c r="AH535">
        <v>5.24</v>
      </c>
      <c r="AI535">
        <v>12.6</v>
      </c>
      <c r="AJ535">
        <v>6.8444144144144099</v>
      </c>
      <c r="AK535">
        <v>2.04</v>
      </c>
      <c r="AL535">
        <v>8.67</v>
      </c>
      <c r="AM535">
        <v>13.805</v>
      </c>
      <c r="AN535">
        <v>8.8703157894736808</v>
      </c>
      <c r="AO535">
        <v>0.8</v>
      </c>
      <c r="AP535">
        <v>6.25</v>
      </c>
      <c r="AQ535">
        <v>12.445</v>
      </c>
      <c r="AR535">
        <v>7.4586372360844502</v>
      </c>
      <c r="AS535">
        <v>4.38</v>
      </c>
      <c r="AT535">
        <v>10.6</v>
      </c>
      <c r="AU535">
        <v>17.844999999999999</v>
      </c>
      <c r="AV535">
        <v>13.6242154566745</v>
      </c>
      <c r="AW535">
        <v>2.35</v>
      </c>
      <c r="AX535">
        <v>8.5299999999999994</v>
      </c>
      <c r="AY535">
        <v>14.324999999999999</v>
      </c>
      <c r="AZ535">
        <v>9.9822923588039902</v>
      </c>
      <c r="BA535">
        <v>5.21</v>
      </c>
      <c r="BB535">
        <v>12.895</v>
      </c>
      <c r="BC535">
        <v>18.975000000000001</v>
      </c>
      <c r="BD535">
        <v>17.3205319148936</v>
      </c>
      <c r="BE535">
        <v>3.4624999999999999</v>
      </c>
      <c r="BF535">
        <v>6.5549999999999997</v>
      </c>
      <c r="BG535">
        <v>11.195</v>
      </c>
      <c r="BH535">
        <v>7.8495238095238102</v>
      </c>
      <c r="BI535">
        <v>5.91</v>
      </c>
      <c r="BJ535">
        <v>12.36</v>
      </c>
      <c r="BK535">
        <v>18.63</v>
      </c>
      <c r="BL535">
        <v>16.045041322313999</v>
      </c>
    </row>
    <row r="536" spans="1:64" x14ac:dyDescent="0.25">
      <c r="A536" s="15" t="str">
        <f t="shared" si="16"/>
        <v>Banks w/ Loan Growth (last 4 qtrs)--35155</v>
      </c>
      <c r="B536" s="15" t="str">
        <f t="shared" si="17"/>
        <v>Banks w/ Loan Growth (last 4 qtrs)</v>
      </c>
      <c r="C536">
        <v>22</v>
      </c>
      <c r="D536" s="22">
        <v>35155</v>
      </c>
      <c r="F536">
        <v>82.692307692307693</v>
      </c>
      <c r="J536">
        <v>81.708542713567894</v>
      </c>
      <c r="N536">
        <v>80.520536803578693</v>
      </c>
      <c r="R536">
        <v>87.096774193548399</v>
      </c>
      <c r="V536">
        <v>82.857142857142904</v>
      </c>
      <c r="Z536">
        <v>79.611650485436897</v>
      </c>
      <c r="AD536">
        <v>84.920634920634896</v>
      </c>
      <c r="AH536">
        <v>69.565217391304301</v>
      </c>
      <c r="AI536"/>
      <c r="AK536"/>
      <c r="AL536">
        <v>86.315789473684205</v>
      </c>
      <c r="AP536">
        <v>77.861163227016903</v>
      </c>
      <c r="AT536">
        <v>88.965517241379303</v>
      </c>
      <c r="AX536">
        <v>85.714285714285694</v>
      </c>
      <c r="BB536">
        <v>87.113402061855695</v>
      </c>
      <c r="BF536">
        <v>77.7777777777778</v>
      </c>
      <c r="BJ536">
        <v>85.714285714285694</v>
      </c>
    </row>
    <row r="537" spans="1:64" x14ac:dyDescent="0.25">
      <c r="A537" s="15" t="str">
        <f t="shared" si="16"/>
        <v>Equity / Assets--35246</v>
      </c>
      <c r="B537" s="15" t="str">
        <f t="shared" si="17"/>
        <v>Equity / Assets</v>
      </c>
      <c r="C537">
        <v>1</v>
      </c>
      <c r="D537" s="22">
        <v>35246</v>
      </c>
      <c r="E537">
        <v>8.3638506869919294</v>
      </c>
      <c r="F537">
        <v>9.4362283805749598</v>
      </c>
      <c r="G537">
        <v>11.362029092191801</v>
      </c>
      <c r="H537">
        <v>10.201466236382499</v>
      </c>
      <c r="I537">
        <v>8.0773683852073805</v>
      </c>
      <c r="J537">
        <v>9.37927886809676</v>
      </c>
      <c r="K537">
        <v>11.3096429286143</v>
      </c>
      <c r="L537">
        <v>10.152446738865899</v>
      </c>
      <c r="M537">
        <v>7.9658592771074801</v>
      </c>
      <c r="N537">
        <v>9.3514777801403408</v>
      </c>
      <c r="O537">
        <v>11.4482204508768</v>
      </c>
      <c r="P537">
        <v>10.172846035148501</v>
      </c>
      <c r="Q537">
        <v>8.6884129193821806</v>
      </c>
      <c r="R537">
        <v>9.9473668734746692</v>
      </c>
      <c r="S537">
        <v>11.8743799280478</v>
      </c>
      <c r="T537">
        <v>10.522328677748099</v>
      </c>
      <c r="U537">
        <v>7.9874928936896001</v>
      </c>
      <c r="V537">
        <v>9.11768431720294</v>
      </c>
      <c r="W537">
        <v>10.989818410832401</v>
      </c>
      <c r="X537">
        <v>9.9201324822654797</v>
      </c>
      <c r="Y537">
        <v>8.2626441881100305</v>
      </c>
      <c r="Z537">
        <v>9.6725585400272696</v>
      </c>
      <c r="AA537">
        <v>11.196475838278401</v>
      </c>
      <c r="AB537">
        <v>10.235332095065299</v>
      </c>
      <c r="AC537">
        <v>8.0955240476036696</v>
      </c>
      <c r="AD537">
        <v>9.7833301029607806</v>
      </c>
      <c r="AE537">
        <v>11.507952929489999</v>
      </c>
      <c r="AF537">
        <v>10.227437777286401</v>
      </c>
      <c r="AG537">
        <v>8.2264555503491597</v>
      </c>
      <c r="AH537">
        <v>10.513643073581299</v>
      </c>
      <c r="AI537">
        <v>13.2660447951975</v>
      </c>
      <c r="AJ537">
        <v>11.640314908015901</v>
      </c>
      <c r="AK537">
        <v>7.7975665667430798</v>
      </c>
      <c r="AL537">
        <v>9.1446036925364496</v>
      </c>
      <c r="AM537">
        <v>10.449590829274801</v>
      </c>
      <c r="AN537">
        <v>9.5447034084721203</v>
      </c>
      <c r="AO537">
        <v>8.5269853098313497</v>
      </c>
      <c r="AP537">
        <v>9.9543630393801408</v>
      </c>
      <c r="AQ537">
        <v>12.1426779861209</v>
      </c>
      <c r="AR537">
        <v>10.6362800571312</v>
      </c>
      <c r="AS537">
        <v>7.7530217541742399</v>
      </c>
      <c r="AT537">
        <v>8.7939874973660199</v>
      </c>
      <c r="AU537">
        <v>10.451785571622599</v>
      </c>
      <c r="AV537">
        <v>9.4136466745425604</v>
      </c>
      <c r="AW537">
        <v>8.0753894437024805</v>
      </c>
      <c r="AX537">
        <v>9.1673774432438595</v>
      </c>
      <c r="AY537">
        <v>10.646036779815899</v>
      </c>
      <c r="AZ537">
        <v>9.64247188303362</v>
      </c>
      <c r="BA537">
        <v>7.7485349150044698</v>
      </c>
      <c r="BB537">
        <v>8.8327775131014796</v>
      </c>
      <c r="BC537">
        <v>10.712432675352799</v>
      </c>
      <c r="BD537">
        <v>9.7698057175186808</v>
      </c>
      <c r="BE537">
        <v>7.9927792597129397</v>
      </c>
      <c r="BF537">
        <v>9.7357833423968394</v>
      </c>
      <c r="BG537">
        <v>12.2978020973749</v>
      </c>
      <c r="BH537">
        <v>17.834695674051702</v>
      </c>
      <c r="BI537">
        <v>7.8384423931193101</v>
      </c>
      <c r="BJ537">
        <v>8.9204817862489403</v>
      </c>
      <c r="BK537">
        <v>10.4996820686732</v>
      </c>
      <c r="BL537">
        <v>9.6439886312742704</v>
      </c>
    </row>
    <row r="538" spans="1:64" x14ac:dyDescent="0.25">
      <c r="A538" s="15" t="str">
        <f t="shared" si="16"/>
        <v>Total Risk Based Capital Ratio--35246</v>
      </c>
      <c r="B538" s="15" t="str">
        <f t="shared" si="17"/>
        <v>Total Risk Based Capital Ratio</v>
      </c>
      <c r="C538">
        <v>2</v>
      </c>
      <c r="D538" s="22">
        <v>35246</v>
      </c>
      <c r="E538">
        <v>12.7579529443439</v>
      </c>
      <c r="F538">
        <v>14.991985713818201</v>
      </c>
      <c r="G538">
        <v>20.172320737577099</v>
      </c>
      <c r="H538">
        <v>16.817649111232701</v>
      </c>
      <c r="I538">
        <v>12.332956488970099</v>
      </c>
      <c r="J538">
        <v>14.5700113548079</v>
      </c>
      <c r="K538">
        <v>18.586704327650601</v>
      </c>
      <c r="L538">
        <v>16.534274046970001</v>
      </c>
      <c r="M538">
        <v>12.7480550156042</v>
      </c>
      <c r="N538">
        <v>15.6199242014077</v>
      </c>
      <c r="O538">
        <v>20.38914065334</v>
      </c>
      <c r="P538">
        <v>18.0665764424229</v>
      </c>
      <c r="Q538">
        <v>13.8833294642981</v>
      </c>
      <c r="R538">
        <v>15.0978024631731</v>
      </c>
      <c r="S538">
        <v>20.521370654784501</v>
      </c>
      <c r="T538">
        <v>17.940947960308399</v>
      </c>
      <c r="U538">
        <v>12.090430922163801</v>
      </c>
      <c r="V538">
        <v>14.331681575391</v>
      </c>
      <c r="W538">
        <v>17.819602663584799</v>
      </c>
      <c r="X538">
        <v>16.123687048451501</v>
      </c>
      <c r="Y538">
        <v>13.478141187658</v>
      </c>
      <c r="Z538">
        <v>15.6914571647633</v>
      </c>
      <c r="AA538">
        <v>18.988095238095202</v>
      </c>
      <c r="AB538">
        <v>17.092911814487799</v>
      </c>
      <c r="AC538">
        <v>12.3420648626297</v>
      </c>
      <c r="AD538">
        <v>15.2326929446837</v>
      </c>
      <c r="AE538">
        <v>20.1563758028922</v>
      </c>
      <c r="AF538">
        <v>17.016606273233901</v>
      </c>
      <c r="AG538">
        <v>12.5582824649084</v>
      </c>
      <c r="AH538">
        <v>15.0922991689015</v>
      </c>
      <c r="AI538">
        <v>20.890360929060598</v>
      </c>
      <c r="AJ538">
        <v>18.2450189199911</v>
      </c>
      <c r="AK538">
        <v>12.0795849767812</v>
      </c>
      <c r="AL538">
        <v>14.1980504722302</v>
      </c>
      <c r="AM538">
        <v>17.082509881422901</v>
      </c>
      <c r="AN538">
        <v>15.5467267991244</v>
      </c>
      <c r="AO538">
        <v>12.8962747252125</v>
      </c>
      <c r="AP538">
        <v>15.2700350885506</v>
      </c>
      <c r="AQ538">
        <v>19.8601085252504</v>
      </c>
      <c r="AR538">
        <v>17.2268360019218</v>
      </c>
      <c r="AS538">
        <v>11.6405708048494</v>
      </c>
      <c r="AT538">
        <v>13.6427566807314</v>
      </c>
      <c r="AU538">
        <v>17.038549656340301</v>
      </c>
      <c r="AV538">
        <v>15.0037050841665</v>
      </c>
      <c r="AW538">
        <v>12.562545068437601</v>
      </c>
      <c r="AX538">
        <v>14.796706578971699</v>
      </c>
      <c r="AY538">
        <v>18.556748307107799</v>
      </c>
      <c r="AZ538">
        <v>16.209836833189701</v>
      </c>
      <c r="BA538">
        <v>11.7128229635809</v>
      </c>
      <c r="BB538">
        <v>13.6427566807314</v>
      </c>
      <c r="BC538">
        <v>16.670050568371199</v>
      </c>
      <c r="BD538">
        <v>16.0686010880776</v>
      </c>
      <c r="BE538">
        <v>12.1142194801127</v>
      </c>
      <c r="BF538">
        <v>14.4968010561592</v>
      </c>
      <c r="BG538">
        <v>16.625340937267499</v>
      </c>
      <c r="BH538">
        <v>43.168467791475202</v>
      </c>
      <c r="BI538">
        <v>11.6495444853654</v>
      </c>
      <c r="BJ538">
        <v>13.1344980874599</v>
      </c>
      <c r="BK538">
        <v>16.577854361099199</v>
      </c>
      <c r="BL538">
        <v>14.975731642081801</v>
      </c>
    </row>
    <row r="539" spans="1:64" x14ac:dyDescent="0.25">
      <c r="A539" s="15" t="str">
        <f t="shared" si="16"/>
        <v>Tier 1 Leverage Ratio--35246</v>
      </c>
      <c r="B539" s="15" t="str">
        <f t="shared" si="17"/>
        <v>Tier 1 Leverage Ratio</v>
      </c>
      <c r="C539">
        <v>3</v>
      </c>
      <c r="D539" s="22">
        <v>35246</v>
      </c>
      <c r="E539">
        <v>8.3396869564903007</v>
      </c>
      <c r="F539">
        <v>9.3775205285759</v>
      </c>
      <c r="G539">
        <v>11.4523705686301</v>
      </c>
      <c r="H539">
        <v>10.240388863802099</v>
      </c>
      <c r="I539">
        <v>8.1324916298208407</v>
      </c>
      <c r="J539">
        <v>9.3780234968901208</v>
      </c>
      <c r="K539">
        <v>11.3831515432815</v>
      </c>
      <c r="L539">
        <v>10.1945627164213</v>
      </c>
      <c r="M539">
        <v>7.9661713035404604</v>
      </c>
      <c r="N539">
        <v>9.3000958772770908</v>
      </c>
      <c r="O539">
        <v>11.360457063513801</v>
      </c>
      <c r="P539">
        <v>10.1626980880527</v>
      </c>
      <c r="Q539">
        <v>8.8230807898492394</v>
      </c>
      <c r="R539">
        <v>9.8156824383462897</v>
      </c>
      <c r="S539">
        <v>11.400478522462199</v>
      </c>
      <c r="T539">
        <v>10.5126289046636</v>
      </c>
      <c r="U539">
        <v>8.0772198289719004</v>
      </c>
      <c r="V539">
        <v>9.1438669982982095</v>
      </c>
      <c r="W539">
        <v>10.960739069940299</v>
      </c>
      <c r="X539">
        <v>9.9293304491318199</v>
      </c>
      <c r="Y539">
        <v>8.4774030834316392</v>
      </c>
      <c r="Z539">
        <v>9.6486734253667006</v>
      </c>
      <c r="AA539">
        <v>11.3831515432815</v>
      </c>
      <c r="AB539">
        <v>10.330126144902099</v>
      </c>
      <c r="AC539">
        <v>8.2717332968579207</v>
      </c>
      <c r="AD539">
        <v>9.8977031461107892</v>
      </c>
      <c r="AE539">
        <v>11.6820947935934</v>
      </c>
      <c r="AF539">
        <v>10.364065432325001</v>
      </c>
      <c r="AG539">
        <v>8.4550508532075703</v>
      </c>
      <c r="AH539">
        <v>10.403274829770099</v>
      </c>
      <c r="AI539">
        <v>12.8868753161876</v>
      </c>
      <c r="AJ539">
        <v>11.656298778580201</v>
      </c>
      <c r="AK539">
        <v>7.6885343247360103</v>
      </c>
      <c r="AL539">
        <v>9.2144667127390001</v>
      </c>
      <c r="AM539">
        <v>10.4876199036557</v>
      </c>
      <c r="AN539">
        <v>9.6099556299797495</v>
      </c>
      <c r="AO539">
        <v>8.5899750300488105</v>
      </c>
      <c r="AP539">
        <v>9.9720830518197605</v>
      </c>
      <c r="AQ539">
        <v>12.186945737053099</v>
      </c>
      <c r="AR539">
        <v>10.7073724016374</v>
      </c>
      <c r="AS539">
        <v>7.8150227478626997</v>
      </c>
      <c r="AT539">
        <v>8.8289601554907708</v>
      </c>
      <c r="AU539">
        <v>10.5162017096283</v>
      </c>
      <c r="AV539">
        <v>9.4510462457509394</v>
      </c>
      <c r="AW539">
        <v>8.1262318258921198</v>
      </c>
      <c r="AX539">
        <v>9.1853934759667197</v>
      </c>
      <c r="AY539">
        <v>10.714431659031201</v>
      </c>
      <c r="AZ539">
        <v>9.6618525809773494</v>
      </c>
      <c r="BA539">
        <v>7.6541068776426302</v>
      </c>
      <c r="BB539">
        <v>8.7020661068875196</v>
      </c>
      <c r="BC539">
        <v>10.7645480459322</v>
      </c>
      <c r="BD539">
        <v>9.7897933265208099</v>
      </c>
      <c r="BE539">
        <v>7.77614838888669</v>
      </c>
      <c r="BF539">
        <v>9.5011853143846796</v>
      </c>
      <c r="BG539">
        <v>10.900478098854</v>
      </c>
      <c r="BH539">
        <v>28.896907545227901</v>
      </c>
      <c r="BI539">
        <v>7.98047284043479</v>
      </c>
      <c r="BJ539">
        <v>8.8381723431974706</v>
      </c>
      <c r="BK539">
        <v>10.4876199036557</v>
      </c>
      <c r="BL539">
        <v>9.7485102074519006</v>
      </c>
    </row>
    <row r="540" spans="1:64" x14ac:dyDescent="0.25">
      <c r="A540" s="15" t="str">
        <f t="shared" si="16"/>
        <v>ALLL / Nonaccrual Loans--35246</v>
      </c>
      <c r="B540" s="15" t="str">
        <f t="shared" si="17"/>
        <v>ALLL / Nonaccrual Loans</v>
      </c>
      <c r="C540">
        <v>4</v>
      </c>
      <c r="D540" s="22">
        <v>35246</v>
      </c>
      <c r="E540">
        <v>143.30028640669801</v>
      </c>
      <c r="F540">
        <v>355.892255892256</v>
      </c>
      <c r="G540">
        <v>805.74941841143198</v>
      </c>
      <c r="H540">
        <v>1490.93782428595</v>
      </c>
      <c r="I540">
        <v>122.822224464174</v>
      </c>
      <c r="J540">
        <v>285.396137169886</v>
      </c>
      <c r="K540">
        <v>692.33729467396699</v>
      </c>
      <c r="L540">
        <v>1051.9757720708801</v>
      </c>
      <c r="M540">
        <v>135.17032318362899</v>
      </c>
      <c r="N540">
        <v>291.79449648711898</v>
      </c>
      <c r="O540">
        <v>750</v>
      </c>
      <c r="P540">
        <v>959.740038046883</v>
      </c>
      <c r="Q540">
        <v>129.453283035373</v>
      </c>
      <c r="R540">
        <v>255.081300813008</v>
      </c>
      <c r="S540">
        <v>830.21008403361304</v>
      </c>
      <c r="T540">
        <v>1151.0815290794901</v>
      </c>
      <c r="U540">
        <v>130.11364243648501</v>
      </c>
      <c r="V540">
        <v>302.32614270629102</v>
      </c>
      <c r="W540">
        <v>743.65248226950405</v>
      </c>
      <c r="X540">
        <v>1089.86057386883</v>
      </c>
      <c r="Y540">
        <v>123.841059602649</v>
      </c>
      <c r="Z540">
        <v>278.501628664495</v>
      </c>
      <c r="AA540">
        <v>776.19047619047603</v>
      </c>
      <c r="AB540">
        <v>834.04622509379499</v>
      </c>
      <c r="AC540">
        <v>163.75379939209699</v>
      </c>
      <c r="AD540">
        <v>316.74641148325401</v>
      </c>
      <c r="AE540">
        <v>608.82056451612902</v>
      </c>
      <c r="AF540">
        <v>1073.75485131961</v>
      </c>
      <c r="AG540">
        <v>123.322395406071</v>
      </c>
      <c r="AH540">
        <v>302.564102564103</v>
      </c>
      <c r="AI540">
        <v>690.51349572086895</v>
      </c>
      <c r="AJ540">
        <v>2693.9950690558298</v>
      </c>
      <c r="AK540">
        <v>97.523148148148195</v>
      </c>
      <c r="AL540">
        <v>180.877742946708</v>
      </c>
      <c r="AM540">
        <v>446.37519872813999</v>
      </c>
      <c r="AN540">
        <v>1396.3889837813399</v>
      </c>
      <c r="AO540">
        <v>112.950310559006</v>
      </c>
      <c r="AP540">
        <v>263.24503311258297</v>
      </c>
      <c r="AQ540">
        <v>631.826706676669</v>
      </c>
      <c r="AR540">
        <v>995.62804158126801</v>
      </c>
      <c r="AS540">
        <v>141.202270381837</v>
      </c>
      <c r="AT540">
        <v>301.79514255543802</v>
      </c>
      <c r="AU540">
        <v>726.81051587301602</v>
      </c>
      <c r="AV540">
        <v>999.71573683733698</v>
      </c>
      <c r="AW540">
        <v>121.272365805169</v>
      </c>
      <c r="AX540">
        <v>251.64113785558001</v>
      </c>
      <c r="AY540">
        <v>649.55357142857099</v>
      </c>
      <c r="AZ540">
        <v>1050.4524489973401</v>
      </c>
      <c r="BA540">
        <v>111.746031746032</v>
      </c>
      <c r="BB540">
        <v>273.06122448979602</v>
      </c>
      <c r="BC540">
        <v>670.88963963964</v>
      </c>
      <c r="BD540">
        <v>879.51691162537202</v>
      </c>
      <c r="BE540">
        <v>172.59835315645</v>
      </c>
      <c r="BF540">
        <v>416.09116022099403</v>
      </c>
      <c r="BG540">
        <v>912.82051282051304</v>
      </c>
      <c r="BH540">
        <v>2108.0404964536701</v>
      </c>
      <c r="BI540">
        <v>130.919997956988</v>
      </c>
      <c r="BJ540">
        <v>325.37313432835799</v>
      </c>
      <c r="BK540">
        <v>850.39682539682497</v>
      </c>
      <c r="BL540">
        <v>1525.8350418269299</v>
      </c>
    </row>
    <row r="541" spans="1:64" x14ac:dyDescent="0.25">
      <c r="A541" s="15" t="str">
        <f t="shared" si="16"/>
        <v>[NCL + OREO] / [Total Loans + OREO]--35246</v>
      </c>
      <c r="B541" s="15" t="str">
        <f t="shared" si="17"/>
        <v>[NCL + OREO] / [Total Loans + OREO]</v>
      </c>
      <c r="C541">
        <v>5</v>
      </c>
      <c r="D541" s="22">
        <v>35246</v>
      </c>
      <c r="E541">
        <v>0.458706404605768</v>
      </c>
      <c r="F541">
        <v>1.0031822452175101</v>
      </c>
      <c r="G541">
        <v>2.1352473846321298</v>
      </c>
      <c r="H541">
        <v>1.4779287232968901</v>
      </c>
      <c r="I541">
        <v>0.40366242914067901</v>
      </c>
      <c r="J541">
        <v>0.94878829446730695</v>
      </c>
      <c r="K541">
        <v>2.0370236993025701</v>
      </c>
      <c r="L541">
        <v>1.4337791551224399</v>
      </c>
      <c r="M541">
        <v>0.34585101631598097</v>
      </c>
      <c r="N541">
        <v>0.89040342970209996</v>
      </c>
      <c r="O541">
        <v>1.8600533833531701</v>
      </c>
      <c r="P541">
        <v>1.37304560528439</v>
      </c>
      <c r="Q541">
        <v>0.464880412645722</v>
      </c>
      <c r="R541">
        <v>0.97969991173874704</v>
      </c>
      <c r="S541">
        <v>1.5178669214084699</v>
      </c>
      <c r="T541">
        <v>1.0696823787006799</v>
      </c>
      <c r="U541">
        <v>0.33729117850268697</v>
      </c>
      <c r="V541">
        <v>0.84248116166808895</v>
      </c>
      <c r="W541">
        <v>1.79054923713444</v>
      </c>
      <c r="X541">
        <v>1.2464098656339899</v>
      </c>
      <c r="Y541">
        <v>0.37912398160845401</v>
      </c>
      <c r="Z541">
        <v>1.0541656546028699</v>
      </c>
      <c r="AA541">
        <v>2.5588596132499899</v>
      </c>
      <c r="AB541">
        <v>1.64080948140501</v>
      </c>
      <c r="AC541">
        <v>0.400884118549376</v>
      </c>
      <c r="AD541">
        <v>1.1393917118441601</v>
      </c>
      <c r="AE541">
        <v>2.3957693343337101</v>
      </c>
      <c r="AF541">
        <v>1.77370712758311</v>
      </c>
      <c r="AG541">
        <v>0.53988121581186899</v>
      </c>
      <c r="AH541">
        <v>1.25533677435799</v>
      </c>
      <c r="AI541">
        <v>2.9470053259725701</v>
      </c>
      <c r="AJ541">
        <v>1.9343426191012001</v>
      </c>
      <c r="AK541">
        <v>0.45513994245356998</v>
      </c>
      <c r="AL541">
        <v>0.89549201180421301</v>
      </c>
      <c r="AM541">
        <v>1.9246015012229101</v>
      </c>
      <c r="AN541">
        <v>1.4264142663172501</v>
      </c>
      <c r="AO541">
        <v>0.46203133916044098</v>
      </c>
      <c r="AP541">
        <v>1.1991547495205399</v>
      </c>
      <c r="AQ541">
        <v>2.4955788931809</v>
      </c>
      <c r="AR541">
        <v>1.7336228636843201</v>
      </c>
      <c r="AS541">
        <v>0.38315114272074002</v>
      </c>
      <c r="AT541">
        <v>0.78226857887874801</v>
      </c>
      <c r="AU541">
        <v>1.7126722888880599</v>
      </c>
      <c r="AV541">
        <v>1.27920342959732</v>
      </c>
      <c r="AW541">
        <v>0.41558229123880303</v>
      </c>
      <c r="AX541">
        <v>0.88530327343965698</v>
      </c>
      <c r="AY541">
        <v>1.6145506357441</v>
      </c>
      <c r="AZ541">
        <v>1.1966757548737099</v>
      </c>
      <c r="BA541">
        <v>0.33579464708364398</v>
      </c>
      <c r="BB541">
        <v>0.827534323866842</v>
      </c>
      <c r="BC541">
        <v>1.78078250305387</v>
      </c>
      <c r="BD541">
        <v>1.2712348194084599</v>
      </c>
      <c r="BE541">
        <v>0.37416160016037903</v>
      </c>
      <c r="BF541">
        <v>0.77948913916517204</v>
      </c>
      <c r="BG541">
        <v>1.6075827944377501</v>
      </c>
      <c r="BH541">
        <v>1.3070230725680601</v>
      </c>
      <c r="BI541">
        <v>0.332801584245558</v>
      </c>
      <c r="BJ541">
        <v>0.73685197337583197</v>
      </c>
      <c r="BK541">
        <v>1.5721658293174801</v>
      </c>
      <c r="BL541">
        <v>1.1378984613515</v>
      </c>
    </row>
    <row r="542" spans="1:64" x14ac:dyDescent="0.25">
      <c r="A542" s="15" t="str">
        <f t="shared" si="16"/>
        <v>[Noncurrent + Delinquent Loans] / [Capital + ALLL]--35246</v>
      </c>
      <c r="B542" s="15" t="str">
        <f t="shared" si="17"/>
        <v>[Noncurrent + Delinquent Loans] / [Capital + ALLL]</v>
      </c>
      <c r="C542">
        <v>6</v>
      </c>
      <c r="D542" s="22">
        <v>35246</v>
      </c>
      <c r="E542">
        <v>8.9064654363784008</v>
      </c>
      <c r="F542">
        <v>14.717738510174801</v>
      </c>
      <c r="G542">
        <v>23.827005982412</v>
      </c>
      <c r="H542">
        <v>17.153197458958399</v>
      </c>
      <c r="I542">
        <v>7.3452256033578198</v>
      </c>
      <c r="J542">
        <v>13.803753860774499</v>
      </c>
      <c r="K542">
        <v>22.059565875820301</v>
      </c>
      <c r="L542">
        <v>15.9373891528858</v>
      </c>
      <c r="M542">
        <v>5.8681546212403797</v>
      </c>
      <c r="N542">
        <v>11.9423955040393</v>
      </c>
      <c r="O542">
        <v>20.317120425842202</v>
      </c>
      <c r="P542">
        <v>14.6030007390974</v>
      </c>
      <c r="Q542">
        <v>11.0650156759667</v>
      </c>
      <c r="R542">
        <v>14.590102260679201</v>
      </c>
      <c r="S542">
        <v>20.074411403920699</v>
      </c>
      <c r="T542">
        <v>16.554195217958501</v>
      </c>
      <c r="U542">
        <v>6.9883040935672502</v>
      </c>
      <c r="V542">
        <v>12.590799031476999</v>
      </c>
      <c r="W542">
        <v>20.275756415166601</v>
      </c>
      <c r="X542">
        <v>14.632965288759999</v>
      </c>
      <c r="Y542">
        <v>8.6771668760266696</v>
      </c>
      <c r="Z542">
        <v>15.2986776105791</v>
      </c>
      <c r="AA542">
        <v>25.171037628278199</v>
      </c>
      <c r="AB542">
        <v>18.228207309458899</v>
      </c>
      <c r="AC542">
        <v>7.0809007388075997</v>
      </c>
      <c r="AD542">
        <v>13.956449764421199</v>
      </c>
      <c r="AE542">
        <v>22.422316871292601</v>
      </c>
      <c r="AF542">
        <v>15.791855031975899</v>
      </c>
      <c r="AG542">
        <v>6.2751593679765101</v>
      </c>
      <c r="AH542">
        <v>14.6215561602199</v>
      </c>
      <c r="AI542">
        <v>23.572621293175398</v>
      </c>
      <c r="AJ542">
        <v>17.369159531352899</v>
      </c>
      <c r="AK542">
        <v>9.4454072790294603</v>
      </c>
      <c r="AL542">
        <v>16.561085972850702</v>
      </c>
      <c r="AM542">
        <v>26.750216076058798</v>
      </c>
      <c r="AN542">
        <v>19.874350114936799</v>
      </c>
      <c r="AO542">
        <v>6.9429267431325297</v>
      </c>
      <c r="AP542">
        <v>13.942957764689099</v>
      </c>
      <c r="AQ542">
        <v>22.435128511951898</v>
      </c>
      <c r="AR542">
        <v>16.1683409986932</v>
      </c>
      <c r="AS542">
        <v>8.0519136538206908</v>
      </c>
      <c r="AT542">
        <v>14.168691426588</v>
      </c>
      <c r="AU542">
        <v>22.015113350125901</v>
      </c>
      <c r="AV542">
        <v>16.2944064994517</v>
      </c>
      <c r="AW542">
        <v>9.0418679515721792</v>
      </c>
      <c r="AX542">
        <v>14.7117351405559</v>
      </c>
      <c r="AY542">
        <v>22.147655473306301</v>
      </c>
      <c r="AZ542">
        <v>16.4918628301773</v>
      </c>
      <c r="BA542">
        <v>8.0852697630348693</v>
      </c>
      <c r="BB542">
        <v>13.2926530111615</v>
      </c>
      <c r="BC542">
        <v>22.707811029820199</v>
      </c>
      <c r="BD542">
        <v>16.680116986688802</v>
      </c>
      <c r="BE542">
        <v>7.1074222476626598</v>
      </c>
      <c r="BF542">
        <v>11.808604038630399</v>
      </c>
      <c r="BG542">
        <v>22.608854071779898</v>
      </c>
      <c r="BH542">
        <v>16.271500879690802</v>
      </c>
      <c r="BI542">
        <v>6.6760168302945297</v>
      </c>
      <c r="BJ542">
        <v>11.9139983885888</v>
      </c>
      <c r="BK542">
        <v>18.875265267625601</v>
      </c>
      <c r="BL542">
        <v>13.646142144092</v>
      </c>
    </row>
    <row r="543" spans="1:64" x14ac:dyDescent="0.25">
      <c r="A543" s="15" t="str">
        <f t="shared" si="16"/>
        <v xml:space="preserve">  Ag [NCL+DQ] / [Capital + ALLL]--35246</v>
      </c>
      <c r="B543" s="15" t="str">
        <f t="shared" si="17"/>
        <v xml:space="preserve">  Ag [NCL+DQ] / [Capital + ALLL]</v>
      </c>
      <c r="C543">
        <v>7</v>
      </c>
      <c r="D543" s="22">
        <v>35246</v>
      </c>
      <c r="E543">
        <v>0</v>
      </c>
      <c r="F543">
        <v>0.98301944820365805</v>
      </c>
      <c r="G543">
        <v>7.9265662874238396</v>
      </c>
      <c r="H543">
        <v>5.6699739048779296</v>
      </c>
      <c r="I543">
        <v>0</v>
      </c>
      <c r="J543">
        <v>1.06714095153402</v>
      </c>
      <c r="K543">
        <v>6.7753001715265899</v>
      </c>
      <c r="L543">
        <v>4.7168126055147503</v>
      </c>
      <c r="M543">
        <v>0</v>
      </c>
      <c r="N543">
        <v>0</v>
      </c>
      <c r="O543">
        <v>1.48944700533001</v>
      </c>
      <c r="P543">
        <v>1.8527586182166</v>
      </c>
      <c r="Q543">
        <v>0</v>
      </c>
      <c r="R543">
        <v>0</v>
      </c>
      <c r="S543">
        <v>0</v>
      </c>
      <c r="T543">
        <v>4.0391199536662398E-2</v>
      </c>
      <c r="U543">
        <v>0</v>
      </c>
      <c r="V543">
        <v>0.43624161073825501</v>
      </c>
      <c r="W543">
        <v>4.4803982576229</v>
      </c>
      <c r="X543">
        <v>3.3317425665198099</v>
      </c>
      <c r="Y543">
        <v>0</v>
      </c>
      <c r="Z543">
        <v>0.61213132999443498</v>
      </c>
      <c r="AA543">
        <v>7.4799643811219996</v>
      </c>
      <c r="AB543">
        <v>5.56487025149963</v>
      </c>
      <c r="AC543">
        <v>1.1608329866242</v>
      </c>
      <c r="AD543">
        <v>5.7757644394111001</v>
      </c>
      <c r="AE543">
        <v>13.588214957860099</v>
      </c>
      <c r="AF543">
        <v>8.8182197606121893</v>
      </c>
      <c r="AG543">
        <v>0.45777070064533798</v>
      </c>
      <c r="AH543">
        <v>3.8407621541900299</v>
      </c>
      <c r="AI543">
        <v>13.415580236818601</v>
      </c>
      <c r="AJ543">
        <v>8.4093176738677808</v>
      </c>
      <c r="AK543">
        <v>0</v>
      </c>
      <c r="AL543">
        <v>0.243605359317905</v>
      </c>
      <c r="AM543">
        <v>4.0351703564138797</v>
      </c>
      <c r="AN543">
        <v>3.57148687821801</v>
      </c>
      <c r="AO543">
        <v>0.77331359766515595</v>
      </c>
      <c r="AP543">
        <v>4.6884380051059198</v>
      </c>
      <c r="AQ543">
        <v>11.362150716519899</v>
      </c>
      <c r="AR543">
        <v>8.0663040436363502</v>
      </c>
      <c r="AS543">
        <v>0</v>
      </c>
      <c r="AT543">
        <v>0.69749810462471595</v>
      </c>
      <c r="AU543">
        <v>5.8735191056232301</v>
      </c>
      <c r="AV543">
        <v>4.2176989454774798</v>
      </c>
      <c r="AW543">
        <v>0</v>
      </c>
      <c r="AX543">
        <v>0</v>
      </c>
      <c r="AY543">
        <v>1.8382689534466701</v>
      </c>
      <c r="AZ543">
        <v>1.9555532357850001</v>
      </c>
      <c r="BA543">
        <v>0</v>
      </c>
      <c r="BB543">
        <v>0</v>
      </c>
      <c r="BC543">
        <v>1.29765999445332</v>
      </c>
      <c r="BD543">
        <v>1.58397176734976</v>
      </c>
      <c r="BE543">
        <v>0</v>
      </c>
      <c r="BF543">
        <v>0</v>
      </c>
      <c r="BG543">
        <v>1.25152625152625</v>
      </c>
      <c r="BH543">
        <v>0.90222938067734804</v>
      </c>
      <c r="BI543">
        <v>0</v>
      </c>
      <c r="BJ543">
        <v>0</v>
      </c>
      <c r="BK543">
        <v>0</v>
      </c>
      <c r="BL543">
        <v>0.83317540679331004</v>
      </c>
    </row>
    <row r="544" spans="1:64" x14ac:dyDescent="0.25">
      <c r="A544" s="15" t="str">
        <f t="shared" si="16"/>
        <v xml:space="preserve">  CLD [NCL+DQ] / [Capital + ALLL]--35246</v>
      </c>
      <c r="B544" s="15" t="str">
        <f t="shared" si="17"/>
        <v xml:space="preserve">  CLD [NCL+DQ] / [Capital + ALLL]</v>
      </c>
      <c r="C544">
        <v>8</v>
      </c>
      <c r="D544" s="22">
        <v>35246</v>
      </c>
      <c r="E544">
        <v>0</v>
      </c>
      <c r="F544">
        <v>0</v>
      </c>
      <c r="G544">
        <v>0</v>
      </c>
      <c r="H544">
        <v>0.25235982938367901</v>
      </c>
      <c r="I544">
        <v>0</v>
      </c>
      <c r="J544">
        <v>0</v>
      </c>
      <c r="K544">
        <v>0</v>
      </c>
      <c r="L544">
        <v>0.16226702503434301</v>
      </c>
      <c r="M544">
        <v>0</v>
      </c>
      <c r="N544">
        <v>0</v>
      </c>
      <c r="O544">
        <v>0</v>
      </c>
      <c r="P544">
        <v>0.321317836549809</v>
      </c>
      <c r="Q544">
        <v>0</v>
      </c>
      <c r="R544">
        <v>0</v>
      </c>
      <c r="S544">
        <v>0</v>
      </c>
      <c r="T544">
        <v>3.9230400957294798E-2</v>
      </c>
      <c r="U544">
        <v>0</v>
      </c>
      <c r="V544">
        <v>0</v>
      </c>
      <c r="W544">
        <v>0</v>
      </c>
      <c r="X544">
        <v>0.19005188474193199</v>
      </c>
      <c r="Y544">
        <v>0</v>
      </c>
      <c r="Z544">
        <v>0</v>
      </c>
      <c r="AA544">
        <v>0</v>
      </c>
      <c r="AB544">
        <v>0.187313455021415</v>
      </c>
      <c r="AC544">
        <v>0</v>
      </c>
      <c r="AD544">
        <v>0</v>
      </c>
      <c r="AE544">
        <v>0</v>
      </c>
      <c r="AF544">
        <v>3.8368929172145801E-2</v>
      </c>
      <c r="AG544">
        <v>0</v>
      </c>
      <c r="AH544">
        <v>0</v>
      </c>
      <c r="AI544">
        <v>0</v>
      </c>
      <c r="AJ544">
        <v>0.13331609740370101</v>
      </c>
      <c r="AK544">
        <v>0</v>
      </c>
      <c r="AL544">
        <v>0</v>
      </c>
      <c r="AM544">
        <v>0</v>
      </c>
      <c r="AN544">
        <v>0.33897003879675702</v>
      </c>
      <c r="AO544">
        <v>0</v>
      </c>
      <c r="AP544">
        <v>0</v>
      </c>
      <c r="AQ544">
        <v>0</v>
      </c>
      <c r="AR544">
        <v>8.6709999502916399E-2</v>
      </c>
      <c r="AS544">
        <v>0</v>
      </c>
      <c r="AT544">
        <v>0</v>
      </c>
      <c r="AU544">
        <v>0</v>
      </c>
      <c r="AV544">
        <v>0.26306743410586703</v>
      </c>
      <c r="AW544">
        <v>0</v>
      </c>
      <c r="AX544">
        <v>0</v>
      </c>
      <c r="AY544">
        <v>0</v>
      </c>
      <c r="AZ544">
        <v>0.113825621012765</v>
      </c>
      <c r="BA544">
        <v>0</v>
      </c>
      <c r="BB544">
        <v>0</v>
      </c>
      <c r="BC544">
        <v>0</v>
      </c>
      <c r="BD544">
        <v>0.43521614067711401</v>
      </c>
      <c r="BE544">
        <v>0</v>
      </c>
      <c r="BF544">
        <v>0</v>
      </c>
      <c r="BG544">
        <v>0</v>
      </c>
      <c r="BH544">
        <v>4.2756967712177303E-2</v>
      </c>
      <c r="BI544">
        <v>0</v>
      </c>
      <c r="BJ544">
        <v>0</v>
      </c>
      <c r="BK544">
        <v>0</v>
      </c>
      <c r="BL544">
        <v>0.60763481075680803</v>
      </c>
    </row>
    <row r="545" spans="1:64" x14ac:dyDescent="0.25">
      <c r="A545" s="15" t="str">
        <f t="shared" si="16"/>
        <v xml:space="preserve">  CRE [NCL+DQ] / [Capital + ALLL]--35246</v>
      </c>
      <c r="B545" s="15" t="str">
        <f t="shared" si="17"/>
        <v xml:space="preserve">  CRE [NCL+DQ] / [Capital + ALLL]</v>
      </c>
      <c r="C545">
        <v>9</v>
      </c>
      <c r="D545" s="22">
        <v>35246</v>
      </c>
      <c r="E545">
        <v>0</v>
      </c>
      <c r="F545">
        <v>9.5950873152945704E-3</v>
      </c>
      <c r="G545">
        <v>2.0616438103642301</v>
      </c>
      <c r="H545">
        <v>1.5439751317314401</v>
      </c>
      <c r="I545">
        <v>0</v>
      </c>
      <c r="J545">
        <v>3.1719179530556099E-2</v>
      </c>
      <c r="K545">
        <v>2.2852479085900801</v>
      </c>
      <c r="L545">
        <v>1.71638689315432</v>
      </c>
      <c r="M545">
        <v>0</v>
      </c>
      <c r="N545">
        <v>0.43182317207055498</v>
      </c>
      <c r="O545">
        <v>2.9797233557716898</v>
      </c>
      <c r="P545">
        <v>2.2577529839767498</v>
      </c>
      <c r="Q545">
        <v>0</v>
      </c>
      <c r="R545">
        <v>0</v>
      </c>
      <c r="S545">
        <v>1.3205537972502099</v>
      </c>
      <c r="T545">
        <v>2.0709047650324099</v>
      </c>
      <c r="U545">
        <v>0</v>
      </c>
      <c r="V545">
        <v>0.25740025740025702</v>
      </c>
      <c r="W545">
        <v>2.6533358969429002</v>
      </c>
      <c r="X545">
        <v>1.7886950523313701</v>
      </c>
      <c r="Y545">
        <v>0</v>
      </c>
      <c r="Z545">
        <v>0</v>
      </c>
      <c r="AA545">
        <v>1.68970814132104</v>
      </c>
      <c r="AB545">
        <v>1.9167261272501299</v>
      </c>
      <c r="AC545">
        <v>0</v>
      </c>
      <c r="AD545">
        <v>0</v>
      </c>
      <c r="AE545">
        <v>0.948276908222077</v>
      </c>
      <c r="AF545">
        <v>1.1128428103141701</v>
      </c>
      <c r="AG545">
        <v>0</v>
      </c>
      <c r="AH545">
        <v>0</v>
      </c>
      <c r="AI545">
        <v>0.86401469324454605</v>
      </c>
      <c r="AJ545">
        <v>0.81906334421378402</v>
      </c>
      <c r="AK545">
        <v>0</v>
      </c>
      <c r="AL545">
        <v>1.7743221690590101</v>
      </c>
      <c r="AM545">
        <v>4.7977476442197204</v>
      </c>
      <c r="AN545">
        <v>3.4929419842513298</v>
      </c>
      <c r="AO545">
        <v>0</v>
      </c>
      <c r="AP545">
        <v>0</v>
      </c>
      <c r="AQ545">
        <v>1.3205119722007601</v>
      </c>
      <c r="AR545">
        <v>1.1811778972129201</v>
      </c>
      <c r="AS545">
        <v>0</v>
      </c>
      <c r="AT545">
        <v>0.34270047978067197</v>
      </c>
      <c r="AU545">
        <v>3.0002678810608101</v>
      </c>
      <c r="AV545">
        <v>2.1494450488889099</v>
      </c>
      <c r="AW545">
        <v>0</v>
      </c>
      <c r="AX545">
        <v>0.47492468545100103</v>
      </c>
      <c r="AY545">
        <v>2.71392673492665</v>
      </c>
      <c r="AZ545">
        <v>1.9315332590272201</v>
      </c>
      <c r="BA545">
        <v>0</v>
      </c>
      <c r="BB545">
        <v>0.23855532092912099</v>
      </c>
      <c r="BC545">
        <v>2.4223056278177002</v>
      </c>
      <c r="BD545">
        <v>2.0076620012086601</v>
      </c>
      <c r="BE545">
        <v>0</v>
      </c>
      <c r="BF545">
        <v>0.49329214881748201</v>
      </c>
      <c r="BG545">
        <v>2.7838560661317802</v>
      </c>
      <c r="BH545">
        <v>1.6992528504690201</v>
      </c>
      <c r="BI545">
        <v>0</v>
      </c>
      <c r="BJ545">
        <v>0.75253571818082698</v>
      </c>
      <c r="BK545">
        <v>4.0833907649896597</v>
      </c>
      <c r="BL545">
        <v>2.5288061482945601</v>
      </c>
    </row>
    <row r="546" spans="1:64" x14ac:dyDescent="0.25">
      <c r="A546" s="15" t="str">
        <f t="shared" si="16"/>
        <v xml:space="preserve">  Res RE [NCL+DQ] / [Capital + ALLL]--35246</v>
      </c>
      <c r="B546" s="15" t="str">
        <f t="shared" si="17"/>
        <v xml:space="preserve">  Res RE [NCL+DQ] / [Capital + ALLL]</v>
      </c>
      <c r="C546">
        <v>10</v>
      </c>
      <c r="D546" s="22">
        <v>35246</v>
      </c>
      <c r="E546">
        <v>0.24299141064787899</v>
      </c>
      <c r="F546">
        <v>1.59343069613751</v>
      </c>
      <c r="G546">
        <v>3.99049132315541</v>
      </c>
      <c r="H546">
        <v>2.6345018267478899</v>
      </c>
      <c r="I546">
        <v>6.4808813998703793E-2</v>
      </c>
      <c r="J546">
        <v>1.4090019569471599</v>
      </c>
      <c r="K546">
        <v>3.5730709095925701</v>
      </c>
      <c r="L546">
        <v>2.43591648471094</v>
      </c>
      <c r="M546">
        <v>0.38966149894978103</v>
      </c>
      <c r="N546">
        <v>2.1090869659509899</v>
      </c>
      <c r="O546">
        <v>5.0406200639426304</v>
      </c>
      <c r="P546">
        <v>3.4352090876081598</v>
      </c>
      <c r="Q546">
        <v>1.59140466122103</v>
      </c>
      <c r="R546">
        <v>4.2231215907091304</v>
      </c>
      <c r="S546">
        <v>6.4140365027189397</v>
      </c>
      <c r="T546">
        <v>5.0088246610375204</v>
      </c>
      <c r="U546">
        <v>0.355202674467196</v>
      </c>
      <c r="V546">
        <v>1.66794970490121</v>
      </c>
      <c r="W546">
        <v>3.8730500268961801</v>
      </c>
      <c r="X546">
        <v>2.61962081699158</v>
      </c>
      <c r="Y546">
        <v>6.1817432515969502E-2</v>
      </c>
      <c r="Z546">
        <v>1.4808040498096999</v>
      </c>
      <c r="AA546">
        <v>2.8956474230559102</v>
      </c>
      <c r="AB546">
        <v>2.26453259219939</v>
      </c>
      <c r="AC546">
        <v>0</v>
      </c>
      <c r="AD546">
        <v>0.23344032681645799</v>
      </c>
      <c r="AE546">
        <v>1.21830974615706</v>
      </c>
      <c r="AF546">
        <v>0.72654006768451396</v>
      </c>
      <c r="AG546">
        <v>0</v>
      </c>
      <c r="AH546">
        <v>8.2361016948865301E-2</v>
      </c>
      <c r="AI546">
        <v>1.0407784108599401</v>
      </c>
      <c r="AJ546">
        <v>0.91668019604157003</v>
      </c>
      <c r="AK546">
        <v>2.3618271190504698</v>
      </c>
      <c r="AL546">
        <v>4.0155440414507799</v>
      </c>
      <c r="AM546">
        <v>7.2242874845105298</v>
      </c>
      <c r="AN546">
        <v>5.2633446323643103</v>
      </c>
      <c r="AO546">
        <v>0</v>
      </c>
      <c r="AP546">
        <v>0.71170891203033504</v>
      </c>
      <c r="AQ546">
        <v>2.2291272163750402</v>
      </c>
      <c r="AR546">
        <v>1.52103546255497</v>
      </c>
      <c r="AS546">
        <v>0.16572754391779901</v>
      </c>
      <c r="AT546">
        <v>1.454658000619</v>
      </c>
      <c r="AU546">
        <v>3.6593947923997199</v>
      </c>
      <c r="AV546">
        <v>2.6036551953635501</v>
      </c>
      <c r="AW546">
        <v>1.7017574233592301</v>
      </c>
      <c r="AX546">
        <v>3.9233598122257498</v>
      </c>
      <c r="AY546">
        <v>6.7849893476886098</v>
      </c>
      <c r="AZ546">
        <v>4.7729005349778504</v>
      </c>
      <c r="BA546">
        <v>0.16872173835163801</v>
      </c>
      <c r="BB546">
        <v>1.4538198403648801</v>
      </c>
      <c r="BC546">
        <v>3.5337683824016599</v>
      </c>
      <c r="BD546">
        <v>2.6658509498049998</v>
      </c>
      <c r="BE546">
        <v>4.9600714250285201E-3</v>
      </c>
      <c r="BF546">
        <v>1.2942779291553099</v>
      </c>
      <c r="BG546">
        <v>2.2037779049799702</v>
      </c>
      <c r="BH546">
        <v>1.76340576445951</v>
      </c>
      <c r="BI546">
        <v>0.45889864325618501</v>
      </c>
      <c r="BJ546">
        <v>1.7166769698987101</v>
      </c>
      <c r="BK546">
        <v>4.0155440414507799</v>
      </c>
      <c r="BL546">
        <v>2.6729528657959101</v>
      </c>
    </row>
    <row r="547" spans="1:64" x14ac:dyDescent="0.25">
      <c r="A547" s="15" t="str">
        <f t="shared" si="16"/>
        <v xml:space="preserve">  C&amp;I [NCL+DQ] / [Capital + ALLL]--35246</v>
      </c>
      <c r="B547" s="15" t="str">
        <f t="shared" si="17"/>
        <v xml:space="preserve">  C&amp;I [NCL+DQ] / [Capital + ALLL]</v>
      </c>
      <c r="C547">
        <v>11</v>
      </c>
      <c r="D547" s="22">
        <v>35246</v>
      </c>
      <c r="E547">
        <v>1.6790164617307799</v>
      </c>
      <c r="F547">
        <v>5.8155648269190401</v>
      </c>
      <c r="G547">
        <v>13.320667141742399</v>
      </c>
      <c r="H547">
        <v>8.6409066970063009</v>
      </c>
      <c r="I547">
        <v>1.59744408945687</v>
      </c>
      <c r="J547">
        <v>4.8595086195194801</v>
      </c>
      <c r="K547">
        <v>10.6530243755642</v>
      </c>
      <c r="L547">
        <v>7.0990712675144998</v>
      </c>
      <c r="M547">
        <v>0.63771545982606404</v>
      </c>
      <c r="N547">
        <v>2.4745269286754001</v>
      </c>
      <c r="O547">
        <v>6.2946872677044796</v>
      </c>
      <c r="P547">
        <v>4.58507841552656</v>
      </c>
      <c r="Q547">
        <v>2.00857684044218</v>
      </c>
      <c r="R547">
        <v>5.5353582737187796</v>
      </c>
      <c r="S547">
        <v>8.9488047271501596</v>
      </c>
      <c r="T547">
        <v>6.2672830241323902</v>
      </c>
      <c r="U547">
        <v>1.1297071129707099</v>
      </c>
      <c r="V547">
        <v>3.9398652151373801</v>
      </c>
      <c r="W547">
        <v>8.4159307983420408</v>
      </c>
      <c r="X547">
        <v>5.6506159529462696</v>
      </c>
      <c r="Y547">
        <v>2.43739565943239</v>
      </c>
      <c r="Z547">
        <v>6.59697188175919</v>
      </c>
      <c r="AA547">
        <v>13.5684399282726</v>
      </c>
      <c r="AB547">
        <v>10.009065438294</v>
      </c>
      <c r="AC547">
        <v>2.57440462577497</v>
      </c>
      <c r="AD547">
        <v>7.2019464720194604</v>
      </c>
      <c r="AE547">
        <v>13.908036217976401</v>
      </c>
      <c r="AF547">
        <v>9.7733091460385406</v>
      </c>
      <c r="AG547">
        <v>2.8353292976518301</v>
      </c>
      <c r="AH547">
        <v>5.8408034277743202</v>
      </c>
      <c r="AI547">
        <v>13.6817160637697</v>
      </c>
      <c r="AJ547">
        <v>9.5674289738110598</v>
      </c>
      <c r="AK547">
        <v>1.8081761006289301</v>
      </c>
      <c r="AL547">
        <v>4.07860585836114</v>
      </c>
      <c r="AM547">
        <v>7.9667063020214002</v>
      </c>
      <c r="AN547">
        <v>6.4549326961393598</v>
      </c>
      <c r="AO547">
        <v>2.2458504006408702</v>
      </c>
      <c r="AP547">
        <v>5.8469911162611004</v>
      </c>
      <c r="AQ547">
        <v>12.453839836537499</v>
      </c>
      <c r="AR547">
        <v>8.6377357435736606</v>
      </c>
      <c r="AS547">
        <v>1.8105901045708199</v>
      </c>
      <c r="AT547">
        <v>4.93405558172398</v>
      </c>
      <c r="AU547">
        <v>10.6530243755642</v>
      </c>
      <c r="AV547">
        <v>7.0985436993273803</v>
      </c>
      <c r="AW547">
        <v>1.1510037261117401</v>
      </c>
      <c r="AX547">
        <v>3.8033437550755198</v>
      </c>
      <c r="AY547">
        <v>7.7359785388982498</v>
      </c>
      <c r="AZ547">
        <v>5.3570566298452</v>
      </c>
      <c r="BA547">
        <v>2.4444650989868899</v>
      </c>
      <c r="BB547">
        <v>5.5628821484234496</v>
      </c>
      <c r="BC547">
        <v>12.215983094655501</v>
      </c>
      <c r="BD547">
        <v>8.5801466805426596</v>
      </c>
      <c r="BE547">
        <v>0.26919625689014198</v>
      </c>
      <c r="BF547">
        <v>3.1167690956979799</v>
      </c>
      <c r="BG547">
        <v>4.1747241496985596</v>
      </c>
      <c r="BH547">
        <v>3.42073499324245</v>
      </c>
      <c r="BI547">
        <v>0.87719298245613997</v>
      </c>
      <c r="BJ547">
        <v>2.9765155652648798</v>
      </c>
      <c r="BK547">
        <v>7.3189522342064697</v>
      </c>
      <c r="BL547">
        <v>5.3278608197980901</v>
      </c>
    </row>
    <row r="548" spans="1:64" x14ac:dyDescent="0.25">
      <c r="A548" s="15" t="str">
        <f t="shared" si="16"/>
        <v xml:space="preserve">  Ind [NCL+DQ] / [Capital + ALLL]--35246</v>
      </c>
      <c r="B548" s="15" t="str">
        <f t="shared" si="17"/>
        <v xml:space="preserve">  Ind [NCL+DQ] / [Capital + ALLL]</v>
      </c>
      <c r="C548">
        <v>12</v>
      </c>
      <c r="D548" s="22">
        <v>35246</v>
      </c>
      <c r="E548">
        <v>0.732782037747018</v>
      </c>
      <c r="F548">
        <v>1.43933554025481</v>
      </c>
      <c r="G548">
        <v>3.2251217799352001</v>
      </c>
      <c r="H548">
        <v>2.3663283907251702</v>
      </c>
      <c r="I548">
        <v>0.51194539249146798</v>
      </c>
      <c r="J548">
        <v>1.3380459479929301</v>
      </c>
      <c r="K548">
        <v>3.0896413510918102</v>
      </c>
      <c r="L548">
        <v>2.21435113723581</v>
      </c>
      <c r="M548">
        <v>0.434677624368077</v>
      </c>
      <c r="N548">
        <v>1.3827781269641699</v>
      </c>
      <c r="O548">
        <v>3.2875965458799099</v>
      </c>
      <c r="P548">
        <v>2.5242851866740699</v>
      </c>
      <c r="Q548">
        <v>1.46482495241984</v>
      </c>
      <c r="R548">
        <v>2.1331498365732</v>
      </c>
      <c r="S548">
        <v>4.5484063437518802</v>
      </c>
      <c r="T548">
        <v>3.2065236899018199</v>
      </c>
      <c r="U548">
        <v>0.54607508532423199</v>
      </c>
      <c r="V548">
        <v>1.3713363807475101</v>
      </c>
      <c r="W548">
        <v>3.0960997185363901</v>
      </c>
      <c r="X548">
        <v>2.1685483114134101</v>
      </c>
      <c r="Y548">
        <v>0.66042467814746697</v>
      </c>
      <c r="Z548">
        <v>1.4032496307237801</v>
      </c>
      <c r="AA548">
        <v>3.1691746466028299</v>
      </c>
      <c r="AB548">
        <v>2.4089195154960099</v>
      </c>
      <c r="AC548">
        <v>0.21500830012373701</v>
      </c>
      <c r="AD548">
        <v>0.82452431289640604</v>
      </c>
      <c r="AE548">
        <v>2.1895034948560799</v>
      </c>
      <c r="AF548">
        <v>1.3515007666846499</v>
      </c>
      <c r="AG548">
        <v>0.316426014781309</v>
      </c>
      <c r="AH548">
        <v>1.2327581014661899</v>
      </c>
      <c r="AI548">
        <v>2.8792307115264899</v>
      </c>
      <c r="AJ548">
        <v>3.2269546770214999</v>
      </c>
      <c r="AK548">
        <v>0.81064227811265899</v>
      </c>
      <c r="AL548">
        <v>1.87347015627942</v>
      </c>
      <c r="AM548">
        <v>3.7527193618564199</v>
      </c>
      <c r="AN548">
        <v>2.8207857145953201</v>
      </c>
      <c r="AO548">
        <v>0.39353430794189198</v>
      </c>
      <c r="AP548">
        <v>1.1324091074087099</v>
      </c>
      <c r="AQ548">
        <v>2.6612294265680001</v>
      </c>
      <c r="AR548">
        <v>1.85410769937206</v>
      </c>
      <c r="AS548">
        <v>0.53720425191450405</v>
      </c>
      <c r="AT548">
        <v>1.4255667211965399</v>
      </c>
      <c r="AU548">
        <v>2.9081713292239599</v>
      </c>
      <c r="AV548">
        <v>2.22463506598198</v>
      </c>
      <c r="AW548">
        <v>0.94628249907998596</v>
      </c>
      <c r="AX548">
        <v>1.8603668636019099</v>
      </c>
      <c r="AY548">
        <v>3.8997058386957</v>
      </c>
      <c r="AZ548">
        <v>2.6584658381952302</v>
      </c>
      <c r="BA548">
        <v>0.65534081281029199</v>
      </c>
      <c r="BB548">
        <v>1.54466084620551</v>
      </c>
      <c r="BC548">
        <v>3.1888164048234402</v>
      </c>
      <c r="BD548">
        <v>2.3399384003938901</v>
      </c>
      <c r="BE548">
        <v>0.38489193418770901</v>
      </c>
      <c r="BF548">
        <v>1.3277428371768001</v>
      </c>
      <c r="BG548">
        <v>5.3686564059900199</v>
      </c>
      <c r="BH548">
        <v>7.0301915317513801</v>
      </c>
      <c r="BI548">
        <v>0.46718056528848401</v>
      </c>
      <c r="BJ548">
        <v>1.17421007685739</v>
      </c>
      <c r="BK548">
        <v>2.5882352941176499</v>
      </c>
      <c r="BL548">
        <v>1.8533725700952099</v>
      </c>
    </row>
    <row r="549" spans="1:64" x14ac:dyDescent="0.25">
      <c r="A549" s="15" t="str">
        <f t="shared" si="16"/>
        <v xml:space="preserve">  OREO / [Capital + ALLL]--35246</v>
      </c>
      <c r="B549" s="15" t="str">
        <f t="shared" si="17"/>
        <v xml:space="preserve">  OREO / [Capital + ALLL]</v>
      </c>
      <c r="C549">
        <v>13</v>
      </c>
      <c r="D549" s="22">
        <v>35246</v>
      </c>
      <c r="E549">
        <v>0</v>
      </c>
      <c r="F549">
        <v>0</v>
      </c>
      <c r="G549">
        <v>0.52207027268641404</v>
      </c>
      <c r="H549">
        <v>0.76683313309539602</v>
      </c>
      <c r="I549">
        <v>0</v>
      </c>
      <c r="J549">
        <v>0</v>
      </c>
      <c r="K549">
        <v>0.80014715349949395</v>
      </c>
      <c r="L549">
        <v>0.78588971711710598</v>
      </c>
      <c r="M549">
        <v>0</v>
      </c>
      <c r="N549">
        <v>3.5505959928988102E-3</v>
      </c>
      <c r="O549">
        <v>1.4729184955697301</v>
      </c>
      <c r="P549">
        <v>1.4161972484794101</v>
      </c>
      <c r="Q549">
        <v>0</v>
      </c>
      <c r="R549">
        <v>0.30823425803610699</v>
      </c>
      <c r="S549">
        <v>1.73147424699412</v>
      </c>
      <c r="T549">
        <v>0.99335139814920603</v>
      </c>
      <c r="U549">
        <v>0</v>
      </c>
      <c r="V549">
        <v>0</v>
      </c>
      <c r="W549">
        <v>0.93341630367143702</v>
      </c>
      <c r="X549">
        <v>0.86423443309292203</v>
      </c>
      <c r="Y549">
        <v>0</v>
      </c>
      <c r="Z549">
        <v>0</v>
      </c>
      <c r="AA549">
        <v>5.0415931434333303E-2</v>
      </c>
      <c r="AB549">
        <v>0.49025632551333498</v>
      </c>
      <c r="AC549">
        <v>0</v>
      </c>
      <c r="AD549">
        <v>0</v>
      </c>
      <c r="AE549">
        <v>0.298048138861009</v>
      </c>
      <c r="AF549">
        <v>0.52797148579321995</v>
      </c>
      <c r="AG549">
        <v>0</v>
      </c>
      <c r="AH549">
        <v>0</v>
      </c>
      <c r="AI549">
        <v>0.835189194368541</v>
      </c>
      <c r="AJ549">
        <v>0.95228419223555505</v>
      </c>
      <c r="AK549">
        <v>0</v>
      </c>
      <c r="AL549">
        <v>0</v>
      </c>
      <c r="AM549">
        <v>0.563890846843218</v>
      </c>
      <c r="AN549">
        <v>1.04827026877561</v>
      </c>
      <c r="AO549">
        <v>0</v>
      </c>
      <c r="AP549">
        <v>0</v>
      </c>
      <c r="AQ549">
        <v>0.78800965110733401</v>
      </c>
      <c r="AR549">
        <v>0.845229403302314</v>
      </c>
      <c r="AS549">
        <v>0</v>
      </c>
      <c r="AT549">
        <v>0</v>
      </c>
      <c r="AU549">
        <v>0.74061142937021496</v>
      </c>
      <c r="AV549">
        <v>0.75284612048175903</v>
      </c>
      <c r="AW549">
        <v>0</v>
      </c>
      <c r="AX549">
        <v>0</v>
      </c>
      <c r="AY549">
        <v>0.87139012113504</v>
      </c>
      <c r="AZ549">
        <v>0.76458449685074603</v>
      </c>
      <c r="BA549">
        <v>0</v>
      </c>
      <c r="BB549">
        <v>0</v>
      </c>
      <c r="BC549">
        <v>0.85076350287063196</v>
      </c>
      <c r="BD549">
        <v>0.77436874682902301</v>
      </c>
      <c r="BE549">
        <v>0</v>
      </c>
      <c r="BF549">
        <v>0</v>
      </c>
      <c r="BG549">
        <v>0.12900199366717499</v>
      </c>
      <c r="BH549">
        <v>0.49682630932462901</v>
      </c>
      <c r="BI549">
        <v>0</v>
      </c>
      <c r="BJ549">
        <v>0</v>
      </c>
      <c r="BK549">
        <v>1.17806977797916</v>
      </c>
      <c r="BL549">
        <v>1.02503493324043</v>
      </c>
    </row>
    <row r="550" spans="1:64" x14ac:dyDescent="0.25">
      <c r="A550" s="15" t="str">
        <f t="shared" si="16"/>
        <v>ROAA--35246</v>
      </c>
      <c r="B550" s="15" t="str">
        <f t="shared" si="17"/>
        <v>ROAA</v>
      </c>
      <c r="C550">
        <v>14</v>
      </c>
      <c r="D550" s="22">
        <v>35246</v>
      </c>
      <c r="E550">
        <v>0.99750000000000005</v>
      </c>
      <c r="F550">
        <v>1.2849999999999999</v>
      </c>
      <c r="G550">
        <v>1.55</v>
      </c>
      <c r="H550">
        <v>1.2590196078431399</v>
      </c>
      <c r="I550">
        <v>0.99</v>
      </c>
      <c r="J550">
        <v>1.29</v>
      </c>
      <c r="K550">
        <v>1.59</v>
      </c>
      <c r="L550">
        <v>1.29662564102564</v>
      </c>
      <c r="M550">
        <v>0.95</v>
      </c>
      <c r="N550">
        <v>1.24</v>
      </c>
      <c r="O550">
        <v>1.54</v>
      </c>
      <c r="P550">
        <v>1.21621169036335</v>
      </c>
      <c r="Q550">
        <v>1.0349999999999999</v>
      </c>
      <c r="R550">
        <v>1.24</v>
      </c>
      <c r="S550">
        <v>1.45</v>
      </c>
      <c r="T550">
        <v>1.24677419354839</v>
      </c>
      <c r="U550">
        <v>0.99</v>
      </c>
      <c r="V550">
        <v>1.32</v>
      </c>
      <c r="W550">
        <v>1.65</v>
      </c>
      <c r="X550">
        <v>1.33949514563107</v>
      </c>
      <c r="Y550">
        <v>1.06</v>
      </c>
      <c r="Z550">
        <v>1.39</v>
      </c>
      <c r="AA550">
        <v>1.63</v>
      </c>
      <c r="AB550">
        <v>1.2757575757575801</v>
      </c>
      <c r="AC550">
        <v>0.95499999999999996</v>
      </c>
      <c r="AD550">
        <v>1.2</v>
      </c>
      <c r="AE550">
        <v>1.4550000000000001</v>
      </c>
      <c r="AF550">
        <v>1.19472</v>
      </c>
      <c r="AG550">
        <v>0.93</v>
      </c>
      <c r="AH550">
        <v>1.3149999999999999</v>
      </c>
      <c r="AI550">
        <v>1.6325000000000001</v>
      </c>
      <c r="AJ550">
        <v>1.34210526315789</v>
      </c>
      <c r="AK550">
        <v>0.99</v>
      </c>
      <c r="AL550">
        <v>1.24</v>
      </c>
      <c r="AM550">
        <v>1.48</v>
      </c>
      <c r="AN550">
        <v>1.21806451612903</v>
      </c>
      <c r="AO550">
        <v>0.99</v>
      </c>
      <c r="AP550">
        <v>1.2649999999999999</v>
      </c>
      <c r="AQ550">
        <v>1.59</v>
      </c>
      <c r="AR550">
        <v>1.30087786259542</v>
      </c>
      <c r="AS550">
        <v>0.97</v>
      </c>
      <c r="AT550">
        <v>1.29</v>
      </c>
      <c r="AU550">
        <v>1.61</v>
      </c>
      <c r="AV550">
        <v>1.31962703962704</v>
      </c>
      <c r="AW550">
        <v>1.01</v>
      </c>
      <c r="AX550">
        <v>1.29</v>
      </c>
      <c r="AY550">
        <v>1.5625</v>
      </c>
      <c r="AZ550">
        <v>1.3062080536912799</v>
      </c>
      <c r="BA550">
        <v>0.995</v>
      </c>
      <c r="BB550">
        <v>1.34</v>
      </c>
      <c r="BC550">
        <v>1.585</v>
      </c>
      <c r="BD550">
        <v>1.25121827411168</v>
      </c>
      <c r="BE550">
        <v>0.79</v>
      </c>
      <c r="BF550">
        <v>1.18</v>
      </c>
      <c r="BG550">
        <v>1.52</v>
      </c>
      <c r="BH550">
        <v>1.1612244897959201</v>
      </c>
      <c r="BI550">
        <v>0.95</v>
      </c>
      <c r="BJ550">
        <v>1.33</v>
      </c>
      <c r="BK550">
        <v>1.67</v>
      </c>
      <c r="BL550">
        <v>1.3098373983739799</v>
      </c>
    </row>
    <row r="551" spans="1:64" x14ac:dyDescent="0.25">
      <c r="A551" s="15" t="str">
        <f t="shared" si="16"/>
        <v>NIM--35246</v>
      </c>
      <c r="B551" s="15" t="str">
        <f t="shared" si="17"/>
        <v>NIM</v>
      </c>
      <c r="C551">
        <v>15</v>
      </c>
      <c r="D551" s="22">
        <v>35246</v>
      </c>
      <c r="E551">
        <v>4.43</v>
      </c>
      <c r="F551">
        <v>4.87</v>
      </c>
      <c r="G551">
        <v>5.3150000000000004</v>
      </c>
      <c r="H551">
        <v>4.9193137254902002</v>
      </c>
      <c r="I551">
        <v>4.28</v>
      </c>
      <c r="J551">
        <v>4.71</v>
      </c>
      <c r="K551">
        <v>5.2024999999999997</v>
      </c>
      <c r="L551">
        <v>4.7746098562628303</v>
      </c>
      <c r="M551">
        <v>4.16</v>
      </c>
      <c r="N551">
        <v>4.63</v>
      </c>
      <c r="O551">
        <v>5.19</v>
      </c>
      <c r="P551">
        <v>4.7113545397092897</v>
      </c>
      <c r="Q551">
        <v>4.7350000000000003</v>
      </c>
      <c r="R551">
        <v>4.95</v>
      </c>
      <c r="S551">
        <v>5.23</v>
      </c>
      <c r="T551">
        <v>4.9751612903225801</v>
      </c>
      <c r="U551">
        <v>4.3099999999999996</v>
      </c>
      <c r="V551">
        <v>4.71</v>
      </c>
      <c r="W551">
        <v>5.23</v>
      </c>
      <c r="X551">
        <v>4.7854757281553404</v>
      </c>
      <c r="Y551">
        <v>4.7699999999999996</v>
      </c>
      <c r="Z551">
        <v>5.25</v>
      </c>
      <c r="AA551">
        <v>5.83</v>
      </c>
      <c r="AB551">
        <v>5.2708080808080799</v>
      </c>
      <c r="AC551">
        <v>4.18</v>
      </c>
      <c r="AD551">
        <v>4.47</v>
      </c>
      <c r="AE551">
        <v>4.9249999999999998</v>
      </c>
      <c r="AF551">
        <v>4.5113599999999998</v>
      </c>
      <c r="AG551">
        <v>4.0999999999999996</v>
      </c>
      <c r="AH551">
        <v>4.6500000000000004</v>
      </c>
      <c r="AI551">
        <v>5.13</v>
      </c>
      <c r="AJ551">
        <v>4.8630088495575201</v>
      </c>
      <c r="AK551">
        <v>4.16</v>
      </c>
      <c r="AL551">
        <v>4.51</v>
      </c>
      <c r="AM551">
        <v>5.01</v>
      </c>
      <c r="AN551">
        <v>4.5833333333333304</v>
      </c>
      <c r="AO551">
        <v>4.18</v>
      </c>
      <c r="AP551">
        <v>4.5599999999999996</v>
      </c>
      <c r="AQ551">
        <v>4.9974999999999996</v>
      </c>
      <c r="AR551">
        <v>4.5887213740458002</v>
      </c>
      <c r="AS551">
        <v>4.33</v>
      </c>
      <c r="AT551">
        <v>4.76</v>
      </c>
      <c r="AU551">
        <v>5.27</v>
      </c>
      <c r="AV551">
        <v>4.8327738927738899</v>
      </c>
      <c r="AW551">
        <v>4.415</v>
      </c>
      <c r="AX551">
        <v>4.8499999999999996</v>
      </c>
      <c r="AY551">
        <v>5.29</v>
      </c>
      <c r="AZ551">
        <v>4.8778859060402704</v>
      </c>
      <c r="BA551">
        <v>4.5250000000000004</v>
      </c>
      <c r="BB551">
        <v>4.96</v>
      </c>
      <c r="BC551">
        <v>5.6449999999999996</v>
      </c>
      <c r="BD551">
        <v>5.0246700507614204</v>
      </c>
      <c r="BE551">
        <v>4.2024999999999997</v>
      </c>
      <c r="BF551">
        <v>4.5449999999999999</v>
      </c>
      <c r="BG551">
        <v>5.2774999999999999</v>
      </c>
      <c r="BH551">
        <v>5.4964583333333303</v>
      </c>
      <c r="BI551">
        <v>4.72</v>
      </c>
      <c r="BJ551">
        <v>5.29</v>
      </c>
      <c r="BK551">
        <v>5.77</v>
      </c>
      <c r="BL551">
        <v>5.2572357723577197</v>
      </c>
    </row>
    <row r="552" spans="1:64" x14ac:dyDescent="0.25">
      <c r="A552" s="15" t="str">
        <f t="shared" si="16"/>
        <v>Provisions / Avg Assets--35246</v>
      </c>
      <c r="B552" s="15" t="str">
        <f t="shared" si="17"/>
        <v>Provisions / Avg Assets</v>
      </c>
      <c r="C552">
        <v>16</v>
      </c>
      <c r="D552" s="22">
        <v>35246</v>
      </c>
      <c r="E552">
        <v>0</v>
      </c>
      <c r="F552">
        <v>0.11</v>
      </c>
      <c r="G552">
        <v>0.23</v>
      </c>
      <c r="H552">
        <v>0.157647058823529</v>
      </c>
      <c r="I552">
        <v>0</v>
      </c>
      <c r="J552">
        <v>0.09</v>
      </c>
      <c r="K552">
        <v>0.2</v>
      </c>
      <c r="L552">
        <v>0.163066666666667</v>
      </c>
      <c r="M552">
        <v>0</v>
      </c>
      <c r="N552">
        <v>0.1</v>
      </c>
      <c r="O552">
        <v>0.24</v>
      </c>
      <c r="P552">
        <v>0.181629278567667</v>
      </c>
      <c r="Q552">
        <v>0.08</v>
      </c>
      <c r="R552">
        <v>0.11</v>
      </c>
      <c r="S552">
        <v>0.18</v>
      </c>
      <c r="T552">
        <v>0.123548387096774</v>
      </c>
      <c r="U552">
        <v>0</v>
      </c>
      <c r="V552">
        <v>0.08</v>
      </c>
      <c r="W552">
        <v>0.18</v>
      </c>
      <c r="X552">
        <v>0.13522330097087401</v>
      </c>
      <c r="Y552">
        <v>0</v>
      </c>
      <c r="Z552">
        <v>0.06</v>
      </c>
      <c r="AA552">
        <v>0.28999999999999998</v>
      </c>
      <c r="AB552">
        <v>0.18484848484848501</v>
      </c>
      <c r="AC552">
        <v>0</v>
      </c>
      <c r="AD552">
        <v>0.09</v>
      </c>
      <c r="AE552">
        <v>0.255</v>
      </c>
      <c r="AF552">
        <v>0.18264</v>
      </c>
      <c r="AG552">
        <v>0</v>
      </c>
      <c r="AH552">
        <v>9.5000000000000001E-2</v>
      </c>
      <c r="AI552">
        <v>0.29499999999999998</v>
      </c>
      <c r="AJ552">
        <v>0.42842105263157898</v>
      </c>
      <c r="AK552">
        <v>0.02</v>
      </c>
      <c r="AL552">
        <v>0.1</v>
      </c>
      <c r="AM552">
        <v>0.15</v>
      </c>
      <c r="AN552">
        <v>0.110967741935484</v>
      </c>
      <c r="AO552">
        <v>0</v>
      </c>
      <c r="AP552">
        <v>0.06</v>
      </c>
      <c r="AQ552">
        <v>0.17</v>
      </c>
      <c r="AR552">
        <v>0.138206106870229</v>
      </c>
      <c r="AS552">
        <v>0</v>
      </c>
      <c r="AT552">
        <v>0.1</v>
      </c>
      <c r="AU552">
        <v>0.2</v>
      </c>
      <c r="AV552">
        <v>0.153076923076923</v>
      </c>
      <c r="AW552">
        <v>0</v>
      </c>
      <c r="AX552">
        <v>0.08</v>
      </c>
      <c r="AY552">
        <v>0.15</v>
      </c>
      <c r="AZ552">
        <v>0.111107382550336</v>
      </c>
      <c r="BA552">
        <v>5.0000000000000001E-3</v>
      </c>
      <c r="BB552">
        <v>0.12</v>
      </c>
      <c r="BC552">
        <v>0.24</v>
      </c>
      <c r="BD552">
        <v>0.20081218274111701</v>
      </c>
      <c r="BE552">
        <v>0</v>
      </c>
      <c r="BF552">
        <v>0.12</v>
      </c>
      <c r="BG552">
        <v>0.42</v>
      </c>
      <c r="BH552">
        <v>0.76938775510204105</v>
      </c>
      <c r="BI552">
        <v>0.06</v>
      </c>
      <c r="BJ552">
        <v>0.12</v>
      </c>
      <c r="BK552">
        <v>0.22</v>
      </c>
      <c r="BL552">
        <v>0.176991869918699</v>
      </c>
    </row>
    <row r="553" spans="1:64" x14ac:dyDescent="0.25">
      <c r="A553" s="15" t="str">
        <f t="shared" si="16"/>
        <v>Negative Earners (last 4 qtrs)--35246</v>
      </c>
      <c r="B553" s="15" t="str">
        <f t="shared" si="17"/>
        <v>Negative Earners (last 4 qtrs)</v>
      </c>
      <c r="C553">
        <v>17</v>
      </c>
      <c r="D553" s="22">
        <v>35246</v>
      </c>
      <c r="F553">
        <v>0.96153846153846201</v>
      </c>
      <c r="H553">
        <v>1</v>
      </c>
      <c r="J553">
        <v>1.0070493454179299</v>
      </c>
      <c r="L553">
        <v>10</v>
      </c>
      <c r="N553">
        <v>3.0556415815009799</v>
      </c>
      <c r="P553">
        <v>296</v>
      </c>
      <c r="R553">
        <v>0</v>
      </c>
      <c r="T553">
        <v>0</v>
      </c>
      <c r="V553">
        <v>0.952380952380952</v>
      </c>
      <c r="X553">
        <v>5</v>
      </c>
      <c r="Z553">
        <v>0.99009900990098998</v>
      </c>
      <c r="AB553">
        <v>1</v>
      </c>
      <c r="AD553">
        <v>0.78740157480314998</v>
      </c>
      <c r="AF553">
        <v>1</v>
      </c>
      <c r="AH553">
        <v>1.72413793103448</v>
      </c>
      <c r="AI553"/>
      <c r="AJ553">
        <v>2</v>
      </c>
      <c r="AK553"/>
      <c r="AL553">
        <v>1.0752688172042999</v>
      </c>
      <c r="AN553">
        <v>1</v>
      </c>
      <c r="AP553">
        <v>0.74906367041198496</v>
      </c>
      <c r="AR553">
        <v>4</v>
      </c>
      <c r="AT553">
        <v>0.22883295194507999</v>
      </c>
      <c r="AV553">
        <v>1</v>
      </c>
      <c r="AX553">
        <v>0.65789473684210498</v>
      </c>
      <c r="AZ553">
        <v>2</v>
      </c>
      <c r="BB553">
        <v>1.0050251256281399</v>
      </c>
      <c r="BD553">
        <v>2</v>
      </c>
      <c r="BF553">
        <v>4.0816326530612201</v>
      </c>
      <c r="BH553">
        <v>2</v>
      </c>
      <c r="BJ553">
        <v>0.8</v>
      </c>
      <c r="BL553">
        <v>1</v>
      </c>
    </row>
    <row r="554" spans="1:64" x14ac:dyDescent="0.25">
      <c r="A554" s="15" t="str">
        <f t="shared" si="16"/>
        <v>Noncore Funding / Liab--35246</v>
      </c>
      <c r="B554" s="15" t="str">
        <f t="shared" si="17"/>
        <v>Noncore Funding / Liab</v>
      </c>
      <c r="C554">
        <v>18</v>
      </c>
      <c r="D554" s="22">
        <v>35246</v>
      </c>
      <c r="E554">
        <v>8.26599199952744</v>
      </c>
      <c r="F554">
        <v>12.0348946179365</v>
      </c>
      <c r="G554">
        <v>16.717891240767901</v>
      </c>
      <c r="H554">
        <v>13.296677854775</v>
      </c>
      <c r="I554">
        <v>6.4742917103882496</v>
      </c>
      <c r="J554">
        <v>10.995206836173899</v>
      </c>
      <c r="K554">
        <v>15.693446937592</v>
      </c>
      <c r="L554">
        <v>12.1882746609968</v>
      </c>
      <c r="M554">
        <v>8.5686028360796698</v>
      </c>
      <c r="N554">
        <v>13.2331774535413</v>
      </c>
      <c r="O554">
        <v>19.2981147008981</v>
      </c>
      <c r="P554">
        <v>15.3469581284523</v>
      </c>
      <c r="Q554">
        <v>6.9167422677346799</v>
      </c>
      <c r="R554">
        <v>9.57613814756672</v>
      </c>
      <c r="S554">
        <v>15.102963027569499</v>
      </c>
      <c r="T554">
        <v>11.0308425766314</v>
      </c>
      <c r="U554">
        <v>5.9657895966724297</v>
      </c>
      <c r="V554">
        <v>9.8639798488664994</v>
      </c>
      <c r="W554">
        <v>14.6150553858877</v>
      </c>
      <c r="X554">
        <v>11.2112592206978</v>
      </c>
      <c r="Y554">
        <v>9.0759249517797596</v>
      </c>
      <c r="Z554">
        <v>14.427206252176299</v>
      </c>
      <c r="AA554">
        <v>18.741390560429199</v>
      </c>
      <c r="AB554">
        <v>14.989769582885501</v>
      </c>
      <c r="AC554">
        <v>8.7362484311061195</v>
      </c>
      <c r="AD554">
        <v>13.0324645023665</v>
      </c>
      <c r="AE554">
        <v>17.336340673684202</v>
      </c>
      <c r="AF554">
        <v>13.4942539449038</v>
      </c>
      <c r="AG554">
        <v>7.6426583869870797</v>
      </c>
      <c r="AH554">
        <v>12.047852736160801</v>
      </c>
      <c r="AI554">
        <v>17.177931100821102</v>
      </c>
      <c r="AJ554">
        <v>16.545646320088998</v>
      </c>
      <c r="AK554">
        <v>6.0355610055180904</v>
      </c>
      <c r="AL554">
        <v>9.4754894954980706</v>
      </c>
      <c r="AM554">
        <v>13.004923694975901</v>
      </c>
      <c r="AN554">
        <v>10.5455417868488</v>
      </c>
      <c r="AO554">
        <v>6.4860143151991698</v>
      </c>
      <c r="AP554">
        <v>11.2130151269048</v>
      </c>
      <c r="AQ554">
        <v>15.3326020506142</v>
      </c>
      <c r="AR554">
        <v>11.7756264801036</v>
      </c>
      <c r="AS554">
        <v>7.4124202675267501</v>
      </c>
      <c r="AT554">
        <v>11.948814768198</v>
      </c>
      <c r="AU554">
        <v>16.559772387519899</v>
      </c>
      <c r="AV554">
        <v>12.924790574891</v>
      </c>
      <c r="AW554">
        <v>5.84309316330115</v>
      </c>
      <c r="AX554">
        <v>8.8929519508342096</v>
      </c>
      <c r="AY554">
        <v>13.452239210671999</v>
      </c>
      <c r="AZ554">
        <v>10.458338357946401</v>
      </c>
      <c r="BA554">
        <v>6.4931566586501601</v>
      </c>
      <c r="BB554">
        <v>12.0954371801341</v>
      </c>
      <c r="BC554">
        <v>17.2238919896248</v>
      </c>
      <c r="BD554">
        <v>13.3383084973657</v>
      </c>
      <c r="BE554">
        <v>6.8281421559886999</v>
      </c>
      <c r="BF554">
        <v>12.3487610941293</v>
      </c>
      <c r="BG554">
        <v>26.975238635289699</v>
      </c>
      <c r="BH554">
        <v>26.011698226300901</v>
      </c>
      <c r="BI554">
        <v>5.7437545836129003</v>
      </c>
      <c r="BJ554">
        <v>8.9216266486303706</v>
      </c>
      <c r="BK554">
        <v>13.786577500169701</v>
      </c>
      <c r="BL554">
        <v>11.516898026649301</v>
      </c>
    </row>
    <row r="555" spans="1:64" x14ac:dyDescent="0.25">
      <c r="A555" s="15" t="str">
        <f t="shared" si="16"/>
        <v>Brokered Dep / Liab--35246</v>
      </c>
      <c r="B555" s="15" t="str">
        <f t="shared" si="17"/>
        <v>Brokered Dep / Liab</v>
      </c>
      <c r="C555">
        <v>19</v>
      </c>
      <c r="D555" s="22">
        <v>35246</v>
      </c>
      <c r="E555">
        <v>0</v>
      </c>
      <c r="F555">
        <v>0</v>
      </c>
      <c r="G555">
        <v>0</v>
      </c>
      <c r="H555">
        <v>0.48929290497697497</v>
      </c>
      <c r="I555">
        <v>0</v>
      </c>
      <c r="J555">
        <v>0</v>
      </c>
      <c r="K555">
        <v>0</v>
      </c>
      <c r="L555">
        <v>0.59394123585789105</v>
      </c>
      <c r="M555">
        <v>0</v>
      </c>
      <c r="N555">
        <v>0</v>
      </c>
      <c r="O555">
        <v>0</v>
      </c>
      <c r="P555">
        <v>0.28752482218884701</v>
      </c>
      <c r="Q555">
        <v>0</v>
      </c>
      <c r="R555">
        <v>0</v>
      </c>
      <c r="S555">
        <v>0</v>
      </c>
      <c r="T555">
        <v>0</v>
      </c>
      <c r="U555">
        <v>0</v>
      </c>
      <c r="V555">
        <v>0</v>
      </c>
      <c r="W555">
        <v>0</v>
      </c>
      <c r="X555">
        <v>0.66519979769279203</v>
      </c>
      <c r="Y555">
        <v>0</v>
      </c>
      <c r="Z555">
        <v>0</v>
      </c>
      <c r="AA555">
        <v>0</v>
      </c>
      <c r="AB555">
        <v>0.27691512221919301</v>
      </c>
      <c r="AC555">
        <v>0</v>
      </c>
      <c r="AD555">
        <v>0</v>
      </c>
      <c r="AE555">
        <v>0</v>
      </c>
      <c r="AF555">
        <v>0.48247055787578702</v>
      </c>
      <c r="AG555">
        <v>0</v>
      </c>
      <c r="AH555">
        <v>0</v>
      </c>
      <c r="AI555">
        <v>0</v>
      </c>
      <c r="AJ555">
        <v>0.82513888215082098</v>
      </c>
      <c r="AK555">
        <v>0</v>
      </c>
      <c r="AL555">
        <v>0</v>
      </c>
      <c r="AM555">
        <v>0</v>
      </c>
      <c r="AN555">
        <v>0.75988248203156294</v>
      </c>
      <c r="AO555">
        <v>0</v>
      </c>
      <c r="AP555">
        <v>0</v>
      </c>
      <c r="AQ555">
        <v>0</v>
      </c>
      <c r="AR555">
        <v>0.58277492015337296</v>
      </c>
      <c r="AS555">
        <v>0</v>
      </c>
      <c r="AT555">
        <v>0</v>
      </c>
      <c r="AU555">
        <v>0</v>
      </c>
      <c r="AV555">
        <v>0.86057894465356899</v>
      </c>
      <c r="AW555">
        <v>0</v>
      </c>
      <c r="AX555">
        <v>0</v>
      </c>
      <c r="AY555">
        <v>0</v>
      </c>
      <c r="AZ555">
        <v>0.34397548253259402</v>
      </c>
      <c r="BA555">
        <v>0</v>
      </c>
      <c r="BB555">
        <v>0</v>
      </c>
      <c r="BC555">
        <v>0</v>
      </c>
      <c r="BD555">
        <v>0.43750766825950399</v>
      </c>
      <c r="BE555">
        <v>0</v>
      </c>
      <c r="BF555">
        <v>0</v>
      </c>
      <c r="BG555">
        <v>0</v>
      </c>
      <c r="BH555">
        <v>2.84732336601901</v>
      </c>
      <c r="BI555">
        <v>0</v>
      </c>
      <c r="BJ555">
        <v>0</v>
      </c>
      <c r="BK555">
        <v>0</v>
      </c>
      <c r="BL555">
        <v>0.55627912977670602</v>
      </c>
    </row>
    <row r="556" spans="1:64" x14ac:dyDescent="0.25">
      <c r="A556" s="15" t="str">
        <f t="shared" si="16"/>
        <v>Liquid Assets / Assets--35246</v>
      </c>
      <c r="B556" s="15" t="str">
        <f t="shared" si="17"/>
        <v>Liquid Assets / Assets</v>
      </c>
      <c r="C556">
        <v>20</v>
      </c>
      <c r="D556" s="22">
        <v>35246</v>
      </c>
      <c r="E556">
        <v>11.0798912143949</v>
      </c>
      <c r="F556">
        <v>20.457304809813699</v>
      </c>
      <c r="G556">
        <v>27.352443936200402</v>
      </c>
      <c r="H556">
        <v>20.058898815502101</v>
      </c>
      <c r="I556">
        <v>10.297922253595701</v>
      </c>
      <c r="J556">
        <v>18.755085844024102</v>
      </c>
      <c r="K556">
        <v>27.176013464375501</v>
      </c>
      <c r="L556">
        <v>19.212125531249701</v>
      </c>
      <c r="M556">
        <v>9.8777436587927205</v>
      </c>
      <c r="N556">
        <v>18.685094089170001</v>
      </c>
      <c r="O556">
        <v>28.668031128152101</v>
      </c>
      <c r="P556">
        <v>19.844454670054901</v>
      </c>
      <c r="Q556">
        <v>13.126757349069299</v>
      </c>
      <c r="R556">
        <v>24.768672577771099</v>
      </c>
      <c r="S556">
        <v>33.923479455036002</v>
      </c>
      <c r="T556">
        <v>23.8415925344942</v>
      </c>
      <c r="U556">
        <v>10.7224951548204</v>
      </c>
      <c r="V556">
        <v>19.364166945850201</v>
      </c>
      <c r="W556">
        <v>27.3057371096587</v>
      </c>
      <c r="X556">
        <v>19.7208830702405</v>
      </c>
      <c r="Y556">
        <v>11.6057354271507</v>
      </c>
      <c r="Z556">
        <v>17.551391484418399</v>
      </c>
      <c r="AA556">
        <v>24.854755272582601</v>
      </c>
      <c r="AB556">
        <v>17.8711890192378</v>
      </c>
      <c r="AC556">
        <v>5.9790796204380401</v>
      </c>
      <c r="AD556">
        <v>16.130874368095899</v>
      </c>
      <c r="AE556">
        <v>25.140401988487</v>
      </c>
      <c r="AF556">
        <v>17.798332335196999</v>
      </c>
      <c r="AG556">
        <v>4.6521131644382603</v>
      </c>
      <c r="AH556">
        <v>14.9950092714238</v>
      </c>
      <c r="AI556">
        <v>26.6305501800197</v>
      </c>
      <c r="AJ556">
        <v>17.210502560111699</v>
      </c>
      <c r="AK556">
        <v>12.712448007051799</v>
      </c>
      <c r="AL556">
        <v>20.2241054994842</v>
      </c>
      <c r="AM556">
        <v>29.0133198661701</v>
      </c>
      <c r="AN556">
        <v>21.085861973470202</v>
      </c>
      <c r="AO556">
        <v>8.8548417917296192</v>
      </c>
      <c r="AP556">
        <v>17.1661152624309</v>
      </c>
      <c r="AQ556">
        <v>26.840459541188299</v>
      </c>
      <c r="AR556">
        <v>18.229733629428502</v>
      </c>
      <c r="AS556">
        <v>11.0021536252692</v>
      </c>
      <c r="AT556">
        <v>18.570428316190998</v>
      </c>
      <c r="AU556">
        <v>26.417405506299598</v>
      </c>
      <c r="AV556">
        <v>18.642042012369402</v>
      </c>
      <c r="AW556">
        <v>10.911313007580301</v>
      </c>
      <c r="AX556">
        <v>19.4157885296449</v>
      </c>
      <c r="AY556">
        <v>27.174628377312501</v>
      </c>
      <c r="AZ556">
        <v>19.4583564826664</v>
      </c>
      <c r="BA556">
        <v>13.175310855450901</v>
      </c>
      <c r="BB556">
        <v>21.183932346723001</v>
      </c>
      <c r="BC556">
        <v>28.6623162905098</v>
      </c>
      <c r="BD556">
        <v>21.704256613780899</v>
      </c>
      <c r="BE556">
        <v>10.7880414523224</v>
      </c>
      <c r="BF556">
        <v>18.0088932806324</v>
      </c>
      <c r="BG556">
        <v>27.156986392299999</v>
      </c>
      <c r="BH556">
        <v>23.347237182167099</v>
      </c>
      <c r="BI556">
        <v>14.609037119584</v>
      </c>
      <c r="BJ556">
        <v>21.7752708920885</v>
      </c>
      <c r="BK556">
        <v>28.4666718398386</v>
      </c>
      <c r="BL556">
        <v>21.6897371493706</v>
      </c>
    </row>
    <row r="557" spans="1:64" x14ac:dyDescent="0.25">
      <c r="A557" s="15" t="str">
        <f t="shared" si="16"/>
        <v>Net Loan Growth (last 4 qtrs)--35246</v>
      </c>
      <c r="B557" s="15" t="str">
        <f t="shared" si="17"/>
        <v>Net Loan Growth (last 4 qtrs)</v>
      </c>
      <c r="C557">
        <v>21</v>
      </c>
      <c r="D557" s="22">
        <v>35246</v>
      </c>
      <c r="E557">
        <v>3.46</v>
      </c>
      <c r="F557">
        <v>9</v>
      </c>
      <c r="G557">
        <v>15.95</v>
      </c>
      <c r="H557">
        <v>12.883960396039599</v>
      </c>
      <c r="I557">
        <v>1.78</v>
      </c>
      <c r="J557">
        <v>7.38</v>
      </c>
      <c r="K557">
        <v>14.215</v>
      </c>
      <c r="L557">
        <v>9.4165036420395403</v>
      </c>
      <c r="M557">
        <v>2.5299999999999998</v>
      </c>
      <c r="N557">
        <v>8.67</v>
      </c>
      <c r="O557">
        <v>17</v>
      </c>
      <c r="P557">
        <v>11.9833126404795</v>
      </c>
      <c r="Q557">
        <v>1.17</v>
      </c>
      <c r="R557">
        <v>4.5599999999999996</v>
      </c>
      <c r="S557">
        <v>10.82</v>
      </c>
      <c r="T557">
        <v>7.6219354838709696</v>
      </c>
      <c r="U557">
        <v>0.91500000000000004</v>
      </c>
      <c r="V557">
        <v>6.74</v>
      </c>
      <c r="W557">
        <v>13.734999999999999</v>
      </c>
      <c r="X557">
        <v>8.5845186640471507</v>
      </c>
      <c r="Y557">
        <v>2.61</v>
      </c>
      <c r="Z557">
        <v>7.16</v>
      </c>
      <c r="AA557">
        <v>15.36</v>
      </c>
      <c r="AB557">
        <v>11.5655670103093</v>
      </c>
      <c r="AC557">
        <v>4.4400000000000004</v>
      </c>
      <c r="AD557">
        <v>10.265000000000001</v>
      </c>
      <c r="AE557">
        <v>16.9925</v>
      </c>
      <c r="AF557">
        <v>14.820080645161299</v>
      </c>
      <c r="AG557">
        <v>2.82</v>
      </c>
      <c r="AH557">
        <v>6.25</v>
      </c>
      <c r="AI557">
        <v>12.15</v>
      </c>
      <c r="AJ557">
        <v>8.7538738738738697</v>
      </c>
      <c r="AK557">
        <v>2.77</v>
      </c>
      <c r="AL557">
        <v>10.1</v>
      </c>
      <c r="AM557">
        <v>14.57</v>
      </c>
      <c r="AN557">
        <v>9.6092473118279607</v>
      </c>
      <c r="AO557">
        <v>0.72499999999999998</v>
      </c>
      <c r="AP557">
        <v>6.0149999999999997</v>
      </c>
      <c r="AQ557">
        <v>11.914999999999999</v>
      </c>
      <c r="AR557">
        <v>7.4006704980842901</v>
      </c>
      <c r="AS557">
        <v>3.53</v>
      </c>
      <c r="AT557">
        <v>10.220000000000001</v>
      </c>
      <c r="AU557">
        <v>18.46</v>
      </c>
      <c r="AV557">
        <v>13.0327972027972</v>
      </c>
      <c r="AW557">
        <v>2.665</v>
      </c>
      <c r="AX557">
        <v>7.67</v>
      </c>
      <c r="AY557">
        <v>14.76</v>
      </c>
      <c r="AZ557">
        <v>9.4049158249158307</v>
      </c>
      <c r="BA557">
        <v>4.5449999999999999</v>
      </c>
      <c r="BB557">
        <v>11.154999999999999</v>
      </c>
      <c r="BC557">
        <v>18.672499999999999</v>
      </c>
      <c r="BD557">
        <v>16.240833333333299</v>
      </c>
      <c r="BE557">
        <v>-0.27500000000000002</v>
      </c>
      <c r="BF557">
        <v>6.45</v>
      </c>
      <c r="BG557">
        <v>10.895</v>
      </c>
      <c r="BH557">
        <v>6.7946511627907</v>
      </c>
      <c r="BI557">
        <v>4.6100000000000003</v>
      </c>
      <c r="BJ557">
        <v>10.79</v>
      </c>
      <c r="BK557">
        <v>18.572500000000002</v>
      </c>
      <c r="BL557">
        <v>14.14925</v>
      </c>
    </row>
    <row r="558" spans="1:64" x14ac:dyDescent="0.25">
      <c r="A558" s="15" t="str">
        <f t="shared" si="16"/>
        <v>Banks w/ Loan Growth (last 4 qtrs)--35246</v>
      </c>
      <c r="B558" s="15" t="str">
        <f t="shared" si="17"/>
        <v>Banks w/ Loan Growth (last 4 qtrs)</v>
      </c>
      <c r="C558">
        <v>22</v>
      </c>
      <c r="D558" s="22">
        <v>35246</v>
      </c>
      <c r="F558">
        <v>86.538461538461505</v>
      </c>
      <c r="J558">
        <v>79.758308157099705</v>
      </c>
      <c r="N558">
        <v>81.191287292247296</v>
      </c>
      <c r="R558">
        <v>87.096774193548399</v>
      </c>
      <c r="V558">
        <v>76.761904761904802</v>
      </c>
      <c r="Z558">
        <v>80.198019801980195</v>
      </c>
      <c r="AD558">
        <v>85.039370078740205</v>
      </c>
      <c r="AH558">
        <v>79.310344827586206</v>
      </c>
      <c r="AI558"/>
      <c r="AK558"/>
      <c r="AL558">
        <v>87.096774193548399</v>
      </c>
      <c r="AP558">
        <v>77.340823970037405</v>
      </c>
      <c r="AT558">
        <v>85.812356979404996</v>
      </c>
      <c r="AX558">
        <v>83.881578947368396</v>
      </c>
      <c r="BB558">
        <v>84.924623115577901</v>
      </c>
      <c r="BF558">
        <v>65.306122448979593</v>
      </c>
      <c r="BJ558">
        <v>84.8</v>
      </c>
    </row>
    <row r="559" spans="1:64" x14ac:dyDescent="0.25">
      <c r="A559" s="15" t="str">
        <f t="shared" si="16"/>
        <v>Equity / Assets--35338</v>
      </c>
      <c r="B559" s="15" t="str">
        <f t="shared" si="17"/>
        <v>Equity / Assets</v>
      </c>
      <c r="C559">
        <v>1</v>
      </c>
      <c r="D559" s="22">
        <v>35338</v>
      </c>
      <c r="E559">
        <v>8.3771393761848891</v>
      </c>
      <c r="F559">
        <v>9.5448840687178897</v>
      </c>
      <c r="G559">
        <v>11.5317996632691</v>
      </c>
      <c r="H559">
        <v>10.376129862020299</v>
      </c>
      <c r="I559">
        <v>8.1336636669307794</v>
      </c>
      <c r="J559">
        <v>9.4591667268394808</v>
      </c>
      <c r="K559">
        <v>11.586037813634601</v>
      </c>
      <c r="L559">
        <v>10.262922789091901</v>
      </c>
      <c r="M559">
        <v>8.0132939974299209</v>
      </c>
      <c r="N559">
        <v>9.4220618855454408</v>
      </c>
      <c r="O559">
        <v>11.608195890284099</v>
      </c>
      <c r="P559">
        <v>10.3005579270553</v>
      </c>
      <c r="Q559">
        <v>8.7382181118608706</v>
      </c>
      <c r="R559">
        <v>9.9189607551522094</v>
      </c>
      <c r="S559">
        <v>11.712745183888</v>
      </c>
      <c r="T559">
        <v>10.553765048117301</v>
      </c>
      <c r="U559">
        <v>8.08209709150848</v>
      </c>
      <c r="V559">
        <v>9.2373455663868995</v>
      </c>
      <c r="W559">
        <v>11.018669975746</v>
      </c>
      <c r="X559">
        <v>10.0607445568708</v>
      </c>
      <c r="Y559">
        <v>8.2081125233006098</v>
      </c>
      <c r="Z559">
        <v>9.5853826140069103</v>
      </c>
      <c r="AA559">
        <v>11.591621384157801</v>
      </c>
      <c r="AB559">
        <v>10.304780551303001</v>
      </c>
      <c r="AC559">
        <v>8.1083977134744192</v>
      </c>
      <c r="AD559">
        <v>9.7408805632763098</v>
      </c>
      <c r="AE559">
        <v>11.778397635162101</v>
      </c>
      <c r="AF559">
        <v>10.2540156844025</v>
      </c>
      <c r="AG559">
        <v>8.4466573313437792</v>
      </c>
      <c r="AH559">
        <v>10.7648820643201</v>
      </c>
      <c r="AI559">
        <v>13.192151077308299</v>
      </c>
      <c r="AJ559">
        <v>11.8174337174082</v>
      </c>
      <c r="AK559">
        <v>7.8360283276532998</v>
      </c>
      <c r="AL559">
        <v>9.0540885597809293</v>
      </c>
      <c r="AM559">
        <v>10.472562658717001</v>
      </c>
      <c r="AN559">
        <v>9.55222085787765</v>
      </c>
      <c r="AO559">
        <v>8.6212657889460704</v>
      </c>
      <c r="AP559">
        <v>10.1037308728294</v>
      </c>
      <c r="AQ559">
        <v>12.225918131830801</v>
      </c>
      <c r="AR559">
        <v>10.827527522273099</v>
      </c>
      <c r="AS559">
        <v>7.8424677024642904</v>
      </c>
      <c r="AT559">
        <v>8.9131443469807099</v>
      </c>
      <c r="AU559">
        <v>10.9395571514063</v>
      </c>
      <c r="AV559">
        <v>9.6706153890258797</v>
      </c>
      <c r="AW559">
        <v>8.0294750377092505</v>
      </c>
      <c r="AX559">
        <v>9.2072896836431308</v>
      </c>
      <c r="AY559">
        <v>10.794435857805301</v>
      </c>
      <c r="AZ559">
        <v>9.7188398541586505</v>
      </c>
      <c r="BA559">
        <v>7.5965199052113803</v>
      </c>
      <c r="BB559">
        <v>8.70992702841259</v>
      </c>
      <c r="BC559">
        <v>10.8867313242432</v>
      </c>
      <c r="BD559">
        <v>10.013937783965201</v>
      </c>
      <c r="BE559">
        <v>7.6888775465541102</v>
      </c>
      <c r="BF559">
        <v>9.2931210040609393</v>
      </c>
      <c r="BG559">
        <v>10.849836055769501</v>
      </c>
      <c r="BH559">
        <v>15.0324060439189</v>
      </c>
      <c r="BI559">
        <v>7.93882404775895</v>
      </c>
      <c r="BJ559">
        <v>8.98624650958131</v>
      </c>
      <c r="BK559">
        <v>10.7784123967377</v>
      </c>
      <c r="BL559">
        <v>9.9026694127501198</v>
      </c>
    </row>
    <row r="560" spans="1:64" x14ac:dyDescent="0.25">
      <c r="A560" s="15" t="str">
        <f t="shared" si="16"/>
        <v>Total Risk Based Capital Ratio--35338</v>
      </c>
      <c r="B560" s="15" t="str">
        <f t="shared" si="17"/>
        <v>Total Risk Based Capital Ratio</v>
      </c>
      <c r="C560">
        <v>2</v>
      </c>
      <c r="D560" s="22">
        <v>35338</v>
      </c>
      <c r="E560">
        <v>12.718871495847401</v>
      </c>
      <c r="F560">
        <v>15.3321722492435</v>
      </c>
      <c r="G560">
        <v>20.401354174426899</v>
      </c>
      <c r="H560">
        <v>17.0931231823788</v>
      </c>
      <c r="I560">
        <v>12.4847328197602</v>
      </c>
      <c r="J560">
        <v>14.732017584884501</v>
      </c>
      <c r="K560">
        <v>19.033557926042398</v>
      </c>
      <c r="L560">
        <v>16.735368866907098</v>
      </c>
      <c r="M560">
        <v>12.843462047860299</v>
      </c>
      <c r="N560">
        <v>15.787772010067901</v>
      </c>
      <c r="O560">
        <v>20.6938542967826</v>
      </c>
      <c r="P560">
        <v>18.336116766804501</v>
      </c>
      <c r="Q560">
        <v>13.697246370541</v>
      </c>
      <c r="R560">
        <v>15.4892156377378</v>
      </c>
      <c r="S560">
        <v>20.435121862342701</v>
      </c>
      <c r="T560">
        <v>18.049785784359099</v>
      </c>
      <c r="U560">
        <v>12.298779619165201</v>
      </c>
      <c r="V560">
        <v>14.398557034456999</v>
      </c>
      <c r="W560">
        <v>17.9458888995491</v>
      </c>
      <c r="X560">
        <v>16.466766750436999</v>
      </c>
      <c r="Y560">
        <v>13.349922229748399</v>
      </c>
      <c r="Z560">
        <v>15.250040203628799</v>
      </c>
      <c r="AA560">
        <v>18.532762342116701</v>
      </c>
      <c r="AB560">
        <v>16.8423491386405</v>
      </c>
      <c r="AC560">
        <v>12.220715566549799</v>
      </c>
      <c r="AD560">
        <v>15.104402656418699</v>
      </c>
      <c r="AE560">
        <v>20.4469926837413</v>
      </c>
      <c r="AF560">
        <v>16.934148753204301</v>
      </c>
      <c r="AG560">
        <v>12.860625094464201</v>
      </c>
      <c r="AH560">
        <v>15.971150956347801</v>
      </c>
      <c r="AI560">
        <v>20.884767375703401</v>
      </c>
      <c r="AJ560">
        <v>18.416951177241501</v>
      </c>
      <c r="AK560">
        <v>12.172774869109899</v>
      </c>
      <c r="AL560">
        <v>14.238369184592299</v>
      </c>
      <c r="AM560">
        <v>18.1377424167081</v>
      </c>
      <c r="AN560">
        <v>15.7301738365109</v>
      </c>
      <c r="AO560">
        <v>13.1290498395204</v>
      </c>
      <c r="AP560">
        <v>15.3339787028074</v>
      </c>
      <c r="AQ560">
        <v>20.095096103477498</v>
      </c>
      <c r="AR560">
        <v>17.400259909126198</v>
      </c>
      <c r="AS560">
        <v>11.7819511058229</v>
      </c>
      <c r="AT560">
        <v>13.5816370723257</v>
      </c>
      <c r="AU560">
        <v>17.4246181313232</v>
      </c>
      <c r="AV560">
        <v>15.3974887460936</v>
      </c>
      <c r="AW560">
        <v>12.819213619781101</v>
      </c>
      <c r="AX560">
        <v>14.8988901260731</v>
      </c>
      <c r="AY560">
        <v>19.132321041214801</v>
      </c>
      <c r="AZ560">
        <v>16.492362795892198</v>
      </c>
      <c r="BA560">
        <v>11.533143316135</v>
      </c>
      <c r="BB560">
        <v>13.7077633181128</v>
      </c>
      <c r="BC560">
        <v>17.382979680005</v>
      </c>
      <c r="BD560">
        <v>16.282927297182901</v>
      </c>
      <c r="BE560">
        <v>12.178062087323401</v>
      </c>
      <c r="BF560">
        <v>14.0584674783734</v>
      </c>
      <c r="BG560">
        <v>17.246297765436999</v>
      </c>
      <c r="BH560">
        <v>35.943087015305203</v>
      </c>
      <c r="BI560">
        <v>11.9653344229448</v>
      </c>
      <c r="BJ560">
        <v>13.2222962233404</v>
      </c>
      <c r="BK560">
        <v>16.739161718268502</v>
      </c>
      <c r="BL560">
        <v>15.652376067181899</v>
      </c>
    </row>
    <row r="561" spans="1:64" x14ac:dyDescent="0.25">
      <c r="A561" s="15" t="str">
        <f t="shared" si="16"/>
        <v>Tier 1 Leverage Ratio--35338</v>
      </c>
      <c r="B561" s="15" t="str">
        <f t="shared" si="17"/>
        <v>Tier 1 Leverage Ratio</v>
      </c>
      <c r="C561">
        <v>3</v>
      </c>
      <c r="D561" s="22">
        <v>35338</v>
      </c>
      <c r="E561">
        <v>8.3082380645272806</v>
      </c>
      <c r="F561">
        <v>9.7112417532547504</v>
      </c>
      <c r="G561">
        <v>11.8058886525601</v>
      </c>
      <c r="H561">
        <v>10.4033226965197</v>
      </c>
      <c r="I561">
        <v>8.1869572527424594</v>
      </c>
      <c r="J561">
        <v>9.4420038030293103</v>
      </c>
      <c r="K561">
        <v>11.5345951771763</v>
      </c>
      <c r="L561">
        <v>10.2661382921944</v>
      </c>
      <c r="M561">
        <v>7.9946216229419198</v>
      </c>
      <c r="N561">
        <v>9.3672886768967007</v>
      </c>
      <c r="O561">
        <v>11.498616932658001</v>
      </c>
      <c r="P561">
        <v>10.2825615448445</v>
      </c>
      <c r="Q561">
        <v>8.81425325450763</v>
      </c>
      <c r="R561">
        <v>9.7145562970745392</v>
      </c>
      <c r="S561">
        <v>11.5434994346981</v>
      </c>
      <c r="T561">
        <v>10.5752095135496</v>
      </c>
      <c r="U561">
        <v>8.1000969047483302</v>
      </c>
      <c r="V561">
        <v>9.2066726091939408</v>
      </c>
      <c r="W561">
        <v>10.9028511087645</v>
      </c>
      <c r="X561">
        <v>10.0092535756395</v>
      </c>
      <c r="Y561">
        <v>8.2862424924373901</v>
      </c>
      <c r="Z561">
        <v>9.6988142656654599</v>
      </c>
      <c r="AA561">
        <v>11.7224135832379</v>
      </c>
      <c r="AB561">
        <v>10.4291560468334</v>
      </c>
      <c r="AC561">
        <v>8.2783912167003404</v>
      </c>
      <c r="AD561">
        <v>9.7870092794239891</v>
      </c>
      <c r="AE561">
        <v>11.840530564988001</v>
      </c>
      <c r="AF561">
        <v>10.3758017875852</v>
      </c>
      <c r="AG561">
        <v>8.5097713591086599</v>
      </c>
      <c r="AH561">
        <v>10.848628648606899</v>
      </c>
      <c r="AI561">
        <v>13.0382503829564</v>
      </c>
      <c r="AJ561">
        <v>11.801264912996499</v>
      </c>
      <c r="AK561">
        <v>7.5986170045575996</v>
      </c>
      <c r="AL561">
        <v>9.0617721418191195</v>
      </c>
      <c r="AM561">
        <v>10.5258117038598</v>
      </c>
      <c r="AN561">
        <v>9.5771068862030209</v>
      </c>
      <c r="AO561">
        <v>8.6267513249724495</v>
      </c>
      <c r="AP561">
        <v>10.0791886635176</v>
      </c>
      <c r="AQ561">
        <v>12.3463663226414</v>
      </c>
      <c r="AR561">
        <v>10.8439793708315</v>
      </c>
      <c r="AS561">
        <v>7.6968029413913204</v>
      </c>
      <c r="AT561">
        <v>8.9084489602902703</v>
      </c>
      <c r="AU561">
        <v>10.8323044829495</v>
      </c>
      <c r="AV561">
        <v>9.6328787617407201</v>
      </c>
      <c r="AW561">
        <v>8.1000969047483302</v>
      </c>
      <c r="AX561">
        <v>9.07943240923092</v>
      </c>
      <c r="AY561">
        <v>10.6653358327044</v>
      </c>
      <c r="AZ561">
        <v>9.6767872984197307</v>
      </c>
      <c r="BA561">
        <v>7.6327465957630496</v>
      </c>
      <c r="BB561">
        <v>8.7889182412832696</v>
      </c>
      <c r="BC561">
        <v>10.969554625880599</v>
      </c>
      <c r="BD561">
        <v>10.092876048985</v>
      </c>
      <c r="BE561">
        <v>7.65283977079023</v>
      </c>
      <c r="BF561">
        <v>9.34071493138803</v>
      </c>
      <c r="BG561">
        <v>10.6649101145562</v>
      </c>
      <c r="BH561">
        <v>15.6021495105859</v>
      </c>
      <c r="BI561">
        <v>8.1075282792606203</v>
      </c>
      <c r="BJ561">
        <v>9.0679355505648793</v>
      </c>
      <c r="BK561">
        <v>10.6261439504877</v>
      </c>
      <c r="BL561">
        <v>10.042160482048001</v>
      </c>
    </row>
    <row r="562" spans="1:64" x14ac:dyDescent="0.25">
      <c r="A562" s="15" t="str">
        <f t="shared" si="16"/>
        <v>ALLL / Nonaccrual Loans--35338</v>
      </c>
      <c r="B562" s="15" t="str">
        <f t="shared" si="17"/>
        <v>ALLL / Nonaccrual Loans</v>
      </c>
      <c r="C562">
        <v>4</v>
      </c>
      <c r="D562" s="22">
        <v>35338</v>
      </c>
      <c r="E562">
        <v>143.437694277139</v>
      </c>
      <c r="F562">
        <v>292.789734519001</v>
      </c>
      <c r="G562">
        <v>720.62771830043505</v>
      </c>
      <c r="H562">
        <v>805.51329762683099</v>
      </c>
      <c r="I562">
        <v>127.59488866396801</v>
      </c>
      <c r="J562">
        <v>301.25707102451298</v>
      </c>
      <c r="K562">
        <v>760.22321428571399</v>
      </c>
      <c r="L562">
        <v>1105.9315455845599</v>
      </c>
      <c r="M562">
        <v>134.94486853265499</v>
      </c>
      <c r="N562">
        <v>287.5</v>
      </c>
      <c r="O562">
        <v>758.76288659793795</v>
      </c>
      <c r="P562">
        <v>936.33234810574095</v>
      </c>
      <c r="Q562">
        <v>170.75842696629201</v>
      </c>
      <c r="R562">
        <v>381.13487702773398</v>
      </c>
      <c r="S562">
        <v>818.61111111111097</v>
      </c>
      <c r="T562">
        <v>692.019512874783</v>
      </c>
      <c r="U562">
        <v>142.719081942337</v>
      </c>
      <c r="V562">
        <v>313.28865642366799</v>
      </c>
      <c r="W562">
        <v>807.29585006693401</v>
      </c>
      <c r="X562">
        <v>1215.77809055744</v>
      </c>
      <c r="Y562">
        <v>120.40864356012</v>
      </c>
      <c r="Z562">
        <v>283.817416551782</v>
      </c>
      <c r="AA562">
        <v>720.40816326530603</v>
      </c>
      <c r="AB562">
        <v>1504.7907222086001</v>
      </c>
      <c r="AC562">
        <v>129.62962962962999</v>
      </c>
      <c r="AD562">
        <v>315.625</v>
      </c>
      <c r="AE562">
        <v>875</v>
      </c>
      <c r="AF562">
        <v>1169.12216366183</v>
      </c>
      <c r="AG562">
        <v>150.985537451055</v>
      </c>
      <c r="AH562">
        <v>319.25375939849602</v>
      </c>
      <c r="AI562">
        <v>696.57843137254895</v>
      </c>
      <c r="AJ562">
        <v>2569.4524683212398</v>
      </c>
      <c r="AK562">
        <v>87.958115183246093</v>
      </c>
      <c r="AL562">
        <v>173.40153452685399</v>
      </c>
      <c r="AM562">
        <v>516.94915254237299</v>
      </c>
      <c r="AN562">
        <v>837.57099885462401</v>
      </c>
      <c r="AO562">
        <v>113.619310044212</v>
      </c>
      <c r="AP562">
        <v>260.92105263157902</v>
      </c>
      <c r="AQ562">
        <v>756.55462184873898</v>
      </c>
      <c r="AR562">
        <v>1116.1837784486199</v>
      </c>
      <c r="AS562">
        <v>146.28244610646701</v>
      </c>
      <c r="AT562">
        <v>321.32075471698101</v>
      </c>
      <c r="AU562">
        <v>804.76190476190504</v>
      </c>
      <c r="AV562">
        <v>1229.5053912286101</v>
      </c>
      <c r="AW562">
        <v>122.083333333333</v>
      </c>
      <c r="AX562">
        <v>277.41935483870998</v>
      </c>
      <c r="AY562">
        <v>630.18867924528297</v>
      </c>
      <c r="AZ562">
        <v>1107.6720016791701</v>
      </c>
      <c r="BA562">
        <v>120.495120467972</v>
      </c>
      <c r="BB562">
        <v>282.50825082508197</v>
      </c>
      <c r="BC562">
        <v>680.47619047619003</v>
      </c>
      <c r="BD562">
        <v>796.43606550796505</v>
      </c>
      <c r="BE562">
        <v>312.10288567267997</v>
      </c>
      <c r="BF562">
        <v>414.36781609195401</v>
      </c>
      <c r="BG562">
        <v>867.58565417752004</v>
      </c>
      <c r="BH562">
        <v>1822.81516418263</v>
      </c>
      <c r="BI562">
        <v>148.61816298154901</v>
      </c>
      <c r="BJ562">
        <v>373.51331127914301</v>
      </c>
      <c r="BK562">
        <v>914.73594224924</v>
      </c>
      <c r="BL562">
        <v>1887.37271019535</v>
      </c>
    </row>
    <row r="563" spans="1:64" x14ac:dyDescent="0.25">
      <c r="A563" s="15" t="str">
        <f t="shared" si="16"/>
        <v>[NCL + OREO] / [Total Loans + OREO]--35338</v>
      </c>
      <c r="B563" s="15" t="str">
        <f t="shared" si="17"/>
        <v>[NCL + OREO] / [Total Loans + OREO]</v>
      </c>
      <c r="C563">
        <v>5</v>
      </c>
      <c r="D563" s="22">
        <v>35338</v>
      </c>
      <c r="E563">
        <v>0.46464426229746397</v>
      </c>
      <c r="F563">
        <v>1.11977417935423</v>
      </c>
      <c r="G563">
        <v>1.9903884589402701</v>
      </c>
      <c r="H563">
        <v>1.45145365597606</v>
      </c>
      <c r="I563">
        <v>0.34499107259943701</v>
      </c>
      <c r="J563">
        <v>0.90273778580211395</v>
      </c>
      <c r="K563">
        <v>1.9506722964024701</v>
      </c>
      <c r="L563">
        <v>1.35233679415604</v>
      </c>
      <c r="M563">
        <v>0.33567558773933598</v>
      </c>
      <c r="N563">
        <v>0.88464783962590998</v>
      </c>
      <c r="O563">
        <v>1.8385610708934299</v>
      </c>
      <c r="P563">
        <v>1.3394200442528701</v>
      </c>
      <c r="Q563">
        <v>0.75248224263186603</v>
      </c>
      <c r="R563">
        <v>1.04496357699071</v>
      </c>
      <c r="S563">
        <v>1.73899005474461</v>
      </c>
      <c r="T563">
        <v>1.2047121814816499</v>
      </c>
      <c r="U563">
        <v>0.31511581851952902</v>
      </c>
      <c r="V563">
        <v>0.78661353595513706</v>
      </c>
      <c r="W563">
        <v>1.74203928965378</v>
      </c>
      <c r="X563">
        <v>1.1739121935383801</v>
      </c>
      <c r="Y563">
        <v>0.27050475591728701</v>
      </c>
      <c r="Z563">
        <v>0.954275632994664</v>
      </c>
      <c r="AA563">
        <v>2.2305880779853</v>
      </c>
      <c r="AB563">
        <v>1.4715698278988401</v>
      </c>
      <c r="AC563">
        <v>0.33222088907793801</v>
      </c>
      <c r="AD563">
        <v>1.03745507637017</v>
      </c>
      <c r="AE563">
        <v>2.2437505861729901</v>
      </c>
      <c r="AF563">
        <v>1.5636015294905099</v>
      </c>
      <c r="AG563">
        <v>0.52126774160991096</v>
      </c>
      <c r="AH563">
        <v>1.44999310422648</v>
      </c>
      <c r="AI563">
        <v>2.7989159509914598</v>
      </c>
      <c r="AJ563">
        <v>1.9118151007666</v>
      </c>
      <c r="AK563">
        <v>0.47328967726097199</v>
      </c>
      <c r="AL563">
        <v>0.97965613577344801</v>
      </c>
      <c r="AM563">
        <v>1.83190534475724</v>
      </c>
      <c r="AN563">
        <v>1.3857353857881101</v>
      </c>
      <c r="AO563">
        <v>0.39961327747341302</v>
      </c>
      <c r="AP563">
        <v>1.08789625360231</v>
      </c>
      <c r="AQ563">
        <v>2.33261883747321</v>
      </c>
      <c r="AR563">
        <v>1.60296252080445</v>
      </c>
      <c r="AS563">
        <v>0.34499107259943701</v>
      </c>
      <c r="AT563">
        <v>0.80994431632825203</v>
      </c>
      <c r="AU563">
        <v>1.6668004387725099</v>
      </c>
      <c r="AV563">
        <v>1.1806917467059701</v>
      </c>
      <c r="AW563">
        <v>0.403525196113245</v>
      </c>
      <c r="AX563">
        <v>0.86731869348588297</v>
      </c>
      <c r="AY563">
        <v>1.7177118781396901</v>
      </c>
      <c r="AZ563">
        <v>1.20525987897992</v>
      </c>
      <c r="BA563">
        <v>0.30743986083425501</v>
      </c>
      <c r="BB563">
        <v>0.78634350263173802</v>
      </c>
      <c r="BC563">
        <v>1.6844747247326499</v>
      </c>
      <c r="BD563">
        <v>1.2234890589406699</v>
      </c>
      <c r="BE563">
        <v>0.247278142327682</v>
      </c>
      <c r="BF563">
        <v>0.60599584641667503</v>
      </c>
      <c r="BG563">
        <v>1.5891716739403099</v>
      </c>
      <c r="BH563">
        <v>1.11804408282867</v>
      </c>
      <c r="BI563">
        <v>0.25916323806608899</v>
      </c>
      <c r="BJ563">
        <v>0.73203992901084503</v>
      </c>
      <c r="BK563">
        <v>1.42778781837458</v>
      </c>
      <c r="BL563">
        <v>1.12156296447149</v>
      </c>
    </row>
    <row r="564" spans="1:64" x14ac:dyDescent="0.25">
      <c r="A564" s="15" t="str">
        <f t="shared" si="16"/>
        <v>[Noncurrent + Delinquent Loans] / [Capital + ALLL]--35338</v>
      </c>
      <c r="B564" s="15" t="str">
        <f t="shared" si="17"/>
        <v>[Noncurrent + Delinquent Loans] / [Capital + ALLL]</v>
      </c>
      <c r="C564">
        <v>6</v>
      </c>
      <c r="D564" s="22">
        <v>35338</v>
      </c>
      <c r="E564">
        <v>8.5195535063420191</v>
      </c>
      <c r="F564">
        <v>13.619659946559301</v>
      </c>
      <c r="G564">
        <v>20.675537924684502</v>
      </c>
      <c r="H564">
        <v>15.3158278153973</v>
      </c>
      <c r="I564">
        <v>6.2578683561615804</v>
      </c>
      <c r="J564">
        <v>12.0521172638436</v>
      </c>
      <c r="K564">
        <v>19.6523455178293</v>
      </c>
      <c r="L564">
        <v>14.342351803697101</v>
      </c>
      <c r="M564">
        <v>5.7039015547165803</v>
      </c>
      <c r="N564">
        <v>11.4038308675138</v>
      </c>
      <c r="O564">
        <v>19.444661442843898</v>
      </c>
      <c r="P564">
        <v>14.0862992407838</v>
      </c>
      <c r="Q564">
        <v>10.1585971479699</v>
      </c>
      <c r="R564">
        <v>14.341129492298901</v>
      </c>
      <c r="S564">
        <v>20.2876240985997</v>
      </c>
      <c r="T564">
        <v>15.900956674605</v>
      </c>
      <c r="U564">
        <v>6.0721812434141196</v>
      </c>
      <c r="V564">
        <v>11.327153515713301</v>
      </c>
      <c r="W564">
        <v>18.705035971223001</v>
      </c>
      <c r="X564">
        <v>13.542248897743701</v>
      </c>
      <c r="Y564">
        <v>6.5937730852083298</v>
      </c>
      <c r="Z564">
        <v>12.519446191467299</v>
      </c>
      <c r="AA564">
        <v>21.2757260723555</v>
      </c>
      <c r="AB564">
        <v>15.5182739803407</v>
      </c>
      <c r="AC564">
        <v>5.1533197217180904</v>
      </c>
      <c r="AD564">
        <v>12.4389330380406</v>
      </c>
      <c r="AE564">
        <v>17.712613352940298</v>
      </c>
      <c r="AF564">
        <v>13.178410798750599</v>
      </c>
      <c r="AG564">
        <v>5.4322458371186704</v>
      </c>
      <c r="AH564">
        <v>11.358873431588499</v>
      </c>
      <c r="AI564">
        <v>19.599101262805</v>
      </c>
      <c r="AJ564">
        <v>14.410510505501501</v>
      </c>
      <c r="AK564">
        <v>8.2440803566259504</v>
      </c>
      <c r="AL564">
        <v>14.9692712906058</v>
      </c>
      <c r="AM564">
        <v>28.705363297945699</v>
      </c>
      <c r="AN564">
        <v>19.032598558575401</v>
      </c>
      <c r="AO564">
        <v>5.5331991951710302</v>
      </c>
      <c r="AP564">
        <v>11.3538681948424</v>
      </c>
      <c r="AQ564">
        <v>19.140871762476301</v>
      </c>
      <c r="AR564">
        <v>13.8342215272041</v>
      </c>
      <c r="AS564">
        <v>6.7426289204745702</v>
      </c>
      <c r="AT564">
        <v>12.8309572301426</v>
      </c>
      <c r="AU564">
        <v>19.935111751982699</v>
      </c>
      <c r="AV564">
        <v>14.581291664069999</v>
      </c>
      <c r="AW564">
        <v>7.8089461713419297</v>
      </c>
      <c r="AX564">
        <v>14.0944326990839</v>
      </c>
      <c r="AY564">
        <v>22.491239248168199</v>
      </c>
      <c r="AZ564">
        <v>16.0074828252475</v>
      </c>
      <c r="BA564">
        <v>7.2908608988275496</v>
      </c>
      <c r="BB564">
        <v>12.408581701795001</v>
      </c>
      <c r="BC564">
        <v>21.377977566088799</v>
      </c>
      <c r="BD564">
        <v>15.1677314820876</v>
      </c>
      <c r="BE564">
        <v>5.0162109167541402</v>
      </c>
      <c r="BF564">
        <v>8.7679156789443091</v>
      </c>
      <c r="BG564">
        <v>17.240988484713601</v>
      </c>
      <c r="BH564">
        <v>14.7064539217043</v>
      </c>
      <c r="BI564">
        <v>5.3693013156392304</v>
      </c>
      <c r="BJ564">
        <v>10.5864097809658</v>
      </c>
      <c r="BK564">
        <v>15.660640031981901</v>
      </c>
      <c r="BL564">
        <v>12.5462976043759</v>
      </c>
    </row>
    <row r="565" spans="1:64" x14ac:dyDescent="0.25">
      <c r="A565" s="15" t="str">
        <f t="shared" si="16"/>
        <v xml:space="preserve">  Ag [NCL+DQ] / [Capital + ALLL]--35338</v>
      </c>
      <c r="B565" s="15" t="str">
        <f t="shared" si="17"/>
        <v xml:space="preserve">  Ag [NCL+DQ] / [Capital + ALLL]</v>
      </c>
      <c r="C565">
        <v>7</v>
      </c>
      <c r="D565" s="22">
        <v>35338</v>
      </c>
      <c r="E565">
        <v>0</v>
      </c>
      <c r="F565">
        <v>0.61745548205740297</v>
      </c>
      <c r="G565">
        <v>4.5215634385981103</v>
      </c>
      <c r="H565">
        <v>3.7940393404281698</v>
      </c>
      <c r="I565">
        <v>0</v>
      </c>
      <c r="J565">
        <v>0.57758620689655205</v>
      </c>
      <c r="K565">
        <v>4.6925860411544997</v>
      </c>
      <c r="L565">
        <v>3.45762312702827</v>
      </c>
      <c r="M565">
        <v>0</v>
      </c>
      <c r="N565">
        <v>0</v>
      </c>
      <c r="O565">
        <v>1.1142130123805101</v>
      </c>
      <c r="P565">
        <v>1.52911721221036</v>
      </c>
      <c r="Q565">
        <v>0</v>
      </c>
      <c r="R565">
        <v>0</v>
      </c>
      <c r="S565">
        <v>0</v>
      </c>
      <c r="T565">
        <v>2.4531512442277002E-2</v>
      </c>
      <c r="U565">
        <v>0</v>
      </c>
      <c r="V565">
        <v>0.33422459893048101</v>
      </c>
      <c r="W565">
        <v>3.2317880794702001</v>
      </c>
      <c r="X565">
        <v>2.6839378314291999</v>
      </c>
      <c r="Y565">
        <v>0</v>
      </c>
      <c r="Z565">
        <v>0.33074733189163302</v>
      </c>
      <c r="AA565">
        <v>4.5601030096217796</v>
      </c>
      <c r="AB565">
        <v>3.55424465259114</v>
      </c>
      <c r="AC565">
        <v>0.22542537124221401</v>
      </c>
      <c r="AD565">
        <v>1.95483224349568</v>
      </c>
      <c r="AE565">
        <v>8.6754395386187007</v>
      </c>
      <c r="AF565">
        <v>5.3479879801949197</v>
      </c>
      <c r="AG565">
        <v>0.115284491643495</v>
      </c>
      <c r="AH565">
        <v>2.8099811432783399</v>
      </c>
      <c r="AI565">
        <v>8.9785994821047197</v>
      </c>
      <c r="AJ565">
        <v>6.1363756476285403</v>
      </c>
      <c r="AK565">
        <v>0</v>
      </c>
      <c r="AL565">
        <v>0.61952074810052604</v>
      </c>
      <c r="AM565">
        <v>3.48064137661322</v>
      </c>
      <c r="AN565">
        <v>3.32669789477008</v>
      </c>
      <c r="AO565">
        <v>0.32986970146792</v>
      </c>
      <c r="AP565">
        <v>2.8358355411637701</v>
      </c>
      <c r="AQ565">
        <v>8.7248322147650992</v>
      </c>
      <c r="AR565">
        <v>5.8345983024837302</v>
      </c>
      <c r="AS565">
        <v>0</v>
      </c>
      <c r="AT565">
        <v>0.48715677590788298</v>
      </c>
      <c r="AU565">
        <v>3.6684135302524998</v>
      </c>
      <c r="AV565">
        <v>3.0522180604675899</v>
      </c>
      <c r="AW565">
        <v>0</v>
      </c>
      <c r="AX565">
        <v>0</v>
      </c>
      <c r="AY565">
        <v>1.59993502801917</v>
      </c>
      <c r="AZ565">
        <v>1.76221971473011</v>
      </c>
      <c r="BA565">
        <v>0</v>
      </c>
      <c r="BB565">
        <v>0</v>
      </c>
      <c r="BC565">
        <v>0.74484117498454805</v>
      </c>
      <c r="BD565">
        <v>1.2558064627073</v>
      </c>
      <c r="BE565">
        <v>0</v>
      </c>
      <c r="BF565">
        <v>0</v>
      </c>
      <c r="BG565">
        <v>0.80128446789351304</v>
      </c>
      <c r="BH565">
        <v>0.65796222599379395</v>
      </c>
      <c r="BI565">
        <v>0</v>
      </c>
      <c r="BJ565">
        <v>0</v>
      </c>
      <c r="BK565">
        <v>0</v>
      </c>
      <c r="BL565">
        <v>0.55728270899829202</v>
      </c>
    </row>
    <row r="566" spans="1:64" x14ac:dyDescent="0.25">
      <c r="A566" s="15" t="str">
        <f t="shared" si="16"/>
        <v xml:space="preserve">  CLD [NCL+DQ] / [Capital + ALLL]--35338</v>
      </c>
      <c r="B566" s="15" t="str">
        <f t="shared" si="17"/>
        <v xml:space="preserve">  CLD [NCL+DQ] / [Capital + ALLL]</v>
      </c>
      <c r="C566">
        <v>8</v>
      </c>
      <c r="D566" s="22">
        <v>35338</v>
      </c>
      <c r="E566">
        <v>0</v>
      </c>
      <c r="F566">
        <v>0</v>
      </c>
      <c r="G566">
        <v>0</v>
      </c>
      <c r="H566">
        <v>0.40831004012691602</v>
      </c>
      <c r="I566">
        <v>0</v>
      </c>
      <c r="J566">
        <v>0</v>
      </c>
      <c r="K566">
        <v>0</v>
      </c>
      <c r="L566">
        <v>0.20081924620116301</v>
      </c>
      <c r="M566">
        <v>0</v>
      </c>
      <c r="N566">
        <v>0</v>
      </c>
      <c r="O566">
        <v>0</v>
      </c>
      <c r="P566">
        <v>0.326135743281527</v>
      </c>
      <c r="Q566">
        <v>0</v>
      </c>
      <c r="R566">
        <v>0</v>
      </c>
      <c r="S566">
        <v>0</v>
      </c>
      <c r="T566">
        <v>5.3753018371913097E-2</v>
      </c>
      <c r="U566">
        <v>0</v>
      </c>
      <c r="V566">
        <v>0</v>
      </c>
      <c r="W566">
        <v>0</v>
      </c>
      <c r="X566">
        <v>0.21816319605661799</v>
      </c>
      <c r="Y566">
        <v>0</v>
      </c>
      <c r="Z566">
        <v>0</v>
      </c>
      <c r="AA566">
        <v>0</v>
      </c>
      <c r="AB566">
        <v>0.38836372702955002</v>
      </c>
      <c r="AC566">
        <v>0</v>
      </c>
      <c r="AD566">
        <v>0</v>
      </c>
      <c r="AE566">
        <v>0</v>
      </c>
      <c r="AF566">
        <v>0.106169577008045</v>
      </c>
      <c r="AG566">
        <v>0</v>
      </c>
      <c r="AH566">
        <v>0</v>
      </c>
      <c r="AI566">
        <v>0</v>
      </c>
      <c r="AJ566">
        <v>0.14264162657211801</v>
      </c>
      <c r="AK566">
        <v>0</v>
      </c>
      <c r="AL566">
        <v>0</v>
      </c>
      <c r="AM566">
        <v>0</v>
      </c>
      <c r="AN566">
        <v>0.35957188733426398</v>
      </c>
      <c r="AO566">
        <v>0</v>
      </c>
      <c r="AP566">
        <v>0</v>
      </c>
      <c r="AQ566">
        <v>0</v>
      </c>
      <c r="AR566">
        <v>8.8953747943851399E-2</v>
      </c>
      <c r="AS566">
        <v>0</v>
      </c>
      <c r="AT566">
        <v>0</v>
      </c>
      <c r="AU566">
        <v>0</v>
      </c>
      <c r="AV566">
        <v>0.35468560158037699</v>
      </c>
      <c r="AW566">
        <v>0</v>
      </c>
      <c r="AX566">
        <v>0</v>
      </c>
      <c r="AY566">
        <v>0</v>
      </c>
      <c r="AZ566">
        <v>0.24496875099500501</v>
      </c>
      <c r="BA566">
        <v>0</v>
      </c>
      <c r="BB566">
        <v>0</v>
      </c>
      <c r="BC566">
        <v>0</v>
      </c>
      <c r="BD566">
        <v>0.28596791439803299</v>
      </c>
      <c r="BE566">
        <v>0</v>
      </c>
      <c r="BF566">
        <v>0</v>
      </c>
      <c r="BG566">
        <v>0</v>
      </c>
      <c r="BH566">
        <v>0.10448933467299699</v>
      </c>
      <c r="BI566">
        <v>0</v>
      </c>
      <c r="BJ566">
        <v>0</v>
      </c>
      <c r="BK566">
        <v>0</v>
      </c>
      <c r="BL566">
        <v>0.59915786174617702</v>
      </c>
    </row>
    <row r="567" spans="1:64" x14ac:dyDescent="0.25">
      <c r="A567" s="15" t="str">
        <f t="shared" si="16"/>
        <v xml:space="preserve">  CRE [NCL+DQ] / [Capital + ALLL]--35338</v>
      </c>
      <c r="B567" s="15" t="str">
        <f t="shared" si="17"/>
        <v xml:space="preserve">  CRE [NCL+DQ] / [Capital + ALLL]</v>
      </c>
      <c r="C567">
        <v>9</v>
      </c>
      <c r="D567" s="22">
        <v>35338</v>
      </c>
      <c r="E567">
        <v>0</v>
      </c>
      <c r="F567">
        <v>0</v>
      </c>
      <c r="G567">
        <v>1.83733731718872</v>
      </c>
      <c r="H567">
        <v>1.5300072118566601</v>
      </c>
      <c r="I567">
        <v>0</v>
      </c>
      <c r="J567">
        <v>0</v>
      </c>
      <c r="K567">
        <v>1.9804387278620399</v>
      </c>
      <c r="L567">
        <v>1.65598313528811</v>
      </c>
      <c r="M567">
        <v>0</v>
      </c>
      <c r="N567">
        <v>0.40751152321245898</v>
      </c>
      <c r="O567">
        <v>2.8673610550495701</v>
      </c>
      <c r="P567">
        <v>2.2017836092990701</v>
      </c>
      <c r="Q567">
        <v>0</v>
      </c>
      <c r="R567">
        <v>0</v>
      </c>
      <c r="S567">
        <v>1.02178360781227</v>
      </c>
      <c r="T567">
        <v>1.2804965919762901</v>
      </c>
      <c r="U567">
        <v>0</v>
      </c>
      <c r="V567">
        <v>5.9892194050708697E-2</v>
      </c>
      <c r="W567">
        <v>2.1431166000726498</v>
      </c>
      <c r="X567">
        <v>1.6812139550368701</v>
      </c>
      <c r="Y567">
        <v>0</v>
      </c>
      <c r="Z567">
        <v>0</v>
      </c>
      <c r="AA567">
        <v>1.7784703499375201</v>
      </c>
      <c r="AB567">
        <v>1.901497708028</v>
      </c>
      <c r="AC567">
        <v>0</v>
      </c>
      <c r="AD567">
        <v>0</v>
      </c>
      <c r="AE567">
        <v>0.89899546093681204</v>
      </c>
      <c r="AF567">
        <v>1.2158939054759399</v>
      </c>
      <c r="AG567">
        <v>0</v>
      </c>
      <c r="AH567">
        <v>0</v>
      </c>
      <c r="AI567">
        <v>0.70702938113189195</v>
      </c>
      <c r="AJ567">
        <v>0.81596722036366398</v>
      </c>
      <c r="AK567">
        <v>0</v>
      </c>
      <c r="AL567">
        <v>1.3991769547325099</v>
      </c>
      <c r="AM567">
        <v>4.1305796135909398</v>
      </c>
      <c r="AN567">
        <v>3.3061553674209301</v>
      </c>
      <c r="AO567">
        <v>0</v>
      </c>
      <c r="AP567">
        <v>0</v>
      </c>
      <c r="AQ567">
        <v>1.13698881349716</v>
      </c>
      <c r="AR567">
        <v>1.12642050956992</v>
      </c>
      <c r="AS567">
        <v>0</v>
      </c>
      <c r="AT567">
        <v>0.13162224415926299</v>
      </c>
      <c r="AU567">
        <v>2.98268120590122</v>
      </c>
      <c r="AV567">
        <v>2.0985887222474902</v>
      </c>
      <c r="AW567">
        <v>0</v>
      </c>
      <c r="AX567">
        <v>0.41251672365095898</v>
      </c>
      <c r="AY567">
        <v>2.4104234527687298</v>
      </c>
      <c r="AZ567">
        <v>1.89504795993125</v>
      </c>
      <c r="BA567">
        <v>0</v>
      </c>
      <c r="BB567">
        <v>0.104935433363473</v>
      </c>
      <c r="BC567">
        <v>2.1126638474042898</v>
      </c>
      <c r="BD567">
        <v>1.70064226000156</v>
      </c>
      <c r="BE567">
        <v>0</v>
      </c>
      <c r="BF567">
        <v>0</v>
      </c>
      <c r="BG567">
        <v>1.63434151564098</v>
      </c>
      <c r="BH567">
        <v>1.6981304381756299</v>
      </c>
      <c r="BI567">
        <v>0</v>
      </c>
      <c r="BJ567">
        <v>0.70706679898097302</v>
      </c>
      <c r="BK567">
        <v>3.0026854218938999</v>
      </c>
      <c r="BL567">
        <v>2.19648004246327</v>
      </c>
    </row>
    <row r="568" spans="1:64" x14ac:dyDescent="0.25">
      <c r="A568" s="15" t="str">
        <f t="shared" si="16"/>
        <v xml:space="preserve">  Res RE [NCL+DQ] / [Capital + ALLL]--35338</v>
      </c>
      <c r="B568" s="15" t="str">
        <f t="shared" si="17"/>
        <v xml:space="preserve">  Res RE [NCL+DQ] / [Capital + ALLL]</v>
      </c>
      <c r="C568">
        <v>10</v>
      </c>
      <c r="D568" s="22">
        <v>35338</v>
      </c>
      <c r="E568">
        <v>0.38021734439228799</v>
      </c>
      <c r="F568">
        <v>1.9446802636573799</v>
      </c>
      <c r="G568">
        <v>3.2491376607176901</v>
      </c>
      <c r="H568">
        <v>2.6390320256945499</v>
      </c>
      <c r="I568">
        <v>3.7125273225905399E-2</v>
      </c>
      <c r="J568">
        <v>1.36540962288687</v>
      </c>
      <c r="K568">
        <v>3.4574741490928602</v>
      </c>
      <c r="L568">
        <v>2.3576448874296601</v>
      </c>
      <c r="M568">
        <v>0.39693964366534201</v>
      </c>
      <c r="N568">
        <v>2.1193859687910201</v>
      </c>
      <c r="O568">
        <v>4.9201151682209003</v>
      </c>
      <c r="P568">
        <v>3.3970821310487</v>
      </c>
      <c r="Q568">
        <v>2.61433374549302</v>
      </c>
      <c r="R568">
        <v>3.8031778575089699</v>
      </c>
      <c r="S568">
        <v>5.9853685676470496</v>
      </c>
      <c r="T568">
        <v>5.5996168072120804</v>
      </c>
      <c r="U568">
        <v>0.36325895173845402</v>
      </c>
      <c r="V568">
        <v>1.68823291548726</v>
      </c>
      <c r="W568">
        <v>3.7719674239177001</v>
      </c>
      <c r="X568">
        <v>2.5351112064837298</v>
      </c>
      <c r="Y568">
        <v>0</v>
      </c>
      <c r="Z568">
        <v>0.70341892361522396</v>
      </c>
      <c r="AA568">
        <v>2.6129051267908299</v>
      </c>
      <c r="AB568">
        <v>1.9764162744784799</v>
      </c>
      <c r="AC568">
        <v>0</v>
      </c>
      <c r="AD568">
        <v>0.40299988469477399</v>
      </c>
      <c r="AE568">
        <v>1.2705044142024799</v>
      </c>
      <c r="AF568">
        <v>0.79719194974935204</v>
      </c>
      <c r="AG568">
        <v>0</v>
      </c>
      <c r="AH568">
        <v>1.5922225555934501E-2</v>
      </c>
      <c r="AI568">
        <v>1.0557304485624499</v>
      </c>
      <c r="AJ568">
        <v>0.79446038436483801</v>
      </c>
      <c r="AK568">
        <v>2.06321334503951</v>
      </c>
      <c r="AL568">
        <v>4.2171594764905498</v>
      </c>
      <c r="AM568">
        <v>6.7019400352733696</v>
      </c>
      <c r="AN568">
        <v>5.3304583068150899</v>
      </c>
      <c r="AO568">
        <v>0</v>
      </c>
      <c r="AP568">
        <v>0.66833751044277401</v>
      </c>
      <c r="AQ568">
        <v>2.2463768115942</v>
      </c>
      <c r="AR568">
        <v>1.47835816982602</v>
      </c>
      <c r="AS568">
        <v>0.188797986154814</v>
      </c>
      <c r="AT568">
        <v>1.4567526555387</v>
      </c>
      <c r="AU568">
        <v>3.5373337879304501</v>
      </c>
      <c r="AV568">
        <v>2.4726224835236899</v>
      </c>
      <c r="AW568">
        <v>1.59983799108951</v>
      </c>
      <c r="AX568">
        <v>3.58941716942492</v>
      </c>
      <c r="AY568">
        <v>6.6068900424728598</v>
      </c>
      <c r="AZ568">
        <v>4.6969268641447899</v>
      </c>
      <c r="BA568">
        <v>1.26496879743633E-2</v>
      </c>
      <c r="BB568">
        <v>1.5986123111430799</v>
      </c>
      <c r="BC568">
        <v>3.70230674618929</v>
      </c>
      <c r="BD568">
        <v>2.6655659142604602</v>
      </c>
      <c r="BE568">
        <v>0</v>
      </c>
      <c r="BF568">
        <v>0.62027496496318701</v>
      </c>
      <c r="BG568">
        <v>2.4232903591299602</v>
      </c>
      <c r="BH568">
        <v>1.46669570497312</v>
      </c>
      <c r="BI568">
        <v>0.23473500587441801</v>
      </c>
      <c r="BJ568">
        <v>1.7830801930636599</v>
      </c>
      <c r="BK568">
        <v>3.7178332936115601</v>
      </c>
      <c r="BL568">
        <v>2.6918724102298599</v>
      </c>
    </row>
    <row r="569" spans="1:64" x14ac:dyDescent="0.25">
      <c r="A569" s="15" t="str">
        <f t="shared" si="16"/>
        <v xml:space="preserve">  C&amp;I [NCL+DQ] / [Capital + ALLL]--35338</v>
      </c>
      <c r="B569" s="15" t="str">
        <f t="shared" si="17"/>
        <v xml:space="preserve">  C&amp;I [NCL+DQ] / [Capital + ALLL]</v>
      </c>
      <c r="C569">
        <v>11</v>
      </c>
      <c r="D569" s="22">
        <v>35338</v>
      </c>
      <c r="E569">
        <v>1.9863863123882799</v>
      </c>
      <c r="F569">
        <v>4.1228926066448004</v>
      </c>
      <c r="G569">
        <v>10.7865079151287</v>
      </c>
      <c r="H569">
        <v>7.0597614538715003</v>
      </c>
      <c r="I569">
        <v>1.13088355189888</v>
      </c>
      <c r="J569">
        <v>3.7953153853630099</v>
      </c>
      <c r="K569">
        <v>9.1600438739695598</v>
      </c>
      <c r="L569">
        <v>5.9456508087360298</v>
      </c>
      <c r="M569">
        <v>0.59028056792456496</v>
      </c>
      <c r="N569">
        <v>2.2949032498342299</v>
      </c>
      <c r="O569">
        <v>5.8742068562485796</v>
      </c>
      <c r="P569">
        <v>4.2688761979598997</v>
      </c>
      <c r="Q569">
        <v>2.8553220848126699</v>
      </c>
      <c r="R569">
        <v>4.7604182924925897</v>
      </c>
      <c r="S569">
        <v>8.6960090124647103</v>
      </c>
      <c r="T569">
        <v>5.7501933626016299</v>
      </c>
      <c r="U569">
        <v>0.788834951456311</v>
      </c>
      <c r="V569">
        <v>3.2197530864197499</v>
      </c>
      <c r="W569">
        <v>7.3858921161825704</v>
      </c>
      <c r="X569">
        <v>5.0870764056895599</v>
      </c>
      <c r="Y569">
        <v>1.9943689699449301</v>
      </c>
      <c r="Z569">
        <v>4.8174281561708998</v>
      </c>
      <c r="AA569">
        <v>11.235019143442299</v>
      </c>
      <c r="AB569">
        <v>7.8011217355512699</v>
      </c>
      <c r="AC569">
        <v>2.1376495384424699</v>
      </c>
      <c r="AD569">
        <v>5.3584152657141697</v>
      </c>
      <c r="AE569">
        <v>11.1761989447849</v>
      </c>
      <c r="AF569">
        <v>7.6391899959665501</v>
      </c>
      <c r="AG569">
        <v>1.5683336871278</v>
      </c>
      <c r="AH569">
        <v>4.4179899535843097</v>
      </c>
      <c r="AI569">
        <v>10.240052379769001</v>
      </c>
      <c r="AJ569">
        <v>6.9935195345416004</v>
      </c>
      <c r="AK569">
        <v>1.0953608247422699</v>
      </c>
      <c r="AL569">
        <v>3.5718297203189899</v>
      </c>
      <c r="AM569">
        <v>8.4741488020176501</v>
      </c>
      <c r="AN569">
        <v>5.9672587332707696</v>
      </c>
      <c r="AO569">
        <v>1.54298310066128</v>
      </c>
      <c r="AP569">
        <v>4.7893161409164202</v>
      </c>
      <c r="AQ569">
        <v>10.377358490565999</v>
      </c>
      <c r="AR569">
        <v>7.0348445980212704</v>
      </c>
      <c r="AS569">
        <v>1.2609117361784701</v>
      </c>
      <c r="AT569">
        <v>3.8445465942331798</v>
      </c>
      <c r="AU569">
        <v>9.1746604615823006</v>
      </c>
      <c r="AV569">
        <v>5.8860993621139803</v>
      </c>
      <c r="AW569">
        <v>0.93139482053611999</v>
      </c>
      <c r="AX569">
        <v>3.4956432598667302</v>
      </c>
      <c r="AY569">
        <v>7.32535221549018</v>
      </c>
      <c r="AZ569">
        <v>5.0211104585616599</v>
      </c>
      <c r="BA569">
        <v>1.5980045516119401</v>
      </c>
      <c r="BB569">
        <v>4.8309260508457799</v>
      </c>
      <c r="BC569">
        <v>10.8647542480438</v>
      </c>
      <c r="BD569">
        <v>7.4777154218181199</v>
      </c>
      <c r="BE569">
        <v>2.8981713473692099E-2</v>
      </c>
      <c r="BF569">
        <v>0.92378258306381</v>
      </c>
      <c r="BG569">
        <v>2.5326172200188299</v>
      </c>
      <c r="BH569">
        <v>1.80643872504895</v>
      </c>
      <c r="BI569">
        <v>0.51417221308947703</v>
      </c>
      <c r="BJ569">
        <v>2.49340508113134</v>
      </c>
      <c r="BK569">
        <v>6.2665766841932404</v>
      </c>
      <c r="BL569">
        <v>4.5752562257223897</v>
      </c>
    </row>
    <row r="570" spans="1:64" x14ac:dyDescent="0.25">
      <c r="A570" s="15" t="str">
        <f t="shared" si="16"/>
        <v xml:space="preserve">  Ind [NCL+DQ] / [Capital + ALLL]--35338</v>
      </c>
      <c r="B570" s="15" t="str">
        <f t="shared" si="17"/>
        <v xml:space="preserve">  Ind [NCL+DQ] / [Capital + ALLL]</v>
      </c>
      <c r="C570">
        <v>12</v>
      </c>
      <c r="D570" s="22">
        <v>35338</v>
      </c>
      <c r="E570">
        <v>0.67051986677900199</v>
      </c>
      <c r="F570">
        <v>1.72234347917127</v>
      </c>
      <c r="G570">
        <v>3.3445656734053602</v>
      </c>
      <c r="H570">
        <v>2.4015359997719998</v>
      </c>
      <c r="I570">
        <v>0.48555079422637998</v>
      </c>
      <c r="J570">
        <v>1.36312003029156</v>
      </c>
      <c r="K570">
        <v>2.9624244233794799</v>
      </c>
      <c r="L570">
        <v>2.1645316105894201</v>
      </c>
      <c r="M570">
        <v>0.45499596441097401</v>
      </c>
      <c r="N570">
        <v>1.4433827788042299</v>
      </c>
      <c r="O570">
        <v>3.3100703505087199</v>
      </c>
      <c r="P570">
        <v>2.5474189314868898</v>
      </c>
      <c r="Q570">
        <v>1.27098066841114</v>
      </c>
      <c r="R570">
        <v>2.7341772151898698</v>
      </c>
      <c r="S570">
        <v>3.8782014963318101</v>
      </c>
      <c r="T570">
        <v>3.2244966220058102</v>
      </c>
      <c r="U570">
        <v>0.51435919417059595</v>
      </c>
      <c r="V570">
        <v>1.4569203717658901</v>
      </c>
      <c r="W570">
        <v>3.0558482613277098</v>
      </c>
      <c r="X570">
        <v>2.0921512740838</v>
      </c>
      <c r="Y570">
        <v>0.49986242892160898</v>
      </c>
      <c r="Z570">
        <v>1.59557372968622</v>
      </c>
      <c r="AA570">
        <v>3.26194009940142</v>
      </c>
      <c r="AB570">
        <v>2.42358593286228</v>
      </c>
      <c r="AC570">
        <v>0.301492937600572</v>
      </c>
      <c r="AD570">
        <v>0.74489523853437001</v>
      </c>
      <c r="AE570">
        <v>1.6104666773946099</v>
      </c>
      <c r="AF570">
        <v>1.3214338494697799</v>
      </c>
      <c r="AG570">
        <v>0.31324045836900899</v>
      </c>
      <c r="AH570">
        <v>1.1828573058329901</v>
      </c>
      <c r="AI570">
        <v>2.9942926536699899</v>
      </c>
      <c r="AJ570">
        <v>3.5084984368893601</v>
      </c>
      <c r="AK570">
        <v>0.92004381161007698</v>
      </c>
      <c r="AL570">
        <v>1.75548589341693</v>
      </c>
      <c r="AM570">
        <v>3.3911077618688799</v>
      </c>
      <c r="AN570">
        <v>2.6453225280839501</v>
      </c>
      <c r="AO570">
        <v>0.39051059259982401</v>
      </c>
      <c r="AP570">
        <v>1.0907347476926801</v>
      </c>
      <c r="AQ570">
        <v>2.4876688826935398</v>
      </c>
      <c r="AR570">
        <v>1.7512768615135701</v>
      </c>
      <c r="AS570">
        <v>0.51652892561983499</v>
      </c>
      <c r="AT570">
        <v>1.4409707592483401</v>
      </c>
      <c r="AU570">
        <v>2.9297417384059998</v>
      </c>
      <c r="AV570">
        <v>2.1369897733307899</v>
      </c>
      <c r="AW570">
        <v>0.95281827574331301</v>
      </c>
      <c r="AX570">
        <v>1.88679245283019</v>
      </c>
      <c r="AY570">
        <v>3.7162162162162198</v>
      </c>
      <c r="AZ570">
        <v>2.6534575449767499</v>
      </c>
      <c r="BA570">
        <v>0.52497761411145505</v>
      </c>
      <c r="BB570">
        <v>1.4575682218672299</v>
      </c>
      <c r="BC570">
        <v>3.2866706197308599</v>
      </c>
      <c r="BD570">
        <v>2.2796490115071602</v>
      </c>
      <c r="BE570">
        <v>0.27797082766186798</v>
      </c>
      <c r="BF570">
        <v>1.32894377746828</v>
      </c>
      <c r="BG570">
        <v>5.4753797308824597</v>
      </c>
      <c r="BH570">
        <v>7.5613321112523302</v>
      </c>
      <c r="BI570">
        <v>0.39742654852941101</v>
      </c>
      <c r="BJ570">
        <v>1.12387058509799</v>
      </c>
      <c r="BK570">
        <v>2.0690427891717502</v>
      </c>
      <c r="BL570">
        <v>1.7223980379836701</v>
      </c>
    </row>
    <row r="571" spans="1:64" x14ac:dyDescent="0.25">
      <c r="A571" s="15" t="str">
        <f t="shared" si="16"/>
        <v xml:space="preserve">  OREO / [Capital + ALLL]--35338</v>
      </c>
      <c r="B571" s="15" t="str">
        <f t="shared" si="17"/>
        <v xml:space="preserve">  OREO / [Capital + ALLL]</v>
      </c>
      <c r="C571">
        <v>13</v>
      </c>
      <c r="D571" s="22">
        <v>35338</v>
      </c>
      <c r="E571">
        <v>0</v>
      </c>
      <c r="F571">
        <v>0</v>
      </c>
      <c r="G571">
        <v>0.56215174315324801</v>
      </c>
      <c r="H571">
        <v>0.81827798686582298</v>
      </c>
      <c r="I571">
        <v>0</v>
      </c>
      <c r="J571">
        <v>0</v>
      </c>
      <c r="K571">
        <v>0.72867062175118602</v>
      </c>
      <c r="L571">
        <v>0.77121287615578604</v>
      </c>
      <c r="M571">
        <v>0</v>
      </c>
      <c r="N571">
        <v>0</v>
      </c>
      <c r="O571">
        <v>1.3546898450185201</v>
      </c>
      <c r="P571">
        <v>1.31987298429075</v>
      </c>
      <c r="Q571">
        <v>0</v>
      </c>
      <c r="R571">
        <v>0.184820108427797</v>
      </c>
      <c r="S571">
        <v>0.97842820501433903</v>
      </c>
      <c r="T571">
        <v>0.778529485209705</v>
      </c>
      <c r="U571">
        <v>0</v>
      </c>
      <c r="V571">
        <v>0</v>
      </c>
      <c r="W571">
        <v>0.87748162772841998</v>
      </c>
      <c r="X571">
        <v>0.81900402750111601</v>
      </c>
      <c r="Y571">
        <v>0</v>
      </c>
      <c r="Z571">
        <v>0</v>
      </c>
      <c r="AA571">
        <v>0.38770431489197099</v>
      </c>
      <c r="AB571">
        <v>0.53430296583745795</v>
      </c>
      <c r="AC571">
        <v>0</v>
      </c>
      <c r="AD571">
        <v>0</v>
      </c>
      <c r="AE571">
        <v>0.26926926105788201</v>
      </c>
      <c r="AF571">
        <v>0.496547505672564</v>
      </c>
      <c r="AG571">
        <v>0</v>
      </c>
      <c r="AH571">
        <v>0</v>
      </c>
      <c r="AI571">
        <v>0.70647004853352802</v>
      </c>
      <c r="AJ571">
        <v>0.96685887370060797</v>
      </c>
      <c r="AK571">
        <v>0</v>
      </c>
      <c r="AL571">
        <v>0</v>
      </c>
      <c r="AM571">
        <v>0.80760095011876498</v>
      </c>
      <c r="AN571">
        <v>1.0530109276412001</v>
      </c>
      <c r="AO571">
        <v>0</v>
      </c>
      <c r="AP571">
        <v>0</v>
      </c>
      <c r="AQ571">
        <v>0.82091821222256001</v>
      </c>
      <c r="AR571">
        <v>0.80865710169537997</v>
      </c>
      <c r="AS571">
        <v>0</v>
      </c>
      <c r="AT571">
        <v>0</v>
      </c>
      <c r="AU571">
        <v>0.67579275688788798</v>
      </c>
      <c r="AV571">
        <v>0.67337772712730504</v>
      </c>
      <c r="AW571">
        <v>0</v>
      </c>
      <c r="AX571">
        <v>0</v>
      </c>
      <c r="AY571">
        <v>0.871649596862061</v>
      </c>
      <c r="AZ571">
        <v>0.78876505180416001</v>
      </c>
      <c r="BA571">
        <v>0</v>
      </c>
      <c r="BB571">
        <v>0</v>
      </c>
      <c r="BC571">
        <v>0.69936409622191598</v>
      </c>
      <c r="BD571">
        <v>0.69556762977910302</v>
      </c>
      <c r="BE571">
        <v>0</v>
      </c>
      <c r="BF571">
        <v>0</v>
      </c>
      <c r="BG571">
        <v>0</v>
      </c>
      <c r="BH571">
        <v>0.74318434744306905</v>
      </c>
      <c r="BI571">
        <v>0</v>
      </c>
      <c r="BJ571">
        <v>0</v>
      </c>
      <c r="BK571">
        <v>0.74723201705105202</v>
      </c>
      <c r="BL571">
        <v>0.88298255392142599</v>
      </c>
    </row>
    <row r="572" spans="1:64" x14ac:dyDescent="0.25">
      <c r="A572" s="15" t="str">
        <f t="shared" si="16"/>
        <v>ROAA--35338</v>
      </c>
      <c r="B572" s="15" t="str">
        <f t="shared" si="17"/>
        <v>ROAA</v>
      </c>
      <c r="C572">
        <v>14</v>
      </c>
      <c r="D572" s="22">
        <v>35338</v>
      </c>
      <c r="E572">
        <v>1.01</v>
      </c>
      <c r="F572">
        <v>1.27</v>
      </c>
      <c r="G572">
        <v>1.5525</v>
      </c>
      <c r="H572">
        <v>1.2578431372548999</v>
      </c>
      <c r="I572">
        <v>1.05</v>
      </c>
      <c r="J572">
        <v>1.31</v>
      </c>
      <c r="K572">
        <v>1.59</v>
      </c>
      <c r="L572">
        <v>1.31853457172343</v>
      </c>
      <c r="M572">
        <v>0.96</v>
      </c>
      <c r="N572">
        <v>1.25</v>
      </c>
      <c r="O572">
        <v>1.54</v>
      </c>
      <c r="P572">
        <v>1.21584522035342</v>
      </c>
      <c r="Q572">
        <v>1.1299999999999999</v>
      </c>
      <c r="R572">
        <v>1.26</v>
      </c>
      <c r="S572">
        <v>1.4</v>
      </c>
      <c r="T572">
        <v>1.2641935483871001</v>
      </c>
      <c r="U572">
        <v>1.05</v>
      </c>
      <c r="V572">
        <v>1.34</v>
      </c>
      <c r="W572">
        <v>1.64</v>
      </c>
      <c r="X572">
        <v>1.35816046966732</v>
      </c>
      <c r="Y572">
        <v>1.1299999999999999</v>
      </c>
      <c r="Z572">
        <v>1.42</v>
      </c>
      <c r="AA572">
        <v>1.6875</v>
      </c>
      <c r="AB572">
        <v>1.2867</v>
      </c>
      <c r="AC572">
        <v>1.0674999999999999</v>
      </c>
      <c r="AD572">
        <v>1.2250000000000001</v>
      </c>
      <c r="AE572">
        <v>1.45</v>
      </c>
      <c r="AF572">
        <v>1.2327868852459001</v>
      </c>
      <c r="AG572">
        <v>0.98750000000000004</v>
      </c>
      <c r="AH572">
        <v>1.33</v>
      </c>
      <c r="AI572">
        <v>1.645</v>
      </c>
      <c r="AJ572">
        <v>1.38105263157895</v>
      </c>
      <c r="AK572">
        <v>1.02</v>
      </c>
      <c r="AL572">
        <v>1.26</v>
      </c>
      <c r="AM572">
        <v>1.49</v>
      </c>
      <c r="AN572">
        <v>1.22569892473118</v>
      </c>
      <c r="AO572">
        <v>1.07</v>
      </c>
      <c r="AP572">
        <v>1.3</v>
      </c>
      <c r="AQ572">
        <v>1.59</v>
      </c>
      <c r="AR572">
        <v>1.3305242718446599</v>
      </c>
      <c r="AS572">
        <v>1.04</v>
      </c>
      <c r="AT572">
        <v>1.33</v>
      </c>
      <c r="AU572">
        <v>1.6</v>
      </c>
      <c r="AV572">
        <v>1.34191011235955</v>
      </c>
      <c r="AW572">
        <v>1.03</v>
      </c>
      <c r="AX572">
        <v>1.31</v>
      </c>
      <c r="AY572">
        <v>1.57</v>
      </c>
      <c r="AZ572">
        <v>1.3045874587458699</v>
      </c>
      <c r="BA572">
        <v>1.0125</v>
      </c>
      <c r="BB572">
        <v>1.34</v>
      </c>
      <c r="BC572">
        <v>1.5874999999999999</v>
      </c>
      <c r="BD572">
        <v>1.2112499999999999</v>
      </c>
      <c r="BE572">
        <v>1.105</v>
      </c>
      <c r="BF572">
        <v>1.31</v>
      </c>
      <c r="BG572">
        <v>1.6074999999999999</v>
      </c>
      <c r="BH572">
        <v>1.4386000000000001</v>
      </c>
      <c r="BI572">
        <v>1.0275000000000001</v>
      </c>
      <c r="BJ572">
        <v>1.37</v>
      </c>
      <c r="BK572">
        <v>1.66</v>
      </c>
      <c r="BL572">
        <v>1.3179508196721299</v>
      </c>
    </row>
    <row r="573" spans="1:64" x14ac:dyDescent="0.25">
      <c r="A573" s="15" t="str">
        <f t="shared" si="16"/>
        <v>NIM--35338</v>
      </c>
      <c r="B573" s="15" t="str">
        <f t="shared" si="17"/>
        <v>NIM</v>
      </c>
      <c r="C573">
        <v>15</v>
      </c>
      <c r="D573" s="22">
        <v>35338</v>
      </c>
      <c r="E573">
        <v>4.41</v>
      </c>
      <c r="F573">
        <v>4.8949999999999996</v>
      </c>
      <c r="G573">
        <v>5.26</v>
      </c>
      <c r="H573">
        <v>4.91401960784314</v>
      </c>
      <c r="I573">
        <v>4.3449999999999998</v>
      </c>
      <c r="J573">
        <v>4.76</v>
      </c>
      <c r="K573">
        <v>5.25</v>
      </c>
      <c r="L573">
        <v>4.8224664602683198</v>
      </c>
      <c r="M573">
        <v>4.1900000000000004</v>
      </c>
      <c r="N573">
        <v>4.66</v>
      </c>
      <c r="O573">
        <v>5.23</v>
      </c>
      <c r="P573">
        <v>4.7391654247392001</v>
      </c>
      <c r="Q573">
        <v>4.7949999999999999</v>
      </c>
      <c r="R573">
        <v>5.08</v>
      </c>
      <c r="S573">
        <v>5.3</v>
      </c>
      <c r="T573">
        <v>5.0403225806451601</v>
      </c>
      <c r="U573">
        <v>4.37</v>
      </c>
      <c r="V573">
        <v>4.76</v>
      </c>
      <c r="W573">
        <v>5.27</v>
      </c>
      <c r="X573">
        <v>4.8334050880626203</v>
      </c>
      <c r="Y573">
        <v>4.835</v>
      </c>
      <c r="Z573">
        <v>5.2149999999999999</v>
      </c>
      <c r="AA573">
        <v>5.8174999999999999</v>
      </c>
      <c r="AB573">
        <v>5.282</v>
      </c>
      <c r="AC573">
        <v>4.2175000000000002</v>
      </c>
      <c r="AD573">
        <v>4.5549999999999997</v>
      </c>
      <c r="AE573">
        <v>4.9225000000000003</v>
      </c>
      <c r="AF573">
        <v>4.5695901639344303</v>
      </c>
      <c r="AG573">
        <v>4.1749999999999998</v>
      </c>
      <c r="AH573">
        <v>4.7300000000000004</v>
      </c>
      <c r="AI573">
        <v>5.17</v>
      </c>
      <c r="AJ573">
        <v>4.92008771929825</v>
      </c>
      <c r="AK573">
        <v>4.18</v>
      </c>
      <c r="AL573">
        <v>4.5199999999999996</v>
      </c>
      <c r="AM573">
        <v>5.0599999999999996</v>
      </c>
      <c r="AN573">
        <v>4.61225806451613</v>
      </c>
      <c r="AO573">
        <v>4.2300000000000004</v>
      </c>
      <c r="AP573">
        <v>4.62</v>
      </c>
      <c r="AQ573">
        <v>5.03</v>
      </c>
      <c r="AR573">
        <v>4.6496504854368901</v>
      </c>
      <c r="AS573">
        <v>4.3899999999999997</v>
      </c>
      <c r="AT573">
        <v>4.8099999999999996</v>
      </c>
      <c r="AU573">
        <v>5.36</v>
      </c>
      <c r="AV573">
        <v>4.8844943820224698</v>
      </c>
      <c r="AW573">
        <v>4.43</v>
      </c>
      <c r="AX573">
        <v>4.8899999999999997</v>
      </c>
      <c r="AY573">
        <v>5.33</v>
      </c>
      <c r="AZ573">
        <v>4.9019801980197997</v>
      </c>
      <c r="BA573">
        <v>4.5324999999999998</v>
      </c>
      <c r="BB573">
        <v>5.0049999999999999</v>
      </c>
      <c r="BC573">
        <v>5.5549999999999997</v>
      </c>
      <c r="BD573">
        <v>5.0206521739130396</v>
      </c>
      <c r="BE573">
        <v>4.26</v>
      </c>
      <c r="BF573">
        <v>4.58</v>
      </c>
      <c r="BG573">
        <v>5.2949999999999999</v>
      </c>
      <c r="BH573">
        <v>5.4725999999999999</v>
      </c>
      <c r="BI573">
        <v>4.7300000000000004</v>
      </c>
      <c r="BJ573">
        <v>5.36</v>
      </c>
      <c r="BK573">
        <v>5.76</v>
      </c>
      <c r="BL573">
        <v>5.2899180327868898</v>
      </c>
    </row>
    <row r="574" spans="1:64" x14ac:dyDescent="0.25">
      <c r="A574" s="15" t="str">
        <f t="shared" si="16"/>
        <v>Provisions / Avg Assets--35338</v>
      </c>
      <c r="B574" s="15" t="str">
        <f t="shared" si="17"/>
        <v>Provisions / Avg Assets</v>
      </c>
      <c r="C574">
        <v>16</v>
      </c>
      <c r="D574" s="22">
        <v>35338</v>
      </c>
      <c r="E574">
        <v>0</v>
      </c>
      <c r="F574">
        <v>0.11</v>
      </c>
      <c r="G574">
        <v>0.25</v>
      </c>
      <c r="H574">
        <v>0.17294117647058799</v>
      </c>
      <c r="I574">
        <v>0</v>
      </c>
      <c r="J574">
        <v>0.1</v>
      </c>
      <c r="K574">
        <v>0.22</v>
      </c>
      <c r="L574">
        <v>0.171362229102167</v>
      </c>
      <c r="M574">
        <v>0</v>
      </c>
      <c r="N574">
        <v>0.11</v>
      </c>
      <c r="O574">
        <v>0.25</v>
      </c>
      <c r="P574">
        <v>0.18796998083883301</v>
      </c>
      <c r="Q574">
        <v>0.08</v>
      </c>
      <c r="R574">
        <v>0.14000000000000001</v>
      </c>
      <c r="S574">
        <v>0.215</v>
      </c>
      <c r="T574">
        <v>0.152258064516129</v>
      </c>
      <c r="U574">
        <v>0</v>
      </c>
      <c r="V574">
        <v>0.09</v>
      </c>
      <c r="W574">
        <v>0.19</v>
      </c>
      <c r="X574">
        <v>0.14254403131115501</v>
      </c>
      <c r="Y574">
        <v>0</v>
      </c>
      <c r="Z574">
        <v>0.06</v>
      </c>
      <c r="AA574">
        <v>0.315</v>
      </c>
      <c r="AB574">
        <v>0.17760000000000001</v>
      </c>
      <c r="AC574">
        <v>0</v>
      </c>
      <c r="AD574">
        <v>9.5000000000000001E-2</v>
      </c>
      <c r="AE574">
        <v>0.26250000000000001</v>
      </c>
      <c r="AF574">
        <v>0.18860655737704901</v>
      </c>
      <c r="AG574">
        <v>0</v>
      </c>
      <c r="AH574">
        <v>0.13500000000000001</v>
      </c>
      <c r="AI574">
        <v>0.3125</v>
      </c>
      <c r="AJ574">
        <v>0.496754385964912</v>
      </c>
      <c r="AK574">
        <v>0.03</v>
      </c>
      <c r="AL574">
        <v>0.09</v>
      </c>
      <c r="AM574">
        <v>0.15</v>
      </c>
      <c r="AN574">
        <v>0.11881720430107499</v>
      </c>
      <c r="AO574">
        <v>0</v>
      </c>
      <c r="AP574">
        <v>7.0000000000000007E-2</v>
      </c>
      <c r="AQ574">
        <v>0.19</v>
      </c>
      <c r="AR574">
        <v>0.14399999999999999</v>
      </c>
      <c r="AS574">
        <v>0</v>
      </c>
      <c r="AT574">
        <v>0.11</v>
      </c>
      <c r="AU574">
        <v>0.22</v>
      </c>
      <c r="AV574">
        <v>0.160314606741573</v>
      </c>
      <c r="AW574">
        <v>0.01</v>
      </c>
      <c r="AX574">
        <v>0.09</v>
      </c>
      <c r="AY574">
        <v>0.17</v>
      </c>
      <c r="AZ574">
        <v>0.124125412541254</v>
      </c>
      <c r="BA574">
        <v>0.04</v>
      </c>
      <c r="BB574">
        <v>0.14000000000000001</v>
      </c>
      <c r="BC574">
        <v>0.26</v>
      </c>
      <c r="BD574">
        <v>0.205760869565217</v>
      </c>
      <c r="BE574">
        <v>3.2500000000000001E-2</v>
      </c>
      <c r="BF574">
        <v>0.13500000000000001</v>
      </c>
      <c r="BG574">
        <v>0.5575</v>
      </c>
      <c r="BH574">
        <v>0.81359999999999999</v>
      </c>
      <c r="BI574">
        <v>7.0000000000000007E-2</v>
      </c>
      <c r="BJ574">
        <v>0.13</v>
      </c>
      <c r="BK574">
        <v>0.2225</v>
      </c>
      <c r="BL574">
        <v>0.18877049180327901</v>
      </c>
    </row>
    <row r="575" spans="1:64" x14ac:dyDescent="0.25">
      <c r="A575" s="15" t="str">
        <f t="shared" si="16"/>
        <v>Negative Earners (last 4 qtrs)--35338</v>
      </c>
      <c r="B575" s="15" t="str">
        <f t="shared" si="17"/>
        <v>Negative Earners (last 4 qtrs)</v>
      </c>
      <c r="C575">
        <v>17</v>
      </c>
      <c r="D575" s="22">
        <v>35338</v>
      </c>
      <c r="F575">
        <v>1.92307692307692</v>
      </c>
      <c r="H575">
        <v>2</v>
      </c>
      <c r="J575">
        <v>1.31712259371834</v>
      </c>
      <c r="L575">
        <v>13</v>
      </c>
      <c r="N575">
        <v>3.2241235392320502</v>
      </c>
      <c r="P575">
        <v>309</v>
      </c>
      <c r="R575">
        <v>0</v>
      </c>
      <c r="T575">
        <v>0</v>
      </c>
      <c r="V575">
        <v>0.191938579654511</v>
      </c>
      <c r="X575">
        <v>1</v>
      </c>
      <c r="Z575">
        <v>3.9215686274509798</v>
      </c>
      <c r="AB575">
        <v>4</v>
      </c>
      <c r="AD575">
        <v>1.61290322580645</v>
      </c>
      <c r="AF575">
        <v>2</v>
      </c>
      <c r="AH575">
        <v>3.4482758620689702</v>
      </c>
      <c r="AI575"/>
      <c r="AJ575">
        <v>4</v>
      </c>
      <c r="AK575"/>
      <c r="AL575">
        <v>2.1505376344085998</v>
      </c>
      <c r="AN575">
        <v>2</v>
      </c>
      <c r="AP575">
        <v>1.1428571428571399</v>
      </c>
      <c r="AR575">
        <v>6</v>
      </c>
      <c r="AT575">
        <v>0.44150110375275903</v>
      </c>
      <c r="AV575">
        <v>2</v>
      </c>
      <c r="AX575">
        <v>0.970873786407767</v>
      </c>
      <c r="AZ575">
        <v>3</v>
      </c>
      <c r="BB575">
        <v>1.61290322580645</v>
      </c>
      <c r="BD575">
        <v>3</v>
      </c>
      <c r="BF575">
        <v>2</v>
      </c>
      <c r="BH575">
        <v>1</v>
      </c>
      <c r="BJ575">
        <v>0.80645161290322598</v>
      </c>
      <c r="BL575">
        <v>1</v>
      </c>
    </row>
    <row r="576" spans="1:64" x14ac:dyDescent="0.25">
      <c r="A576" s="15" t="str">
        <f t="shared" si="16"/>
        <v>Noncore Funding / Liab--35338</v>
      </c>
      <c r="B576" s="15" t="str">
        <f t="shared" si="17"/>
        <v>Noncore Funding / Liab</v>
      </c>
      <c r="C576">
        <v>18</v>
      </c>
      <c r="D576" s="22">
        <v>35338</v>
      </c>
      <c r="E576">
        <v>8.3628824704282891</v>
      </c>
      <c r="F576">
        <v>12.7446754211919</v>
      </c>
      <c r="G576">
        <v>16.641923028821299</v>
      </c>
      <c r="H576">
        <v>13.245351274586399</v>
      </c>
      <c r="I576">
        <v>6.76883949183265</v>
      </c>
      <c r="J576">
        <v>11.118973011220101</v>
      </c>
      <c r="K576">
        <v>16.168470272964701</v>
      </c>
      <c r="L576">
        <v>12.3767693360398</v>
      </c>
      <c r="M576">
        <v>8.9290295245991391</v>
      </c>
      <c r="N576">
        <v>13.689250113090299</v>
      </c>
      <c r="O576">
        <v>19.9461566816097</v>
      </c>
      <c r="P576">
        <v>15.831388748903001</v>
      </c>
      <c r="Q576">
        <v>8.0352226143064893</v>
      </c>
      <c r="R576">
        <v>9.9814408320536607</v>
      </c>
      <c r="S576">
        <v>15.939685674667</v>
      </c>
      <c r="T576">
        <v>11.8984022842189</v>
      </c>
      <c r="U576">
        <v>6.2283233168303704</v>
      </c>
      <c r="V576">
        <v>10.126827379223499</v>
      </c>
      <c r="W576">
        <v>15.552455556747899</v>
      </c>
      <c r="X576">
        <v>11.4363294493581</v>
      </c>
      <c r="Y576">
        <v>9.4319468666496</v>
      </c>
      <c r="Z576">
        <v>13.557195043470401</v>
      </c>
      <c r="AA576">
        <v>18.672127558371901</v>
      </c>
      <c r="AB576">
        <v>14.7183829755157</v>
      </c>
      <c r="AC576">
        <v>8.5581176700438704</v>
      </c>
      <c r="AD576">
        <v>13.378005943532299</v>
      </c>
      <c r="AE576">
        <v>18.278202767016801</v>
      </c>
      <c r="AF576">
        <v>13.870545432578099</v>
      </c>
      <c r="AG576">
        <v>7.9548680383924397</v>
      </c>
      <c r="AH576">
        <v>12.765060032864699</v>
      </c>
      <c r="AI576">
        <v>17.6195155245852</v>
      </c>
      <c r="AJ576">
        <v>16.682542701459401</v>
      </c>
      <c r="AK576">
        <v>6.32445886235248</v>
      </c>
      <c r="AL576">
        <v>9.17154342741979</v>
      </c>
      <c r="AM576">
        <v>12.9598010774969</v>
      </c>
      <c r="AN576">
        <v>10.7854727518184</v>
      </c>
      <c r="AO576">
        <v>7.0833430578570296</v>
      </c>
      <c r="AP576">
        <v>11.683997689197</v>
      </c>
      <c r="AQ576">
        <v>15.9760033908252</v>
      </c>
      <c r="AR576">
        <v>12.176029671921</v>
      </c>
      <c r="AS576">
        <v>7.1733354802350897</v>
      </c>
      <c r="AT576">
        <v>11.877493244112699</v>
      </c>
      <c r="AU576">
        <v>16.8162494095418</v>
      </c>
      <c r="AV576">
        <v>12.8787195027813</v>
      </c>
      <c r="AW576">
        <v>6.0475610072352897</v>
      </c>
      <c r="AX576">
        <v>9.0170879819234599</v>
      </c>
      <c r="AY576">
        <v>13.4685505925251</v>
      </c>
      <c r="AZ576">
        <v>10.671548509908</v>
      </c>
      <c r="BA576">
        <v>6.6729759794737804</v>
      </c>
      <c r="BB576">
        <v>11.582359193543301</v>
      </c>
      <c r="BC576">
        <v>18.096424778895098</v>
      </c>
      <c r="BD576">
        <v>13.179891974863599</v>
      </c>
      <c r="BE576">
        <v>8.5558308246441896</v>
      </c>
      <c r="BF576">
        <v>12.3685210950847</v>
      </c>
      <c r="BG576">
        <v>26.640135964354702</v>
      </c>
      <c r="BH576">
        <v>26.1364562467189</v>
      </c>
      <c r="BI576">
        <v>5.9216041364460299</v>
      </c>
      <c r="BJ576">
        <v>9.1933894913497607</v>
      </c>
      <c r="BK576">
        <v>12.917224576953799</v>
      </c>
      <c r="BL576">
        <v>10.9091824469101</v>
      </c>
    </row>
    <row r="577" spans="1:64" x14ac:dyDescent="0.25">
      <c r="A577" s="15" t="str">
        <f t="shared" si="16"/>
        <v>Brokered Dep / Liab--35338</v>
      </c>
      <c r="B577" s="15" t="str">
        <f t="shared" si="17"/>
        <v>Brokered Dep / Liab</v>
      </c>
      <c r="C577">
        <v>19</v>
      </c>
      <c r="D577" s="22">
        <v>35338</v>
      </c>
      <c r="E577">
        <v>0</v>
      </c>
      <c r="F577">
        <v>0</v>
      </c>
      <c r="G577">
        <v>0</v>
      </c>
      <c r="H577">
        <v>0.50050961623290402</v>
      </c>
      <c r="I577">
        <v>0</v>
      </c>
      <c r="J577">
        <v>0</v>
      </c>
      <c r="K577">
        <v>0</v>
      </c>
      <c r="L577">
        <v>0.59158089562712901</v>
      </c>
      <c r="M577">
        <v>0</v>
      </c>
      <c r="N577">
        <v>0</v>
      </c>
      <c r="O577">
        <v>0</v>
      </c>
      <c r="P577">
        <v>0.29076811087034699</v>
      </c>
      <c r="Q577">
        <v>0</v>
      </c>
      <c r="R577">
        <v>0</v>
      </c>
      <c r="S577">
        <v>0</v>
      </c>
      <c r="T577">
        <v>0</v>
      </c>
      <c r="U577">
        <v>0</v>
      </c>
      <c r="V577">
        <v>0</v>
      </c>
      <c r="W577">
        <v>0</v>
      </c>
      <c r="X577">
        <v>0.61520975479780904</v>
      </c>
      <c r="Y577">
        <v>0</v>
      </c>
      <c r="Z577">
        <v>0</v>
      </c>
      <c r="AA577">
        <v>0</v>
      </c>
      <c r="AB577">
        <v>0.32175447543039198</v>
      </c>
      <c r="AC577">
        <v>0</v>
      </c>
      <c r="AD577">
        <v>0</v>
      </c>
      <c r="AE577">
        <v>0</v>
      </c>
      <c r="AF577">
        <v>0.56438456645871005</v>
      </c>
      <c r="AG577">
        <v>0</v>
      </c>
      <c r="AH577">
        <v>0</v>
      </c>
      <c r="AI577">
        <v>0</v>
      </c>
      <c r="AJ577">
        <v>0.80784925672653696</v>
      </c>
      <c r="AK577">
        <v>0</v>
      </c>
      <c r="AL577">
        <v>0</v>
      </c>
      <c r="AM577">
        <v>0.1554062539244</v>
      </c>
      <c r="AN577">
        <v>0.88345704787536605</v>
      </c>
      <c r="AO577">
        <v>0</v>
      </c>
      <c r="AP577">
        <v>0</v>
      </c>
      <c r="AQ577">
        <v>0</v>
      </c>
      <c r="AR577">
        <v>0.59453665787770704</v>
      </c>
      <c r="AS577">
        <v>0</v>
      </c>
      <c r="AT577">
        <v>0</v>
      </c>
      <c r="AU577">
        <v>0</v>
      </c>
      <c r="AV577">
        <v>0.76379963276124896</v>
      </c>
      <c r="AW577">
        <v>0</v>
      </c>
      <c r="AX577">
        <v>0</v>
      </c>
      <c r="AY577">
        <v>0</v>
      </c>
      <c r="AZ577">
        <v>0.31218120314480702</v>
      </c>
      <c r="BA577">
        <v>0</v>
      </c>
      <c r="BB577">
        <v>0</v>
      </c>
      <c r="BC577">
        <v>0</v>
      </c>
      <c r="BD577">
        <v>0.37258671508394797</v>
      </c>
      <c r="BE577">
        <v>0</v>
      </c>
      <c r="BF577">
        <v>0</v>
      </c>
      <c r="BG577">
        <v>0</v>
      </c>
      <c r="BH577">
        <v>3.4906019692994601</v>
      </c>
      <c r="BI577">
        <v>0</v>
      </c>
      <c r="BJ577">
        <v>0</v>
      </c>
      <c r="BK577">
        <v>0</v>
      </c>
      <c r="BL577">
        <v>0.47978569400259702</v>
      </c>
    </row>
    <row r="578" spans="1:64" x14ac:dyDescent="0.25">
      <c r="A578" s="15" t="str">
        <f t="shared" si="16"/>
        <v>Liquid Assets / Assets--35338</v>
      </c>
      <c r="B578" s="15" t="str">
        <f t="shared" si="17"/>
        <v>Liquid Assets / Assets</v>
      </c>
      <c r="C578">
        <v>20</v>
      </c>
      <c r="D578" s="22">
        <v>35338</v>
      </c>
      <c r="E578">
        <v>9.9285989859622195</v>
      </c>
      <c r="F578">
        <v>21.8008681043184</v>
      </c>
      <c r="G578">
        <v>27.8974277653938</v>
      </c>
      <c r="H578">
        <v>20.467257258709498</v>
      </c>
      <c r="I578">
        <v>9.9368280267908204</v>
      </c>
      <c r="J578">
        <v>18.7012668843314</v>
      </c>
      <c r="K578">
        <v>26.919654154552699</v>
      </c>
      <c r="L578">
        <v>18.8658912184125</v>
      </c>
      <c r="M578">
        <v>9.5998528308441209</v>
      </c>
      <c r="N578">
        <v>18.185642363348801</v>
      </c>
      <c r="O578">
        <v>27.975574371704901</v>
      </c>
      <c r="P578">
        <v>19.4522931524351</v>
      </c>
      <c r="Q578">
        <v>11.8861378700805</v>
      </c>
      <c r="R578">
        <v>22.872661436330699</v>
      </c>
      <c r="S578">
        <v>35.146057864514198</v>
      </c>
      <c r="T578">
        <v>23.899734432743301</v>
      </c>
      <c r="U578">
        <v>11.0908353609084</v>
      </c>
      <c r="V578">
        <v>19.1268543065035</v>
      </c>
      <c r="W578">
        <v>26.6692877268855</v>
      </c>
      <c r="X578">
        <v>19.454045167608601</v>
      </c>
      <c r="Y578">
        <v>11.007203424032101</v>
      </c>
      <c r="Z578">
        <v>20.0768703364595</v>
      </c>
      <c r="AA578">
        <v>26.2179733468511</v>
      </c>
      <c r="AB578">
        <v>18.174185280881801</v>
      </c>
      <c r="AC578">
        <v>6.7456665538212004</v>
      </c>
      <c r="AD578">
        <v>15.1337883276595</v>
      </c>
      <c r="AE578">
        <v>24.2741197348582</v>
      </c>
      <c r="AF578">
        <v>16.510074247649801</v>
      </c>
      <c r="AG578">
        <v>4.0362024082973997</v>
      </c>
      <c r="AH578">
        <v>15.042891375483901</v>
      </c>
      <c r="AI578">
        <v>25.694130290562999</v>
      </c>
      <c r="AJ578">
        <v>16.440360385527999</v>
      </c>
      <c r="AK578">
        <v>12.813177666308899</v>
      </c>
      <c r="AL578">
        <v>20.021490334418001</v>
      </c>
      <c r="AM578">
        <v>28.873184444791502</v>
      </c>
      <c r="AN578">
        <v>20.930481576858199</v>
      </c>
      <c r="AO578">
        <v>8.3486963392151701</v>
      </c>
      <c r="AP578">
        <v>16.591455581540899</v>
      </c>
      <c r="AQ578">
        <v>25.0487188740527</v>
      </c>
      <c r="AR578">
        <v>17.452924474588698</v>
      </c>
      <c r="AS578">
        <v>9.9248523886205007</v>
      </c>
      <c r="AT578">
        <v>17.373705842568</v>
      </c>
      <c r="AU578">
        <v>25.472089129101199</v>
      </c>
      <c r="AV578">
        <v>17.7598049016853</v>
      </c>
      <c r="AW578">
        <v>11.389878831076301</v>
      </c>
      <c r="AX578">
        <v>19.715744445977599</v>
      </c>
      <c r="AY578">
        <v>27.474291358721501</v>
      </c>
      <c r="AZ578">
        <v>19.6198229699684</v>
      </c>
      <c r="BA578">
        <v>13.9118286278807</v>
      </c>
      <c r="BB578">
        <v>21.841466444473799</v>
      </c>
      <c r="BC578">
        <v>29.059434226194899</v>
      </c>
      <c r="BD578">
        <v>22.020176590757899</v>
      </c>
      <c r="BE578">
        <v>11.392553656141899</v>
      </c>
      <c r="BF578">
        <v>19.9007853448364</v>
      </c>
      <c r="BG578">
        <v>27.1018608019345</v>
      </c>
      <c r="BH578">
        <v>21.077259405183099</v>
      </c>
      <c r="BI578">
        <v>14.4011628596389</v>
      </c>
      <c r="BJ578">
        <v>20.916660134995698</v>
      </c>
      <c r="BK578">
        <v>28.117372692482999</v>
      </c>
      <c r="BL578">
        <v>21.823981528444701</v>
      </c>
    </row>
    <row r="579" spans="1:64" x14ac:dyDescent="0.25">
      <c r="A579" s="15" t="str">
        <f t="shared" ref="A579:A642" si="18">B579&amp;"--"&amp;D579</f>
        <v>Net Loan Growth (last 4 qtrs)--35338</v>
      </c>
      <c r="B579" s="15" t="str">
        <f t="shared" ref="B579:B642" si="19">VLOOKUP(C579,labels,2,FALSE)</f>
        <v>Net Loan Growth (last 4 qtrs)</v>
      </c>
      <c r="C579">
        <v>21</v>
      </c>
      <c r="D579" s="22">
        <v>35338</v>
      </c>
      <c r="E579">
        <v>4.0650000000000004</v>
      </c>
      <c r="F579">
        <v>7.83</v>
      </c>
      <c r="G579">
        <v>17.25</v>
      </c>
      <c r="H579">
        <v>14.2744554455446</v>
      </c>
      <c r="I579">
        <v>2.0099999999999998</v>
      </c>
      <c r="J579">
        <v>7.8150000000000004</v>
      </c>
      <c r="K579">
        <v>15.03</v>
      </c>
      <c r="L579">
        <v>10.0457008368201</v>
      </c>
      <c r="M579">
        <v>2.8849999999999998</v>
      </c>
      <c r="N579">
        <v>9.25</v>
      </c>
      <c r="O579">
        <v>17.914999999999999</v>
      </c>
      <c r="P579">
        <v>12.8884477709079</v>
      </c>
      <c r="Q579">
        <v>2.98</v>
      </c>
      <c r="R579">
        <v>6.49</v>
      </c>
      <c r="S579">
        <v>12.914999999999999</v>
      </c>
      <c r="T579">
        <v>9.7912903225806396</v>
      </c>
      <c r="U579">
        <v>2.02</v>
      </c>
      <c r="V579">
        <v>7.5949999999999998</v>
      </c>
      <c r="W579">
        <v>15.3725</v>
      </c>
      <c r="X579">
        <v>9.8480753968254007</v>
      </c>
      <c r="Y579">
        <v>1.6</v>
      </c>
      <c r="Z579">
        <v>8.61</v>
      </c>
      <c r="AA579">
        <v>16.427499999999998</v>
      </c>
      <c r="AB579">
        <v>15.1470408163265</v>
      </c>
      <c r="AC579">
        <v>2.8250000000000002</v>
      </c>
      <c r="AD579">
        <v>8.48</v>
      </c>
      <c r="AE579">
        <v>16.98</v>
      </c>
      <c r="AF579">
        <v>11.2525619834711</v>
      </c>
      <c r="AG579">
        <v>1.03</v>
      </c>
      <c r="AH579">
        <v>5.8</v>
      </c>
      <c r="AI579">
        <v>12.34</v>
      </c>
      <c r="AJ579">
        <v>7.5418918918918898</v>
      </c>
      <c r="AK579">
        <v>3.04</v>
      </c>
      <c r="AL579">
        <v>10.59</v>
      </c>
      <c r="AM579">
        <v>16.649999999999999</v>
      </c>
      <c r="AN579">
        <v>10.326989247311801</v>
      </c>
      <c r="AO579">
        <v>0.41749999999999998</v>
      </c>
      <c r="AP579">
        <v>5.585</v>
      </c>
      <c r="AQ579">
        <v>12</v>
      </c>
      <c r="AR579">
        <v>7.2025680933852101</v>
      </c>
      <c r="AS579">
        <v>3.5449999999999999</v>
      </c>
      <c r="AT579">
        <v>10.95</v>
      </c>
      <c r="AU579">
        <v>19.170000000000002</v>
      </c>
      <c r="AV579">
        <v>13.4344594594595</v>
      </c>
      <c r="AW579">
        <v>3.9849999999999999</v>
      </c>
      <c r="AX579">
        <v>9.7899999999999991</v>
      </c>
      <c r="AY579">
        <v>16.565000000000001</v>
      </c>
      <c r="AZ579">
        <v>11.257142857142901</v>
      </c>
      <c r="BA579">
        <v>5.2725</v>
      </c>
      <c r="BB579">
        <v>11.22</v>
      </c>
      <c r="BC579">
        <v>20.682500000000001</v>
      </c>
      <c r="BD579">
        <v>16.828146067415702</v>
      </c>
      <c r="BE579">
        <v>2.89</v>
      </c>
      <c r="BF579">
        <v>9.81</v>
      </c>
      <c r="BG579">
        <v>14.3</v>
      </c>
      <c r="BH579">
        <v>9.7948888888888899</v>
      </c>
      <c r="BI579">
        <v>5.3775000000000004</v>
      </c>
      <c r="BJ579">
        <v>12.975</v>
      </c>
      <c r="BK579">
        <v>21.195</v>
      </c>
      <c r="BL579">
        <v>14.766271186440701</v>
      </c>
    </row>
    <row r="580" spans="1:64" x14ac:dyDescent="0.25">
      <c r="A580" s="15" t="str">
        <f t="shared" si="18"/>
        <v>Banks w/ Loan Growth (last 4 qtrs)--35338</v>
      </c>
      <c r="B580" s="15" t="str">
        <f t="shared" si="19"/>
        <v>Banks w/ Loan Growth (last 4 qtrs)</v>
      </c>
      <c r="C580">
        <v>22</v>
      </c>
      <c r="D580" s="22">
        <v>35338</v>
      </c>
      <c r="F580">
        <v>85.576923076923094</v>
      </c>
      <c r="J580">
        <v>79.837892603850094</v>
      </c>
      <c r="N580">
        <v>81.698664440734603</v>
      </c>
      <c r="R580">
        <v>80.645161290322605</v>
      </c>
      <c r="V580">
        <v>78.886756238003798</v>
      </c>
      <c r="Z580">
        <v>78.431372549019599</v>
      </c>
      <c r="AD580">
        <v>80.645161290322605</v>
      </c>
      <c r="AH580">
        <v>78.448275862068996</v>
      </c>
      <c r="AI580"/>
      <c r="AK580"/>
      <c r="AL580">
        <v>87.096774193548399</v>
      </c>
      <c r="AP580">
        <v>76</v>
      </c>
      <c r="AT580">
        <v>85.871964679911699</v>
      </c>
      <c r="AX580">
        <v>84.789644012945004</v>
      </c>
      <c r="BB580">
        <v>84.408602150537604</v>
      </c>
      <c r="BF580">
        <v>74</v>
      </c>
      <c r="BJ580">
        <v>90.322580645161295</v>
      </c>
    </row>
    <row r="581" spans="1:64" x14ac:dyDescent="0.25">
      <c r="A581" s="15" t="str">
        <f t="shared" si="18"/>
        <v>Equity / Assets--35430</v>
      </c>
      <c r="B581" s="15" t="str">
        <f t="shared" si="19"/>
        <v>Equity / Assets</v>
      </c>
      <c r="C581">
        <v>1</v>
      </c>
      <c r="D581" s="22">
        <v>35430</v>
      </c>
      <c r="E581">
        <v>8.3853799939647207</v>
      </c>
      <c r="F581">
        <v>9.2574653817941606</v>
      </c>
      <c r="G581">
        <v>10.982450435436499</v>
      </c>
      <c r="H581">
        <v>9.9796650043877495</v>
      </c>
      <c r="I581">
        <v>8.1772452305057897</v>
      </c>
      <c r="J581">
        <v>9.4440414166062094</v>
      </c>
      <c r="K581">
        <v>11.227641131571801</v>
      </c>
      <c r="L581">
        <v>10.1399284581512</v>
      </c>
      <c r="M581">
        <v>7.9683260424165203</v>
      </c>
      <c r="N581">
        <v>9.3801226397911499</v>
      </c>
      <c r="O581">
        <v>11.466641545772401</v>
      </c>
      <c r="P581">
        <v>10.234062365861501</v>
      </c>
      <c r="Q581">
        <v>8.8257520940316407</v>
      </c>
      <c r="R581">
        <v>9.9213724088634692</v>
      </c>
      <c r="S581">
        <v>11.3409304355262</v>
      </c>
      <c r="T581">
        <v>10.6289637515486</v>
      </c>
      <c r="U581">
        <v>8.0470954525420595</v>
      </c>
      <c r="V581">
        <v>9.2707442258340507</v>
      </c>
      <c r="W581">
        <v>10.9491614242237</v>
      </c>
      <c r="X581">
        <v>9.8842750281750593</v>
      </c>
      <c r="Y581">
        <v>8.3826724504555301</v>
      </c>
      <c r="Z581">
        <v>9.2953567388638305</v>
      </c>
      <c r="AA581">
        <v>11.3588641888495</v>
      </c>
      <c r="AB581">
        <v>10.1348994829892</v>
      </c>
      <c r="AC581">
        <v>8.2620755377705102</v>
      </c>
      <c r="AD581">
        <v>9.8578427989786803</v>
      </c>
      <c r="AE581">
        <v>11.332693497507201</v>
      </c>
      <c r="AF581">
        <v>10.299719525932799</v>
      </c>
      <c r="AG581">
        <v>8.5968479918657899</v>
      </c>
      <c r="AH581">
        <v>10.3059667532189</v>
      </c>
      <c r="AI581">
        <v>12.8326859444684</v>
      </c>
      <c r="AJ581">
        <v>12.098330680617201</v>
      </c>
      <c r="AK581">
        <v>7.5754310344827598</v>
      </c>
      <c r="AL581">
        <v>8.8346545410647508</v>
      </c>
      <c r="AM581">
        <v>10.171149144254301</v>
      </c>
      <c r="AN581">
        <v>9.4390339802410193</v>
      </c>
      <c r="AO581">
        <v>8.61698386025245</v>
      </c>
      <c r="AP581">
        <v>9.9935073634742793</v>
      </c>
      <c r="AQ581">
        <v>12.0599329421626</v>
      </c>
      <c r="AR581">
        <v>10.727521783832501</v>
      </c>
      <c r="AS581">
        <v>7.7369829806575403</v>
      </c>
      <c r="AT581">
        <v>8.87865085459147</v>
      </c>
      <c r="AU581">
        <v>10.6992260475047</v>
      </c>
      <c r="AV581">
        <v>9.5180737948310892</v>
      </c>
      <c r="AW581">
        <v>8.0456441149212203</v>
      </c>
      <c r="AX581">
        <v>9.2824528984444505</v>
      </c>
      <c r="AY581">
        <v>10.908162186916501</v>
      </c>
      <c r="AZ581">
        <v>9.6547979090835305</v>
      </c>
      <c r="BA581">
        <v>7.7337572719499699</v>
      </c>
      <c r="BB581">
        <v>8.9266529914338495</v>
      </c>
      <c r="BC581">
        <v>10.737417119364499</v>
      </c>
      <c r="BD581">
        <v>9.9119816916503698</v>
      </c>
      <c r="BE581">
        <v>8.4598125907351207</v>
      </c>
      <c r="BF581">
        <v>9.7030055130713109</v>
      </c>
      <c r="BG581">
        <v>10.896254030390701</v>
      </c>
      <c r="BH581">
        <v>15.763185269735899</v>
      </c>
      <c r="BI581">
        <v>7.7096742691187403</v>
      </c>
      <c r="BJ581">
        <v>8.9527255301451607</v>
      </c>
      <c r="BK581">
        <v>10.527675917601201</v>
      </c>
      <c r="BL581">
        <v>9.4528264413506005</v>
      </c>
    </row>
    <row r="582" spans="1:64" x14ac:dyDescent="0.25">
      <c r="A582" s="15" t="str">
        <f t="shared" si="18"/>
        <v>Total Risk Based Capital Ratio--35430</v>
      </c>
      <c r="B582" s="15" t="str">
        <f t="shared" si="19"/>
        <v>Total Risk Based Capital Ratio</v>
      </c>
      <c r="C582">
        <v>2</v>
      </c>
      <c r="D582" s="22">
        <v>35430</v>
      </c>
      <c r="E582">
        <v>12.437511951266201</v>
      </c>
      <c r="F582">
        <v>14.893617021276601</v>
      </c>
      <c r="G582">
        <v>20.489006604133699</v>
      </c>
      <c r="H582">
        <v>16.5887107568118</v>
      </c>
      <c r="I582">
        <v>12.2993657459324</v>
      </c>
      <c r="J582">
        <v>14.6396774735428</v>
      </c>
      <c r="K582">
        <v>18.5309981520235</v>
      </c>
      <c r="L582">
        <v>16.480215827507902</v>
      </c>
      <c r="M582">
        <v>12.743451218958599</v>
      </c>
      <c r="N582">
        <v>15.594030948932</v>
      </c>
      <c r="O582">
        <v>20.5729244132433</v>
      </c>
      <c r="P582">
        <v>18.1173281836002</v>
      </c>
      <c r="Q582">
        <v>13.546798270768299</v>
      </c>
      <c r="R582">
        <v>15.091138559576301</v>
      </c>
      <c r="S582">
        <v>19.6670421379179</v>
      </c>
      <c r="T582">
        <v>17.864769978943301</v>
      </c>
      <c r="U582">
        <v>12.0911698692796</v>
      </c>
      <c r="V582">
        <v>14.385495373468</v>
      </c>
      <c r="W582">
        <v>17.550632025283701</v>
      </c>
      <c r="X582">
        <v>16.005267360272502</v>
      </c>
      <c r="Y582">
        <v>13.2542913371335</v>
      </c>
      <c r="Z582">
        <v>15.0284334649106</v>
      </c>
      <c r="AA582">
        <v>18.822357224510998</v>
      </c>
      <c r="AB582">
        <v>16.611451093982101</v>
      </c>
      <c r="AC582">
        <v>12.4232689177663</v>
      </c>
      <c r="AD582">
        <v>15.4418509835898</v>
      </c>
      <c r="AE582">
        <v>20.112183095003701</v>
      </c>
      <c r="AF582">
        <v>17.148296507543499</v>
      </c>
      <c r="AG582">
        <v>12.5532399869749</v>
      </c>
      <c r="AH582">
        <v>15.9657042642331</v>
      </c>
      <c r="AI582">
        <v>21.370563007573701</v>
      </c>
      <c r="AJ582">
        <v>20.6489752930771</v>
      </c>
      <c r="AK582">
        <v>11.8743508087069</v>
      </c>
      <c r="AL582">
        <v>13.726398936062999</v>
      </c>
      <c r="AM582">
        <v>16.9198463895878</v>
      </c>
      <c r="AN582">
        <v>15.3991889561037</v>
      </c>
      <c r="AO582">
        <v>12.9664451966069</v>
      </c>
      <c r="AP582">
        <v>15.5285620485883</v>
      </c>
      <c r="AQ582">
        <v>19.682997118155601</v>
      </c>
      <c r="AR582">
        <v>17.3416110252914</v>
      </c>
      <c r="AS582">
        <v>11.616600104184799</v>
      </c>
      <c r="AT582">
        <v>13.3141413088787</v>
      </c>
      <c r="AU582">
        <v>16.890750128572499</v>
      </c>
      <c r="AV582">
        <v>15.063531314982599</v>
      </c>
      <c r="AW582">
        <v>12.6794562317368</v>
      </c>
      <c r="AX582">
        <v>14.688675302967001</v>
      </c>
      <c r="AY582">
        <v>18.4490306441526</v>
      </c>
      <c r="AZ582">
        <v>16.2552969099218</v>
      </c>
      <c r="BA582">
        <v>11.4834748990266</v>
      </c>
      <c r="BB582">
        <v>13.43900810399</v>
      </c>
      <c r="BC582">
        <v>17.4440769001619</v>
      </c>
      <c r="BD582">
        <v>15.885205335509401</v>
      </c>
      <c r="BE582">
        <v>12.0971748418508</v>
      </c>
      <c r="BF582">
        <v>14.073742445076901</v>
      </c>
      <c r="BG582">
        <v>17.832894827603202</v>
      </c>
      <c r="BH582">
        <v>40.968467031969602</v>
      </c>
      <c r="BI582">
        <v>11.381980672388799</v>
      </c>
      <c r="BJ582">
        <v>13.2269128238741</v>
      </c>
      <c r="BK582">
        <v>16.2816110930648</v>
      </c>
      <c r="BL582">
        <v>14.7729460309786</v>
      </c>
    </row>
    <row r="583" spans="1:64" x14ac:dyDescent="0.25">
      <c r="A583" s="15" t="str">
        <f t="shared" si="18"/>
        <v>Tier 1 Leverage Ratio--35430</v>
      </c>
      <c r="B583" s="15" t="str">
        <f t="shared" si="19"/>
        <v>Tier 1 Leverage Ratio</v>
      </c>
      <c r="C583">
        <v>3</v>
      </c>
      <c r="D583" s="22">
        <v>35430</v>
      </c>
      <c r="E583">
        <v>8.1396869686532707</v>
      </c>
      <c r="F583">
        <v>9.1355618748384302</v>
      </c>
      <c r="G583">
        <v>11.190736716650999</v>
      </c>
      <c r="H583">
        <v>9.97940279513994</v>
      </c>
      <c r="I583">
        <v>8.1385784681352593</v>
      </c>
      <c r="J583">
        <v>9.36642027455121</v>
      </c>
      <c r="K583">
        <v>11.330859440048901</v>
      </c>
      <c r="L583">
        <v>10.144158885517699</v>
      </c>
      <c r="M583">
        <v>7.9209912777968396</v>
      </c>
      <c r="N583">
        <v>9.2629922808397698</v>
      </c>
      <c r="O583">
        <v>11.313353208849801</v>
      </c>
      <c r="P583">
        <v>10.178296697946299</v>
      </c>
      <c r="Q583">
        <v>8.5867607867587292</v>
      </c>
      <c r="R583">
        <v>9.4638816362054001</v>
      </c>
      <c r="S583">
        <v>11.4337839008772</v>
      </c>
      <c r="T583">
        <v>10.5420160954774</v>
      </c>
      <c r="U583">
        <v>8.0854275550976293</v>
      </c>
      <c r="V583">
        <v>9.2168674698795208</v>
      </c>
      <c r="W583">
        <v>10.7604749347457</v>
      </c>
      <c r="X583">
        <v>9.8743922219827809</v>
      </c>
      <c r="Y583">
        <v>8.3275654630012195</v>
      </c>
      <c r="Z583">
        <v>9.1945744128422309</v>
      </c>
      <c r="AA583">
        <v>11.4412894724405</v>
      </c>
      <c r="AB583">
        <v>10.2132655457585</v>
      </c>
      <c r="AC583">
        <v>8.3172683181490807</v>
      </c>
      <c r="AD583">
        <v>9.8798955613576993</v>
      </c>
      <c r="AE583">
        <v>11.562444378333501</v>
      </c>
      <c r="AF583">
        <v>10.3469653639984</v>
      </c>
      <c r="AG583">
        <v>8.3742522989018795</v>
      </c>
      <c r="AH583">
        <v>10.6471252930363</v>
      </c>
      <c r="AI583">
        <v>13.029933631315201</v>
      </c>
      <c r="AJ583">
        <v>12.316207206761501</v>
      </c>
      <c r="AK583">
        <v>7.4774888231219698</v>
      </c>
      <c r="AL583">
        <v>8.7458035637427898</v>
      </c>
      <c r="AM583">
        <v>10.2740450745953</v>
      </c>
      <c r="AN583">
        <v>9.3751887190164194</v>
      </c>
      <c r="AO583">
        <v>8.62021044272384</v>
      </c>
      <c r="AP583">
        <v>10.0128256158507</v>
      </c>
      <c r="AQ583">
        <v>11.9703111017529</v>
      </c>
      <c r="AR583">
        <v>10.759667333304501</v>
      </c>
      <c r="AS583">
        <v>7.7437932913067202</v>
      </c>
      <c r="AT583">
        <v>8.7116720311705897</v>
      </c>
      <c r="AU583">
        <v>10.659072416598899</v>
      </c>
      <c r="AV583">
        <v>9.4735918384452003</v>
      </c>
      <c r="AW583">
        <v>8.0981799966605408</v>
      </c>
      <c r="AX583">
        <v>9.1221653255303607</v>
      </c>
      <c r="AY583">
        <v>10.659072416598899</v>
      </c>
      <c r="AZ583">
        <v>9.5610167775998605</v>
      </c>
      <c r="BA583">
        <v>7.7571410487874299</v>
      </c>
      <c r="BB583">
        <v>8.7993386781616199</v>
      </c>
      <c r="BC583">
        <v>11.0364694013382</v>
      </c>
      <c r="BD583">
        <v>9.8652001623374304</v>
      </c>
      <c r="BE583">
        <v>8.3071766525003898</v>
      </c>
      <c r="BF583">
        <v>9.5139425440753005</v>
      </c>
      <c r="BG583">
        <v>10.745349926401699</v>
      </c>
      <c r="BH583">
        <v>17.568174272550198</v>
      </c>
      <c r="BI583">
        <v>7.9302661766863496</v>
      </c>
      <c r="BJ583">
        <v>8.9951415500083893</v>
      </c>
      <c r="BK583">
        <v>10.3137406422961</v>
      </c>
      <c r="BL583">
        <v>9.5487725029543906</v>
      </c>
    </row>
    <row r="584" spans="1:64" x14ac:dyDescent="0.25">
      <c r="A584" s="15" t="str">
        <f t="shared" si="18"/>
        <v>ALLL / Nonaccrual Loans--35430</v>
      </c>
      <c r="B584" s="15" t="str">
        <f t="shared" si="19"/>
        <v>ALLL / Nonaccrual Loans</v>
      </c>
      <c r="C584">
        <v>4</v>
      </c>
      <c r="D584" s="22">
        <v>35430</v>
      </c>
      <c r="E584">
        <v>136.374520118493</v>
      </c>
      <c r="F584">
        <v>335.43599795861599</v>
      </c>
      <c r="G584">
        <v>744.13300835654604</v>
      </c>
      <c r="H584">
        <v>957.57717362083702</v>
      </c>
      <c r="I584">
        <v>149.29284130503601</v>
      </c>
      <c r="J584">
        <v>348.837052518034</v>
      </c>
      <c r="K584">
        <v>824.43181818181802</v>
      </c>
      <c r="L584">
        <v>1074.2416498661601</v>
      </c>
      <c r="M584">
        <v>140.89511086849899</v>
      </c>
      <c r="N584">
        <v>301.58882016995898</v>
      </c>
      <c r="O584">
        <v>791.33818883818901</v>
      </c>
      <c r="P584">
        <v>929.09843975094702</v>
      </c>
      <c r="Q584">
        <v>183.812949640288</v>
      </c>
      <c r="R584">
        <v>631.27340823969996</v>
      </c>
      <c r="S584">
        <v>957.89473684210498</v>
      </c>
      <c r="T584">
        <v>1587.5317839040899</v>
      </c>
      <c r="U584">
        <v>175.06853487663699</v>
      </c>
      <c r="V584">
        <v>386.84210526315798</v>
      </c>
      <c r="W584">
        <v>996.37681159420299</v>
      </c>
      <c r="X584">
        <v>1343.03802978352</v>
      </c>
      <c r="Y584">
        <v>137.62541806020101</v>
      </c>
      <c r="Z584">
        <v>276.49402390438303</v>
      </c>
      <c r="AA584">
        <v>761.11111111111097</v>
      </c>
      <c r="AB584">
        <v>1019.1001878496101</v>
      </c>
      <c r="AC584">
        <v>122.00647249190899</v>
      </c>
      <c r="AD584">
        <v>325.427872860636</v>
      </c>
      <c r="AE584">
        <v>809.52380952380997</v>
      </c>
      <c r="AF584">
        <v>728.73550361587399</v>
      </c>
      <c r="AG584">
        <v>147.259273373984</v>
      </c>
      <c r="AH584">
        <v>385.58751529987802</v>
      </c>
      <c r="AI584">
        <v>763.94114145973595</v>
      </c>
      <c r="AJ584">
        <v>2816.6440076209701</v>
      </c>
      <c r="AK584">
        <v>105.610065411828</v>
      </c>
      <c r="AL584">
        <v>177.38122223229701</v>
      </c>
      <c r="AM584">
        <v>475.81196581196599</v>
      </c>
      <c r="AN584">
        <v>585.71606912991899</v>
      </c>
      <c r="AO584">
        <v>136.721009495163</v>
      </c>
      <c r="AP584">
        <v>307.68115942028999</v>
      </c>
      <c r="AQ584">
        <v>803.40909090909099</v>
      </c>
      <c r="AR584">
        <v>978.26715177238998</v>
      </c>
      <c r="AS584">
        <v>162.21632400853801</v>
      </c>
      <c r="AT584">
        <v>393.269230769231</v>
      </c>
      <c r="AU584">
        <v>1000.38126361656</v>
      </c>
      <c r="AV584">
        <v>1128.0742627068801</v>
      </c>
      <c r="AW584">
        <v>137.5</v>
      </c>
      <c r="AX584">
        <v>324.038461538462</v>
      </c>
      <c r="AY584">
        <v>753.40909090909099</v>
      </c>
      <c r="AZ584">
        <v>834.27196435383405</v>
      </c>
      <c r="BA584">
        <v>133.536789297659</v>
      </c>
      <c r="BB584">
        <v>358.46463924267698</v>
      </c>
      <c r="BC584">
        <v>808.99859943977594</v>
      </c>
      <c r="BD584">
        <v>1200.0521346821499</v>
      </c>
      <c r="BE584">
        <v>272.36180614365998</v>
      </c>
      <c r="BF584">
        <v>567.14074074074097</v>
      </c>
      <c r="BG584">
        <v>1708.6601307189501</v>
      </c>
      <c r="BH584">
        <v>3064.92808944937</v>
      </c>
      <c r="BI584">
        <v>165.38184512705701</v>
      </c>
      <c r="BJ584">
        <v>385.87719298245599</v>
      </c>
      <c r="BK584">
        <v>1054.3385490753899</v>
      </c>
      <c r="BL584">
        <v>2093.57519138414</v>
      </c>
    </row>
    <row r="585" spans="1:64" x14ac:dyDescent="0.25">
      <c r="A585" s="15" t="str">
        <f t="shared" si="18"/>
        <v>[NCL + OREO] / [Total Loans + OREO]--35430</v>
      </c>
      <c r="B585" s="15" t="str">
        <f t="shared" si="19"/>
        <v>[NCL + OREO] / [Total Loans + OREO]</v>
      </c>
      <c r="C585">
        <v>5</v>
      </c>
      <c r="D585" s="22">
        <v>35430</v>
      </c>
      <c r="E585">
        <v>0.47570506286102598</v>
      </c>
      <c r="F585">
        <v>1.1886586695746999</v>
      </c>
      <c r="G585">
        <v>1.9337016574585599</v>
      </c>
      <c r="H585">
        <v>1.4091464715622199</v>
      </c>
      <c r="I585">
        <v>0.24392596669854899</v>
      </c>
      <c r="J585">
        <v>0.794971548749142</v>
      </c>
      <c r="K585">
        <v>1.70741945623842</v>
      </c>
      <c r="L585">
        <v>1.1753084238076399</v>
      </c>
      <c r="M585">
        <v>0.30313474743812702</v>
      </c>
      <c r="N585">
        <v>0.81122271268752599</v>
      </c>
      <c r="O585">
        <v>1.70369072971317</v>
      </c>
      <c r="P585">
        <v>1.2374520825008</v>
      </c>
      <c r="Q585">
        <v>0.50828619999799096</v>
      </c>
      <c r="R585">
        <v>0.75626886821514405</v>
      </c>
      <c r="S585">
        <v>1.32426075616776</v>
      </c>
      <c r="T585">
        <v>1.06065440999654</v>
      </c>
      <c r="U585">
        <v>0.195836918865719</v>
      </c>
      <c r="V585">
        <v>0.67145704031980902</v>
      </c>
      <c r="W585">
        <v>1.3796779801335</v>
      </c>
      <c r="X585">
        <v>0.93901470462095604</v>
      </c>
      <c r="Y585">
        <v>0.31847093383783898</v>
      </c>
      <c r="Z585">
        <v>0.85945354641503702</v>
      </c>
      <c r="AA585">
        <v>2.17561525069627</v>
      </c>
      <c r="AB585">
        <v>1.4496796208279299</v>
      </c>
      <c r="AC585">
        <v>0.27913276937560499</v>
      </c>
      <c r="AD585">
        <v>1.05228543242354</v>
      </c>
      <c r="AE585">
        <v>2.01140834839003</v>
      </c>
      <c r="AF585">
        <v>1.44012863025008</v>
      </c>
      <c r="AG585">
        <v>0.354763275289603</v>
      </c>
      <c r="AH585">
        <v>1.2491237014849299</v>
      </c>
      <c r="AI585">
        <v>2.81584582023951</v>
      </c>
      <c r="AJ585">
        <v>1.7733133719260501</v>
      </c>
      <c r="AK585">
        <v>0.45048399106477999</v>
      </c>
      <c r="AL585">
        <v>0.98527141847347899</v>
      </c>
      <c r="AM585">
        <v>1.71546079333297</v>
      </c>
      <c r="AN585">
        <v>1.2905588409161299</v>
      </c>
      <c r="AO585">
        <v>0.29167116776493501</v>
      </c>
      <c r="AP585">
        <v>0.90824406148113601</v>
      </c>
      <c r="AQ585">
        <v>2.0856891569292602</v>
      </c>
      <c r="AR585">
        <v>1.3724704628187001</v>
      </c>
      <c r="AS585">
        <v>0.23607589402815399</v>
      </c>
      <c r="AT585">
        <v>0.72843098981438803</v>
      </c>
      <c r="AU585">
        <v>1.3690212010515199</v>
      </c>
      <c r="AV585">
        <v>1.0070279035646601</v>
      </c>
      <c r="AW585">
        <v>0.29815641927207098</v>
      </c>
      <c r="AX585">
        <v>0.76568345949708505</v>
      </c>
      <c r="AY585">
        <v>1.42978310917242</v>
      </c>
      <c r="AZ585">
        <v>1.0778380929123399</v>
      </c>
      <c r="BA585">
        <v>0.209811073251709</v>
      </c>
      <c r="BB585">
        <v>0.67145704031980902</v>
      </c>
      <c r="BC585">
        <v>1.4712362780452</v>
      </c>
      <c r="BD585">
        <v>1.0935127081356699</v>
      </c>
      <c r="BE585">
        <v>0.25325920256909001</v>
      </c>
      <c r="BF585">
        <v>0.85976962356546205</v>
      </c>
      <c r="BG585">
        <v>1.6623424969931999</v>
      </c>
      <c r="BH585">
        <v>1.16170139696427</v>
      </c>
      <c r="BI585">
        <v>0.21140506372433199</v>
      </c>
      <c r="BJ585">
        <v>0.71172830558318401</v>
      </c>
      <c r="BK585">
        <v>1.3985798814496699</v>
      </c>
      <c r="BL585">
        <v>0.93908058486178403</v>
      </c>
    </row>
    <row r="586" spans="1:64" x14ac:dyDescent="0.25">
      <c r="A586" s="15" t="str">
        <f t="shared" si="18"/>
        <v>[Noncurrent + Delinquent Loans] / [Capital + ALLL]--35430</v>
      </c>
      <c r="B586" s="15" t="str">
        <f t="shared" si="19"/>
        <v>[Noncurrent + Delinquent Loans] / [Capital + ALLL]</v>
      </c>
      <c r="C586">
        <v>6</v>
      </c>
      <c r="D586" s="22">
        <v>35430</v>
      </c>
      <c r="E586">
        <v>9.9471530855779093</v>
      </c>
      <c r="F586">
        <v>15.8230708394532</v>
      </c>
      <c r="G586">
        <v>24.321836320155299</v>
      </c>
      <c r="H586">
        <v>18.640219105782201</v>
      </c>
      <c r="I586">
        <v>6.2197182321511502</v>
      </c>
      <c r="J586">
        <v>12.7813234800134</v>
      </c>
      <c r="K586">
        <v>21.514402231641501</v>
      </c>
      <c r="L586">
        <v>15.4112668916666</v>
      </c>
      <c r="M586">
        <v>5.8677685950413201</v>
      </c>
      <c r="N586">
        <v>11.7462659044809</v>
      </c>
      <c r="O586">
        <v>20.3034682080925</v>
      </c>
      <c r="P586">
        <v>14.627368804949199</v>
      </c>
      <c r="Q586">
        <v>7.8423926064248697</v>
      </c>
      <c r="R586">
        <v>10.726584022038599</v>
      </c>
      <c r="S586">
        <v>18.335977730016399</v>
      </c>
      <c r="T586">
        <v>14.0366518959129</v>
      </c>
      <c r="U586">
        <v>5.7383026284770002</v>
      </c>
      <c r="V586">
        <v>11.0166919575114</v>
      </c>
      <c r="W586">
        <v>18.473575417700101</v>
      </c>
      <c r="X586">
        <v>13.365690176662699</v>
      </c>
      <c r="Y586">
        <v>9.8236535185960605</v>
      </c>
      <c r="Z586">
        <v>16.909655215532801</v>
      </c>
      <c r="AA586">
        <v>28.562580727194099</v>
      </c>
      <c r="AB586">
        <v>20.6557137300105</v>
      </c>
      <c r="AC586">
        <v>7.0610579828040496</v>
      </c>
      <c r="AD586">
        <v>14.0857846313334</v>
      </c>
      <c r="AE586">
        <v>21.155193622226101</v>
      </c>
      <c r="AF586">
        <v>15.826412041514301</v>
      </c>
      <c r="AG586">
        <v>4.4019138755980904</v>
      </c>
      <c r="AH586">
        <v>13.8004683840749</v>
      </c>
      <c r="AI586">
        <v>26.539176626825999</v>
      </c>
      <c r="AJ586">
        <v>17.476245023971899</v>
      </c>
      <c r="AK586">
        <v>8.78286270691334</v>
      </c>
      <c r="AL586">
        <v>16.853669939223899</v>
      </c>
      <c r="AM586">
        <v>27.700220426157198</v>
      </c>
      <c r="AN586">
        <v>19.518127335246</v>
      </c>
      <c r="AO586">
        <v>5.9227157818707097</v>
      </c>
      <c r="AP586">
        <v>12.772517066725401</v>
      </c>
      <c r="AQ586">
        <v>21.660102999091201</v>
      </c>
      <c r="AR586">
        <v>15.5848107246645</v>
      </c>
      <c r="AS586">
        <v>6.3552526062550099</v>
      </c>
      <c r="AT586">
        <v>12.7813234800134</v>
      </c>
      <c r="AU586">
        <v>21.5113762085718</v>
      </c>
      <c r="AV586">
        <v>15.6120102902052</v>
      </c>
      <c r="AW586">
        <v>7.3159366262814496</v>
      </c>
      <c r="AX586">
        <v>13.8273708120386</v>
      </c>
      <c r="AY586">
        <v>22.905682483889901</v>
      </c>
      <c r="AZ586">
        <v>16.2465787841004</v>
      </c>
      <c r="BA586">
        <v>6.1312805190782704</v>
      </c>
      <c r="BB586">
        <v>12.8625532884477</v>
      </c>
      <c r="BC586">
        <v>20.9297472296942</v>
      </c>
      <c r="BD586">
        <v>15.5135515494026</v>
      </c>
      <c r="BE586">
        <v>5.8317883027136403</v>
      </c>
      <c r="BF586">
        <v>11.326050675163099</v>
      </c>
      <c r="BG586">
        <v>20.612244897959201</v>
      </c>
      <c r="BH586">
        <v>16.424336740001401</v>
      </c>
      <c r="BI586">
        <v>4.6386232424186202</v>
      </c>
      <c r="BJ586">
        <v>8.2940951711161794</v>
      </c>
      <c r="BK586">
        <v>15.868638051550899</v>
      </c>
      <c r="BL586">
        <v>12.1649730909417</v>
      </c>
    </row>
    <row r="587" spans="1:64" x14ac:dyDescent="0.25">
      <c r="A587" s="15" t="str">
        <f t="shared" si="18"/>
        <v xml:space="preserve">  Ag [NCL+DQ] / [Capital + ALLL]--35430</v>
      </c>
      <c r="B587" s="15" t="str">
        <f t="shared" si="19"/>
        <v xml:space="preserve">  Ag [NCL+DQ] / [Capital + ALLL]</v>
      </c>
      <c r="C587">
        <v>7</v>
      </c>
      <c r="D587" s="22">
        <v>35430</v>
      </c>
      <c r="E587">
        <v>0</v>
      </c>
      <c r="F587">
        <v>1.4130434782608701</v>
      </c>
      <c r="G587">
        <v>9.6400244051250805</v>
      </c>
      <c r="H587">
        <v>5.5227839321694603</v>
      </c>
      <c r="I587">
        <v>0</v>
      </c>
      <c r="J587">
        <v>0.80971659919028305</v>
      </c>
      <c r="K587">
        <v>5.4834205449009499</v>
      </c>
      <c r="L587">
        <v>4.1560790604144797</v>
      </c>
      <c r="M587">
        <v>0</v>
      </c>
      <c r="N587">
        <v>0</v>
      </c>
      <c r="O587">
        <v>1.17570215545395</v>
      </c>
      <c r="P587">
        <v>1.5544415418903901</v>
      </c>
      <c r="Q587">
        <v>0</v>
      </c>
      <c r="R587">
        <v>0</v>
      </c>
      <c r="S587">
        <v>0</v>
      </c>
      <c r="T587">
        <v>1.3762290835548601E-2</v>
      </c>
      <c r="U587">
        <v>0</v>
      </c>
      <c r="V587">
        <v>0.46756282875511401</v>
      </c>
      <c r="W587">
        <v>3.57704689585346</v>
      </c>
      <c r="X587">
        <v>2.59609647854758</v>
      </c>
      <c r="Y587">
        <v>0</v>
      </c>
      <c r="Z587">
        <v>1.31818937833334</v>
      </c>
      <c r="AA587">
        <v>9.7740851764587493</v>
      </c>
      <c r="AB587">
        <v>6.3419274423999203</v>
      </c>
      <c r="AC587">
        <v>1.16649965362264</v>
      </c>
      <c r="AD587">
        <v>4.5212213529045204</v>
      </c>
      <c r="AE587">
        <v>10.991137723581099</v>
      </c>
      <c r="AF587">
        <v>7.2429730386460198</v>
      </c>
      <c r="AG587">
        <v>0.183847669074196</v>
      </c>
      <c r="AH587">
        <v>2.9293863706444601</v>
      </c>
      <c r="AI587">
        <v>10.5339805825243</v>
      </c>
      <c r="AJ587">
        <v>7.9825141252050198</v>
      </c>
      <c r="AK587">
        <v>0</v>
      </c>
      <c r="AL587">
        <v>0.45626179987413501</v>
      </c>
      <c r="AM587">
        <v>4.2685151404596899</v>
      </c>
      <c r="AN587">
        <v>3.7931845241682498</v>
      </c>
      <c r="AO587">
        <v>0.67867719644619895</v>
      </c>
      <c r="AP587">
        <v>3.8984406237505</v>
      </c>
      <c r="AQ587">
        <v>10.347941567065099</v>
      </c>
      <c r="AR587">
        <v>7.2153002791740999</v>
      </c>
      <c r="AS587">
        <v>0</v>
      </c>
      <c r="AT587">
        <v>0.54019014693171996</v>
      </c>
      <c r="AU587">
        <v>4.0263357812104301</v>
      </c>
      <c r="AV587">
        <v>3.5807769034387</v>
      </c>
      <c r="AW587">
        <v>0</v>
      </c>
      <c r="AX587">
        <v>0</v>
      </c>
      <c r="AY587">
        <v>1.8251763197264399</v>
      </c>
      <c r="AZ587">
        <v>1.8260844327157999</v>
      </c>
      <c r="BA587">
        <v>0</v>
      </c>
      <c r="BB587">
        <v>0</v>
      </c>
      <c r="BC587">
        <v>1.2025476990947399</v>
      </c>
      <c r="BD587">
        <v>1.5953657441611799</v>
      </c>
      <c r="BE587">
        <v>0</v>
      </c>
      <c r="BF587">
        <v>0</v>
      </c>
      <c r="BG587">
        <v>1.2230741146403801</v>
      </c>
      <c r="BH587">
        <v>1.0175225677798101</v>
      </c>
      <c r="BI587">
        <v>0</v>
      </c>
      <c r="BJ587">
        <v>0</v>
      </c>
      <c r="BK587">
        <v>0</v>
      </c>
      <c r="BL587">
        <v>0.54443568632744299</v>
      </c>
    </row>
    <row r="588" spans="1:64" x14ac:dyDescent="0.25">
      <c r="A588" s="15" t="str">
        <f t="shared" si="18"/>
        <v xml:space="preserve">  CLD [NCL+DQ] / [Capital + ALLL]--35430</v>
      </c>
      <c r="B588" s="15" t="str">
        <f t="shared" si="19"/>
        <v xml:space="preserve">  CLD [NCL+DQ] / [Capital + ALLL]</v>
      </c>
      <c r="C588">
        <v>8</v>
      </c>
      <c r="D588" s="22">
        <v>35430</v>
      </c>
      <c r="E588">
        <v>0</v>
      </c>
      <c r="F588">
        <v>0</v>
      </c>
      <c r="G588">
        <v>0</v>
      </c>
      <c r="H588">
        <v>0.26943018566429999</v>
      </c>
      <c r="I588">
        <v>0</v>
      </c>
      <c r="J588">
        <v>0</v>
      </c>
      <c r="K588">
        <v>0</v>
      </c>
      <c r="L588">
        <v>0.222786686240034</v>
      </c>
      <c r="M588">
        <v>0</v>
      </c>
      <c r="N588">
        <v>0</v>
      </c>
      <c r="O588">
        <v>0</v>
      </c>
      <c r="P588">
        <v>0.313709399002844</v>
      </c>
      <c r="Q588">
        <v>0</v>
      </c>
      <c r="R588">
        <v>0</v>
      </c>
      <c r="S588">
        <v>0</v>
      </c>
      <c r="T588">
        <v>0</v>
      </c>
      <c r="U588">
        <v>0</v>
      </c>
      <c r="V588">
        <v>0</v>
      </c>
      <c r="W588">
        <v>0</v>
      </c>
      <c r="X588">
        <v>0.25001942182933201</v>
      </c>
      <c r="Y588">
        <v>0</v>
      </c>
      <c r="Z588">
        <v>0</v>
      </c>
      <c r="AA588">
        <v>0</v>
      </c>
      <c r="AB588">
        <v>0.27610979122531498</v>
      </c>
      <c r="AC588">
        <v>0</v>
      </c>
      <c r="AD588">
        <v>0</v>
      </c>
      <c r="AE588">
        <v>0</v>
      </c>
      <c r="AF588">
        <v>0.180254009114999</v>
      </c>
      <c r="AG588">
        <v>0</v>
      </c>
      <c r="AH588">
        <v>0</v>
      </c>
      <c r="AI588">
        <v>0</v>
      </c>
      <c r="AJ588">
        <v>0.16245041840803601</v>
      </c>
      <c r="AK588">
        <v>0</v>
      </c>
      <c r="AL588">
        <v>0</v>
      </c>
      <c r="AM588">
        <v>0</v>
      </c>
      <c r="AN588">
        <v>0.35735222543460998</v>
      </c>
      <c r="AO588">
        <v>0</v>
      </c>
      <c r="AP588">
        <v>0</v>
      </c>
      <c r="AQ588">
        <v>0</v>
      </c>
      <c r="AR588">
        <v>7.4524930310683593E-2</v>
      </c>
      <c r="AS588">
        <v>0</v>
      </c>
      <c r="AT588">
        <v>0</v>
      </c>
      <c r="AU588">
        <v>0</v>
      </c>
      <c r="AV588">
        <v>0.40323717997905101</v>
      </c>
      <c r="AW588">
        <v>0</v>
      </c>
      <c r="AX588">
        <v>0</v>
      </c>
      <c r="AY588">
        <v>0</v>
      </c>
      <c r="AZ588">
        <v>0.31643124163942898</v>
      </c>
      <c r="BA588">
        <v>0</v>
      </c>
      <c r="BB588">
        <v>0</v>
      </c>
      <c r="BC588">
        <v>0</v>
      </c>
      <c r="BD588">
        <v>0.30205818090435999</v>
      </c>
      <c r="BE588">
        <v>0</v>
      </c>
      <c r="BF588">
        <v>0</v>
      </c>
      <c r="BG588">
        <v>0</v>
      </c>
      <c r="BH588">
        <v>0.49049080336940998</v>
      </c>
      <c r="BI588">
        <v>0</v>
      </c>
      <c r="BJ588">
        <v>0</v>
      </c>
      <c r="BK588">
        <v>0</v>
      </c>
      <c r="BL588">
        <v>0.67482874497043199</v>
      </c>
    </row>
    <row r="589" spans="1:64" x14ac:dyDescent="0.25">
      <c r="A589" s="15" t="str">
        <f t="shared" si="18"/>
        <v xml:space="preserve">  CRE [NCL+DQ] / [Capital + ALLL]--35430</v>
      </c>
      <c r="B589" s="15" t="str">
        <f t="shared" si="19"/>
        <v xml:space="preserve">  CRE [NCL+DQ] / [Capital + ALLL]</v>
      </c>
      <c r="C589">
        <v>9</v>
      </c>
      <c r="D589" s="22">
        <v>35430</v>
      </c>
      <c r="E589">
        <v>0</v>
      </c>
      <c r="F589">
        <v>0</v>
      </c>
      <c r="G589">
        <v>2.6805494018608802</v>
      </c>
      <c r="H589">
        <v>2.0840450410281002</v>
      </c>
      <c r="I589">
        <v>0</v>
      </c>
      <c r="J589">
        <v>0</v>
      </c>
      <c r="K589">
        <v>1.9392557645272399</v>
      </c>
      <c r="L589">
        <v>1.58674326292645</v>
      </c>
      <c r="M589">
        <v>0</v>
      </c>
      <c r="N589">
        <v>0.417998524711089</v>
      </c>
      <c r="O589">
        <v>2.8863109048723898</v>
      </c>
      <c r="P589">
        <v>2.1580135359264898</v>
      </c>
      <c r="Q589">
        <v>0</v>
      </c>
      <c r="R589">
        <v>0</v>
      </c>
      <c r="S589">
        <v>0.87777523460746198</v>
      </c>
      <c r="T589">
        <v>0.51835684650555802</v>
      </c>
      <c r="U589">
        <v>0</v>
      </c>
      <c r="V589">
        <v>0</v>
      </c>
      <c r="W589">
        <v>2.1605472688315901</v>
      </c>
      <c r="X589">
        <v>1.5368704539445901</v>
      </c>
      <c r="Y589">
        <v>0</v>
      </c>
      <c r="Z589">
        <v>2.55710876235936E-2</v>
      </c>
      <c r="AA589">
        <v>2.62017047472033</v>
      </c>
      <c r="AB589">
        <v>2.2784158273489301</v>
      </c>
      <c r="AC589">
        <v>0</v>
      </c>
      <c r="AD589">
        <v>0</v>
      </c>
      <c r="AE589">
        <v>1.07291367938056</v>
      </c>
      <c r="AF589">
        <v>1.0406335269143701</v>
      </c>
      <c r="AG589">
        <v>0</v>
      </c>
      <c r="AH589">
        <v>0</v>
      </c>
      <c r="AI589">
        <v>0.64935064935064901</v>
      </c>
      <c r="AJ589">
        <v>0.94616444251168996</v>
      </c>
      <c r="AK589">
        <v>0</v>
      </c>
      <c r="AL589">
        <v>1.47399333596883</v>
      </c>
      <c r="AM589">
        <v>4.6368989205103004</v>
      </c>
      <c r="AN589">
        <v>3.4518621533913998</v>
      </c>
      <c r="AO589">
        <v>0</v>
      </c>
      <c r="AP589">
        <v>0</v>
      </c>
      <c r="AQ589">
        <v>0.93062605752961103</v>
      </c>
      <c r="AR589">
        <v>1.01018207142981</v>
      </c>
      <c r="AS589">
        <v>0</v>
      </c>
      <c r="AT589">
        <v>0.176206100376716</v>
      </c>
      <c r="AU589">
        <v>2.61406844106464</v>
      </c>
      <c r="AV589">
        <v>1.9452614374574799</v>
      </c>
      <c r="AW589">
        <v>0</v>
      </c>
      <c r="AX589">
        <v>0.33978933061501898</v>
      </c>
      <c r="AY589">
        <v>2.6621490803485002</v>
      </c>
      <c r="AZ589">
        <v>2.0269042529500401</v>
      </c>
      <c r="BA589">
        <v>0</v>
      </c>
      <c r="BB589">
        <v>0.10272423031179299</v>
      </c>
      <c r="BC589">
        <v>1.6527493867109699</v>
      </c>
      <c r="BD589">
        <v>1.5527874976931599</v>
      </c>
      <c r="BE589">
        <v>0</v>
      </c>
      <c r="BF589">
        <v>0.77808219178082205</v>
      </c>
      <c r="BG589">
        <v>2.7664270262002102</v>
      </c>
      <c r="BH589">
        <v>2.2948841350018201</v>
      </c>
      <c r="BI589">
        <v>0</v>
      </c>
      <c r="BJ589">
        <v>0.75386451466242299</v>
      </c>
      <c r="BK589">
        <v>3.5757528160052998</v>
      </c>
      <c r="BL589">
        <v>2.27670132780734</v>
      </c>
    </row>
    <row r="590" spans="1:64" x14ac:dyDescent="0.25">
      <c r="A590" s="15" t="str">
        <f t="shared" si="18"/>
        <v xml:space="preserve">  Res RE [NCL+DQ] / [Capital + ALLL]--35430</v>
      </c>
      <c r="B590" s="15" t="str">
        <f t="shared" si="19"/>
        <v xml:space="preserve">  Res RE [NCL+DQ] / [Capital + ALLL]</v>
      </c>
      <c r="C590">
        <v>10</v>
      </c>
      <c r="D590" s="22">
        <v>35430</v>
      </c>
      <c r="E590">
        <v>0.40640081280162599</v>
      </c>
      <c r="F590">
        <v>1.9641969169567399</v>
      </c>
      <c r="G590">
        <v>5.0051493305870203</v>
      </c>
      <c r="H590">
        <v>3.1206482944727898</v>
      </c>
      <c r="I590">
        <v>8.3388087248116402E-2</v>
      </c>
      <c r="J590">
        <v>1.4850659102285999</v>
      </c>
      <c r="K590">
        <v>3.7090268391629002</v>
      </c>
      <c r="L590">
        <v>2.6025953484460902</v>
      </c>
      <c r="M590">
        <v>0.50249725910585896</v>
      </c>
      <c r="N590">
        <v>2.4024024024024002</v>
      </c>
      <c r="O590">
        <v>5.4998567745631597</v>
      </c>
      <c r="P590">
        <v>3.8023118082846099</v>
      </c>
      <c r="Q590">
        <v>2.2353313047604901</v>
      </c>
      <c r="R590">
        <v>2.9846659364731698</v>
      </c>
      <c r="S590">
        <v>6.1287888061288598</v>
      </c>
      <c r="T590">
        <v>5.0768988098826302</v>
      </c>
      <c r="U590">
        <v>0.30198403420994402</v>
      </c>
      <c r="V590">
        <v>1.79833012202954</v>
      </c>
      <c r="W590">
        <v>4.0414437462869603</v>
      </c>
      <c r="X590">
        <v>2.78245924860467</v>
      </c>
      <c r="Y590">
        <v>0</v>
      </c>
      <c r="Z590">
        <v>1.38556690552799</v>
      </c>
      <c r="AA590">
        <v>3.6245721000921698</v>
      </c>
      <c r="AB590">
        <v>2.6197836431970098</v>
      </c>
      <c r="AC590">
        <v>0</v>
      </c>
      <c r="AD590">
        <v>0.55808185200496097</v>
      </c>
      <c r="AE590">
        <v>1.4955085777707</v>
      </c>
      <c r="AF590">
        <v>0.94105061027970605</v>
      </c>
      <c r="AG590">
        <v>0</v>
      </c>
      <c r="AH590">
        <v>0.15163002274450299</v>
      </c>
      <c r="AI590">
        <v>1.14942528735632</v>
      </c>
      <c r="AJ590">
        <v>0.82347751462200003</v>
      </c>
      <c r="AK590">
        <v>2.2526146419951698</v>
      </c>
      <c r="AL590">
        <v>4.14733178654292</v>
      </c>
      <c r="AM590">
        <v>7.3398784478728398</v>
      </c>
      <c r="AN590">
        <v>5.5681416106186301</v>
      </c>
      <c r="AO590">
        <v>0</v>
      </c>
      <c r="AP590">
        <v>0.76824583866837404</v>
      </c>
      <c r="AQ590">
        <v>2.4186046511627901</v>
      </c>
      <c r="AR590">
        <v>1.6966120730976899</v>
      </c>
      <c r="AS590">
        <v>0.203252032520325</v>
      </c>
      <c r="AT590">
        <v>1.4827018121911</v>
      </c>
      <c r="AU590">
        <v>3.70526908988447</v>
      </c>
      <c r="AV590">
        <v>2.6838428374483199</v>
      </c>
      <c r="AW590">
        <v>1.81574639083197</v>
      </c>
      <c r="AX590">
        <v>3.71278458844133</v>
      </c>
      <c r="AY590">
        <v>7.1721848519262696</v>
      </c>
      <c r="AZ590">
        <v>4.9095616423264801</v>
      </c>
      <c r="BA590">
        <v>9.2723392102513402E-2</v>
      </c>
      <c r="BB590">
        <v>1.77607118342367</v>
      </c>
      <c r="BC590">
        <v>3.9661977174679799</v>
      </c>
      <c r="BD590">
        <v>2.7965749986618902</v>
      </c>
      <c r="BE590">
        <v>6.62690523525514E-2</v>
      </c>
      <c r="BF590">
        <v>0.82860687699397395</v>
      </c>
      <c r="BG590">
        <v>2.39914696996623</v>
      </c>
      <c r="BH590">
        <v>1.9726951007595901</v>
      </c>
      <c r="BI590">
        <v>0.123443269298411</v>
      </c>
      <c r="BJ590">
        <v>1.76509425240935</v>
      </c>
      <c r="BK590">
        <v>3.6892478670648199</v>
      </c>
      <c r="BL590">
        <v>2.5441021888345898</v>
      </c>
    </row>
    <row r="591" spans="1:64" x14ac:dyDescent="0.25">
      <c r="A591" s="15" t="str">
        <f t="shared" si="18"/>
        <v xml:space="preserve">  C&amp;I [NCL+DQ] / [Capital + ALLL]--35430</v>
      </c>
      <c r="B591" s="15" t="str">
        <f t="shared" si="19"/>
        <v xml:space="preserve">  C&amp;I [NCL+DQ] / [Capital + ALLL]</v>
      </c>
      <c r="C591">
        <v>11</v>
      </c>
      <c r="D591" s="22">
        <v>35430</v>
      </c>
      <c r="E591">
        <v>2.1793054571226098</v>
      </c>
      <c r="F591">
        <v>4.5543314049891297</v>
      </c>
      <c r="G591">
        <v>13.159311087190501</v>
      </c>
      <c r="H591">
        <v>8.8732064175680403</v>
      </c>
      <c r="I591">
        <v>1.1361969989710199</v>
      </c>
      <c r="J591">
        <v>3.9325842696629199</v>
      </c>
      <c r="K591">
        <v>8.92993006912757</v>
      </c>
      <c r="L591">
        <v>6.5303415270620704</v>
      </c>
      <c r="M591">
        <v>0.53001317192498298</v>
      </c>
      <c r="N591">
        <v>2.2065343443255299</v>
      </c>
      <c r="O591">
        <v>5.6550302718021399</v>
      </c>
      <c r="P591">
        <v>4.1814884888993804</v>
      </c>
      <c r="Q591">
        <v>1.35368688236159</v>
      </c>
      <c r="R591">
        <v>3.4779614325068899</v>
      </c>
      <c r="S591">
        <v>6.5024872536767804</v>
      </c>
      <c r="T591">
        <v>4.92076124226117</v>
      </c>
      <c r="U591">
        <v>0.61578806697246402</v>
      </c>
      <c r="V591">
        <v>2.7731995700465801</v>
      </c>
      <c r="W591">
        <v>6.5518035336788003</v>
      </c>
      <c r="X591">
        <v>4.94618530544028</v>
      </c>
      <c r="Y591">
        <v>3.4036477983240201</v>
      </c>
      <c r="Z591">
        <v>8.2778188136152302</v>
      </c>
      <c r="AA591">
        <v>15.077172038775901</v>
      </c>
      <c r="AB591">
        <v>10.7822854939255</v>
      </c>
      <c r="AC591">
        <v>3.30792205023416</v>
      </c>
      <c r="AD591">
        <v>7.2935873796353201</v>
      </c>
      <c r="AE591">
        <v>13.195116266726</v>
      </c>
      <c r="AF591">
        <v>9.2354436151549493</v>
      </c>
      <c r="AG591">
        <v>2.5008119519324499</v>
      </c>
      <c r="AH591">
        <v>4.88731324385921</v>
      </c>
      <c r="AI591">
        <v>12.7302009663189</v>
      </c>
      <c r="AJ591">
        <v>9.0050832841686805</v>
      </c>
      <c r="AK591">
        <v>1.1609353507565301</v>
      </c>
      <c r="AL591">
        <v>3.3199562203575299</v>
      </c>
      <c r="AM591">
        <v>6.7664670658682597</v>
      </c>
      <c r="AN591">
        <v>5.5731813831106596</v>
      </c>
      <c r="AO591">
        <v>2.0442930153322001</v>
      </c>
      <c r="AP591">
        <v>5.2241617480848896</v>
      </c>
      <c r="AQ591">
        <v>11.128428927680799</v>
      </c>
      <c r="AR591">
        <v>8.0852372521466407</v>
      </c>
      <c r="AS591">
        <v>1.2104480781482301</v>
      </c>
      <c r="AT591">
        <v>3.8335158817086499</v>
      </c>
      <c r="AU591">
        <v>8.7000335908632795</v>
      </c>
      <c r="AV591">
        <v>6.4663673489939102</v>
      </c>
      <c r="AW591">
        <v>0.97689564273530805</v>
      </c>
      <c r="AX591">
        <v>3.2083684358326301</v>
      </c>
      <c r="AY591">
        <v>6.5717252633140504</v>
      </c>
      <c r="AZ591">
        <v>4.8872337426278101</v>
      </c>
      <c r="BA591">
        <v>0.90882164920649799</v>
      </c>
      <c r="BB591">
        <v>4.2075802072947903</v>
      </c>
      <c r="BC591">
        <v>11.0384686096598</v>
      </c>
      <c r="BD591">
        <v>7.5110205029624799</v>
      </c>
      <c r="BE591">
        <v>0.326330817866612</v>
      </c>
      <c r="BF591">
        <v>1.3877551020408201</v>
      </c>
      <c r="BG591">
        <v>3.7488828232565998</v>
      </c>
      <c r="BH591">
        <v>2.5087913591934199</v>
      </c>
      <c r="BI591">
        <v>0.176049185760772</v>
      </c>
      <c r="BJ591">
        <v>1.3242789685388701</v>
      </c>
      <c r="BK591">
        <v>4.6050566750729001</v>
      </c>
      <c r="BL591">
        <v>4.2686520067785798</v>
      </c>
    </row>
    <row r="592" spans="1:64" x14ac:dyDescent="0.25">
      <c r="A592" s="15" t="str">
        <f t="shared" si="18"/>
        <v xml:space="preserve">  Ind [NCL+DQ] / [Capital + ALLL]--35430</v>
      </c>
      <c r="B592" s="15" t="str">
        <f t="shared" si="19"/>
        <v xml:space="preserve">  Ind [NCL+DQ] / [Capital + ALLL]</v>
      </c>
      <c r="C592">
        <v>12</v>
      </c>
      <c r="D592" s="22">
        <v>35430</v>
      </c>
      <c r="E592">
        <v>0.898876404494382</v>
      </c>
      <c r="F592">
        <v>1.92535044755953</v>
      </c>
      <c r="G592">
        <v>3.9220779220779201</v>
      </c>
      <c r="H592">
        <v>2.8823517203190199</v>
      </c>
      <c r="I592">
        <v>0.58642529890839401</v>
      </c>
      <c r="J592">
        <v>1.5353805073431199</v>
      </c>
      <c r="K592">
        <v>3.1910787922158201</v>
      </c>
      <c r="L592">
        <v>2.3801788478349</v>
      </c>
      <c r="M592">
        <v>0.49853999002920002</v>
      </c>
      <c r="N592">
        <v>1.5525114155251101</v>
      </c>
      <c r="O592">
        <v>3.6457301367148802</v>
      </c>
      <c r="P592">
        <v>2.77810469904834</v>
      </c>
      <c r="Q592">
        <v>1.38873126430168</v>
      </c>
      <c r="R592">
        <v>2.3187659012592201</v>
      </c>
      <c r="S592">
        <v>4.1711658160481297</v>
      </c>
      <c r="T592">
        <v>2.99182390586811</v>
      </c>
      <c r="U592">
        <v>0.58721996257153097</v>
      </c>
      <c r="V592">
        <v>1.5219560878243501</v>
      </c>
      <c r="W592">
        <v>3.0737866259252402</v>
      </c>
      <c r="X592">
        <v>2.1763205818992302</v>
      </c>
      <c r="Y592">
        <v>0.82369913246936699</v>
      </c>
      <c r="Z592">
        <v>1.70989327417214</v>
      </c>
      <c r="AA592">
        <v>3.9591195772879701</v>
      </c>
      <c r="AB592">
        <v>2.6741751007253698</v>
      </c>
      <c r="AC592">
        <v>0.35003156579386402</v>
      </c>
      <c r="AD592">
        <v>0.84407971864009401</v>
      </c>
      <c r="AE592">
        <v>2.3749156616557698</v>
      </c>
      <c r="AF592">
        <v>1.71076646984336</v>
      </c>
      <c r="AG592">
        <v>0.35245113745594397</v>
      </c>
      <c r="AH592">
        <v>1.3677811550151999</v>
      </c>
      <c r="AI592">
        <v>2.9657356752087498</v>
      </c>
      <c r="AJ592">
        <v>3.92069950889868</v>
      </c>
      <c r="AK592">
        <v>0.94829532625874902</v>
      </c>
      <c r="AL592">
        <v>1.9457078911269901</v>
      </c>
      <c r="AM592">
        <v>3.9190071848465098</v>
      </c>
      <c r="AN592">
        <v>3.00570756936128</v>
      </c>
      <c r="AO592">
        <v>0.47258979206049201</v>
      </c>
      <c r="AP592">
        <v>1.2560386473430001</v>
      </c>
      <c r="AQ592">
        <v>2.76198212835093</v>
      </c>
      <c r="AR592">
        <v>1.9538653632638501</v>
      </c>
      <c r="AS592">
        <v>0.65765436609426398</v>
      </c>
      <c r="AT592">
        <v>1.60056909123244</v>
      </c>
      <c r="AU592">
        <v>3.1272727272727301</v>
      </c>
      <c r="AV592">
        <v>2.2612278299437398</v>
      </c>
      <c r="AW592">
        <v>1.0685970355050001</v>
      </c>
      <c r="AX592">
        <v>1.9875070982396399</v>
      </c>
      <c r="AY592">
        <v>3.9190071848465098</v>
      </c>
      <c r="AZ592">
        <v>2.7544244188512002</v>
      </c>
      <c r="BA592">
        <v>0.63695436395613003</v>
      </c>
      <c r="BB592">
        <v>1.7574371775736799</v>
      </c>
      <c r="BC592">
        <v>3.56796436612332</v>
      </c>
      <c r="BD592">
        <v>2.4263725000109799</v>
      </c>
      <c r="BE592">
        <v>0.31033223804308102</v>
      </c>
      <c r="BF592">
        <v>1.4715764010213701</v>
      </c>
      <c r="BG592">
        <v>6.6716085989621901</v>
      </c>
      <c r="BH592">
        <v>8.9677554040243894</v>
      </c>
      <c r="BI592">
        <v>0.37259891665607497</v>
      </c>
      <c r="BJ592">
        <v>1.2657571610520499</v>
      </c>
      <c r="BK592">
        <v>2.3247836000813802</v>
      </c>
      <c r="BL592">
        <v>1.96093062150693</v>
      </c>
    </row>
    <row r="593" spans="1:64" x14ac:dyDescent="0.25">
      <c r="A593" s="15" t="str">
        <f t="shared" si="18"/>
        <v xml:space="preserve">  OREO / [Capital + ALLL]--35430</v>
      </c>
      <c r="B593" s="15" t="str">
        <f t="shared" si="19"/>
        <v xml:space="preserve">  OREO / [Capital + ALLL]</v>
      </c>
      <c r="C593">
        <v>13</v>
      </c>
      <c r="D593" s="22">
        <v>35430</v>
      </c>
      <c r="E593">
        <v>0</v>
      </c>
      <c r="F593">
        <v>0</v>
      </c>
      <c r="G593">
        <v>0.59982862039417295</v>
      </c>
      <c r="H593">
        <v>0.79852432055324896</v>
      </c>
      <c r="I593">
        <v>0</v>
      </c>
      <c r="J593">
        <v>0</v>
      </c>
      <c r="K593">
        <v>0.63623268966407998</v>
      </c>
      <c r="L593">
        <v>0.72659975657061904</v>
      </c>
      <c r="M593">
        <v>0</v>
      </c>
      <c r="N593">
        <v>0</v>
      </c>
      <c r="O593">
        <v>1.2647187091147001</v>
      </c>
      <c r="P593">
        <v>1.2322472176785899</v>
      </c>
      <c r="Q593">
        <v>0</v>
      </c>
      <c r="R593">
        <v>0.59982862039417295</v>
      </c>
      <c r="S593">
        <v>1.4026531658149</v>
      </c>
      <c r="T593">
        <v>1.0206702570397901</v>
      </c>
      <c r="U593">
        <v>0</v>
      </c>
      <c r="V593">
        <v>0</v>
      </c>
      <c r="W593">
        <v>0.734889071309758</v>
      </c>
      <c r="X593">
        <v>0.76306386933449699</v>
      </c>
      <c r="Y593">
        <v>0</v>
      </c>
      <c r="Z593">
        <v>0</v>
      </c>
      <c r="AA593">
        <v>8.1780914872254903E-2</v>
      </c>
      <c r="AB593">
        <v>0.46172414662297501</v>
      </c>
      <c r="AC593">
        <v>0</v>
      </c>
      <c r="AD593">
        <v>0</v>
      </c>
      <c r="AE593">
        <v>9.81681850757644E-2</v>
      </c>
      <c r="AF593">
        <v>0.47182623426089498</v>
      </c>
      <c r="AG593">
        <v>0</v>
      </c>
      <c r="AH593">
        <v>0</v>
      </c>
      <c r="AI593">
        <v>0.70921985815602795</v>
      </c>
      <c r="AJ593">
        <v>0.96959564854357505</v>
      </c>
      <c r="AK593">
        <v>0</v>
      </c>
      <c r="AL593">
        <v>0</v>
      </c>
      <c r="AM593">
        <v>0.49668874172185401</v>
      </c>
      <c r="AN593">
        <v>1.09029610861058</v>
      </c>
      <c r="AO593">
        <v>0</v>
      </c>
      <c r="AP593">
        <v>0</v>
      </c>
      <c r="AQ593">
        <v>0.645435244161359</v>
      </c>
      <c r="AR593">
        <v>0.77047180320660202</v>
      </c>
      <c r="AS593">
        <v>0</v>
      </c>
      <c r="AT593">
        <v>0</v>
      </c>
      <c r="AU593">
        <v>0.69930069930069905</v>
      </c>
      <c r="AV593">
        <v>0.74885417925071496</v>
      </c>
      <c r="AW593">
        <v>0</v>
      </c>
      <c r="AX593">
        <v>0</v>
      </c>
      <c r="AY593">
        <v>0.77185244587008806</v>
      </c>
      <c r="AZ593">
        <v>0.69220719944365705</v>
      </c>
      <c r="BA593">
        <v>0</v>
      </c>
      <c r="BB593">
        <v>0</v>
      </c>
      <c r="BC593">
        <v>0.72427061512164403</v>
      </c>
      <c r="BD593">
        <v>0.72606142457602096</v>
      </c>
      <c r="BE593">
        <v>0</v>
      </c>
      <c r="BF593">
        <v>0</v>
      </c>
      <c r="BG593">
        <v>0.33135283363802598</v>
      </c>
      <c r="BH593">
        <v>0.85935774776608198</v>
      </c>
      <c r="BI593">
        <v>0</v>
      </c>
      <c r="BJ593">
        <v>0</v>
      </c>
      <c r="BK593">
        <v>0.58964818367473204</v>
      </c>
      <c r="BL593">
        <v>0.85231680168988799</v>
      </c>
    </row>
    <row r="594" spans="1:64" x14ac:dyDescent="0.25">
      <c r="A594" s="15" t="str">
        <f t="shared" si="18"/>
        <v>ROAA--35430</v>
      </c>
      <c r="B594" s="15" t="str">
        <f t="shared" si="19"/>
        <v>ROAA</v>
      </c>
      <c r="C594">
        <v>14</v>
      </c>
      <c r="D594" s="22">
        <v>35430</v>
      </c>
      <c r="E594">
        <v>1</v>
      </c>
      <c r="F594">
        <v>1.2</v>
      </c>
      <c r="G594">
        <v>1.47</v>
      </c>
      <c r="H594">
        <v>1.21929292929293</v>
      </c>
      <c r="I594">
        <v>0.97</v>
      </c>
      <c r="J594">
        <v>1.23</v>
      </c>
      <c r="K594">
        <v>1.4950000000000001</v>
      </c>
      <c r="L594">
        <v>1.21940932642487</v>
      </c>
      <c r="M594">
        <v>0.91</v>
      </c>
      <c r="N594">
        <v>1.2</v>
      </c>
      <c r="O594">
        <v>1.48</v>
      </c>
      <c r="P594">
        <v>1.1487005891805</v>
      </c>
      <c r="Q594">
        <v>1.105</v>
      </c>
      <c r="R594">
        <v>1.28</v>
      </c>
      <c r="S594">
        <v>1.4</v>
      </c>
      <c r="T594">
        <v>1.2522580645161301</v>
      </c>
      <c r="U594">
        <v>0.96</v>
      </c>
      <c r="V594">
        <v>1.24</v>
      </c>
      <c r="W594">
        <v>1.53</v>
      </c>
      <c r="X594">
        <v>1.2443811394891899</v>
      </c>
      <c r="Y594">
        <v>1.115</v>
      </c>
      <c r="Z594">
        <v>1.39</v>
      </c>
      <c r="AA594">
        <v>1.6</v>
      </c>
      <c r="AB594">
        <v>1.21285714285714</v>
      </c>
      <c r="AC594">
        <v>0.995</v>
      </c>
      <c r="AD594">
        <v>1.1499999999999999</v>
      </c>
      <c r="AE594">
        <v>1.345</v>
      </c>
      <c r="AF594">
        <v>1.12892561983471</v>
      </c>
      <c r="AG594">
        <v>0.86</v>
      </c>
      <c r="AH594">
        <v>1.21</v>
      </c>
      <c r="AI594">
        <v>1.54</v>
      </c>
      <c r="AJ594">
        <v>1.29678260869565</v>
      </c>
      <c r="AK594">
        <v>0.97</v>
      </c>
      <c r="AL594">
        <v>1.24</v>
      </c>
      <c r="AM594">
        <v>1.42</v>
      </c>
      <c r="AN594">
        <v>1.1953763440860199</v>
      </c>
      <c r="AO594">
        <v>0.94</v>
      </c>
      <c r="AP594">
        <v>1.17</v>
      </c>
      <c r="AQ594">
        <v>1.47</v>
      </c>
      <c r="AR594">
        <v>1.1957852882703801</v>
      </c>
      <c r="AS594">
        <v>1</v>
      </c>
      <c r="AT594">
        <v>1.26</v>
      </c>
      <c r="AU594">
        <v>1.54</v>
      </c>
      <c r="AV594">
        <v>1.2636027713625899</v>
      </c>
      <c r="AW594">
        <v>0.97</v>
      </c>
      <c r="AX594">
        <v>1.25</v>
      </c>
      <c r="AY594">
        <v>1.49</v>
      </c>
      <c r="AZ594">
        <v>1.22837133550489</v>
      </c>
      <c r="BA594">
        <v>0.95</v>
      </c>
      <c r="BB594">
        <v>1.25</v>
      </c>
      <c r="BC594">
        <v>1.53</v>
      </c>
      <c r="BD594">
        <v>1.13255434782609</v>
      </c>
      <c r="BE594">
        <v>1.1599999999999999</v>
      </c>
      <c r="BF594">
        <v>1.4</v>
      </c>
      <c r="BG594">
        <v>1.74</v>
      </c>
      <c r="BH594">
        <v>1.6235555555555601</v>
      </c>
      <c r="BI594">
        <v>1.03</v>
      </c>
      <c r="BJ594">
        <v>1.3149999999999999</v>
      </c>
      <c r="BK594">
        <v>1.5575000000000001</v>
      </c>
      <c r="BL594">
        <v>1.2345901639344301</v>
      </c>
    </row>
    <row r="595" spans="1:64" x14ac:dyDescent="0.25">
      <c r="A595" s="15" t="str">
        <f t="shared" si="18"/>
        <v>NIM--35430</v>
      </c>
      <c r="B595" s="15" t="str">
        <f t="shared" si="19"/>
        <v>NIM</v>
      </c>
      <c r="C595">
        <v>15</v>
      </c>
      <c r="D595" s="22">
        <v>35430</v>
      </c>
      <c r="E595">
        <v>4.4000000000000004</v>
      </c>
      <c r="F595">
        <v>4.8899999999999997</v>
      </c>
      <c r="G595">
        <v>5.26</v>
      </c>
      <c r="H595">
        <v>4.9491919191919198</v>
      </c>
      <c r="I595">
        <v>4.37</v>
      </c>
      <c r="J595">
        <v>4.79</v>
      </c>
      <c r="K595">
        <v>5.2850000000000001</v>
      </c>
      <c r="L595">
        <v>4.8419067357512997</v>
      </c>
      <c r="M595">
        <v>4.2</v>
      </c>
      <c r="N595">
        <v>4.66</v>
      </c>
      <c r="O595">
        <v>5.23</v>
      </c>
      <c r="P595">
        <v>4.7448173540439198</v>
      </c>
      <c r="Q595">
        <v>4.8250000000000002</v>
      </c>
      <c r="R595">
        <v>5.0599999999999996</v>
      </c>
      <c r="S595">
        <v>5.335</v>
      </c>
      <c r="T595">
        <v>5.0745161290322596</v>
      </c>
      <c r="U595">
        <v>4.3899999999999997</v>
      </c>
      <c r="V595">
        <v>4.79</v>
      </c>
      <c r="W595">
        <v>5.3150000000000004</v>
      </c>
      <c r="X595">
        <v>4.8527897838899801</v>
      </c>
      <c r="Y595">
        <v>4.8499999999999996</v>
      </c>
      <c r="Z595">
        <v>5.2450000000000001</v>
      </c>
      <c r="AA595">
        <v>5.7275</v>
      </c>
      <c r="AB595">
        <v>5.2375510204081603</v>
      </c>
      <c r="AC595">
        <v>4.2350000000000003</v>
      </c>
      <c r="AD595">
        <v>4.59</v>
      </c>
      <c r="AE595">
        <v>5.0049999999999999</v>
      </c>
      <c r="AF595">
        <v>4.6162809917355396</v>
      </c>
      <c r="AG595">
        <v>4.1900000000000004</v>
      </c>
      <c r="AH595">
        <v>4.76</v>
      </c>
      <c r="AI595">
        <v>5.25</v>
      </c>
      <c r="AJ595">
        <v>4.9616521739130404</v>
      </c>
      <c r="AK595">
        <v>4.25</v>
      </c>
      <c r="AL595">
        <v>4.53</v>
      </c>
      <c r="AM595">
        <v>5.0199999999999996</v>
      </c>
      <c r="AN595">
        <v>4.6243010752688196</v>
      </c>
      <c r="AO595">
        <v>4.25</v>
      </c>
      <c r="AP595">
        <v>4.63</v>
      </c>
      <c r="AQ595">
        <v>5.07</v>
      </c>
      <c r="AR595">
        <v>4.6591053677932397</v>
      </c>
      <c r="AS595">
        <v>4.3899999999999997</v>
      </c>
      <c r="AT595">
        <v>4.83</v>
      </c>
      <c r="AU595">
        <v>5.35</v>
      </c>
      <c r="AV595">
        <v>4.9042725173210204</v>
      </c>
      <c r="AW595">
        <v>4.46</v>
      </c>
      <c r="AX595">
        <v>4.9000000000000004</v>
      </c>
      <c r="AY595">
        <v>5.37</v>
      </c>
      <c r="AZ595">
        <v>4.9208143322475602</v>
      </c>
      <c r="BA595">
        <v>4.54</v>
      </c>
      <c r="BB595">
        <v>5.0549999999999997</v>
      </c>
      <c r="BC595">
        <v>5.5475000000000003</v>
      </c>
      <c r="BD595">
        <v>5.0269021739130402</v>
      </c>
      <c r="BE595">
        <v>4.4000000000000004</v>
      </c>
      <c r="BF595">
        <v>5.04</v>
      </c>
      <c r="BG595">
        <v>6.04</v>
      </c>
      <c r="BH595">
        <v>5.8915555555555601</v>
      </c>
      <c r="BI595">
        <v>4.7649999999999997</v>
      </c>
      <c r="BJ595">
        <v>5.37</v>
      </c>
      <c r="BK595">
        <v>5.74</v>
      </c>
      <c r="BL595">
        <v>5.3018852459016399</v>
      </c>
    </row>
    <row r="596" spans="1:64" x14ac:dyDescent="0.25">
      <c r="A596" s="15" t="str">
        <f t="shared" si="18"/>
        <v>Provisions / Avg Assets--35430</v>
      </c>
      <c r="B596" s="15" t="str">
        <f t="shared" si="19"/>
        <v>Provisions / Avg Assets</v>
      </c>
      <c r="C596">
        <v>16</v>
      </c>
      <c r="D596" s="22">
        <v>35430</v>
      </c>
      <c r="E596">
        <v>0.01</v>
      </c>
      <c r="F596">
        <v>0.11</v>
      </c>
      <c r="G596">
        <v>0.31</v>
      </c>
      <c r="H596">
        <v>0.19909090909090901</v>
      </c>
      <c r="I596">
        <v>0.01</v>
      </c>
      <c r="J596">
        <v>0.12</v>
      </c>
      <c r="K596">
        <v>0.25</v>
      </c>
      <c r="L596">
        <v>0.196694300518135</v>
      </c>
      <c r="M596">
        <v>0.03</v>
      </c>
      <c r="N596">
        <v>0.13</v>
      </c>
      <c r="O596">
        <v>0.28000000000000003</v>
      </c>
      <c r="P596">
        <v>0.21516122121049799</v>
      </c>
      <c r="Q596">
        <v>8.5000000000000006E-2</v>
      </c>
      <c r="R596">
        <v>0.15</v>
      </c>
      <c r="S596">
        <v>0.23</v>
      </c>
      <c r="T596">
        <v>0.184516129032258</v>
      </c>
      <c r="U596">
        <v>1.4999999999999999E-2</v>
      </c>
      <c r="V596">
        <v>0.11</v>
      </c>
      <c r="W596">
        <v>0.23</v>
      </c>
      <c r="X596">
        <v>0.172396856581532</v>
      </c>
      <c r="Y596">
        <v>0</v>
      </c>
      <c r="Z596">
        <v>0.15</v>
      </c>
      <c r="AA596">
        <v>0.36749999999999999</v>
      </c>
      <c r="AB596">
        <v>0.18040816326530601</v>
      </c>
      <c r="AC596">
        <v>0</v>
      </c>
      <c r="AD596">
        <v>0.13</v>
      </c>
      <c r="AE596">
        <v>0.28999999999999998</v>
      </c>
      <c r="AF596">
        <v>0.207272727272727</v>
      </c>
      <c r="AG596">
        <v>0</v>
      </c>
      <c r="AH596">
        <v>0.16</v>
      </c>
      <c r="AI596">
        <v>0.34</v>
      </c>
      <c r="AJ596">
        <v>0.56626086956521704</v>
      </c>
      <c r="AK596">
        <v>0.06</v>
      </c>
      <c r="AL596">
        <v>0.11</v>
      </c>
      <c r="AM596">
        <v>0.18</v>
      </c>
      <c r="AN596">
        <v>0.13698924731182799</v>
      </c>
      <c r="AO596">
        <v>0</v>
      </c>
      <c r="AP596">
        <v>0.09</v>
      </c>
      <c r="AQ596">
        <v>0.24</v>
      </c>
      <c r="AR596">
        <v>0.16834990059642099</v>
      </c>
      <c r="AS596">
        <v>0.03</v>
      </c>
      <c r="AT596">
        <v>0.14000000000000001</v>
      </c>
      <c r="AU596">
        <v>0.27</v>
      </c>
      <c r="AV596">
        <v>0.18212471131639699</v>
      </c>
      <c r="AW596">
        <v>0.04</v>
      </c>
      <c r="AX596">
        <v>0.11</v>
      </c>
      <c r="AY596">
        <v>0.21</v>
      </c>
      <c r="AZ596">
        <v>0.15403908794788301</v>
      </c>
      <c r="BA596">
        <v>0.04</v>
      </c>
      <c r="BB596">
        <v>0.15</v>
      </c>
      <c r="BC596">
        <v>0.3</v>
      </c>
      <c r="BD596">
        <v>0.225815217391304</v>
      </c>
      <c r="BE596">
        <v>0.03</v>
      </c>
      <c r="BF596">
        <v>0.17</v>
      </c>
      <c r="BG596">
        <v>0.63</v>
      </c>
      <c r="BH596">
        <v>0.95888888888888901</v>
      </c>
      <c r="BI596">
        <v>8.7499999999999994E-2</v>
      </c>
      <c r="BJ596">
        <v>0.16</v>
      </c>
      <c r="BK596">
        <v>0.2525</v>
      </c>
      <c r="BL596">
        <v>0.224672131147541</v>
      </c>
    </row>
    <row r="597" spans="1:64" x14ac:dyDescent="0.25">
      <c r="A597" s="15" t="str">
        <f t="shared" si="18"/>
        <v>Negative Earners (last 4 qtrs)--35430</v>
      </c>
      <c r="B597" s="15" t="str">
        <f t="shared" si="19"/>
        <v>Negative Earners (last 4 qtrs)</v>
      </c>
      <c r="C597">
        <v>17</v>
      </c>
      <c r="D597" s="22">
        <v>35430</v>
      </c>
      <c r="F597">
        <v>1.98019801980198</v>
      </c>
      <c r="H597">
        <v>2</v>
      </c>
      <c r="J597">
        <v>2.7466937945066099</v>
      </c>
      <c r="L597">
        <v>27</v>
      </c>
      <c r="N597">
        <v>4.2939632545931801</v>
      </c>
      <c r="P597">
        <v>409</v>
      </c>
      <c r="R597">
        <v>0</v>
      </c>
      <c r="T597">
        <v>0</v>
      </c>
      <c r="V597">
        <v>2.11946050096339</v>
      </c>
      <c r="X597">
        <v>11</v>
      </c>
      <c r="Z597">
        <v>5</v>
      </c>
      <c r="AB597">
        <v>5</v>
      </c>
      <c r="AD597">
        <v>1.6260162601626</v>
      </c>
      <c r="AF597">
        <v>2</v>
      </c>
      <c r="AH597">
        <v>5.9829059829059803</v>
      </c>
      <c r="AI597"/>
      <c r="AJ597">
        <v>7</v>
      </c>
      <c r="AK597"/>
      <c r="AL597">
        <v>2.1505376344085998</v>
      </c>
      <c r="AN597">
        <v>2</v>
      </c>
      <c r="AP597">
        <v>1.94931773879142</v>
      </c>
      <c r="AR597">
        <v>10</v>
      </c>
      <c r="AT597">
        <v>1.1337868480725599</v>
      </c>
      <c r="AV597">
        <v>5</v>
      </c>
      <c r="AX597">
        <v>2.5559105431309899</v>
      </c>
      <c r="AZ597">
        <v>8</v>
      </c>
      <c r="BB597">
        <v>4.8387096774193497</v>
      </c>
      <c r="BD597">
        <v>9</v>
      </c>
      <c r="BF597">
        <v>8.8888888888888893</v>
      </c>
      <c r="BH597">
        <v>4</v>
      </c>
      <c r="BJ597">
        <v>3.2258064516128999</v>
      </c>
      <c r="BL597">
        <v>4</v>
      </c>
    </row>
    <row r="598" spans="1:64" x14ac:dyDescent="0.25">
      <c r="A598" s="15" t="str">
        <f t="shared" si="18"/>
        <v>Noncore Funding / Liab--35430</v>
      </c>
      <c r="B598" s="15" t="str">
        <f t="shared" si="19"/>
        <v>Noncore Funding / Liab</v>
      </c>
      <c r="C598">
        <v>18</v>
      </c>
      <c r="D598" s="22">
        <v>35430</v>
      </c>
      <c r="E598">
        <v>7.8850418484870204</v>
      </c>
      <c r="F598">
        <v>11.4381388790976</v>
      </c>
      <c r="G598">
        <v>16.833763845716</v>
      </c>
      <c r="H598">
        <v>13.280079767418499</v>
      </c>
      <c r="I598">
        <v>6.6477329796011801</v>
      </c>
      <c r="J598">
        <v>10.521955260977601</v>
      </c>
      <c r="K598">
        <v>15.5271768512557</v>
      </c>
      <c r="L598">
        <v>12.0773092029828</v>
      </c>
      <c r="M598">
        <v>8.8559969442322402</v>
      </c>
      <c r="N598">
        <v>13.658320557038399</v>
      </c>
      <c r="O598">
        <v>19.809700467161299</v>
      </c>
      <c r="P598">
        <v>15.789401128061201</v>
      </c>
      <c r="Q598">
        <v>8.1781327351500295</v>
      </c>
      <c r="R598">
        <v>11.0269795043684</v>
      </c>
      <c r="S598">
        <v>16.429971786756099</v>
      </c>
      <c r="T598">
        <v>12.4883675627675</v>
      </c>
      <c r="U598">
        <v>6.1506810839368802</v>
      </c>
      <c r="V598">
        <v>9.6417952711312491</v>
      </c>
      <c r="W598">
        <v>14.773402973039699</v>
      </c>
      <c r="X598">
        <v>11.209573612261901</v>
      </c>
      <c r="Y598">
        <v>9.2054188523535405</v>
      </c>
      <c r="Z598">
        <v>13.0596464003231</v>
      </c>
      <c r="AA598">
        <v>18.310566659250199</v>
      </c>
      <c r="AB598">
        <v>14.1879730803282</v>
      </c>
      <c r="AC598">
        <v>7.8439741445473103</v>
      </c>
      <c r="AD598">
        <v>11.3499512227941</v>
      </c>
      <c r="AE598">
        <v>15.873967731668801</v>
      </c>
      <c r="AF598">
        <v>12.623114479661201</v>
      </c>
      <c r="AG598">
        <v>6.8412998469709203</v>
      </c>
      <c r="AH598">
        <v>11.8996403999934</v>
      </c>
      <c r="AI598">
        <v>18.860893264364002</v>
      </c>
      <c r="AJ598">
        <v>16.452926111024901</v>
      </c>
      <c r="AK598">
        <v>6.1368676189985001</v>
      </c>
      <c r="AL598">
        <v>9.4487725570685601</v>
      </c>
      <c r="AM598">
        <v>13.717862643655501</v>
      </c>
      <c r="AN598">
        <v>10.9527118191713</v>
      </c>
      <c r="AO598">
        <v>6.5893668718762202</v>
      </c>
      <c r="AP598">
        <v>10.232920406498</v>
      </c>
      <c r="AQ598">
        <v>14.589221143047601</v>
      </c>
      <c r="AR598">
        <v>11.2476846135358</v>
      </c>
      <c r="AS598">
        <v>7.12243884904401</v>
      </c>
      <c r="AT598">
        <v>11.3105286539316</v>
      </c>
      <c r="AU598">
        <v>16.801702828893202</v>
      </c>
      <c r="AV598">
        <v>12.7806011199867</v>
      </c>
      <c r="AW598">
        <v>6.30740627688209</v>
      </c>
      <c r="AX598">
        <v>9.2322716346153797</v>
      </c>
      <c r="AY598">
        <v>14.8781409408653</v>
      </c>
      <c r="AZ598">
        <v>10.921111193462499</v>
      </c>
      <c r="BA598">
        <v>7.11206815448356</v>
      </c>
      <c r="BB598">
        <v>11.8876692131472</v>
      </c>
      <c r="BC598">
        <v>17.927051250288802</v>
      </c>
      <c r="BD598">
        <v>13.9140308116614</v>
      </c>
      <c r="BE598">
        <v>7.7680274704311296</v>
      </c>
      <c r="BF598">
        <v>14.9697999927665</v>
      </c>
      <c r="BG598">
        <v>27.8497264061563</v>
      </c>
      <c r="BH598">
        <v>26.317060197937501</v>
      </c>
      <c r="BI598">
        <v>6.0466784421303998</v>
      </c>
      <c r="BJ598">
        <v>8.7698470783120097</v>
      </c>
      <c r="BK598">
        <v>13.063912967008701</v>
      </c>
      <c r="BL598">
        <v>11.5989845401933</v>
      </c>
    </row>
    <row r="599" spans="1:64" x14ac:dyDescent="0.25">
      <c r="A599" s="15" t="str">
        <f t="shared" si="18"/>
        <v>Brokered Dep / Liab--35430</v>
      </c>
      <c r="B599" s="15" t="str">
        <f t="shared" si="19"/>
        <v>Brokered Dep / Liab</v>
      </c>
      <c r="C599">
        <v>19</v>
      </c>
      <c r="D599" s="22">
        <v>35430</v>
      </c>
      <c r="E599">
        <v>0</v>
      </c>
      <c r="F599">
        <v>0</v>
      </c>
      <c r="G599">
        <v>0</v>
      </c>
      <c r="H599">
        <v>0.50391690173118397</v>
      </c>
      <c r="I599">
        <v>0</v>
      </c>
      <c r="J599">
        <v>0</v>
      </c>
      <c r="K599">
        <v>0</v>
      </c>
      <c r="L599">
        <v>0.61597395564658997</v>
      </c>
      <c r="M599">
        <v>0</v>
      </c>
      <c r="N599">
        <v>0</v>
      </c>
      <c r="O599">
        <v>0</v>
      </c>
      <c r="P599">
        <v>0.29554296845262801</v>
      </c>
      <c r="Q599">
        <v>0</v>
      </c>
      <c r="R599">
        <v>0</v>
      </c>
      <c r="S599">
        <v>0</v>
      </c>
      <c r="T599">
        <v>0</v>
      </c>
      <c r="U599">
        <v>0</v>
      </c>
      <c r="V599">
        <v>0</v>
      </c>
      <c r="W599">
        <v>0</v>
      </c>
      <c r="X599">
        <v>0.66515991173118805</v>
      </c>
      <c r="Y599">
        <v>0</v>
      </c>
      <c r="Z599">
        <v>0</v>
      </c>
      <c r="AA599">
        <v>0</v>
      </c>
      <c r="AB599">
        <v>0.251838257388869</v>
      </c>
      <c r="AC599">
        <v>0</v>
      </c>
      <c r="AD599">
        <v>0</v>
      </c>
      <c r="AE599">
        <v>0</v>
      </c>
      <c r="AF599">
        <v>0.63490883026443301</v>
      </c>
      <c r="AG599">
        <v>0</v>
      </c>
      <c r="AH599">
        <v>0</v>
      </c>
      <c r="AI599">
        <v>0</v>
      </c>
      <c r="AJ599">
        <v>0.79608178177459799</v>
      </c>
      <c r="AK599">
        <v>0</v>
      </c>
      <c r="AL599">
        <v>0</v>
      </c>
      <c r="AM599">
        <v>3.3299697275479302E-2</v>
      </c>
      <c r="AN599">
        <v>0.92893614545090797</v>
      </c>
      <c r="AO599">
        <v>0</v>
      </c>
      <c r="AP599">
        <v>0</v>
      </c>
      <c r="AQ599">
        <v>0</v>
      </c>
      <c r="AR599">
        <v>0.59737120003448696</v>
      </c>
      <c r="AS599">
        <v>0</v>
      </c>
      <c r="AT599">
        <v>0</v>
      </c>
      <c r="AU599">
        <v>0</v>
      </c>
      <c r="AV599">
        <v>0.84980602298005803</v>
      </c>
      <c r="AW599">
        <v>0</v>
      </c>
      <c r="AX599">
        <v>0</v>
      </c>
      <c r="AY599">
        <v>0</v>
      </c>
      <c r="AZ599">
        <v>0.40366352876642198</v>
      </c>
      <c r="BA599">
        <v>0</v>
      </c>
      <c r="BB599">
        <v>0</v>
      </c>
      <c r="BC599">
        <v>0</v>
      </c>
      <c r="BD599">
        <v>0.55114950214585101</v>
      </c>
      <c r="BE599">
        <v>0</v>
      </c>
      <c r="BF599">
        <v>0</v>
      </c>
      <c r="BG599">
        <v>0</v>
      </c>
      <c r="BH599">
        <v>1.35958149811255</v>
      </c>
      <c r="BI599">
        <v>0</v>
      </c>
      <c r="BJ599">
        <v>0</v>
      </c>
      <c r="BK599">
        <v>0</v>
      </c>
      <c r="BL599">
        <v>0.69970587946235896</v>
      </c>
    </row>
    <row r="600" spans="1:64" x14ac:dyDescent="0.25">
      <c r="A600" s="15" t="str">
        <f t="shared" si="18"/>
        <v>Liquid Assets / Assets--35430</v>
      </c>
      <c r="B600" s="15" t="str">
        <f t="shared" si="19"/>
        <v>Liquid Assets / Assets</v>
      </c>
      <c r="C600">
        <v>20</v>
      </c>
      <c r="D600" s="22">
        <v>35430</v>
      </c>
      <c r="E600">
        <v>12.6370439120599</v>
      </c>
      <c r="F600">
        <v>23.395021488241799</v>
      </c>
      <c r="G600">
        <v>30.422438268949499</v>
      </c>
      <c r="H600">
        <v>22.991936289138199</v>
      </c>
      <c r="I600">
        <v>11.534907143261499</v>
      </c>
      <c r="J600">
        <v>19.314759036144601</v>
      </c>
      <c r="K600">
        <v>28.387596243647501</v>
      </c>
      <c r="L600">
        <v>20.3339702125316</v>
      </c>
      <c r="M600">
        <v>10.525502318392601</v>
      </c>
      <c r="N600">
        <v>18.949329893212902</v>
      </c>
      <c r="O600">
        <v>28.854352908815802</v>
      </c>
      <c r="P600">
        <v>20.387526805964299</v>
      </c>
      <c r="Q600">
        <v>12.7296936901507</v>
      </c>
      <c r="R600">
        <v>23.098805623735501</v>
      </c>
      <c r="S600">
        <v>32.838010334106301</v>
      </c>
      <c r="T600">
        <v>23.0977565418201</v>
      </c>
      <c r="U600">
        <v>12.2511568555724</v>
      </c>
      <c r="V600">
        <v>20.0550808558718</v>
      </c>
      <c r="W600">
        <v>28.436676991304999</v>
      </c>
      <c r="X600">
        <v>20.778204076787599</v>
      </c>
      <c r="Y600">
        <v>11.9145482116687</v>
      </c>
      <c r="Z600">
        <v>20.959842162735601</v>
      </c>
      <c r="AA600">
        <v>28.458202828488002</v>
      </c>
      <c r="AB600">
        <v>20.7032595108574</v>
      </c>
      <c r="AC600">
        <v>8.4958348220961408</v>
      </c>
      <c r="AD600">
        <v>16.124373155349801</v>
      </c>
      <c r="AE600">
        <v>29.337842389380601</v>
      </c>
      <c r="AF600">
        <v>18.9307442758296</v>
      </c>
      <c r="AG600">
        <v>7.6994066170696804</v>
      </c>
      <c r="AH600">
        <v>16.464902402402402</v>
      </c>
      <c r="AI600">
        <v>26.8584638282376</v>
      </c>
      <c r="AJ600">
        <v>18.623454094933901</v>
      </c>
      <c r="AK600">
        <v>13.0433116136451</v>
      </c>
      <c r="AL600">
        <v>19.553425667491702</v>
      </c>
      <c r="AM600">
        <v>27.7821710231037</v>
      </c>
      <c r="AN600">
        <v>20.814289445087599</v>
      </c>
      <c r="AO600">
        <v>10.9586374695864</v>
      </c>
      <c r="AP600">
        <v>18.910711661850399</v>
      </c>
      <c r="AQ600">
        <v>28.258197589816799</v>
      </c>
      <c r="AR600">
        <v>20.106089050936198</v>
      </c>
      <c r="AS600">
        <v>11.231976209574899</v>
      </c>
      <c r="AT600">
        <v>17.900600477467499</v>
      </c>
      <c r="AU600">
        <v>27.157151668836999</v>
      </c>
      <c r="AV600">
        <v>19.128682699262001</v>
      </c>
      <c r="AW600">
        <v>12.1310578337152</v>
      </c>
      <c r="AX600">
        <v>19.553425667491702</v>
      </c>
      <c r="AY600">
        <v>27.5050778605281</v>
      </c>
      <c r="AZ600">
        <v>20.074239359798501</v>
      </c>
      <c r="BA600">
        <v>13.0099558729116</v>
      </c>
      <c r="BB600">
        <v>21.532601322538302</v>
      </c>
      <c r="BC600">
        <v>30.742833839420101</v>
      </c>
      <c r="BD600">
        <v>22.1912788761244</v>
      </c>
      <c r="BE600">
        <v>8.2310197945377102</v>
      </c>
      <c r="BF600">
        <v>17.8434676060652</v>
      </c>
      <c r="BG600">
        <v>28.358968294168701</v>
      </c>
      <c r="BH600">
        <v>21.4604616351454</v>
      </c>
      <c r="BI600">
        <v>15.777682170479499</v>
      </c>
      <c r="BJ600">
        <v>22.014890092395898</v>
      </c>
      <c r="BK600">
        <v>29.671584558417401</v>
      </c>
      <c r="BL600">
        <v>22.5784751074507</v>
      </c>
    </row>
    <row r="601" spans="1:64" x14ac:dyDescent="0.25">
      <c r="A601" s="15" t="str">
        <f t="shared" si="18"/>
        <v>Net Loan Growth (last 4 qtrs)--35430</v>
      </c>
      <c r="B601" s="15" t="str">
        <f t="shared" si="19"/>
        <v>Net Loan Growth (last 4 qtrs)</v>
      </c>
      <c r="C601">
        <v>21</v>
      </c>
      <c r="D601" s="22">
        <v>35430</v>
      </c>
      <c r="E601">
        <v>5.23</v>
      </c>
      <c r="F601">
        <v>9.0399999999999991</v>
      </c>
      <c r="G601">
        <v>16.912500000000001</v>
      </c>
      <c r="H601">
        <v>14.7877551020408</v>
      </c>
      <c r="I601">
        <v>3.3525</v>
      </c>
      <c r="J601">
        <v>8.7799999999999994</v>
      </c>
      <c r="K601">
        <v>16.352499999999999</v>
      </c>
      <c r="L601">
        <v>11.1629516806723</v>
      </c>
      <c r="M601">
        <v>3.63</v>
      </c>
      <c r="N601">
        <v>9.98</v>
      </c>
      <c r="O601">
        <v>18.7575</v>
      </c>
      <c r="P601">
        <v>13.7632262996942</v>
      </c>
      <c r="Q601">
        <v>4.0049999999999999</v>
      </c>
      <c r="R601">
        <v>7.85</v>
      </c>
      <c r="S601">
        <v>14.23</v>
      </c>
      <c r="T601">
        <v>10.5941935483871</v>
      </c>
      <c r="U601">
        <v>3.86</v>
      </c>
      <c r="V601">
        <v>8.81</v>
      </c>
      <c r="W601">
        <v>16.414999999999999</v>
      </c>
      <c r="X601">
        <v>11.0018562874252</v>
      </c>
      <c r="Y601">
        <v>1.9950000000000001</v>
      </c>
      <c r="Z601">
        <v>7.9450000000000003</v>
      </c>
      <c r="AA601">
        <v>15.6225</v>
      </c>
      <c r="AB601">
        <v>34.913571428571402</v>
      </c>
      <c r="AC601">
        <v>3.82</v>
      </c>
      <c r="AD601">
        <v>9.32</v>
      </c>
      <c r="AE601">
        <v>18.927499999999998</v>
      </c>
      <c r="AF601">
        <v>11.9025</v>
      </c>
      <c r="AG601">
        <v>2.09</v>
      </c>
      <c r="AH601">
        <v>6.74</v>
      </c>
      <c r="AI601">
        <v>12.535</v>
      </c>
      <c r="AJ601">
        <v>9.4630973451327396</v>
      </c>
      <c r="AK601">
        <v>5.04</v>
      </c>
      <c r="AL601">
        <v>11.07</v>
      </c>
      <c r="AM601">
        <v>18.11</v>
      </c>
      <c r="AN601">
        <v>11.6211827956989</v>
      </c>
      <c r="AO601">
        <v>2.2999999999999998</v>
      </c>
      <c r="AP601">
        <v>7.02</v>
      </c>
      <c r="AQ601">
        <v>13.64</v>
      </c>
      <c r="AR601">
        <v>8.8382435129740493</v>
      </c>
      <c r="AS601">
        <v>5.5374999999999996</v>
      </c>
      <c r="AT601">
        <v>11.82</v>
      </c>
      <c r="AU601">
        <v>20.46</v>
      </c>
      <c r="AV601">
        <v>14.5256712962963</v>
      </c>
      <c r="AW601">
        <v>4.8499999999999996</v>
      </c>
      <c r="AX601">
        <v>10.27</v>
      </c>
      <c r="AY601">
        <v>17.395</v>
      </c>
      <c r="AZ601">
        <v>12.083737704918001</v>
      </c>
      <c r="BA601">
        <v>4.79</v>
      </c>
      <c r="BB601">
        <v>11.61</v>
      </c>
      <c r="BC601">
        <v>20.9</v>
      </c>
      <c r="BD601">
        <v>18.502681564245801</v>
      </c>
      <c r="BE601">
        <v>1.86</v>
      </c>
      <c r="BF601">
        <v>9.24</v>
      </c>
      <c r="BG601">
        <v>15.33</v>
      </c>
      <c r="BH601">
        <v>12.3312195121951</v>
      </c>
      <c r="BI601">
        <v>5.4749999999999996</v>
      </c>
      <c r="BJ601">
        <v>13.03</v>
      </c>
      <c r="BK601">
        <v>22.1325</v>
      </c>
      <c r="BL601">
        <v>14.8718644067797</v>
      </c>
    </row>
    <row r="602" spans="1:64" x14ac:dyDescent="0.25">
      <c r="A602" s="15" t="str">
        <f t="shared" si="18"/>
        <v>Banks w/ Loan Growth (last 4 qtrs)--35430</v>
      </c>
      <c r="B602" s="15" t="str">
        <f t="shared" si="19"/>
        <v>Banks w/ Loan Growth (last 4 qtrs)</v>
      </c>
      <c r="C602">
        <v>22</v>
      </c>
      <c r="D602" s="22">
        <v>35430</v>
      </c>
      <c r="F602">
        <v>85.148514851485103</v>
      </c>
      <c r="J602">
        <v>84.435401831129198</v>
      </c>
      <c r="N602">
        <v>83.496062992125999</v>
      </c>
      <c r="R602">
        <v>90.322580645161295</v>
      </c>
      <c r="V602">
        <v>85.356454720616597</v>
      </c>
      <c r="Z602">
        <v>82</v>
      </c>
      <c r="AD602">
        <v>85.365853658536594</v>
      </c>
      <c r="AH602">
        <v>78.632478632478595</v>
      </c>
      <c r="AI602"/>
      <c r="AK602"/>
      <c r="AL602">
        <v>86.021505376344095</v>
      </c>
      <c r="AP602">
        <v>81.871345029239805</v>
      </c>
      <c r="AT602">
        <v>90.022675736961503</v>
      </c>
      <c r="AX602">
        <v>87.539936102236396</v>
      </c>
      <c r="BB602">
        <v>87.096774193548399</v>
      </c>
      <c r="BF602">
        <v>73.3333333333333</v>
      </c>
      <c r="BJ602">
        <v>89.516129032258107</v>
      </c>
    </row>
    <row r="603" spans="1:64" x14ac:dyDescent="0.25">
      <c r="A603" s="15" t="str">
        <f t="shared" si="18"/>
        <v>Equity / Assets--35520</v>
      </c>
      <c r="B603" s="15" t="str">
        <f t="shared" si="19"/>
        <v>Equity / Assets</v>
      </c>
      <c r="C603">
        <v>1</v>
      </c>
      <c r="D603" s="22">
        <v>35520</v>
      </c>
      <c r="E603">
        <v>8.4874577164697094</v>
      </c>
      <c r="F603">
        <v>9.3076049943246293</v>
      </c>
      <c r="G603">
        <v>11.106302667484099</v>
      </c>
      <c r="H603">
        <v>10.122495160396101</v>
      </c>
      <c r="I603">
        <v>8.1216070205549702</v>
      </c>
      <c r="J603">
        <v>9.4656098262850392</v>
      </c>
      <c r="K603">
        <v>11.391012281364199</v>
      </c>
      <c r="L603">
        <v>10.238959758865301</v>
      </c>
      <c r="M603">
        <v>7.9851795068353102</v>
      </c>
      <c r="N603">
        <v>9.4342886800069206</v>
      </c>
      <c r="O603">
        <v>11.6192796090141</v>
      </c>
      <c r="P603">
        <v>10.3871969617144</v>
      </c>
      <c r="Q603">
        <v>9.1497451368384493</v>
      </c>
      <c r="R603">
        <v>10.166135056594801</v>
      </c>
      <c r="S603">
        <v>11.527560540725499</v>
      </c>
      <c r="T603">
        <v>10.6962061749695</v>
      </c>
      <c r="U603">
        <v>7.9692573109615399</v>
      </c>
      <c r="V603">
        <v>9.2653583542229097</v>
      </c>
      <c r="W603">
        <v>11.0926445389774</v>
      </c>
      <c r="X603">
        <v>10.0575871414453</v>
      </c>
      <c r="Y603">
        <v>8.5130119886345597</v>
      </c>
      <c r="Z603">
        <v>9.4453563999508194</v>
      </c>
      <c r="AA603">
        <v>11.3481429977779</v>
      </c>
      <c r="AB603">
        <v>10.2446972706919</v>
      </c>
      <c r="AC603">
        <v>8.3247380186425701</v>
      </c>
      <c r="AD603">
        <v>9.8741529525653409</v>
      </c>
      <c r="AE603">
        <v>11.4618162364585</v>
      </c>
      <c r="AF603">
        <v>10.2114769084983</v>
      </c>
      <c r="AG603">
        <v>8.6530498020247606</v>
      </c>
      <c r="AH603">
        <v>10.4333333333333</v>
      </c>
      <c r="AI603">
        <v>13.434817975066</v>
      </c>
      <c r="AJ603">
        <v>11.693019348909599</v>
      </c>
      <c r="AK603">
        <v>7.6091208892847897</v>
      </c>
      <c r="AL603">
        <v>9.0600663479047903</v>
      </c>
      <c r="AM603">
        <v>10.717300952356901</v>
      </c>
      <c r="AN603">
        <v>9.5539732207922992</v>
      </c>
      <c r="AO603">
        <v>8.6778142882918097</v>
      </c>
      <c r="AP603">
        <v>10.112156658172999</v>
      </c>
      <c r="AQ603">
        <v>12.0852523127474</v>
      </c>
      <c r="AR603">
        <v>10.748474417030801</v>
      </c>
      <c r="AS603">
        <v>7.8236702094303396</v>
      </c>
      <c r="AT603">
        <v>8.9841522768907307</v>
      </c>
      <c r="AU603">
        <v>10.7601579132512</v>
      </c>
      <c r="AV603">
        <v>9.6438417527909994</v>
      </c>
      <c r="AW603">
        <v>8.0877512321649494</v>
      </c>
      <c r="AX603">
        <v>9.2166042056025095</v>
      </c>
      <c r="AY603">
        <v>10.949541262930801</v>
      </c>
      <c r="AZ603">
        <v>9.7447551634759506</v>
      </c>
      <c r="BA603">
        <v>7.7942232387125001</v>
      </c>
      <c r="BB603">
        <v>8.9842612899345795</v>
      </c>
      <c r="BC603">
        <v>11.539499784783199</v>
      </c>
      <c r="BD603">
        <v>10.1487113438828</v>
      </c>
      <c r="BE603">
        <v>7.5291048120105097</v>
      </c>
      <c r="BF603">
        <v>9.4231746569540906</v>
      </c>
      <c r="BG603">
        <v>12.0996079517074</v>
      </c>
      <c r="BH603">
        <v>17.415057891412101</v>
      </c>
      <c r="BI603">
        <v>7.7851142531199198</v>
      </c>
      <c r="BJ603">
        <v>8.8485419180178297</v>
      </c>
      <c r="BK603">
        <v>10.8870400042907</v>
      </c>
      <c r="BL603">
        <v>9.5723762566549802</v>
      </c>
    </row>
    <row r="604" spans="1:64" x14ac:dyDescent="0.25">
      <c r="A604" s="15" t="str">
        <f t="shared" si="18"/>
        <v>Total Risk Based Capital Ratio--35520</v>
      </c>
      <c r="B604" s="15" t="str">
        <f t="shared" si="19"/>
        <v>Total Risk Based Capital Ratio</v>
      </c>
      <c r="C604">
        <v>2</v>
      </c>
      <c r="D604" s="22">
        <v>35520</v>
      </c>
      <c r="E604">
        <v>12.8590712931812</v>
      </c>
      <c r="F604">
        <v>14.6659564231219</v>
      </c>
      <c r="G604">
        <v>19.866474197040802</v>
      </c>
      <c r="H604">
        <v>16.697100739385</v>
      </c>
      <c r="I604">
        <v>12.394769790946601</v>
      </c>
      <c r="J604">
        <v>14.6908966612862</v>
      </c>
      <c r="K604">
        <v>18.8417461579226</v>
      </c>
      <c r="L604">
        <v>16.7079048001759</v>
      </c>
      <c r="M604">
        <v>12.8428995168582</v>
      </c>
      <c r="N604">
        <v>15.8125273762593</v>
      </c>
      <c r="O604">
        <v>20.847237671486798</v>
      </c>
      <c r="P604">
        <v>18.4791850537781</v>
      </c>
      <c r="Q604">
        <v>13.984747943986401</v>
      </c>
      <c r="R604">
        <v>15.533266820263901</v>
      </c>
      <c r="S604">
        <v>20.2219901552381</v>
      </c>
      <c r="T604">
        <v>18.064206924412101</v>
      </c>
      <c r="U604">
        <v>12.2213570524363</v>
      </c>
      <c r="V604">
        <v>14.1754496457934</v>
      </c>
      <c r="W604">
        <v>18.0470853406486</v>
      </c>
      <c r="X604">
        <v>16.316944308809202</v>
      </c>
      <c r="Y604">
        <v>13.687335955066199</v>
      </c>
      <c r="Z604">
        <v>15.2729907265711</v>
      </c>
      <c r="AA604">
        <v>18.461346984656601</v>
      </c>
      <c r="AB604">
        <v>16.721722420766401</v>
      </c>
      <c r="AC604">
        <v>12.3366932243473</v>
      </c>
      <c r="AD604">
        <v>16.051006176529199</v>
      </c>
      <c r="AE604">
        <v>20.947199999999999</v>
      </c>
      <c r="AF604">
        <v>17.5601079593776</v>
      </c>
      <c r="AG604">
        <v>12.863999831767501</v>
      </c>
      <c r="AH604">
        <v>16.3524031132151</v>
      </c>
      <c r="AI604">
        <v>20.651221039448998</v>
      </c>
      <c r="AJ604">
        <v>18.6404772903457</v>
      </c>
      <c r="AK604">
        <v>11.9526672872631</v>
      </c>
      <c r="AL604">
        <v>14.172574203964301</v>
      </c>
      <c r="AM604">
        <v>17.6851260360765</v>
      </c>
      <c r="AN604">
        <v>15.5711015488636</v>
      </c>
      <c r="AO604">
        <v>13.0880887661743</v>
      </c>
      <c r="AP604">
        <v>16.017240628673399</v>
      </c>
      <c r="AQ604">
        <v>20.142697205124701</v>
      </c>
      <c r="AR604">
        <v>17.6594984373484</v>
      </c>
      <c r="AS604">
        <v>11.556989699549799</v>
      </c>
      <c r="AT604">
        <v>13.534995864430099</v>
      </c>
      <c r="AU604">
        <v>17.401144087179201</v>
      </c>
      <c r="AV604">
        <v>15.291732059329799</v>
      </c>
      <c r="AW604">
        <v>12.8308594364646</v>
      </c>
      <c r="AX604">
        <v>14.645425669338801</v>
      </c>
      <c r="AY604">
        <v>18.617173380316601</v>
      </c>
      <c r="AZ604">
        <v>16.282059607624699</v>
      </c>
      <c r="BA604">
        <v>11.624767954700401</v>
      </c>
      <c r="BB604">
        <v>13.754918608970501</v>
      </c>
      <c r="BC604">
        <v>18.004879361017402</v>
      </c>
      <c r="BD604">
        <v>16.1918020885354</v>
      </c>
      <c r="BE604">
        <v>12.489199766391801</v>
      </c>
      <c r="BF604">
        <v>14.116969173148901</v>
      </c>
      <c r="BG604">
        <v>17.3604368275799</v>
      </c>
      <c r="BH604">
        <v>81.317175137991796</v>
      </c>
      <c r="BI604">
        <v>11.195489294694299</v>
      </c>
      <c r="BJ604">
        <v>12.9368456279581</v>
      </c>
      <c r="BK604">
        <v>16.352262374734298</v>
      </c>
      <c r="BL604">
        <v>14.944052661582401</v>
      </c>
    </row>
    <row r="605" spans="1:64" x14ac:dyDescent="0.25">
      <c r="A605" s="15" t="str">
        <f t="shared" si="18"/>
        <v>Tier 1 Leverage Ratio--35520</v>
      </c>
      <c r="B605" s="15" t="str">
        <f t="shared" si="19"/>
        <v>Tier 1 Leverage Ratio</v>
      </c>
      <c r="C605">
        <v>3</v>
      </c>
      <c r="D605" s="22">
        <v>35520</v>
      </c>
      <c r="E605">
        <v>8.2618425960462503</v>
      </c>
      <c r="F605">
        <v>9.4441304698853497</v>
      </c>
      <c r="G605">
        <v>11.282151925129099</v>
      </c>
      <c r="H605">
        <v>10.0887586160521</v>
      </c>
      <c r="I605">
        <v>8.0662093375052795</v>
      </c>
      <c r="J605">
        <v>9.3509923260712497</v>
      </c>
      <c r="K605">
        <v>11.327291424396501</v>
      </c>
      <c r="L605">
        <v>10.1708750877931</v>
      </c>
      <c r="M605">
        <v>7.9423979554223099</v>
      </c>
      <c r="N605">
        <v>9.3010915706488806</v>
      </c>
      <c r="O605">
        <v>11.3993307009933</v>
      </c>
      <c r="P605">
        <v>10.278076912779801</v>
      </c>
      <c r="Q605">
        <v>8.9600172038700698</v>
      </c>
      <c r="R605">
        <v>10.118141033541001</v>
      </c>
      <c r="S605">
        <v>11.6242171050566</v>
      </c>
      <c r="T605">
        <v>10.7566894123835</v>
      </c>
      <c r="U605">
        <v>7.9383941262584701</v>
      </c>
      <c r="V605">
        <v>9.0624907632006906</v>
      </c>
      <c r="W605">
        <v>10.743032319304</v>
      </c>
      <c r="X605">
        <v>9.8906397637207508</v>
      </c>
      <c r="Y605">
        <v>8.5298818436390107</v>
      </c>
      <c r="Z605">
        <v>9.3633955344882107</v>
      </c>
      <c r="AA605">
        <v>11.289344247161701</v>
      </c>
      <c r="AB605">
        <v>10.219650947482</v>
      </c>
      <c r="AC605">
        <v>8.4331601823386002</v>
      </c>
      <c r="AD605">
        <v>9.9757460719181701</v>
      </c>
      <c r="AE605">
        <v>11.5805390020457</v>
      </c>
      <c r="AF605">
        <v>10.2970602216235</v>
      </c>
      <c r="AG605">
        <v>8.5746884325083403</v>
      </c>
      <c r="AH605">
        <v>10.4394126821922</v>
      </c>
      <c r="AI605">
        <v>13.4692111714657</v>
      </c>
      <c r="AJ605">
        <v>11.858861544165901</v>
      </c>
      <c r="AK605">
        <v>7.4674350787226302</v>
      </c>
      <c r="AL605">
        <v>8.8909431899187208</v>
      </c>
      <c r="AM605">
        <v>10.577595539551499</v>
      </c>
      <c r="AN605">
        <v>9.4644944641335194</v>
      </c>
      <c r="AO605">
        <v>8.55396015376372</v>
      </c>
      <c r="AP605">
        <v>9.9997051104361407</v>
      </c>
      <c r="AQ605">
        <v>12.0909084312907</v>
      </c>
      <c r="AR605">
        <v>10.7089015124641</v>
      </c>
      <c r="AS605">
        <v>7.7892471520684996</v>
      </c>
      <c r="AT605">
        <v>8.8889735758345303</v>
      </c>
      <c r="AU605">
        <v>10.614904191811499</v>
      </c>
      <c r="AV605">
        <v>9.5651654456597708</v>
      </c>
      <c r="AW605">
        <v>7.9996562992864497</v>
      </c>
      <c r="AX605">
        <v>9.0891412510741301</v>
      </c>
      <c r="AY605">
        <v>10.559150458824201</v>
      </c>
      <c r="AZ605">
        <v>9.5738883539784396</v>
      </c>
      <c r="BA605">
        <v>7.7026158883653997</v>
      </c>
      <c r="BB605">
        <v>8.8989313929479898</v>
      </c>
      <c r="BC605">
        <v>11.3772283290599</v>
      </c>
      <c r="BD605">
        <v>10.0523433300728</v>
      </c>
      <c r="BE605">
        <v>7.7912830358659502</v>
      </c>
      <c r="BF605">
        <v>9.3848370058155108</v>
      </c>
      <c r="BG605">
        <v>11.7037985935451</v>
      </c>
      <c r="BH605">
        <v>23.073124091564399</v>
      </c>
      <c r="BI605">
        <v>7.7533223554514503</v>
      </c>
      <c r="BJ605">
        <v>8.8341737847758193</v>
      </c>
      <c r="BK605">
        <v>10.467585127951301</v>
      </c>
      <c r="BL605">
        <v>9.5049438409541995</v>
      </c>
    </row>
    <row r="606" spans="1:64" x14ac:dyDescent="0.25">
      <c r="A606" s="15" t="str">
        <f t="shared" si="18"/>
        <v>ALLL / Nonaccrual Loans--35520</v>
      </c>
      <c r="B606" s="15" t="str">
        <f t="shared" si="19"/>
        <v>ALLL / Nonaccrual Loans</v>
      </c>
      <c r="C606">
        <v>4</v>
      </c>
      <c r="D606" s="22">
        <v>35520</v>
      </c>
      <c r="E606">
        <v>126.049301690644</v>
      </c>
      <c r="F606">
        <v>244.444444444444</v>
      </c>
      <c r="G606">
        <v>620.510543840178</v>
      </c>
      <c r="H606">
        <v>587.63814073594199</v>
      </c>
      <c r="I606">
        <v>142.976951417094</v>
      </c>
      <c r="J606">
        <v>306.02409638554201</v>
      </c>
      <c r="K606">
        <v>785.08774441040896</v>
      </c>
      <c r="L606">
        <v>944.44708313099204</v>
      </c>
      <c r="M606">
        <v>139.577370131126</v>
      </c>
      <c r="N606">
        <v>292.10526315789502</v>
      </c>
      <c r="O606">
        <v>759.475393028025</v>
      </c>
      <c r="P606">
        <v>844.44195527401996</v>
      </c>
      <c r="Q606">
        <v>163.40044607872699</v>
      </c>
      <c r="R606">
        <v>344.444444444444</v>
      </c>
      <c r="S606">
        <v>615.28045574057796</v>
      </c>
      <c r="T606">
        <v>1339.68143247177</v>
      </c>
      <c r="U606">
        <v>160.006564141035</v>
      </c>
      <c r="V606">
        <v>342.23671065776301</v>
      </c>
      <c r="W606">
        <v>1011.79060665362</v>
      </c>
      <c r="X606">
        <v>1221.85931427784</v>
      </c>
      <c r="Y606">
        <v>115.25611758066999</v>
      </c>
      <c r="Z606">
        <v>266.87927190321301</v>
      </c>
      <c r="AA606">
        <v>790.62295081967204</v>
      </c>
      <c r="AB606">
        <v>1216.1187490448101</v>
      </c>
      <c r="AC606">
        <v>121.86202686202699</v>
      </c>
      <c r="AD606">
        <v>272.783908045977</v>
      </c>
      <c r="AE606">
        <v>648.45641816143495</v>
      </c>
      <c r="AF606">
        <v>566.67955855067805</v>
      </c>
      <c r="AG606">
        <v>150.297170699557</v>
      </c>
      <c r="AH606">
        <v>345.5</v>
      </c>
      <c r="AI606">
        <v>891.94752601933806</v>
      </c>
      <c r="AJ606">
        <v>1390.38869890724</v>
      </c>
      <c r="AK606">
        <v>88.100694230143006</v>
      </c>
      <c r="AL606">
        <v>171.395463510848</v>
      </c>
      <c r="AM606">
        <v>410.47400470117901</v>
      </c>
      <c r="AN606">
        <v>417.55963424574202</v>
      </c>
      <c r="AO606">
        <v>127.464788732394</v>
      </c>
      <c r="AP606">
        <v>269.73684210526301</v>
      </c>
      <c r="AQ606">
        <v>797.72727272727298</v>
      </c>
      <c r="AR606">
        <v>915.87271516037401</v>
      </c>
      <c r="AS606">
        <v>147.74362056212999</v>
      </c>
      <c r="AT606">
        <v>323.58970284443001</v>
      </c>
      <c r="AU606">
        <v>830.48153342683497</v>
      </c>
      <c r="AV606">
        <v>1019.52291761599</v>
      </c>
      <c r="AW606">
        <v>120.987654320988</v>
      </c>
      <c r="AX606">
        <v>250.94339622641499</v>
      </c>
      <c r="AY606">
        <v>732</v>
      </c>
      <c r="AZ606">
        <v>936.82787783644301</v>
      </c>
      <c r="BA606">
        <v>120.987654320988</v>
      </c>
      <c r="BB606">
        <v>277.981651376147</v>
      </c>
      <c r="BC606">
        <v>672</v>
      </c>
      <c r="BD606">
        <v>805.68685106191106</v>
      </c>
      <c r="BE606">
        <v>368.91811964499101</v>
      </c>
      <c r="BF606">
        <v>672.06795761782996</v>
      </c>
      <c r="BG606">
        <v>1176.0010822510801</v>
      </c>
      <c r="BH606">
        <v>1777.6741053514399</v>
      </c>
      <c r="BI606">
        <v>146.90689048966601</v>
      </c>
      <c r="BJ606">
        <v>372.09217644610902</v>
      </c>
      <c r="BK606">
        <v>680.51515151515196</v>
      </c>
      <c r="BL606">
        <v>1392.9249043646801</v>
      </c>
    </row>
    <row r="607" spans="1:64" x14ac:dyDescent="0.25">
      <c r="A607" s="15" t="str">
        <f t="shared" si="18"/>
        <v>[NCL + OREO] / [Total Loans + OREO]--35520</v>
      </c>
      <c r="B607" s="15" t="str">
        <f t="shared" si="19"/>
        <v>[NCL + OREO] / [Total Loans + OREO]</v>
      </c>
      <c r="C607">
        <v>5</v>
      </c>
      <c r="D607" s="22">
        <v>35520</v>
      </c>
      <c r="E607">
        <v>0.65615257177891695</v>
      </c>
      <c r="F607">
        <v>1.23891783602351</v>
      </c>
      <c r="G607">
        <v>2.6212211758402502</v>
      </c>
      <c r="H607">
        <v>1.8111964237225799</v>
      </c>
      <c r="I607">
        <v>0.36235358010211499</v>
      </c>
      <c r="J607">
        <v>0.96437827435957502</v>
      </c>
      <c r="K607">
        <v>2.02566104867027</v>
      </c>
      <c r="L607">
        <v>1.4537150904443501</v>
      </c>
      <c r="M607">
        <v>0.33654130011217998</v>
      </c>
      <c r="N607">
        <v>0.85916234471788799</v>
      </c>
      <c r="O607">
        <v>1.77213292870256</v>
      </c>
      <c r="P607">
        <v>1.30105302971332</v>
      </c>
      <c r="Q607">
        <v>0.62991373850302101</v>
      </c>
      <c r="R607">
        <v>0.84654755658663206</v>
      </c>
      <c r="S607">
        <v>1.4967227191626999</v>
      </c>
      <c r="T607">
        <v>1.0794634415568001</v>
      </c>
      <c r="U607">
        <v>0.28716993148019299</v>
      </c>
      <c r="V607">
        <v>0.82642528591456899</v>
      </c>
      <c r="W607">
        <v>1.69696707667697</v>
      </c>
      <c r="X607">
        <v>1.13328443760353</v>
      </c>
      <c r="Y607">
        <v>0.387238887421679</v>
      </c>
      <c r="Z607">
        <v>1.2459692554323201</v>
      </c>
      <c r="AA607">
        <v>2.3837704924249499</v>
      </c>
      <c r="AB607">
        <v>1.89515151467134</v>
      </c>
      <c r="AC607">
        <v>0.60389555158628905</v>
      </c>
      <c r="AD607">
        <v>1.6943866943866901</v>
      </c>
      <c r="AE607">
        <v>2.9473684210526301</v>
      </c>
      <c r="AF607">
        <v>2.01225308711548</v>
      </c>
      <c r="AG607">
        <v>0.460436808411811</v>
      </c>
      <c r="AH607">
        <v>1.61197620344196</v>
      </c>
      <c r="AI607">
        <v>3.4960165587558998</v>
      </c>
      <c r="AJ607">
        <v>2.2052040112856601</v>
      </c>
      <c r="AK607">
        <v>0.50868287335569795</v>
      </c>
      <c r="AL607">
        <v>0.96124731330048796</v>
      </c>
      <c r="AM607">
        <v>2.0226199312963802</v>
      </c>
      <c r="AN607">
        <v>1.45571747127926</v>
      </c>
      <c r="AO607">
        <v>0.46824154223726</v>
      </c>
      <c r="AP607">
        <v>1.3963963963963999</v>
      </c>
      <c r="AQ607">
        <v>2.6824410184792802</v>
      </c>
      <c r="AR607">
        <v>1.8428186801800499</v>
      </c>
      <c r="AS607">
        <v>0.36123374658185797</v>
      </c>
      <c r="AT607">
        <v>0.93449355386602995</v>
      </c>
      <c r="AU607">
        <v>1.8082595904403</v>
      </c>
      <c r="AV607">
        <v>1.346630650132</v>
      </c>
      <c r="AW607">
        <v>0.41707463414587498</v>
      </c>
      <c r="AX607">
        <v>0.86073111569974803</v>
      </c>
      <c r="AY607">
        <v>1.62016624887437</v>
      </c>
      <c r="AZ607">
        <v>1.19159356136022</v>
      </c>
      <c r="BA607">
        <v>0.28121338853958799</v>
      </c>
      <c r="BB607">
        <v>0.87869366653052905</v>
      </c>
      <c r="BC607">
        <v>1.7508066915348901</v>
      </c>
      <c r="BD607">
        <v>1.23004451833045</v>
      </c>
      <c r="BE607">
        <v>0.23052361793216</v>
      </c>
      <c r="BF607">
        <v>0.74294205052005902</v>
      </c>
      <c r="BG607">
        <v>1.52400394199634</v>
      </c>
      <c r="BH607">
        <v>1.09585649624512</v>
      </c>
      <c r="BI607">
        <v>0.23052361793216</v>
      </c>
      <c r="BJ607">
        <v>0.68881490059834005</v>
      </c>
      <c r="BK607">
        <v>1.24410046834596</v>
      </c>
      <c r="BL607">
        <v>0.96905383638299902</v>
      </c>
    </row>
    <row r="608" spans="1:64" x14ac:dyDescent="0.25">
      <c r="A608" s="15" t="str">
        <f t="shared" si="18"/>
        <v>[Noncurrent + Delinquent Loans] / [Capital + ALLL]--35520</v>
      </c>
      <c r="B608" s="15" t="str">
        <f t="shared" si="19"/>
        <v>[Noncurrent + Delinquent Loans] / [Capital + ALLL]</v>
      </c>
      <c r="C608">
        <v>6</v>
      </c>
      <c r="D608" s="22">
        <v>35520</v>
      </c>
      <c r="E608">
        <v>11.212814645308899</v>
      </c>
      <c r="F608">
        <v>19.678811121764099</v>
      </c>
      <c r="G608">
        <v>33.202155873042997</v>
      </c>
      <c r="H608">
        <v>23.288707946256999</v>
      </c>
      <c r="I608">
        <v>8.4248844043467699</v>
      </c>
      <c r="J608">
        <v>15.499823453202699</v>
      </c>
      <c r="K608">
        <v>26.864569259587199</v>
      </c>
      <c r="L608">
        <v>19.3213933694249</v>
      </c>
      <c r="M608">
        <v>6.5269556870900596</v>
      </c>
      <c r="N608">
        <v>12.692775974026</v>
      </c>
      <c r="O608">
        <v>21.685303514377001</v>
      </c>
      <c r="P608">
        <v>15.733152979792299</v>
      </c>
      <c r="Q608">
        <v>9.3118582852809002</v>
      </c>
      <c r="R608">
        <v>16.145282474534099</v>
      </c>
      <c r="S608">
        <v>19.652114658775499</v>
      </c>
      <c r="T608">
        <v>16.079415079086299</v>
      </c>
      <c r="U608">
        <v>6.6741804642993801</v>
      </c>
      <c r="V608">
        <v>13.392275885438</v>
      </c>
      <c r="W608">
        <v>21.815004706036301</v>
      </c>
      <c r="X608">
        <v>15.960766241486899</v>
      </c>
      <c r="Y608">
        <v>10.5116851629208</v>
      </c>
      <c r="Z608">
        <v>17.387811691588301</v>
      </c>
      <c r="AA608">
        <v>34.610114448522303</v>
      </c>
      <c r="AB608">
        <v>23.882493125542599</v>
      </c>
      <c r="AC608">
        <v>14.5248057381949</v>
      </c>
      <c r="AD608">
        <v>23.9061256961018</v>
      </c>
      <c r="AE608">
        <v>34.687662225298503</v>
      </c>
      <c r="AF608">
        <v>27.9399817867031</v>
      </c>
      <c r="AG608">
        <v>8.6347724620770094</v>
      </c>
      <c r="AH608">
        <v>18.387019037673699</v>
      </c>
      <c r="AI608">
        <v>31.180701228648498</v>
      </c>
      <c r="AJ608">
        <v>21.746519650876198</v>
      </c>
      <c r="AK608">
        <v>9.3863191540739397</v>
      </c>
      <c r="AL608">
        <v>19.059551599613801</v>
      </c>
      <c r="AM608">
        <v>28.971419038562299</v>
      </c>
      <c r="AN608">
        <v>21.36811895616</v>
      </c>
      <c r="AO608">
        <v>9.1636172976198598</v>
      </c>
      <c r="AP608">
        <v>17.421007685738701</v>
      </c>
      <c r="AQ608">
        <v>30.4845896168613</v>
      </c>
      <c r="AR608">
        <v>21.701747328660002</v>
      </c>
      <c r="AS608">
        <v>9.1184312806440797</v>
      </c>
      <c r="AT608">
        <v>15.9405990922476</v>
      </c>
      <c r="AU608">
        <v>26.375934353753198</v>
      </c>
      <c r="AV608">
        <v>19.390983193288299</v>
      </c>
      <c r="AW608">
        <v>9.2102562226752607</v>
      </c>
      <c r="AX608">
        <v>14.939686396984101</v>
      </c>
      <c r="AY608">
        <v>24.378958329877999</v>
      </c>
      <c r="AZ608">
        <v>18.071767830475899</v>
      </c>
      <c r="BA608">
        <v>8.2103284624652506</v>
      </c>
      <c r="BB608">
        <v>14.224373947993801</v>
      </c>
      <c r="BC608">
        <v>25.687222433549501</v>
      </c>
      <c r="BD608">
        <v>17.930085872212199</v>
      </c>
      <c r="BE608">
        <v>4.7681035845504596</v>
      </c>
      <c r="BF608">
        <v>10.5556605556606</v>
      </c>
      <c r="BG608">
        <v>20.305398355357301</v>
      </c>
      <c r="BH608">
        <v>16.008753645917501</v>
      </c>
      <c r="BI608">
        <v>4.4387847917045704</v>
      </c>
      <c r="BJ608">
        <v>10.0996677740864</v>
      </c>
      <c r="BK608">
        <v>15.5721161310356</v>
      </c>
      <c r="BL608">
        <v>13.5481246227108</v>
      </c>
    </row>
    <row r="609" spans="1:64" x14ac:dyDescent="0.25">
      <c r="A609" s="15" t="str">
        <f t="shared" si="18"/>
        <v xml:space="preserve">  Ag [NCL+DQ] / [Capital + ALLL]--35520</v>
      </c>
      <c r="B609" s="15" t="str">
        <f t="shared" si="19"/>
        <v xml:space="preserve">  Ag [NCL+DQ] / [Capital + ALLL]</v>
      </c>
      <c r="C609">
        <v>7</v>
      </c>
      <c r="D609" s="22">
        <v>35520</v>
      </c>
      <c r="E609">
        <v>0</v>
      </c>
      <c r="F609">
        <v>1.7413022830407701</v>
      </c>
      <c r="G609">
        <v>12.075718015665799</v>
      </c>
      <c r="H609">
        <v>8.6820789581837605</v>
      </c>
      <c r="I609">
        <v>0</v>
      </c>
      <c r="J609">
        <v>1.59481107135316</v>
      </c>
      <c r="K609">
        <v>9.17892635457682</v>
      </c>
      <c r="L609">
        <v>6.9405717743136304</v>
      </c>
      <c r="M609">
        <v>0</v>
      </c>
      <c r="N609">
        <v>0</v>
      </c>
      <c r="O609">
        <v>1.7184331305368801</v>
      </c>
      <c r="P609">
        <v>2.1689364045903501</v>
      </c>
      <c r="Q609">
        <v>0</v>
      </c>
      <c r="R609">
        <v>0</v>
      </c>
      <c r="S609">
        <v>0</v>
      </c>
      <c r="T609">
        <v>1.53191489361702E-2</v>
      </c>
      <c r="U609">
        <v>0</v>
      </c>
      <c r="V609">
        <v>0.77176243936561795</v>
      </c>
      <c r="W609">
        <v>5.2622215009065902</v>
      </c>
      <c r="X609">
        <v>4.0977570203748801</v>
      </c>
      <c r="Y609">
        <v>0</v>
      </c>
      <c r="Z609">
        <v>1.6267500158911801</v>
      </c>
      <c r="AA609">
        <v>11.460967479827399</v>
      </c>
      <c r="AB609">
        <v>8.7313862721098907</v>
      </c>
      <c r="AC609">
        <v>4.9681031713249801</v>
      </c>
      <c r="AD609">
        <v>12.4833997343957</v>
      </c>
      <c r="AE609">
        <v>23.889946357501302</v>
      </c>
      <c r="AF609">
        <v>18.142471257635201</v>
      </c>
      <c r="AG609">
        <v>0.77041602465331305</v>
      </c>
      <c r="AH609">
        <v>5.7374968266057396</v>
      </c>
      <c r="AI609">
        <v>17.931813900923</v>
      </c>
      <c r="AJ609">
        <v>11.7063818775383</v>
      </c>
      <c r="AK609">
        <v>0</v>
      </c>
      <c r="AL609">
        <v>0.35513743164107198</v>
      </c>
      <c r="AM609">
        <v>4.9500632829233497</v>
      </c>
      <c r="AN609">
        <v>4.3725943862659102</v>
      </c>
      <c r="AO609">
        <v>1.9053897743914101</v>
      </c>
      <c r="AP609">
        <v>7.2907771135781401</v>
      </c>
      <c r="AQ609">
        <v>18.474466747184501</v>
      </c>
      <c r="AR609">
        <v>12.648642254086401</v>
      </c>
      <c r="AS609">
        <v>0</v>
      </c>
      <c r="AT609">
        <v>1.49792963322892</v>
      </c>
      <c r="AU609">
        <v>8.6901490831085404</v>
      </c>
      <c r="AV609">
        <v>6.6022526113079296</v>
      </c>
      <c r="AW609">
        <v>0</v>
      </c>
      <c r="AX609">
        <v>0</v>
      </c>
      <c r="AY609">
        <v>2.4320475004565201</v>
      </c>
      <c r="AZ609">
        <v>2.5191325066803301</v>
      </c>
      <c r="BA609">
        <v>0</v>
      </c>
      <c r="BB609">
        <v>0</v>
      </c>
      <c r="BC609">
        <v>1.5107754457952101</v>
      </c>
      <c r="BD609">
        <v>2.2995535020401401</v>
      </c>
      <c r="BE609">
        <v>0</v>
      </c>
      <c r="BF609">
        <v>0</v>
      </c>
      <c r="BG609">
        <v>0.37429963613469902</v>
      </c>
      <c r="BH609">
        <v>1.34384674043262</v>
      </c>
      <c r="BI609">
        <v>0</v>
      </c>
      <c r="BJ609">
        <v>0</v>
      </c>
      <c r="BK609">
        <v>0</v>
      </c>
      <c r="BL609">
        <v>0.66575142632185802</v>
      </c>
    </row>
    <row r="610" spans="1:64" x14ac:dyDescent="0.25">
      <c r="A610" s="15" t="str">
        <f t="shared" si="18"/>
        <v xml:space="preserve">  CLD [NCL+DQ] / [Capital + ALLL]--35520</v>
      </c>
      <c r="B610" s="15" t="str">
        <f t="shared" si="19"/>
        <v xml:space="preserve">  CLD [NCL+DQ] / [Capital + ALLL]</v>
      </c>
      <c r="C610">
        <v>8</v>
      </c>
      <c r="D610" s="22">
        <v>35520</v>
      </c>
      <c r="E610">
        <v>0</v>
      </c>
      <c r="F610">
        <v>0</v>
      </c>
      <c r="G610">
        <v>0</v>
      </c>
      <c r="H610">
        <v>0.23832922755209299</v>
      </c>
      <c r="I610">
        <v>0</v>
      </c>
      <c r="J610">
        <v>0</v>
      </c>
      <c r="K610">
        <v>0</v>
      </c>
      <c r="L610">
        <v>0.25298298780357997</v>
      </c>
      <c r="M610">
        <v>0</v>
      </c>
      <c r="N610">
        <v>0</v>
      </c>
      <c r="O610">
        <v>0</v>
      </c>
      <c r="P610">
        <v>0.38895257178397202</v>
      </c>
      <c r="Q610">
        <v>0</v>
      </c>
      <c r="R610">
        <v>0</v>
      </c>
      <c r="S610">
        <v>0</v>
      </c>
      <c r="T610">
        <v>0</v>
      </c>
      <c r="U610">
        <v>0</v>
      </c>
      <c r="V610">
        <v>0</v>
      </c>
      <c r="W610">
        <v>0</v>
      </c>
      <c r="X610">
        <v>0.25063696658233298</v>
      </c>
      <c r="Y610">
        <v>0</v>
      </c>
      <c r="Z610">
        <v>0</v>
      </c>
      <c r="AA610">
        <v>0</v>
      </c>
      <c r="AB610">
        <v>0.38378777710432199</v>
      </c>
      <c r="AC610">
        <v>0</v>
      </c>
      <c r="AD610">
        <v>0</v>
      </c>
      <c r="AE610">
        <v>0</v>
      </c>
      <c r="AF610">
        <v>0.28708583273666799</v>
      </c>
      <c r="AG610">
        <v>0</v>
      </c>
      <c r="AH610">
        <v>0</v>
      </c>
      <c r="AI610">
        <v>0</v>
      </c>
      <c r="AJ610">
        <v>0.30583793661480002</v>
      </c>
      <c r="AK610">
        <v>0</v>
      </c>
      <c r="AL610">
        <v>0</v>
      </c>
      <c r="AM610">
        <v>0</v>
      </c>
      <c r="AN610">
        <v>0.306546010964447</v>
      </c>
      <c r="AO610">
        <v>0</v>
      </c>
      <c r="AP610">
        <v>0</v>
      </c>
      <c r="AQ610">
        <v>0</v>
      </c>
      <c r="AR610">
        <v>9.8819396136315504E-2</v>
      </c>
      <c r="AS610">
        <v>0</v>
      </c>
      <c r="AT610">
        <v>0</v>
      </c>
      <c r="AU610">
        <v>0</v>
      </c>
      <c r="AV610">
        <v>0.45683682229275802</v>
      </c>
      <c r="AW610">
        <v>0</v>
      </c>
      <c r="AX610">
        <v>0</v>
      </c>
      <c r="AY610">
        <v>0</v>
      </c>
      <c r="AZ610">
        <v>0.23711252927693799</v>
      </c>
      <c r="BA610">
        <v>0</v>
      </c>
      <c r="BB610">
        <v>0</v>
      </c>
      <c r="BC610">
        <v>0</v>
      </c>
      <c r="BD610">
        <v>0.60123794207352999</v>
      </c>
      <c r="BE610">
        <v>0</v>
      </c>
      <c r="BF610">
        <v>0</v>
      </c>
      <c r="BG610">
        <v>0</v>
      </c>
      <c r="BH610">
        <v>5.4006426746060203E-2</v>
      </c>
      <c r="BI610">
        <v>0</v>
      </c>
      <c r="BJ610">
        <v>0</v>
      </c>
      <c r="BK610">
        <v>0</v>
      </c>
      <c r="BL610">
        <v>1.0636557869213401</v>
      </c>
    </row>
    <row r="611" spans="1:64" x14ac:dyDescent="0.25">
      <c r="A611" s="15" t="str">
        <f t="shared" si="18"/>
        <v xml:space="preserve">  CRE [NCL+DQ] / [Capital + ALLL]--35520</v>
      </c>
      <c r="B611" s="15" t="str">
        <f t="shared" si="19"/>
        <v xml:space="preserve">  CRE [NCL+DQ] / [Capital + ALLL]</v>
      </c>
      <c r="C611">
        <v>9</v>
      </c>
      <c r="D611" s="22">
        <v>35520</v>
      </c>
      <c r="E611">
        <v>0</v>
      </c>
      <c r="F611">
        <v>0.20684467845054499</v>
      </c>
      <c r="G611">
        <v>2.1106382978723399</v>
      </c>
      <c r="H611">
        <v>2.1266806081732699</v>
      </c>
      <c r="I611">
        <v>0</v>
      </c>
      <c r="J611">
        <v>6.5803588574184904E-2</v>
      </c>
      <c r="K611">
        <v>2.24971454424026</v>
      </c>
      <c r="L611">
        <v>1.7899229606086799</v>
      </c>
      <c r="M611">
        <v>0</v>
      </c>
      <c r="N611">
        <v>0.57526366251198502</v>
      </c>
      <c r="O611">
        <v>3.2143923902304499</v>
      </c>
      <c r="P611">
        <v>2.3907497007803902</v>
      </c>
      <c r="Q611">
        <v>0</v>
      </c>
      <c r="R611">
        <v>0</v>
      </c>
      <c r="S611">
        <v>1.73090765234976</v>
      </c>
      <c r="T611">
        <v>1.5862904533231501</v>
      </c>
      <c r="U611">
        <v>0</v>
      </c>
      <c r="V611">
        <v>9.6100094986615495E-2</v>
      </c>
      <c r="W611">
        <v>2.20987805394619</v>
      </c>
      <c r="X611">
        <v>1.70801325044732</v>
      </c>
      <c r="Y611">
        <v>0</v>
      </c>
      <c r="Z611">
        <v>0.133356816689253</v>
      </c>
      <c r="AA611">
        <v>2.7022035652778502</v>
      </c>
      <c r="AB611">
        <v>2.2986931802092601</v>
      </c>
      <c r="AC611">
        <v>0</v>
      </c>
      <c r="AD611">
        <v>2.44528670986673E-2</v>
      </c>
      <c r="AE611">
        <v>2.2026915682504802</v>
      </c>
      <c r="AF611">
        <v>1.59997663395185</v>
      </c>
      <c r="AG611">
        <v>0</v>
      </c>
      <c r="AH611">
        <v>0</v>
      </c>
      <c r="AI611">
        <v>0.57526366251198502</v>
      </c>
      <c r="AJ611">
        <v>1.1008550306195699</v>
      </c>
      <c r="AK611">
        <v>0</v>
      </c>
      <c r="AL611">
        <v>1.5017555832235601</v>
      </c>
      <c r="AM611">
        <v>4.22564809393928</v>
      </c>
      <c r="AN611">
        <v>3.6118428519526602</v>
      </c>
      <c r="AO611">
        <v>0</v>
      </c>
      <c r="AP611">
        <v>0</v>
      </c>
      <c r="AQ611">
        <v>1.26025598923056</v>
      </c>
      <c r="AR611">
        <v>1.1130717805199399</v>
      </c>
      <c r="AS611">
        <v>0</v>
      </c>
      <c r="AT611">
        <v>0.36064045818974799</v>
      </c>
      <c r="AU611">
        <v>3.0401308242923699</v>
      </c>
      <c r="AV611">
        <v>2.2329944098824002</v>
      </c>
      <c r="AW611">
        <v>0</v>
      </c>
      <c r="AX611">
        <v>0.38873558887839299</v>
      </c>
      <c r="AY611">
        <v>2.71904217607737</v>
      </c>
      <c r="AZ611">
        <v>2.1767890998350001</v>
      </c>
      <c r="BA611">
        <v>0</v>
      </c>
      <c r="BB611">
        <v>0.25886073158206002</v>
      </c>
      <c r="BC611">
        <v>2.6833003527837498</v>
      </c>
      <c r="BD611">
        <v>2.0765984499267298</v>
      </c>
      <c r="BE611">
        <v>0</v>
      </c>
      <c r="BF611">
        <v>0</v>
      </c>
      <c r="BG611">
        <v>2.4342467601402902</v>
      </c>
      <c r="BH611">
        <v>1.88835746891422</v>
      </c>
      <c r="BI611">
        <v>0</v>
      </c>
      <c r="BJ611">
        <v>0.96013450732268502</v>
      </c>
      <c r="BK611">
        <v>4.08467906093093</v>
      </c>
      <c r="BL611">
        <v>2.8805446184917201</v>
      </c>
    </row>
    <row r="612" spans="1:64" x14ac:dyDescent="0.25">
      <c r="A612" s="15" t="str">
        <f t="shared" si="18"/>
        <v xml:space="preserve">  Res RE [NCL+DQ] / [Capital + ALLL]--35520</v>
      </c>
      <c r="B612" s="15" t="str">
        <f t="shared" si="19"/>
        <v xml:space="preserve">  Res RE [NCL+DQ] / [Capital + ALLL]</v>
      </c>
      <c r="C612">
        <v>10</v>
      </c>
      <c r="D612" s="22">
        <v>35520</v>
      </c>
      <c r="E612">
        <v>0.207743153918791</v>
      </c>
      <c r="F612">
        <v>1.9342981851596599</v>
      </c>
      <c r="G612">
        <v>4.0840163123094602</v>
      </c>
      <c r="H612">
        <v>3.0763586837867001</v>
      </c>
      <c r="I612">
        <v>0.25827109873475701</v>
      </c>
      <c r="J612">
        <v>1.73430911894305</v>
      </c>
      <c r="K612">
        <v>4.35893955656252</v>
      </c>
      <c r="L612">
        <v>2.9173824385078002</v>
      </c>
      <c r="M612">
        <v>0.53185715836318204</v>
      </c>
      <c r="N612">
        <v>2.4183417085427101</v>
      </c>
      <c r="O612">
        <v>5.57885141294439</v>
      </c>
      <c r="P612">
        <v>3.8121050767409601</v>
      </c>
      <c r="Q612">
        <v>1.80360845393956</v>
      </c>
      <c r="R612">
        <v>4.4142193676457202</v>
      </c>
      <c r="S612">
        <v>6.38393118032341</v>
      </c>
      <c r="T612">
        <v>5.1196118650151199</v>
      </c>
      <c r="U612">
        <v>0.57748956806850504</v>
      </c>
      <c r="V612">
        <v>2.1697238540542698</v>
      </c>
      <c r="W612">
        <v>4.76011817140789</v>
      </c>
      <c r="X612">
        <v>3.1792876966791601</v>
      </c>
      <c r="Y612">
        <v>0.19208306072325301</v>
      </c>
      <c r="Z612">
        <v>1.20290141106976</v>
      </c>
      <c r="AA612">
        <v>3.44382150471138</v>
      </c>
      <c r="AB612">
        <v>2.6911854995773199</v>
      </c>
      <c r="AC612">
        <v>3.0515715593530699E-2</v>
      </c>
      <c r="AD612">
        <v>0.69252077562326897</v>
      </c>
      <c r="AE612">
        <v>1.79370249728556</v>
      </c>
      <c r="AF612">
        <v>1.28196991797024</v>
      </c>
      <c r="AG612">
        <v>0</v>
      </c>
      <c r="AH612">
        <v>8.8879013442950794E-2</v>
      </c>
      <c r="AI612">
        <v>1.27761802496997</v>
      </c>
      <c r="AJ612">
        <v>0.92869396436134399</v>
      </c>
      <c r="AK612">
        <v>2.3479934194219898</v>
      </c>
      <c r="AL612">
        <v>4.7740699421269204</v>
      </c>
      <c r="AM612">
        <v>8.2263606476842508</v>
      </c>
      <c r="AN612">
        <v>6.2063984341957203</v>
      </c>
      <c r="AO612">
        <v>5.3839775315046398E-2</v>
      </c>
      <c r="AP612">
        <v>1.02870813397129</v>
      </c>
      <c r="AQ612">
        <v>2.7237172198877899</v>
      </c>
      <c r="AR612">
        <v>1.98229019884599</v>
      </c>
      <c r="AS612">
        <v>0.38277815092031597</v>
      </c>
      <c r="AT612">
        <v>1.7914834554022201</v>
      </c>
      <c r="AU612">
        <v>4.1982066273809098</v>
      </c>
      <c r="AV612">
        <v>2.95607343072122</v>
      </c>
      <c r="AW612">
        <v>1.9256486837868401</v>
      </c>
      <c r="AX612">
        <v>4.5055565732429601</v>
      </c>
      <c r="AY612">
        <v>7.8032397881442002</v>
      </c>
      <c r="AZ612">
        <v>5.3998336379914598</v>
      </c>
      <c r="BA612">
        <v>0.30331170206886399</v>
      </c>
      <c r="BB612">
        <v>2.14186862313802</v>
      </c>
      <c r="BC612">
        <v>4.5121261082451003</v>
      </c>
      <c r="BD612">
        <v>3.2775827077978001</v>
      </c>
      <c r="BE612">
        <v>0</v>
      </c>
      <c r="BF612">
        <v>0.62973798984153195</v>
      </c>
      <c r="BG612">
        <v>2.4416346637455102</v>
      </c>
      <c r="BH612">
        <v>1.4019261491334201</v>
      </c>
      <c r="BI612">
        <v>0.3261242705115</v>
      </c>
      <c r="BJ612">
        <v>1.96936542669584</v>
      </c>
      <c r="BK612">
        <v>4.32098765432099</v>
      </c>
      <c r="BL612">
        <v>2.9243448359833799</v>
      </c>
    </row>
    <row r="613" spans="1:64" x14ac:dyDescent="0.25">
      <c r="A613" s="15" t="str">
        <f t="shared" si="18"/>
        <v xml:space="preserve">  C&amp;I [NCL+DQ] / [Capital + ALLL]--35520</v>
      </c>
      <c r="B613" s="15" t="str">
        <f t="shared" si="19"/>
        <v xml:space="preserve">  C&amp;I [NCL+DQ] / [Capital + ALLL]</v>
      </c>
      <c r="C613">
        <v>11</v>
      </c>
      <c r="D613" s="22">
        <v>35520</v>
      </c>
      <c r="E613">
        <v>2.4263813830373899</v>
      </c>
      <c r="F613">
        <v>7.4263764404609498</v>
      </c>
      <c r="G613">
        <v>18.465426142889999</v>
      </c>
      <c r="H613">
        <v>11.681849715911399</v>
      </c>
      <c r="I613">
        <v>1.82447879879862</v>
      </c>
      <c r="J613">
        <v>5.6459587392907604</v>
      </c>
      <c r="K613">
        <v>12.785478671879799</v>
      </c>
      <c r="L613">
        <v>8.9969674687441596</v>
      </c>
      <c r="M613">
        <v>0.72332730560578695</v>
      </c>
      <c r="N613">
        <v>2.6811913145539901</v>
      </c>
      <c r="O613">
        <v>6.8719583822789101</v>
      </c>
      <c r="P613">
        <v>5.0485852468330004</v>
      </c>
      <c r="Q613">
        <v>2.3235855947145199</v>
      </c>
      <c r="R613">
        <v>6.1135248014846004</v>
      </c>
      <c r="S613">
        <v>8.7334954917998999</v>
      </c>
      <c r="T613">
        <v>6.3204416187726196</v>
      </c>
      <c r="U613">
        <v>1.12534358319813</v>
      </c>
      <c r="V613">
        <v>3.9719787931714499</v>
      </c>
      <c r="W613">
        <v>9.6406066127560202</v>
      </c>
      <c r="X613">
        <v>6.5132255806021302</v>
      </c>
      <c r="Y613">
        <v>2.8973214312290199</v>
      </c>
      <c r="Z613">
        <v>8.1884595251362793</v>
      </c>
      <c r="AA613">
        <v>20.081065527814101</v>
      </c>
      <c r="AB613">
        <v>12.647309045658799</v>
      </c>
      <c r="AC613">
        <v>5.78980490874764</v>
      </c>
      <c r="AD613">
        <v>13.378781423093301</v>
      </c>
      <c r="AE613">
        <v>21.576650300054599</v>
      </c>
      <c r="AF613">
        <v>17.698445597740299</v>
      </c>
      <c r="AG613">
        <v>2.8251912889935298</v>
      </c>
      <c r="AH613">
        <v>9.1024020227559994</v>
      </c>
      <c r="AI613">
        <v>16.243478260869601</v>
      </c>
      <c r="AJ613">
        <v>12.1257959354836</v>
      </c>
      <c r="AK613">
        <v>1.323930351462</v>
      </c>
      <c r="AL613">
        <v>4.19191651785499</v>
      </c>
      <c r="AM613">
        <v>9.0814662973881894</v>
      </c>
      <c r="AN613">
        <v>6.3879584618093999</v>
      </c>
      <c r="AO613">
        <v>3.2165172855313702</v>
      </c>
      <c r="AP613">
        <v>9.1317977374948907</v>
      </c>
      <c r="AQ613">
        <v>17.4679622988197</v>
      </c>
      <c r="AR613">
        <v>12.403795374104501</v>
      </c>
      <c r="AS613">
        <v>2.0763354411508099</v>
      </c>
      <c r="AT613">
        <v>5.7358115452829104</v>
      </c>
      <c r="AU613">
        <v>12.609839371744499</v>
      </c>
      <c r="AV613">
        <v>8.8640903593697509</v>
      </c>
      <c r="AW613">
        <v>1.19284375511026</v>
      </c>
      <c r="AX613">
        <v>3.6619008725895901</v>
      </c>
      <c r="AY613">
        <v>8.0446307734953209</v>
      </c>
      <c r="AZ613">
        <v>5.65150392859137</v>
      </c>
      <c r="BA613">
        <v>1.8785410400881899</v>
      </c>
      <c r="BB613">
        <v>6.1204387533478197</v>
      </c>
      <c r="BC613">
        <v>12.3856431713721</v>
      </c>
      <c r="BD613">
        <v>8.6023291300611007</v>
      </c>
      <c r="BE613">
        <v>0</v>
      </c>
      <c r="BF613">
        <v>0.99772669866127806</v>
      </c>
      <c r="BG613">
        <v>3.4039248194481999</v>
      </c>
      <c r="BH613">
        <v>2.9073901699199398</v>
      </c>
      <c r="BI613">
        <v>0.33430542712853001</v>
      </c>
      <c r="BJ613">
        <v>2.2544586787239398</v>
      </c>
      <c r="BK613">
        <v>6.2034596849010297</v>
      </c>
      <c r="BL613">
        <v>4.4390345811740701</v>
      </c>
    </row>
    <row r="614" spans="1:64" x14ac:dyDescent="0.25">
      <c r="A614" s="15" t="str">
        <f t="shared" si="18"/>
        <v xml:space="preserve">  Ind [NCL+DQ] / [Capital + ALLL]--35520</v>
      </c>
      <c r="B614" s="15" t="str">
        <f t="shared" si="19"/>
        <v xml:space="preserve">  Ind [NCL+DQ] / [Capital + ALLL]</v>
      </c>
      <c r="C614">
        <v>12</v>
      </c>
      <c r="D614" s="22">
        <v>35520</v>
      </c>
      <c r="E614">
        <v>0.98120738400133001</v>
      </c>
      <c r="F614">
        <v>1.86631944444444</v>
      </c>
      <c r="G614">
        <v>4.0281432944841304</v>
      </c>
      <c r="H614">
        <v>3.0300569670383499</v>
      </c>
      <c r="I614">
        <v>0.586958123596384</v>
      </c>
      <c r="J614">
        <v>1.51459200572938</v>
      </c>
      <c r="K614">
        <v>3.2001048025409902</v>
      </c>
      <c r="L614">
        <v>2.4241663665694499</v>
      </c>
      <c r="M614">
        <v>0.46380652642040698</v>
      </c>
      <c r="N614">
        <v>1.4677250262093799</v>
      </c>
      <c r="O614">
        <v>3.41535850657616</v>
      </c>
      <c r="P614">
        <v>2.5571762074361901</v>
      </c>
      <c r="Q614">
        <v>1.3099632926916001</v>
      </c>
      <c r="R614">
        <v>2.24960212658429</v>
      </c>
      <c r="S614">
        <v>4.3329606694409604</v>
      </c>
      <c r="T614">
        <v>2.7462112825153602</v>
      </c>
      <c r="U614">
        <v>0.64122424616806495</v>
      </c>
      <c r="V614">
        <v>1.57235364636786</v>
      </c>
      <c r="W614">
        <v>3.1785073284899998</v>
      </c>
      <c r="X614">
        <v>2.2452589676041299</v>
      </c>
      <c r="Y614">
        <v>0.86336223786635102</v>
      </c>
      <c r="Z614">
        <v>1.53640978174358</v>
      </c>
      <c r="AA614">
        <v>4.05633481032124</v>
      </c>
      <c r="AB614">
        <v>2.5749639933075499</v>
      </c>
      <c r="AC614">
        <v>0.35704476792090101</v>
      </c>
      <c r="AD614">
        <v>1.02851799906498</v>
      </c>
      <c r="AE614">
        <v>2.4757281553398101</v>
      </c>
      <c r="AF614">
        <v>1.9260860859153901</v>
      </c>
      <c r="AG614">
        <v>0.35005834305717598</v>
      </c>
      <c r="AH614">
        <v>1.20718995958307</v>
      </c>
      <c r="AI614">
        <v>3.4595671981776799</v>
      </c>
      <c r="AJ614">
        <v>4.1393360675133399</v>
      </c>
      <c r="AK614">
        <v>0.97911056641307304</v>
      </c>
      <c r="AL614">
        <v>1.7878016522496001</v>
      </c>
      <c r="AM614">
        <v>3.8903186561227798</v>
      </c>
      <c r="AN614">
        <v>2.8932871370138402</v>
      </c>
      <c r="AO614">
        <v>0.449350680746124</v>
      </c>
      <c r="AP614">
        <v>1.2944439774733101</v>
      </c>
      <c r="AQ614">
        <v>2.7348723616607402</v>
      </c>
      <c r="AR614">
        <v>1.9670006842972501</v>
      </c>
      <c r="AS614">
        <v>0.59158362715733503</v>
      </c>
      <c r="AT614">
        <v>1.48765457803295</v>
      </c>
      <c r="AU614">
        <v>3.15042233817262</v>
      </c>
      <c r="AV614">
        <v>2.2627637145632602</v>
      </c>
      <c r="AW614">
        <v>1.0263872207176199</v>
      </c>
      <c r="AX614">
        <v>1.99965487470248</v>
      </c>
      <c r="AY614">
        <v>3.6485957742805</v>
      </c>
      <c r="AZ614">
        <v>2.7233601987384302</v>
      </c>
      <c r="BA614">
        <v>0.65127416209118305</v>
      </c>
      <c r="BB614">
        <v>1.7694322715472599</v>
      </c>
      <c r="BC614">
        <v>3.63705980061735</v>
      </c>
      <c r="BD614">
        <v>2.4191161372102599</v>
      </c>
      <c r="BE614">
        <v>0.31706624383191101</v>
      </c>
      <c r="BF614">
        <v>1.3542665388302999</v>
      </c>
      <c r="BG614">
        <v>7.3782714202034203</v>
      </c>
      <c r="BH614">
        <v>8.37741621469298</v>
      </c>
      <c r="BI614">
        <v>0.52177858439201497</v>
      </c>
      <c r="BJ614">
        <v>1.4168530947054401</v>
      </c>
      <c r="BK614">
        <v>2.4801123069723898</v>
      </c>
      <c r="BL614">
        <v>2.0147678301588599</v>
      </c>
    </row>
    <row r="615" spans="1:64" x14ac:dyDescent="0.25">
      <c r="A615" s="15" t="str">
        <f t="shared" si="18"/>
        <v xml:space="preserve">  OREO / [Capital + ALLL]--35520</v>
      </c>
      <c r="B615" s="15" t="str">
        <f t="shared" si="19"/>
        <v xml:space="preserve">  OREO / [Capital + ALLL]</v>
      </c>
      <c r="C615">
        <v>13</v>
      </c>
      <c r="D615" s="22">
        <v>35520</v>
      </c>
      <c r="E615">
        <v>0</v>
      </c>
      <c r="F615">
        <v>0</v>
      </c>
      <c r="G615">
        <v>0.47596382674916698</v>
      </c>
      <c r="H615">
        <v>0.88537441332514</v>
      </c>
      <c r="I615">
        <v>0</v>
      </c>
      <c r="J615">
        <v>0</v>
      </c>
      <c r="K615">
        <v>0.74426100211409796</v>
      </c>
      <c r="L615">
        <v>0.79052252905348797</v>
      </c>
      <c r="M615">
        <v>0</v>
      </c>
      <c r="N615">
        <v>0</v>
      </c>
      <c r="O615">
        <v>1.2752797218821399</v>
      </c>
      <c r="P615">
        <v>1.2187593291958401</v>
      </c>
      <c r="Q615">
        <v>2.2598870056497199E-2</v>
      </c>
      <c r="R615">
        <v>0.50526981163625295</v>
      </c>
      <c r="S615">
        <v>1.3472938956317499</v>
      </c>
      <c r="T615">
        <v>1.00381708102191</v>
      </c>
      <c r="U615">
        <v>0</v>
      </c>
      <c r="V615">
        <v>0</v>
      </c>
      <c r="W615">
        <v>0.77148449209752701</v>
      </c>
      <c r="X615">
        <v>0.84733006356821705</v>
      </c>
      <c r="Y615">
        <v>0</v>
      </c>
      <c r="Z615">
        <v>0</v>
      </c>
      <c r="AA615">
        <v>0</v>
      </c>
      <c r="AB615">
        <v>0.42107673570406701</v>
      </c>
      <c r="AC615">
        <v>0</v>
      </c>
      <c r="AD615">
        <v>0</v>
      </c>
      <c r="AE615">
        <v>0.49721559268098597</v>
      </c>
      <c r="AF615">
        <v>0.57068861444371</v>
      </c>
      <c r="AG615">
        <v>0</v>
      </c>
      <c r="AH615">
        <v>0</v>
      </c>
      <c r="AI615">
        <v>0.74361461364371195</v>
      </c>
      <c r="AJ615">
        <v>0.94777033448238701</v>
      </c>
      <c r="AK615">
        <v>0</v>
      </c>
      <c r="AL615">
        <v>0</v>
      </c>
      <c r="AM615">
        <v>1.1046819300823101</v>
      </c>
      <c r="AN615">
        <v>1.22509061826738</v>
      </c>
      <c r="AO615">
        <v>0</v>
      </c>
      <c r="AP615">
        <v>0</v>
      </c>
      <c r="AQ615">
        <v>0.73576451427746403</v>
      </c>
      <c r="AR615">
        <v>0.81521232807506705</v>
      </c>
      <c r="AS615">
        <v>0</v>
      </c>
      <c r="AT615">
        <v>0</v>
      </c>
      <c r="AU615">
        <v>0.72882936388914499</v>
      </c>
      <c r="AV615">
        <v>0.79204584087227503</v>
      </c>
      <c r="AW615">
        <v>0</v>
      </c>
      <c r="AX615">
        <v>0</v>
      </c>
      <c r="AY615">
        <v>0.91563240135569202</v>
      </c>
      <c r="AZ615">
        <v>0.76813567249482295</v>
      </c>
      <c r="BA615">
        <v>0</v>
      </c>
      <c r="BB615">
        <v>0</v>
      </c>
      <c r="BC615">
        <v>0.86735669784097502</v>
      </c>
      <c r="BD615">
        <v>0.87787383500286298</v>
      </c>
      <c r="BE615">
        <v>0</v>
      </c>
      <c r="BF615">
        <v>0</v>
      </c>
      <c r="BG615">
        <v>0.743695096491096</v>
      </c>
      <c r="BH615">
        <v>1.00553511466967</v>
      </c>
      <c r="BI615">
        <v>0</v>
      </c>
      <c r="BJ615">
        <v>0</v>
      </c>
      <c r="BK615">
        <v>0.74447646493756003</v>
      </c>
      <c r="BL615">
        <v>0.95907475545173504</v>
      </c>
    </row>
    <row r="616" spans="1:64" x14ac:dyDescent="0.25">
      <c r="A616" s="15" t="str">
        <f t="shared" si="18"/>
        <v>ROAA--35520</v>
      </c>
      <c r="B616" s="15" t="str">
        <f t="shared" si="19"/>
        <v>ROAA</v>
      </c>
      <c r="C616">
        <v>14</v>
      </c>
      <c r="D616" s="22">
        <v>35520</v>
      </c>
      <c r="E616">
        <v>0.94</v>
      </c>
      <c r="F616">
        <v>1.17</v>
      </c>
      <c r="G616">
        <v>1.48</v>
      </c>
      <c r="H616">
        <v>1.2536363636363601</v>
      </c>
      <c r="I616">
        <v>0.94</v>
      </c>
      <c r="J616">
        <v>1.21</v>
      </c>
      <c r="K616">
        <v>1.51</v>
      </c>
      <c r="L616">
        <v>1.2456145833333301</v>
      </c>
      <c r="M616">
        <v>0.91</v>
      </c>
      <c r="N616">
        <v>1.22</v>
      </c>
      <c r="O616">
        <v>1.53</v>
      </c>
      <c r="P616">
        <v>1.19579095130116</v>
      </c>
      <c r="Q616">
        <v>1.1274999999999999</v>
      </c>
      <c r="R616">
        <v>1.23</v>
      </c>
      <c r="S616">
        <v>1.375</v>
      </c>
      <c r="T616">
        <v>1.24033333333333</v>
      </c>
      <c r="U616">
        <v>0.93</v>
      </c>
      <c r="V616">
        <v>1.2050000000000001</v>
      </c>
      <c r="W616">
        <v>1.5175000000000001</v>
      </c>
      <c r="X616">
        <v>1.2576377952755899</v>
      </c>
      <c r="Y616">
        <v>1.0375000000000001</v>
      </c>
      <c r="Z616">
        <v>1.2949999999999999</v>
      </c>
      <c r="AA616">
        <v>1.7124999999999999</v>
      </c>
      <c r="AB616">
        <v>1.3047959183673501</v>
      </c>
      <c r="AC616">
        <v>0.83</v>
      </c>
      <c r="AD616">
        <v>1.1599999999999999</v>
      </c>
      <c r="AE616">
        <v>1.44</v>
      </c>
      <c r="AF616">
        <v>1.1591596638655499</v>
      </c>
      <c r="AG616">
        <v>0.88</v>
      </c>
      <c r="AH616">
        <v>1.17</v>
      </c>
      <c r="AI616">
        <v>1.47</v>
      </c>
      <c r="AJ616">
        <v>1.2917391304347801</v>
      </c>
      <c r="AK616">
        <v>1.0625</v>
      </c>
      <c r="AL616">
        <v>1.21</v>
      </c>
      <c r="AM616">
        <v>1.44</v>
      </c>
      <c r="AN616">
        <v>1.25630434782609</v>
      </c>
      <c r="AO616">
        <v>0.96</v>
      </c>
      <c r="AP616">
        <v>1.21</v>
      </c>
      <c r="AQ616">
        <v>1.53</v>
      </c>
      <c r="AR616">
        <v>1.31038539553753</v>
      </c>
      <c r="AS616">
        <v>0.94</v>
      </c>
      <c r="AT616">
        <v>1.23</v>
      </c>
      <c r="AU616">
        <v>1.5375000000000001</v>
      </c>
      <c r="AV616">
        <v>1.2845248868778301</v>
      </c>
      <c r="AW616">
        <v>0.94</v>
      </c>
      <c r="AX616">
        <v>1.19</v>
      </c>
      <c r="AY616">
        <v>1.4775</v>
      </c>
      <c r="AZ616">
        <v>1.20233552631579</v>
      </c>
      <c r="BA616">
        <v>0.91249999999999998</v>
      </c>
      <c r="BB616">
        <v>1.1950000000000001</v>
      </c>
      <c r="BC616">
        <v>1.5249999999999999</v>
      </c>
      <c r="BD616">
        <v>1.1444270833333301</v>
      </c>
      <c r="BE616">
        <v>0.69499999999999995</v>
      </c>
      <c r="BF616">
        <v>1.26</v>
      </c>
      <c r="BG616">
        <v>1.55</v>
      </c>
      <c r="BH616">
        <v>1.43156862745098</v>
      </c>
      <c r="BI616">
        <v>0.73</v>
      </c>
      <c r="BJ616">
        <v>1.2</v>
      </c>
      <c r="BK616">
        <v>1.54</v>
      </c>
      <c r="BL616">
        <v>1.1232520325203299</v>
      </c>
    </row>
    <row r="617" spans="1:64" x14ac:dyDescent="0.25">
      <c r="A617" s="15" t="str">
        <f t="shared" si="18"/>
        <v>NIM--35520</v>
      </c>
      <c r="B617" s="15" t="str">
        <f t="shared" si="19"/>
        <v>NIM</v>
      </c>
      <c r="C617">
        <v>15</v>
      </c>
      <c r="D617" s="22">
        <v>35520</v>
      </c>
      <c r="E617">
        <v>4.34</v>
      </c>
      <c r="F617">
        <v>4.78</v>
      </c>
      <c r="G617">
        <v>5.24</v>
      </c>
      <c r="H617">
        <v>4.8608080808080798</v>
      </c>
      <c r="I617">
        <v>4.28</v>
      </c>
      <c r="J617">
        <v>4.68</v>
      </c>
      <c r="K617">
        <v>5.1574999999999998</v>
      </c>
      <c r="L617">
        <v>4.7541041666666697</v>
      </c>
      <c r="M617">
        <v>4.1399999999999997</v>
      </c>
      <c r="N617">
        <v>4.6100000000000003</v>
      </c>
      <c r="O617">
        <v>5.14</v>
      </c>
      <c r="P617">
        <v>4.6866339092872602</v>
      </c>
      <c r="Q617">
        <v>4.6950000000000003</v>
      </c>
      <c r="R617">
        <v>4.8600000000000003</v>
      </c>
      <c r="S617">
        <v>5.2149999999999999</v>
      </c>
      <c r="T617">
        <v>4.9393333333333302</v>
      </c>
      <c r="U617">
        <v>4.3425000000000002</v>
      </c>
      <c r="V617">
        <v>4.7050000000000001</v>
      </c>
      <c r="W617">
        <v>5.19</v>
      </c>
      <c r="X617">
        <v>4.7663188976377997</v>
      </c>
      <c r="Y617">
        <v>4.7175000000000002</v>
      </c>
      <c r="Z617">
        <v>5.1550000000000002</v>
      </c>
      <c r="AA617">
        <v>5.7125000000000004</v>
      </c>
      <c r="AB617">
        <v>5.21316326530612</v>
      </c>
      <c r="AC617">
        <v>4.1399999999999997</v>
      </c>
      <c r="AD617">
        <v>4.45</v>
      </c>
      <c r="AE617">
        <v>4.8</v>
      </c>
      <c r="AF617">
        <v>4.4892436974789902</v>
      </c>
      <c r="AG617">
        <v>4.09</v>
      </c>
      <c r="AH617">
        <v>4.5199999999999996</v>
      </c>
      <c r="AI617">
        <v>5.14</v>
      </c>
      <c r="AJ617">
        <v>5.0793043478260902</v>
      </c>
      <c r="AK617">
        <v>4.1875</v>
      </c>
      <c r="AL617">
        <v>4.49</v>
      </c>
      <c r="AM617">
        <v>4.8224999999999998</v>
      </c>
      <c r="AN617">
        <v>4.5281521739130399</v>
      </c>
      <c r="AO617">
        <v>4.17</v>
      </c>
      <c r="AP617">
        <v>4.55</v>
      </c>
      <c r="AQ617">
        <v>4.95</v>
      </c>
      <c r="AR617">
        <v>4.5810547667342796</v>
      </c>
      <c r="AS617">
        <v>4.32</v>
      </c>
      <c r="AT617">
        <v>4.7350000000000003</v>
      </c>
      <c r="AU617">
        <v>5.2</v>
      </c>
      <c r="AV617">
        <v>4.7965158371040699</v>
      </c>
      <c r="AW617">
        <v>4.33</v>
      </c>
      <c r="AX617">
        <v>4.7699999999999996</v>
      </c>
      <c r="AY617">
        <v>5.2</v>
      </c>
      <c r="AZ617">
        <v>4.7877631578947399</v>
      </c>
      <c r="BA617">
        <v>4.53</v>
      </c>
      <c r="BB617">
        <v>4.8949999999999996</v>
      </c>
      <c r="BC617">
        <v>5.4649999999999999</v>
      </c>
      <c r="BD617">
        <v>4.9657291666666703</v>
      </c>
      <c r="BE617">
        <v>4.26</v>
      </c>
      <c r="BF617">
        <v>4.82</v>
      </c>
      <c r="BG617">
        <v>5.5750000000000002</v>
      </c>
      <c r="BH617">
        <v>5.7009803921568603</v>
      </c>
      <c r="BI617">
        <v>4.62</v>
      </c>
      <c r="BJ617">
        <v>5.18</v>
      </c>
      <c r="BK617">
        <v>5.63</v>
      </c>
      <c r="BL617">
        <v>5.1679674796748003</v>
      </c>
    </row>
    <row r="618" spans="1:64" x14ac:dyDescent="0.25">
      <c r="A618" s="15" t="str">
        <f t="shared" si="18"/>
        <v>Provisions / Avg Assets--35520</v>
      </c>
      <c r="B618" s="15" t="str">
        <f t="shared" si="19"/>
        <v>Provisions / Avg Assets</v>
      </c>
      <c r="C618">
        <v>16</v>
      </c>
      <c r="D618" s="22">
        <v>35520</v>
      </c>
      <c r="E618">
        <v>0</v>
      </c>
      <c r="F618">
        <v>0.11</v>
      </c>
      <c r="G618">
        <v>0.21</v>
      </c>
      <c r="H618">
        <v>0.225656565656566</v>
      </c>
      <c r="I618">
        <v>0</v>
      </c>
      <c r="J618">
        <v>7.0000000000000007E-2</v>
      </c>
      <c r="K618">
        <v>0.18</v>
      </c>
      <c r="L618">
        <v>0.172895833333333</v>
      </c>
      <c r="M618">
        <v>0</v>
      </c>
      <c r="N618">
        <v>0.1</v>
      </c>
      <c r="O618">
        <v>0.23</v>
      </c>
      <c r="P618">
        <v>0.18054637728107101</v>
      </c>
      <c r="Q618">
        <v>4.4999999999999998E-2</v>
      </c>
      <c r="R618">
        <v>0.11</v>
      </c>
      <c r="S618">
        <v>0.1575</v>
      </c>
      <c r="T618">
        <v>0.103666666666667</v>
      </c>
      <c r="U618">
        <v>0</v>
      </c>
      <c r="V618">
        <v>7.0000000000000007E-2</v>
      </c>
      <c r="W618">
        <v>0.17</v>
      </c>
      <c r="X618">
        <v>0.13911417322834599</v>
      </c>
      <c r="Y618">
        <v>0</v>
      </c>
      <c r="Z618">
        <v>0.05</v>
      </c>
      <c r="AA618">
        <v>0.24</v>
      </c>
      <c r="AB618">
        <v>0.15275510204081599</v>
      </c>
      <c r="AC618">
        <v>0</v>
      </c>
      <c r="AD618">
        <v>7.0000000000000007E-2</v>
      </c>
      <c r="AE618">
        <v>0.17</v>
      </c>
      <c r="AF618">
        <v>0.13226890756302501</v>
      </c>
      <c r="AG618">
        <v>0</v>
      </c>
      <c r="AH618">
        <v>0.06</v>
      </c>
      <c r="AI618">
        <v>0.28999999999999998</v>
      </c>
      <c r="AJ618">
        <v>0.63139130434782598</v>
      </c>
      <c r="AK618">
        <v>7.4999999999999997E-3</v>
      </c>
      <c r="AL618">
        <v>0.1</v>
      </c>
      <c r="AM618">
        <v>0.1525</v>
      </c>
      <c r="AN618">
        <v>0.11391304347826101</v>
      </c>
      <c r="AO618">
        <v>0</v>
      </c>
      <c r="AP618">
        <v>0</v>
      </c>
      <c r="AQ618">
        <v>0.15</v>
      </c>
      <c r="AR618">
        <v>0.111724137931034</v>
      </c>
      <c r="AS618">
        <v>0</v>
      </c>
      <c r="AT618">
        <v>0.1</v>
      </c>
      <c r="AU618">
        <v>0.19750000000000001</v>
      </c>
      <c r="AV618">
        <v>0.141131221719457</v>
      </c>
      <c r="AW618">
        <v>0</v>
      </c>
      <c r="AX618">
        <v>0.09</v>
      </c>
      <c r="AY618">
        <v>0.15</v>
      </c>
      <c r="AZ618">
        <v>0.113059210526316</v>
      </c>
      <c r="BA618">
        <v>0</v>
      </c>
      <c r="BB618">
        <v>0.12</v>
      </c>
      <c r="BC618">
        <v>0.23</v>
      </c>
      <c r="BD618">
        <v>0.22328124999999999</v>
      </c>
      <c r="BE618">
        <v>0</v>
      </c>
      <c r="BF618">
        <v>7.0000000000000007E-2</v>
      </c>
      <c r="BG618">
        <v>0.5</v>
      </c>
      <c r="BH618">
        <v>1.21450980392157</v>
      </c>
      <c r="BI618">
        <v>0.05</v>
      </c>
      <c r="BJ618">
        <v>0.14000000000000001</v>
      </c>
      <c r="BK618">
        <v>0.24</v>
      </c>
      <c r="BL618">
        <v>0.219918699186992</v>
      </c>
    </row>
    <row r="619" spans="1:64" x14ac:dyDescent="0.25">
      <c r="A619" s="15" t="str">
        <f t="shared" si="18"/>
        <v>Negative Earners (last 4 qtrs)--35520</v>
      </c>
      <c r="B619" s="15" t="str">
        <f t="shared" si="19"/>
        <v>Negative Earners (last 4 qtrs)</v>
      </c>
      <c r="C619">
        <v>17</v>
      </c>
      <c r="D619" s="22">
        <v>35520</v>
      </c>
      <c r="F619">
        <v>0.99009900990098998</v>
      </c>
      <c r="H619">
        <v>1</v>
      </c>
      <c r="J619">
        <v>2.4539877300613502</v>
      </c>
      <c r="L619">
        <v>24</v>
      </c>
      <c r="N619">
        <v>3.2596041909196698</v>
      </c>
      <c r="P619">
        <v>308</v>
      </c>
      <c r="R619">
        <v>0</v>
      </c>
      <c r="T619">
        <v>0</v>
      </c>
      <c r="V619">
        <v>2.31660231660232</v>
      </c>
      <c r="X619">
        <v>12</v>
      </c>
      <c r="Z619">
        <v>4</v>
      </c>
      <c r="AB619">
        <v>4</v>
      </c>
      <c r="AD619">
        <v>0.826446280991736</v>
      </c>
      <c r="AF619">
        <v>1</v>
      </c>
      <c r="AH619">
        <v>5.1282051282051304</v>
      </c>
      <c r="AI619"/>
      <c r="AJ619">
        <v>6</v>
      </c>
      <c r="AK619"/>
      <c r="AL619">
        <v>1.0869565217391299</v>
      </c>
      <c r="AN619">
        <v>1</v>
      </c>
      <c r="AP619">
        <v>1.59045725646123</v>
      </c>
      <c r="AR619">
        <v>8</v>
      </c>
      <c r="AT619">
        <v>1.3333333333333299</v>
      </c>
      <c r="AV619">
        <v>6</v>
      </c>
      <c r="AX619">
        <v>1.93548387096774</v>
      </c>
      <c r="AZ619">
        <v>6</v>
      </c>
      <c r="BB619">
        <v>4.63917525773196</v>
      </c>
      <c r="BD619">
        <v>9</v>
      </c>
      <c r="BF619">
        <v>9.8039215686274499</v>
      </c>
      <c r="BH619">
        <v>5</v>
      </c>
      <c r="BJ619">
        <v>4</v>
      </c>
      <c r="BL619">
        <v>5</v>
      </c>
    </row>
    <row r="620" spans="1:64" x14ac:dyDescent="0.25">
      <c r="A620" s="15" t="str">
        <f t="shared" si="18"/>
        <v>Noncore Funding / Liab--35520</v>
      </c>
      <c r="B620" s="15" t="str">
        <f t="shared" si="19"/>
        <v>Noncore Funding / Liab</v>
      </c>
      <c r="C620">
        <v>18</v>
      </c>
      <c r="D620" s="22">
        <v>35520</v>
      </c>
      <c r="E620">
        <v>7.8731530654168598</v>
      </c>
      <c r="F620">
        <v>12.8151395549156</v>
      </c>
      <c r="G620">
        <v>18.0554215123293</v>
      </c>
      <c r="H620">
        <v>13.7685043513221</v>
      </c>
      <c r="I620">
        <v>6.9447236180904497</v>
      </c>
      <c r="J620">
        <v>11.0094603019707</v>
      </c>
      <c r="K620">
        <v>16.321641771924899</v>
      </c>
      <c r="L620">
        <v>12.735039085796</v>
      </c>
      <c r="M620">
        <v>9.1663888868951204</v>
      </c>
      <c r="N620">
        <v>14.0373410556358</v>
      </c>
      <c r="O620">
        <v>20.522365756899301</v>
      </c>
      <c r="P620">
        <v>16.287813694407902</v>
      </c>
      <c r="Q620">
        <v>8.5681609890521795</v>
      </c>
      <c r="R620">
        <v>11.737468212774401</v>
      </c>
      <c r="S620">
        <v>16.419739273251601</v>
      </c>
      <c r="T620">
        <v>13.1128347237734</v>
      </c>
      <c r="U620">
        <v>6.5475380368697396</v>
      </c>
      <c r="V620">
        <v>10.432351621777601</v>
      </c>
      <c r="W620">
        <v>15.5910747007881</v>
      </c>
      <c r="X620">
        <v>11.957480817518499</v>
      </c>
      <c r="Y620">
        <v>9.3976664508235199</v>
      </c>
      <c r="Z620">
        <v>13.8612014593</v>
      </c>
      <c r="AA620">
        <v>19.1397234039169</v>
      </c>
      <c r="AB620">
        <v>14.5383479120228</v>
      </c>
      <c r="AC620">
        <v>8.1881018491167996</v>
      </c>
      <c r="AD620">
        <v>10.851169736187201</v>
      </c>
      <c r="AE620">
        <v>16.321641771924899</v>
      </c>
      <c r="AF620">
        <v>12.5544992584397</v>
      </c>
      <c r="AG620">
        <v>7.1744000994706303</v>
      </c>
      <c r="AH620">
        <v>12.426551969706599</v>
      </c>
      <c r="AI620">
        <v>19.834949681731199</v>
      </c>
      <c r="AJ620">
        <v>17.619983149167901</v>
      </c>
      <c r="AK620">
        <v>6.5493725387764501</v>
      </c>
      <c r="AL620">
        <v>10.8424767014351</v>
      </c>
      <c r="AM620">
        <v>14.869174711447499</v>
      </c>
      <c r="AN620">
        <v>12.1553357835474</v>
      </c>
      <c r="AO620">
        <v>6.6936741809403202</v>
      </c>
      <c r="AP620">
        <v>10.514594766563301</v>
      </c>
      <c r="AQ620">
        <v>14.910245869754499</v>
      </c>
      <c r="AR620">
        <v>11.550336762274</v>
      </c>
      <c r="AS620">
        <v>7.3673398585412704</v>
      </c>
      <c r="AT620">
        <v>11.8982397265518</v>
      </c>
      <c r="AU620">
        <v>17.4627188454891</v>
      </c>
      <c r="AV620">
        <v>13.113473032363499</v>
      </c>
      <c r="AW620">
        <v>6.5600973397612199</v>
      </c>
      <c r="AX620">
        <v>10.5015524076844</v>
      </c>
      <c r="AY620">
        <v>15.221973173829699</v>
      </c>
      <c r="AZ620">
        <v>11.689026325018199</v>
      </c>
      <c r="BA620">
        <v>7.0260098199412901</v>
      </c>
      <c r="BB620">
        <v>12.767718923089401</v>
      </c>
      <c r="BC620">
        <v>18.7275750950656</v>
      </c>
      <c r="BD620">
        <v>14.4284372950715</v>
      </c>
      <c r="BE620">
        <v>7.7983060509128803</v>
      </c>
      <c r="BF620">
        <v>14.9365802050018</v>
      </c>
      <c r="BG620">
        <v>38.268539841448799</v>
      </c>
      <c r="BH620">
        <v>29.055597025704198</v>
      </c>
      <c r="BI620">
        <v>6.1726506187950498</v>
      </c>
      <c r="BJ620">
        <v>9.4346829640947298</v>
      </c>
      <c r="BK620">
        <v>14.3430228969944</v>
      </c>
      <c r="BL620">
        <v>11.8451231808343</v>
      </c>
    </row>
    <row r="621" spans="1:64" x14ac:dyDescent="0.25">
      <c r="A621" s="15" t="str">
        <f t="shared" si="18"/>
        <v>Brokered Dep / Liab--35520</v>
      </c>
      <c r="B621" s="15" t="str">
        <f t="shared" si="19"/>
        <v>Brokered Dep / Liab</v>
      </c>
      <c r="C621">
        <v>19</v>
      </c>
      <c r="D621" s="22">
        <v>35520</v>
      </c>
      <c r="E621">
        <v>0</v>
      </c>
      <c r="F621">
        <v>0</v>
      </c>
      <c r="G621">
        <v>0</v>
      </c>
      <c r="H621">
        <v>0.47904564568689101</v>
      </c>
      <c r="I621">
        <v>0</v>
      </c>
      <c r="J621">
        <v>0</v>
      </c>
      <c r="K621">
        <v>0</v>
      </c>
      <c r="L621">
        <v>0.70229384339080803</v>
      </c>
      <c r="M621">
        <v>0</v>
      </c>
      <c r="N621">
        <v>0</v>
      </c>
      <c r="O621">
        <v>0</v>
      </c>
      <c r="P621">
        <v>0.317035733099854</v>
      </c>
      <c r="Q621">
        <v>0</v>
      </c>
      <c r="R621">
        <v>0</v>
      </c>
      <c r="S621">
        <v>0</v>
      </c>
      <c r="T621">
        <v>0</v>
      </c>
      <c r="U621">
        <v>0</v>
      </c>
      <c r="V621">
        <v>0</v>
      </c>
      <c r="W621">
        <v>0</v>
      </c>
      <c r="X621">
        <v>0.80104820917709096</v>
      </c>
      <c r="Y621">
        <v>0</v>
      </c>
      <c r="Z621">
        <v>0</v>
      </c>
      <c r="AA621">
        <v>0</v>
      </c>
      <c r="AB621">
        <v>0.15862096041516199</v>
      </c>
      <c r="AC621">
        <v>0</v>
      </c>
      <c r="AD621">
        <v>0</v>
      </c>
      <c r="AE621">
        <v>0</v>
      </c>
      <c r="AF621">
        <v>0.79246339152694401</v>
      </c>
      <c r="AG621">
        <v>0</v>
      </c>
      <c r="AH621">
        <v>0</v>
      </c>
      <c r="AI621">
        <v>0</v>
      </c>
      <c r="AJ621">
        <v>0.93963753471727196</v>
      </c>
      <c r="AK621">
        <v>0</v>
      </c>
      <c r="AL621">
        <v>0</v>
      </c>
      <c r="AM621">
        <v>0.158011131033404</v>
      </c>
      <c r="AN621">
        <v>1.0212366795287999</v>
      </c>
      <c r="AO621">
        <v>0</v>
      </c>
      <c r="AP621">
        <v>0</v>
      </c>
      <c r="AQ621">
        <v>0</v>
      </c>
      <c r="AR621">
        <v>0.665162562666891</v>
      </c>
      <c r="AS621">
        <v>0</v>
      </c>
      <c r="AT621">
        <v>0</v>
      </c>
      <c r="AU621">
        <v>0</v>
      </c>
      <c r="AV621">
        <v>0.94362977635727197</v>
      </c>
      <c r="AW621">
        <v>0</v>
      </c>
      <c r="AX621">
        <v>0</v>
      </c>
      <c r="AY621">
        <v>0</v>
      </c>
      <c r="AZ621">
        <v>0.39403703165409698</v>
      </c>
      <c r="BA621">
        <v>0</v>
      </c>
      <c r="BB621">
        <v>0</v>
      </c>
      <c r="BC621">
        <v>0</v>
      </c>
      <c r="BD621">
        <v>0.61442480223538798</v>
      </c>
      <c r="BE621">
        <v>0</v>
      </c>
      <c r="BF621">
        <v>0</v>
      </c>
      <c r="BG621">
        <v>0</v>
      </c>
      <c r="BH621">
        <v>3.3309402201367502</v>
      </c>
      <c r="BI621">
        <v>0</v>
      </c>
      <c r="BJ621">
        <v>0</v>
      </c>
      <c r="BK621">
        <v>0</v>
      </c>
      <c r="BL621">
        <v>0.91501574205035896</v>
      </c>
    </row>
    <row r="622" spans="1:64" x14ac:dyDescent="0.25">
      <c r="A622" s="15" t="str">
        <f t="shared" si="18"/>
        <v>Liquid Assets / Assets--35520</v>
      </c>
      <c r="B622" s="15" t="str">
        <f t="shared" si="19"/>
        <v>Liquid Assets / Assets</v>
      </c>
      <c r="C622">
        <v>20</v>
      </c>
      <c r="D622" s="22">
        <v>35520</v>
      </c>
      <c r="E622">
        <v>12.681889411238</v>
      </c>
      <c r="F622">
        <v>21.2546995945448</v>
      </c>
      <c r="G622">
        <v>31.0663571081475</v>
      </c>
      <c r="H622">
        <v>22.023961654990998</v>
      </c>
      <c r="I622">
        <v>10.752047534304801</v>
      </c>
      <c r="J622">
        <v>18.568846075727102</v>
      </c>
      <c r="K622">
        <v>27.617410186919901</v>
      </c>
      <c r="L622">
        <v>19.8607160967215</v>
      </c>
      <c r="M622">
        <v>10.5486105581655</v>
      </c>
      <c r="N622">
        <v>18.9223596322995</v>
      </c>
      <c r="O622">
        <v>28.761967105801499</v>
      </c>
      <c r="P622">
        <v>20.334002684507801</v>
      </c>
      <c r="Q622">
        <v>12.0803710858033</v>
      </c>
      <c r="R622">
        <v>21.643317179209099</v>
      </c>
      <c r="S622">
        <v>31.299138937324098</v>
      </c>
      <c r="T622">
        <v>23.2006868576484</v>
      </c>
      <c r="U622">
        <v>11.291439288144201</v>
      </c>
      <c r="V622">
        <v>18.9405113232052</v>
      </c>
      <c r="W622">
        <v>27.3233384047358</v>
      </c>
      <c r="X622">
        <v>19.891811051282399</v>
      </c>
      <c r="Y622">
        <v>12.2096793498359</v>
      </c>
      <c r="Z622">
        <v>18.9669362194809</v>
      </c>
      <c r="AA622">
        <v>27.4516978273817</v>
      </c>
      <c r="AB622">
        <v>19.237382175932598</v>
      </c>
      <c r="AC622">
        <v>8.2458414738802599</v>
      </c>
      <c r="AD622">
        <v>17.186897880539501</v>
      </c>
      <c r="AE622">
        <v>29.049224544841501</v>
      </c>
      <c r="AF622">
        <v>20.446464688426101</v>
      </c>
      <c r="AG622">
        <v>8.4726561158982499</v>
      </c>
      <c r="AH622">
        <v>17.0570726025624</v>
      </c>
      <c r="AI622">
        <v>28.425040725322098</v>
      </c>
      <c r="AJ622">
        <v>18.976662474542898</v>
      </c>
      <c r="AK622">
        <v>11.236129378352899</v>
      </c>
      <c r="AL622">
        <v>18.116868657932301</v>
      </c>
      <c r="AM622">
        <v>25.884442698919099</v>
      </c>
      <c r="AN622">
        <v>19.825610649424899</v>
      </c>
      <c r="AO622">
        <v>10.269092157874001</v>
      </c>
      <c r="AP622">
        <v>18.8898125755744</v>
      </c>
      <c r="AQ622">
        <v>28.852934038210801</v>
      </c>
      <c r="AR622">
        <v>20.072500806130702</v>
      </c>
      <c r="AS622">
        <v>10.3302557014933</v>
      </c>
      <c r="AT622">
        <v>17.7061672079845</v>
      </c>
      <c r="AU622">
        <v>25.868649685164598</v>
      </c>
      <c r="AV622">
        <v>18.460161118463301</v>
      </c>
      <c r="AW622">
        <v>11.2286825470485</v>
      </c>
      <c r="AX622">
        <v>18.1748529466375</v>
      </c>
      <c r="AY622">
        <v>25.7318310530258</v>
      </c>
      <c r="AZ622">
        <v>19.164157207517299</v>
      </c>
      <c r="BA622">
        <v>12.057225990640999</v>
      </c>
      <c r="BB622">
        <v>20.312377554332699</v>
      </c>
      <c r="BC622">
        <v>27.723103914795299</v>
      </c>
      <c r="BD622">
        <v>20.828566677463499</v>
      </c>
      <c r="BE622">
        <v>9.6069142819217497</v>
      </c>
      <c r="BF622">
        <v>19.560953031672199</v>
      </c>
      <c r="BG622">
        <v>29.7257240640532</v>
      </c>
      <c r="BH622">
        <v>22.8272279498266</v>
      </c>
      <c r="BI622">
        <v>14.8425954672462</v>
      </c>
      <c r="BJ622">
        <v>20.3531180619959</v>
      </c>
      <c r="BK622">
        <v>26.092645904213601</v>
      </c>
      <c r="BL622">
        <v>20.851742218984601</v>
      </c>
    </row>
    <row r="623" spans="1:64" x14ac:dyDescent="0.25">
      <c r="A623" s="15" t="str">
        <f t="shared" si="18"/>
        <v>Net Loan Growth (last 4 qtrs)--35520</v>
      </c>
      <c r="B623" s="15" t="str">
        <f t="shared" si="19"/>
        <v>Net Loan Growth (last 4 qtrs)</v>
      </c>
      <c r="C623">
        <v>21</v>
      </c>
      <c r="D623" s="22">
        <v>35520</v>
      </c>
      <c r="E623">
        <v>3.74</v>
      </c>
      <c r="F623">
        <v>8.69</v>
      </c>
      <c r="G623">
        <v>17.587499999999999</v>
      </c>
      <c r="H623">
        <v>13.3452040816327</v>
      </c>
      <c r="I623">
        <v>3.2949999999999999</v>
      </c>
      <c r="J623">
        <v>8.7100000000000009</v>
      </c>
      <c r="K623">
        <v>16.184999999999999</v>
      </c>
      <c r="L623">
        <v>11.754708994709</v>
      </c>
      <c r="M623">
        <v>3.73</v>
      </c>
      <c r="N623">
        <v>10.3</v>
      </c>
      <c r="O623">
        <v>18.829999999999998</v>
      </c>
      <c r="P623">
        <v>14.2322708723944</v>
      </c>
      <c r="Q623">
        <v>4.7649999999999997</v>
      </c>
      <c r="R623">
        <v>9.1999999999999993</v>
      </c>
      <c r="S623">
        <v>14.4825</v>
      </c>
      <c r="T623">
        <v>14.3633333333333</v>
      </c>
      <c r="U623">
        <v>3.7</v>
      </c>
      <c r="V623">
        <v>8.7799999999999994</v>
      </c>
      <c r="W623">
        <v>16.34</v>
      </c>
      <c r="X623">
        <v>11.7189579158317</v>
      </c>
      <c r="Y623">
        <v>4.0549999999999997</v>
      </c>
      <c r="Z623">
        <v>8.1050000000000004</v>
      </c>
      <c r="AA623">
        <v>18.274999999999999</v>
      </c>
      <c r="AB623">
        <v>19.7665306122449</v>
      </c>
      <c r="AC623">
        <v>2.2725</v>
      </c>
      <c r="AD623">
        <v>8.5549999999999997</v>
      </c>
      <c r="AE623">
        <v>17.34</v>
      </c>
      <c r="AF623">
        <v>11.205084745762701</v>
      </c>
      <c r="AG623">
        <v>0.59750000000000003</v>
      </c>
      <c r="AH623">
        <v>6.3150000000000004</v>
      </c>
      <c r="AI623">
        <v>12.8925</v>
      </c>
      <c r="AJ623">
        <v>9.7080357142857103</v>
      </c>
      <c r="AK623">
        <v>5.0625</v>
      </c>
      <c r="AL623">
        <v>10.815</v>
      </c>
      <c r="AM623">
        <v>17.897500000000001</v>
      </c>
      <c r="AN623">
        <v>12.0259782608696</v>
      </c>
      <c r="AO623">
        <v>1.65</v>
      </c>
      <c r="AP623">
        <v>6.35</v>
      </c>
      <c r="AQ623">
        <v>13.06</v>
      </c>
      <c r="AR623">
        <v>8.7117718940936903</v>
      </c>
      <c r="AS623">
        <v>5.4074999999999998</v>
      </c>
      <c r="AT623">
        <v>12.585000000000001</v>
      </c>
      <c r="AU623">
        <v>21.684999999999999</v>
      </c>
      <c r="AV623">
        <v>16.093167420814499</v>
      </c>
      <c r="AW623">
        <v>4.6399999999999997</v>
      </c>
      <c r="AX623">
        <v>9.8849999999999998</v>
      </c>
      <c r="AY623">
        <v>16.195</v>
      </c>
      <c r="AZ623">
        <v>11.8736092715232</v>
      </c>
      <c r="BA623">
        <v>5.85</v>
      </c>
      <c r="BB623">
        <v>12.02</v>
      </c>
      <c r="BC623">
        <v>19.899999999999999</v>
      </c>
      <c r="BD623">
        <v>16.673422459893001</v>
      </c>
      <c r="BE623">
        <v>0.96750000000000003</v>
      </c>
      <c r="BF623">
        <v>8.16</v>
      </c>
      <c r="BG623">
        <v>16.907499999999999</v>
      </c>
      <c r="BH623">
        <v>13.675681818181801</v>
      </c>
      <c r="BI623">
        <v>7.49</v>
      </c>
      <c r="BJ623">
        <v>13.06</v>
      </c>
      <c r="BK623">
        <v>20.695</v>
      </c>
      <c r="BL623">
        <v>16.361416666666699</v>
      </c>
    </row>
    <row r="624" spans="1:64" x14ac:dyDescent="0.25">
      <c r="A624" s="15" t="str">
        <f t="shared" si="18"/>
        <v>Banks w/ Loan Growth (last 4 qtrs)--35520</v>
      </c>
      <c r="B624" s="15" t="str">
        <f t="shared" si="19"/>
        <v>Banks w/ Loan Growth (last 4 qtrs)</v>
      </c>
      <c r="C624">
        <v>22</v>
      </c>
      <c r="D624" s="22">
        <v>35520</v>
      </c>
      <c r="F624">
        <v>90.099009900990097</v>
      </c>
      <c r="J624">
        <v>84.867075664621694</v>
      </c>
      <c r="N624">
        <v>84.2099693089216</v>
      </c>
      <c r="R624">
        <v>96.6666666666667</v>
      </c>
      <c r="V624">
        <v>84.942084942084904</v>
      </c>
      <c r="Z624">
        <v>89</v>
      </c>
      <c r="AD624">
        <v>81.818181818181799</v>
      </c>
      <c r="AH624">
        <v>74.358974358974393</v>
      </c>
      <c r="AI624"/>
      <c r="AK624"/>
      <c r="AL624">
        <v>93.478260869565204</v>
      </c>
      <c r="AP624">
        <v>80.516898608349905</v>
      </c>
      <c r="AT624">
        <v>90.8888888888889</v>
      </c>
      <c r="AX624">
        <v>90</v>
      </c>
      <c r="BB624">
        <v>91.752577319587601</v>
      </c>
      <c r="BF624">
        <v>68.627450980392197</v>
      </c>
      <c r="BJ624">
        <v>91.2</v>
      </c>
    </row>
    <row r="625" spans="1:64" x14ac:dyDescent="0.25">
      <c r="A625" s="15" t="str">
        <f t="shared" si="18"/>
        <v>Equity / Assets--35611</v>
      </c>
      <c r="B625" s="15" t="str">
        <f t="shared" si="19"/>
        <v>Equity / Assets</v>
      </c>
      <c r="C625">
        <v>1</v>
      </c>
      <c r="D625" s="22">
        <v>35611</v>
      </c>
      <c r="E625">
        <v>8.2728050862498304</v>
      </c>
      <c r="F625">
        <v>9.5502090079962407</v>
      </c>
      <c r="G625">
        <v>11.216889154282301</v>
      </c>
      <c r="H625">
        <v>10.2720396177589</v>
      </c>
      <c r="I625">
        <v>8.1986044968042098</v>
      </c>
      <c r="J625">
        <v>9.5520106481860108</v>
      </c>
      <c r="K625">
        <v>11.566508208433699</v>
      </c>
      <c r="L625">
        <v>10.3715140527638</v>
      </c>
      <c r="M625">
        <v>8.06043082384865</v>
      </c>
      <c r="N625">
        <v>9.5710383053775594</v>
      </c>
      <c r="O625">
        <v>11.8330696514462</v>
      </c>
      <c r="P625">
        <v>10.566204553079301</v>
      </c>
      <c r="Q625">
        <v>9.2667069661513093</v>
      </c>
      <c r="R625">
        <v>10.245854183019601</v>
      </c>
      <c r="S625">
        <v>12.017334605085299</v>
      </c>
      <c r="T625">
        <v>10.9727840063176</v>
      </c>
      <c r="U625">
        <v>8.0336639548475794</v>
      </c>
      <c r="V625">
        <v>9.35453011925018</v>
      </c>
      <c r="W625">
        <v>11.1867313260174</v>
      </c>
      <c r="X625">
        <v>10.1064102849418</v>
      </c>
      <c r="Y625">
        <v>8.6775897240049495</v>
      </c>
      <c r="Z625">
        <v>9.7520999795123906</v>
      </c>
      <c r="AA625">
        <v>11.4635609001673</v>
      </c>
      <c r="AB625">
        <v>10.7651649604705</v>
      </c>
      <c r="AC625">
        <v>8.3036654485125005</v>
      </c>
      <c r="AD625">
        <v>9.9890386489119791</v>
      </c>
      <c r="AE625">
        <v>11.729186036035699</v>
      </c>
      <c r="AF625">
        <v>10.419339509955201</v>
      </c>
      <c r="AG625">
        <v>8.5657633840052902</v>
      </c>
      <c r="AH625">
        <v>10.6485764210094</v>
      </c>
      <c r="AI625">
        <v>13.696755683072199</v>
      </c>
      <c r="AJ625">
        <v>12.592038470910801</v>
      </c>
      <c r="AK625">
        <v>7.6417958212902803</v>
      </c>
      <c r="AL625">
        <v>8.9760769521513293</v>
      </c>
      <c r="AM625">
        <v>10.562605066551299</v>
      </c>
      <c r="AN625">
        <v>9.5991027579714494</v>
      </c>
      <c r="AO625">
        <v>8.7529411764705891</v>
      </c>
      <c r="AP625">
        <v>10.1463296650139</v>
      </c>
      <c r="AQ625">
        <v>12.156627163999801</v>
      </c>
      <c r="AR625">
        <v>10.914894233983199</v>
      </c>
      <c r="AS625">
        <v>7.7822954561666302</v>
      </c>
      <c r="AT625">
        <v>9.0842864427770103</v>
      </c>
      <c r="AU625">
        <v>10.8754432624113</v>
      </c>
      <c r="AV625">
        <v>9.7397268887484998</v>
      </c>
      <c r="AW625">
        <v>8.1298788223116407</v>
      </c>
      <c r="AX625">
        <v>9.2661770292516099</v>
      </c>
      <c r="AY625">
        <v>10.8924692024663</v>
      </c>
      <c r="AZ625">
        <v>9.8197010890391798</v>
      </c>
      <c r="BA625">
        <v>7.7331482221474399</v>
      </c>
      <c r="BB625">
        <v>9.0940406476059206</v>
      </c>
      <c r="BC625">
        <v>11.471284085654601</v>
      </c>
      <c r="BD625">
        <v>10.399777576963899</v>
      </c>
      <c r="BE625">
        <v>8.1732639236160907</v>
      </c>
      <c r="BF625">
        <v>9.5187077633097097</v>
      </c>
      <c r="BG625">
        <v>11.4032330372006</v>
      </c>
      <c r="BH625">
        <v>15.1826539867403</v>
      </c>
      <c r="BI625">
        <v>7.9118793381988599</v>
      </c>
      <c r="BJ625">
        <v>9.0158644559660992</v>
      </c>
      <c r="BK625">
        <v>10.8805807526198</v>
      </c>
      <c r="BL625">
        <v>9.6153324435094891</v>
      </c>
    </row>
    <row r="626" spans="1:64" x14ac:dyDescent="0.25">
      <c r="A626" s="15" t="str">
        <f t="shared" si="18"/>
        <v>Total Risk Based Capital Ratio--35611</v>
      </c>
      <c r="B626" s="15" t="str">
        <f t="shared" si="19"/>
        <v>Total Risk Based Capital Ratio</v>
      </c>
      <c r="C626">
        <v>2</v>
      </c>
      <c r="D626" s="22">
        <v>35611</v>
      </c>
      <c r="E626">
        <v>12.2624104429235</v>
      </c>
      <c r="F626">
        <v>14.458465446230999</v>
      </c>
      <c r="G626">
        <v>18.721249591346901</v>
      </c>
      <c r="H626">
        <v>16.215523310286201</v>
      </c>
      <c r="I626">
        <v>12.148870606294</v>
      </c>
      <c r="J626">
        <v>14.579584273257501</v>
      </c>
      <c r="K626">
        <v>18.831422652400398</v>
      </c>
      <c r="L626">
        <v>16.5400660169303</v>
      </c>
      <c r="M626">
        <v>12.763955870359901</v>
      </c>
      <c r="N626">
        <v>15.674308085225601</v>
      </c>
      <c r="O626">
        <v>20.8047965527713</v>
      </c>
      <c r="P626">
        <v>18.404757441706401</v>
      </c>
      <c r="Q626">
        <v>13.889088358245299</v>
      </c>
      <c r="R626">
        <v>15.1653402556773</v>
      </c>
      <c r="S626">
        <v>21.167951231392099</v>
      </c>
      <c r="T626">
        <v>18.542803588598801</v>
      </c>
      <c r="U626">
        <v>12.015173076549701</v>
      </c>
      <c r="V626">
        <v>14.034151547492</v>
      </c>
      <c r="W626">
        <v>17.604649221806199</v>
      </c>
      <c r="X626">
        <v>16.0301333023673</v>
      </c>
      <c r="Y626">
        <v>13.474792197485501</v>
      </c>
      <c r="Z626">
        <v>15.1137714009066</v>
      </c>
      <c r="AA626">
        <v>18.401632909404899</v>
      </c>
      <c r="AB626">
        <v>17.2982616642091</v>
      </c>
      <c r="AC626">
        <v>12.059769955653</v>
      </c>
      <c r="AD626">
        <v>15.2730193984358</v>
      </c>
      <c r="AE626">
        <v>20.210671787504602</v>
      </c>
      <c r="AF626">
        <v>16.9472576170952</v>
      </c>
      <c r="AG626">
        <v>12.579871660376799</v>
      </c>
      <c r="AH626">
        <v>15.7113338945435</v>
      </c>
      <c r="AI626">
        <v>21.235805928329199</v>
      </c>
      <c r="AJ626">
        <v>19.717085709548599</v>
      </c>
      <c r="AK626">
        <v>11.791807136020999</v>
      </c>
      <c r="AL626">
        <v>14.3061046230517</v>
      </c>
      <c r="AM626">
        <v>17.792131067582702</v>
      </c>
      <c r="AN626">
        <v>15.6448252997904</v>
      </c>
      <c r="AO626">
        <v>12.735645080233301</v>
      </c>
      <c r="AP626">
        <v>15.424071665944201</v>
      </c>
      <c r="AQ626">
        <v>19.6450692088113</v>
      </c>
      <c r="AR626">
        <v>17.223579209565798</v>
      </c>
      <c r="AS626">
        <v>11.2802943788859</v>
      </c>
      <c r="AT626">
        <v>13.607159247361199</v>
      </c>
      <c r="AU626">
        <v>17.577356465748501</v>
      </c>
      <c r="AV626">
        <v>15.2191317755891</v>
      </c>
      <c r="AW626">
        <v>12.5257693549589</v>
      </c>
      <c r="AX626">
        <v>14.621365787694399</v>
      </c>
      <c r="AY626">
        <v>18.625400808587798</v>
      </c>
      <c r="AZ626">
        <v>16.255489754867799</v>
      </c>
      <c r="BA626">
        <v>11.4757991948709</v>
      </c>
      <c r="BB626">
        <v>13.6576929435253</v>
      </c>
      <c r="BC626">
        <v>17.6853883503899</v>
      </c>
      <c r="BD626">
        <v>16.402687270978198</v>
      </c>
      <c r="BE626">
        <v>12.287551040282001</v>
      </c>
      <c r="BF626">
        <v>13.8829925892824</v>
      </c>
      <c r="BG626">
        <v>17.58473013987</v>
      </c>
      <c r="BH626">
        <v>43.831961735626599</v>
      </c>
      <c r="BI626">
        <v>11.315015896860301</v>
      </c>
      <c r="BJ626">
        <v>12.8292923163038</v>
      </c>
      <c r="BK626">
        <v>16.0841990235566</v>
      </c>
      <c r="BL626">
        <v>14.7510901280192</v>
      </c>
    </row>
    <row r="627" spans="1:64" x14ac:dyDescent="0.25">
      <c r="A627" s="15" t="str">
        <f t="shared" si="18"/>
        <v>Tier 1 Leverage Ratio--35611</v>
      </c>
      <c r="B627" s="15" t="str">
        <f t="shared" si="19"/>
        <v>Tier 1 Leverage Ratio</v>
      </c>
      <c r="C627">
        <v>3</v>
      </c>
      <c r="D627" s="22">
        <v>35611</v>
      </c>
      <c r="E627">
        <v>8.1044225866977104</v>
      </c>
      <c r="F627">
        <v>9.4485191280603402</v>
      </c>
      <c r="G627">
        <v>11.2906841485913</v>
      </c>
      <c r="H627">
        <v>10.2084378794444</v>
      </c>
      <c r="I627">
        <v>8.2447871328921494</v>
      </c>
      <c r="J627">
        <v>9.4880158858395003</v>
      </c>
      <c r="K627">
        <v>11.571109889994499</v>
      </c>
      <c r="L627">
        <v>10.336718145803401</v>
      </c>
      <c r="M627">
        <v>7.9954501544673198</v>
      </c>
      <c r="N627">
        <v>9.3897642382307502</v>
      </c>
      <c r="O627">
        <v>11.5661462042804</v>
      </c>
      <c r="P627">
        <v>10.425039027935901</v>
      </c>
      <c r="Q627">
        <v>9.2466508230139297</v>
      </c>
      <c r="R627">
        <v>10.2042512775667</v>
      </c>
      <c r="S627">
        <v>11.773713336954099</v>
      </c>
      <c r="T627">
        <v>10.818780334613701</v>
      </c>
      <c r="U627">
        <v>8.0534498866769795</v>
      </c>
      <c r="V627">
        <v>9.2264791464597504</v>
      </c>
      <c r="W627">
        <v>10.9142426634182</v>
      </c>
      <c r="X627">
        <v>10.010968666221601</v>
      </c>
      <c r="Y627">
        <v>8.7879700201239093</v>
      </c>
      <c r="Z627">
        <v>9.6791539702455598</v>
      </c>
      <c r="AA627">
        <v>11.6107459933126</v>
      </c>
      <c r="AB627">
        <v>10.9409150827759</v>
      </c>
      <c r="AC627">
        <v>8.4515151131383295</v>
      </c>
      <c r="AD627">
        <v>9.9305555555555607</v>
      </c>
      <c r="AE627">
        <v>11.654888674788999</v>
      </c>
      <c r="AF627">
        <v>10.438446260643699</v>
      </c>
      <c r="AG627">
        <v>8.6171113773186097</v>
      </c>
      <c r="AH627">
        <v>10.844793713163099</v>
      </c>
      <c r="AI627">
        <v>14.120286164665901</v>
      </c>
      <c r="AJ627">
        <v>12.814233646614801</v>
      </c>
      <c r="AK627">
        <v>7.4316842400846204</v>
      </c>
      <c r="AL627">
        <v>8.9875098196681993</v>
      </c>
      <c r="AM627">
        <v>10.528908520466899</v>
      </c>
      <c r="AN627">
        <v>9.5913429765076295</v>
      </c>
      <c r="AO627">
        <v>8.7704122164356892</v>
      </c>
      <c r="AP627">
        <v>10.1446487650996</v>
      </c>
      <c r="AQ627">
        <v>12.1622724675537</v>
      </c>
      <c r="AR627">
        <v>10.874325049075701</v>
      </c>
      <c r="AS627">
        <v>7.7197209255634203</v>
      </c>
      <c r="AT627">
        <v>8.9378458196137007</v>
      </c>
      <c r="AU627">
        <v>10.8026636704941</v>
      </c>
      <c r="AV627">
        <v>9.6934442969266001</v>
      </c>
      <c r="AW627">
        <v>8.1088887284280506</v>
      </c>
      <c r="AX627">
        <v>9.2011437762487702</v>
      </c>
      <c r="AY627">
        <v>10.6959302546922</v>
      </c>
      <c r="AZ627">
        <v>9.6756555553205796</v>
      </c>
      <c r="BA627">
        <v>7.7202038969096396</v>
      </c>
      <c r="BB627">
        <v>8.8680196646917899</v>
      </c>
      <c r="BC627">
        <v>11.4844568145251</v>
      </c>
      <c r="BD627">
        <v>10.531072724832001</v>
      </c>
      <c r="BE627">
        <v>8.2286624569999507</v>
      </c>
      <c r="BF627">
        <v>9.3786991713856107</v>
      </c>
      <c r="BG627">
        <v>11.206378654005499</v>
      </c>
      <c r="BH627">
        <v>14.954760984794699</v>
      </c>
      <c r="BI627">
        <v>7.8476464417207197</v>
      </c>
      <c r="BJ627">
        <v>8.7698500586919508</v>
      </c>
      <c r="BK627">
        <v>10.5761210906906</v>
      </c>
      <c r="BL627">
        <v>9.5599131758781297</v>
      </c>
    </row>
    <row r="628" spans="1:64" x14ac:dyDescent="0.25">
      <c r="A628" s="15" t="str">
        <f t="shared" si="18"/>
        <v>ALLL / Nonaccrual Loans--35611</v>
      </c>
      <c r="B628" s="15" t="str">
        <f t="shared" si="19"/>
        <v>ALLL / Nonaccrual Loans</v>
      </c>
      <c r="C628">
        <v>4</v>
      </c>
      <c r="D628" s="22">
        <v>35611</v>
      </c>
      <c r="E628">
        <v>165.916398713826</v>
      </c>
      <c r="F628">
        <v>334.27419354838702</v>
      </c>
      <c r="G628">
        <v>681.26463700234206</v>
      </c>
      <c r="H628">
        <v>741.27595961873203</v>
      </c>
      <c r="I628">
        <v>136.09069510496201</v>
      </c>
      <c r="J628">
        <v>316.39111340738799</v>
      </c>
      <c r="K628">
        <v>767.11478396668394</v>
      </c>
      <c r="L628">
        <v>850.66421959609795</v>
      </c>
      <c r="M628">
        <v>140.01544799176099</v>
      </c>
      <c r="N628">
        <v>296.07256235827703</v>
      </c>
      <c r="O628">
        <v>771.45714285714303</v>
      </c>
      <c r="P628">
        <v>922.60532714391104</v>
      </c>
      <c r="Q628">
        <v>168.08809268616301</v>
      </c>
      <c r="R628">
        <v>264.15683336454998</v>
      </c>
      <c r="S628">
        <v>500.97402597402601</v>
      </c>
      <c r="T628">
        <v>620.44425347587003</v>
      </c>
      <c r="U628">
        <v>162.593908333819</v>
      </c>
      <c r="V628">
        <v>352.07373271889401</v>
      </c>
      <c r="W628">
        <v>914.04151404151401</v>
      </c>
      <c r="X628">
        <v>1082.0404129569699</v>
      </c>
      <c r="Y628">
        <v>137.56236723805799</v>
      </c>
      <c r="Z628">
        <v>318.61471861471898</v>
      </c>
      <c r="AA628">
        <v>670.43325526932097</v>
      </c>
      <c r="AB628">
        <v>625.23158835731795</v>
      </c>
      <c r="AC628">
        <v>144.38078985860599</v>
      </c>
      <c r="AD628">
        <v>316.32653061224499</v>
      </c>
      <c r="AE628">
        <v>637.12121212121201</v>
      </c>
      <c r="AF628">
        <v>1088.81635332061</v>
      </c>
      <c r="AG628">
        <v>106.203473945409</v>
      </c>
      <c r="AH628">
        <v>279.66101694915301</v>
      </c>
      <c r="AI628">
        <v>597.61904761904805</v>
      </c>
      <c r="AJ628">
        <v>1080.2653768279399</v>
      </c>
      <c r="AK628">
        <v>91.649694501018303</v>
      </c>
      <c r="AL628">
        <v>174.05857740585799</v>
      </c>
      <c r="AM628">
        <v>433.33333333333297</v>
      </c>
      <c r="AN628">
        <v>541.07893087629202</v>
      </c>
      <c r="AO628">
        <v>135.48387096774201</v>
      </c>
      <c r="AP628">
        <v>288.13559322033899</v>
      </c>
      <c r="AQ628">
        <v>671.42857142857099</v>
      </c>
      <c r="AR628">
        <v>814.13469029248199</v>
      </c>
      <c r="AS628">
        <v>143.42261904761901</v>
      </c>
      <c r="AT628">
        <v>316.54738452510702</v>
      </c>
      <c r="AU628">
        <v>762.60835913312701</v>
      </c>
      <c r="AV628">
        <v>829.42753756253899</v>
      </c>
      <c r="AW628">
        <v>117.87994891443201</v>
      </c>
      <c r="AX628">
        <v>293.33333333333297</v>
      </c>
      <c r="AY628">
        <v>834.72222222222194</v>
      </c>
      <c r="AZ628">
        <v>920.52225036055904</v>
      </c>
      <c r="BA628">
        <v>115.57695428177399</v>
      </c>
      <c r="BB628">
        <v>274.60746800369401</v>
      </c>
      <c r="BC628">
        <v>823.29545454545496</v>
      </c>
      <c r="BD628">
        <v>894.74398545104395</v>
      </c>
      <c r="BE628">
        <v>265.665040410014</v>
      </c>
      <c r="BF628">
        <v>491.17647058823502</v>
      </c>
      <c r="BG628">
        <v>1186.19047619048</v>
      </c>
      <c r="BH628">
        <v>1045.29138791533</v>
      </c>
      <c r="BI628">
        <v>141.809290953545</v>
      </c>
      <c r="BJ628">
        <v>361.659528907923</v>
      </c>
      <c r="BK628">
        <v>994.07665505226498</v>
      </c>
      <c r="BL628">
        <v>1769.1385927751001</v>
      </c>
    </row>
    <row r="629" spans="1:64" x14ac:dyDescent="0.25">
      <c r="A629" s="15" t="str">
        <f t="shared" si="18"/>
        <v>[NCL + OREO] / [Total Loans + OREO]--35611</v>
      </c>
      <c r="B629" s="15" t="str">
        <f t="shared" si="19"/>
        <v>[NCL + OREO] / [Total Loans + OREO]</v>
      </c>
      <c r="C629">
        <v>5</v>
      </c>
      <c r="D629" s="22">
        <v>35611</v>
      </c>
      <c r="E629">
        <v>0.44445839016466798</v>
      </c>
      <c r="F629">
        <v>0.96335434472811898</v>
      </c>
      <c r="G629">
        <v>1.95466238485334</v>
      </c>
      <c r="H629">
        <v>1.5827609060852601</v>
      </c>
      <c r="I629">
        <v>0.33912139795032498</v>
      </c>
      <c r="J629">
        <v>0.903920260001151</v>
      </c>
      <c r="K629">
        <v>1.9111311175184</v>
      </c>
      <c r="L629">
        <v>1.4088497635238799</v>
      </c>
      <c r="M629">
        <v>0.31790442372606498</v>
      </c>
      <c r="N629">
        <v>0.83452205905918597</v>
      </c>
      <c r="O629">
        <v>1.70332342397602</v>
      </c>
      <c r="P629">
        <v>1.243382766259</v>
      </c>
      <c r="Q629">
        <v>0.75429844921321199</v>
      </c>
      <c r="R629">
        <v>1.1770668216510101</v>
      </c>
      <c r="S629">
        <v>1.79566835632354</v>
      </c>
      <c r="T629">
        <v>1.4258245798495199</v>
      </c>
      <c r="U629">
        <v>0.27369614530824299</v>
      </c>
      <c r="V629">
        <v>0.71328630000954596</v>
      </c>
      <c r="W629">
        <v>1.53845008272504</v>
      </c>
      <c r="X629">
        <v>1.07798026192035</v>
      </c>
      <c r="Y629">
        <v>0.32264735896193603</v>
      </c>
      <c r="Z629">
        <v>1.14892166885741</v>
      </c>
      <c r="AA629">
        <v>2.2817819630568601</v>
      </c>
      <c r="AB629">
        <v>1.86025374570438</v>
      </c>
      <c r="AC629">
        <v>0.73470514109167795</v>
      </c>
      <c r="AD629">
        <v>1.2910655837071201</v>
      </c>
      <c r="AE629">
        <v>2.7085337820525299</v>
      </c>
      <c r="AF629">
        <v>2.1098854818068</v>
      </c>
      <c r="AG629">
        <v>0.429389029406747</v>
      </c>
      <c r="AH629">
        <v>1.78621838357532</v>
      </c>
      <c r="AI629">
        <v>3.3875685475309698</v>
      </c>
      <c r="AJ629">
        <v>2.1439934619624199</v>
      </c>
      <c r="AK629">
        <v>0.344236764451616</v>
      </c>
      <c r="AL629">
        <v>0.98174442360055802</v>
      </c>
      <c r="AM629">
        <v>1.653379612652</v>
      </c>
      <c r="AN629">
        <v>1.38955979254231</v>
      </c>
      <c r="AO629">
        <v>0.39258785942492003</v>
      </c>
      <c r="AP629">
        <v>1.1231101511879</v>
      </c>
      <c r="AQ629">
        <v>2.4667614349025802</v>
      </c>
      <c r="AR629">
        <v>1.71270714365766</v>
      </c>
      <c r="AS629">
        <v>0.367985280588776</v>
      </c>
      <c r="AT629">
        <v>0.85701398285971997</v>
      </c>
      <c r="AU629">
        <v>1.766847728765</v>
      </c>
      <c r="AV629">
        <v>1.2799409316878201</v>
      </c>
      <c r="AW629">
        <v>0.32762366012606398</v>
      </c>
      <c r="AX629">
        <v>0.84362407967261299</v>
      </c>
      <c r="AY629">
        <v>1.57512589296171</v>
      </c>
      <c r="AZ629">
        <v>1.1752007084581799</v>
      </c>
      <c r="BA629">
        <v>0.354920950791908</v>
      </c>
      <c r="BB629">
        <v>0.880450218271709</v>
      </c>
      <c r="BC629">
        <v>1.73548064157819</v>
      </c>
      <c r="BD629">
        <v>1.33887570328234</v>
      </c>
      <c r="BE629">
        <v>0.22809351834252001</v>
      </c>
      <c r="BF629">
        <v>0.83406169391801099</v>
      </c>
      <c r="BG629">
        <v>1.63049689519867</v>
      </c>
      <c r="BH629">
        <v>1.2817468277614501</v>
      </c>
      <c r="BI629">
        <v>0.22009487121393101</v>
      </c>
      <c r="BJ629">
        <v>0.66889726834094798</v>
      </c>
      <c r="BK629">
        <v>1.3117795615327801</v>
      </c>
      <c r="BL629">
        <v>1.01691948531462</v>
      </c>
    </row>
    <row r="630" spans="1:64" x14ac:dyDescent="0.25">
      <c r="A630" s="15" t="str">
        <f t="shared" si="18"/>
        <v>[Noncurrent + Delinquent Loans] / [Capital + ALLL]--35611</v>
      </c>
      <c r="B630" s="15" t="str">
        <f t="shared" si="19"/>
        <v>[Noncurrent + Delinquent Loans] / [Capital + ALLL]</v>
      </c>
      <c r="C630">
        <v>6</v>
      </c>
      <c r="D630" s="22">
        <v>35611</v>
      </c>
      <c r="E630">
        <v>7.8801962447690004</v>
      </c>
      <c r="F630">
        <v>15.2654245933604</v>
      </c>
      <c r="G630">
        <v>25.957842782161599</v>
      </c>
      <c r="H630">
        <v>18.964978479470599</v>
      </c>
      <c r="I630">
        <v>6.9729355753296796</v>
      </c>
      <c r="J630">
        <v>13.3936500696023</v>
      </c>
      <c r="K630">
        <v>22.534809087803801</v>
      </c>
      <c r="L630">
        <v>16.370372565202501</v>
      </c>
      <c r="M630">
        <v>5.6226015956764597</v>
      </c>
      <c r="N630">
        <v>11.235593168646499</v>
      </c>
      <c r="O630">
        <v>19.0959219208004</v>
      </c>
      <c r="P630">
        <v>13.808147267328501</v>
      </c>
      <c r="Q630">
        <v>8.8845287152269901</v>
      </c>
      <c r="R630">
        <v>15.8641345091447</v>
      </c>
      <c r="S630">
        <v>21.216695474306398</v>
      </c>
      <c r="T630">
        <v>16.7170104107017</v>
      </c>
      <c r="U630">
        <v>5.7893067066101196</v>
      </c>
      <c r="V630">
        <v>11.086309523809501</v>
      </c>
      <c r="W630">
        <v>19.782111138550398</v>
      </c>
      <c r="X630">
        <v>14.1884889290607</v>
      </c>
      <c r="Y630">
        <v>10.058139534883701</v>
      </c>
      <c r="Z630">
        <v>16.7056923698022</v>
      </c>
      <c r="AA630">
        <v>28.029925187032401</v>
      </c>
      <c r="AB630">
        <v>20.390185063828099</v>
      </c>
      <c r="AC630">
        <v>6.8911022980748102</v>
      </c>
      <c r="AD630">
        <v>15.3238546603476</v>
      </c>
      <c r="AE630">
        <v>24.7360845670384</v>
      </c>
      <c r="AF630">
        <v>18.337549051317499</v>
      </c>
      <c r="AG630">
        <v>7.4983299933199703</v>
      </c>
      <c r="AH630">
        <v>13.4757834757835</v>
      </c>
      <c r="AI630">
        <v>27.2043054262938</v>
      </c>
      <c r="AJ630">
        <v>18.546626961335001</v>
      </c>
      <c r="AK630">
        <v>10.148840171015699</v>
      </c>
      <c r="AL630">
        <v>19.076517564424499</v>
      </c>
      <c r="AM630">
        <v>28.231370804518299</v>
      </c>
      <c r="AN630">
        <v>20.987158982546401</v>
      </c>
      <c r="AO630">
        <v>6.31531122217174</v>
      </c>
      <c r="AP630">
        <v>13.3919513019953</v>
      </c>
      <c r="AQ630">
        <v>22.9314420803783</v>
      </c>
      <c r="AR630">
        <v>16.565596140377199</v>
      </c>
      <c r="AS630">
        <v>7.7907414377117101</v>
      </c>
      <c r="AT630">
        <v>14.1469973110248</v>
      </c>
      <c r="AU630">
        <v>22.430691683001999</v>
      </c>
      <c r="AV630">
        <v>16.715206534702599</v>
      </c>
      <c r="AW630">
        <v>8.2861836101478392</v>
      </c>
      <c r="AX630">
        <v>14.620024125452399</v>
      </c>
      <c r="AY630">
        <v>24.2977528089888</v>
      </c>
      <c r="AZ630">
        <v>17.244647664344502</v>
      </c>
      <c r="BA630">
        <v>7.9346341536454501</v>
      </c>
      <c r="BB630">
        <v>13.964768955833501</v>
      </c>
      <c r="BC630">
        <v>22.096274030864301</v>
      </c>
      <c r="BD630">
        <v>16.927464230837298</v>
      </c>
      <c r="BE630">
        <v>6.1583295569478098</v>
      </c>
      <c r="BF630">
        <v>11.390093585939301</v>
      </c>
      <c r="BG630">
        <v>23.5966723718753</v>
      </c>
      <c r="BH630">
        <v>18.046327730739101</v>
      </c>
      <c r="BI630">
        <v>5.24937268088238</v>
      </c>
      <c r="BJ630">
        <v>9.8706245264231196</v>
      </c>
      <c r="BK630">
        <v>17.6809731543688</v>
      </c>
      <c r="BL630">
        <v>14.010606545288899</v>
      </c>
    </row>
    <row r="631" spans="1:64" x14ac:dyDescent="0.25">
      <c r="A631" s="15" t="str">
        <f t="shared" si="18"/>
        <v xml:space="preserve">  Ag [NCL+DQ] / [Capital + ALLL]--35611</v>
      </c>
      <c r="B631" s="15" t="str">
        <f t="shared" si="19"/>
        <v xml:space="preserve">  Ag [NCL+DQ] / [Capital + ALLL]</v>
      </c>
      <c r="C631">
        <v>7</v>
      </c>
      <c r="D631" s="22">
        <v>35611</v>
      </c>
      <c r="E631">
        <v>0</v>
      </c>
      <c r="F631">
        <v>0.97846516131736705</v>
      </c>
      <c r="G631">
        <v>5.6231672014824898</v>
      </c>
      <c r="H631">
        <v>5.1969768844150996</v>
      </c>
      <c r="I631">
        <v>0</v>
      </c>
      <c r="J631">
        <v>1.01300011811409</v>
      </c>
      <c r="K631">
        <v>6.1966599357008096</v>
      </c>
      <c r="L631">
        <v>4.5940929137512398</v>
      </c>
      <c r="M631">
        <v>0</v>
      </c>
      <c r="N631">
        <v>0</v>
      </c>
      <c r="O631">
        <v>1.1769527049841899</v>
      </c>
      <c r="P631">
        <v>1.50767463600713</v>
      </c>
      <c r="Q631">
        <v>0</v>
      </c>
      <c r="R631">
        <v>0</v>
      </c>
      <c r="S631">
        <v>0</v>
      </c>
      <c r="T631">
        <v>8.3798882681564192E-3</v>
      </c>
      <c r="U631">
        <v>0</v>
      </c>
      <c r="V631">
        <v>0.39908779931584898</v>
      </c>
      <c r="W631">
        <v>3.4588224356142101</v>
      </c>
      <c r="X631">
        <v>2.9949090440488</v>
      </c>
      <c r="Y631">
        <v>0</v>
      </c>
      <c r="Z631">
        <v>1.36057599274004</v>
      </c>
      <c r="AA631">
        <v>6.74770528404862</v>
      </c>
      <c r="AB631">
        <v>5.1061879701441599</v>
      </c>
      <c r="AC631">
        <v>2.08185250637435</v>
      </c>
      <c r="AD631">
        <v>6.7219554779572199</v>
      </c>
      <c r="AE631">
        <v>14.724684132170699</v>
      </c>
      <c r="AF631">
        <v>10.2075273299365</v>
      </c>
      <c r="AG631">
        <v>0.25967143614202398</v>
      </c>
      <c r="AH631">
        <v>3.6072144288577199</v>
      </c>
      <c r="AI631">
        <v>12.380300957592301</v>
      </c>
      <c r="AJ631">
        <v>8.8427528964486601</v>
      </c>
      <c r="AK631">
        <v>0</v>
      </c>
      <c r="AL631">
        <v>0.48040325424546898</v>
      </c>
      <c r="AM631">
        <v>5.3030405936015299</v>
      </c>
      <c r="AN631">
        <v>4.2332589267972196</v>
      </c>
      <c r="AO631">
        <v>0.88908646365859101</v>
      </c>
      <c r="AP631">
        <v>4.2269832078749303</v>
      </c>
      <c r="AQ631">
        <v>11.726514908624599</v>
      </c>
      <c r="AR631">
        <v>8.0002029855583405</v>
      </c>
      <c r="AS631">
        <v>0</v>
      </c>
      <c r="AT631">
        <v>0.80837696335078502</v>
      </c>
      <c r="AU631">
        <v>5.4651396423548304</v>
      </c>
      <c r="AV631">
        <v>4.1787240521860696</v>
      </c>
      <c r="AW631">
        <v>0</v>
      </c>
      <c r="AX631">
        <v>0</v>
      </c>
      <c r="AY631">
        <v>1.7268233222726299</v>
      </c>
      <c r="AZ631">
        <v>2.2168601526640699</v>
      </c>
      <c r="BA631">
        <v>0</v>
      </c>
      <c r="BB631">
        <v>0</v>
      </c>
      <c r="BC631">
        <v>1.44018233832423</v>
      </c>
      <c r="BD631">
        <v>1.61552649855967</v>
      </c>
      <c r="BE631">
        <v>0</v>
      </c>
      <c r="BF631">
        <v>0</v>
      </c>
      <c r="BG631">
        <v>1.55246360491952</v>
      </c>
      <c r="BH631">
        <v>1.53684188465978</v>
      </c>
      <c r="BI631">
        <v>0</v>
      </c>
      <c r="BJ631">
        <v>0</v>
      </c>
      <c r="BK631">
        <v>0</v>
      </c>
      <c r="BL631">
        <v>0.88568499619049901</v>
      </c>
    </row>
    <row r="632" spans="1:64" x14ac:dyDescent="0.25">
      <c r="A632" s="15" t="str">
        <f t="shared" si="18"/>
        <v xml:space="preserve">  CLD [NCL+DQ] / [Capital + ALLL]--35611</v>
      </c>
      <c r="B632" s="15" t="str">
        <f t="shared" si="19"/>
        <v xml:space="preserve">  CLD [NCL+DQ] / [Capital + ALLL]</v>
      </c>
      <c r="C632">
        <v>8</v>
      </c>
      <c r="D632" s="22">
        <v>35611</v>
      </c>
      <c r="E632">
        <v>0</v>
      </c>
      <c r="F632">
        <v>0</v>
      </c>
      <c r="G632">
        <v>0</v>
      </c>
      <c r="H632">
        <v>0.85417800127089805</v>
      </c>
      <c r="I632">
        <v>0</v>
      </c>
      <c r="J632">
        <v>0</v>
      </c>
      <c r="K632">
        <v>0</v>
      </c>
      <c r="L632">
        <v>0.24463014843952199</v>
      </c>
      <c r="M632">
        <v>0</v>
      </c>
      <c r="N632">
        <v>0</v>
      </c>
      <c r="O632">
        <v>0</v>
      </c>
      <c r="P632">
        <v>0.34406487575414801</v>
      </c>
      <c r="Q632">
        <v>0</v>
      </c>
      <c r="R632">
        <v>0</v>
      </c>
      <c r="S632">
        <v>0</v>
      </c>
      <c r="T632">
        <v>0</v>
      </c>
      <c r="U632">
        <v>0</v>
      </c>
      <c r="V632">
        <v>0</v>
      </c>
      <c r="W632">
        <v>0</v>
      </c>
      <c r="X632">
        <v>0.29850278291688198</v>
      </c>
      <c r="Y632">
        <v>0</v>
      </c>
      <c r="Z632">
        <v>0</v>
      </c>
      <c r="AA632">
        <v>0</v>
      </c>
      <c r="AB632">
        <v>0.79124957009143204</v>
      </c>
      <c r="AC632">
        <v>0</v>
      </c>
      <c r="AD632">
        <v>0</v>
      </c>
      <c r="AE632">
        <v>0</v>
      </c>
      <c r="AF632">
        <v>0.140826704401708</v>
      </c>
      <c r="AG632">
        <v>0</v>
      </c>
      <c r="AH632">
        <v>0</v>
      </c>
      <c r="AI632">
        <v>0</v>
      </c>
      <c r="AJ632">
        <v>0.16323752437598299</v>
      </c>
      <c r="AK632">
        <v>0</v>
      </c>
      <c r="AL632">
        <v>0</v>
      </c>
      <c r="AM632">
        <v>0</v>
      </c>
      <c r="AN632">
        <v>0.41418752588734897</v>
      </c>
      <c r="AO632">
        <v>0</v>
      </c>
      <c r="AP632">
        <v>0</v>
      </c>
      <c r="AQ632">
        <v>0</v>
      </c>
      <c r="AR632">
        <v>9.1165497486909997E-2</v>
      </c>
      <c r="AS632">
        <v>0</v>
      </c>
      <c r="AT632">
        <v>0</v>
      </c>
      <c r="AU632">
        <v>0</v>
      </c>
      <c r="AV632">
        <v>0.40948879863867599</v>
      </c>
      <c r="AW632">
        <v>0</v>
      </c>
      <c r="AX632">
        <v>0</v>
      </c>
      <c r="AY632">
        <v>0</v>
      </c>
      <c r="AZ632">
        <v>0.35586048171683798</v>
      </c>
      <c r="BA632">
        <v>0</v>
      </c>
      <c r="BB632">
        <v>0</v>
      </c>
      <c r="BC632">
        <v>0</v>
      </c>
      <c r="BD632">
        <v>0.41954198756498901</v>
      </c>
      <c r="BE632">
        <v>0</v>
      </c>
      <c r="BF632">
        <v>0</v>
      </c>
      <c r="BG632">
        <v>0</v>
      </c>
      <c r="BH632">
        <v>0.351546693075381</v>
      </c>
      <c r="BI632">
        <v>0</v>
      </c>
      <c r="BJ632">
        <v>0</v>
      </c>
      <c r="BK632">
        <v>0.19873500049168699</v>
      </c>
      <c r="BL632">
        <v>1.0617582560932399</v>
      </c>
    </row>
    <row r="633" spans="1:64" x14ac:dyDescent="0.25">
      <c r="A633" s="15" t="str">
        <f t="shared" si="18"/>
        <v xml:space="preserve">  CRE [NCL+DQ] / [Capital + ALLL]--35611</v>
      </c>
      <c r="B633" s="15" t="str">
        <f t="shared" si="19"/>
        <v xml:space="preserve">  CRE [NCL+DQ] / [Capital + ALLL]</v>
      </c>
      <c r="C633">
        <v>9</v>
      </c>
      <c r="D633" s="22">
        <v>35611</v>
      </c>
      <c r="E633">
        <v>0</v>
      </c>
      <c r="F633">
        <v>0.34271188517058998</v>
      </c>
      <c r="G633">
        <v>2.4164996659986602</v>
      </c>
      <c r="H633">
        <v>2.6046608727413401</v>
      </c>
      <c r="I633">
        <v>0</v>
      </c>
      <c r="J633">
        <v>7.2405055174359703E-2</v>
      </c>
      <c r="K633">
        <v>2.35308509941955</v>
      </c>
      <c r="L633">
        <v>1.8476149318327399</v>
      </c>
      <c r="M633">
        <v>0</v>
      </c>
      <c r="N633">
        <v>0.446598748146527</v>
      </c>
      <c r="O633">
        <v>2.8692771556979499</v>
      </c>
      <c r="P633">
        <v>2.1293257755414601</v>
      </c>
      <c r="Q633">
        <v>0</v>
      </c>
      <c r="R633">
        <v>0</v>
      </c>
      <c r="S633">
        <v>1.4151572966916199</v>
      </c>
      <c r="T633">
        <v>2.8989639448284001</v>
      </c>
      <c r="U633">
        <v>0</v>
      </c>
      <c r="V633">
        <v>0.23160520220915701</v>
      </c>
      <c r="W633">
        <v>2.3929780102603799</v>
      </c>
      <c r="X633">
        <v>1.70177809835408</v>
      </c>
      <c r="Y633">
        <v>0</v>
      </c>
      <c r="Z633">
        <v>0.355677154582763</v>
      </c>
      <c r="AA633">
        <v>2.4148296593186398</v>
      </c>
      <c r="AB633">
        <v>3.2536136332702799</v>
      </c>
      <c r="AC633">
        <v>0</v>
      </c>
      <c r="AD633">
        <v>0</v>
      </c>
      <c r="AE633">
        <v>1.4316410290767201</v>
      </c>
      <c r="AF633">
        <v>1.30093926154688</v>
      </c>
      <c r="AG633">
        <v>0</v>
      </c>
      <c r="AH633">
        <v>0</v>
      </c>
      <c r="AI633">
        <v>0.54458815520762405</v>
      </c>
      <c r="AJ633">
        <v>0.96169284660101595</v>
      </c>
      <c r="AK633">
        <v>0</v>
      </c>
      <c r="AL633">
        <v>1.84388904912184</v>
      </c>
      <c r="AM633">
        <v>5.0143162130543804</v>
      </c>
      <c r="AN633">
        <v>3.9493859267472899</v>
      </c>
      <c r="AO633">
        <v>0</v>
      </c>
      <c r="AP633">
        <v>0</v>
      </c>
      <c r="AQ633">
        <v>1.4173228346456701</v>
      </c>
      <c r="AR633">
        <v>1.1254034409243401</v>
      </c>
      <c r="AS633">
        <v>0</v>
      </c>
      <c r="AT633">
        <v>0.415343268995847</v>
      </c>
      <c r="AU633">
        <v>2.9054486041059899</v>
      </c>
      <c r="AV633">
        <v>2.3499607496488299</v>
      </c>
      <c r="AW633">
        <v>0</v>
      </c>
      <c r="AX633">
        <v>0.483034170195003</v>
      </c>
      <c r="AY633">
        <v>3.1442463533225302</v>
      </c>
      <c r="AZ633">
        <v>2.5448366767875399</v>
      </c>
      <c r="BA633">
        <v>0</v>
      </c>
      <c r="BB633">
        <v>0.40590622977822199</v>
      </c>
      <c r="BC633">
        <v>2.4478497676182598</v>
      </c>
      <c r="BD633">
        <v>2.2478600632367902</v>
      </c>
      <c r="BE633">
        <v>0</v>
      </c>
      <c r="BF633">
        <v>0.65146579804560301</v>
      </c>
      <c r="BG633">
        <v>3.23056820887897</v>
      </c>
      <c r="BH633">
        <v>2.50421113047598</v>
      </c>
      <c r="BI633">
        <v>0</v>
      </c>
      <c r="BJ633">
        <v>0.98279926689957597</v>
      </c>
      <c r="BK633">
        <v>4.26580771270537</v>
      </c>
      <c r="BL633">
        <v>3.25464619336765</v>
      </c>
    </row>
    <row r="634" spans="1:64" x14ac:dyDescent="0.25">
      <c r="A634" s="15" t="str">
        <f t="shared" si="18"/>
        <v xml:space="preserve">  Res RE [NCL+DQ] / [Capital + ALLL]--35611</v>
      </c>
      <c r="B634" s="15" t="str">
        <f t="shared" si="19"/>
        <v xml:space="preserve">  Res RE [NCL+DQ] / [Capital + ALLL]</v>
      </c>
      <c r="C634">
        <v>10</v>
      </c>
      <c r="D634" s="22">
        <v>35611</v>
      </c>
      <c r="E634">
        <v>0.41476799058247699</v>
      </c>
      <c r="F634">
        <v>1.93916178219504</v>
      </c>
      <c r="G634">
        <v>4.6376803828234996</v>
      </c>
      <c r="H634">
        <v>3.3356786548977402</v>
      </c>
      <c r="I634">
        <v>5.3549973641530899E-2</v>
      </c>
      <c r="J634">
        <v>1.5403049026344</v>
      </c>
      <c r="K634">
        <v>3.7970650243855699</v>
      </c>
      <c r="L634">
        <v>2.7069709675700899</v>
      </c>
      <c r="M634">
        <v>0.42043958664167003</v>
      </c>
      <c r="N634">
        <v>2.1556373660789401</v>
      </c>
      <c r="O634">
        <v>4.9811295823940398</v>
      </c>
      <c r="P634">
        <v>3.3987251500946201</v>
      </c>
      <c r="Q634">
        <v>2.3354456604853602</v>
      </c>
      <c r="R634">
        <v>3.5427614428243399</v>
      </c>
      <c r="S634">
        <v>5.8186981630597598</v>
      </c>
      <c r="T634">
        <v>4.65683557355168</v>
      </c>
      <c r="U634">
        <v>0.337205510319808</v>
      </c>
      <c r="V634">
        <v>1.9278726261269901</v>
      </c>
      <c r="W634">
        <v>4.1329905504670501</v>
      </c>
      <c r="X634">
        <v>2.8678447545180799</v>
      </c>
      <c r="Y634">
        <v>0</v>
      </c>
      <c r="Z634">
        <v>1.3151927437641699</v>
      </c>
      <c r="AA634">
        <v>3.82293762575453</v>
      </c>
      <c r="AB634">
        <v>3.0739813958959701</v>
      </c>
      <c r="AC634">
        <v>0</v>
      </c>
      <c r="AD634">
        <v>0.37614185921547599</v>
      </c>
      <c r="AE634">
        <v>1.43629325120795</v>
      </c>
      <c r="AF634">
        <v>1.0199904061635301</v>
      </c>
      <c r="AG634">
        <v>0</v>
      </c>
      <c r="AH634">
        <v>2.5786487880350699E-2</v>
      </c>
      <c r="AI634">
        <v>1.4580529385374601</v>
      </c>
      <c r="AJ634">
        <v>0.94645959774590804</v>
      </c>
      <c r="AK634">
        <v>2.2371457030631201</v>
      </c>
      <c r="AL634">
        <v>4.0782128162353803</v>
      </c>
      <c r="AM634">
        <v>9.0104267071218391</v>
      </c>
      <c r="AN634">
        <v>5.8049984974258599</v>
      </c>
      <c r="AO634">
        <v>0</v>
      </c>
      <c r="AP634">
        <v>0.93023255813953498</v>
      </c>
      <c r="AQ634">
        <v>2.74163568773234</v>
      </c>
      <c r="AR634">
        <v>1.8420573948244301</v>
      </c>
      <c r="AS634">
        <v>0.24323264025107899</v>
      </c>
      <c r="AT634">
        <v>1.55226776618967</v>
      </c>
      <c r="AU634">
        <v>3.8988540109616299</v>
      </c>
      <c r="AV634">
        <v>2.7967939247020999</v>
      </c>
      <c r="AW634">
        <v>1.97337962962963</v>
      </c>
      <c r="AX634">
        <v>4.0659340659340701</v>
      </c>
      <c r="AY634">
        <v>7.7593984962405997</v>
      </c>
      <c r="AZ634">
        <v>5.1924760815526199</v>
      </c>
      <c r="BA634">
        <v>0</v>
      </c>
      <c r="BB634">
        <v>1.62529550827423</v>
      </c>
      <c r="BC634">
        <v>4.0532564179733601</v>
      </c>
      <c r="BD634">
        <v>2.8710053349195701</v>
      </c>
      <c r="BE634">
        <v>0</v>
      </c>
      <c r="BF634">
        <v>0.230769230769231</v>
      </c>
      <c r="BG634">
        <v>2.5445006688493299</v>
      </c>
      <c r="BH634">
        <v>1.9251005678890101</v>
      </c>
      <c r="BI634">
        <v>0</v>
      </c>
      <c r="BJ634">
        <v>2.1415124723857599</v>
      </c>
      <c r="BK634">
        <v>4.4049805757733802</v>
      </c>
      <c r="BL634">
        <v>2.9827071949037198</v>
      </c>
    </row>
    <row r="635" spans="1:64" x14ac:dyDescent="0.25">
      <c r="A635" s="15" t="str">
        <f t="shared" si="18"/>
        <v xml:space="preserve">  C&amp;I [NCL+DQ] / [Capital + ALLL]--35611</v>
      </c>
      <c r="B635" s="15" t="str">
        <f t="shared" si="19"/>
        <v xml:space="preserve">  C&amp;I [NCL+DQ] / [Capital + ALLL]</v>
      </c>
      <c r="C635">
        <v>11</v>
      </c>
      <c r="D635" s="22">
        <v>35611</v>
      </c>
      <c r="E635">
        <v>1.62338491216822</v>
      </c>
      <c r="F635">
        <v>4.1594771593919901</v>
      </c>
      <c r="G635">
        <v>10.5263152405886</v>
      </c>
      <c r="H635">
        <v>8.2667875294646205</v>
      </c>
      <c r="I635">
        <v>1.3043155649967899</v>
      </c>
      <c r="J635">
        <v>4.5742402982595198</v>
      </c>
      <c r="K635">
        <v>10.2466336423367</v>
      </c>
      <c r="L635">
        <v>7.09132268484964</v>
      </c>
      <c r="M635">
        <v>0.58334087103710497</v>
      </c>
      <c r="N635">
        <v>2.2864239603114198</v>
      </c>
      <c r="O635">
        <v>5.9436927170059999</v>
      </c>
      <c r="P635">
        <v>4.3106797070986502</v>
      </c>
      <c r="Q635">
        <v>2.3195057467582298</v>
      </c>
      <c r="R635">
        <v>5.0914515233238298</v>
      </c>
      <c r="S635">
        <v>9.0875961032695791</v>
      </c>
      <c r="T635">
        <v>6.2550716598428204</v>
      </c>
      <c r="U635">
        <v>0.941944739060673</v>
      </c>
      <c r="V635">
        <v>3.3172720533728701</v>
      </c>
      <c r="W635">
        <v>8.1131049142929008</v>
      </c>
      <c r="X635">
        <v>5.4580947087898801</v>
      </c>
      <c r="Y635">
        <v>2.7391487568478698</v>
      </c>
      <c r="Z635">
        <v>6.2404870624048696</v>
      </c>
      <c r="AA635">
        <v>14.1603006407097</v>
      </c>
      <c r="AB635">
        <v>10.381022613755</v>
      </c>
      <c r="AC635">
        <v>3.7090786822808202</v>
      </c>
      <c r="AD635">
        <v>8.10685893880569</v>
      </c>
      <c r="AE635">
        <v>14.9820363326352</v>
      </c>
      <c r="AF635">
        <v>10.940341096162101</v>
      </c>
      <c r="AG635">
        <v>1.5364685325219201</v>
      </c>
      <c r="AH635">
        <v>6.61157024793388</v>
      </c>
      <c r="AI635">
        <v>13.3648943918427</v>
      </c>
      <c r="AJ635">
        <v>9.5497827057168898</v>
      </c>
      <c r="AK635">
        <v>1.3564760292963101</v>
      </c>
      <c r="AL635">
        <v>4.3225331844844401</v>
      </c>
      <c r="AM635">
        <v>8.6799668274968003</v>
      </c>
      <c r="AN635">
        <v>6.5309324199750698</v>
      </c>
      <c r="AO635">
        <v>1.8495684340320599</v>
      </c>
      <c r="AP635">
        <v>5.8869093725794004</v>
      </c>
      <c r="AQ635">
        <v>12.884483937115499</v>
      </c>
      <c r="AR635">
        <v>8.6673424012688294</v>
      </c>
      <c r="AS635">
        <v>1.6936394429808099</v>
      </c>
      <c r="AT635">
        <v>4.7316103379721701</v>
      </c>
      <c r="AU635">
        <v>10.379057591623001</v>
      </c>
      <c r="AV635">
        <v>7.2181251912409996</v>
      </c>
      <c r="AW635">
        <v>1.21218622613173</v>
      </c>
      <c r="AX635">
        <v>3.48308934881373</v>
      </c>
      <c r="AY635">
        <v>7.8087003512564204</v>
      </c>
      <c r="AZ635">
        <v>5.10632118409396</v>
      </c>
      <c r="BA635">
        <v>2.4288381577214202</v>
      </c>
      <c r="BB635">
        <v>5.8227381610466198</v>
      </c>
      <c r="BC635">
        <v>12.1815269810191</v>
      </c>
      <c r="BD635">
        <v>8.5450092283800299</v>
      </c>
      <c r="BE635">
        <v>0.11300121498474</v>
      </c>
      <c r="BF635">
        <v>1.5364685325219201</v>
      </c>
      <c r="BG635">
        <v>4.87914954673521</v>
      </c>
      <c r="BH635">
        <v>3.8764520001623901</v>
      </c>
      <c r="BI635">
        <v>0.43887759922695202</v>
      </c>
      <c r="BJ635">
        <v>2.50316679835379</v>
      </c>
      <c r="BK635">
        <v>5.7251113212256</v>
      </c>
      <c r="BL635">
        <v>4.4304703827619702</v>
      </c>
    </row>
    <row r="636" spans="1:64" x14ac:dyDescent="0.25">
      <c r="A636" s="15" t="str">
        <f t="shared" si="18"/>
        <v xml:space="preserve">  Ind [NCL+DQ] / [Capital + ALLL]--35611</v>
      </c>
      <c r="B636" s="15" t="str">
        <f t="shared" si="19"/>
        <v xml:space="preserve">  Ind [NCL+DQ] / [Capital + ALLL]</v>
      </c>
      <c r="C636">
        <v>12</v>
      </c>
      <c r="D636" s="22">
        <v>35611</v>
      </c>
      <c r="E636">
        <v>0.873182512790322</v>
      </c>
      <c r="F636">
        <v>1.71432233727946</v>
      </c>
      <c r="G636">
        <v>3.2580607544907298</v>
      </c>
      <c r="H636">
        <v>2.97886299473728</v>
      </c>
      <c r="I636">
        <v>0.51673997163938801</v>
      </c>
      <c r="J636">
        <v>1.4062984770850999</v>
      </c>
      <c r="K636">
        <v>2.9993701474914398</v>
      </c>
      <c r="L636">
        <v>2.2591738597289401</v>
      </c>
      <c r="M636">
        <v>0.42725268022614799</v>
      </c>
      <c r="N636">
        <v>1.3592004436451599</v>
      </c>
      <c r="O636">
        <v>3.1736110105346702</v>
      </c>
      <c r="P636">
        <v>2.4149547624927798</v>
      </c>
      <c r="Q636">
        <v>1.15482287501648</v>
      </c>
      <c r="R636">
        <v>2.1302722823421498</v>
      </c>
      <c r="S636">
        <v>3.6093109019371501</v>
      </c>
      <c r="T636">
        <v>2.76853589830875</v>
      </c>
      <c r="U636">
        <v>0.56714230071742999</v>
      </c>
      <c r="V636">
        <v>1.41518641421042</v>
      </c>
      <c r="W636">
        <v>2.9434160388154602</v>
      </c>
      <c r="X636">
        <v>2.1218968554250299</v>
      </c>
      <c r="Y636">
        <v>0.72568940493468803</v>
      </c>
      <c r="Z636">
        <v>1.7925247902364601</v>
      </c>
      <c r="AA636">
        <v>3.14716312056738</v>
      </c>
      <c r="AB636">
        <v>2.4847741029777102</v>
      </c>
      <c r="AC636">
        <v>0.24435746430974201</v>
      </c>
      <c r="AD636">
        <v>0.73643410852713198</v>
      </c>
      <c r="AE636">
        <v>2.3483703453988101</v>
      </c>
      <c r="AF636">
        <v>1.6775177396760901</v>
      </c>
      <c r="AG636">
        <v>0.24646730200460101</v>
      </c>
      <c r="AH636">
        <v>1.0342598577892701</v>
      </c>
      <c r="AI636">
        <v>2.9757243539545799</v>
      </c>
      <c r="AJ636">
        <v>3.9487832485610399</v>
      </c>
      <c r="AK636">
        <v>0.70299624262954297</v>
      </c>
      <c r="AL636">
        <v>1.68824422264789</v>
      </c>
      <c r="AM636">
        <v>3.3398105343840601</v>
      </c>
      <c r="AN636">
        <v>2.5772694817014901</v>
      </c>
      <c r="AO636">
        <v>0.36101083032490999</v>
      </c>
      <c r="AP636">
        <v>1.1491317671093</v>
      </c>
      <c r="AQ636">
        <v>2.5754884547069299</v>
      </c>
      <c r="AR636">
        <v>1.8087398326058499</v>
      </c>
      <c r="AS636">
        <v>0.56637168141592897</v>
      </c>
      <c r="AT636">
        <v>1.44263796656744</v>
      </c>
      <c r="AU636">
        <v>2.8987357936406601</v>
      </c>
      <c r="AV636">
        <v>2.1474218701006</v>
      </c>
      <c r="AW636">
        <v>0.825565912117177</v>
      </c>
      <c r="AX636">
        <v>1.82441532998653</v>
      </c>
      <c r="AY636">
        <v>3.6864571206829599</v>
      </c>
      <c r="AZ636">
        <v>2.6116289128941101</v>
      </c>
      <c r="BA636">
        <v>0.57273428266903004</v>
      </c>
      <c r="BB636">
        <v>1.5024458420684801</v>
      </c>
      <c r="BC636">
        <v>3.1347182050077298</v>
      </c>
      <c r="BD636">
        <v>2.2488794148201201</v>
      </c>
      <c r="BE636">
        <v>0.225574961303383</v>
      </c>
      <c r="BF636">
        <v>0.99067599067599099</v>
      </c>
      <c r="BG636">
        <v>6.6372548598862204</v>
      </c>
      <c r="BH636">
        <v>8.6282524603482393</v>
      </c>
      <c r="BI636">
        <v>0.37001877474501799</v>
      </c>
      <c r="BJ636">
        <v>1.1347745815470101</v>
      </c>
      <c r="BK636">
        <v>2.2808161012706898</v>
      </c>
      <c r="BL636">
        <v>2.02494869126379</v>
      </c>
    </row>
    <row r="637" spans="1:64" x14ac:dyDescent="0.25">
      <c r="A637" s="15" t="str">
        <f t="shared" si="18"/>
        <v xml:space="preserve">  OREO / [Capital + ALLL]--35611</v>
      </c>
      <c r="B637" s="15" t="str">
        <f t="shared" si="19"/>
        <v xml:space="preserve">  OREO / [Capital + ALLL]</v>
      </c>
      <c r="C637">
        <v>13</v>
      </c>
      <c r="D637" s="22">
        <v>35611</v>
      </c>
      <c r="E637">
        <v>0</v>
      </c>
      <c r="F637">
        <v>0</v>
      </c>
      <c r="G637">
        <v>0.70596186867899402</v>
      </c>
      <c r="H637">
        <v>0.91638686508023803</v>
      </c>
      <c r="I637">
        <v>0</v>
      </c>
      <c r="J637">
        <v>0</v>
      </c>
      <c r="K637">
        <v>0.71189227318065196</v>
      </c>
      <c r="L637">
        <v>0.79710518326705304</v>
      </c>
      <c r="M637">
        <v>0</v>
      </c>
      <c r="N637">
        <v>0</v>
      </c>
      <c r="O637">
        <v>1.2077598593758001</v>
      </c>
      <c r="P637">
        <v>1.1570307957196799</v>
      </c>
      <c r="Q637">
        <v>2.23139573803414E-2</v>
      </c>
      <c r="R637">
        <v>0.64452335585195497</v>
      </c>
      <c r="S637">
        <v>1.25975639125226</v>
      </c>
      <c r="T637">
        <v>1.1630665188673901</v>
      </c>
      <c r="U637">
        <v>0</v>
      </c>
      <c r="V637">
        <v>0</v>
      </c>
      <c r="W637">
        <v>0.63454139353175498</v>
      </c>
      <c r="X637">
        <v>0.74060592789640001</v>
      </c>
      <c r="Y637">
        <v>0</v>
      </c>
      <c r="Z637">
        <v>0</v>
      </c>
      <c r="AA637">
        <v>0.40794125645906998</v>
      </c>
      <c r="AB637">
        <v>1.0196707414299599</v>
      </c>
      <c r="AC637">
        <v>0</v>
      </c>
      <c r="AD637">
        <v>0</v>
      </c>
      <c r="AE637">
        <v>0.51933297946972901</v>
      </c>
      <c r="AF637">
        <v>0.81069581280066605</v>
      </c>
      <c r="AG637">
        <v>0</v>
      </c>
      <c r="AH637">
        <v>0</v>
      </c>
      <c r="AI637">
        <v>0.70987654320987703</v>
      </c>
      <c r="AJ637">
        <v>0.88605257421967898</v>
      </c>
      <c r="AK637">
        <v>0</v>
      </c>
      <c r="AL637">
        <v>0</v>
      </c>
      <c r="AM637">
        <v>1.09139065375472</v>
      </c>
      <c r="AN637">
        <v>1.36006793006006</v>
      </c>
      <c r="AO637">
        <v>0</v>
      </c>
      <c r="AP637">
        <v>0</v>
      </c>
      <c r="AQ637">
        <v>0.69652936231536</v>
      </c>
      <c r="AR637">
        <v>0.85158697604821998</v>
      </c>
      <c r="AS637">
        <v>0</v>
      </c>
      <c r="AT637">
        <v>0</v>
      </c>
      <c r="AU637">
        <v>0.806957769210078</v>
      </c>
      <c r="AV637">
        <v>0.83494469588859799</v>
      </c>
      <c r="AW637">
        <v>0</v>
      </c>
      <c r="AX637">
        <v>0</v>
      </c>
      <c r="AY637">
        <v>0.82758620689655205</v>
      </c>
      <c r="AZ637">
        <v>0.78340205029332999</v>
      </c>
      <c r="BA637">
        <v>0</v>
      </c>
      <c r="BB637">
        <v>0</v>
      </c>
      <c r="BC637">
        <v>0.91284862116777199</v>
      </c>
      <c r="BD637">
        <v>1.0094116099713899</v>
      </c>
      <c r="BE637">
        <v>0</v>
      </c>
      <c r="BF637">
        <v>0</v>
      </c>
      <c r="BG637">
        <v>0.35330073140856799</v>
      </c>
      <c r="BH637">
        <v>0.52341566601498002</v>
      </c>
      <c r="BI637">
        <v>0</v>
      </c>
      <c r="BJ637">
        <v>0</v>
      </c>
      <c r="BK637">
        <v>0.516096170379168</v>
      </c>
      <c r="BL637">
        <v>0.854033210732284</v>
      </c>
    </row>
    <row r="638" spans="1:64" x14ac:dyDescent="0.25">
      <c r="A638" s="15" t="str">
        <f t="shared" si="18"/>
        <v>ROAA--35611</v>
      </c>
      <c r="B638" s="15" t="str">
        <f t="shared" si="19"/>
        <v>ROAA</v>
      </c>
      <c r="C638">
        <v>14</v>
      </c>
      <c r="D638" s="22">
        <v>35611</v>
      </c>
      <c r="E638">
        <v>1.08</v>
      </c>
      <c r="F638">
        <v>1.31</v>
      </c>
      <c r="G638">
        <v>1.5175000000000001</v>
      </c>
      <c r="H638">
        <v>1.3587499999999999</v>
      </c>
      <c r="I638">
        <v>1</v>
      </c>
      <c r="J638">
        <v>1.28</v>
      </c>
      <c r="K638">
        <v>1.56</v>
      </c>
      <c r="L638">
        <v>1.29694327731092</v>
      </c>
      <c r="M638">
        <v>0.94</v>
      </c>
      <c r="N638">
        <v>1.25</v>
      </c>
      <c r="O638">
        <v>1.55</v>
      </c>
      <c r="P638">
        <v>1.2141471168603399</v>
      </c>
      <c r="Q638">
        <v>1.155</v>
      </c>
      <c r="R638">
        <v>1.28</v>
      </c>
      <c r="S638">
        <v>1.38</v>
      </c>
      <c r="T638">
        <v>1.28033333333333</v>
      </c>
      <c r="U638">
        <v>0.98</v>
      </c>
      <c r="V638">
        <v>1.28</v>
      </c>
      <c r="W638">
        <v>1.58</v>
      </c>
      <c r="X638">
        <v>1.30611001964637</v>
      </c>
      <c r="Y638">
        <v>1.0900000000000001</v>
      </c>
      <c r="Z638">
        <v>1.44</v>
      </c>
      <c r="AA638">
        <v>1.69</v>
      </c>
      <c r="AB638">
        <v>1.2748453608247401</v>
      </c>
      <c r="AC638">
        <v>0.92500000000000004</v>
      </c>
      <c r="AD638">
        <v>1.22</v>
      </c>
      <c r="AE638">
        <v>1.4550000000000001</v>
      </c>
      <c r="AF638">
        <v>1.21452991452991</v>
      </c>
      <c r="AG638">
        <v>0.97</v>
      </c>
      <c r="AH638">
        <v>1.32</v>
      </c>
      <c r="AI638">
        <v>1.57</v>
      </c>
      <c r="AJ638">
        <v>1.44513513513514</v>
      </c>
      <c r="AK638">
        <v>1.0575000000000001</v>
      </c>
      <c r="AL638">
        <v>1.2549999999999999</v>
      </c>
      <c r="AM638">
        <v>1.425</v>
      </c>
      <c r="AN638">
        <v>1.2744565217391299</v>
      </c>
      <c r="AO638">
        <v>1.01</v>
      </c>
      <c r="AP638">
        <v>1.29</v>
      </c>
      <c r="AQ638">
        <v>1.57</v>
      </c>
      <c r="AR638">
        <v>1.33623246492986</v>
      </c>
      <c r="AS638">
        <v>0.97</v>
      </c>
      <c r="AT638">
        <v>1.28</v>
      </c>
      <c r="AU638">
        <v>1.58</v>
      </c>
      <c r="AV638">
        <v>1.3135251798561201</v>
      </c>
      <c r="AW638">
        <v>1.01</v>
      </c>
      <c r="AX638">
        <v>1.25</v>
      </c>
      <c r="AY638">
        <v>1.53</v>
      </c>
      <c r="AZ638">
        <v>1.26548494983278</v>
      </c>
      <c r="BA638">
        <v>0.88500000000000001</v>
      </c>
      <c r="BB638">
        <v>1.25</v>
      </c>
      <c r="BC638">
        <v>1.57</v>
      </c>
      <c r="BD638">
        <v>1.13205405405405</v>
      </c>
      <c r="BE638">
        <v>1.145</v>
      </c>
      <c r="BF638">
        <v>1.38</v>
      </c>
      <c r="BG638">
        <v>1.7749999999999999</v>
      </c>
      <c r="BH638">
        <v>1.59313725490196</v>
      </c>
      <c r="BI638">
        <v>0.82250000000000001</v>
      </c>
      <c r="BJ638">
        <v>1.2350000000000001</v>
      </c>
      <c r="BK638">
        <v>1.5974999999999999</v>
      </c>
      <c r="BL638">
        <v>1.22346774193548</v>
      </c>
    </row>
    <row r="639" spans="1:64" x14ac:dyDescent="0.25">
      <c r="A639" s="15" t="str">
        <f t="shared" si="18"/>
        <v>NIM--35611</v>
      </c>
      <c r="B639" s="15" t="str">
        <f t="shared" si="19"/>
        <v>NIM</v>
      </c>
      <c r="C639">
        <v>15</v>
      </c>
      <c r="D639" s="22">
        <v>35611</v>
      </c>
      <c r="E639">
        <v>4.5475000000000003</v>
      </c>
      <c r="F639">
        <v>4.9249999999999998</v>
      </c>
      <c r="G639">
        <v>5.3724999999999996</v>
      </c>
      <c r="H639">
        <v>5.086875</v>
      </c>
      <c r="I639">
        <v>4.37</v>
      </c>
      <c r="J639">
        <v>4.8</v>
      </c>
      <c r="K639">
        <v>5.24</v>
      </c>
      <c r="L639">
        <v>4.8567331932773099</v>
      </c>
      <c r="M639">
        <v>4.1900000000000004</v>
      </c>
      <c r="N639">
        <v>4.67</v>
      </c>
      <c r="O639">
        <v>5.2</v>
      </c>
      <c r="P639">
        <v>4.7438215303661497</v>
      </c>
      <c r="Q639">
        <v>4.7024999999999997</v>
      </c>
      <c r="R639">
        <v>5.0049999999999999</v>
      </c>
      <c r="S639">
        <v>5.23</v>
      </c>
      <c r="T639">
        <v>5.0206666666666697</v>
      </c>
      <c r="U639">
        <v>4.3849999999999998</v>
      </c>
      <c r="V639">
        <v>4.8</v>
      </c>
      <c r="W639">
        <v>5.24</v>
      </c>
      <c r="X639">
        <v>4.8502357563850698</v>
      </c>
      <c r="Y639">
        <v>4.8899999999999997</v>
      </c>
      <c r="Z639">
        <v>5.31</v>
      </c>
      <c r="AA639">
        <v>5.84</v>
      </c>
      <c r="AB639">
        <v>5.3340206185566998</v>
      </c>
      <c r="AC639">
        <v>4.2549999999999999</v>
      </c>
      <c r="AD639">
        <v>4.59</v>
      </c>
      <c r="AE639">
        <v>4.96</v>
      </c>
      <c r="AF639">
        <v>4.6183760683760697</v>
      </c>
      <c r="AG639">
        <v>4.24</v>
      </c>
      <c r="AH639">
        <v>4.6900000000000004</v>
      </c>
      <c r="AI639">
        <v>5.32</v>
      </c>
      <c r="AJ639">
        <v>5.2597297297297301</v>
      </c>
      <c r="AK639">
        <v>4.2575000000000003</v>
      </c>
      <c r="AL639">
        <v>4.5049999999999999</v>
      </c>
      <c r="AM639">
        <v>4.9550000000000001</v>
      </c>
      <c r="AN639">
        <v>4.5913043478260898</v>
      </c>
      <c r="AO639">
        <v>4.3099999999999996</v>
      </c>
      <c r="AP639">
        <v>4.67</v>
      </c>
      <c r="AQ639">
        <v>5.03</v>
      </c>
      <c r="AR639">
        <v>4.7012625250501001</v>
      </c>
      <c r="AS639">
        <v>4.38</v>
      </c>
      <c r="AT639">
        <v>4.8499999999999996</v>
      </c>
      <c r="AU639">
        <v>5.3</v>
      </c>
      <c r="AV639">
        <v>4.9022062350119899</v>
      </c>
      <c r="AW639">
        <v>4.3899999999999997</v>
      </c>
      <c r="AX639">
        <v>4.8499999999999996</v>
      </c>
      <c r="AY639">
        <v>5.32</v>
      </c>
      <c r="AZ639">
        <v>4.8665217391304303</v>
      </c>
      <c r="BA639">
        <v>4.55</v>
      </c>
      <c r="BB639">
        <v>4.99</v>
      </c>
      <c r="BC639">
        <v>5.5</v>
      </c>
      <c r="BD639">
        <v>5.0465945945945903</v>
      </c>
      <c r="BE639">
        <v>4.3849999999999998</v>
      </c>
      <c r="BF639">
        <v>5</v>
      </c>
      <c r="BG639">
        <v>5.6950000000000003</v>
      </c>
      <c r="BH639">
        <v>5.8347058823529396</v>
      </c>
      <c r="BI639">
        <v>4.8025000000000002</v>
      </c>
      <c r="BJ639">
        <v>5.29</v>
      </c>
      <c r="BK639">
        <v>5.79</v>
      </c>
      <c r="BL639">
        <v>5.2935483870967701</v>
      </c>
    </row>
    <row r="640" spans="1:64" x14ac:dyDescent="0.25">
      <c r="A640" s="15" t="str">
        <f t="shared" si="18"/>
        <v>Provisions / Avg Assets--35611</v>
      </c>
      <c r="B640" s="15" t="str">
        <f t="shared" si="19"/>
        <v>Provisions / Avg Assets</v>
      </c>
      <c r="C640">
        <v>16</v>
      </c>
      <c r="D640" s="22">
        <v>35611</v>
      </c>
      <c r="E640">
        <v>0</v>
      </c>
      <c r="F640">
        <v>0.13</v>
      </c>
      <c r="G640">
        <v>0.2525</v>
      </c>
      <c r="H640">
        <v>0.26447916666666699</v>
      </c>
      <c r="I640">
        <v>0</v>
      </c>
      <c r="J640">
        <v>0.1</v>
      </c>
      <c r="K640">
        <v>0.22</v>
      </c>
      <c r="L640">
        <v>0.19297268907563001</v>
      </c>
      <c r="M640">
        <v>0</v>
      </c>
      <c r="N640">
        <v>0.11</v>
      </c>
      <c r="O640">
        <v>0.25</v>
      </c>
      <c r="P640">
        <v>0.198343565007674</v>
      </c>
      <c r="Q640">
        <v>0.08</v>
      </c>
      <c r="R640">
        <v>0.125</v>
      </c>
      <c r="S640">
        <v>0.16</v>
      </c>
      <c r="T640">
        <v>0.119333333333333</v>
      </c>
      <c r="U640">
        <v>0</v>
      </c>
      <c r="V640">
        <v>0.1</v>
      </c>
      <c r="W640">
        <v>0.21</v>
      </c>
      <c r="X640">
        <v>0.16176817288801601</v>
      </c>
      <c r="Y640">
        <v>0</v>
      </c>
      <c r="Z640">
        <v>0.08</v>
      </c>
      <c r="AA640">
        <v>0.25</v>
      </c>
      <c r="AB640">
        <v>0.165463917525773</v>
      </c>
      <c r="AC640">
        <v>0</v>
      </c>
      <c r="AD640">
        <v>0.09</v>
      </c>
      <c r="AE640">
        <v>0.23499999999999999</v>
      </c>
      <c r="AF640">
        <v>0.19290598290598299</v>
      </c>
      <c r="AG640">
        <v>0</v>
      </c>
      <c r="AH640">
        <v>0.11</v>
      </c>
      <c r="AI640">
        <v>0.38</v>
      </c>
      <c r="AJ640">
        <v>0.67900900900900896</v>
      </c>
      <c r="AK640">
        <v>0.04</v>
      </c>
      <c r="AL640">
        <v>0.11</v>
      </c>
      <c r="AM640">
        <v>0.19</v>
      </c>
      <c r="AN640">
        <v>0.124130434782609</v>
      </c>
      <c r="AO640">
        <v>0</v>
      </c>
      <c r="AP640">
        <v>0.06</v>
      </c>
      <c r="AQ640">
        <v>0.21</v>
      </c>
      <c r="AR640">
        <v>0.14448897795591201</v>
      </c>
      <c r="AS640">
        <v>0</v>
      </c>
      <c r="AT640">
        <v>0.11</v>
      </c>
      <c r="AU640">
        <v>0.23</v>
      </c>
      <c r="AV640">
        <v>0.178441247002398</v>
      </c>
      <c r="AW640">
        <v>0.04</v>
      </c>
      <c r="AX640">
        <v>0.11</v>
      </c>
      <c r="AY640">
        <v>0.19</v>
      </c>
      <c r="AZ640">
        <v>0.14127090301003301</v>
      </c>
      <c r="BA640">
        <v>4.4999999999999998E-2</v>
      </c>
      <c r="BB640">
        <v>0.14000000000000001</v>
      </c>
      <c r="BC640">
        <v>0.33</v>
      </c>
      <c r="BD640">
        <v>0.28070270270270298</v>
      </c>
      <c r="BE640">
        <v>2.5000000000000001E-2</v>
      </c>
      <c r="BF640">
        <v>0.14000000000000001</v>
      </c>
      <c r="BG640">
        <v>0.34</v>
      </c>
      <c r="BH640">
        <v>1.13254901960784</v>
      </c>
      <c r="BI640">
        <v>0.08</v>
      </c>
      <c r="BJ640">
        <v>0.15</v>
      </c>
      <c r="BK640">
        <v>0.25</v>
      </c>
      <c r="BL640">
        <v>0.233951612903226</v>
      </c>
    </row>
    <row r="641" spans="1:64" x14ac:dyDescent="0.25">
      <c r="A641" s="15" t="str">
        <f t="shared" si="18"/>
        <v>Negative Earners (last 4 qtrs)--35611</v>
      </c>
      <c r="B641" s="15" t="str">
        <f t="shared" si="19"/>
        <v>Negative Earners (last 4 qtrs)</v>
      </c>
      <c r="C641">
        <v>17</v>
      </c>
      <c r="D641" s="22">
        <v>35611</v>
      </c>
      <c r="F641">
        <v>0</v>
      </c>
      <c r="H641">
        <v>0</v>
      </c>
      <c r="J641">
        <v>1.85567010309278</v>
      </c>
      <c r="L641">
        <v>18</v>
      </c>
      <c r="N641">
        <v>3.1800601633003902</v>
      </c>
      <c r="P641">
        <v>296</v>
      </c>
      <c r="R641">
        <v>0</v>
      </c>
      <c r="T641">
        <v>0</v>
      </c>
      <c r="V641">
        <v>2.11946050096339</v>
      </c>
      <c r="X641">
        <v>11</v>
      </c>
      <c r="Z641">
        <v>1.0309278350515501</v>
      </c>
      <c r="AB641">
        <v>1</v>
      </c>
      <c r="AD641">
        <v>1.6806722689075599</v>
      </c>
      <c r="AF641">
        <v>2</v>
      </c>
      <c r="AH641">
        <v>3.5398230088495599</v>
      </c>
      <c r="AI641"/>
      <c r="AJ641">
        <v>4</v>
      </c>
      <c r="AK641"/>
      <c r="AL641">
        <v>0</v>
      </c>
      <c r="AN641">
        <v>0</v>
      </c>
      <c r="AP641">
        <v>1.1787819253438101</v>
      </c>
      <c r="AR641">
        <v>6</v>
      </c>
      <c r="AT641">
        <v>1.1764705882352899</v>
      </c>
      <c r="AV641">
        <v>5</v>
      </c>
      <c r="AX641">
        <v>1.3114754098360699</v>
      </c>
      <c r="AZ641">
        <v>4</v>
      </c>
      <c r="BB641">
        <v>4.2780748663101598</v>
      </c>
      <c r="BD641">
        <v>8</v>
      </c>
      <c r="BF641">
        <v>5.8823529411764701</v>
      </c>
      <c r="BH641">
        <v>3</v>
      </c>
      <c r="BJ641">
        <v>2.38095238095238</v>
      </c>
      <c r="BL641">
        <v>3</v>
      </c>
    </row>
    <row r="642" spans="1:64" x14ac:dyDescent="0.25">
      <c r="A642" s="15" t="str">
        <f t="shared" si="18"/>
        <v>Noncore Funding / Liab--35611</v>
      </c>
      <c r="B642" s="15" t="str">
        <f t="shared" si="19"/>
        <v>Noncore Funding / Liab</v>
      </c>
      <c r="C642">
        <v>18</v>
      </c>
      <c r="D642" s="22">
        <v>35611</v>
      </c>
      <c r="E642">
        <v>8.6847171728382104</v>
      </c>
      <c r="F642">
        <v>13.8645232426534</v>
      </c>
      <c r="G642">
        <v>19.646561221199999</v>
      </c>
      <c r="H642">
        <v>15.3757594093646</v>
      </c>
      <c r="I642">
        <v>7.4422272700859304</v>
      </c>
      <c r="J642">
        <v>12.183360731296499</v>
      </c>
      <c r="K642">
        <v>17.364901992739199</v>
      </c>
      <c r="L642">
        <v>13.729935723457601</v>
      </c>
      <c r="M642">
        <v>9.7090571854785299</v>
      </c>
      <c r="N642">
        <v>14.6645583150365</v>
      </c>
      <c r="O642">
        <v>21.3075232089503</v>
      </c>
      <c r="P642">
        <v>16.916622415026801</v>
      </c>
      <c r="Q642">
        <v>8.6276111651256997</v>
      </c>
      <c r="R642">
        <v>11.3856752636795</v>
      </c>
      <c r="S642">
        <v>16.648778648464798</v>
      </c>
      <c r="T642">
        <v>12.931813558476099</v>
      </c>
      <c r="U642">
        <v>6.9130288673666502</v>
      </c>
      <c r="V642">
        <v>11.3612223220851</v>
      </c>
      <c r="W642">
        <v>16.460728932245502</v>
      </c>
      <c r="X642">
        <v>12.829685492939699</v>
      </c>
      <c r="Y642">
        <v>10.0529312695485</v>
      </c>
      <c r="Z642">
        <v>14.3603133159269</v>
      </c>
      <c r="AA642">
        <v>20.052458341905002</v>
      </c>
      <c r="AB642">
        <v>15.5681943471896</v>
      </c>
      <c r="AC642">
        <v>9.2387020085114404</v>
      </c>
      <c r="AD642">
        <v>13.3255406195207</v>
      </c>
      <c r="AE642">
        <v>17.660223472680201</v>
      </c>
      <c r="AF642">
        <v>14.3479293703908</v>
      </c>
      <c r="AG642">
        <v>8.6890478811227307</v>
      </c>
      <c r="AH642">
        <v>14.005890327707901</v>
      </c>
      <c r="AI642">
        <v>19.991113650068201</v>
      </c>
      <c r="AJ642">
        <v>19.671684690039299</v>
      </c>
      <c r="AK642">
        <v>6.5959903955077204</v>
      </c>
      <c r="AL642">
        <v>11.7457434693642</v>
      </c>
      <c r="AM642">
        <v>16.727906057877298</v>
      </c>
      <c r="AN642">
        <v>12.6841313105776</v>
      </c>
      <c r="AO642">
        <v>7.8457403749635697</v>
      </c>
      <c r="AP642">
        <v>11.9687640786905</v>
      </c>
      <c r="AQ642">
        <v>16.8319347594847</v>
      </c>
      <c r="AR642">
        <v>13.059057640285699</v>
      </c>
      <c r="AS642">
        <v>7.9356668640713197</v>
      </c>
      <c r="AT642">
        <v>13.058397803843301</v>
      </c>
      <c r="AU642">
        <v>18.730158730158699</v>
      </c>
      <c r="AV642">
        <v>14.1451999725353</v>
      </c>
      <c r="AW642">
        <v>6.6276803118908401</v>
      </c>
      <c r="AX642">
        <v>10.569056050799899</v>
      </c>
      <c r="AY642">
        <v>15.395216710574401</v>
      </c>
      <c r="AZ642">
        <v>11.9787248254056</v>
      </c>
      <c r="BA642">
        <v>8.5177949763887408</v>
      </c>
      <c r="BB642">
        <v>13.072305974316</v>
      </c>
      <c r="BC642">
        <v>19.837251893391102</v>
      </c>
      <c r="BD642">
        <v>15.2775602890991</v>
      </c>
      <c r="BE642">
        <v>7.7070366336829297</v>
      </c>
      <c r="BF642">
        <v>14.907603814328599</v>
      </c>
      <c r="BG642">
        <v>30.752675450150299</v>
      </c>
      <c r="BH642">
        <v>27.4822986327801</v>
      </c>
      <c r="BI642">
        <v>6.5151993897537404</v>
      </c>
      <c r="BJ642">
        <v>10.3479667183282</v>
      </c>
      <c r="BK642">
        <v>15.1527013333891</v>
      </c>
      <c r="BL642">
        <v>12.501265112827999</v>
      </c>
    </row>
    <row r="643" spans="1:64" x14ac:dyDescent="0.25">
      <c r="A643" s="15" t="str">
        <f t="shared" ref="A643:A706" si="20">B643&amp;"--"&amp;D643</f>
        <v>Brokered Dep / Liab--35611</v>
      </c>
      <c r="B643" s="15" t="str">
        <f t="shared" ref="B643:B706" si="21">VLOOKUP(C643,labels,2,FALSE)</f>
        <v>Brokered Dep / Liab</v>
      </c>
      <c r="C643">
        <v>19</v>
      </c>
      <c r="D643" s="22">
        <v>35611</v>
      </c>
      <c r="E643">
        <v>0</v>
      </c>
      <c r="F643">
        <v>0</v>
      </c>
      <c r="G643">
        <v>0</v>
      </c>
      <c r="H643">
        <v>0.86459349963924803</v>
      </c>
      <c r="I643">
        <v>0</v>
      </c>
      <c r="J643">
        <v>0</v>
      </c>
      <c r="K643">
        <v>0</v>
      </c>
      <c r="L643">
        <v>0.76096854535417202</v>
      </c>
      <c r="M643">
        <v>0</v>
      </c>
      <c r="N643">
        <v>0</v>
      </c>
      <c r="O643">
        <v>0</v>
      </c>
      <c r="P643">
        <v>0.35141193345586502</v>
      </c>
      <c r="Q643">
        <v>0</v>
      </c>
      <c r="R643">
        <v>0</v>
      </c>
      <c r="S643">
        <v>0</v>
      </c>
      <c r="T643">
        <v>0</v>
      </c>
      <c r="U643">
        <v>0</v>
      </c>
      <c r="V643">
        <v>0</v>
      </c>
      <c r="W643">
        <v>0</v>
      </c>
      <c r="X643">
        <v>0.86923889096843399</v>
      </c>
      <c r="Y643">
        <v>0</v>
      </c>
      <c r="Z643">
        <v>0</v>
      </c>
      <c r="AA643">
        <v>0</v>
      </c>
      <c r="AB643">
        <v>0.27210902320080999</v>
      </c>
      <c r="AC643">
        <v>0</v>
      </c>
      <c r="AD643">
        <v>0</v>
      </c>
      <c r="AE643">
        <v>0</v>
      </c>
      <c r="AF643">
        <v>0.70799436218883705</v>
      </c>
      <c r="AG643">
        <v>0</v>
      </c>
      <c r="AH643">
        <v>0</v>
      </c>
      <c r="AI643">
        <v>0</v>
      </c>
      <c r="AJ643">
        <v>1.11491660840776</v>
      </c>
      <c r="AK643">
        <v>0</v>
      </c>
      <c r="AL643">
        <v>0</v>
      </c>
      <c r="AM643">
        <v>0.75656527999330103</v>
      </c>
      <c r="AN643">
        <v>1.16165313830914</v>
      </c>
      <c r="AO643">
        <v>0</v>
      </c>
      <c r="AP643">
        <v>0</v>
      </c>
      <c r="AQ643">
        <v>0</v>
      </c>
      <c r="AR643">
        <v>0.74561024830959199</v>
      </c>
      <c r="AS643">
        <v>0</v>
      </c>
      <c r="AT643">
        <v>0</v>
      </c>
      <c r="AU643">
        <v>0</v>
      </c>
      <c r="AV643">
        <v>0.993476136659182</v>
      </c>
      <c r="AW643">
        <v>0</v>
      </c>
      <c r="AX643">
        <v>0</v>
      </c>
      <c r="AY643">
        <v>0</v>
      </c>
      <c r="AZ643">
        <v>0.44701096757404801</v>
      </c>
      <c r="BA643">
        <v>0</v>
      </c>
      <c r="BB643">
        <v>0</v>
      </c>
      <c r="BC643">
        <v>0</v>
      </c>
      <c r="BD643">
        <v>1.03954148396288</v>
      </c>
      <c r="BE643">
        <v>0</v>
      </c>
      <c r="BF643">
        <v>0</v>
      </c>
      <c r="BG643">
        <v>0</v>
      </c>
      <c r="BH643">
        <v>2.94379010198046</v>
      </c>
      <c r="BI643">
        <v>0</v>
      </c>
      <c r="BJ643">
        <v>0</v>
      </c>
      <c r="BK643">
        <v>0</v>
      </c>
      <c r="BL643">
        <v>0.94215594076904496</v>
      </c>
    </row>
    <row r="644" spans="1:64" x14ac:dyDescent="0.25">
      <c r="A644" s="15" t="str">
        <f t="shared" si="20"/>
        <v>Liquid Assets / Assets--35611</v>
      </c>
      <c r="B644" s="15" t="str">
        <f t="shared" si="21"/>
        <v>Liquid Assets / Assets</v>
      </c>
      <c r="C644">
        <v>20</v>
      </c>
      <c r="D644" s="22">
        <v>35611</v>
      </c>
      <c r="E644">
        <v>10.4186222551553</v>
      </c>
      <c r="F644">
        <v>17.562896268055699</v>
      </c>
      <c r="G644">
        <v>25.852544436936501</v>
      </c>
      <c r="H644">
        <v>18.411165582624999</v>
      </c>
      <c r="I644">
        <v>9.1242423293602499</v>
      </c>
      <c r="J644">
        <v>16.652546039969799</v>
      </c>
      <c r="K644">
        <v>25.223913058912</v>
      </c>
      <c r="L644">
        <v>17.827489346441499</v>
      </c>
      <c r="M644">
        <v>9.4375698629198492</v>
      </c>
      <c r="N644">
        <v>17.699248750264001</v>
      </c>
      <c r="O644">
        <v>27.201041831569501</v>
      </c>
      <c r="P644">
        <v>19.093810465878398</v>
      </c>
      <c r="Q644">
        <v>11.8424758151698</v>
      </c>
      <c r="R644">
        <v>20.373573299694801</v>
      </c>
      <c r="S644">
        <v>31.139260702423599</v>
      </c>
      <c r="T644">
        <v>22.3802287615332</v>
      </c>
      <c r="U644">
        <v>10.118144609891001</v>
      </c>
      <c r="V644">
        <v>17.526489974135799</v>
      </c>
      <c r="W644">
        <v>24.824185020889601</v>
      </c>
      <c r="X644">
        <v>18.325333607068998</v>
      </c>
      <c r="Y644">
        <v>10.0402340892465</v>
      </c>
      <c r="Z644">
        <v>16.6775206419351</v>
      </c>
      <c r="AA644">
        <v>25.2064254616424</v>
      </c>
      <c r="AB644">
        <v>17.376022011259799</v>
      </c>
      <c r="AC644">
        <v>5.53780193647271</v>
      </c>
      <c r="AD644">
        <v>12.568576932142401</v>
      </c>
      <c r="AE644">
        <v>24.457588406978498</v>
      </c>
      <c r="AF644">
        <v>15.769865143472501</v>
      </c>
      <c r="AG644">
        <v>6.6263993097024496</v>
      </c>
      <c r="AH644">
        <v>13.841778874156301</v>
      </c>
      <c r="AI644">
        <v>24.966172482266199</v>
      </c>
      <c r="AJ644">
        <v>15.9387325781092</v>
      </c>
      <c r="AK644">
        <v>10.641208181519399</v>
      </c>
      <c r="AL644">
        <v>19.010036126527101</v>
      </c>
      <c r="AM644">
        <v>26.048376688551102</v>
      </c>
      <c r="AN644">
        <v>19.291227544117501</v>
      </c>
      <c r="AO644">
        <v>7.6033207821076996</v>
      </c>
      <c r="AP644">
        <v>14.462512591739801</v>
      </c>
      <c r="AQ644">
        <v>24.488340771648101</v>
      </c>
      <c r="AR644">
        <v>16.5338491373127</v>
      </c>
      <c r="AS644">
        <v>8.5777755755954104</v>
      </c>
      <c r="AT644">
        <v>14.928584877746999</v>
      </c>
      <c r="AU644">
        <v>23.9047389613518</v>
      </c>
      <c r="AV644">
        <v>16.321174620217999</v>
      </c>
      <c r="AW644">
        <v>10.263149757259001</v>
      </c>
      <c r="AX644">
        <v>17.677535282446701</v>
      </c>
      <c r="AY644">
        <v>25.2064254616424</v>
      </c>
      <c r="AZ644">
        <v>18.309228414652601</v>
      </c>
      <c r="BA644">
        <v>10.6198786146388</v>
      </c>
      <c r="BB644">
        <v>17.713488636005401</v>
      </c>
      <c r="BC644">
        <v>27.205693011609402</v>
      </c>
      <c r="BD644">
        <v>19.379998399109599</v>
      </c>
      <c r="BE644">
        <v>7.8278807272196396</v>
      </c>
      <c r="BF644">
        <v>19.2690153075993</v>
      </c>
      <c r="BG644">
        <v>31.4251791614839</v>
      </c>
      <c r="BH644">
        <v>22.913937551142102</v>
      </c>
      <c r="BI644">
        <v>13.2253171760187</v>
      </c>
      <c r="BJ644">
        <v>18.498964923410799</v>
      </c>
      <c r="BK644">
        <v>24.9415735489277</v>
      </c>
      <c r="BL644">
        <v>19.660044322556001</v>
      </c>
    </row>
    <row r="645" spans="1:64" x14ac:dyDescent="0.25">
      <c r="A645" s="15" t="str">
        <f t="shared" si="20"/>
        <v>Net Loan Growth (last 4 qtrs)--35611</v>
      </c>
      <c r="B645" s="15" t="str">
        <f t="shared" si="21"/>
        <v>Net Loan Growth (last 4 qtrs)</v>
      </c>
      <c r="C645">
        <v>21</v>
      </c>
      <c r="D645" s="22">
        <v>35611</v>
      </c>
      <c r="E645">
        <v>5.1050000000000004</v>
      </c>
      <c r="F645">
        <v>9.32</v>
      </c>
      <c r="G645">
        <v>16.995000000000001</v>
      </c>
      <c r="H645">
        <v>16.5101052631579</v>
      </c>
      <c r="I645">
        <v>4.16</v>
      </c>
      <c r="J645">
        <v>9.34</v>
      </c>
      <c r="K645">
        <v>16.914999999999999</v>
      </c>
      <c r="L645">
        <v>13.1420384204909</v>
      </c>
      <c r="M645">
        <v>4.4024999999999999</v>
      </c>
      <c r="N645">
        <v>10.67</v>
      </c>
      <c r="O645">
        <v>19.467500000000001</v>
      </c>
      <c r="P645">
        <v>14.79819784415</v>
      </c>
      <c r="Q645">
        <v>5.3075000000000001</v>
      </c>
      <c r="R645">
        <v>7.82</v>
      </c>
      <c r="S645">
        <v>12.17</v>
      </c>
      <c r="T645">
        <v>12.3203333333333</v>
      </c>
      <c r="U645">
        <v>4.5475000000000003</v>
      </c>
      <c r="V645">
        <v>9.93</v>
      </c>
      <c r="W645">
        <v>16.9575</v>
      </c>
      <c r="X645">
        <v>13.4423705179283</v>
      </c>
      <c r="Y645">
        <v>4.3499999999999996</v>
      </c>
      <c r="Z645">
        <v>8.5649999999999995</v>
      </c>
      <c r="AA645">
        <v>18.2575</v>
      </c>
      <c r="AB645">
        <v>17.8946808510638</v>
      </c>
      <c r="AC645">
        <v>3.2</v>
      </c>
      <c r="AD645">
        <v>8.9</v>
      </c>
      <c r="AE645">
        <v>17.675000000000001</v>
      </c>
      <c r="AF645">
        <v>13.6667521367521</v>
      </c>
      <c r="AG645">
        <v>2.11</v>
      </c>
      <c r="AH645">
        <v>7.7549999999999999</v>
      </c>
      <c r="AI645">
        <v>12.657500000000001</v>
      </c>
      <c r="AJ645">
        <v>12.088679245283</v>
      </c>
      <c r="AK645">
        <v>5.1174999999999997</v>
      </c>
      <c r="AL645">
        <v>11.37</v>
      </c>
      <c r="AM645">
        <v>16.594999999999999</v>
      </c>
      <c r="AN645">
        <v>11.308804347826101</v>
      </c>
      <c r="AO645">
        <v>3.1549999999999998</v>
      </c>
      <c r="AP645">
        <v>7.9</v>
      </c>
      <c r="AQ645">
        <v>14.36</v>
      </c>
      <c r="AR645">
        <v>10.858591549295801</v>
      </c>
      <c r="AS645">
        <v>6.57</v>
      </c>
      <c r="AT645">
        <v>13.86</v>
      </c>
      <c r="AU645">
        <v>21.78</v>
      </c>
      <c r="AV645">
        <v>17.998321342925699</v>
      </c>
      <c r="AW645">
        <v>5.2575000000000003</v>
      </c>
      <c r="AX645">
        <v>9.6999999999999993</v>
      </c>
      <c r="AY645">
        <v>16.5425</v>
      </c>
      <c r="AZ645">
        <v>12.0001689189189</v>
      </c>
      <c r="BA645">
        <v>5.78</v>
      </c>
      <c r="BB645">
        <v>12.26</v>
      </c>
      <c r="BC645">
        <v>21.78</v>
      </c>
      <c r="BD645">
        <v>19.781452513966499</v>
      </c>
      <c r="BE645">
        <v>0.18</v>
      </c>
      <c r="BF645">
        <v>10.795</v>
      </c>
      <c r="BG645">
        <v>17.36</v>
      </c>
      <c r="BH645">
        <v>21.992608695652201</v>
      </c>
      <c r="BI645">
        <v>7.57</v>
      </c>
      <c r="BJ645">
        <v>14.19</v>
      </c>
      <c r="BK645">
        <v>23.34</v>
      </c>
      <c r="BL645">
        <v>17.260909090909099</v>
      </c>
    </row>
    <row r="646" spans="1:64" x14ac:dyDescent="0.25">
      <c r="A646" s="15" t="str">
        <f t="shared" si="20"/>
        <v>Banks w/ Loan Growth (last 4 qtrs)--35611</v>
      </c>
      <c r="B646" s="15" t="str">
        <f t="shared" si="21"/>
        <v>Banks w/ Loan Growth (last 4 qtrs)</v>
      </c>
      <c r="C646">
        <v>22</v>
      </c>
      <c r="D646" s="22">
        <v>35611</v>
      </c>
      <c r="F646">
        <v>90.625</v>
      </c>
      <c r="J646">
        <v>86.9072164948454</v>
      </c>
      <c r="N646">
        <v>85.174043833261706</v>
      </c>
      <c r="R646">
        <v>93.3333333333333</v>
      </c>
      <c r="V646">
        <v>89.017341040462398</v>
      </c>
      <c r="Z646">
        <v>83.505154639175302</v>
      </c>
      <c r="AD646">
        <v>84.033613445378194</v>
      </c>
      <c r="AH646">
        <v>78.7610619469027</v>
      </c>
      <c r="AI646"/>
      <c r="AK646"/>
      <c r="AL646">
        <v>90.2173913043478</v>
      </c>
      <c r="AP646">
        <v>86.051080550098206</v>
      </c>
      <c r="AT646">
        <v>94.588235294117695</v>
      </c>
      <c r="AX646">
        <v>89.180327868852501</v>
      </c>
      <c r="BB646">
        <v>87.700534759358305</v>
      </c>
      <c r="BF646">
        <v>68.627450980392197</v>
      </c>
      <c r="BJ646">
        <v>88.095238095238102</v>
      </c>
    </row>
    <row r="647" spans="1:64" x14ac:dyDescent="0.25">
      <c r="A647" s="15" t="str">
        <f t="shared" si="20"/>
        <v>Equity / Assets--35703</v>
      </c>
      <c r="B647" s="15" t="str">
        <f t="shared" si="21"/>
        <v>Equity / Assets</v>
      </c>
      <c r="C647">
        <v>1</v>
      </c>
      <c r="D647" s="22">
        <v>35703</v>
      </c>
      <c r="E647">
        <v>8.4947521514789397</v>
      </c>
      <c r="F647">
        <v>9.6800577339427498</v>
      </c>
      <c r="G647">
        <v>11.6603513606614</v>
      </c>
      <c r="H647">
        <v>10.349877398178201</v>
      </c>
      <c r="I647">
        <v>8.3311126873742793</v>
      </c>
      <c r="J647">
        <v>9.7318023088506198</v>
      </c>
      <c r="K647">
        <v>11.7916860638932</v>
      </c>
      <c r="L647">
        <v>10.5357507058899</v>
      </c>
      <c r="M647">
        <v>8.1695979881273306</v>
      </c>
      <c r="N647">
        <v>9.6790428033549905</v>
      </c>
      <c r="O647">
        <v>11.9721905731577</v>
      </c>
      <c r="P647">
        <v>10.705281815461101</v>
      </c>
      <c r="Q647">
        <v>9.4772183880758991</v>
      </c>
      <c r="R647">
        <v>10.0737954901</v>
      </c>
      <c r="S647">
        <v>12.556719742595501</v>
      </c>
      <c r="T647">
        <v>11.154720476726199</v>
      </c>
      <c r="U647">
        <v>8.1854693962381493</v>
      </c>
      <c r="V647">
        <v>9.4751604999527892</v>
      </c>
      <c r="W647">
        <v>11.4067701976898</v>
      </c>
      <c r="X647">
        <v>10.2462922711758</v>
      </c>
      <c r="Y647">
        <v>8.6265592985165203</v>
      </c>
      <c r="Z647">
        <v>9.6993245766438303</v>
      </c>
      <c r="AA647">
        <v>11.8038537549685</v>
      </c>
      <c r="AB647">
        <v>10.6466958704303</v>
      </c>
      <c r="AC647">
        <v>8.3740979608754493</v>
      </c>
      <c r="AD647">
        <v>10.131373296125201</v>
      </c>
      <c r="AE647">
        <v>11.8288935534532</v>
      </c>
      <c r="AF647">
        <v>10.5722542759269</v>
      </c>
      <c r="AG647">
        <v>8.8836605857201008</v>
      </c>
      <c r="AH647">
        <v>10.759697173423801</v>
      </c>
      <c r="AI647">
        <v>13.794459722952499</v>
      </c>
      <c r="AJ647">
        <v>13.4285684103537</v>
      </c>
      <c r="AK647">
        <v>7.8418675674473599</v>
      </c>
      <c r="AL647">
        <v>9.1289341263488808</v>
      </c>
      <c r="AM647">
        <v>10.7460695288264</v>
      </c>
      <c r="AN647">
        <v>9.7611710208002194</v>
      </c>
      <c r="AO647">
        <v>8.8443953965000794</v>
      </c>
      <c r="AP647">
        <v>10.372842013636999</v>
      </c>
      <c r="AQ647">
        <v>12.425706826640001</v>
      </c>
      <c r="AR647">
        <v>11.0967304404711</v>
      </c>
      <c r="AS647">
        <v>7.9401516704242701</v>
      </c>
      <c r="AT647">
        <v>9.1833783262630195</v>
      </c>
      <c r="AU647">
        <v>11.2656467315716</v>
      </c>
      <c r="AV647">
        <v>9.9454330071407799</v>
      </c>
      <c r="AW647">
        <v>8.1399184990689495</v>
      </c>
      <c r="AX647">
        <v>9.4511297267892402</v>
      </c>
      <c r="AY647">
        <v>11.082854959317499</v>
      </c>
      <c r="AZ647">
        <v>9.9433579204512004</v>
      </c>
      <c r="BA647">
        <v>7.8457406367136402</v>
      </c>
      <c r="BB647">
        <v>9.2724521637540001</v>
      </c>
      <c r="BC647">
        <v>11.738414882706801</v>
      </c>
      <c r="BD647">
        <v>10.2942555682737</v>
      </c>
      <c r="BE647">
        <v>8.3862958611326697</v>
      </c>
      <c r="BF647">
        <v>9.5335615023416995</v>
      </c>
      <c r="BG647">
        <v>11.310854737844799</v>
      </c>
      <c r="BH647">
        <v>16.695731830296701</v>
      </c>
      <c r="BI647">
        <v>8.0761368959582498</v>
      </c>
      <c r="BJ647">
        <v>9.1940779370836907</v>
      </c>
      <c r="BK647">
        <v>10.9383769671288</v>
      </c>
      <c r="BL647">
        <v>9.8679570985175502</v>
      </c>
    </row>
    <row r="648" spans="1:64" x14ac:dyDescent="0.25">
      <c r="A648" s="15" t="str">
        <f t="shared" si="20"/>
        <v>Total Risk Based Capital Ratio--35703</v>
      </c>
      <c r="B648" s="15" t="str">
        <f t="shared" si="21"/>
        <v>Total Risk Based Capital Ratio</v>
      </c>
      <c r="C648">
        <v>2</v>
      </c>
      <c r="D648" s="22">
        <v>35703</v>
      </c>
      <c r="E648">
        <v>12.3348461926374</v>
      </c>
      <c r="F648">
        <v>14.666934189406099</v>
      </c>
      <c r="G648">
        <v>18.902659998550401</v>
      </c>
      <c r="H648">
        <v>16.308003553392702</v>
      </c>
      <c r="I648">
        <v>12.214523807628501</v>
      </c>
      <c r="J648">
        <v>14.6366862743747</v>
      </c>
      <c r="K648">
        <v>18.748587096054699</v>
      </c>
      <c r="L648">
        <v>16.6181814843052</v>
      </c>
      <c r="M648">
        <v>12.7513095596954</v>
      </c>
      <c r="N648">
        <v>15.685117196261899</v>
      </c>
      <c r="O648">
        <v>20.806325273010401</v>
      </c>
      <c r="P648">
        <v>18.529952820904899</v>
      </c>
      <c r="Q648">
        <v>13.881805242557199</v>
      </c>
      <c r="R648">
        <v>14.8621731028722</v>
      </c>
      <c r="S648">
        <v>21.557242012585402</v>
      </c>
      <c r="T648">
        <v>18.320373708644901</v>
      </c>
      <c r="U648">
        <v>12.0494055221445</v>
      </c>
      <c r="V648">
        <v>14.3168303418952</v>
      </c>
      <c r="W648">
        <v>17.5054228907096</v>
      </c>
      <c r="X648">
        <v>16.0515148865226</v>
      </c>
      <c r="Y648">
        <v>13.2412857948298</v>
      </c>
      <c r="Z648">
        <v>15.447674915631</v>
      </c>
      <c r="AA648">
        <v>18.869821653815102</v>
      </c>
      <c r="AB648">
        <v>17.0914908017843</v>
      </c>
      <c r="AC648">
        <v>12.224448715157299</v>
      </c>
      <c r="AD648">
        <v>15.4729249302054</v>
      </c>
      <c r="AE648">
        <v>20.078544680699601</v>
      </c>
      <c r="AF648">
        <v>16.960609410084601</v>
      </c>
      <c r="AG648">
        <v>12.7970464710613</v>
      </c>
      <c r="AH648">
        <v>15.981523511172201</v>
      </c>
      <c r="AI648">
        <v>21.276213519953</v>
      </c>
      <c r="AJ648">
        <v>20.970413985138499</v>
      </c>
      <c r="AK648">
        <v>12.1407192931156</v>
      </c>
      <c r="AL648">
        <v>14.443503343046601</v>
      </c>
      <c r="AM648">
        <v>17.6935133394947</v>
      </c>
      <c r="AN648">
        <v>15.8612405885222</v>
      </c>
      <c r="AO648">
        <v>12.7566797926539</v>
      </c>
      <c r="AP648">
        <v>15.6276287503505</v>
      </c>
      <c r="AQ648">
        <v>19.606541047563699</v>
      </c>
      <c r="AR648">
        <v>17.254585153128499</v>
      </c>
      <c r="AS648">
        <v>11.4956020992015</v>
      </c>
      <c r="AT648">
        <v>13.513201743142799</v>
      </c>
      <c r="AU648">
        <v>17.899603698811099</v>
      </c>
      <c r="AV648">
        <v>15.3315725162924</v>
      </c>
      <c r="AW648">
        <v>12.685599227025699</v>
      </c>
      <c r="AX648">
        <v>14.8488164655341</v>
      </c>
      <c r="AY648">
        <v>18.783069627206299</v>
      </c>
      <c r="AZ648">
        <v>16.4700258227682</v>
      </c>
      <c r="BA648">
        <v>11.5821343584264</v>
      </c>
      <c r="BB648">
        <v>13.816851626854399</v>
      </c>
      <c r="BC648">
        <v>17.790664057380901</v>
      </c>
      <c r="BD648">
        <v>16.013705271468702</v>
      </c>
      <c r="BE648">
        <v>12.9066593624934</v>
      </c>
      <c r="BF648">
        <v>14.5540624721274</v>
      </c>
      <c r="BG648">
        <v>17.335332114759598</v>
      </c>
      <c r="BH648">
        <v>33.2634159862234</v>
      </c>
      <c r="BI648">
        <v>11.3255674920738</v>
      </c>
      <c r="BJ648">
        <v>13.234059812339</v>
      </c>
      <c r="BK648">
        <v>16.442879546882502</v>
      </c>
      <c r="BL648">
        <v>15.2161411196539</v>
      </c>
    </row>
    <row r="649" spans="1:64" x14ac:dyDescent="0.25">
      <c r="A649" s="15" t="str">
        <f t="shared" si="20"/>
        <v>Tier 1 Leverage Ratio--35703</v>
      </c>
      <c r="B649" s="15" t="str">
        <f t="shared" si="21"/>
        <v>Tier 1 Leverage Ratio</v>
      </c>
      <c r="C649">
        <v>3</v>
      </c>
      <c r="D649" s="22">
        <v>35703</v>
      </c>
      <c r="E649">
        <v>8.1732922195068909</v>
      </c>
      <c r="F649">
        <v>9.70549276420852</v>
      </c>
      <c r="G649">
        <v>11.257242178447299</v>
      </c>
      <c r="H649">
        <v>10.293839026920001</v>
      </c>
      <c r="I649">
        <v>8.2175989056957004</v>
      </c>
      <c r="J649">
        <v>9.5606796143576904</v>
      </c>
      <c r="K649">
        <v>11.6236677861068</v>
      </c>
      <c r="L649">
        <v>10.3599663087621</v>
      </c>
      <c r="M649">
        <v>8.03069998495749</v>
      </c>
      <c r="N649">
        <v>9.4536978834781706</v>
      </c>
      <c r="O649">
        <v>11.692893801127401</v>
      </c>
      <c r="P649">
        <v>10.541630732756699</v>
      </c>
      <c r="Q649">
        <v>9.3616314730529595</v>
      </c>
      <c r="R649">
        <v>10.1381542544014</v>
      </c>
      <c r="S649">
        <v>12.1710592546359</v>
      </c>
      <c r="T649">
        <v>10.9992427955584</v>
      </c>
      <c r="U649">
        <v>8.0728707007917304</v>
      </c>
      <c r="V649">
        <v>9.2994303334129995</v>
      </c>
      <c r="W649">
        <v>11.045270921366701</v>
      </c>
      <c r="X649">
        <v>10.0193874580262</v>
      </c>
      <c r="Y649">
        <v>8.6491070234417204</v>
      </c>
      <c r="Z649">
        <v>9.7236198201319493</v>
      </c>
      <c r="AA649">
        <v>11.954478252327799</v>
      </c>
      <c r="AB649">
        <v>10.7368997678202</v>
      </c>
      <c r="AC649">
        <v>8.3974084664596305</v>
      </c>
      <c r="AD649">
        <v>10.035198292632799</v>
      </c>
      <c r="AE649">
        <v>11.7552099656357</v>
      </c>
      <c r="AF649">
        <v>10.4812435114446</v>
      </c>
      <c r="AG649">
        <v>8.8220481577672292</v>
      </c>
      <c r="AH649">
        <v>11.0718401844026</v>
      </c>
      <c r="AI649">
        <v>13.496459189134301</v>
      </c>
      <c r="AJ649">
        <v>12.5300963403641</v>
      </c>
      <c r="AK649">
        <v>7.5262466064368096</v>
      </c>
      <c r="AL649">
        <v>9.0907336848793605</v>
      </c>
      <c r="AM649">
        <v>10.656473573093001</v>
      </c>
      <c r="AN649">
        <v>9.5760361814670905</v>
      </c>
      <c r="AO649">
        <v>8.8027985172035699</v>
      </c>
      <c r="AP649">
        <v>10.237164854722</v>
      </c>
      <c r="AQ649">
        <v>12.283378432840101</v>
      </c>
      <c r="AR649">
        <v>10.9826991746838</v>
      </c>
      <c r="AS649">
        <v>7.7364303376707602</v>
      </c>
      <c r="AT649">
        <v>8.9883919866075495</v>
      </c>
      <c r="AU649">
        <v>10.993596661630299</v>
      </c>
      <c r="AV649">
        <v>9.7767185692140899</v>
      </c>
      <c r="AW649">
        <v>8.0755676929729194</v>
      </c>
      <c r="AX649">
        <v>9.2232987487734892</v>
      </c>
      <c r="AY649">
        <v>10.776586644245601</v>
      </c>
      <c r="AZ649">
        <v>9.6972559454388207</v>
      </c>
      <c r="BA649">
        <v>7.7809904131086904</v>
      </c>
      <c r="BB649">
        <v>9.0932856346123501</v>
      </c>
      <c r="BC649">
        <v>11.5635666003579</v>
      </c>
      <c r="BD649">
        <v>10.163890725711299</v>
      </c>
      <c r="BE649">
        <v>8.56024897209908</v>
      </c>
      <c r="BF649">
        <v>9.5847512258229202</v>
      </c>
      <c r="BG649">
        <v>11.2076801056522</v>
      </c>
      <c r="BH649">
        <v>15.3051828818129</v>
      </c>
      <c r="BI649">
        <v>7.9696567566595098</v>
      </c>
      <c r="BJ649">
        <v>8.8168341795634007</v>
      </c>
      <c r="BK649">
        <v>10.6342914369623</v>
      </c>
      <c r="BL649">
        <v>9.8218571039057991</v>
      </c>
    </row>
    <row r="650" spans="1:64" x14ac:dyDescent="0.25">
      <c r="A650" s="15" t="str">
        <f t="shared" si="20"/>
        <v>ALLL / Nonaccrual Loans--35703</v>
      </c>
      <c r="B650" s="15" t="str">
        <f t="shared" si="21"/>
        <v>ALLL / Nonaccrual Loans</v>
      </c>
      <c r="C650">
        <v>4</v>
      </c>
      <c r="D650" s="22">
        <v>35703</v>
      </c>
      <c r="E650">
        <v>183.53315205168599</v>
      </c>
      <c r="F650">
        <v>342.66987265626301</v>
      </c>
      <c r="G650">
        <v>790.59959349593498</v>
      </c>
      <c r="H650">
        <v>1390.3531031648699</v>
      </c>
      <c r="I650">
        <v>131.47208121827401</v>
      </c>
      <c r="J650">
        <v>315.23545706371198</v>
      </c>
      <c r="K650">
        <v>754.95495495495504</v>
      </c>
      <c r="L650">
        <v>919.99299674202405</v>
      </c>
      <c r="M650">
        <v>139.98293515358401</v>
      </c>
      <c r="N650">
        <v>301.14046391752601</v>
      </c>
      <c r="O650">
        <v>782.08987783595103</v>
      </c>
      <c r="P650">
        <v>924.68696785604595</v>
      </c>
      <c r="Q650">
        <v>121.864297945205</v>
      </c>
      <c r="R650">
        <v>290.10662401706003</v>
      </c>
      <c r="S650">
        <v>368.91008440259498</v>
      </c>
      <c r="T650">
        <v>300.68525899340398</v>
      </c>
      <c r="U650">
        <v>140.695473900016</v>
      </c>
      <c r="V650">
        <v>340.74074074074099</v>
      </c>
      <c r="W650">
        <v>961.21351766513101</v>
      </c>
      <c r="X650">
        <v>1190.1969613813999</v>
      </c>
      <c r="Y650">
        <v>170.619726797911</v>
      </c>
      <c r="Z650">
        <v>353.26354679803001</v>
      </c>
      <c r="AA650">
        <v>746.5</v>
      </c>
      <c r="AB650">
        <v>862.31107986002803</v>
      </c>
      <c r="AC650">
        <v>137.608179045187</v>
      </c>
      <c r="AD650">
        <v>339.86911439741601</v>
      </c>
      <c r="AE650">
        <v>705.690574985181</v>
      </c>
      <c r="AF650">
        <v>1068.31959349369</v>
      </c>
      <c r="AG650">
        <v>127.91613452532999</v>
      </c>
      <c r="AH650">
        <v>320.27798461156601</v>
      </c>
      <c r="AI650">
        <v>692.37179834301003</v>
      </c>
      <c r="AJ650">
        <v>1001.09943602453</v>
      </c>
      <c r="AK650">
        <v>92.935606060606105</v>
      </c>
      <c r="AL650">
        <v>201.87614399023801</v>
      </c>
      <c r="AM650">
        <v>462.527361877244</v>
      </c>
      <c r="AN650">
        <v>755.12410084653402</v>
      </c>
      <c r="AO650">
        <v>128</v>
      </c>
      <c r="AP650">
        <v>299.13043478260897</v>
      </c>
      <c r="AQ650">
        <v>686.04651162790697</v>
      </c>
      <c r="AR650">
        <v>852.87984702859296</v>
      </c>
      <c r="AS650">
        <v>127.35389610389601</v>
      </c>
      <c r="AT650">
        <v>299.13043478260897</v>
      </c>
      <c r="AU650">
        <v>712.99603174603203</v>
      </c>
      <c r="AV650">
        <v>888.92301240954703</v>
      </c>
      <c r="AW650">
        <v>121.791929140709</v>
      </c>
      <c r="AX650">
        <v>295.60439560439602</v>
      </c>
      <c r="AY650">
        <v>859.34065934065904</v>
      </c>
      <c r="AZ650">
        <v>1088.8072494335199</v>
      </c>
      <c r="BA650">
        <v>127.618627940351</v>
      </c>
      <c r="BB650">
        <v>306.22950819672099</v>
      </c>
      <c r="BC650">
        <v>655.30898876404501</v>
      </c>
      <c r="BD650">
        <v>743.17159002430606</v>
      </c>
      <c r="BE650">
        <v>277.58973929397501</v>
      </c>
      <c r="BF650">
        <v>530.15301530152999</v>
      </c>
      <c r="BG650">
        <v>1732.7155707196</v>
      </c>
      <c r="BH650">
        <v>2724.9281919883301</v>
      </c>
      <c r="BI650">
        <v>123.415832049307</v>
      </c>
      <c r="BJ650">
        <v>302.42748140755299</v>
      </c>
      <c r="BK650">
        <v>992.26342710997403</v>
      </c>
      <c r="BL650">
        <v>1275.0643168967499</v>
      </c>
    </row>
    <row r="651" spans="1:64" x14ac:dyDescent="0.25">
      <c r="A651" s="15" t="str">
        <f t="shared" si="20"/>
        <v>[NCL + OREO] / [Total Loans + OREO]--35703</v>
      </c>
      <c r="B651" s="15" t="str">
        <f t="shared" si="21"/>
        <v>[NCL + OREO] / [Total Loans + OREO]</v>
      </c>
      <c r="C651">
        <v>5</v>
      </c>
      <c r="D651" s="22">
        <v>35703</v>
      </c>
      <c r="E651">
        <v>0.46659597030752897</v>
      </c>
      <c r="F651">
        <v>0.92576757761284201</v>
      </c>
      <c r="G651">
        <v>1.7720848481930001</v>
      </c>
      <c r="H651">
        <v>1.5093415614091299</v>
      </c>
      <c r="I651">
        <v>0.33621492748146198</v>
      </c>
      <c r="J651">
        <v>0.87856541100011998</v>
      </c>
      <c r="K651">
        <v>1.8556243859272601</v>
      </c>
      <c r="L651">
        <v>1.34859206769035</v>
      </c>
      <c r="M651">
        <v>0.30579646459828003</v>
      </c>
      <c r="N651">
        <v>0.81053615499629394</v>
      </c>
      <c r="O651">
        <v>1.6813447997440101</v>
      </c>
      <c r="P651">
        <v>1.2138705228153599</v>
      </c>
      <c r="Q651">
        <v>0.789597368008773</v>
      </c>
      <c r="R651">
        <v>1.1466315909870799</v>
      </c>
      <c r="S651">
        <v>1.67837417555901</v>
      </c>
      <c r="T651">
        <v>1.3618736530450599</v>
      </c>
      <c r="U651">
        <v>0.27071704079921399</v>
      </c>
      <c r="V651">
        <v>0.74630543606063404</v>
      </c>
      <c r="W651">
        <v>1.6124846450630601</v>
      </c>
      <c r="X651">
        <v>1.0951971563632801</v>
      </c>
      <c r="Y651">
        <v>0.34833303242733799</v>
      </c>
      <c r="Z651">
        <v>0.96540744976182302</v>
      </c>
      <c r="AA651">
        <v>2.3547477127069598</v>
      </c>
      <c r="AB651">
        <v>1.8822729704509999</v>
      </c>
      <c r="AC651">
        <v>0.43756117660947402</v>
      </c>
      <c r="AD651">
        <v>1.2326156254754399</v>
      </c>
      <c r="AE651">
        <v>2.61471653159788</v>
      </c>
      <c r="AF651">
        <v>1.77131662836634</v>
      </c>
      <c r="AG651">
        <v>0.31863349982099298</v>
      </c>
      <c r="AH651">
        <v>1.16011601160116</v>
      </c>
      <c r="AI651">
        <v>2.9033687693344299</v>
      </c>
      <c r="AJ651">
        <v>1.88196644070062</v>
      </c>
      <c r="AK651">
        <v>0.34726234134544598</v>
      </c>
      <c r="AL651">
        <v>0.94075594746779001</v>
      </c>
      <c r="AM651">
        <v>1.82149840945106</v>
      </c>
      <c r="AN651">
        <v>1.38553800229069</v>
      </c>
      <c r="AO651">
        <v>0.37411148522259602</v>
      </c>
      <c r="AP651">
        <v>1.00845699696825</v>
      </c>
      <c r="AQ651">
        <v>2.2426778242677798</v>
      </c>
      <c r="AR651">
        <v>1.5536268862298901</v>
      </c>
      <c r="AS651">
        <v>0.35568843754832702</v>
      </c>
      <c r="AT651">
        <v>0.87877792378449404</v>
      </c>
      <c r="AU651">
        <v>1.84496001266925</v>
      </c>
      <c r="AV651">
        <v>1.2880430667779299</v>
      </c>
      <c r="AW651">
        <v>0.38199444760180201</v>
      </c>
      <c r="AX651">
        <v>0.89104329339536503</v>
      </c>
      <c r="AY651">
        <v>1.65538584467034</v>
      </c>
      <c r="AZ651">
        <v>1.21524687239282</v>
      </c>
      <c r="BA651">
        <v>0.31765524435502901</v>
      </c>
      <c r="BB651">
        <v>0.93263109097383401</v>
      </c>
      <c r="BC651">
        <v>1.73248576011787</v>
      </c>
      <c r="BD651">
        <v>1.2997862237975699</v>
      </c>
      <c r="BE651">
        <v>0.22154438914753599</v>
      </c>
      <c r="BF651">
        <v>0.67286675523936101</v>
      </c>
      <c r="BG651">
        <v>1.7046910039518099</v>
      </c>
      <c r="BH651">
        <v>1.5257407805973</v>
      </c>
      <c r="BI651">
        <v>0.25152625000975298</v>
      </c>
      <c r="BJ651">
        <v>0.73754906891667105</v>
      </c>
      <c r="BK651">
        <v>1.4331127028469399</v>
      </c>
      <c r="BL651">
        <v>1.1263169722445501</v>
      </c>
    </row>
    <row r="652" spans="1:64" x14ac:dyDescent="0.25">
      <c r="A652" s="15" t="str">
        <f t="shared" si="20"/>
        <v>[Noncurrent + Delinquent Loans] / [Capital + ALLL]--35703</v>
      </c>
      <c r="B652" s="15" t="str">
        <f t="shared" si="21"/>
        <v>[Noncurrent + Delinquent Loans] / [Capital + ALLL]</v>
      </c>
      <c r="C652">
        <v>6</v>
      </c>
      <c r="D652" s="22">
        <v>35703</v>
      </c>
      <c r="E652">
        <v>6.8954248366013102</v>
      </c>
      <c r="F652">
        <v>12.9577727952167</v>
      </c>
      <c r="G652">
        <v>22.307227702838698</v>
      </c>
      <c r="H652">
        <v>16.556648156207</v>
      </c>
      <c r="I652">
        <v>6.1037512127612601</v>
      </c>
      <c r="J652">
        <v>12.0581571281383</v>
      </c>
      <c r="K652">
        <v>20.448106975690798</v>
      </c>
      <c r="L652">
        <v>14.618479839806101</v>
      </c>
      <c r="M652">
        <v>5.2606564607318997</v>
      </c>
      <c r="N652">
        <v>10.783074006343201</v>
      </c>
      <c r="O652">
        <v>18.293858171476</v>
      </c>
      <c r="P652">
        <v>13.267285945565099</v>
      </c>
      <c r="Q652">
        <v>10.3276539973788</v>
      </c>
      <c r="R652">
        <v>15.164198325820999</v>
      </c>
      <c r="S652">
        <v>17.8314745972739</v>
      </c>
      <c r="T652">
        <v>15.328334594941399</v>
      </c>
      <c r="U652">
        <v>5.7983300188231297</v>
      </c>
      <c r="V652">
        <v>11.3152049099868</v>
      </c>
      <c r="W652">
        <v>18.177595021178199</v>
      </c>
      <c r="X652">
        <v>13.299547108454</v>
      </c>
      <c r="Y652">
        <v>7.0541745624477104</v>
      </c>
      <c r="Z652">
        <v>13.739333618588301</v>
      </c>
      <c r="AA652">
        <v>25.862559836813301</v>
      </c>
      <c r="AB652">
        <v>18.264521864919502</v>
      </c>
      <c r="AC652">
        <v>5.5980003039686501</v>
      </c>
      <c r="AD652">
        <v>12.050488027347701</v>
      </c>
      <c r="AE652">
        <v>20.336850883468799</v>
      </c>
      <c r="AF652">
        <v>14.7436717962335</v>
      </c>
      <c r="AG652">
        <v>3.7140592198492701</v>
      </c>
      <c r="AH652">
        <v>10.3623898139079</v>
      </c>
      <c r="AI652">
        <v>20.2472325259203</v>
      </c>
      <c r="AJ652">
        <v>14.4519436733211</v>
      </c>
      <c r="AK652">
        <v>9.34751450865671</v>
      </c>
      <c r="AL652">
        <v>16.159097180568001</v>
      </c>
      <c r="AM652">
        <v>25.799739629313699</v>
      </c>
      <c r="AN652">
        <v>19.4097550416049</v>
      </c>
      <c r="AO652">
        <v>4.83806477409036</v>
      </c>
      <c r="AP652">
        <v>11.087420042643901</v>
      </c>
      <c r="AQ652">
        <v>19.694656488549601</v>
      </c>
      <c r="AR652">
        <v>14.027750932963899</v>
      </c>
      <c r="AS652">
        <v>6.8590074954768703</v>
      </c>
      <c r="AT652">
        <v>12.798471824259799</v>
      </c>
      <c r="AU652">
        <v>21.1779080088548</v>
      </c>
      <c r="AV652">
        <v>15.105250937472</v>
      </c>
      <c r="AW652">
        <v>7.6805221924960199</v>
      </c>
      <c r="AX652">
        <v>14.062596110889301</v>
      </c>
      <c r="AY652">
        <v>22.647716230476899</v>
      </c>
      <c r="AZ652">
        <v>16.179669828540401</v>
      </c>
      <c r="BA652">
        <v>7.1245641411695404</v>
      </c>
      <c r="BB652">
        <v>13.4851414898586</v>
      </c>
      <c r="BC652">
        <v>21.845212800597601</v>
      </c>
      <c r="BD652">
        <v>15.6352826922821</v>
      </c>
      <c r="BE652">
        <v>5.6956293070544799</v>
      </c>
      <c r="BF652">
        <v>11.205431363811099</v>
      </c>
      <c r="BG652">
        <v>21.858785891508401</v>
      </c>
      <c r="BH652">
        <v>16.357850353107398</v>
      </c>
      <c r="BI652">
        <v>5.5542410322225502</v>
      </c>
      <c r="BJ652">
        <v>10.265797253929399</v>
      </c>
      <c r="BK652">
        <v>18.157357444894298</v>
      </c>
      <c r="BL652">
        <v>12.9461581952697</v>
      </c>
    </row>
    <row r="653" spans="1:64" x14ac:dyDescent="0.25">
      <c r="A653" s="15" t="str">
        <f t="shared" si="20"/>
        <v xml:space="preserve">  Ag [NCL+DQ] / [Capital + ALLL]--35703</v>
      </c>
      <c r="B653" s="15" t="str">
        <f t="shared" si="21"/>
        <v xml:space="preserve">  Ag [NCL+DQ] / [Capital + ALLL]</v>
      </c>
      <c r="C653">
        <v>7</v>
      </c>
      <c r="D653" s="22">
        <v>35703</v>
      </c>
      <c r="E653">
        <v>0</v>
      </c>
      <c r="F653">
        <v>0.14269333673079401</v>
      </c>
      <c r="G653">
        <v>3.5354252449240402</v>
      </c>
      <c r="H653">
        <v>3.2823083929874199</v>
      </c>
      <c r="I653">
        <v>0</v>
      </c>
      <c r="J653">
        <v>0.56143314677371703</v>
      </c>
      <c r="K653">
        <v>4.2312753375440897</v>
      </c>
      <c r="L653">
        <v>3.4147297112479098</v>
      </c>
      <c r="M653">
        <v>0</v>
      </c>
      <c r="N653">
        <v>0</v>
      </c>
      <c r="O653">
        <v>1.0042138548636601</v>
      </c>
      <c r="P653">
        <v>1.2996656408068701</v>
      </c>
      <c r="Q653">
        <v>0</v>
      </c>
      <c r="R653">
        <v>0</v>
      </c>
      <c r="S653">
        <v>0</v>
      </c>
      <c r="T653">
        <v>8.3437243604303508E-3</v>
      </c>
      <c r="U653">
        <v>0</v>
      </c>
      <c r="V653">
        <v>0.21632346779488601</v>
      </c>
      <c r="W653">
        <v>3.2055573782864801</v>
      </c>
      <c r="X653">
        <v>2.5808092998369698</v>
      </c>
      <c r="Y653">
        <v>0</v>
      </c>
      <c r="Z653">
        <v>1.0964912280701801E-2</v>
      </c>
      <c r="AA653">
        <v>3.6826915194730798</v>
      </c>
      <c r="AB653">
        <v>3.22326890200732</v>
      </c>
      <c r="AC653">
        <v>0.66221369764716997</v>
      </c>
      <c r="AD653">
        <v>3.4870527138951299</v>
      </c>
      <c r="AE653">
        <v>9.4974153170813391</v>
      </c>
      <c r="AF653">
        <v>6.39742946417089</v>
      </c>
      <c r="AG653">
        <v>0</v>
      </c>
      <c r="AH653">
        <v>1.6244678467398601</v>
      </c>
      <c r="AI653">
        <v>6.1676149937826104</v>
      </c>
      <c r="AJ653">
        <v>5.8143571988137897</v>
      </c>
      <c r="AK653">
        <v>0</v>
      </c>
      <c r="AL653">
        <v>0.58392284835742903</v>
      </c>
      <c r="AM653">
        <v>3.9919525466716799</v>
      </c>
      <c r="AN653">
        <v>3.9641150442508</v>
      </c>
      <c r="AO653">
        <v>0.36319612590799</v>
      </c>
      <c r="AP653">
        <v>2.8901064979163502</v>
      </c>
      <c r="AQ653">
        <v>8.4041777993684708</v>
      </c>
      <c r="AR653">
        <v>5.9223812435890899</v>
      </c>
      <c r="AS653">
        <v>0</v>
      </c>
      <c r="AT653">
        <v>0.509592326139089</v>
      </c>
      <c r="AU653">
        <v>3.7418300653594798</v>
      </c>
      <c r="AV653">
        <v>3.1847742849261098</v>
      </c>
      <c r="AW653">
        <v>0</v>
      </c>
      <c r="AX653">
        <v>0</v>
      </c>
      <c r="AY653">
        <v>1.5955093373247899</v>
      </c>
      <c r="AZ653">
        <v>1.9215262947671401</v>
      </c>
      <c r="BA653">
        <v>0</v>
      </c>
      <c r="BB653">
        <v>0</v>
      </c>
      <c r="BC653">
        <v>0.79177729871929703</v>
      </c>
      <c r="BD653">
        <v>1.1981418225882501</v>
      </c>
      <c r="BE653">
        <v>0</v>
      </c>
      <c r="BF653">
        <v>0</v>
      </c>
      <c r="BG653">
        <v>1.3377168470388401</v>
      </c>
      <c r="BH653">
        <v>1.3539910851282499</v>
      </c>
      <c r="BI653">
        <v>0</v>
      </c>
      <c r="BJ653">
        <v>0</v>
      </c>
      <c r="BK653">
        <v>0</v>
      </c>
      <c r="BL653">
        <v>0.72654418165814805</v>
      </c>
    </row>
    <row r="654" spans="1:64" x14ac:dyDescent="0.25">
      <c r="A654" s="15" t="str">
        <f t="shared" si="20"/>
        <v xml:space="preserve">  CLD [NCL+DQ] / [Capital + ALLL]--35703</v>
      </c>
      <c r="B654" s="15" t="str">
        <f t="shared" si="21"/>
        <v xml:space="preserve">  CLD [NCL+DQ] / [Capital + ALLL]</v>
      </c>
      <c r="C654">
        <v>8</v>
      </c>
      <c r="D654" s="22">
        <v>35703</v>
      </c>
      <c r="E654">
        <v>0</v>
      </c>
      <c r="F654">
        <v>0</v>
      </c>
      <c r="G654">
        <v>0</v>
      </c>
      <c r="H654">
        <v>0.819220633514125</v>
      </c>
      <c r="I654">
        <v>0</v>
      </c>
      <c r="J654">
        <v>0</v>
      </c>
      <c r="K654">
        <v>0</v>
      </c>
      <c r="L654">
        <v>0.22187109742528299</v>
      </c>
      <c r="M654">
        <v>0</v>
      </c>
      <c r="N654">
        <v>0</v>
      </c>
      <c r="O654">
        <v>0</v>
      </c>
      <c r="P654">
        <v>0.32767608710309798</v>
      </c>
      <c r="Q654">
        <v>0</v>
      </c>
      <c r="R654">
        <v>0</v>
      </c>
      <c r="S654">
        <v>0</v>
      </c>
      <c r="T654">
        <v>0.17404553184978699</v>
      </c>
      <c r="U654">
        <v>0</v>
      </c>
      <c r="V654">
        <v>0</v>
      </c>
      <c r="W654">
        <v>0</v>
      </c>
      <c r="X654">
        <v>0.233780324394571</v>
      </c>
      <c r="Y654">
        <v>0</v>
      </c>
      <c r="Z654">
        <v>0</v>
      </c>
      <c r="AA654">
        <v>0</v>
      </c>
      <c r="AB654">
        <v>0.90325694825986103</v>
      </c>
      <c r="AC654">
        <v>0</v>
      </c>
      <c r="AD654">
        <v>0</v>
      </c>
      <c r="AE654">
        <v>0</v>
      </c>
      <c r="AF654">
        <v>0.26215334767638998</v>
      </c>
      <c r="AG654">
        <v>0</v>
      </c>
      <c r="AH654">
        <v>0</v>
      </c>
      <c r="AI654">
        <v>0</v>
      </c>
      <c r="AJ654">
        <v>0.12944535994057799</v>
      </c>
      <c r="AK654">
        <v>0</v>
      </c>
      <c r="AL654">
        <v>0</v>
      </c>
      <c r="AM654">
        <v>0</v>
      </c>
      <c r="AN654">
        <v>0.22230935645738401</v>
      </c>
      <c r="AO654">
        <v>0</v>
      </c>
      <c r="AP654">
        <v>0</v>
      </c>
      <c r="AQ654">
        <v>0</v>
      </c>
      <c r="AR654">
        <v>7.1450021708007197E-2</v>
      </c>
      <c r="AS654">
        <v>0</v>
      </c>
      <c r="AT654">
        <v>0</v>
      </c>
      <c r="AU654">
        <v>0</v>
      </c>
      <c r="AV654">
        <v>0.31861658518384101</v>
      </c>
      <c r="AW654">
        <v>0</v>
      </c>
      <c r="AX654">
        <v>0</v>
      </c>
      <c r="AY654">
        <v>0</v>
      </c>
      <c r="AZ654">
        <v>0.28852169873447298</v>
      </c>
      <c r="BA654">
        <v>0</v>
      </c>
      <c r="BB654">
        <v>0</v>
      </c>
      <c r="BC654">
        <v>0</v>
      </c>
      <c r="BD654">
        <v>0.24734222896236899</v>
      </c>
      <c r="BE654">
        <v>0</v>
      </c>
      <c r="BF654">
        <v>0</v>
      </c>
      <c r="BG654">
        <v>0</v>
      </c>
      <c r="BH654">
        <v>0.291979642107069</v>
      </c>
      <c r="BI654">
        <v>0</v>
      </c>
      <c r="BJ654">
        <v>0</v>
      </c>
      <c r="BK654">
        <v>0</v>
      </c>
      <c r="BL654">
        <v>0.72810036688517799</v>
      </c>
    </row>
    <row r="655" spans="1:64" x14ac:dyDescent="0.25">
      <c r="A655" s="15" t="str">
        <f t="shared" si="20"/>
        <v xml:space="preserve">  CRE [NCL+DQ] / [Capital + ALLL]--35703</v>
      </c>
      <c r="B655" s="15" t="str">
        <f t="shared" si="21"/>
        <v xml:space="preserve">  CRE [NCL+DQ] / [Capital + ALLL]</v>
      </c>
      <c r="C655">
        <v>9</v>
      </c>
      <c r="D655" s="22">
        <v>35703</v>
      </c>
      <c r="E655">
        <v>0</v>
      </c>
      <c r="F655">
        <v>0.23094688221709</v>
      </c>
      <c r="G655">
        <v>2.2742363877821998</v>
      </c>
      <c r="H655">
        <v>2.38183379145589</v>
      </c>
      <c r="I655">
        <v>0</v>
      </c>
      <c r="J655">
        <v>0</v>
      </c>
      <c r="K655">
        <v>2.1807733261006499</v>
      </c>
      <c r="L655">
        <v>1.6334725122071301</v>
      </c>
      <c r="M655">
        <v>0</v>
      </c>
      <c r="N655">
        <v>0.40530076790778302</v>
      </c>
      <c r="O655">
        <v>2.8317449316404302</v>
      </c>
      <c r="P655">
        <v>2.05764093822116</v>
      </c>
      <c r="Q655">
        <v>0</v>
      </c>
      <c r="R655">
        <v>3.11114567939644E-2</v>
      </c>
      <c r="S655">
        <v>1.28198364547613</v>
      </c>
      <c r="T655">
        <v>1.89172466876421</v>
      </c>
      <c r="U655">
        <v>0</v>
      </c>
      <c r="V655">
        <v>6.3798885383693493E-2</v>
      </c>
      <c r="W655">
        <v>2.3478439866797598</v>
      </c>
      <c r="X655">
        <v>1.6100213164916699</v>
      </c>
      <c r="Y655">
        <v>0</v>
      </c>
      <c r="Z655">
        <v>6.6067839551541302E-2</v>
      </c>
      <c r="AA655">
        <v>2.1493819010464201</v>
      </c>
      <c r="AB655">
        <v>3.0931481599973498</v>
      </c>
      <c r="AC655">
        <v>0</v>
      </c>
      <c r="AD655">
        <v>2.15954735887358E-2</v>
      </c>
      <c r="AE655">
        <v>1.6432532063268801</v>
      </c>
      <c r="AF655">
        <v>1.4879581834707301</v>
      </c>
      <c r="AG655">
        <v>0</v>
      </c>
      <c r="AH655">
        <v>0</v>
      </c>
      <c r="AI655">
        <v>0.20731989831602901</v>
      </c>
      <c r="AJ655">
        <v>0.74876451156285395</v>
      </c>
      <c r="AK655">
        <v>0</v>
      </c>
      <c r="AL655">
        <v>0.96936632235723696</v>
      </c>
      <c r="AM655">
        <v>3.84207747409519</v>
      </c>
      <c r="AN655">
        <v>2.6535828134871302</v>
      </c>
      <c r="AO655">
        <v>0</v>
      </c>
      <c r="AP655">
        <v>0</v>
      </c>
      <c r="AQ655">
        <v>1.1841326228537601</v>
      </c>
      <c r="AR655">
        <v>1.0801763461388001</v>
      </c>
      <c r="AS655">
        <v>0</v>
      </c>
      <c r="AT655">
        <v>0.23114706732158299</v>
      </c>
      <c r="AU655">
        <v>2.59408111070515</v>
      </c>
      <c r="AV655">
        <v>1.7898631895870201</v>
      </c>
      <c r="AW655">
        <v>0</v>
      </c>
      <c r="AX655">
        <v>0.55061308861061997</v>
      </c>
      <c r="AY655">
        <v>3.1598395392850098</v>
      </c>
      <c r="AZ655">
        <v>1.99869905050936</v>
      </c>
      <c r="BA655">
        <v>0</v>
      </c>
      <c r="BB655">
        <v>0</v>
      </c>
      <c r="BC655">
        <v>2.5319283318768102</v>
      </c>
      <c r="BD655">
        <v>1.6417212620641599</v>
      </c>
      <c r="BE655">
        <v>0</v>
      </c>
      <c r="BF655">
        <v>0.636631052512588</v>
      </c>
      <c r="BG655">
        <v>3.25462540649022</v>
      </c>
      <c r="BH655">
        <v>2.6461809296165102</v>
      </c>
      <c r="BI655">
        <v>0</v>
      </c>
      <c r="BJ655">
        <v>0.51376685664681299</v>
      </c>
      <c r="BK655">
        <v>4.5182646410149703</v>
      </c>
      <c r="BL655">
        <v>2.7017374855793901</v>
      </c>
    </row>
    <row r="656" spans="1:64" x14ac:dyDescent="0.25">
      <c r="A656" s="15" t="str">
        <f t="shared" si="20"/>
        <v xml:space="preserve">  Res RE [NCL+DQ] / [Capital + ALLL]--35703</v>
      </c>
      <c r="B656" s="15" t="str">
        <f t="shared" si="21"/>
        <v xml:space="preserve">  Res RE [NCL+DQ] / [Capital + ALLL]</v>
      </c>
      <c r="C656">
        <v>10</v>
      </c>
      <c r="D656" s="22">
        <v>35703</v>
      </c>
      <c r="E656">
        <v>0.26393929396238902</v>
      </c>
      <c r="F656">
        <v>2.30045311955385</v>
      </c>
      <c r="G656">
        <v>3.9842025786967099</v>
      </c>
      <c r="H656">
        <v>3.1359078203070498</v>
      </c>
      <c r="I656">
        <v>0.116740612921758</v>
      </c>
      <c r="J656">
        <v>1.5322207220072901</v>
      </c>
      <c r="K656">
        <v>3.82619099698623</v>
      </c>
      <c r="L656">
        <v>2.5984614683899201</v>
      </c>
      <c r="M656">
        <v>0.39473157810512799</v>
      </c>
      <c r="N656">
        <v>2.1193993526626702</v>
      </c>
      <c r="O656">
        <v>4.9247043129868997</v>
      </c>
      <c r="P656">
        <v>3.3537459863362198</v>
      </c>
      <c r="Q656">
        <v>2.03104159088153</v>
      </c>
      <c r="R656">
        <v>3.7133077481589001</v>
      </c>
      <c r="S656">
        <v>6.61081770169368</v>
      </c>
      <c r="T656">
        <v>4.6292459541895097</v>
      </c>
      <c r="U656">
        <v>0.30586625649469001</v>
      </c>
      <c r="V656">
        <v>1.77515258828347</v>
      </c>
      <c r="W656">
        <v>4.1671951025415703</v>
      </c>
      <c r="X656">
        <v>2.7004456432149002</v>
      </c>
      <c r="Y656">
        <v>0</v>
      </c>
      <c r="Z656">
        <v>1.67420314152673</v>
      </c>
      <c r="AA656">
        <v>3.63852959121416</v>
      </c>
      <c r="AB656">
        <v>2.9249312067611002</v>
      </c>
      <c r="AC656">
        <v>0</v>
      </c>
      <c r="AD656">
        <v>0.54209421023653304</v>
      </c>
      <c r="AE656">
        <v>1.5948288832004001</v>
      </c>
      <c r="AF656">
        <v>1.0270068737026701</v>
      </c>
      <c r="AG656">
        <v>0</v>
      </c>
      <c r="AH656">
        <v>3.9128733533324599E-2</v>
      </c>
      <c r="AI656">
        <v>1.6000783869105499</v>
      </c>
      <c r="AJ656">
        <v>0.90690090596984196</v>
      </c>
      <c r="AK656">
        <v>1.9541535735680799</v>
      </c>
      <c r="AL656">
        <v>4.2438424271525701</v>
      </c>
      <c r="AM656">
        <v>8.0240679615187904</v>
      </c>
      <c r="AN656">
        <v>5.5788666757341101</v>
      </c>
      <c r="AO656">
        <v>0</v>
      </c>
      <c r="AP656">
        <v>0.82244799225931298</v>
      </c>
      <c r="AQ656">
        <v>2.62593783494105</v>
      </c>
      <c r="AR656">
        <v>1.7064637206461799</v>
      </c>
      <c r="AS656">
        <v>0.25343189017951401</v>
      </c>
      <c r="AT656">
        <v>1.6708030491047701</v>
      </c>
      <c r="AU656">
        <v>3.9380911435941499</v>
      </c>
      <c r="AV656">
        <v>2.74391410554566</v>
      </c>
      <c r="AW656">
        <v>1.76591515841153</v>
      </c>
      <c r="AX656">
        <v>3.8572242069887599</v>
      </c>
      <c r="AY656">
        <v>6.8984964725978397</v>
      </c>
      <c r="AZ656">
        <v>4.7485702590597496</v>
      </c>
      <c r="BA656">
        <v>0.25309597399155698</v>
      </c>
      <c r="BB656">
        <v>1.9615354277061401</v>
      </c>
      <c r="BC656">
        <v>4.4980652218232002</v>
      </c>
      <c r="BD656">
        <v>2.9120697515391401</v>
      </c>
      <c r="BE656">
        <v>0</v>
      </c>
      <c r="BF656">
        <v>0.39596295591234698</v>
      </c>
      <c r="BG656">
        <v>2.64262954886894</v>
      </c>
      <c r="BH656">
        <v>1.7249585689915701</v>
      </c>
      <c r="BI656">
        <v>0.40927796233123198</v>
      </c>
      <c r="BJ656">
        <v>1.5462451829759001</v>
      </c>
      <c r="BK656">
        <v>4.2218877309262899</v>
      </c>
      <c r="BL656">
        <v>2.8038186592245902</v>
      </c>
    </row>
    <row r="657" spans="1:64" x14ac:dyDescent="0.25">
      <c r="A657" s="15" t="str">
        <f t="shared" si="20"/>
        <v xml:space="preserve">  C&amp;I [NCL+DQ] / [Capital + ALLL]--35703</v>
      </c>
      <c r="B657" s="15" t="str">
        <f t="shared" si="21"/>
        <v xml:space="preserve">  C&amp;I [NCL+DQ] / [Capital + ALLL]</v>
      </c>
      <c r="C657">
        <v>11</v>
      </c>
      <c r="D657" s="22">
        <v>35703</v>
      </c>
      <c r="E657">
        <v>1.44522144522145</v>
      </c>
      <c r="F657">
        <v>3.8104386807556798</v>
      </c>
      <c r="G657">
        <v>8.8632838466651904</v>
      </c>
      <c r="H657">
        <v>6.9693995783368496</v>
      </c>
      <c r="I657">
        <v>1.0973297446479</v>
      </c>
      <c r="J657">
        <v>3.7313602143644999</v>
      </c>
      <c r="K657">
        <v>8.8514489738041</v>
      </c>
      <c r="L657">
        <v>6.0863326213508104</v>
      </c>
      <c r="M657">
        <v>0.46938027893576401</v>
      </c>
      <c r="N657">
        <v>2.05573812396177</v>
      </c>
      <c r="O657">
        <v>5.3485637798978498</v>
      </c>
      <c r="P657">
        <v>3.9632902828843801</v>
      </c>
      <c r="Q657">
        <v>2.05662904151521</v>
      </c>
      <c r="R657">
        <v>5.1757188498402602</v>
      </c>
      <c r="S657">
        <v>8.8129781060406192</v>
      </c>
      <c r="T657">
        <v>5.8109924501302999</v>
      </c>
      <c r="U657">
        <v>0.71962530511970901</v>
      </c>
      <c r="V657">
        <v>3.0518497913106799</v>
      </c>
      <c r="W657">
        <v>7.3918965138484696</v>
      </c>
      <c r="X657">
        <v>5.06266042351848</v>
      </c>
      <c r="Y657">
        <v>1.9063074839371099</v>
      </c>
      <c r="Z657">
        <v>5.7899211732446103</v>
      </c>
      <c r="AA657">
        <v>13.191716225145701</v>
      </c>
      <c r="AB657">
        <v>8.9882626800480097</v>
      </c>
      <c r="AC657">
        <v>2.4129049643170699</v>
      </c>
      <c r="AD657">
        <v>6.0732096876065604</v>
      </c>
      <c r="AE657">
        <v>11.2287349006192</v>
      </c>
      <c r="AF657">
        <v>8.0328954700789108</v>
      </c>
      <c r="AG657">
        <v>0.99125381647241795</v>
      </c>
      <c r="AH657">
        <v>4.08498463494755</v>
      </c>
      <c r="AI657">
        <v>10.133149760759901</v>
      </c>
      <c r="AJ657">
        <v>6.9433825868880197</v>
      </c>
      <c r="AK657">
        <v>1.5339932676414201</v>
      </c>
      <c r="AL657">
        <v>3.7675635128710598</v>
      </c>
      <c r="AM657">
        <v>8.9626883611371504</v>
      </c>
      <c r="AN657">
        <v>6.4386311359519999</v>
      </c>
      <c r="AO657">
        <v>1.4042426053182</v>
      </c>
      <c r="AP657">
        <v>4.5891931902294596</v>
      </c>
      <c r="AQ657">
        <v>10.361182050346599</v>
      </c>
      <c r="AR657">
        <v>7.0633800599629204</v>
      </c>
      <c r="AS657">
        <v>1.55919319310672</v>
      </c>
      <c r="AT657">
        <v>4.5081967213114797</v>
      </c>
      <c r="AU657">
        <v>9.9289601595280601</v>
      </c>
      <c r="AV657">
        <v>6.5751517678405804</v>
      </c>
      <c r="AW657">
        <v>1.0749893614606401</v>
      </c>
      <c r="AX657">
        <v>2.9816298838037998</v>
      </c>
      <c r="AY657">
        <v>7.5421137123974802</v>
      </c>
      <c r="AZ657">
        <v>5.0548771095626002</v>
      </c>
      <c r="BA657">
        <v>2.1037007087273798</v>
      </c>
      <c r="BB657">
        <v>5.9426299091340402</v>
      </c>
      <c r="BC657">
        <v>10.564224585637399</v>
      </c>
      <c r="BD657">
        <v>7.9420031130773099</v>
      </c>
      <c r="BE657">
        <v>0</v>
      </c>
      <c r="BF657">
        <v>0.94962702310799996</v>
      </c>
      <c r="BG657">
        <v>3.0960431031369899</v>
      </c>
      <c r="BH657">
        <v>2.54006044977067</v>
      </c>
      <c r="BI657">
        <v>0.38888976472855802</v>
      </c>
      <c r="BJ657">
        <v>2.5301562163304001</v>
      </c>
      <c r="BK657">
        <v>6.15625</v>
      </c>
      <c r="BL657">
        <v>4.3106718016344896</v>
      </c>
    </row>
    <row r="658" spans="1:64" x14ac:dyDescent="0.25">
      <c r="A658" s="15" t="str">
        <f t="shared" si="20"/>
        <v xml:space="preserve">  Ind [NCL+DQ] / [Capital + ALLL]--35703</v>
      </c>
      <c r="B658" s="15" t="str">
        <f t="shared" si="21"/>
        <v xml:space="preserve">  Ind [NCL+DQ] / [Capital + ALLL]</v>
      </c>
      <c r="C658">
        <v>12</v>
      </c>
      <c r="D658" s="22">
        <v>35703</v>
      </c>
      <c r="E658">
        <v>0.678638546669451</v>
      </c>
      <c r="F658">
        <v>1.6901899285589801</v>
      </c>
      <c r="G658">
        <v>3.1007751937984498</v>
      </c>
      <c r="H658">
        <v>2.9828795387031999</v>
      </c>
      <c r="I658">
        <v>0.53382668601679195</v>
      </c>
      <c r="J658">
        <v>1.37301482687521</v>
      </c>
      <c r="K658">
        <v>2.9983274567154101</v>
      </c>
      <c r="L658">
        <v>2.2278905915850702</v>
      </c>
      <c r="M658">
        <v>0.433503669517112</v>
      </c>
      <c r="N658">
        <v>1.37213127499201</v>
      </c>
      <c r="O658">
        <v>3.2228631610748799</v>
      </c>
      <c r="P658">
        <v>2.4210147551255599</v>
      </c>
      <c r="Q658">
        <v>1.3055064826181999</v>
      </c>
      <c r="R658">
        <v>2.27664052037498</v>
      </c>
      <c r="S658">
        <v>3.4808043875685599</v>
      </c>
      <c r="T658">
        <v>2.8150067211101302</v>
      </c>
      <c r="U658">
        <v>0.561429051901154</v>
      </c>
      <c r="V658">
        <v>1.4352935983022901</v>
      </c>
      <c r="W658">
        <v>3.0153527491341299</v>
      </c>
      <c r="X658">
        <v>2.1541585465970501</v>
      </c>
      <c r="Y658">
        <v>0.60707832482696999</v>
      </c>
      <c r="Z658">
        <v>1.4294445039652599</v>
      </c>
      <c r="AA658">
        <v>2.9599601771625599</v>
      </c>
      <c r="AB658">
        <v>2.3582432318797699</v>
      </c>
      <c r="AC658">
        <v>0.207383966802697</v>
      </c>
      <c r="AD658">
        <v>0.763835774940676</v>
      </c>
      <c r="AE658">
        <v>2.0184200246472899</v>
      </c>
      <c r="AF658">
        <v>1.74191964096517</v>
      </c>
      <c r="AG658">
        <v>0.30059203190080303</v>
      </c>
      <c r="AH658">
        <v>1.03937637417549</v>
      </c>
      <c r="AI658">
        <v>3.1147861870556</v>
      </c>
      <c r="AJ658">
        <v>3.4213598062303698</v>
      </c>
      <c r="AK658">
        <v>0.90436413042317698</v>
      </c>
      <c r="AL658">
        <v>1.9429274269378001</v>
      </c>
      <c r="AM658">
        <v>3.6360075499492299</v>
      </c>
      <c r="AN658">
        <v>2.7142437626167402</v>
      </c>
      <c r="AO658">
        <v>0.37225705329153602</v>
      </c>
      <c r="AP658">
        <v>1.0995601759296301</v>
      </c>
      <c r="AQ658">
        <v>2.5038402457757298</v>
      </c>
      <c r="AR658">
        <v>1.7342956572613699</v>
      </c>
      <c r="AS658">
        <v>0.58121749770571995</v>
      </c>
      <c r="AT658">
        <v>1.3016670472710701</v>
      </c>
      <c r="AU658">
        <v>2.8857772407420601</v>
      </c>
      <c r="AV658">
        <v>2.0551263722704598</v>
      </c>
      <c r="AW658">
        <v>0.93270219377794195</v>
      </c>
      <c r="AX658">
        <v>1.9509058118359299</v>
      </c>
      <c r="AY658">
        <v>3.6119307071003002</v>
      </c>
      <c r="AZ658">
        <v>2.69088512909005</v>
      </c>
      <c r="BA658">
        <v>0.59935730205186999</v>
      </c>
      <c r="BB658">
        <v>1.5363904176404799</v>
      </c>
      <c r="BC658">
        <v>3.3572364236346099</v>
      </c>
      <c r="BD658">
        <v>2.32467361274152</v>
      </c>
      <c r="BE658">
        <v>0.41720450625390498</v>
      </c>
      <c r="BF658">
        <v>1.7509296437343</v>
      </c>
      <c r="BG658">
        <v>8.2078607777556503</v>
      </c>
      <c r="BH658">
        <v>8.73656974033055</v>
      </c>
      <c r="BI658">
        <v>0.385741172916993</v>
      </c>
      <c r="BJ658">
        <v>1.19531289683633</v>
      </c>
      <c r="BK658">
        <v>2.7496882609500002</v>
      </c>
      <c r="BL658">
        <v>1.9899919565744799</v>
      </c>
    </row>
    <row r="659" spans="1:64" x14ac:dyDescent="0.25">
      <c r="A659" s="15" t="str">
        <f t="shared" si="20"/>
        <v xml:space="preserve">  OREO / [Capital + ALLL]--35703</v>
      </c>
      <c r="B659" s="15" t="str">
        <f t="shared" si="21"/>
        <v xml:space="preserve">  OREO / [Capital + ALLL]</v>
      </c>
      <c r="C659">
        <v>13</v>
      </c>
      <c r="D659" s="22">
        <v>35703</v>
      </c>
      <c r="E659">
        <v>0</v>
      </c>
      <c r="F659">
        <v>0</v>
      </c>
      <c r="G659">
        <v>0.64425206361989096</v>
      </c>
      <c r="H659">
        <v>0.84447978743822105</v>
      </c>
      <c r="I659">
        <v>0</v>
      </c>
      <c r="J659">
        <v>0</v>
      </c>
      <c r="K659">
        <v>0.64483553169230401</v>
      </c>
      <c r="L659">
        <v>0.73283549034419304</v>
      </c>
      <c r="M659">
        <v>0</v>
      </c>
      <c r="N659">
        <v>0</v>
      </c>
      <c r="O659">
        <v>1.2068098303058901</v>
      </c>
      <c r="P659">
        <v>1.11989035356169</v>
      </c>
      <c r="Q659">
        <v>0.16097875080489399</v>
      </c>
      <c r="R659">
        <v>0.44661318335952399</v>
      </c>
      <c r="S659">
        <v>1.2731902510003601</v>
      </c>
      <c r="T659">
        <v>1.0759010426156701</v>
      </c>
      <c r="U659">
        <v>0</v>
      </c>
      <c r="V659">
        <v>0</v>
      </c>
      <c r="W659">
        <v>0.63335518645060895</v>
      </c>
      <c r="X659">
        <v>0.68624801617662701</v>
      </c>
      <c r="Y659">
        <v>0</v>
      </c>
      <c r="Z659">
        <v>0</v>
      </c>
      <c r="AA659">
        <v>0.40574451605393103</v>
      </c>
      <c r="AB659">
        <v>0.86272369626271495</v>
      </c>
      <c r="AC659">
        <v>0</v>
      </c>
      <c r="AD659">
        <v>0</v>
      </c>
      <c r="AE659">
        <v>0.54381408873263204</v>
      </c>
      <c r="AF659">
        <v>0.89495585796896304</v>
      </c>
      <c r="AG659">
        <v>0</v>
      </c>
      <c r="AH659">
        <v>0</v>
      </c>
      <c r="AI659">
        <v>0.54769830350681104</v>
      </c>
      <c r="AJ659">
        <v>0.73086410266027502</v>
      </c>
      <c r="AK659">
        <v>0</v>
      </c>
      <c r="AL659">
        <v>0</v>
      </c>
      <c r="AM659">
        <v>0.97522237858695304</v>
      </c>
      <c r="AN659">
        <v>1.1716816396981999</v>
      </c>
      <c r="AO659">
        <v>0</v>
      </c>
      <c r="AP659">
        <v>0</v>
      </c>
      <c r="AQ659">
        <v>0.52847915443335303</v>
      </c>
      <c r="AR659">
        <v>0.75756747361801602</v>
      </c>
      <c r="AS659">
        <v>0</v>
      </c>
      <c r="AT659">
        <v>0</v>
      </c>
      <c r="AU659">
        <v>0.63441712926249005</v>
      </c>
      <c r="AV659">
        <v>0.75590546123853697</v>
      </c>
      <c r="AW659">
        <v>0</v>
      </c>
      <c r="AX659">
        <v>0</v>
      </c>
      <c r="AY659">
        <v>0.828282925623262</v>
      </c>
      <c r="AZ659">
        <v>0.82958721272734903</v>
      </c>
      <c r="BA659">
        <v>0</v>
      </c>
      <c r="BB659">
        <v>0</v>
      </c>
      <c r="BC659">
        <v>0.99506027738974701</v>
      </c>
      <c r="BD659">
        <v>0.83230863032985303</v>
      </c>
      <c r="BE659">
        <v>0</v>
      </c>
      <c r="BF659">
        <v>0</v>
      </c>
      <c r="BG659">
        <v>0.15569564487635201</v>
      </c>
      <c r="BH659">
        <v>0.45570738491728502</v>
      </c>
      <c r="BI659">
        <v>0</v>
      </c>
      <c r="BJ659">
        <v>0</v>
      </c>
      <c r="BK659">
        <v>0.69687947529407701</v>
      </c>
      <c r="BL659">
        <v>0.84283742688777097</v>
      </c>
    </row>
    <row r="660" spans="1:64" x14ac:dyDescent="0.25">
      <c r="A660" s="15" t="str">
        <f t="shared" si="20"/>
        <v>ROAA--35703</v>
      </c>
      <c r="B660" s="15" t="str">
        <f t="shared" si="21"/>
        <v>ROAA</v>
      </c>
      <c r="C660">
        <v>14</v>
      </c>
      <c r="D660" s="22">
        <v>35703</v>
      </c>
      <c r="E660">
        <v>1.05</v>
      </c>
      <c r="F660">
        <v>1.36</v>
      </c>
      <c r="G660">
        <v>1.54</v>
      </c>
      <c r="H660">
        <v>1.3905154639175299</v>
      </c>
      <c r="I660">
        <v>1.04</v>
      </c>
      <c r="J660">
        <v>1.3</v>
      </c>
      <c r="K660">
        <v>1.58</v>
      </c>
      <c r="L660">
        <v>1.33986257928118</v>
      </c>
      <c r="M660">
        <v>0.96</v>
      </c>
      <c r="N660">
        <v>1.26</v>
      </c>
      <c r="O660">
        <v>1.56</v>
      </c>
      <c r="P660">
        <v>1.2206124031007799</v>
      </c>
      <c r="Q660">
        <v>1.2</v>
      </c>
      <c r="R660">
        <v>1.29</v>
      </c>
      <c r="S660">
        <v>1.39</v>
      </c>
      <c r="T660">
        <v>1.2755172413793101</v>
      </c>
      <c r="U660">
        <v>1.01</v>
      </c>
      <c r="V660">
        <v>1.3</v>
      </c>
      <c r="W660">
        <v>1.58</v>
      </c>
      <c r="X660">
        <v>1.3362598425196801</v>
      </c>
      <c r="Y660">
        <v>1.1200000000000001</v>
      </c>
      <c r="Z660">
        <v>1.4950000000000001</v>
      </c>
      <c r="AA660">
        <v>1.655</v>
      </c>
      <c r="AB660">
        <v>1.319375</v>
      </c>
      <c r="AC660">
        <v>0.98250000000000004</v>
      </c>
      <c r="AD660">
        <v>1.23</v>
      </c>
      <c r="AE660">
        <v>1.44</v>
      </c>
      <c r="AF660">
        <v>1.2362068965517199</v>
      </c>
      <c r="AG660">
        <v>1.08</v>
      </c>
      <c r="AH660">
        <v>1.35</v>
      </c>
      <c r="AI660">
        <v>1.68</v>
      </c>
      <c r="AJ660">
        <v>1.6706422018348599</v>
      </c>
      <c r="AK660">
        <v>1.0974999999999999</v>
      </c>
      <c r="AL660">
        <v>1.27</v>
      </c>
      <c r="AM660">
        <v>1.44</v>
      </c>
      <c r="AN660">
        <v>1.28858695652174</v>
      </c>
      <c r="AO660">
        <v>1.05</v>
      </c>
      <c r="AP660">
        <v>1.3</v>
      </c>
      <c r="AQ660">
        <v>1.58</v>
      </c>
      <c r="AR660">
        <v>1.35604887983707</v>
      </c>
      <c r="AS660">
        <v>1.03</v>
      </c>
      <c r="AT660">
        <v>1.32</v>
      </c>
      <c r="AU660">
        <v>1.63</v>
      </c>
      <c r="AV660">
        <v>1.35757793764988</v>
      </c>
      <c r="AW660">
        <v>1.06</v>
      </c>
      <c r="AX660">
        <v>1.2749999999999999</v>
      </c>
      <c r="AY660">
        <v>1.49</v>
      </c>
      <c r="AZ660">
        <v>1.2944117647058799</v>
      </c>
      <c r="BA660">
        <v>0.97250000000000003</v>
      </c>
      <c r="BB660">
        <v>1.3</v>
      </c>
      <c r="BC660">
        <v>1.6174999999999999</v>
      </c>
      <c r="BD660">
        <v>1.22778409090909</v>
      </c>
      <c r="BE660">
        <v>1.0125</v>
      </c>
      <c r="BF660">
        <v>1.395</v>
      </c>
      <c r="BG660">
        <v>1.7875000000000001</v>
      </c>
      <c r="BH660">
        <v>1.9874000000000001</v>
      </c>
      <c r="BI660">
        <v>0.90749999999999997</v>
      </c>
      <c r="BJ660">
        <v>1.2849999999999999</v>
      </c>
      <c r="BK660">
        <v>1.65</v>
      </c>
      <c r="BL660">
        <v>1.2439682539682499</v>
      </c>
    </row>
    <row r="661" spans="1:64" x14ac:dyDescent="0.25">
      <c r="A661" s="15" t="str">
        <f t="shared" si="20"/>
        <v>NIM--35703</v>
      </c>
      <c r="B661" s="15" t="str">
        <f t="shared" si="21"/>
        <v>NIM</v>
      </c>
      <c r="C661">
        <v>15</v>
      </c>
      <c r="D661" s="22">
        <v>35703</v>
      </c>
      <c r="E661">
        <v>4.54</v>
      </c>
      <c r="F661">
        <v>4.93</v>
      </c>
      <c r="G661">
        <v>5.39</v>
      </c>
      <c r="H661">
        <v>5.1140206185567001</v>
      </c>
      <c r="I661">
        <v>4.4000000000000004</v>
      </c>
      <c r="J661">
        <v>4.82</v>
      </c>
      <c r="K661">
        <v>5.3</v>
      </c>
      <c r="L661">
        <v>4.8998414376321398</v>
      </c>
      <c r="M661">
        <v>4.21</v>
      </c>
      <c r="N661">
        <v>4.6900000000000004</v>
      </c>
      <c r="O661">
        <v>5.23</v>
      </c>
      <c r="P661">
        <v>4.7564928017718699</v>
      </c>
      <c r="Q661">
        <v>4.74</v>
      </c>
      <c r="R661">
        <v>5.01</v>
      </c>
      <c r="S661">
        <v>5.32</v>
      </c>
      <c r="T661">
        <v>5.0599999999999996</v>
      </c>
      <c r="U661">
        <v>4.42</v>
      </c>
      <c r="V661">
        <v>4.8250000000000002</v>
      </c>
      <c r="W661">
        <v>5.31</v>
      </c>
      <c r="X661">
        <v>4.8835236220472398</v>
      </c>
      <c r="Y661">
        <v>4.9074999999999998</v>
      </c>
      <c r="Z661">
        <v>5.375</v>
      </c>
      <c r="AA661">
        <v>5.8925000000000001</v>
      </c>
      <c r="AB661">
        <v>5.3964583333333298</v>
      </c>
      <c r="AC661">
        <v>4.28</v>
      </c>
      <c r="AD661">
        <v>4.66</v>
      </c>
      <c r="AE661">
        <v>5.0075000000000003</v>
      </c>
      <c r="AF661">
        <v>4.6168965517241398</v>
      </c>
      <c r="AG661">
        <v>4.3499999999999996</v>
      </c>
      <c r="AH661">
        <v>4.76</v>
      </c>
      <c r="AI661">
        <v>5.4050000000000002</v>
      </c>
      <c r="AJ661">
        <v>5.45440366972477</v>
      </c>
      <c r="AK661">
        <v>4.2774999999999999</v>
      </c>
      <c r="AL661">
        <v>4.5049999999999999</v>
      </c>
      <c r="AM661">
        <v>4.9775</v>
      </c>
      <c r="AN661">
        <v>4.6117391304347803</v>
      </c>
      <c r="AO661">
        <v>4.33</v>
      </c>
      <c r="AP661">
        <v>4.7</v>
      </c>
      <c r="AQ661">
        <v>5.08</v>
      </c>
      <c r="AR661">
        <v>4.7228105906313598</v>
      </c>
      <c r="AS661">
        <v>4.3899999999999997</v>
      </c>
      <c r="AT661">
        <v>4.87</v>
      </c>
      <c r="AU661">
        <v>5.31</v>
      </c>
      <c r="AV661">
        <v>4.9077697841726602</v>
      </c>
      <c r="AW661">
        <v>4.3975</v>
      </c>
      <c r="AX661">
        <v>4.875</v>
      </c>
      <c r="AY661">
        <v>5.3125</v>
      </c>
      <c r="AZ661">
        <v>4.9131372549019598</v>
      </c>
      <c r="BA661">
        <v>4.63</v>
      </c>
      <c r="BB661">
        <v>5.01</v>
      </c>
      <c r="BC661">
        <v>5.52</v>
      </c>
      <c r="BD661">
        <v>5.0622727272727301</v>
      </c>
      <c r="BE661">
        <v>4.4225000000000003</v>
      </c>
      <c r="BF661">
        <v>5.0599999999999996</v>
      </c>
      <c r="BG661">
        <v>6.0225</v>
      </c>
      <c r="BH661">
        <v>6.1818</v>
      </c>
      <c r="BI661">
        <v>4.7949999999999999</v>
      </c>
      <c r="BJ661">
        <v>5.32</v>
      </c>
      <c r="BK661">
        <v>5.7824999999999998</v>
      </c>
      <c r="BL661">
        <v>5.3708730158730198</v>
      </c>
    </row>
    <row r="662" spans="1:64" x14ac:dyDescent="0.25">
      <c r="A662" s="15" t="str">
        <f t="shared" si="20"/>
        <v>Provisions / Avg Assets--35703</v>
      </c>
      <c r="B662" s="15" t="str">
        <f t="shared" si="21"/>
        <v>Provisions / Avg Assets</v>
      </c>
      <c r="C662">
        <v>16</v>
      </c>
      <c r="D662" s="22">
        <v>35703</v>
      </c>
      <c r="E662">
        <v>0.04</v>
      </c>
      <c r="F662">
        <v>0.12</v>
      </c>
      <c r="G662">
        <v>0.25</v>
      </c>
      <c r="H662">
        <v>0.27824742268041203</v>
      </c>
      <c r="I662">
        <v>0</v>
      </c>
      <c r="J662">
        <v>0.11</v>
      </c>
      <c r="K662">
        <v>0.24</v>
      </c>
      <c r="L662">
        <v>0.20316067653277001</v>
      </c>
      <c r="M662">
        <v>0.02</v>
      </c>
      <c r="N662">
        <v>0.12</v>
      </c>
      <c r="O662">
        <v>0.26</v>
      </c>
      <c r="P662">
        <v>0.20462790697674399</v>
      </c>
      <c r="Q662">
        <v>0.09</v>
      </c>
      <c r="R662">
        <v>0.14000000000000001</v>
      </c>
      <c r="S662">
        <v>0.2</v>
      </c>
      <c r="T662">
        <v>0.15344827586206899</v>
      </c>
      <c r="U662">
        <v>0.01</v>
      </c>
      <c r="V662">
        <v>0.1</v>
      </c>
      <c r="W662">
        <v>0.22</v>
      </c>
      <c r="X662">
        <v>0.165137795275591</v>
      </c>
      <c r="Y662">
        <v>0</v>
      </c>
      <c r="Z662">
        <v>0.11</v>
      </c>
      <c r="AA662">
        <v>0.26250000000000001</v>
      </c>
      <c r="AB662">
        <v>0.16791666666666699</v>
      </c>
      <c r="AC662">
        <v>0</v>
      </c>
      <c r="AD662">
        <v>0.12</v>
      </c>
      <c r="AE662">
        <v>0.28000000000000003</v>
      </c>
      <c r="AF662">
        <v>0.22715517241379299</v>
      </c>
      <c r="AG662">
        <v>0</v>
      </c>
      <c r="AH662">
        <v>0.14000000000000001</v>
      </c>
      <c r="AI662">
        <v>0.41499999999999998</v>
      </c>
      <c r="AJ662">
        <v>0.80165137614678905</v>
      </c>
      <c r="AK662">
        <v>0.05</v>
      </c>
      <c r="AL662">
        <v>0.11</v>
      </c>
      <c r="AM662">
        <v>0.1825</v>
      </c>
      <c r="AN662">
        <v>0.12815217391304301</v>
      </c>
      <c r="AO662">
        <v>0</v>
      </c>
      <c r="AP662">
        <v>0.08</v>
      </c>
      <c r="AQ662">
        <v>0.22</v>
      </c>
      <c r="AR662">
        <v>0.15930753564154801</v>
      </c>
      <c r="AS662">
        <v>0.02</v>
      </c>
      <c r="AT662">
        <v>0.13</v>
      </c>
      <c r="AU662">
        <v>0.26</v>
      </c>
      <c r="AV662">
        <v>0.19215827338129499</v>
      </c>
      <c r="AW662">
        <v>0.05</v>
      </c>
      <c r="AX662">
        <v>0.115</v>
      </c>
      <c r="AY662">
        <v>0.20250000000000001</v>
      </c>
      <c r="AZ662">
        <v>0.15068627450980401</v>
      </c>
      <c r="BA662">
        <v>5.2499999999999998E-2</v>
      </c>
      <c r="BB662">
        <v>0.15</v>
      </c>
      <c r="BC662">
        <v>0.35</v>
      </c>
      <c r="BD662">
        <v>0.239034090909091</v>
      </c>
      <c r="BE662">
        <v>3.2500000000000001E-2</v>
      </c>
      <c r="BF662">
        <v>0.115</v>
      </c>
      <c r="BG662">
        <v>0.495</v>
      </c>
      <c r="BH662">
        <v>1.4390000000000001</v>
      </c>
      <c r="BI662">
        <v>0.08</v>
      </c>
      <c r="BJ662">
        <v>0.15</v>
      </c>
      <c r="BK662">
        <v>0.26250000000000001</v>
      </c>
      <c r="BL662">
        <v>0.228333333333333</v>
      </c>
    </row>
    <row r="663" spans="1:64" x14ac:dyDescent="0.25">
      <c r="A663" s="15" t="str">
        <f t="shared" si="20"/>
        <v>Negative Earners (last 4 qtrs)--35703</v>
      </c>
      <c r="B663" s="15" t="str">
        <f t="shared" si="21"/>
        <v>Negative Earners (last 4 qtrs)</v>
      </c>
      <c r="C663">
        <v>17</v>
      </c>
      <c r="D663" s="22">
        <v>35703</v>
      </c>
      <c r="F663">
        <v>1.0309278350515501</v>
      </c>
      <c r="H663">
        <v>1</v>
      </c>
      <c r="J663">
        <v>2.0746887966804999</v>
      </c>
      <c r="L663">
        <v>20</v>
      </c>
      <c r="N663">
        <v>3.1582374647275899</v>
      </c>
      <c r="P663">
        <v>291</v>
      </c>
      <c r="R663">
        <v>0</v>
      </c>
      <c r="T663">
        <v>0</v>
      </c>
      <c r="V663">
        <v>2.50965250965251</v>
      </c>
      <c r="X663">
        <v>13</v>
      </c>
      <c r="Z663">
        <v>2.0833333333333299</v>
      </c>
      <c r="AB663">
        <v>2</v>
      </c>
      <c r="AD663">
        <v>0.84745762711864403</v>
      </c>
      <c r="AF663">
        <v>1</v>
      </c>
      <c r="AH663">
        <v>3.6036036036036001</v>
      </c>
      <c r="AI663"/>
      <c r="AJ663">
        <v>4</v>
      </c>
      <c r="AK663"/>
      <c r="AL663">
        <v>0</v>
      </c>
      <c r="AN663">
        <v>0</v>
      </c>
      <c r="AP663">
        <v>1.39720558882236</v>
      </c>
      <c r="AR663">
        <v>7</v>
      </c>
      <c r="AT663">
        <v>1.8823529411764699</v>
      </c>
      <c r="AV663">
        <v>8</v>
      </c>
      <c r="AX663">
        <v>1.2820512820512799</v>
      </c>
      <c r="AZ663">
        <v>4</v>
      </c>
      <c r="BB663">
        <v>5.0561797752809001</v>
      </c>
      <c r="BD663">
        <v>9</v>
      </c>
      <c r="BF663">
        <v>4</v>
      </c>
      <c r="BH663">
        <v>2</v>
      </c>
      <c r="BJ663">
        <v>3.90625</v>
      </c>
      <c r="BL663">
        <v>5</v>
      </c>
    </row>
    <row r="664" spans="1:64" x14ac:dyDescent="0.25">
      <c r="A664" s="15" t="str">
        <f t="shared" si="20"/>
        <v>Noncore Funding / Liab--35703</v>
      </c>
      <c r="B664" s="15" t="str">
        <f t="shared" si="21"/>
        <v>Noncore Funding / Liab</v>
      </c>
      <c r="C664">
        <v>18</v>
      </c>
      <c r="D664" s="22">
        <v>35703</v>
      </c>
      <c r="E664">
        <v>9.8071180569162397</v>
      </c>
      <c r="F664">
        <v>13.8869401469557</v>
      </c>
      <c r="G664">
        <v>19.830274742760199</v>
      </c>
      <c r="H664">
        <v>15.5554817359211</v>
      </c>
      <c r="I664">
        <v>7.7565959158316096</v>
      </c>
      <c r="J664">
        <v>12.671246014370601</v>
      </c>
      <c r="K664">
        <v>18.099740952642399</v>
      </c>
      <c r="L664">
        <v>14.0748067385335</v>
      </c>
      <c r="M664">
        <v>9.9551205890569001</v>
      </c>
      <c r="N664">
        <v>15.0850692744383</v>
      </c>
      <c r="O664">
        <v>21.707714797693701</v>
      </c>
      <c r="P664">
        <v>17.3484469968644</v>
      </c>
      <c r="Q664">
        <v>8.3353140290629497</v>
      </c>
      <c r="R664">
        <v>12.2093699139735</v>
      </c>
      <c r="S664">
        <v>16.981012658227801</v>
      </c>
      <c r="T664">
        <v>13.220752794809799</v>
      </c>
      <c r="U664">
        <v>7.3143312131062199</v>
      </c>
      <c r="V664">
        <v>11.702648639054299</v>
      </c>
      <c r="W664">
        <v>17.643590787628199</v>
      </c>
      <c r="X664">
        <v>13.351648771505101</v>
      </c>
      <c r="Y664">
        <v>9.7977531574608108</v>
      </c>
      <c r="Z664">
        <v>14.949077687925801</v>
      </c>
      <c r="AA664">
        <v>19.423291705362502</v>
      </c>
      <c r="AB664">
        <v>14.9306979129244</v>
      </c>
      <c r="AC664">
        <v>8.8948491319584395</v>
      </c>
      <c r="AD664">
        <v>12.9819559449911</v>
      </c>
      <c r="AE664">
        <v>18.701571136740402</v>
      </c>
      <c r="AF664">
        <v>14.616567598714299</v>
      </c>
      <c r="AG664">
        <v>9.1294601620466196</v>
      </c>
      <c r="AH664">
        <v>13.242983352364901</v>
      </c>
      <c r="AI664">
        <v>20.179240044861899</v>
      </c>
      <c r="AJ664">
        <v>19.7964529765114</v>
      </c>
      <c r="AK664">
        <v>6.8589799298109799</v>
      </c>
      <c r="AL664">
        <v>11.5630524789575</v>
      </c>
      <c r="AM664">
        <v>16.151857844231898</v>
      </c>
      <c r="AN664">
        <v>12.9896009990371</v>
      </c>
      <c r="AO664">
        <v>8.0097857110496999</v>
      </c>
      <c r="AP664">
        <v>12.7640780272359</v>
      </c>
      <c r="AQ664">
        <v>17.5697541339437</v>
      </c>
      <c r="AR664">
        <v>13.569904378642001</v>
      </c>
      <c r="AS664">
        <v>8.2187589245644794</v>
      </c>
      <c r="AT664">
        <v>13.1280261894027</v>
      </c>
      <c r="AU664">
        <v>19.2314542701933</v>
      </c>
      <c r="AV664">
        <v>14.4065698930943</v>
      </c>
      <c r="AW664">
        <v>7.1048220097846997</v>
      </c>
      <c r="AX664">
        <v>11.3172860354425</v>
      </c>
      <c r="AY664">
        <v>16.439962897373501</v>
      </c>
      <c r="AZ664">
        <v>12.4345898512241</v>
      </c>
      <c r="BA664">
        <v>8.4722583909828604</v>
      </c>
      <c r="BB664">
        <v>13.6220297351478</v>
      </c>
      <c r="BC664">
        <v>19.820959614637999</v>
      </c>
      <c r="BD664">
        <v>15.6372860782455</v>
      </c>
      <c r="BE664">
        <v>8.7155050501328706</v>
      </c>
      <c r="BF664">
        <v>13.4526812049944</v>
      </c>
      <c r="BG664">
        <v>31.081756084619101</v>
      </c>
      <c r="BH664">
        <v>28.465799910484701</v>
      </c>
      <c r="BI664">
        <v>7.0307184598055796</v>
      </c>
      <c r="BJ664">
        <v>9.8409485347166097</v>
      </c>
      <c r="BK664">
        <v>15.387879535109199</v>
      </c>
      <c r="BL664">
        <v>12.6730958933653</v>
      </c>
    </row>
    <row r="665" spans="1:64" x14ac:dyDescent="0.25">
      <c r="A665" s="15" t="str">
        <f t="shared" si="20"/>
        <v>Brokered Dep / Liab--35703</v>
      </c>
      <c r="B665" s="15" t="str">
        <f t="shared" si="21"/>
        <v>Brokered Dep / Liab</v>
      </c>
      <c r="C665">
        <v>19</v>
      </c>
      <c r="D665" s="22">
        <v>35703</v>
      </c>
      <c r="E665">
        <v>0</v>
      </c>
      <c r="F665">
        <v>0</v>
      </c>
      <c r="G665">
        <v>0</v>
      </c>
      <c r="H665">
        <v>1.00623004307052</v>
      </c>
      <c r="I665">
        <v>0</v>
      </c>
      <c r="J665">
        <v>0</v>
      </c>
      <c r="K665">
        <v>0</v>
      </c>
      <c r="L665">
        <v>0.84599164851867104</v>
      </c>
      <c r="M665">
        <v>0</v>
      </c>
      <c r="N665">
        <v>0</v>
      </c>
      <c r="O665">
        <v>0</v>
      </c>
      <c r="P665">
        <v>0.38349208340500002</v>
      </c>
      <c r="Q665">
        <v>0</v>
      </c>
      <c r="R665">
        <v>0</v>
      </c>
      <c r="S665">
        <v>0</v>
      </c>
      <c r="T665">
        <v>0</v>
      </c>
      <c r="U665">
        <v>0</v>
      </c>
      <c r="V665">
        <v>0</v>
      </c>
      <c r="W665">
        <v>0</v>
      </c>
      <c r="X665">
        <v>0.98495868983353096</v>
      </c>
      <c r="Y665">
        <v>0</v>
      </c>
      <c r="Z665">
        <v>0</v>
      </c>
      <c r="AA665">
        <v>0</v>
      </c>
      <c r="AB665">
        <v>0.43144671862866901</v>
      </c>
      <c r="AC665">
        <v>0</v>
      </c>
      <c r="AD665">
        <v>0</v>
      </c>
      <c r="AE665">
        <v>0</v>
      </c>
      <c r="AF665">
        <v>0.80185487762943597</v>
      </c>
      <c r="AG665">
        <v>0</v>
      </c>
      <c r="AH665">
        <v>0</v>
      </c>
      <c r="AI665">
        <v>0.26182305039067999</v>
      </c>
      <c r="AJ665">
        <v>1.03641897111145</v>
      </c>
      <c r="AK665">
        <v>0</v>
      </c>
      <c r="AL665">
        <v>0</v>
      </c>
      <c r="AM665">
        <v>1.31605132344524</v>
      </c>
      <c r="AN665">
        <v>1.1955306365607199</v>
      </c>
      <c r="AO665">
        <v>0</v>
      </c>
      <c r="AP665">
        <v>0</v>
      </c>
      <c r="AQ665">
        <v>0</v>
      </c>
      <c r="AR665">
        <v>0.87886460363972496</v>
      </c>
      <c r="AS665">
        <v>0</v>
      </c>
      <c r="AT665">
        <v>0</v>
      </c>
      <c r="AU665">
        <v>0</v>
      </c>
      <c r="AV665">
        <v>1.1143439139645701</v>
      </c>
      <c r="AW665">
        <v>0</v>
      </c>
      <c r="AX665">
        <v>0</v>
      </c>
      <c r="AY665">
        <v>0</v>
      </c>
      <c r="AZ665">
        <v>0.53286761875032895</v>
      </c>
      <c r="BA665">
        <v>0</v>
      </c>
      <c r="BB665">
        <v>0</v>
      </c>
      <c r="BC665">
        <v>0</v>
      </c>
      <c r="BD665">
        <v>1.0963257772884301</v>
      </c>
      <c r="BE665">
        <v>0</v>
      </c>
      <c r="BF665">
        <v>0</v>
      </c>
      <c r="BG665">
        <v>0</v>
      </c>
      <c r="BH665">
        <v>1.62868048466639</v>
      </c>
      <c r="BI665">
        <v>0</v>
      </c>
      <c r="BJ665">
        <v>0</v>
      </c>
      <c r="BK665">
        <v>0</v>
      </c>
      <c r="BL665">
        <v>1.02745817775476</v>
      </c>
    </row>
    <row r="666" spans="1:64" x14ac:dyDescent="0.25">
      <c r="A666" s="15" t="str">
        <f t="shared" si="20"/>
        <v>Liquid Assets / Assets--35703</v>
      </c>
      <c r="B666" s="15" t="str">
        <f t="shared" si="21"/>
        <v>Liquid Assets / Assets</v>
      </c>
      <c r="C666">
        <v>20</v>
      </c>
      <c r="D666" s="22">
        <v>35703</v>
      </c>
      <c r="E666">
        <v>10.808335241584601</v>
      </c>
      <c r="F666">
        <v>17.901735864379301</v>
      </c>
      <c r="G666">
        <v>26.027218843475101</v>
      </c>
      <c r="H666">
        <v>19.370306157356101</v>
      </c>
      <c r="I666">
        <v>8.9128689071164509</v>
      </c>
      <c r="J666">
        <v>16.447386106091098</v>
      </c>
      <c r="K666">
        <v>25.104352334479</v>
      </c>
      <c r="L666">
        <v>17.6283067534766</v>
      </c>
      <c r="M666">
        <v>9.4586835972226897</v>
      </c>
      <c r="N666">
        <v>17.5172691026611</v>
      </c>
      <c r="O666">
        <v>27.065713821998798</v>
      </c>
      <c r="P666">
        <v>19.088178933583301</v>
      </c>
      <c r="Q666">
        <v>13.9059161090322</v>
      </c>
      <c r="R666">
        <v>18.388934092758301</v>
      </c>
      <c r="S666">
        <v>29.615507756789</v>
      </c>
      <c r="T666">
        <v>22.3636948138493</v>
      </c>
      <c r="U666">
        <v>9.5934583463867398</v>
      </c>
      <c r="V666">
        <v>16.987026615033201</v>
      </c>
      <c r="W666">
        <v>24.8618153885723</v>
      </c>
      <c r="X666">
        <v>17.984331099807999</v>
      </c>
      <c r="Y666">
        <v>9.3638387786004298</v>
      </c>
      <c r="Z666">
        <v>18.269431235329201</v>
      </c>
      <c r="AA666">
        <v>27.2659021706448</v>
      </c>
      <c r="AB666">
        <v>18.485747957191101</v>
      </c>
      <c r="AC666">
        <v>5.4330746581062801</v>
      </c>
      <c r="AD666">
        <v>11.2951064358589</v>
      </c>
      <c r="AE666">
        <v>22.191559544545601</v>
      </c>
      <c r="AF666">
        <v>14.638518469073199</v>
      </c>
      <c r="AG666">
        <v>5.4984257169484199</v>
      </c>
      <c r="AH666">
        <v>14.2677219545767</v>
      </c>
      <c r="AI666">
        <v>24.572158805232998</v>
      </c>
      <c r="AJ666">
        <v>15.854896911228201</v>
      </c>
      <c r="AK666">
        <v>10.5859954939387</v>
      </c>
      <c r="AL666">
        <v>18.413341027837301</v>
      </c>
      <c r="AM666">
        <v>26.8058463565023</v>
      </c>
      <c r="AN666">
        <v>19.3253721741346</v>
      </c>
      <c r="AO666">
        <v>6.9285138146472196</v>
      </c>
      <c r="AP666">
        <v>13.956030608526699</v>
      </c>
      <c r="AQ666">
        <v>23.399848559084202</v>
      </c>
      <c r="AR666">
        <v>15.9810276082758</v>
      </c>
      <c r="AS666">
        <v>8.9196932670430602</v>
      </c>
      <c r="AT666">
        <v>15.8152892962019</v>
      </c>
      <c r="AU666">
        <v>24.689922480620201</v>
      </c>
      <c r="AV666">
        <v>16.7378351308137</v>
      </c>
      <c r="AW666">
        <v>10.0872924420333</v>
      </c>
      <c r="AX666">
        <v>17.710192501777001</v>
      </c>
      <c r="AY666">
        <v>25.6735821021995</v>
      </c>
      <c r="AZ666">
        <v>18.6032999650661</v>
      </c>
      <c r="BA666">
        <v>11.414002288012099</v>
      </c>
      <c r="BB666">
        <v>18.687444585763298</v>
      </c>
      <c r="BC666">
        <v>26.954121531266299</v>
      </c>
      <c r="BD666">
        <v>19.897948421080201</v>
      </c>
      <c r="BE666">
        <v>9.0111592825000102</v>
      </c>
      <c r="BF666">
        <v>19.164615041023001</v>
      </c>
      <c r="BG666">
        <v>32.844594496453603</v>
      </c>
      <c r="BH666">
        <v>22.322303207838299</v>
      </c>
      <c r="BI666">
        <v>12.7589738854985</v>
      </c>
      <c r="BJ666">
        <v>18.849287569599898</v>
      </c>
      <c r="BK666">
        <v>26.148727519449199</v>
      </c>
      <c r="BL666">
        <v>20.477502630817799</v>
      </c>
    </row>
    <row r="667" spans="1:64" x14ac:dyDescent="0.25">
      <c r="A667" s="15" t="str">
        <f t="shared" si="20"/>
        <v>Net Loan Growth (last 4 qtrs)--35703</v>
      </c>
      <c r="B667" s="15" t="str">
        <f t="shared" si="21"/>
        <v>Net Loan Growth (last 4 qtrs)</v>
      </c>
      <c r="C667">
        <v>21</v>
      </c>
      <c r="D667" s="22">
        <v>35703</v>
      </c>
      <c r="E667">
        <v>3.91</v>
      </c>
      <c r="F667">
        <v>8.84</v>
      </c>
      <c r="G667">
        <v>16.8</v>
      </c>
      <c r="H667">
        <v>19.326391752577301</v>
      </c>
      <c r="I667">
        <v>4.05</v>
      </c>
      <c r="J667">
        <v>9.48</v>
      </c>
      <c r="K667">
        <v>16.5</v>
      </c>
      <c r="L667">
        <v>12.565467239527401</v>
      </c>
      <c r="M667">
        <v>4.22</v>
      </c>
      <c r="N667">
        <v>10.56</v>
      </c>
      <c r="O667">
        <v>19.102499999999999</v>
      </c>
      <c r="P667">
        <v>14.6440472405178</v>
      </c>
      <c r="Q667">
        <v>4.33</v>
      </c>
      <c r="R667">
        <v>6.63</v>
      </c>
      <c r="S667">
        <v>12.33</v>
      </c>
      <c r="T667">
        <v>10.7465517241379</v>
      </c>
      <c r="U667">
        <v>4.3449999999999998</v>
      </c>
      <c r="V667">
        <v>9.83</v>
      </c>
      <c r="W667">
        <v>17.184999999999999</v>
      </c>
      <c r="X667">
        <v>13.1263872255489</v>
      </c>
      <c r="Y667">
        <v>4.0949999999999998</v>
      </c>
      <c r="Z667">
        <v>9.02</v>
      </c>
      <c r="AA667">
        <v>15.87</v>
      </c>
      <c r="AB667">
        <v>17.778829787233999</v>
      </c>
      <c r="AC667">
        <v>2.1800000000000002</v>
      </c>
      <c r="AD667">
        <v>8.73</v>
      </c>
      <c r="AE667">
        <v>15.47</v>
      </c>
      <c r="AF667">
        <v>11.2368695652174</v>
      </c>
      <c r="AG667">
        <v>2.9874999999999998</v>
      </c>
      <c r="AH667">
        <v>8.4</v>
      </c>
      <c r="AI667">
        <v>15.262499999999999</v>
      </c>
      <c r="AJ667">
        <v>13.378653846153799</v>
      </c>
      <c r="AK667">
        <v>4.6050000000000004</v>
      </c>
      <c r="AL667">
        <v>10.14</v>
      </c>
      <c r="AM667">
        <v>15.2475</v>
      </c>
      <c r="AN667">
        <v>10.301847826087</v>
      </c>
      <c r="AO667">
        <v>3.62</v>
      </c>
      <c r="AP667">
        <v>8.3650000000000002</v>
      </c>
      <c r="AQ667">
        <v>14.625</v>
      </c>
      <c r="AR667">
        <v>10.9027959183673</v>
      </c>
      <c r="AS667">
        <v>6.21</v>
      </c>
      <c r="AT667">
        <v>12.57</v>
      </c>
      <c r="AU667">
        <v>21.03</v>
      </c>
      <c r="AV667">
        <v>16.354748201438799</v>
      </c>
      <c r="AW667">
        <v>4.6150000000000002</v>
      </c>
      <c r="AX667">
        <v>9.2050000000000001</v>
      </c>
      <c r="AY667">
        <v>15.9725</v>
      </c>
      <c r="AZ667">
        <v>11.184271523178801</v>
      </c>
      <c r="BA667">
        <v>4.8099999999999996</v>
      </c>
      <c r="BB667">
        <v>12.74</v>
      </c>
      <c r="BC667">
        <v>24.17</v>
      </c>
      <c r="BD667">
        <v>19.391578947368401</v>
      </c>
      <c r="BE667">
        <v>-0.9</v>
      </c>
      <c r="BF667">
        <v>4.99</v>
      </c>
      <c r="BG667">
        <v>19.75</v>
      </c>
      <c r="BH667">
        <v>13.999555555555601</v>
      </c>
      <c r="BI667">
        <v>4.8899999999999997</v>
      </c>
      <c r="BJ667">
        <v>13.18</v>
      </c>
      <c r="BK667">
        <v>21.44</v>
      </c>
      <c r="BL667">
        <v>19.119105691056902</v>
      </c>
    </row>
    <row r="668" spans="1:64" x14ac:dyDescent="0.25">
      <c r="A668" s="15" t="str">
        <f t="shared" si="20"/>
        <v>Banks w/ Loan Growth (last 4 qtrs)--35703</v>
      </c>
      <c r="B668" s="15" t="str">
        <f t="shared" si="21"/>
        <v>Banks w/ Loan Growth (last 4 qtrs)</v>
      </c>
      <c r="C668">
        <v>22</v>
      </c>
      <c r="D668" s="22">
        <v>35703</v>
      </c>
      <c r="F668">
        <v>93.814432989690701</v>
      </c>
      <c r="J668">
        <v>87.551867219917</v>
      </c>
      <c r="N668">
        <v>85.272411547644893</v>
      </c>
      <c r="R668">
        <v>96.551724137931004</v>
      </c>
      <c r="V668">
        <v>88.030888030887994</v>
      </c>
      <c r="Z668">
        <v>85.4166666666667</v>
      </c>
      <c r="AD668">
        <v>84.745762711864401</v>
      </c>
      <c r="AH668">
        <v>83.783783783783804</v>
      </c>
      <c r="AI668"/>
      <c r="AK668"/>
      <c r="AL668">
        <v>92.391304347826093</v>
      </c>
      <c r="AP668">
        <v>87.624750499002005</v>
      </c>
      <c r="AT668">
        <v>93.647058823529406</v>
      </c>
      <c r="AX668">
        <v>89.743589743589794</v>
      </c>
      <c r="BB668">
        <v>88.202247191011196</v>
      </c>
      <c r="BF668">
        <v>66</v>
      </c>
      <c r="BJ668">
        <v>86.71875</v>
      </c>
    </row>
    <row r="669" spans="1:64" x14ac:dyDescent="0.25">
      <c r="A669" s="15" t="str">
        <f t="shared" si="20"/>
        <v>Equity / Assets--35795</v>
      </c>
      <c r="B669" s="15" t="str">
        <f t="shared" si="21"/>
        <v>Equity / Assets</v>
      </c>
      <c r="C669">
        <v>1</v>
      </c>
      <c r="D669" s="22">
        <v>35795</v>
      </c>
      <c r="E669">
        <v>8.3887660623910101</v>
      </c>
      <c r="F669">
        <v>9.6762632899295191</v>
      </c>
      <c r="G669">
        <v>11.218007220395901</v>
      </c>
      <c r="H669">
        <v>10.2071227746271</v>
      </c>
      <c r="I669">
        <v>8.3288681406208696</v>
      </c>
      <c r="J669">
        <v>9.6720743781951999</v>
      </c>
      <c r="K669">
        <v>11.5348487260603</v>
      </c>
      <c r="L669">
        <v>10.438581094148301</v>
      </c>
      <c r="M669">
        <v>8.0739491643508394</v>
      </c>
      <c r="N669">
        <v>9.5278264212189807</v>
      </c>
      <c r="O669">
        <v>11.772042353892701</v>
      </c>
      <c r="P669">
        <v>10.5777671718033</v>
      </c>
      <c r="Q669">
        <v>9.7331668317329108</v>
      </c>
      <c r="R669">
        <v>10.1661496398339</v>
      </c>
      <c r="S669">
        <v>12.248322147651001</v>
      </c>
      <c r="T669">
        <v>11.1179044263866</v>
      </c>
      <c r="U669">
        <v>8.1714669699488294</v>
      </c>
      <c r="V669">
        <v>9.3514194602302503</v>
      </c>
      <c r="W669">
        <v>11.2479625157792</v>
      </c>
      <c r="X669">
        <v>10.1988740859006</v>
      </c>
      <c r="Y669">
        <v>8.6264891684609104</v>
      </c>
      <c r="Z669">
        <v>9.5387039859367402</v>
      </c>
      <c r="AA669">
        <v>11.582174582703599</v>
      </c>
      <c r="AB669">
        <v>10.3781787312452</v>
      </c>
      <c r="AC669">
        <v>8.3889249660546703</v>
      </c>
      <c r="AD669">
        <v>9.9939467312348693</v>
      </c>
      <c r="AE669">
        <v>11.2297046718828</v>
      </c>
      <c r="AF669">
        <v>10.419911026436001</v>
      </c>
      <c r="AG669">
        <v>8.8805518276175697</v>
      </c>
      <c r="AH669">
        <v>10.620087661102801</v>
      </c>
      <c r="AI669">
        <v>13.6589839480358</v>
      </c>
      <c r="AJ669">
        <v>12.416856014982599</v>
      </c>
      <c r="AK669">
        <v>8.1305103391487403</v>
      </c>
      <c r="AL669">
        <v>9.4357983981282896</v>
      </c>
      <c r="AM669">
        <v>10.712566877087699</v>
      </c>
      <c r="AN669">
        <v>9.86052733880814</v>
      </c>
      <c r="AO669">
        <v>8.7691969724202696</v>
      </c>
      <c r="AP669">
        <v>10.1430241513709</v>
      </c>
      <c r="AQ669">
        <v>12.1410563369115</v>
      </c>
      <c r="AR669">
        <v>10.8791115724233</v>
      </c>
      <c r="AS669">
        <v>8.0291004196220896</v>
      </c>
      <c r="AT669">
        <v>9.2242694440028306</v>
      </c>
      <c r="AU669">
        <v>11.2042200452148</v>
      </c>
      <c r="AV669">
        <v>10.018243502898599</v>
      </c>
      <c r="AW669">
        <v>8.2128889644618308</v>
      </c>
      <c r="AX669">
        <v>9.3886664140353808</v>
      </c>
      <c r="AY669">
        <v>11.0705465478364</v>
      </c>
      <c r="AZ669">
        <v>9.9892582704410398</v>
      </c>
      <c r="BA669">
        <v>7.9997322265363504</v>
      </c>
      <c r="BB669">
        <v>9.1896236255749901</v>
      </c>
      <c r="BC669">
        <v>11.578677976016399</v>
      </c>
      <c r="BD669">
        <v>10.3614774229637</v>
      </c>
      <c r="BE669">
        <v>7.8077912024109004</v>
      </c>
      <c r="BF669">
        <v>9.3599430573806401</v>
      </c>
      <c r="BG669">
        <v>10.4677565849228</v>
      </c>
      <c r="BH669">
        <v>14.4322484443612</v>
      </c>
      <c r="BI669">
        <v>7.9997322265363504</v>
      </c>
      <c r="BJ669">
        <v>8.9940710901818406</v>
      </c>
      <c r="BK669">
        <v>10.533076429030199</v>
      </c>
      <c r="BL669">
        <v>10.080376346504201</v>
      </c>
    </row>
    <row r="670" spans="1:64" x14ac:dyDescent="0.25">
      <c r="A670" s="15" t="str">
        <f t="shared" si="20"/>
        <v>Total Risk Based Capital Ratio--35795</v>
      </c>
      <c r="B670" s="15" t="str">
        <f t="shared" si="21"/>
        <v>Total Risk Based Capital Ratio</v>
      </c>
      <c r="C670">
        <v>2</v>
      </c>
      <c r="D670" s="22">
        <v>35795</v>
      </c>
      <c r="E670">
        <v>12.351680827410901</v>
      </c>
      <c r="F670">
        <v>14.7220372836218</v>
      </c>
      <c r="G670">
        <v>19.3224309197949</v>
      </c>
      <c r="H670">
        <v>16.331433572110601</v>
      </c>
      <c r="I670">
        <v>12.2825026035083</v>
      </c>
      <c r="J670">
        <v>14.593162118391</v>
      </c>
      <c r="K670">
        <v>18.777637216188499</v>
      </c>
      <c r="L670">
        <v>16.4890852147408</v>
      </c>
      <c r="M670">
        <v>12.6296919405733</v>
      </c>
      <c r="N670">
        <v>15.4885063359465</v>
      </c>
      <c r="O670">
        <v>20.542066525499099</v>
      </c>
      <c r="P670">
        <v>18.287300951583099</v>
      </c>
      <c r="Q670">
        <v>14.1491527763399</v>
      </c>
      <c r="R670">
        <v>15.148469956739699</v>
      </c>
      <c r="S670">
        <v>21.216027500268599</v>
      </c>
      <c r="T670">
        <v>18.387036839255501</v>
      </c>
      <c r="U670">
        <v>12.100299331353799</v>
      </c>
      <c r="V670">
        <v>14.291521697513099</v>
      </c>
      <c r="W670">
        <v>17.698264618881002</v>
      </c>
      <c r="X670">
        <v>15.9567316800344</v>
      </c>
      <c r="Y670">
        <v>12.950804181948399</v>
      </c>
      <c r="Z670">
        <v>15.4351927615464</v>
      </c>
      <c r="AA670">
        <v>18.869509594091699</v>
      </c>
      <c r="AB670">
        <v>16.7854868318962</v>
      </c>
      <c r="AC670">
        <v>12.2626340382519</v>
      </c>
      <c r="AD670">
        <v>15.323671497584501</v>
      </c>
      <c r="AE670">
        <v>19.584954604409901</v>
      </c>
      <c r="AF670">
        <v>17.110206558492902</v>
      </c>
      <c r="AG670">
        <v>12.3911049502714</v>
      </c>
      <c r="AH670">
        <v>16.079598432361799</v>
      </c>
      <c r="AI670">
        <v>21.773121225877802</v>
      </c>
      <c r="AJ670">
        <v>18.964384313604199</v>
      </c>
      <c r="AK670">
        <v>11.997080364685401</v>
      </c>
      <c r="AL670">
        <v>14.015013224769801</v>
      </c>
      <c r="AM670">
        <v>17.606456442254199</v>
      </c>
      <c r="AN670">
        <v>15.6877188784096</v>
      </c>
      <c r="AO670">
        <v>12.803268753299101</v>
      </c>
      <c r="AP670">
        <v>15.323671497584501</v>
      </c>
      <c r="AQ670">
        <v>19.607278774505101</v>
      </c>
      <c r="AR670">
        <v>17.272574159938099</v>
      </c>
      <c r="AS670">
        <v>11.7241506103839</v>
      </c>
      <c r="AT670">
        <v>13.734513274336299</v>
      </c>
      <c r="AU670">
        <v>17.858584280488</v>
      </c>
      <c r="AV670">
        <v>15.4845055858662</v>
      </c>
      <c r="AW670">
        <v>12.5938344510059</v>
      </c>
      <c r="AX670">
        <v>14.778811280254599</v>
      </c>
      <c r="AY670">
        <v>18.669508837374501</v>
      </c>
      <c r="AZ670">
        <v>16.385737947255699</v>
      </c>
      <c r="BA670">
        <v>11.522419186652799</v>
      </c>
      <c r="BB670">
        <v>13.734513274336299</v>
      </c>
      <c r="BC670">
        <v>18.379729694539201</v>
      </c>
      <c r="BD670">
        <v>15.9470068146349</v>
      </c>
      <c r="BE670">
        <v>11.291118733308901</v>
      </c>
      <c r="BF670">
        <v>14.1284088679615</v>
      </c>
      <c r="BG670">
        <v>16.718417572307501</v>
      </c>
      <c r="BH670">
        <v>27.374167103698301</v>
      </c>
      <c r="BI670">
        <v>11.437335670464501</v>
      </c>
      <c r="BJ670">
        <v>12.7776418683516</v>
      </c>
      <c r="BK670">
        <v>16.206475937014901</v>
      </c>
      <c r="BL670">
        <v>15.4061831291126</v>
      </c>
    </row>
    <row r="671" spans="1:64" x14ac:dyDescent="0.25">
      <c r="A671" s="15" t="str">
        <f t="shared" si="20"/>
        <v>Tier 1 Leverage Ratio--35795</v>
      </c>
      <c r="B671" s="15" t="str">
        <f t="shared" si="21"/>
        <v>Tier 1 Leverage Ratio</v>
      </c>
      <c r="C671">
        <v>3</v>
      </c>
      <c r="D671" s="22">
        <v>35795</v>
      </c>
      <c r="E671">
        <v>8.0786106471837993</v>
      </c>
      <c r="F671">
        <v>9.3908803735750599</v>
      </c>
      <c r="G671">
        <v>11.4418948761096</v>
      </c>
      <c r="H671">
        <v>10.099288262881201</v>
      </c>
      <c r="I671">
        <v>8.1247258353647602</v>
      </c>
      <c r="J671">
        <v>9.4777512978876608</v>
      </c>
      <c r="K671">
        <v>11.3245121608226</v>
      </c>
      <c r="L671">
        <v>10.267526849034899</v>
      </c>
      <c r="M671">
        <v>7.9160301953059999</v>
      </c>
      <c r="N671">
        <v>9.3227548863834109</v>
      </c>
      <c r="O671">
        <v>11.541482841296</v>
      </c>
      <c r="P671">
        <v>10.4262454241168</v>
      </c>
      <c r="Q671">
        <v>9.3292242875811908</v>
      </c>
      <c r="R671">
        <v>10.2596458461393</v>
      </c>
      <c r="S671">
        <v>12.122194311644099</v>
      </c>
      <c r="T671">
        <v>10.818575759857399</v>
      </c>
      <c r="U671">
        <v>8.0482045379662193</v>
      </c>
      <c r="V671">
        <v>9.2176024752907004</v>
      </c>
      <c r="W671">
        <v>10.8752514878902</v>
      </c>
      <c r="X671">
        <v>9.9398843875705793</v>
      </c>
      <c r="Y671">
        <v>8.5579985762557502</v>
      </c>
      <c r="Z671">
        <v>9.5092985068448197</v>
      </c>
      <c r="AA671">
        <v>11.7108980262242</v>
      </c>
      <c r="AB671">
        <v>10.375408453150101</v>
      </c>
      <c r="AC671">
        <v>8.26073295438316</v>
      </c>
      <c r="AD671">
        <v>10.0122882940642</v>
      </c>
      <c r="AE671">
        <v>11.2038234026717</v>
      </c>
      <c r="AF671">
        <v>10.345969071755899</v>
      </c>
      <c r="AG671">
        <v>8.9133149684768895</v>
      </c>
      <c r="AH671">
        <v>10.6807130076772</v>
      </c>
      <c r="AI671">
        <v>13.4318500345254</v>
      </c>
      <c r="AJ671">
        <v>12.5314233708848</v>
      </c>
      <c r="AK671">
        <v>7.8103481318433703</v>
      </c>
      <c r="AL671">
        <v>8.93803504987204</v>
      </c>
      <c r="AM671">
        <v>10.6122950397145</v>
      </c>
      <c r="AN671">
        <v>9.5993330974973095</v>
      </c>
      <c r="AO671">
        <v>8.6492949413272804</v>
      </c>
      <c r="AP671">
        <v>10.0267737617135</v>
      </c>
      <c r="AQ671">
        <v>12.1147526423306</v>
      </c>
      <c r="AR671">
        <v>10.797688835451501</v>
      </c>
      <c r="AS671">
        <v>7.8489448352462103</v>
      </c>
      <c r="AT671">
        <v>9.0279913872654607</v>
      </c>
      <c r="AU671">
        <v>11.0126669896864</v>
      </c>
      <c r="AV671">
        <v>9.7566669410293692</v>
      </c>
      <c r="AW671">
        <v>8.0339523050952195</v>
      </c>
      <c r="AX671">
        <v>9.1366173091210694</v>
      </c>
      <c r="AY671">
        <v>10.6865631691649</v>
      </c>
      <c r="AZ671">
        <v>9.6688529889105794</v>
      </c>
      <c r="BA671">
        <v>7.85333506696138</v>
      </c>
      <c r="BB671">
        <v>9.0249509123126295</v>
      </c>
      <c r="BC671">
        <v>11.482299404403401</v>
      </c>
      <c r="BD671">
        <v>10.059997242522099</v>
      </c>
      <c r="BE671">
        <v>7.69114976808949</v>
      </c>
      <c r="BF671">
        <v>9.2825883088465204</v>
      </c>
      <c r="BG671">
        <v>10.7289591987708</v>
      </c>
      <c r="BH671">
        <v>15.198097112094899</v>
      </c>
      <c r="BI671">
        <v>7.9065285473379898</v>
      </c>
      <c r="BJ671">
        <v>8.7689290275497207</v>
      </c>
      <c r="BK671">
        <v>10.4499603309532</v>
      </c>
      <c r="BL671">
        <v>10.1469785584845</v>
      </c>
    </row>
    <row r="672" spans="1:64" x14ac:dyDescent="0.25">
      <c r="A672" s="15" t="str">
        <f t="shared" si="20"/>
        <v>ALLL / Nonaccrual Loans--35795</v>
      </c>
      <c r="B672" s="15" t="str">
        <f t="shared" si="21"/>
        <v>ALLL / Nonaccrual Loans</v>
      </c>
      <c r="C672">
        <v>4</v>
      </c>
      <c r="D672" s="22">
        <v>35795</v>
      </c>
      <c r="E672">
        <v>153.82830626450101</v>
      </c>
      <c r="F672">
        <v>352.31958762886597</v>
      </c>
      <c r="G672">
        <v>1012.76595744681</v>
      </c>
      <c r="H672">
        <v>1497.4249582597399</v>
      </c>
      <c r="I672">
        <v>136.59105534105501</v>
      </c>
      <c r="J672">
        <v>314.24637681159402</v>
      </c>
      <c r="K672">
        <v>850.795880149813</v>
      </c>
      <c r="L672">
        <v>1140.4698159116101</v>
      </c>
      <c r="M672">
        <v>144.69394124691101</v>
      </c>
      <c r="N672">
        <v>314.736591020974</v>
      </c>
      <c r="O672">
        <v>819.78142076502695</v>
      </c>
      <c r="P672">
        <v>1019.69262292424</v>
      </c>
      <c r="Q672">
        <v>127.492877492877</v>
      </c>
      <c r="R672">
        <v>303.54838709677398</v>
      </c>
      <c r="S672">
        <v>568.08510638297901</v>
      </c>
      <c r="T672">
        <v>466.83016010803101</v>
      </c>
      <c r="U672">
        <v>148.537005163511</v>
      </c>
      <c r="V672">
        <v>353.26340326340301</v>
      </c>
      <c r="W672">
        <v>1027.1028037383201</v>
      </c>
      <c r="X672">
        <v>1465.51158189389</v>
      </c>
      <c r="Y672">
        <v>131.88738269030199</v>
      </c>
      <c r="Z672">
        <v>303.18035343035302</v>
      </c>
      <c r="AA672">
        <v>791.67647058823502</v>
      </c>
      <c r="AB672">
        <v>1102.80422272229</v>
      </c>
      <c r="AC672">
        <v>158.50335887186301</v>
      </c>
      <c r="AD672">
        <v>286.50519031141903</v>
      </c>
      <c r="AE672">
        <v>720.27639214089402</v>
      </c>
      <c r="AF672">
        <v>918.86363834233998</v>
      </c>
      <c r="AG672">
        <v>161.17647058823499</v>
      </c>
      <c r="AH672">
        <v>309.09090909090901</v>
      </c>
      <c r="AI672">
        <v>777.04918032786895</v>
      </c>
      <c r="AJ672">
        <v>2002.9956017145701</v>
      </c>
      <c r="AK672">
        <v>106.764496843514</v>
      </c>
      <c r="AL672">
        <v>194.80874316939901</v>
      </c>
      <c r="AM672">
        <v>466.79353192890102</v>
      </c>
      <c r="AN672">
        <v>694.79647205387403</v>
      </c>
      <c r="AO672">
        <v>127.011494252874</v>
      </c>
      <c r="AP672">
        <v>289.61038961038997</v>
      </c>
      <c r="AQ672">
        <v>825.75757575757598</v>
      </c>
      <c r="AR672">
        <v>1120.2536977264199</v>
      </c>
      <c r="AS672">
        <v>138.37108013937299</v>
      </c>
      <c r="AT672">
        <v>307.97546012269902</v>
      </c>
      <c r="AU672">
        <v>833.31339712918702</v>
      </c>
      <c r="AV672">
        <v>1180.61896172195</v>
      </c>
      <c r="AW672">
        <v>125.670838666856</v>
      </c>
      <c r="AX672">
        <v>291.93025667617297</v>
      </c>
      <c r="AY672">
        <v>765.66164154103899</v>
      </c>
      <c r="AZ672">
        <v>1275.33836106489</v>
      </c>
      <c r="BA672">
        <v>121.87437219580799</v>
      </c>
      <c r="BB672">
        <v>287.33905579399101</v>
      </c>
      <c r="BC672">
        <v>703.33333333333303</v>
      </c>
      <c r="BD672">
        <v>766.08904801182496</v>
      </c>
      <c r="BE672">
        <v>273.50662831638101</v>
      </c>
      <c r="BF672">
        <v>745.08184047771397</v>
      </c>
      <c r="BG672">
        <v>2494.4285714285702</v>
      </c>
      <c r="BH672">
        <v>1809.7914366877001</v>
      </c>
      <c r="BI672">
        <v>160.14462749019901</v>
      </c>
      <c r="BJ672">
        <v>344.64675275198999</v>
      </c>
      <c r="BK672">
        <v>985.19230769230796</v>
      </c>
      <c r="BL672">
        <v>2363.30596740587</v>
      </c>
    </row>
    <row r="673" spans="1:64" x14ac:dyDescent="0.25">
      <c r="A673" s="15" t="str">
        <f t="shared" si="20"/>
        <v>[NCL + OREO] / [Total Loans + OREO]--35795</v>
      </c>
      <c r="B673" s="15" t="str">
        <f t="shared" si="21"/>
        <v>[NCL + OREO] / [Total Loans + OREO]</v>
      </c>
      <c r="C673">
        <v>5</v>
      </c>
      <c r="D673" s="22">
        <v>35795</v>
      </c>
      <c r="E673">
        <v>0.329008116467012</v>
      </c>
      <c r="F673">
        <v>0.87527352297592997</v>
      </c>
      <c r="G673">
        <v>1.6565265319090301</v>
      </c>
      <c r="H673">
        <v>1.36102662247257</v>
      </c>
      <c r="I673">
        <v>0.26983060837319001</v>
      </c>
      <c r="J673">
        <v>0.75641747807194004</v>
      </c>
      <c r="K673">
        <v>1.6689897774197999</v>
      </c>
      <c r="L673">
        <v>1.17988368195475</v>
      </c>
      <c r="M673">
        <v>0.26948626556302901</v>
      </c>
      <c r="N673">
        <v>0.75218185779683699</v>
      </c>
      <c r="O673">
        <v>1.56620592441411</v>
      </c>
      <c r="P673">
        <v>1.12459986752325</v>
      </c>
      <c r="Q673">
        <v>0.507171293014124</v>
      </c>
      <c r="R673">
        <v>1.08261804007422</v>
      </c>
      <c r="S673">
        <v>1.8016059142373499</v>
      </c>
      <c r="T673">
        <v>1.2893356378409799</v>
      </c>
      <c r="U673">
        <v>0.242137623728676</v>
      </c>
      <c r="V673">
        <v>0.64840254337075098</v>
      </c>
      <c r="W673">
        <v>1.38719098879617</v>
      </c>
      <c r="X673">
        <v>0.96653740223149898</v>
      </c>
      <c r="Y673">
        <v>0.25821569267706102</v>
      </c>
      <c r="Z673">
        <v>0.76614537795192295</v>
      </c>
      <c r="AA673">
        <v>1.9016703953269001</v>
      </c>
      <c r="AB673">
        <v>1.5774618585414799</v>
      </c>
      <c r="AC673">
        <v>0.22914975891535799</v>
      </c>
      <c r="AD673">
        <v>0.75641747807194004</v>
      </c>
      <c r="AE673">
        <v>1.8524399280194801</v>
      </c>
      <c r="AF673">
        <v>1.53038645357001</v>
      </c>
      <c r="AG673">
        <v>0.31895718286456498</v>
      </c>
      <c r="AH673">
        <v>1.0900033174671</v>
      </c>
      <c r="AI673">
        <v>2.5180346524149702</v>
      </c>
      <c r="AJ673">
        <v>1.6465787100485301</v>
      </c>
      <c r="AK673">
        <v>0.40452120993898799</v>
      </c>
      <c r="AL673">
        <v>0.88573876621678205</v>
      </c>
      <c r="AM673">
        <v>1.65747468688571</v>
      </c>
      <c r="AN673">
        <v>1.28499703787276</v>
      </c>
      <c r="AO673">
        <v>0.23242300987797801</v>
      </c>
      <c r="AP673">
        <v>0.79785000419921104</v>
      </c>
      <c r="AQ673">
        <v>1.9191183456313099</v>
      </c>
      <c r="AR673">
        <v>1.3497391788284501</v>
      </c>
      <c r="AS673">
        <v>0.285550610320363</v>
      </c>
      <c r="AT673">
        <v>0.750743912066557</v>
      </c>
      <c r="AU673">
        <v>1.5632648066568799</v>
      </c>
      <c r="AV673">
        <v>1.0816103284413301</v>
      </c>
      <c r="AW673">
        <v>0.34838709677419399</v>
      </c>
      <c r="AX673">
        <v>0.82694345179305795</v>
      </c>
      <c r="AY673">
        <v>1.4743096050170501</v>
      </c>
      <c r="AZ673">
        <v>1.10344055679898</v>
      </c>
      <c r="BA673">
        <v>0.279956388703267</v>
      </c>
      <c r="BB673">
        <v>0.74282308356092497</v>
      </c>
      <c r="BC673">
        <v>1.6540336442277901</v>
      </c>
      <c r="BD673">
        <v>1.1766719014381299</v>
      </c>
      <c r="BE673">
        <v>0.25698320883320502</v>
      </c>
      <c r="BF673">
        <v>0.76854944498879996</v>
      </c>
      <c r="BG673">
        <v>1.39077079781625</v>
      </c>
      <c r="BH673">
        <v>1.40552730182564</v>
      </c>
      <c r="BI673">
        <v>0.27160586970462902</v>
      </c>
      <c r="BJ673">
        <v>0.65666937294044603</v>
      </c>
      <c r="BK673">
        <v>1.2316883542024699</v>
      </c>
      <c r="BL673">
        <v>0.99480301677105798</v>
      </c>
    </row>
    <row r="674" spans="1:64" x14ac:dyDescent="0.25">
      <c r="A674" s="15" t="str">
        <f t="shared" si="20"/>
        <v>[Noncurrent + Delinquent Loans] / [Capital + ALLL]--35795</v>
      </c>
      <c r="B674" s="15" t="str">
        <f t="shared" si="21"/>
        <v>[Noncurrent + Delinquent Loans] / [Capital + ALLL]</v>
      </c>
      <c r="C674">
        <v>6</v>
      </c>
      <c r="D674" s="22">
        <v>35795</v>
      </c>
      <c r="E674">
        <v>8.3239353828256899</v>
      </c>
      <c r="F674">
        <v>14.501312335958</v>
      </c>
      <c r="G674">
        <v>21.383383209571701</v>
      </c>
      <c r="H674">
        <v>18.2522933090519</v>
      </c>
      <c r="I674">
        <v>6.0896563643747603</v>
      </c>
      <c r="J674">
        <v>11.8349525364586</v>
      </c>
      <c r="K674">
        <v>20.016873785202499</v>
      </c>
      <c r="L674">
        <v>14.493921280012501</v>
      </c>
      <c r="M674">
        <v>5.3473669866944196</v>
      </c>
      <c r="N674">
        <v>11.028630089780799</v>
      </c>
      <c r="O674">
        <v>19.0431208753497</v>
      </c>
      <c r="P674">
        <v>13.7760908336654</v>
      </c>
      <c r="Q674">
        <v>10.806152214266801</v>
      </c>
      <c r="R674">
        <v>15.1995770552472</v>
      </c>
      <c r="S674">
        <v>19.7685950413223</v>
      </c>
      <c r="T674">
        <v>16.848144237100101</v>
      </c>
      <c r="U674">
        <v>5.7157163048379003</v>
      </c>
      <c r="V674">
        <v>10.6490552850113</v>
      </c>
      <c r="W674">
        <v>16.995258807544701</v>
      </c>
      <c r="X674">
        <v>12.6585094325113</v>
      </c>
      <c r="Y674">
        <v>7.4041970078680501</v>
      </c>
      <c r="Z674">
        <v>17.201239102952101</v>
      </c>
      <c r="AA674">
        <v>27.5464063159903</v>
      </c>
      <c r="AB674">
        <v>19.5572865644906</v>
      </c>
      <c r="AC674">
        <v>6.04293665518155</v>
      </c>
      <c r="AD674">
        <v>12.1591493740353</v>
      </c>
      <c r="AE674">
        <v>21.983273596176801</v>
      </c>
      <c r="AF674">
        <v>15.8241492427072</v>
      </c>
      <c r="AG674">
        <v>4.8441315219867596</v>
      </c>
      <c r="AH674">
        <v>9.8007218628029005</v>
      </c>
      <c r="AI674">
        <v>20.401201673008899</v>
      </c>
      <c r="AJ674">
        <v>15.477985616861</v>
      </c>
      <c r="AK674">
        <v>8.8872712578022206</v>
      </c>
      <c r="AL674">
        <v>15.106319150963801</v>
      </c>
      <c r="AM674">
        <v>20.780288790157201</v>
      </c>
      <c r="AN674">
        <v>18.140032020846999</v>
      </c>
      <c r="AO674">
        <v>5.7339449541284404</v>
      </c>
      <c r="AP674">
        <v>10.885072655218</v>
      </c>
      <c r="AQ674">
        <v>20.759911894273099</v>
      </c>
      <c r="AR674">
        <v>14.473871358219601</v>
      </c>
      <c r="AS674">
        <v>6.1109956350031203</v>
      </c>
      <c r="AT674">
        <v>12.0674814942331</v>
      </c>
      <c r="AU674">
        <v>19.2014356213549</v>
      </c>
      <c r="AV674">
        <v>14.656144543510299</v>
      </c>
      <c r="AW674">
        <v>8.0184028918830101</v>
      </c>
      <c r="AX674">
        <v>13.124183006535899</v>
      </c>
      <c r="AY674">
        <v>19.9787177440809</v>
      </c>
      <c r="AZ674">
        <v>15.432749421532399</v>
      </c>
      <c r="BA674">
        <v>5.7542894140498504</v>
      </c>
      <c r="BB674">
        <v>11.9253438113949</v>
      </c>
      <c r="BC674">
        <v>18.592767295597501</v>
      </c>
      <c r="BD674">
        <v>14.8144850812405</v>
      </c>
      <c r="BE674">
        <v>8.0480810299591194</v>
      </c>
      <c r="BF674">
        <v>14.0792369772561</v>
      </c>
      <c r="BG674">
        <v>24.2652488554128</v>
      </c>
      <c r="BH674">
        <v>18.400880215298699</v>
      </c>
      <c r="BI674">
        <v>4.5064110544006004</v>
      </c>
      <c r="BJ674">
        <v>9.8332571950662402</v>
      </c>
      <c r="BK674">
        <v>15.6658968437259</v>
      </c>
      <c r="BL674">
        <v>12.1947665930063</v>
      </c>
    </row>
    <row r="675" spans="1:64" x14ac:dyDescent="0.25">
      <c r="A675" s="15" t="str">
        <f t="shared" si="20"/>
        <v xml:space="preserve">  Ag [NCL+DQ] / [Capital + ALLL]--35795</v>
      </c>
      <c r="B675" s="15" t="str">
        <f t="shared" si="21"/>
        <v xml:space="preserve">  Ag [NCL+DQ] / [Capital + ALLL]</v>
      </c>
      <c r="C675">
        <v>7</v>
      </c>
      <c r="D675" s="22">
        <v>35795</v>
      </c>
      <c r="E675">
        <v>0</v>
      </c>
      <c r="F675">
        <v>0.57262107754561897</v>
      </c>
      <c r="G675">
        <v>5.7476089086292603</v>
      </c>
      <c r="H675">
        <v>4.8536121016941998</v>
      </c>
      <c r="I675">
        <v>0</v>
      </c>
      <c r="J675">
        <v>0.46847814668080801</v>
      </c>
      <c r="K675">
        <v>4.8139583914009796</v>
      </c>
      <c r="L675">
        <v>3.69672599789003</v>
      </c>
      <c r="M675">
        <v>0</v>
      </c>
      <c r="N675">
        <v>0</v>
      </c>
      <c r="O675">
        <v>0.97228536581394998</v>
      </c>
      <c r="P675">
        <v>1.32392938139856</v>
      </c>
      <c r="Q675">
        <v>0</v>
      </c>
      <c r="R675">
        <v>0</v>
      </c>
      <c r="S675">
        <v>0</v>
      </c>
      <c r="T675">
        <v>4.3405219620052997E-2</v>
      </c>
      <c r="U675">
        <v>0</v>
      </c>
      <c r="V675">
        <v>0.24738461379226501</v>
      </c>
      <c r="W675">
        <v>3.1755794686703802</v>
      </c>
      <c r="X675">
        <v>2.3220532554467899</v>
      </c>
      <c r="Y675">
        <v>0</v>
      </c>
      <c r="Z675">
        <v>0.63177058018161603</v>
      </c>
      <c r="AA675">
        <v>6.7055976765139</v>
      </c>
      <c r="AB675">
        <v>5.3050677989328197</v>
      </c>
      <c r="AC675">
        <v>0.39039039039038997</v>
      </c>
      <c r="AD675">
        <v>4.9899531145344902</v>
      </c>
      <c r="AE675">
        <v>11.314285714285701</v>
      </c>
      <c r="AF675">
        <v>8.0492303963336802</v>
      </c>
      <c r="AG675">
        <v>4.2505521491230297E-2</v>
      </c>
      <c r="AH675">
        <v>1.49237542915837</v>
      </c>
      <c r="AI675">
        <v>7.9312420223412197</v>
      </c>
      <c r="AJ675">
        <v>6.4825523356331596</v>
      </c>
      <c r="AK675">
        <v>0</v>
      </c>
      <c r="AL675">
        <v>5.4333061668025004E-3</v>
      </c>
      <c r="AM675">
        <v>3.90534405815096</v>
      </c>
      <c r="AN675">
        <v>3.6822012031211799</v>
      </c>
      <c r="AO675">
        <v>0.30185424752048301</v>
      </c>
      <c r="AP675">
        <v>3.5056578655424899</v>
      </c>
      <c r="AQ675">
        <v>9.4105993065874198</v>
      </c>
      <c r="AR675">
        <v>6.6628919557786501</v>
      </c>
      <c r="AS675">
        <v>0</v>
      </c>
      <c r="AT675">
        <v>0.42766827817032399</v>
      </c>
      <c r="AU675">
        <v>3.9357242664182599</v>
      </c>
      <c r="AV675">
        <v>3.3990571041796902</v>
      </c>
      <c r="AW675">
        <v>0</v>
      </c>
      <c r="AX675">
        <v>0</v>
      </c>
      <c r="AY675">
        <v>1.2426219322770999</v>
      </c>
      <c r="AZ675">
        <v>1.5736828615517899</v>
      </c>
      <c r="BA675">
        <v>0</v>
      </c>
      <c r="BB675">
        <v>0</v>
      </c>
      <c r="BC675">
        <v>0.36997885835095101</v>
      </c>
      <c r="BD675">
        <v>1.2673217939222301</v>
      </c>
      <c r="BE675">
        <v>0</v>
      </c>
      <c r="BF675">
        <v>0</v>
      </c>
      <c r="BG675">
        <v>1.44092219020173</v>
      </c>
      <c r="BH675">
        <v>1.29682411330886</v>
      </c>
      <c r="BI675">
        <v>0</v>
      </c>
      <c r="BJ675">
        <v>0</v>
      </c>
      <c r="BK675">
        <v>0</v>
      </c>
      <c r="BL675">
        <v>0.46808037349025</v>
      </c>
    </row>
    <row r="676" spans="1:64" x14ac:dyDescent="0.25">
      <c r="A676" s="15" t="str">
        <f t="shared" si="20"/>
        <v xml:space="preserve">  CLD [NCL+DQ] / [Capital + ALLL]--35795</v>
      </c>
      <c r="B676" s="15" t="str">
        <f t="shared" si="21"/>
        <v xml:space="preserve">  CLD [NCL+DQ] / [Capital + ALLL]</v>
      </c>
      <c r="C676">
        <v>8</v>
      </c>
      <c r="D676" s="22">
        <v>35795</v>
      </c>
      <c r="E676">
        <v>0</v>
      </c>
      <c r="F676">
        <v>0</v>
      </c>
      <c r="G676">
        <v>0</v>
      </c>
      <c r="H676">
        <v>0.97941368956484398</v>
      </c>
      <c r="I676">
        <v>0</v>
      </c>
      <c r="J676">
        <v>0</v>
      </c>
      <c r="K676">
        <v>0</v>
      </c>
      <c r="L676">
        <v>0.19371035478363599</v>
      </c>
      <c r="M676">
        <v>0</v>
      </c>
      <c r="N676">
        <v>0</v>
      </c>
      <c r="O676">
        <v>0</v>
      </c>
      <c r="P676">
        <v>0.34479843193274101</v>
      </c>
      <c r="Q676">
        <v>0</v>
      </c>
      <c r="R676">
        <v>0</v>
      </c>
      <c r="S676">
        <v>0</v>
      </c>
      <c r="T676">
        <v>2.9718633125760101E-2</v>
      </c>
      <c r="U676">
        <v>0</v>
      </c>
      <c r="V676">
        <v>0</v>
      </c>
      <c r="W676">
        <v>0</v>
      </c>
      <c r="X676">
        <v>0.20992279904476999</v>
      </c>
      <c r="Y676">
        <v>0</v>
      </c>
      <c r="Z676">
        <v>0</v>
      </c>
      <c r="AA676">
        <v>0</v>
      </c>
      <c r="AB676">
        <v>1.0431685383815099</v>
      </c>
      <c r="AC676">
        <v>0</v>
      </c>
      <c r="AD676">
        <v>0</v>
      </c>
      <c r="AE676">
        <v>0</v>
      </c>
      <c r="AF676">
        <v>0.16964526740066199</v>
      </c>
      <c r="AG676">
        <v>0</v>
      </c>
      <c r="AH676">
        <v>0</v>
      </c>
      <c r="AI676">
        <v>0</v>
      </c>
      <c r="AJ676">
        <v>5.1183761489462E-2</v>
      </c>
      <c r="AK676">
        <v>0</v>
      </c>
      <c r="AL676">
        <v>0</v>
      </c>
      <c r="AM676">
        <v>0</v>
      </c>
      <c r="AN676">
        <v>0.29201653789695098</v>
      </c>
      <c r="AO676">
        <v>0</v>
      </c>
      <c r="AP676">
        <v>0</v>
      </c>
      <c r="AQ676">
        <v>0</v>
      </c>
      <c r="AR676">
        <v>9.8105680174858906E-2</v>
      </c>
      <c r="AS676">
        <v>0</v>
      </c>
      <c r="AT676">
        <v>0</v>
      </c>
      <c r="AU676">
        <v>0</v>
      </c>
      <c r="AV676">
        <v>0.36081922960629997</v>
      </c>
      <c r="AW676">
        <v>0</v>
      </c>
      <c r="AX676">
        <v>0</v>
      </c>
      <c r="AY676">
        <v>0</v>
      </c>
      <c r="AZ676">
        <v>0.20937787191931301</v>
      </c>
      <c r="BA676">
        <v>0</v>
      </c>
      <c r="BB676">
        <v>0</v>
      </c>
      <c r="BC676">
        <v>0</v>
      </c>
      <c r="BD676">
        <v>0.26585791940254999</v>
      </c>
      <c r="BE676">
        <v>0</v>
      </c>
      <c r="BF676">
        <v>0</v>
      </c>
      <c r="BG676">
        <v>0</v>
      </c>
      <c r="BH676">
        <v>0.120928247149815</v>
      </c>
      <c r="BI676">
        <v>0</v>
      </c>
      <c r="BJ676">
        <v>0</v>
      </c>
      <c r="BK676">
        <v>0</v>
      </c>
      <c r="BL676">
        <v>0.48131207152508099</v>
      </c>
    </row>
    <row r="677" spans="1:64" x14ac:dyDescent="0.25">
      <c r="A677" s="15" t="str">
        <f t="shared" si="20"/>
        <v xml:space="preserve">  CRE [NCL+DQ] / [Capital + ALLL]--35795</v>
      </c>
      <c r="B677" s="15" t="str">
        <f t="shared" si="21"/>
        <v xml:space="preserve">  CRE [NCL+DQ] / [Capital + ALLL]</v>
      </c>
      <c r="C677">
        <v>9</v>
      </c>
      <c r="D677" s="22">
        <v>35795</v>
      </c>
      <c r="E677">
        <v>0</v>
      </c>
      <c r="F677">
        <v>0.16995791518290701</v>
      </c>
      <c r="G677">
        <v>2.4219904061011399</v>
      </c>
      <c r="H677">
        <v>2.4358803692928301</v>
      </c>
      <c r="I677">
        <v>0</v>
      </c>
      <c r="J677">
        <v>0</v>
      </c>
      <c r="K677">
        <v>2.0135892537575599</v>
      </c>
      <c r="L677">
        <v>1.5385898059316201</v>
      </c>
      <c r="M677">
        <v>0</v>
      </c>
      <c r="N677">
        <v>0.39407489639295701</v>
      </c>
      <c r="O677">
        <v>2.75278357055566</v>
      </c>
      <c r="P677">
        <v>2.05432527104628</v>
      </c>
      <c r="Q677">
        <v>0</v>
      </c>
      <c r="R677">
        <v>0</v>
      </c>
      <c r="S677">
        <v>0.94562647754137097</v>
      </c>
      <c r="T677">
        <v>1.64016906016978</v>
      </c>
      <c r="U677">
        <v>0</v>
      </c>
      <c r="V677">
        <v>0</v>
      </c>
      <c r="W677">
        <v>1.92936957365507</v>
      </c>
      <c r="X677">
        <v>1.4735467412719701</v>
      </c>
      <c r="Y677">
        <v>0</v>
      </c>
      <c r="Z677">
        <v>0.40479363357185999</v>
      </c>
      <c r="AA677">
        <v>2.6438444230151101</v>
      </c>
      <c r="AB677">
        <v>3.2027380043776099</v>
      </c>
      <c r="AC677">
        <v>0</v>
      </c>
      <c r="AD677">
        <v>8.3022000830220002E-2</v>
      </c>
      <c r="AE677">
        <v>1.3840830449827</v>
      </c>
      <c r="AF677">
        <v>1.3168335640639299</v>
      </c>
      <c r="AG677">
        <v>0</v>
      </c>
      <c r="AH677">
        <v>0</v>
      </c>
      <c r="AI677">
        <v>0.53003578882298397</v>
      </c>
      <c r="AJ677">
        <v>0.75472121756515997</v>
      </c>
      <c r="AK677">
        <v>0</v>
      </c>
      <c r="AL677">
        <v>1.1453053665191699</v>
      </c>
      <c r="AM677">
        <v>3.6299790845183999</v>
      </c>
      <c r="AN677">
        <v>2.50070830191834</v>
      </c>
      <c r="AO677">
        <v>0</v>
      </c>
      <c r="AP677">
        <v>0</v>
      </c>
      <c r="AQ677">
        <v>1.2555190144811701</v>
      </c>
      <c r="AR677">
        <v>1.0936546398553899</v>
      </c>
      <c r="AS677">
        <v>0</v>
      </c>
      <c r="AT677">
        <v>0.35214861692354799</v>
      </c>
      <c r="AU677">
        <v>2.5629394420503502</v>
      </c>
      <c r="AV677">
        <v>1.8539158137320799</v>
      </c>
      <c r="AW677">
        <v>0</v>
      </c>
      <c r="AX677">
        <v>0.35535441362395498</v>
      </c>
      <c r="AY677">
        <v>2.5146198830409401</v>
      </c>
      <c r="AZ677">
        <v>1.81779811743996</v>
      </c>
      <c r="BA677">
        <v>0</v>
      </c>
      <c r="BB677">
        <v>0</v>
      </c>
      <c r="BC677">
        <v>1.53730148959744</v>
      </c>
      <c r="BD677">
        <v>1.54099084140636</v>
      </c>
      <c r="BE677">
        <v>0</v>
      </c>
      <c r="BF677">
        <v>0.35950110051357298</v>
      </c>
      <c r="BG677">
        <v>2.8682646998565899</v>
      </c>
      <c r="BH677">
        <v>1.8552397751507299</v>
      </c>
      <c r="BI677">
        <v>0</v>
      </c>
      <c r="BJ677">
        <v>0.28317672802162402</v>
      </c>
      <c r="BK677">
        <v>3.0034777110338302</v>
      </c>
      <c r="BL677">
        <v>2.12332564113489</v>
      </c>
    </row>
    <row r="678" spans="1:64" x14ac:dyDescent="0.25">
      <c r="A678" s="15" t="str">
        <f t="shared" si="20"/>
        <v xml:space="preserve">  Res RE [NCL+DQ] / [Capital + ALLL]--35795</v>
      </c>
      <c r="B678" s="15" t="str">
        <f t="shared" si="21"/>
        <v xml:space="preserve">  Res RE [NCL+DQ] / [Capital + ALLL]</v>
      </c>
      <c r="C678">
        <v>10</v>
      </c>
      <c r="D678" s="22">
        <v>35795</v>
      </c>
      <c r="E678">
        <v>0.28404136488765003</v>
      </c>
      <c r="F678">
        <v>2.3047509297574802</v>
      </c>
      <c r="G678">
        <v>4.74811243498631</v>
      </c>
      <c r="H678">
        <v>3.0585669080061901</v>
      </c>
      <c r="I678">
        <v>0.18507339025251801</v>
      </c>
      <c r="J678">
        <v>1.65849795458898</v>
      </c>
      <c r="K678">
        <v>4.1404484560230896</v>
      </c>
      <c r="L678">
        <v>2.65188874408395</v>
      </c>
      <c r="M678">
        <v>0.454597554183435</v>
      </c>
      <c r="N678">
        <v>2.3508130314973799</v>
      </c>
      <c r="O678">
        <v>5.4449447916283003</v>
      </c>
      <c r="P678">
        <v>3.7585480167907002</v>
      </c>
      <c r="Q678">
        <v>2.2061584678933501</v>
      </c>
      <c r="R678">
        <v>4.25616547334924</v>
      </c>
      <c r="S678">
        <v>7.4808353158868597</v>
      </c>
      <c r="T678">
        <v>5.8046039398926901</v>
      </c>
      <c r="U678">
        <v>0.24792662176894301</v>
      </c>
      <c r="V678">
        <v>1.9585730402266699</v>
      </c>
      <c r="W678">
        <v>4.6919492819742104</v>
      </c>
      <c r="X678">
        <v>2.8597744169592199</v>
      </c>
      <c r="Y678">
        <v>0</v>
      </c>
      <c r="Z678">
        <v>1.42578026873257</v>
      </c>
      <c r="AA678">
        <v>3.4241847601262299</v>
      </c>
      <c r="AB678">
        <v>2.7823786018342198</v>
      </c>
      <c r="AC678">
        <v>0</v>
      </c>
      <c r="AD678">
        <v>0.42471862391165799</v>
      </c>
      <c r="AE678">
        <v>1.65745856353591</v>
      </c>
      <c r="AF678">
        <v>0.93433394110543599</v>
      </c>
      <c r="AG678">
        <v>0</v>
      </c>
      <c r="AH678">
        <v>0.12430250017984699</v>
      </c>
      <c r="AI678">
        <v>1.63460872603026</v>
      </c>
      <c r="AJ678">
        <v>0.87137750967169803</v>
      </c>
      <c r="AK678">
        <v>1.8936546386011801</v>
      </c>
      <c r="AL678">
        <v>4.3591809383504199</v>
      </c>
      <c r="AM678">
        <v>6.89518026681945</v>
      </c>
      <c r="AN678">
        <v>5.1928178630320501</v>
      </c>
      <c r="AO678">
        <v>0</v>
      </c>
      <c r="AP678">
        <v>0.87855297157622703</v>
      </c>
      <c r="AQ678">
        <v>2.7480544747081699</v>
      </c>
      <c r="AR678">
        <v>1.8253744493342801</v>
      </c>
      <c r="AS678">
        <v>0.279589934762349</v>
      </c>
      <c r="AT678">
        <v>1.7150137201097599</v>
      </c>
      <c r="AU678">
        <v>3.8698328935795998</v>
      </c>
      <c r="AV678">
        <v>2.5782935347939699</v>
      </c>
      <c r="AW678">
        <v>1.88356164383562</v>
      </c>
      <c r="AX678">
        <v>4.1393764736704197</v>
      </c>
      <c r="AY678">
        <v>6.7219917012448098</v>
      </c>
      <c r="AZ678">
        <v>4.8450396746728197</v>
      </c>
      <c r="BA678">
        <v>7.7136686207960506E-2</v>
      </c>
      <c r="BB678">
        <v>1.62179521490125</v>
      </c>
      <c r="BC678">
        <v>3.9764136679770199</v>
      </c>
      <c r="BD678">
        <v>2.6213670581747301</v>
      </c>
      <c r="BE678">
        <v>0</v>
      </c>
      <c r="BF678">
        <v>0.54285905770390697</v>
      </c>
      <c r="BG678">
        <v>2.4047450196634599</v>
      </c>
      <c r="BH678">
        <v>1.54538927953497</v>
      </c>
      <c r="BI678">
        <v>0.24590163934426201</v>
      </c>
      <c r="BJ678">
        <v>1.9630484988452701</v>
      </c>
      <c r="BK678">
        <v>4.5059164642269396</v>
      </c>
      <c r="BL678">
        <v>2.9365133074805301</v>
      </c>
    </row>
    <row r="679" spans="1:64" x14ac:dyDescent="0.25">
      <c r="A679" s="15" t="str">
        <f t="shared" si="20"/>
        <v xml:space="preserve">  C&amp;I [NCL+DQ] / [Capital + ALLL]--35795</v>
      </c>
      <c r="B679" s="15" t="str">
        <f t="shared" si="21"/>
        <v xml:space="preserve">  C&amp;I [NCL+DQ] / [Capital + ALLL]</v>
      </c>
      <c r="C679">
        <v>11</v>
      </c>
      <c r="D679" s="22">
        <v>35795</v>
      </c>
      <c r="E679">
        <v>2.00250883057811</v>
      </c>
      <c r="F679">
        <v>5.1092643890427798</v>
      </c>
      <c r="G679">
        <v>9.1528940837758697</v>
      </c>
      <c r="H679">
        <v>7.4904136035581903</v>
      </c>
      <c r="I679">
        <v>0.87891280379655801</v>
      </c>
      <c r="J679">
        <v>3.4871338690802598</v>
      </c>
      <c r="K679">
        <v>8.2531457010905598</v>
      </c>
      <c r="L679">
        <v>5.8123959909320204</v>
      </c>
      <c r="M679">
        <v>0.43894755955493903</v>
      </c>
      <c r="N679">
        <v>1.9603270515720199</v>
      </c>
      <c r="O679">
        <v>5.1733933766643299</v>
      </c>
      <c r="P679">
        <v>3.84730239321981</v>
      </c>
      <c r="Q679">
        <v>2.6742301458670998</v>
      </c>
      <c r="R679">
        <v>4.07174518090918</v>
      </c>
      <c r="S679">
        <v>8.8788985670132092</v>
      </c>
      <c r="T679">
        <v>6.3715264931406796</v>
      </c>
      <c r="U679">
        <v>0.60225724932483105</v>
      </c>
      <c r="V679">
        <v>2.4619082291708798</v>
      </c>
      <c r="W679">
        <v>5.88224626643491</v>
      </c>
      <c r="X679">
        <v>4.3176375553049704</v>
      </c>
      <c r="Y679">
        <v>2.3823656378156701</v>
      </c>
      <c r="Z679">
        <v>6.3569533305301702</v>
      </c>
      <c r="AA679">
        <v>13.5316813147628</v>
      </c>
      <c r="AB679">
        <v>9.4601571739185797</v>
      </c>
      <c r="AC679">
        <v>2.3450134770889499</v>
      </c>
      <c r="AD679">
        <v>6.02517255379618</v>
      </c>
      <c r="AE679">
        <v>10.438095238095199</v>
      </c>
      <c r="AF679">
        <v>8.3236192130056903</v>
      </c>
      <c r="AG679">
        <v>0.77274571156806904</v>
      </c>
      <c r="AH679">
        <v>4.1036284172960302</v>
      </c>
      <c r="AI679">
        <v>9.3979031532583406</v>
      </c>
      <c r="AJ679">
        <v>7.2710565270594296</v>
      </c>
      <c r="AK679">
        <v>1.03805111106379</v>
      </c>
      <c r="AL679">
        <v>3.1187970841826198</v>
      </c>
      <c r="AM679">
        <v>8.8787954584758708</v>
      </c>
      <c r="AN679">
        <v>6.17017010248051</v>
      </c>
      <c r="AO679">
        <v>1.3738959764475001</v>
      </c>
      <c r="AP679">
        <v>4.1640770665009299</v>
      </c>
      <c r="AQ679">
        <v>9.4272076372315006</v>
      </c>
      <c r="AR679">
        <v>6.95906323459619</v>
      </c>
      <c r="AS679">
        <v>1.0537407797681799</v>
      </c>
      <c r="AT679">
        <v>3.7645811240721101</v>
      </c>
      <c r="AU679">
        <v>7.8775079197465701</v>
      </c>
      <c r="AV679">
        <v>5.86797572752132</v>
      </c>
      <c r="AW679">
        <v>0.74139976275207597</v>
      </c>
      <c r="AX679">
        <v>2.77816274532797</v>
      </c>
      <c r="AY679">
        <v>7.1544715447154497</v>
      </c>
      <c r="AZ679">
        <v>4.6434696150951398</v>
      </c>
      <c r="BA679">
        <v>1.15601912212082</v>
      </c>
      <c r="BB679">
        <v>4.0651801029159502</v>
      </c>
      <c r="BC679">
        <v>9.1483555938532195</v>
      </c>
      <c r="BD679">
        <v>7.5015064430853799</v>
      </c>
      <c r="BE679">
        <v>0</v>
      </c>
      <c r="BF679">
        <v>1.4233308877476201</v>
      </c>
      <c r="BG679">
        <v>4.8552144567820603</v>
      </c>
      <c r="BH679">
        <v>2.97775307103224</v>
      </c>
      <c r="BI679">
        <v>0.50859996301091204</v>
      </c>
      <c r="BJ679">
        <v>1.9612532886869201</v>
      </c>
      <c r="BK679">
        <v>4.9235993208828503</v>
      </c>
      <c r="BL679">
        <v>4.0380245089347397</v>
      </c>
    </row>
    <row r="680" spans="1:64" x14ac:dyDescent="0.25">
      <c r="A680" s="15" t="str">
        <f t="shared" si="20"/>
        <v xml:space="preserve">  Ind [NCL+DQ] / [Capital + ALLL]--35795</v>
      </c>
      <c r="B680" s="15" t="str">
        <f t="shared" si="21"/>
        <v xml:space="preserve">  Ind [NCL+DQ] / [Capital + ALLL]</v>
      </c>
      <c r="C680">
        <v>12</v>
      </c>
      <c r="D680" s="22">
        <v>35795</v>
      </c>
      <c r="E680">
        <v>0.81409954734984502</v>
      </c>
      <c r="F680">
        <v>1.5909844216108699</v>
      </c>
      <c r="G680">
        <v>3.7223474245950401</v>
      </c>
      <c r="H680">
        <v>3.2883560693945899</v>
      </c>
      <c r="I680">
        <v>0.52233767800853503</v>
      </c>
      <c r="J680">
        <v>1.3609065309216899</v>
      </c>
      <c r="K680">
        <v>2.9785079946274702</v>
      </c>
      <c r="L680">
        <v>2.2481638228676801</v>
      </c>
      <c r="M680">
        <v>0.44659795755128801</v>
      </c>
      <c r="N680">
        <v>1.4532217950407</v>
      </c>
      <c r="O680">
        <v>3.4632457458564998</v>
      </c>
      <c r="P680">
        <v>2.5903120326237601</v>
      </c>
      <c r="Q680">
        <v>1.6560431852145501</v>
      </c>
      <c r="R680">
        <v>2.29973761382929</v>
      </c>
      <c r="S680">
        <v>4.1463719245660098</v>
      </c>
      <c r="T680">
        <v>2.9259242205596898</v>
      </c>
      <c r="U680">
        <v>0.52189641650637897</v>
      </c>
      <c r="V680">
        <v>1.3749034382112799</v>
      </c>
      <c r="W680">
        <v>2.9066188744120298</v>
      </c>
      <c r="X680">
        <v>2.1070901399674402</v>
      </c>
      <c r="Y680">
        <v>0.630046332001998</v>
      </c>
      <c r="Z680">
        <v>1.4380818001315101</v>
      </c>
      <c r="AA680">
        <v>3.2326577910029299</v>
      </c>
      <c r="AB680">
        <v>2.4847596234234799</v>
      </c>
      <c r="AC680">
        <v>0.28961522548613999</v>
      </c>
      <c r="AD680">
        <v>0.87173100871731002</v>
      </c>
      <c r="AE680">
        <v>2.3777724257219801</v>
      </c>
      <c r="AF680">
        <v>2.1500862642177898</v>
      </c>
      <c r="AG680">
        <v>0.26588938863953399</v>
      </c>
      <c r="AH680">
        <v>0.90349704131065101</v>
      </c>
      <c r="AI680">
        <v>2.70502738269251</v>
      </c>
      <c r="AJ680">
        <v>3.7616936966452599</v>
      </c>
      <c r="AK680">
        <v>0.76164000520223696</v>
      </c>
      <c r="AL680">
        <v>1.5569180253904999</v>
      </c>
      <c r="AM680">
        <v>3.4692936737015199</v>
      </c>
      <c r="AN680">
        <v>2.5604875731910699</v>
      </c>
      <c r="AO680">
        <v>0.41415662650602397</v>
      </c>
      <c r="AP680">
        <v>1.11413716266403</v>
      </c>
      <c r="AQ680">
        <v>2.4193548387096802</v>
      </c>
      <c r="AR680">
        <v>1.7974436405702701</v>
      </c>
      <c r="AS680">
        <v>0.50735667174023302</v>
      </c>
      <c r="AT680">
        <v>1.3042760442463299</v>
      </c>
      <c r="AU680">
        <v>2.77334397446129</v>
      </c>
      <c r="AV680">
        <v>2.06881408040744</v>
      </c>
      <c r="AW680">
        <v>0.91286307053941895</v>
      </c>
      <c r="AX680">
        <v>1.86313149408814</v>
      </c>
      <c r="AY680">
        <v>3.5363457760314301</v>
      </c>
      <c r="AZ680">
        <v>2.56622707789613</v>
      </c>
      <c r="BA680">
        <v>0.52770448548812698</v>
      </c>
      <c r="BB680">
        <v>1.3841670713938801</v>
      </c>
      <c r="BC680">
        <v>3.0664395229983001</v>
      </c>
      <c r="BD680">
        <v>2.0608718218351001</v>
      </c>
      <c r="BE680">
        <v>0.89210452374262394</v>
      </c>
      <c r="BF680">
        <v>3.39688041594454</v>
      </c>
      <c r="BG680">
        <v>11.778846153846199</v>
      </c>
      <c r="BH680">
        <v>11.0565243326117</v>
      </c>
      <c r="BI680">
        <v>0.36894616503845401</v>
      </c>
      <c r="BJ680">
        <v>1.23979437556698</v>
      </c>
      <c r="BK680">
        <v>2.7067153951576102</v>
      </c>
      <c r="BL680">
        <v>2.0683229574612598</v>
      </c>
    </row>
    <row r="681" spans="1:64" x14ac:dyDescent="0.25">
      <c r="A681" s="15" t="str">
        <f t="shared" si="20"/>
        <v xml:space="preserve">  OREO / [Capital + ALLL]--35795</v>
      </c>
      <c r="B681" s="15" t="str">
        <f t="shared" si="21"/>
        <v xml:space="preserve">  OREO / [Capital + ALLL]</v>
      </c>
      <c r="C681">
        <v>13</v>
      </c>
      <c r="D681" s="22">
        <v>35795</v>
      </c>
      <c r="E681">
        <v>0</v>
      </c>
      <c r="F681">
        <v>0</v>
      </c>
      <c r="G681">
        <v>0.73879901195155795</v>
      </c>
      <c r="H681">
        <v>0.83929992154765698</v>
      </c>
      <c r="I681">
        <v>0</v>
      </c>
      <c r="J681">
        <v>0</v>
      </c>
      <c r="K681">
        <v>0.67366623758993904</v>
      </c>
      <c r="L681">
        <v>0.73404547654734098</v>
      </c>
      <c r="M681">
        <v>0</v>
      </c>
      <c r="N681">
        <v>0</v>
      </c>
      <c r="O681">
        <v>1.12964502122688</v>
      </c>
      <c r="P681">
        <v>1.0475325555312101</v>
      </c>
      <c r="Q681">
        <v>0.123235491821645</v>
      </c>
      <c r="R681">
        <v>0.58302742388253104</v>
      </c>
      <c r="S681">
        <v>1.3653483992466999</v>
      </c>
      <c r="T681">
        <v>1.39306692206173</v>
      </c>
      <c r="U681">
        <v>0</v>
      </c>
      <c r="V681">
        <v>0</v>
      </c>
      <c r="W681">
        <v>0.70090447559357105</v>
      </c>
      <c r="X681">
        <v>0.71002488316655998</v>
      </c>
      <c r="Y681">
        <v>0</v>
      </c>
      <c r="Z681">
        <v>0</v>
      </c>
      <c r="AA681">
        <v>0.101463122539526</v>
      </c>
      <c r="AB681">
        <v>0.59447402427664697</v>
      </c>
      <c r="AC681">
        <v>0</v>
      </c>
      <c r="AD681">
        <v>0</v>
      </c>
      <c r="AE681">
        <v>0.434216239687364</v>
      </c>
      <c r="AF681">
        <v>0.73189362725843699</v>
      </c>
      <c r="AG681">
        <v>0</v>
      </c>
      <c r="AH681">
        <v>0</v>
      </c>
      <c r="AI681">
        <v>0.49779636704401298</v>
      </c>
      <c r="AJ681">
        <v>0.74717782114576003</v>
      </c>
      <c r="AK681">
        <v>0</v>
      </c>
      <c r="AL681">
        <v>0</v>
      </c>
      <c r="AM681">
        <v>0.87866538796291205</v>
      </c>
      <c r="AN681">
        <v>1.30531662715005</v>
      </c>
      <c r="AO681">
        <v>0</v>
      </c>
      <c r="AP681">
        <v>0</v>
      </c>
      <c r="AQ681">
        <v>0.643883110450718</v>
      </c>
      <c r="AR681">
        <v>0.76500493861083896</v>
      </c>
      <c r="AS681">
        <v>0</v>
      </c>
      <c r="AT681">
        <v>0</v>
      </c>
      <c r="AU681">
        <v>0.57030481809242894</v>
      </c>
      <c r="AV681">
        <v>0.69991892207989903</v>
      </c>
      <c r="AW681">
        <v>0</v>
      </c>
      <c r="AX681">
        <v>0</v>
      </c>
      <c r="AY681">
        <v>0.92889173606662401</v>
      </c>
      <c r="AZ681">
        <v>0.90840168404844701</v>
      </c>
      <c r="BA681">
        <v>0</v>
      </c>
      <c r="BB681">
        <v>0</v>
      </c>
      <c r="BC681">
        <v>0.94444444444444398</v>
      </c>
      <c r="BD681">
        <v>0.80152211016604402</v>
      </c>
      <c r="BE681">
        <v>0</v>
      </c>
      <c r="BF681">
        <v>0</v>
      </c>
      <c r="BG681">
        <v>0.25692263773908097</v>
      </c>
      <c r="BH681">
        <v>0.46210088349637501</v>
      </c>
      <c r="BI681">
        <v>0</v>
      </c>
      <c r="BJ681">
        <v>0</v>
      </c>
      <c r="BK681">
        <v>0.96685082872928196</v>
      </c>
      <c r="BL681">
        <v>1.09142602895245</v>
      </c>
    </row>
    <row r="682" spans="1:64" x14ac:dyDescent="0.25">
      <c r="A682" s="15" t="str">
        <f t="shared" si="20"/>
        <v>ROAA--35795</v>
      </c>
      <c r="B682" s="15" t="str">
        <f t="shared" si="21"/>
        <v>ROAA</v>
      </c>
      <c r="C682">
        <v>14</v>
      </c>
      <c r="D682" s="22">
        <v>35795</v>
      </c>
      <c r="E682">
        <v>0.995</v>
      </c>
      <c r="F682">
        <v>1.33</v>
      </c>
      <c r="G682">
        <v>1.52</v>
      </c>
      <c r="H682">
        <v>1.3341414141414101</v>
      </c>
      <c r="I682">
        <v>0.94</v>
      </c>
      <c r="J682">
        <v>1.2350000000000001</v>
      </c>
      <c r="K682">
        <v>1.4924999999999999</v>
      </c>
      <c r="L682">
        <v>1.2409660297239899</v>
      </c>
      <c r="M682">
        <v>0.89</v>
      </c>
      <c r="N682">
        <v>1.2</v>
      </c>
      <c r="O682">
        <v>1.49</v>
      </c>
      <c r="P682">
        <v>1.1441535542908201</v>
      </c>
      <c r="Q682">
        <v>1.1299999999999999</v>
      </c>
      <c r="R682">
        <v>1.26</v>
      </c>
      <c r="S682">
        <v>1.36</v>
      </c>
      <c r="T682">
        <v>1.2468965517241399</v>
      </c>
      <c r="U682">
        <v>0.89</v>
      </c>
      <c r="V682">
        <v>1.1950000000000001</v>
      </c>
      <c r="W682">
        <v>1.4624999999999999</v>
      </c>
      <c r="X682">
        <v>1.1963333333333299</v>
      </c>
      <c r="Y682">
        <v>1.105</v>
      </c>
      <c r="Z682">
        <v>1.415</v>
      </c>
      <c r="AA682">
        <v>1.6025</v>
      </c>
      <c r="AB682">
        <v>1.286875</v>
      </c>
      <c r="AC682">
        <v>0.87</v>
      </c>
      <c r="AD682">
        <v>1.1299999999999999</v>
      </c>
      <c r="AE682">
        <v>1.38</v>
      </c>
      <c r="AF682">
        <v>1.1335652173913</v>
      </c>
      <c r="AG682">
        <v>1.0024999999999999</v>
      </c>
      <c r="AH682">
        <v>1.32</v>
      </c>
      <c r="AI682">
        <v>1.6924999999999999</v>
      </c>
      <c r="AJ682">
        <v>1.60028846153846</v>
      </c>
      <c r="AK682">
        <v>1.0549999999999999</v>
      </c>
      <c r="AL682">
        <v>1.2549999999999999</v>
      </c>
      <c r="AM682">
        <v>1.4450000000000001</v>
      </c>
      <c r="AN682">
        <v>1.26565217391304</v>
      </c>
      <c r="AO682">
        <v>0.94</v>
      </c>
      <c r="AP682">
        <v>1.2</v>
      </c>
      <c r="AQ682">
        <v>1.47</v>
      </c>
      <c r="AR682">
        <v>1.23286597938144</v>
      </c>
      <c r="AS682">
        <v>0.96</v>
      </c>
      <c r="AT682">
        <v>1.25</v>
      </c>
      <c r="AU682">
        <v>1.55</v>
      </c>
      <c r="AV682">
        <v>1.2749388753056199</v>
      </c>
      <c r="AW682">
        <v>0.97</v>
      </c>
      <c r="AX682">
        <v>1.23</v>
      </c>
      <c r="AY682">
        <v>1.45</v>
      </c>
      <c r="AZ682">
        <v>1.2089206349206301</v>
      </c>
      <c r="BA682">
        <v>0.88</v>
      </c>
      <c r="BB682">
        <v>1.24</v>
      </c>
      <c r="BC682">
        <v>1.56</v>
      </c>
      <c r="BD682">
        <v>1.1712</v>
      </c>
      <c r="BE682">
        <v>1.02</v>
      </c>
      <c r="BF682">
        <v>1.31</v>
      </c>
      <c r="BG682">
        <v>1.84</v>
      </c>
      <c r="BH682">
        <v>1.7617777777777801</v>
      </c>
      <c r="BI682">
        <v>0.81</v>
      </c>
      <c r="BJ682">
        <v>1.22</v>
      </c>
      <c r="BK682">
        <v>1.5</v>
      </c>
      <c r="BL682">
        <v>1.15251968503937</v>
      </c>
    </row>
    <row r="683" spans="1:64" x14ac:dyDescent="0.25">
      <c r="A683" s="15" t="str">
        <f t="shared" si="20"/>
        <v>NIM--35795</v>
      </c>
      <c r="B683" s="15" t="str">
        <f t="shared" si="21"/>
        <v>NIM</v>
      </c>
      <c r="C683">
        <v>15</v>
      </c>
      <c r="D683" s="22">
        <v>35795</v>
      </c>
      <c r="E683">
        <v>4.67</v>
      </c>
      <c r="F683">
        <v>4.97</v>
      </c>
      <c r="G683">
        <v>5.42</v>
      </c>
      <c r="H683">
        <v>5.38494949494949</v>
      </c>
      <c r="I683">
        <v>4.3899999999999997</v>
      </c>
      <c r="J683">
        <v>4.82</v>
      </c>
      <c r="K683">
        <v>5.29</v>
      </c>
      <c r="L683">
        <v>4.87543524416136</v>
      </c>
      <c r="M683">
        <v>4.21</v>
      </c>
      <c r="N683">
        <v>4.6900000000000004</v>
      </c>
      <c r="O683">
        <v>5.23</v>
      </c>
      <c r="P683">
        <v>4.7452616895435797</v>
      </c>
      <c r="Q683">
        <v>4.76</v>
      </c>
      <c r="R683">
        <v>5.01</v>
      </c>
      <c r="S683">
        <v>5.31</v>
      </c>
      <c r="T683">
        <v>5.0751724137930996</v>
      </c>
      <c r="U683">
        <v>4.3875000000000002</v>
      </c>
      <c r="V683">
        <v>4.8</v>
      </c>
      <c r="W683">
        <v>5.2725</v>
      </c>
      <c r="X683">
        <v>4.8248235294117601</v>
      </c>
      <c r="Y683">
        <v>4.9225000000000003</v>
      </c>
      <c r="Z683">
        <v>5.3250000000000002</v>
      </c>
      <c r="AA683">
        <v>5.8250000000000002</v>
      </c>
      <c r="AB683">
        <v>5.3940625000000004</v>
      </c>
      <c r="AC683">
        <v>4.29</v>
      </c>
      <c r="AD683">
        <v>4.6500000000000004</v>
      </c>
      <c r="AE683">
        <v>5.0199999999999996</v>
      </c>
      <c r="AF683">
        <v>4.6553913043478303</v>
      </c>
      <c r="AG683">
        <v>4.3600000000000003</v>
      </c>
      <c r="AH683">
        <v>4.84</v>
      </c>
      <c r="AI683">
        <v>5.4874999999999998</v>
      </c>
      <c r="AJ683">
        <v>5.9450961538461504</v>
      </c>
      <c r="AK683">
        <v>4.29</v>
      </c>
      <c r="AL683">
        <v>4.5049999999999999</v>
      </c>
      <c r="AM683">
        <v>5.01</v>
      </c>
      <c r="AN683">
        <v>4.6205434782608696</v>
      </c>
      <c r="AO683">
        <v>4.34</v>
      </c>
      <c r="AP683">
        <v>4.7</v>
      </c>
      <c r="AQ683">
        <v>5.0999999999999996</v>
      </c>
      <c r="AR683">
        <v>4.7297113402061903</v>
      </c>
      <c r="AS683">
        <v>4.3899999999999997</v>
      </c>
      <c r="AT683">
        <v>4.8600000000000003</v>
      </c>
      <c r="AU683">
        <v>5.31</v>
      </c>
      <c r="AV683">
        <v>4.9012713936430297</v>
      </c>
      <c r="AW683">
        <v>4.3899999999999997</v>
      </c>
      <c r="AX683">
        <v>4.87</v>
      </c>
      <c r="AY683">
        <v>5.34</v>
      </c>
      <c r="AZ683">
        <v>4.8971746031745997</v>
      </c>
      <c r="BA683">
        <v>4.6399999999999997</v>
      </c>
      <c r="BB683">
        <v>5.0999999999999996</v>
      </c>
      <c r="BC683">
        <v>5.57</v>
      </c>
      <c r="BD683">
        <v>5.0590285714285699</v>
      </c>
      <c r="BE683">
        <v>4.3</v>
      </c>
      <c r="BF683">
        <v>4.9000000000000004</v>
      </c>
      <c r="BG683">
        <v>6.09</v>
      </c>
      <c r="BH683">
        <v>7.0377777777777801</v>
      </c>
      <c r="BI683">
        <v>4.7</v>
      </c>
      <c r="BJ683">
        <v>5.27</v>
      </c>
      <c r="BK683">
        <v>5.74</v>
      </c>
      <c r="BL683">
        <v>5.2209448818897597</v>
      </c>
    </row>
    <row r="684" spans="1:64" x14ac:dyDescent="0.25">
      <c r="A684" s="15" t="str">
        <f t="shared" si="20"/>
        <v>Provisions / Avg Assets--35795</v>
      </c>
      <c r="B684" s="15" t="str">
        <f t="shared" si="21"/>
        <v>Provisions / Avg Assets</v>
      </c>
      <c r="C684">
        <v>16</v>
      </c>
      <c r="D684" s="22">
        <v>35795</v>
      </c>
      <c r="E684">
        <v>0.05</v>
      </c>
      <c r="F684">
        <v>0.13</v>
      </c>
      <c r="G684">
        <v>0.27500000000000002</v>
      </c>
      <c r="H684">
        <v>0.331313131313131</v>
      </c>
      <c r="I684">
        <v>0.04</v>
      </c>
      <c r="J684">
        <v>0.13</v>
      </c>
      <c r="K684">
        <v>0.27</v>
      </c>
      <c r="L684">
        <v>0.22527600849256901</v>
      </c>
      <c r="M684">
        <v>0.04</v>
      </c>
      <c r="N684">
        <v>0.14000000000000001</v>
      </c>
      <c r="O684">
        <v>0.28999999999999998</v>
      </c>
      <c r="P684">
        <v>0.23666555071978601</v>
      </c>
      <c r="Q684">
        <v>0.12</v>
      </c>
      <c r="R684">
        <v>0.17</v>
      </c>
      <c r="S684">
        <v>0.24</v>
      </c>
      <c r="T684">
        <v>0.18482758620689699</v>
      </c>
      <c r="U684">
        <v>0.04</v>
      </c>
      <c r="V684">
        <v>0.13</v>
      </c>
      <c r="W684">
        <v>0.25</v>
      </c>
      <c r="X684">
        <v>0.19390196078431399</v>
      </c>
      <c r="Y684">
        <v>0</v>
      </c>
      <c r="Z684">
        <v>0.13</v>
      </c>
      <c r="AA684">
        <v>0.27</v>
      </c>
      <c r="AB684">
        <v>0.1846875</v>
      </c>
      <c r="AC684">
        <v>0.01</v>
      </c>
      <c r="AD684">
        <v>0.14000000000000001</v>
      </c>
      <c r="AE684">
        <v>0.38</v>
      </c>
      <c r="AF684">
        <v>0.24095652173912999</v>
      </c>
      <c r="AG684">
        <v>0</v>
      </c>
      <c r="AH684">
        <v>0.18</v>
      </c>
      <c r="AI684">
        <v>0.43</v>
      </c>
      <c r="AJ684">
        <v>0.89375000000000004</v>
      </c>
      <c r="AK684">
        <v>0.06</v>
      </c>
      <c r="AL684">
        <v>0.11</v>
      </c>
      <c r="AM684">
        <v>0.1825</v>
      </c>
      <c r="AN684">
        <v>0.13065217391304301</v>
      </c>
      <c r="AO684">
        <v>0</v>
      </c>
      <c r="AP684">
        <v>0.11</v>
      </c>
      <c r="AQ684">
        <v>0.24</v>
      </c>
      <c r="AR684">
        <v>0.178536082474227</v>
      </c>
      <c r="AS684">
        <v>0.04</v>
      </c>
      <c r="AT684">
        <v>0.14000000000000001</v>
      </c>
      <c r="AU684">
        <v>0.28000000000000003</v>
      </c>
      <c r="AV684">
        <v>0.21371638141809299</v>
      </c>
      <c r="AW684">
        <v>0.06</v>
      </c>
      <c r="AX684">
        <v>0.12</v>
      </c>
      <c r="AY684">
        <v>0.23</v>
      </c>
      <c r="AZ684">
        <v>0.17028571428571401</v>
      </c>
      <c r="BA684">
        <v>7.0000000000000007E-2</v>
      </c>
      <c r="BB684">
        <v>0.18</v>
      </c>
      <c r="BC684">
        <v>0.33</v>
      </c>
      <c r="BD684">
        <v>0.27108571428571399</v>
      </c>
      <c r="BE684">
        <v>0.04</v>
      </c>
      <c r="BF684">
        <v>0.17</v>
      </c>
      <c r="BG684">
        <v>0.6</v>
      </c>
      <c r="BH684">
        <v>2.0673333333333299</v>
      </c>
      <c r="BI684">
        <v>0.09</v>
      </c>
      <c r="BJ684">
        <v>0.17</v>
      </c>
      <c r="BK684">
        <v>0.28000000000000003</v>
      </c>
      <c r="BL684">
        <v>0.241102362204724</v>
      </c>
    </row>
    <row r="685" spans="1:64" x14ac:dyDescent="0.25">
      <c r="A685" s="15" t="str">
        <f t="shared" si="20"/>
        <v>Negative Earners (last 4 qtrs)--35795</v>
      </c>
      <c r="B685" s="15" t="str">
        <f t="shared" si="21"/>
        <v>Negative Earners (last 4 qtrs)</v>
      </c>
      <c r="C685">
        <v>17</v>
      </c>
      <c r="D685" s="22">
        <v>35795</v>
      </c>
      <c r="F685">
        <v>2.0202020202020199</v>
      </c>
      <c r="H685">
        <v>2</v>
      </c>
      <c r="J685">
        <v>2.3958333333333299</v>
      </c>
      <c r="L685">
        <v>23</v>
      </c>
      <c r="N685">
        <v>4.8452367931751104</v>
      </c>
      <c r="P685">
        <v>443</v>
      </c>
      <c r="R685">
        <v>0</v>
      </c>
      <c r="T685">
        <v>0</v>
      </c>
      <c r="V685">
        <v>2.8846153846153801</v>
      </c>
      <c r="X685">
        <v>15</v>
      </c>
      <c r="Z685">
        <v>4.1666666666666696</v>
      </c>
      <c r="AB685">
        <v>4</v>
      </c>
      <c r="AD685">
        <v>0.854700854700855</v>
      </c>
      <c r="AF685">
        <v>1</v>
      </c>
      <c r="AH685">
        <v>1.88679245283019</v>
      </c>
      <c r="AI685"/>
      <c r="AJ685">
        <v>2</v>
      </c>
      <c r="AK685"/>
      <c r="AL685">
        <v>1.0869565217391299</v>
      </c>
      <c r="AN685">
        <v>1</v>
      </c>
      <c r="AP685">
        <v>1.01419878296146</v>
      </c>
      <c r="AR685">
        <v>5</v>
      </c>
      <c r="AT685">
        <v>1.43884892086331</v>
      </c>
      <c r="AV685">
        <v>6</v>
      </c>
      <c r="AX685">
        <v>2.4922118380062299</v>
      </c>
      <c r="AZ685">
        <v>8</v>
      </c>
      <c r="BB685">
        <v>5.6497175141242897</v>
      </c>
      <c r="BD685">
        <v>10</v>
      </c>
      <c r="BF685">
        <v>6.6666666666666696</v>
      </c>
      <c r="BH685">
        <v>3</v>
      </c>
      <c r="BJ685">
        <v>6.2015503875968996</v>
      </c>
      <c r="BL685">
        <v>8</v>
      </c>
    </row>
    <row r="686" spans="1:64" x14ac:dyDescent="0.25">
      <c r="A686" s="15" t="str">
        <f t="shared" si="20"/>
        <v>Noncore Funding / Liab--35795</v>
      </c>
      <c r="B686" s="15" t="str">
        <f t="shared" si="21"/>
        <v>Noncore Funding / Liab</v>
      </c>
      <c r="C686">
        <v>18</v>
      </c>
      <c r="D686" s="22">
        <v>35795</v>
      </c>
      <c r="E686">
        <v>8.1704893536766097</v>
      </c>
      <c r="F686">
        <v>13.6059168294725</v>
      </c>
      <c r="G686">
        <v>19.5974689927734</v>
      </c>
      <c r="H686">
        <v>14.869720700399901</v>
      </c>
      <c r="I686">
        <v>7.33028903840742</v>
      </c>
      <c r="J686">
        <v>11.787372329198901</v>
      </c>
      <c r="K686">
        <v>17.433026118644801</v>
      </c>
      <c r="L686">
        <v>13.5874368800298</v>
      </c>
      <c r="M686">
        <v>9.9469177677330691</v>
      </c>
      <c r="N686">
        <v>15.026521416756999</v>
      </c>
      <c r="O686">
        <v>21.6599922964683</v>
      </c>
      <c r="P686">
        <v>17.223551809739899</v>
      </c>
      <c r="Q686">
        <v>8.2001184132622793</v>
      </c>
      <c r="R686">
        <v>11.8381927012937</v>
      </c>
      <c r="S686">
        <v>16.663510698731301</v>
      </c>
      <c r="T686">
        <v>13.3539101113708</v>
      </c>
      <c r="U686">
        <v>6.8720131439457504</v>
      </c>
      <c r="V686">
        <v>10.980934909666001</v>
      </c>
      <c r="W686">
        <v>16.916841222479601</v>
      </c>
      <c r="X686">
        <v>12.9073106947376</v>
      </c>
      <c r="Y686">
        <v>9.2245903718893505</v>
      </c>
      <c r="Z686">
        <v>13.9344335754498</v>
      </c>
      <c r="AA686">
        <v>19.404331032656401</v>
      </c>
      <c r="AB686">
        <v>14.484910296276899</v>
      </c>
      <c r="AC686">
        <v>8.5522220839038994</v>
      </c>
      <c r="AD686">
        <v>12.4692937563971</v>
      </c>
      <c r="AE686">
        <v>16.468136103309</v>
      </c>
      <c r="AF686">
        <v>13.277911175985</v>
      </c>
      <c r="AG686">
        <v>7.7496532293098301</v>
      </c>
      <c r="AH686">
        <v>12.9838039565862</v>
      </c>
      <c r="AI686">
        <v>20.461214446044799</v>
      </c>
      <c r="AJ686">
        <v>19.761056670676801</v>
      </c>
      <c r="AK686">
        <v>6.5996965955552396</v>
      </c>
      <c r="AL686">
        <v>11.748003101655399</v>
      </c>
      <c r="AM686">
        <v>17.152525009785101</v>
      </c>
      <c r="AN686">
        <v>12.9393293250046</v>
      </c>
      <c r="AO686">
        <v>7.3223259152907403</v>
      </c>
      <c r="AP686">
        <v>11.295954506908799</v>
      </c>
      <c r="AQ686">
        <v>16.178012667253899</v>
      </c>
      <c r="AR686">
        <v>12.4711548397171</v>
      </c>
      <c r="AS686">
        <v>7.9394097675633297</v>
      </c>
      <c r="AT686">
        <v>12.833737864077699</v>
      </c>
      <c r="AU686">
        <v>18.7156812132508</v>
      </c>
      <c r="AV686">
        <v>14.037816335987101</v>
      </c>
      <c r="AW686">
        <v>7.1676777195358996</v>
      </c>
      <c r="AX686">
        <v>11.6424894712213</v>
      </c>
      <c r="AY686">
        <v>17.164078325455801</v>
      </c>
      <c r="AZ686">
        <v>12.6637582868645</v>
      </c>
      <c r="BA686">
        <v>7.2854914196567897</v>
      </c>
      <c r="BB686">
        <v>13.7020378189829</v>
      </c>
      <c r="BC686">
        <v>20.597549795816299</v>
      </c>
      <c r="BD686">
        <v>15.568212063331</v>
      </c>
      <c r="BE686">
        <v>8.6324786324786302</v>
      </c>
      <c r="BF686">
        <v>13.4787894170847</v>
      </c>
      <c r="BG686">
        <v>33.288394432509598</v>
      </c>
      <c r="BH686">
        <v>30.3759541747207</v>
      </c>
      <c r="BI686">
        <v>6.4547509570499804</v>
      </c>
      <c r="BJ686">
        <v>10.342829926863599</v>
      </c>
      <c r="BK686">
        <v>15.2183140439741</v>
      </c>
      <c r="BL686">
        <v>12.475783733105301</v>
      </c>
    </row>
    <row r="687" spans="1:64" x14ac:dyDescent="0.25">
      <c r="A687" s="15" t="str">
        <f t="shared" si="20"/>
        <v>Brokered Dep / Liab--35795</v>
      </c>
      <c r="B687" s="15" t="str">
        <f t="shared" si="21"/>
        <v>Brokered Dep / Liab</v>
      </c>
      <c r="C687">
        <v>19</v>
      </c>
      <c r="D687" s="22">
        <v>35795</v>
      </c>
      <c r="E687">
        <v>0</v>
      </c>
      <c r="F687">
        <v>0</v>
      </c>
      <c r="G687">
        <v>0</v>
      </c>
      <c r="H687">
        <v>1.0386533118479</v>
      </c>
      <c r="I687">
        <v>0</v>
      </c>
      <c r="J687">
        <v>0</v>
      </c>
      <c r="K687">
        <v>0</v>
      </c>
      <c r="L687">
        <v>0.85145682336921802</v>
      </c>
      <c r="M687">
        <v>0</v>
      </c>
      <c r="N687">
        <v>0</v>
      </c>
      <c r="O687">
        <v>0</v>
      </c>
      <c r="P687">
        <v>0.39220165059740902</v>
      </c>
      <c r="Q687">
        <v>0</v>
      </c>
      <c r="R687">
        <v>0</v>
      </c>
      <c r="S687">
        <v>0</v>
      </c>
      <c r="T687">
        <v>0</v>
      </c>
      <c r="U687">
        <v>0</v>
      </c>
      <c r="V687">
        <v>0</v>
      </c>
      <c r="W687">
        <v>0</v>
      </c>
      <c r="X687">
        <v>1.00930917379998</v>
      </c>
      <c r="Y687">
        <v>0</v>
      </c>
      <c r="Z687">
        <v>0</v>
      </c>
      <c r="AA687">
        <v>0</v>
      </c>
      <c r="AB687">
        <v>0.52255905611806697</v>
      </c>
      <c r="AC687">
        <v>0</v>
      </c>
      <c r="AD687">
        <v>0</v>
      </c>
      <c r="AE687">
        <v>0</v>
      </c>
      <c r="AF687">
        <v>0.76592062190121901</v>
      </c>
      <c r="AG687">
        <v>0</v>
      </c>
      <c r="AH687">
        <v>0</v>
      </c>
      <c r="AI687">
        <v>0.189259463992975</v>
      </c>
      <c r="AJ687">
        <v>0.93544067003475295</v>
      </c>
      <c r="AK687">
        <v>0</v>
      </c>
      <c r="AL687">
        <v>0</v>
      </c>
      <c r="AM687">
        <v>0.77273918640397499</v>
      </c>
      <c r="AN687">
        <v>1.09110852937481</v>
      </c>
      <c r="AO687">
        <v>0</v>
      </c>
      <c r="AP687">
        <v>0</v>
      </c>
      <c r="AQ687">
        <v>0</v>
      </c>
      <c r="AR687">
        <v>0.91261177281470995</v>
      </c>
      <c r="AS687">
        <v>0</v>
      </c>
      <c r="AT687">
        <v>0</v>
      </c>
      <c r="AU687">
        <v>0</v>
      </c>
      <c r="AV687">
        <v>1.02600027996544</v>
      </c>
      <c r="AW687">
        <v>0</v>
      </c>
      <c r="AX687">
        <v>0</v>
      </c>
      <c r="AY687">
        <v>0</v>
      </c>
      <c r="AZ687">
        <v>0.51253427951427899</v>
      </c>
      <c r="BA687">
        <v>0</v>
      </c>
      <c r="BB687">
        <v>0</v>
      </c>
      <c r="BC687">
        <v>0</v>
      </c>
      <c r="BD687">
        <v>1.1559841004031499</v>
      </c>
      <c r="BE687">
        <v>0</v>
      </c>
      <c r="BF687">
        <v>0</v>
      </c>
      <c r="BG687">
        <v>0</v>
      </c>
      <c r="BH687">
        <v>1.55033171198328</v>
      </c>
      <c r="BI687">
        <v>0</v>
      </c>
      <c r="BJ687">
        <v>0</v>
      </c>
      <c r="BK687">
        <v>0</v>
      </c>
      <c r="BL687">
        <v>0.91808250087891696</v>
      </c>
    </row>
    <row r="688" spans="1:64" x14ac:dyDescent="0.25">
      <c r="A688" s="15" t="str">
        <f t="shared" si="20"/>
        <v>Liquid Assets / Assets--35795</v>
      </c>
      <c r="B688" s="15" t="str">
        <f t="shared" si="21"/>
        <v>Liquid Assets / Assets</v>
      </c>
      <c r="C688">
        <v>20</v>
      </c>
      <c r="D688" s="22">
        <v>35795</v>
      </c>
      <c r="E688">
        <v>12.637896919624399</v>
      </c>
      <c r="F688">
        <v>20.4820396126965</v>
      </c>
      <c r="G688">
        <v>29.0971328439533</v>
      </c>
      <c r="H688">
        <v>21.904276919936301</v>
      </c>
      <c r="I688">
        <v>10.7060519267626</v>
      </c>
      <c r="J688">
        <v>17.924383285510199</v>
      </c>
      <c r="K688">
        <v>26.8906864441857</v>
      </c>
      <c r="L688">
        <v>19.502880471726701</v>
      </c>
      <c r="M688">
        <v>10.656389787478499</v>
      </c>
      <c r="N688">
        <v>18.602499058319101</v>
      </c>
      <c r="O688">
        <v>28.2296072085771</v>
      </c>
      <c r="P688">
        <v>20.144623856410501</v>
      </c>
      <c r="Q688">
        <v>11.4240981315667</v>
      </c>
      <c r="R688">
        <v>19.6501251358799</v>
      </c>
      <c r="S688">
        <v>31.032232364582502</v>
      </c>
      <c r="T688">
        <v>21.640927202134499</v>
      </c>
      <c r="U688">
        <v>11.5066688084734</v>
      </c>
      <c r="V688">
        <v>18.171166626282002</v>
      </c>
      <c r="W688">
        <v>26.130125135377</v>
      </c>
      <c r="X688">
        <v>19.8343910374434</v>
      </c>
      <c r="Y688">
        <v>13.212464893670299</v>
      </c>
      <c r="Z688">
        <v>21.757515110813799</v>
      </c>
      <c r="AA688">
        <v>29.903709500714001</v>
      </c>
      <c r="AB688">
        <v>21.7573927255063</v>
      </c>
      <c r="AC688">
        <v>8.0826956443728406</v>
      </c>
      <c r="AD688">
        <v>14.7109004739337</v>
      </c>
      <c r="AE688">
        <v>25.664538213415799</v>
      </c>
      <c r="AF688">
        <v>17.634789741263901</v>
      </c>
      <c r="AG688">
        <v>8.3154718955812807</v>
      </c>
      <c r="AH688">
        <v>16.177468004284101</v>
      </c>
      <c r="AI688">
        <v>25.924718530875499</v>
      </c>
      <c r="AJ688">
        <v>17.4708422144803</v>
      </c>
      <c r="AK688">
        <v>11.9763910842619</v>
      </c>
      <c r="AL688">
        <v>18.400887098727601</v>
      </c>
      <c r="AM688">
        <v>26.2188150906826</v>
      </c>
      <c r="AN688">
        <v>19.5677169701856</v>
      </c>
      <c r="AO688">
        <v>9.8952302956708404</v>
      </c>
      <c r="AP688">
        <v>17.241020085007101</v>
      </c>
      <c r="AQ688">
        <v>26.0231073274552</v>
      </c>
      <c r="AR688">
        <v>19.0524212694976</v>
      </c>
      <c r="AS688">
        <v>10.490035700690401</v>
      </c>
      <c r="AT688">
        <v>17.669701855891699</v>
      </c>
      <c r="AU688">
        <v>25.8290567119077</v>
      </c>
      <c r="AV688">
        <v>18.813532903028499</v>
      </c>
      <c r="AW688">
        <v>11.395265849887</v>
      </c>
      <c r="AX688">
        <v>18.467110542410399</v>
      </c>
      <c r="AY688">
        <v>26.0231073274552</v>
      </c>
      <c r="AZ688">
        <v>19.508669828389898</v>
      </c>
      <c r="BA688">
        <v>12.105776045357899</v>
      </c>
      <c r="BB688">
        <v>20.295835011739801</v>
      </c>
      <c r="BC688">
        <v>28.3301989619866</v>
      </c>
      <c r="BD688">
        <v>21.433862229972299</v>
      </c>
      <c r="BE688">
        <v>8.6026583901221194</v>
      </c>
      <c r="BF688">
        <v>16.295043855014299</v>
      </c>
      <c r="BG688">
        <v>31.819968797763298</v>
      </c>
      <c r="BH688">
        <v>22.203882490725899</v>
      </c>
      <c r="BI688">
        <v>14.0593405203015</v>
      </c>
      <c r="BJ688">
        <v>19.361473992866401</v>
      </c>
      <c r="BK688">
        <v>27.596924062800401</v>
      </c>
      <c r="BL688">
        <v>21.485706885868701</v>
      </c>
    </row>
    <row r="689" spans="1:64" x14ac:dyDescent="0.25">
      <c r="A689" s="15" t="str">
        <f t="shared" si="20"/>
        <v>Net Loan Growth (last 4 qtrs)--35795</v>
      </c>
      <c r="B689" s="15" t="str">
        <f t="shared" si="21"/>
        <v>Net Loan Growth (last 4 qtrs)</v>
      </c>
      <c r="C689">
        <v>21</v>
      </c>
      <c r="D689" s="22">
        <v>35795</v>
      </c>
      <c r="E689">
        <v>4.4649999999999999</v>
      </c>
      <c r="F689">
        <v>8.51</v>
      </c>
      <c r="G689">
        <v>16.47</v>
      </c>
      <c r="H689">
        <v>14.5150505050505</v>
      </c>
      <c r="I689">
        <v>3.11</v>
      </c>
      <c r="J689">
        <v>8.5399999999999991</v>
      </c>
      <c r="K689">
        <v>15.85</v>
      </c>
      <c r="L689">
        <v>11.1968716289105</v>
      </c>
      <c r="M689">
        <v>4.3600000000000003</v>
      </c>
      <c r="N689">
        <v>10.62</v>
      </c>
      <c r="O689">
        <v>19.0825</v>
      </c>
      <c r="P689">
        <v>15.232455858748001</v>
      </c>
      <c r="Q689">
        <v>3.12</v>
      </c>
      <c r="R689">
        <v>6.49</v>
      </c>
      <c r="S689">
        <v>9.1300000000000008</v>
      </c>
      <c r="T689">
        <v>8.56103448275862</v>
      </c>
      <c r="U689">
        <v>3.395</v>
      </c>
      <c r="V689">
        <v>9.33</v>
      </c>
      <c r="W689">
        <v>16.3325</v>
      </c>
      <c r="X689">
        <v>11.500577689243</v>
      </c>
      <c r="Y689">
        <v>1.99</v>
      </c>
      <c r="Z689">
        <v>7.98</v>
      </c>
      <c r="AA689">
        <v>14.67</v>
      </c>
      <c r="AB689">
        <v>16.311473684210501</v>
      </c>
      <c r="AC689">
        <v>1.8149999999999999</v>
      </c>
      <c r="AD689">
        <v>7.3849999999999998</v>
      </c>
      <c r="AE689">
        <v>13.994999999999999</v>
      </c>
      <c r="AF689">
        <v>9.6394736842105306</v>
      </c>
      <c r="AG689">
        <v>4.0599999999999996</v>
      </c>
      <c r="AH689">
        <v>8.5399999999999991</v>
      </c>
      <c r="AI689">
        <v>16.100000000000001</v>
      </c>
      <c r="AJ689">
        <v>14.2812121212121</v>
      </c>
      <c r="AK689">
        <v>4.05</v>
      </c>
      <c r="AL689">
        <v>8.5850000000000009</v>
      </c>
      <c r="AM689">
        <v>15.307499999999999</v>
      </c>
      <c r="AN689">
        <v>9.3819565217391307</v>
      </c>
      <c r="AO689">
        <v>2.9350000000000001</v>
      </c>
      <c r="AP689">
        <v>7.9</v>
      </c>
      <c r="AQ689">
        <v>14.157500000000001</v>
      </c>
      <c r="AR689">
        <v>10.0764669421488</v>
      </c>
      <c r="AS689">
        <v>6.23</v>
      </c>
      <c r="AT689">
        <v>11.62</v>
      </c>
      <c r="AU689">
        <v>19.03</v>
      </c>
      <c r="AV689">
        <v>15.165476772616101</v>
      </c>
      <c r="AW689">
        <v>3.24</v>
      </c>
      <c r="AX689">
        <v>8.3000000000000007</v>
      </c>
      <c r="AY689">
        <v>15.23</v>
      </c>
      <c r="AZ689">
        <v>9.8709324758842403</v>
      </c>
      <c r="BA689">
        <v>3.34</v>
      </c>
      <c r="BB689">
        <v>11.52</v>
      </c>
      <c r="BC689">
        <v>20.420000000000002</v>
      </c>
      <c r="BD689">
        <v>14.752807017543899</v>
      </c>
      <c r="BE689">
        <v>2.16</v>
      </c>
      <c r="BF689">
        <v>7.42</v>
      </c>
      <c r="BG689">
        <v>12.12</v>
      </c>
      <c r="BH689">
        <v>11.2448717948718</v>
      </c>
      <c r="BI689">
        <v>4.8600000000000003</v>
      </c>
      <c r="BJ689">
        <v>10.79</v>
      </c>
      <c r="BK689">
        <v>18.25</v>
      </c>
      <c r="BL689">
        <v>15.254715447154499</v>
      </c>
    </row>
    <row r="690" spans="1:64" x14ac:dyDescent="0.25">
      <c r="A690" s="15" t="str">
        <f t="shared" si="20"/>
        <v>Banks w/ Loan Growth (last 4 qtrs)--35795</v>
      </c>
      <c r="B690" s="15" t="str">
        <f t="shared" si="21"/>
        <v>Banks w/ Loan Growth (last 4 qtrs)</v>
      </c>
      <c r="C690">
        <v>22</v>
      </c>
      <c r="D690" s="22">
        <v>35795</v>
      </c>
      <c r="F690">
        <v>90.909090909090907</v>
      </c>
      <c r="J690">
        <v>85.4166666666667</v>
      </c>
      <c r="N690">
        <v>84.917423165263003</v>
      </c>
      <c r="R690">
        <v>89.655172413793096</v>
      </c>
      <c r="V690">
        <v>87.307692307692307</v>
      </c>
      <c r="Z690">
        <v>79.1666666666667</v>
      </c>
      <c r="AD690">
        <v>82.905982905982896</v>
      </c>
      <c r="AH690">
        <v>81.132075471698101</v>
      </c>
      <c r="AI690"/>
      <c r="AK690"/>
      <c r="AL690">
        <v>88.043478260869605</v>
      </c>
      <c r="AP690">
        <v>85.395537525354996</v>
      </c>
      <c r="AT690">
        <v>92.805755395683406</v>
      </c>
      <c r="AX690">
        <v>87.538940809968807</v>
      </c>
      <c r="BB690">
        <v>85.310734463276802</v>
      </c>
      <c r="BF690">
        <v>68.8888888888889</v>
      </c>
      <c r="BJ690">
        <v>86.821705426356601</v>
      </c>
    </row>
    <row r="691" spans="1:64" x14ac:dyDescent="0.25">
      <c r="A691" s="15" t="str">
        <f t="shared" si="20"/>
        <v>Equity / Assets--35885</v>
      </c>
      <c r="B691" s="15" t="str">
        <f t="shared" si="21"/>
        <v>Equity / Assets</v>
      </c>
      <c r="C691">
        <v>1</v>
      </c>
      <c r="D691" s="22">
        <v>35885</v>
      </c>
      <c r="E691">
        <v>8.5974182539547108</v>
      </c>
      <c r="F691">
        <v>9.6740342471175609</v>
      </c>
      <c r="G691">
        <v>11.600216741239</v>
      </c>
      <c r="H691">
        <v>10.262372963590201</v>
      </c>
      <c r="I691">
        <v>8.3785880527540701</v>
      </c>
      <c r="J691">
        <v>9.7511071248388408</v>
      </c>
      <c r="K691">
        <v>11.72034564022</v>
      </c>
      <c r="L691">
        <v>10.526859303979499</v>
      </c>
      <c r="M691">
        <v>8.0922316365554892</v>
      </c>
      <c r="N691">
        <v>9.5748299319727899</v>
      </c>
      <c r="O691">
        <v>11.9266023818506</v>
      </c>
      <c r="P691">
        <v>10.6280916562625</v>
      </c>
      <c r="Q691">
        <v>9.6354270317225303</v>
      </c>
      <c r="R691">
        <v>10.202191794304399</v>
      </c>
      <c r="S691">
        <v>12.489055590659101</v>
      </c>
      <c r="T691">
        <v>11.1734633747219</v>
      </c>
      <c r="U691">
        <v>8.0819154926714294</v>
      </c>
      <c r="V691">
        <v>9.5407935800267492</v>
      </c>
      <c r="W691">
        <v>11.4696836917264</v>
      </c>
      <c r="X691">
        <v>10.2864803822553</v>
      </c>
      <c r="Y691">
        <v>8.9523962210655696</v>
      </c>
      <c r="Z691">
        <v>9.8252337241468393</v>
      </c>
      <c r="AA691">
        <v>11.828990170752901</v>
      </c>
      <c r="AB691">
        <v>10.5986776340023</v>
      </c>
      <c r="AC691">
        <v>8.3868426235966105</v>
      </c>
      <c r="AD691">
        <v>9.8352458153489799</v>
      </c>
      <c r="AE691">
        <v>11.2009625911914</v>
      </c>
      <c r="AF691">
        <v>10.354789046656901</v>
      </c>
      <c r="AG691">
        <v>9.0681849743091192</v>
      </c>
      <c r="AH691">
        <v>10.864352591915999</v>
      </c>
      <c r="AI691">
        <v>13.8433249664351</v>
      </c>
      <c r="AJ691">
        <v>12.589596236403301</v>
      </c>
      <c r="AK691">
        <v>8.1136920738997897</v>
      </c>
      <c r="AL691">
        <v>9.4330873734210599</v>
      </c>
      <c r="AM691">
        <v>10.8632247727187</v>
      </c>
      <c r="AN691">
        <v>9.9393099803564198</v>
      </c>
      <c r="AO691">
        <v>8.9365516872273805</v>
      </c>
      <c r="AP691">
        <v>10.2811950790861</v>
      </c>
      <c r="AQ691">
        <v>12.324961102467199</v>
      </c>
      <c r="AR691">
        <v>11.033292156532999</v>
      </c>
      <c r="AS691">
        <v>8.0444844699772897</v>
      </c>
      <c r="AT691">
        <v>9.3274759451399394</v>
      </c>
      <c r="AU691">
        <v>11.344599039672399</v>
      </c>
      <c r="AV691">
        <v>10.052251786212199</v>
      </c>
      <c r="AW691">
        <v>8.2711748408141101</v>
      </c>
      <c r="AX691">
        <v>9.6301556024968207</v>
      </c>
      <c r="AY691">
        <v>11.0681613302598</v>
      </c>
      <c r="AZ691">
        <v>10.011135959596301</v>
      </c>
      <c r="BA691">
        <v>8.0079409145991693</v>
      </c>
      <c r="BB691">
        <v>9.37726352543506</v>
      </c>
      <c r="BC691">
        <v>12.2232359176404</v>
      </c>
      <c r="BD691">
        <v>10.7124424168956</v>
      </c>
      <c r="BE691">
        <v>8.1597064421920908</v>
      </c>
      <c r="BF691">
        <v>9.6298660218768202</v>
      </c>
      <c r="BG691">
        <v>10.8210594095872</v>
      </c>
      <c r="BH691">
        <v>12.4833644864935</v>
      </c>
      <c r="BI691">
        <v>7.9060265152476399</v>
      </c>
      <c r="BJ691">
        <v>8.9995702386402492</v>
      </c>
      <c r="BK691">
        <v>10.4031187542277</v>
      </c>
      <c r="BL691">
        <v>9.7852840910567505</v>
      </c>
    </row>
    <row r="692" spans="1:64" x14ac:dyDescent="0.25">
      <c r="A692" s="15" t="str">
        <f t="shared" si="20"/>
        <v>Total Risk Based Capital Ratio--35885</v>
      </c>
      <c r="B692" s="15" t="str">
        <f t="shared" si="21"/>
        <v>Total Risk Based Capital Ratio</v>
      </c>
      <c r="C692">
        <v>2</v>
      </c>
      <c r="D692" s="22">
        <v>35885</v>
      </c>
      <c r="E692">
        <v>12.3651397171203</v>
      </c>
      <c r="F692">
        <v>14.848054977381</v>
      </c>
      <c r="G692">
        <v>19.099482150260702</v>
      </c>
      <c r="H692">
        <v>16.374034120058798</v>
      </c>
      <c r="I692">
        <v>12.2603828480938</v>
      </c>
      <c r="J692">
        <v>14.711222548850101</v>
      </c>
      <c r="K692">
        <v>18.7137616850077</v>
      </c>
      <c r="L692">
        <v>16.5611790653927</v>
      </c>
      <c r="M692">
        <v>12.6732809266045</v>
      </c>
      <c r="N692">
        <v>15.5624220096262</v>
      </c>
      <c r="O692">
        <v>20.6443881603828</v>
      </c>
      <c r="P692">
        <v>18.413048612335999</v>
      </c>
      <c r="Q692">
        <v>14.4114671911014</v>
      </c>
      <c r="R692">
        <v>15.6606651052176</v>
      </c>
      <c r="S692">
        <v>22.252286017388599</v>
      </c>
      <c r="T692">
        <v>18.884076913613001</v>
      </c>
      <c r="U692">
        <v>11.9356303148045</v>
      </c>
      <c r="V692">
        <v>14.001095440229999</v>
      </c>
      <c r="W692">
        <v>17.609642199568199</v>
      </c>
      <c r="X692">
        <v>15.9275263085802</v>
      </c>
      <c r="Y692">
        <v>13.613973809382999</v>
      </c>
      <c r="Z692">
        <v>15.5335350945138</v>
      </c>
      <c r="AA692">
        <v>19.251687594746599</v>
      </c>
      <c r="AB692">
        <v>16.973867001956101</v>
      </c>
      <c r="AC692">
        <v>12.5433849598806</v>
      </c>
      <c r="AD692">
        <v>15.247462262662401</v>
      </c>
      <c r="AE692">
        <v>19.887754240864201</v>
      </c>
      <c r="AF692">
        <v>17.120500869256901</v>
      </c>
      <c r="AG692">
        <v>12.956410122981399</v>
      </c>
      <c r="AH692">
        <v>16.449810335685399</v>
      </c>
      <c r="AI692">
        <v>22.076749435665899</v>
      </c>
      <c r="AJ692">
        <v>19.364441191880299</v>
      </c>
      <c r="AK692">
        <v>12.2265811413909</v>
      </c>
      <c r="AL692">
        <v>14.4033352784408</v>
      </c>
      <c r="AM692">
        <v>18.2531577294904</v>
      </c>
      <c r="AN692">
        <v>15.984076068605001</v>
      </c>
      <c r="AO692">
        <v>12.9082261757971</v>
      </c>
      <c r="AP692">
        <v>15.4778972520908</v>
      </c>
      <c r="AQ692">
        <v>19.589328537170299</v>
      </c>
      <c r="AR692">
        <v>17.306031177125298</v>
      </c>
      <c r="AS692">
        <v>11.7280198448466</v>
      </c>
      <c r="AT692">
        <v>13.6962232478682</v>
      </c>
      <c r="AU692">
        <v>17.564658718598199</v>
      </c>
      <c r="AV692">
        <v>15.566141103178801</v>
      </c>
      <c r="AW692">
        <v>12.4817861542031</v>
      </c>
      <c r="AX692">
        <v>14.896247226027199</v>
      </c>
      <c r="AY692">
        <v>18.776315619248798</v>
      </c>
      <c r="AZ692">
        <v>16.433436224264799</v>
      </c>
      <c r="BA692">
        <v>11.690664848703999</v>
      </c>
      <c r="BB692">
        <v>13.884766333564199</v>
      </c>
      <c r="BC692">
        <v>18.696770550670902</v>
      </c>
      <c r="BD692">
        <v>16.518425949053398</v>
      </c>
      <c r="BE692">
        <v>12.2090038115937</v>
      </c>
      <c r="BF692">
        <v>14.111777635787</v>
      </c>
      <c r="BG692">
        <v>16.8927368066288</v>
      </c>
      <c r="BH692">
        <v>25.5526678827515</v>
      </c>
      <c r="BI692">
        <v>11.493093466220101</v>
      </c>
      <c r="BJ692">
        <v>12.5212715884874</v>
      </c>
      <c r="BK692">
        <v>16.137270358500601</v>
      </c>
      <c r="BL692">
        <v>14.995663663912699</v>
      </c>
    </row>
    <row r="693" spans="1:64" x14ac:dyDescent="0.25">
      <c r="A693" s="15" t="str">
        <f t="shared" si="20"/>
        <v>Tier 1 Leverage Ratio--35885</v>
      </c>
      <c r="B693" s="15" t="str">
        <f t="shared" si="21"/>
        <v>Tier 1 Leverage Ratio</v>
      </c>
      <c r="C693">
        <v>3</v>
      </c>
      <c r="D693" s="22">
        <v>35885</v>
      </c>
      <c r="E693">
        <v>8.3006032866957202</v>
      </c>
      <c r="F693">
        <v>9.4782083235285501</v>
      </c>
      <c r="G693">
        <v>11.263574683470701</v>
      </c>
      <c r="H693">
        <v>10.105882894737</v>
      </c>
      <c r="I693">
        <v>8.1700753498385392</v>
      </c>
      <c r="J693">
        <v>9.5139431405183306</v>
      </c>
      <c r="K693">
        <v>11.448798627002301</v>
      </c>
      <c r="L693">
        <v>10.242473302916</v>
      </c>
      <c r="M693">
        <v>7.9048872711077296</v>
      </c>
      <c r="N693">
        <v>9.3329367964223593</v>
      </c>
      <c r="O693">
        <v>11.567618504228401</v>
      </c>
      <c r="P693">
        <v>10.423925298122199</v>
      </c>
      <c r="Q693">
        <v>9.2820602739120499</v>
      </c>
      <c r="R693">
        <v>10.1316267565386</v>
      </c>
      <c r="S693">
        <v>12.2189526049021</v>
      </c>
      <c r="T693">
        <v>11.022430524703701</v>
      </c>
      <c r="U693">
        <v>7.88064240940618</v>
      </c>
      <c r="V693">
        <v>9.1601972006573398</v>
      </c>
      <c r="W693">
        <v>10.861928352678801</v>
      </c>
      <c r="X693">
        <v>9.8898138913774503</v>
      </c>
      <c r="Y693">
        <v>8.9293213152056694</v>
      </c>
      <c r="Z693">
        <v>9.7657381756126895</v>
      </c>
      <c r="AA693">
        <v>11.7258812001281</v>
      </c>
      <c r="AB693">
        <v>10.504203983004899</v>
      </c>
      <c r="AC693">
        <v>8.4764174083677908</v>
      </c>
      <c r="AD693">
        <v>9.6406962406446208</v>
      </c>
      <c r="AE693">
        <v>11.412225233363399</v>
      </c>
      <c r="AF693">
        <v>10.269592443130099</v>
      </c>
      <c r="AG693">
        <v>8.9247678282354901</v>
      </c>
      <c r="AH693">
        <v>10.666475163995299</v>
      </c>
      <c r="AI693">
        <v>13.728704408406999</v>
      </c>
      <c r="AJ693">
        <v>12.2873064177678</v>
      </c>
      <c r="AK693">
        <v>7.8605950465006904</v>
      </c>
      <c r="AL693">
        <v>9.0226451381050197</v>
      </c>
      <c r="AM693">
        <v>10.832613006250201</v>
      </c>
      <c r="AN693">
        <v>9.7351920389899007</v>
      </c>
      <c r="AO693">
        <v>8.5828585283064598</v>
      </c>
      <c r="AP693">
        <v>10.0291310393426</v>
      </c>
      <c r="AQ693">
        <v>12.1959047435651</v>
      </c>
      <c r="AR693">
        <v>10.7810575592161</v>
      </c>
      <c r="AS693">
        <v>7.8252672299776096</v>
      </c>
      <c r="AT693">
        <v>8.9828701885996391</v>
      </c>
      <c r="AU693">
        <v>10.864729345397899</v>
      </c>
      <c r="AV693">
        <v>9.7558265744689194</v>
      </c>
      <c r="AW693">
        <v>7.9818512176158301</v>
      </c>
      <c r="AX693">
        <v>9.2145834887509697</v>
      </c>
      <c r="AY693">
        <v>10.7420963663461</v>
      </c>
      <c r="AZ693">
        <v>9.7323932665424504</v>
      </c>
      <c r="BA693">
        <v>7.7676570164780303</v>
      </c>
      <c r="BB693">
        <v>9.05955061562784</v>
      </c>
      <c r="BC693">
        <v>11.8584462459</v>
      </c>
      <c r="BD693">
        <v>10.3316162154954</v>
      </c>
      <c r="BE693">
        <v>7.9161722432723396</v>
      </c>
      <c r="BF693">
        <v>9.5202255975383405</v>
      </c>
      <c r="BG693">
        <v>10.6475018129644</v>
      </c>
      <c r="BH693">
        <v>12.011788584050301</v>
      </c>
      <c r="BI693">
        <v>7.7954389322753501</v>
      </c>
      <c r="BJ693">
        <v>8.68619497725801</v>
      </c>
      <c r="BK693">
        <v>10.2753003592168</v>
      </c>
      <c r="BL693">
        <v>9.6416755169834492</v>
      </c>
    </row>
    <row r="694" spans="1:64" x14ac:dyDescent="0.25">
      <c r="A694" s="15" t="str">
        <f t="shared" si="20"/>
        <v>ALLL / Nonaccrual Loans--35885</v>
      </c>
      <c r="B694" s="15" t="str">
        <f t="shared" si="21"/>
        <v>ALLL / Nonaccrual Loans</v>
      </c>
      <c r="C694">
        <v>4</v>
      </c>
      <c r="D694" s="22">
        <v>35885</v>
      </c>
      <c r="E694">
        <v>159.14161384737599</v>
      </c>
      <c r="F694">
        <v>329.78571428571399</v>
      </c>
      <c r="G694">
        <v>677.85304588607596</v>
      </c>
      <c r="H694">
        <v>1855.1448979044401</v>
      </c>
      <c r="I694">
        <v>129.65116279069801</v>
      </c>
      <c r="J694">
        <v>321.10091743119301</v>
      </c>
      <c r="K694">
        <v>795</v>
      </c>
      <c r="L694">
        <v>1161.54811537816</v>
      </c>
      <c r="M694">
        <v>142.78323644488901</v>
      </c>
      <c r="N694">
        <v>305.085110967464</v>
      </c>
      <c r="O694">
        <v>806.54920212766001</v>
      </c>
      <c r="P694">
        <v>993.73942326251404</v>
      </c>
      <c r="Q694">
        <v>124.55949015402599</v>
      </c>
      <c r="R694">
        <v>263.19572334765701</v>
      </c>
      <c r="S694">
        <v>539.79800936768197</v>
      </c>
      <c r="T694">
        <v>584.00101797109096</v>
      </c>
      <c r="U694">
        <v>139.75</v>
      </c>
      <c r="V694">
        <v>348.591549295775</v>
      </c>
      <c r="W694">
        <v>931.11205432937197</v>
      </c>
      <c r="X694">
        <v>1281.6386234878601</v>
      </c>
      <c r="Y694">
        <v>126.119402985075</v>
      </c>
      <c r="Z694">
        <v>312.55045871559599</v>
      </c>
      <c r="AA694">
        <v>718.91447368421098</v>
      </c>
      <c r="AB694">
        <v>841.90314909795904</v>
      </c>
      <c r="AC694">
        <v>131.44889840881299</v>
      </c>
      <c r="AD694">
        <v>274.06030444964898</v>
      </c>
      <c r="AE694">
        <v>752.26311616228395</v>
      </c>
      <c r="AF694">
        <v>1006.20761096172</v>
      </c>
      <c r="AG694">
        <v>156.875</v>
      </c>
      <c r="AH694">
        <v>342.10526315789502</v>
      </c>
      <c r="AI694">
        <v>1179.6551724137901</v>
      </c>
      <c r="AJ694">
        <v>3916.28254527232</v>
      </c>
      <c r="AK694">
        <v>106.652790625964</v>
      </c>
      <c r="AL694">
        <v>204.419889502762</v>
      </c>
      <c r="AM694">
        <v>367.68160347248801</v>
      </c>
      <c r="AN694">
        <v>717.09112991333302</v>
      </c>
      <c r="AO694">
        <v>128.358208955224</v>
      </c>
      <c r="AP694">
        <v>323.4375</v>
      </c>
      <c r="AQ694">
        <v>933.33333333333303</v>
      </c>
      <c r="AR694">
        <v>1382.1400975290701</v>
      </c>
      <c r="AS694">
        <v>139.875</v>
      </c>
      <c r="AT694">
        <v>323.671469740634</v>
      </c>
      <c r="AU694">
        <v>657.91666666666697</v>
      </c>
      <c r="AV694">
        <v>710.04301751482899</v>
      </c>
      <c r="AW694">
        <v>121.662856685405</v>
      </c>
      <c r="AX694">
        <v>280.53599015474902</v>
      </c>
      <c r="AY694">
        <v>647.08333333333303</v>
      </c>
      <c r="AZ694">
        <v>1075.1031611267499</v>
      </c>
      <c r="BA694">
        <v>106.923341423948</v>
      </c>
      <c r="BB694">
        <v>274.73404255319201</v>
      </c>
      <c r="BC694">
        <v>660.23043882052502</v>
      </c>
      <c r="BD694">
        <v>710.41705306320296</v>
      </c>
      <c r="BE694">
        <v>234.81248030255301</v>
      </c>
      <c r="BF694">
        <v>386.05104933519402</v>
      </c>
      <c r="BG694">
        <v>1146.52377936435</v>
      </c>
      <c r="BH694">
        <v>1957.50995596905</v>
      </c>
      <c r="BI694">
        <v>153.205964222451</v>
      </c>
      <c r="BJ694">
        <v>348.75</v>
      </c>
      <c r="BK694">
        <v>921.81243414120104</v>
      </c>
      <c r="BL694">
        <v>1395.01386397275</v>
      </c>
    </row>
    <row r="695" spans="1:64" x14ac:dyDescent="0.25">
      <c r="A695" s="15" t="str">
        <f t="shared" si="20"/>
        <v>[NCL + OREO] / [Total Loans + OREO]--35885</v>
      </c>
      <c r="B695" s="15" t="str">
        <f t="shared" si="21"/>
        <v>[NCL + OREO] / [Total Loans + OREO]</v>
      </c>
      <c r="C695">
        <v>5</v>
      </c>
      <c r="D695" s="22">
        <v>35885</v>
      </c>
      <c r="E695">
        <v>0.50864301362384901</v>
      </c>
      <c r="F695">
        <v>1.1901610648769601</v>
      </c>
      <c r="G695">
        <v>2.1039851795086899</v>
      </c>
      <c r="H695">
        <v>1.57940378371214</v>
      </c>
      <c r="I695">
        <v>0.34270135889424203</v>
      </c>
      <c r="J695">
        <v>0.92484415911513695</v>
      </c>
      <c r="K695">
        <v>1.98298245214713</v>
      </c>
      <c r="L695">
        <v>1.3941607043391</v>
      </c>
      <c r="M695">
        <v>0.28342444277575701</v>
      </c>
      <c r="N695">
        <v>0.787588898094296</v>
      </c>
      <c r="O695">
        <v>1.66459592966014</v>
      </c>
      <c r="P695">
        <v>1.1908644461273299</v>
      </c>
      <c r="Q695">
        <v>0.70688281306362599</v>
      </c>
      <c r="R695">
        <v>1.4155336801268601</v>
      </c>
      <c r="S695">
        <v>2.3667128016377101</v>
      </c>
      <c r="T695">
        <v>1.7394060945568199</v>
      </c>
      <c r="U695">
        <v>0.26248683855327898</v>
      </c>
      <c r="V695">
        <v>0.76534735062327597</v>
      </c>
      <c r="W695">
        <v>1.6195526362695001</v>
      </c>
      <c r="X695">
        <v>1.12728853977153</v>
      </c>
      <c r="Y695">
        <v>0.41183839012270901</v>
      </c>
      <c r="Z695">
        <v>1.29233662016104</v>
      </c>
      <c r="AA695">
        <v>2.8117217803322001</v>
      </c>
      <c r="AB695">
        <v>2.0825125468302201</v>
      </c>
      <c r="AC695">
        <v>0.459675565824331</v>
      </c>
      <c r="AD695">
        <v>1.40567994849417</v>
      </c>
      <c r="AE695">
        <v>2.8535407890286302</v>
      </c>
      <c r="AF695">
        <v>2.0320892438958702</v>
      </c>
      <c r="AG695">
        <v>0.351128898285887</v>
      </c>
      <c r="AH695">
        <v>1.1838302902929201</v>
      </c>
      <c r="AI695">
        <v>2.4883962417585201</v>
      </c>
      <c r="AJ695">
        <v>1.6454368301609199</v>
      </c>
      <c r="AK695">
        <v>0.49507435962785601</v>
      </c>
      <c r="AL695">
        <v>0.90341205543804903</v>
      </c>
      <c r="AM695">
        <v>1.51379291119242</v>
      </c>
      <c r="AN695">
        <v>1.2194116643836901</v>
      </c>
      <c r="AO695">
        <v>0.404359189309138</v>
      </c>
      <c r="AP695">
        <v>1.1340206185567001</v>
      </c>
      <c r="AQ695">
        <v>2.4443999198557398</v>
      </c>
      <c r="AR695">
        <v>1.7010056548661501</v>
      </c>
      <c r="AS695">
        <v>0.37107407338469101</v>
      </c>
      <c r="AT695">
        <v>0.81293906253176096</v>
      </c>
      <c r="AU695">
        <v>1.8354496609095901</v>
      </c>
      <c r="AV695">
        <v>1.3050031956969199</v>
      </c>
      <c r="AW695">
        <v>0.40477093008460202</v>
      </c>
      <c r="AX695">
        <v>0.87750683970066001</v>
      </c>
      <c r="AY695">
        <v>1.60118735589556</v>
      </c>
      <c r="AZ695">
        <v>1.2050147339032899</v>
      </c>
      <c r="BA695">
        <v>0.26209221762188101</v>
      </c>
      <c r="BB695">
        <v>0.744333966501878</v>
      </c>
      <c r="BC695">
        <v>1.9298224597656199</v>
      </c>
      <c r="BD695">
        <v>1.2459863928927299</v>
      </c>
      <c r="BE695">
        <v>0.19746121297602301</v>
      </c>
      <c r="BF695">
        <v>1.0531803962460899</v>
      </c>
      <c r="BG695">
        <v>1.5638450502152099</v>
      </c>
      <c r="BH695">
        <v>1.31136224508752</v>
      </c>
      <c r="BI695">
        <v>0.20014249542509399</v>
      </c>
      <c r="BJ695">
        <v>0.66410460683998696</v>
      </c>
      <c r="BK695">
        <v>1.3782894771629299</v>
      </c>
      <c r="BL695">
        <v>0.95398316669362304</v>
      </c>
    </row>
    <row r="696" spans="1:64" x14ac:dyDescent="0.25">
      <c r="A696" s="15" t="str">
        <f t="shared" si="20"/>
        <v>[Noncurrent + Delinquent Loans] / [Capital + ALLL]--35885</v>
      </c>
      <c r="B696" s="15" t="str">
        <f t="shared" si="21"/>
        <v>[Noncurrent + Delinquent Loans] / [Capital + ALLL]</v>
      </c>
      <c r="C696">
        <v>6</v>
      </c>
      <c r="D696" s="22">
        <v>35885</v>
      </c>
      <c r="E696">
        <v>9.4140240252977208</v>
      </c>
      <c r="F696">
        <v>17.8612074982873</v>
      </c>
      <c r="G696">
        <v>28.606642967635398</v>
      </c>
      <c r="H696">
        <v>21.425122966843801</v>
      </c>
      <c r="I696">
        <v>8.1234256926952106</v>
      </c>
      <c r="J696">
        <v>14.877977065569</v>
      </c>
      <c r="K696">
        <v>25.159695033999601</v>
      </c>
      <c r="L696">
        <v>18.669363890763801</v>
      </c>
      <c r="M696">
        <v>5.9938687653788403</v>
      </c>
      <c r="N696">
        <v>12.138130686517799</v>
      </c>
      <c r="O696">
        <v>20.756388729625701</v>
      </c>
      <c r="P696">
        <v>15.0622946535705</v>
      </c>
      <c r="Q696">
        <v>11.7829576758919</v>
      </c>
      <c r="R696">
        <v>16.4617237718303</v>
      </c>
      <c r="S696">
        <v>19.221171137204902</v>
      </c>
      <c r="T696">
        <v>18.100639630143899</v>
      </c>
      <c r="U696">
        <v>7.2409314374704001</v>
      </c>
      <c r="V696">
        <v>13.200358583594801</v>
      </c>
      <c r="W696">
        <v>21.792818009141001</v>
      </c>
      <c r="X696">
        <v>16.026270502255301</v>
      </c>
      <c r="Y696">
        <v>10.0830618306142</v>
      </c>
      <c r="Z696">
        <v>18.580586221030199</v>
      </c>
      <c r="AA696">
        <v>33.570126678913098</v>
      </c>
      <c r="AB696">
        <v>23.801003906453602</v>
      </c>
      <c r="AC696">
        <v>11.2197928653625</v>
      </c>
      <c r="AD696">
        <v>21.495327102803699</v>
      </c>
      <c r="AE696">
        <v>38.194640338504897</v>
      </c>
      <c r="AF696">
        <v>28.271127306491099</v>
      </c>
      <c r="AG696">
        <v>7.2502892402622496</v>
      </c>
      <c r="AH696">
        <v>13.5986007870573</v>
      </c>
      <c r="AI696">
        <v>24.590163934426201</v>
      </c>
      <c r="AJ696">
        <v>18.7381037753489</v>
      </c>
      <c r="AK696">
        <v>9.7796760527460105</v>
      </c>
      <c r="AL696">
        <v>15.560701694187401</v>
      </c>
      <c r="AM696">
        <v>25.584717518631201</v>
      </c>
      <c r="AN696">
        <v>18.716491647830999</v>
      </c>
      <c r="AO696">
        <v>8.8323762646978405</v>
      </c>
      <c r="AP696">
        <v>16.176167935789302</v>
      </c>
      <c r="AQ696">
        <v>28.1940441882805</v>
      </c>
      <c r="AR696">
        <v>21.215751406893499</v>
      </c>
      <c r="AS696">
        <v>8.5497131620514697</v>
      </c>
      <c r="AT696">
        <v>15.0892931122702</v>
      </c>
      <c r="AU696">
        <v>25.254966673137901</v>
      </c>
      <c r="AV696">
        <v>18.693227968127399</v>
      </c>
      <c r="AW696">
        <v>8.1936828639568997</v>
      </c>
      <c r="AX696">
        <v>14.267656667548</v>
      </c>
      <c r="AY696">
        <v>21.633713947668198</v>
      </c>
      <c r="AZ696">
        <v>16.934657634066099</v>
      </c>
      <c r="BA696">
        <v>7.2440087145969496</v>
      </c>
      <c r="BB696">
        <v>13.545491636066901</v>
      </c>
      <c r="BC696">
        <v>23.568352385023999</v>
      </c>
      <c r="BD696">
        <v>17.158178241552399</v>
      </c>
      <c r="BE696">
        <v>8.2641403435267708</v>
      </c>
      <c r="BF696">
        <v>14.344639648336001</v>
      </c>
      <c r="BG696">
        <v>23.6502718481884</v>
      </c>
      <c r="BH696">
        <v>18.773738284811898</v>
      </c>
      <c r="BI696">
        <v>5.03932112119222</v>
      </c>
      <c r="BJ696">
        <v>10.114607513721699</v>
      </c>
      <c r="BK696">
        <v>17.8665761629521</v>
      </c>
      <c r="BL696">
        <v>13.360843975195801</v>
      </c>
    </row>
    <row r="697" spans="1:64" x14ac:dyDescent="0.25">
      <c r="A697" s="15" t="str">
        <f t="shared" si="20"/>
        <v xml:space="preserve">  Ag [NCL+DQ] / [Capital + ALLL]--35885</v>
      </c>
      <c r="B697" s="15" t="str">
        <f t="shared" si="21"/>
        <v xml:space="preserve">  Ag [NCL+DQ] / [Capital + ALLL]</v>
      </c>
      <c r="C697">
        <v>7</v>
      </c>
      <c r="D697" s="22">
        <v>35885</v>
      </c>
      <c r="E697">
        <v>0</v>
      </c>
      <c r="F697">
        <v>0.56672756833327997</v>
      </c>
      <c r="G697">
        <v>7.4609333687026602</v>
      </c>
      <c r="H697">
        <v>6.7232164384300601</v>
      </c>
      <c r="I697">
        <v>0</v>
      </c>
      <c r="J697">
        <v>1.4629388816644999</v>
      </c>
      <c r="K697">
        <v>9.0384915069346992</v>
      </c>
      <c r="L697">
        <v>6.8835153338267903</v>
      </c>
      <c r="M697">
        <v>0</v>
      </c>
      <c r="N697">
        <v>0</v>
      </c>
      <c r="O697">
        <v>1.7267616730995501</v>
      </c>
      <c r="P697">
        <v>2.22703950075873</v>
      </c>
      <c r="Q697">
        <v>0</v>
      </c>
      <c r="R697">
        <v>0</v>
      </c>
      <c r="S697">
        <v>0</v>
      </c>
      <c r="T697">
        <v>2.3198240365378101E-2</v>
      </c>
      <c r="U697">
        <v>0</v>
      </c>
      <c r="V697">
        <v>0.59288537549407105</v>
      </c>
      <c r="W697">
        <v>5.5343632371167804</v>
      </c>
      <c r="X697">
        <v>4.6345829952360198</v>
      </c>
      <c r="Y697">
        <v>0</v>
      </c>
      <c r="Z697">
        <v>1.47951973527758</v>
      </c>
      <c r="AA697">
        <v>12.9242126002241</v>
      </c>
      <c r="AB697">
        <v>9.0908111862539904</v>
      </c>
      <c r="AC697">
        <v>3.8461538461538498</v>
      </c>
      <c r="AD697">
        <v>13.046314416177401</v>
      </c>
      <c r="AE697">
        <v>26.6122705162404</v>
      </c>
      <c r="AF697">
        <v>19.87247080917</v>
      </c>
      <c r="AG697">
        <v>0.64211666408788504</v>
      </c>
      <c r="AH697">
        <v>4.8176497073390401</v>
      </c>
      <c r="AI697">
        <v>11.361804995970999</v>
      </c>
      <c r="AJ697">
        <v>9.0168765014428107</v>
      </c>
      <c r="AK697">
        <v>0</v>
      </c>
      <c r="AL697">
        <v>0.16960307856746701</v>
      </c>
      <c r="AM697">
        <v>3.2876108767398602</v>
      </c>
      <c r="AN697">
        <v>3.3294414448899601</v>
      </c>
      <c r="AO697">
        <v>1.88612099644128</v>
      </c>
      <c r="AP697">
        <v>7.4635036496350402</v>
      </c>
      <c r="AQ697">
        <v>18.576709796672802</v>
      </c>
      <c r="AR697">
        <v>13.078803543800801</v>
      </c>
      <c r="AS697">
        <v>0</v>
      </c>
      <c r="AT697">
        <v>1.1556934584121099</v>
      </c>
      <c r="AU697">
        <v>7.45720691587979</v>
      </c>
      <c r="AV697">
        <v>5.9452676009108298</v>
      </c>
      <c r="AW697">
        <v>0</v>
      </c>
      <c r="AX697">
        <v>0</v>
      </c>
      <c r="AY697">
        <v>1.6272202360158301</v>
      </c>
      <c r="AZ697">
        <v>2.0012243872697399</v>
      </c>
      <c r="BA697">
        <v>0</v>
      </c>
      <c r="BB697">
        <v>0</v>
      </c>
      <c r="BC697">
        <v>1.6286906686250699</v>
      </c>
      <c r="BD697">
        <v>2.28018246811842</v>
      </c>
      <c r="BE697">
        <v>0</v>
      </c>
      <c r="BF697">
        <v>0</v>
      </c>
      <c r="BG697">
        <v>2.5695214919809901</v>
      </c>
      <c r="BH697">
        <v>2.0906385416979698</v>
      </c>
      <c r="BI697">
        <v>0</v>
      </c>
      <c r="BJ697">
        <v>0</v>
      </c>
      <c r="BK697">
        <v>0</v>
      </c>
      <c r="BL697">
        <v>0.70863900968541504</v>
      </c>
    </row>
    <row r="698" spans="1:64" x14ac:dyDescent="0.25">
      <c r="A698" s="15" t="str">
        <f t="shared" si="20"/>
        <v xml:space="preserve">  CLD [NCL+DQ] / [Capital + ALLL]--35885</v>
      </c>
      <c r="B698" s="15" t="str">
        <f t="shared" si="21"/>
        <v xml:space="preserve">  CLD [NCL+DQ] / [Capital + ALLL]</v>
      </c>
      <c r="C698">
        <v>8</v>
      </c>
      <c r="D698" s="22">
        <v>35885</v>
      </c>
      <c r="E698">
        <v>0</v>
      </c>
      <c r="F698">
        <v>0</v>
      </c>
      <c r="G698">
        <v>0</v>
      </c>
      <c r="H698">
        <v>0.36411685150825301</v>
      </c>
      <c r="I698">
        <v>0</v>
      </c>
      <c r="J698">
        <v>0</v>
      </c>
      <c r="K698">
        <v>0</v>
      </c>
      <c r="L698">
        <v>0.217081469791469</v>
      </c>
      <c r="M698">
        <v>0</v>
      </c>
      <c r="N698">
        <v>0</v>
      </c>
      <c r="O698">
        <v>0</v>
      </c>
      <c r="P698">
        <v>0.38123338486026798</v>
      </c>
      <c r="Q698">
        <v>0</v>
      </c>
      <c r="R698">
        <v>0</v>
      </c>
      <c r="S698">
        <v>0</v>
      </c>
      <c r="T698">
        <v>3.65721343966579E-2</v>
      </c>
      <c r="U698">
        <v>0</v>
      </c>
      <c r="V698">
        <v>0</v>
      </c>
      <c r="W698">
        <v>0</v>
      </c>
      <c r="X698">
        <v>0.25938038673140801</v>
      </c>
      <c r="Y698">
        <v>0</v>
      </c>
      <c r="Z698">
        <v>0</v>
      </c>
      <c r="AA698">
        <v>0.316453895011922</v>
      </c>
      <c r="AB698">
        <v>0.58292618516251504</v>
      </c>
      <c r="AC698">
        <v>0</v>
      </c>
      <c r="AD698">
        <v>0</v>
      </c>
      <c r="AE698">
        <v>0</v>
      </c>
      <c r="AF698">
        <v>0.120630136111578</v>
      </c>
      <c r="AG698">
        <v>0</v>
      </c>
      <c r="AH698">
        <v>0</v>
      </c>
      <c r="AI698">
        <v>0</v>
      </c>
      <c r="AJ698">
        <v>8.2722746543251305E-2</v>
      </c>
      <c r="AK698">
        <v>0</v>
      </c>
      <c r="AL698">
        <v>0</v>
      </c>
      <c r="AM698">
        <v>0</v>
      </c>
      <c r="AN698">
        <v>0.18711910035628401</v>
      </c>
      <c r="AO698">
        <v>0</v>
      </c>
      <c r="AP698">
        <v>0</v>
      </c>
      <c r="AQ698">
        <v>0</v>
      </c>
      <c r="AR698">
        <v>0.103034924801095</v>
      </c>
      <c r="AS698">
        <v>0</v>
      </c>
      <c r="AT698">
        <v>0</v>
      </c>
      <c r="AU698">
        <v>0</v>
      </c>
      <c r="AV698">
        <v>0.301862379174203</v>
      </c>
      <c r="AW698">
        <v>0</v>
      </c>
      <c r="AX698">
        <v>0</v>
      </c>
      <c r="AY698">
        <v>0</v>
      </c>
      <c r="AZ698">
        <v>0.19038105932785501</v>
      </c>
      <c r="BA698">
        <v>0</v>
      </c>
      <c r="BB698">
        <v>0</v>
      </c>
      <c r="BC698">
        <v>0</v>
      </c>
      <c r="BD698">
        <v>0.50093816830061999</v>
      </c>
      <c r="BE698">
        <v>0</v>
      </c>
      <c r="BF698">
        <v>0</v>
      </c>
      <c r="BG698">
        <v>0</v>
      </c>
      <c r="BH698">
        <v>0.25235539121491701</v>
      </c>
      <c r="BI698">
        <v>0</v>
      </c>
      <c r="BJ698">
        <v>0</v>
      </c>
      <c r="BK698">
        <v>0</v>
      </c>
      <c r="BL698">
        <v>0.73840119633159795</v>
      </c>
    </row>
    <row r="699" spans="1:64" x14ac:dyDescent="0.25">
      <c r="A699" s="15" t="str">
        <f t="shared" si="20"/>
        <v xml:space="preserve">  CRE [NCL+DQ] / [Capital + ALLL]--35885</v>
      </c>
      <c r="B699" s="15" t="str">
        <f t="shared" si="21"/>
        <v xml:space="preserve">  CRE [NCL+DQ] / [Capital + ALLL]</v>
      </c>
      <c r="C699">
        <v>9</v>
      </c>
      <c r="D699" s="22">
        <v>35885</v>
      </c>
      <c r="E699">
        <v>0</v>
      </c>
      <c r="F699">
        <v>0.61750400951789997</v>
      </c>
      <c r="G699">
        <v>3.6038509891580901</v>
      </c>
      <c r="H699">
        <v>2.3388592829654602</v>
      </c>
      <c r="I699">
        <v>0</v>
      </c>
      <c r="J699">
        <v>0.13304949441192099</v>
      </c>
      <c r="K699">
        <v>2.4692558207359201</v>
      </c>
      <c r="L699">
        <v>1.7743677100056301</v>
      </c>
      <c r="M699">
        <v>0</v>
      </c>
      <c r="N699">
        <v>0.47068796288034298</v>
      </c>
      <c r="O699">
        <v>3.0106044707524</v>
      </c>
      <c r="P699">
        <v>2.2425487680387102</v>
      </c>
      <c r="Q699">
        <v>0</v>
      </c>
      <c r="R699">
        <v>0</v>
      </c>
      <c r="S699">
        <v>1.1918576857118399</v>
      </c>
      <c r="T699">
        <v>2.6968528208820399</v>
      </c>
      <c r="U699">
        <v>0</v>
      </c>
      <c r="V699">
        <v>0.15170670037926701</v>
      </c>
      <c r="W699">
        <v>2.7908537507562001</v>
      </c>
      <c r="X699">
        <v>1.7487532104404</v>
      </c>
      <c r="Y699">
        <v>0</v>
      </c>
      <c r="Z699">
        <v>0.77765320626799495</v>
      </c>
      <c r="AA699">
        <v>3.58010444900036</v>
      </c>
      <c r="AB699">
        <v>2.5661131838850002</v>
      </c>
      <c r="AC699">
        <v>0</v>
      </c>
      <c r="AD699">
        <v>0</v>
      </c>
      <c r="AE699">
        <v>1.42228739002933</v>
      </c>
      <c r="AF699">
        <v>1.2533647847955001</v>
      </c>
      <c r="AG699">
        <v>0</v>
      </c>
      <c r="AH699">
        <v>0</v>
      </c>
      <c r="AI699">
        <v>0.59661585122515803</v>
      </c>
      <c r="AJ699">
        <v>0.81168608047579704</v>
      </c>
      <c r="AK699">
        <v>0</v>
      </c>
      <c r="AL699">
        <v>1.6963367627361701</v>
      </c>
      <c r="AM699">
        <v>4.5924996637693098</v>
      </c>
      <c r="AN699">
        <v>3.09466930652466</v>
      </c>
      <c r="AO699">
        <v>0</v>
      </c>
      <c r="AP699">
        <v>0</v>
      </c>
      <c r="AQ699">
        <v>1.1354228267297499</v>
      </c>
      <c r="AR699">
        <v>1.1509765185066501</v>
      </c>
      <c r="AS699">
        <v>0</v>
      </c>
      <c r="AT699">
        <v>0.39675719852959501</v>
      </c>
      <c r="AU699">
        <v>2.96936980295493</v>
      </c>
      <c r="AV699">
        <v>2.0413557382210601</v>
      </c>
      <c r="AW699">
        <v>0</v>
      </c>
      <c r="AX699">
        <v>0.64407752215185898</v>
      </c>
      <c r="AY699">
        <v>3.1903137462422602</v>
      </c>
      <c r="AZ699">
        <v>2.13101428663211</v>
      </c>
      <c r="BA699">
        <v>0</v>
      </c>
      <c r="BB699">
        <v>7.7178817383044399E-2</v>
      </c>
      <c r="BC699">
        <v>2.4037424911962102</v>
      </c>
      <c r="BD699">
        <v>2.0791458171730501</v>
      </c>
      <c r="BE699">
        <v>0</v>
      </c>
      <c r="BF699">
        <v>1.5674282075997801</v>
      </c>
      <c r="BG699">
        <v>4.3081131377819197</v>
      </c>
      <c r="BH699">
        <v>2.7858149508705199</v>
      </c>
      <c r="BI699">
        <v>0</v>
      </c>
      <c r="BJ699">
        <v>0.85756571582635699</v>
      </c>
      <c r="BK699">
        <v>4.29743648073236</v>
      </c>
      <c r="BL699">
        <v>2.5739983236502399</v>
      </c>
    </row>
    <row r="700" spans="1:64" x14ac:dyDescent="0.25">
      <c r="A700" s="15" t="str">
        <f t="shared" si="20"/>
        <v xml:space="preserve">  Res RE [NCL+DQ] / [Capital + ALLL]--35885</v>
      </c>
      <c r="B700" s="15" t="str">
        <f t="shared" si="21"/>
        <v xml:space="preserve">  Res RE [NCL+DQ] / [Capital + ALLL]</v>
      </c>
      <c r="C700">
        <v>10</v>
      </c>
      <c r="D700" s="22">
        <v>35885</v>
      </c>
      <c r="E700">
        <v>0.268881303931711</v>
      </c>
      <c r="F700">
        <v>2.23797784648186</v>
      </c>
      <c r="G700">
        <v>4.1307505543548402</v>
      </c>
      <c r="H700">
        <v>2.85542869429913</v>
      </c>
      <c r="I700">
        <v>0.28301886792452802</v>
      </c>
      <c r="J700">
        <v>1.8101165254237299</v>
      </c>
      <c r="K700">
        <v>4.2239356352665096</v>
      </c>
      <c r="L700">
        <v>2.7730712345183899</v>
      </c>
      <c r="M700">
        <v>0.47445657093842403</v>
      </c>
      <c r="N700">
        <v>2.3381058715355301</v>
      </c>
      <c r="O700">
        <v>5.3104407682575303</v>
      </c>
      <c r="P700">
        <v>3.6441790457999401</v>
      </c>
      <c r="Q700">
        <v>2.4716513111268599</v>
      </c>
      <c r="R700">
        <v>3.58632858765802</v>
      </c>
      <c r="S700">
        <v>6.6443348431742004</v>
      </c>
      <c r="T700">
        <v>5.2190957753625398</v>
      </c>
      <c r="U700">
        <v>0.46113927335092703</v>
      </c>
      <c r="V700">
        <v>2.0329477742726998</v>
      </c>
      <c r="W700">
        <v>4.5818837275598101</v>
      </c>
      <c r="X700">
        <v>2.9785007157470398</v>
      </c>
      <c r="Y700">
        <v>0.28028628221966601</v>
      </c>
      <c r="Z700">
        <v>1.6824295159990399</v>
      </c>
      <c r="AA700">
        <v>3.7040117114813098</v>
      </c>
      <c r="AB700">
        <v>3.1051729294477002</v>
      </c>
      <c r="AC700">
        <v>0</v>
      </c>
      <c r="AD700">
        <v>0.67635270541082204</v>
      </c>
      <c r="AE700">
        <v>1.85747454902661</v>
      </c>
      <c r="AF700">
        <v>1.09818895770071</v>
      </c>
      <c r="AG700">
        <v>0</v>
      </c>
      <c r="AH700">
        <v>0.202083009482357</v>
      </c>
      <c r="AI700">
        <v>1.51133501259446</v>
      </c>
      <c r="AJ700">
        <v>1.07782300924003</v>
      </c>
      <c r="AK700">
        <v>3.0220892590730699</v>
      </c>
      <c r="AL700">
        <v>4.5683214449212297</v>
      </c>
      <c r="AM700">
        <v>7.3510703676123201</v>
      </c>
      <c r="AN700">
        <v>5.2588451777748197</v>
      </c>
      <c r="AO700">
        <v>5.6980056980057002E-2</v>
      </c>
      <c r="AP700">
        <v>0.93023255813953498</v>
      </c>
      <c r="AQ700">
        <v>2.8495250791534699</v>
      </c>
      <c r="AR700">
        <v>1.85070227823028</v>
      </c>
      <c r="AS700">
        <v>0.39381610227928399</v>
      </c>
      <c r="AT700">
        <v>2.0681354840107402</v>
      </c>
      <c r="AU700">
        <v>4.2959897052454297</v>
      </c>
      <c r="AV700">
        <v>2.9723104528564401</v>
      </c>
      <c r="AW700">
        <v>2.1099373494409099</v>
      </c>
      <c r="AX700">
        <v>4.1114633224184702</v>
      </c>
      <c r="AY700">
        <v>7.3666349915378904</v>
      </c>
      <c r="AZ700">
        <v>4.9537089535775101</v>
      </c>
      <c r="BA700">
        <v>0.245844459506531</v>
      </c>
      <c r="BB700">
        <v>1.7114026236125099</v>
      </c>
      <c r="BC700">
        <v>3.91434486356333</v>
      </c>
      <c r="BD700">
        <v>2.8472301536302602</v>
      </c>
      <c r="BE700">
        <v>0</v>
      </c>
      <c r="BF700">
        <v>1.21804171654909</v>
      </c>
      <c r="BG700">
        <v>3.69687523588397</v>
      </c>
      <c r="BH700">
        <v>2.2543975901862301</v>
      </c>
      <c r="BI700">
        <v>0.38331504921593501</v>
      </c>
      <c r="BJ700">
        <v>2.1366397893265798</v>
      </c>
      <c r="BK700">
        <v>4.2461471714346102</v>
      </c>
      <c r="BL700">
        <v>2.9295788992583098</v>
      </c>
    </row>
    <row r="701" spans="1:64" x14ac:dyDescent="0.25">
      <c r="A701" s="15" t="str">
        <f t="shared" si="20"/>
        <v xml:space="preserve">  C&amp;I [NCL+DQ] / [Capital + ALLL]--35885</v>
      </c>
      <c r="B701" s="15" t="str">
        <f t="shared" si="21"/>
        <v xml:space="preserve">  C&amp;I [NCL+DQ] / [Capital + ALLL]</v>
      </c>
      <c r="C701">
        <v>11</v>
      </c>
      <c r="D701" s="22">
        <v>35885</v>
      </c>
      <c r="E701">
        <v>3.02437088584476</v>
      </c>
      <c r="F701">
        <v>6.63260165011339</v>
      </c>
      <c r="G701">
        <v>14.7852672151812</v>
      </c>
      <c r="H701">
        <v>10.561898748654601</v>
      </c>
      <c r="I701">
        <v>1.7355550424205399</v>
      </c>
      <c r="J701">
        <v>5.1907083452824798</v>
      </c>
      <c r="K701">
        <v>12.2257053291536</v>
      </c>
      <c r="L701">
        <v>8.6936123315450295</v>
      </c>
      <c r="M701">
        <v>0.61692989222406402</v>
      </c>
      <c r="N701">
        <v>2.4926686217008802</v>
      </c>
      <c r="O701">
        <v>6.7543686119747504</v>
      </c>
      <c r="P701">
        <v>4.9246099945611999</v>
      </c>
      <c r="Q701">
        <v>2.00838227041397</v>
      </c>
      <c r="R701">
        <v>6.17701513728605</v>
      </c>
      <c r="S701">
        <v>10.018852904692601</v>
      </c>
      <c r="T701">
        <v>7.5203241341256204</v>
      </c>
      <c r="U701">
        <v>1.1343182008064101</v>
      </c>
      <c r="V701">
        <v>3.9170506912442402</v>
      </c>
      <c r="W701">
        <v>9.5131091734352609</v>
      </c>
      <c r="X701">
        <v>6.52845677351758</v>
      </c>
      <c r="Y701">
        <v>3.2583696663513102</v>
      </c>
      <c r="Z701">
        <v>9.1230424918273805</v>
      </c>
      <c r="AA701">
        <v>17.255413467320899</v>
      </c>
      <c r="AB701">
        <v>12.925293995416601</v>
      </c>
      <c r="AC701">
        <v>4.9098819142324404</v>
      </c>
      <c r="AD701">
        <v>12.7241835000944</v>
      </c>
      <c r="AE701">
        <v>23.527508090614901</v>
      </c>
      <c r="AF701">
        <v>17.969087837654399</v>
      </c>
      <c r="AG701">
        <v>2.0635351615530801</v>
      </c>
      <c r="AH701">
        <v>7.9594345421020298</v>
      </c>
      <c r="AI701">
        <v>12.7394080092861</v>
      </c>
      <c r="AJ701">
        <v>9.7221747536346808</v>
      </c>
      <c r="AK701">
        <v>1.32308353697167</v>
      </c>
      <c r="AL701">
        <v>3.5526182301079299</v>
      </c>
      <c r="AM701">
        <v>8.0289369032541504</v>
      </c>
      <c r="AN701">
        <v>6.1928854809518104</v>
      </c>
      <c r="AO701">
        <v>3.1927023945267998</v>
      </c>
      <c r="AP701">
        <v>8.4920165582495599</v>
      </c>
      <c r="AQ701">
        <v>16.306584362139901</v>
      </c>
      <c r="AR701">
        <v>11.886902322470901</v>
      </c>
      <c r="AS701">
        <v>1.8021782426514701</v>
      </c>
      <c r="AT701">
        <v>5.3948384931624096</v>
      </c>
      <c r="AU701">
        <v>11.4794835073704</v>
      </c>
      <c r="AV701">
        <v>8.5383831970835402</v>
      </c>
      <c r="AW701">
        <v>0.987284104559636</v>
      </c>
      <c r="AX701">
        <v>3.1778785544193902</v>
      </c>
      <c r="AY701">
        <v>7.4548968740060797</v>
      </c>
      <c r="AZ701">
        <v>5.6579130415851404</v>
      </c>
      <c r="BA701">
        <v>2.1597274653187601</v>
      </c>
      <c r="BB701">
        <v>5.7619647355163703</v>
      </c>
      <c r="BC701">
        <v>12.212076972355501</v>
      </c>
      <c r="BD701">
        <v>8.7611617436912503</v>
      </c>
      <c r="BE701">
        <v>0.348345807194473</v>
      </c>
      <c r="BF701">
        <v>2.6233819034547898</v>
      </c>
      <c r="BG701">
        <v>4.2934028568040503</v>
      </c>
      <c r="BH701">
        <v>3.6270404279461399</v>
      </c>
      <c r="BI701">
        <v>0.55538987674824103</v>
      </c>
      <c r="BJ701">
        <v>2.67005699814997</v>
      </c>
      <c r="BK701">
        <v>7.2297615882057897</v>
      </c>
      <c r="BL701">
        <v>4.7466998528342303</v>
      </c>
    </row>
    <row r="702" spans="1:64" x14ac:dyDescent="0.25">
      <c r="A702" s="15" t="str">
        <f t="shared" si="20"/>
        <v xml:space="preserve">  Ind [NCL+DQ] / [Capital + ALLL]--35885</v>
      </c>
      <c r="B702" s="15" t="str">
        <f t="shared" si="21"/>
        <v xml:space="preserve">  Ind [NCL+DQ] / [Capital + ALLL]</v>
      </c>
      <c r="C702">
        <v>12</v>
      </c>
      <c r="D702" s="22">
        <v>35885</v>
      </c>
      <c r="E702">
        <v>0.85589569348580596</v>
      </c>
      <c r="F702">
        <v>1.6912407125509401</v>
      </c>
      <c r="G702">
        <v>3.6847122164316399</v>
      </c>
      <c r="H702">
        <v>2.8726492476116698</v>
      </c>
      <c r="I702">
        <v>0.53896249719290401</v>
      </c>
      <c r="J702">
        <v>1.4814814814814801</v>
      </c>
      <c r="K702">
        <v>2.9388816644993501</v>
      </c>
      <c r="L702">
        <v>2.2070471196277999</v>
      </c>
      <c r="M702">
        <v>0.41300883126521698</v>
      </c>
      <c r="N702">
        <v>1.32073741172154</v>
      </c>
      <c r="O702">
        <v>3.0933229844015102</v>
      </c>
      <c r="P702">
        <v>2.3219455372642801</v>
      </c>
      <c r="Q702">
        <v>1.29136831254823</v>
      </c>
      <c r="R702">
        <v>2.2291859455854102</v>
      </c>
      <c r="S702">
        <v>4.0711608121543801</v>
      </c>
      <c r="T702">
        <v>2.59033338755986</v>
      </c>
      <c r="U702">
        <v>0.52992808075014497</v>
      </c>
      <c r="V702">
        <v>1.5003672227468301</v>
      </c>
      <c r="W702">
        <v>2.97722284067155</v>
      </c>
      <c r="X702">
        <v>2.1096745032142201</v>
      </c>
      <c r="Y702">
        <v>0.69011608334060703</v>
      </c>
      <c r="Z702">
        <v>1.5531674388561501</v>
      </c>
      <c r="AA702">
        <v>3.3851808994707699</v>
      </c>
      <c r="AB702">
        <v>2.35377481935069</v>
      </c>
      <c r="AC702">
        <v>0.41646834840552099</v>
      </c>
      <c r="AD702">
        <v>1.09838380668445</v>
      </c>
      <c r="AE702">
        <v>2.35464881864366</v>
      </c>
      <c r="AF702">
        <v>1.89804788809916</v>
      </c>
      <c r="AG702">
        <v>0.38577456298975299</v>
      </c>
      <c r="AH702">
        <v>1.1411665257819099</v>
      </c>
      <c r="AI702">
        <v>2.6769343601026798</v>
      </c>
      <c r="AJ702">
        <v>3.7946370682170598</v>
      </c>
      <c r="AK702">
        <v>0.74120919943002594</v>
      </c>
      <c r="AL702">
        <v>1.5280708823643201</v>
      </c>
      <c r="AM702">
        <v>3.3414425398902101</v>
      </c>
      <c r="AN702">
        <v>2.54055840074321</v>
      </c>
      <c r="AO702">
        <v>0.44052863436123402</v>
      </c>
      <c r="AP702">
        <v>1.23365408339502</v>
      </c>
      <c r="AQ702">
        <v>2.5174825174825202</v>
      </c>
      <c r="AR702">
        <v>1.82728230842809</v>
      </c>
      <c r="AS702">
        <v>0.57790222565592098</v>
      </c>
      <c r="AT702">
        <v>1.4999902410565</v>
      </c>
      <c r="AU702">
        <v>2.9141585196650701</v>
      </c>
      <c r="AV702">
        <v>2.0580259450117002</v>
      </c>
      <c r="AW702">
        <v>0.89943039552176096</v>
      </c>
      <c r="AX702">
        <v>1.7617919831265201</v>
      </c>
      <c r="AY702">
        <v>3.3306156521250001</v>
      </c>
      <c r="AZ702">
        <v>2.4240925092994101</v>
      </c>
      <c r="BA702">
        <v>0.52633196712945296</v>
      </c>
      <c r="BB702">
        <v>1.39318885448916</v>
      </c>
      <c r="BC702">
        <v>2.8215423132613302</v>
      </c>
      <c r="BD702">
        <v>2.0749216636674399</v>
      </c>
      <c r="BE702">
        <v>0.52709468986926</v>
      </c>
      <c r="BF702">
        <v>2.19394800178073</v>
      </c>
      <c r="BG702">
        <v>8.52798498113264</v>
      </c>
      <c r="BH702">
        <v>8.5734944687294004</v>
      </c>
      <c r="BI702">
        <v>0.44789635232284303</v>
      </c>
      <c r="BJ702">
        <v>1.3004118394528099</v>
      </c>
      <c r="BK702">
        <v>2.4882249906773302</v>
      </c>
      <c r="BL702">
        <v>1.9257873291635901</v>
      </c>
    </row>
    <row r="703" spans="1:64" x14ac:dyDescent="0.25">
      <c r="A703" s="15" t="str">
        <f t="shared" si="20"/>
        <v xml:space="preserve">  OREO / [Capital + ALLL]--35885</v>
      </c>
      <c r="B703" s="15" t="str">
        <f t="shared" si="21"/>
        <v xml:space="preserve">  OREO / [Capital + ALLL]</v>
      </c>
      <c r="C703">
        <v>13</v>
      </c>
      <c r="D703" s="22">
        <v>35885</v>
      </c>
      <c r="E703">
        <v>0</v>
      </c>
      <c r="F703">
        <v>0</v>
      </c>
      <c r="G703">
        <v>0.79054494224523397</v>
      </c>
      <c r="H703">
        <v>0.88766376060455399</v>
      </c>
      <c r="I703">
        <v>0</v>
      </c>
      <c r="J703">
        <v>0</v>
      </c>
      <c r="K703">
        <v>0.68511674028666703</v>
      </c>
      <c r="L703">
        <v>0.72275240851104305</v>
      </c>
      <c r="M703">
        <v>0</v>
      </c>
      <c r="N703">
        <v>0</v>
      </c>
      <c r="O703">
        <v>1.12174344546608</v>
      </c>
      <c r="P703">
        <v>1.02652430853335</v>
      </c>
      <c r="Q703">
        <v>0.16192338564112099</v>
      </c>
      <c r="R703">
        <v>0.68318003703352104</v>
      </c>
      <c r="S703">
        <v>1.8902638109121099</v>
      </c>
      <c r="T703">
        <v>1.4989638204317599</v>
      </c>
      <c r="U703">
        <v>0</v>
      </c>
      <c r="V703">
        <v>0</v>
      </c>
      <c r="W703">
        <v>0.70677343690686001</v>
      </c>
      <c r="X703">
        <v>0.72408976348193799</v>
      </c>
      <c r="Y703">
        <v>0</v>
      </c>
      <c r="Z703">
        <v>0</v>
      </c>
      <c r="AA703">
        <v>0.42898205643424098</v>
      </c>
      <c r="AB703">
        <v>0.67354302460876503</v>
      </c>
      <c r="AC703">
        <v>0</v>
      </c>
      <c r="AD703">
        <v>0</v>
      </c>
      <c r="AE703">
        <v>0.32154340836012901</v>
      </c>
      <c r="AF703">
        <v>0.60013036180444101</v>
      </c>
      <c r="AG703">
        <v>0</v>
      </c>
      <c r="AH703">
        <v>0</v>
      </c>
      <c r="AI703">
        <v>0.70015220700152203</v>
      </c>
      <c r="AJ703">
        <v>0.84267269031191006</v>
      </c>
      <c r="AK703">
        <v>0</v>
      </c>
      <c r="AL703">
        <v>0</v>
      </c>
      <c r="AM703">
        <v>0.70918130119102996</v>
      </c>
      <c r="AN703">
        <v>0.80358973994210903</v>
      </c>
      <c r="AO703">
        <v>0</v>
      </c>
      <c r="AP703">
        <v>0</v>
      </c>
      <c r="AQ703">
        <v>0.63694267515923597</v>
      </c>
      <c r="AR703">
        <v>0.74455998885601604</v>
      </c>
      <c r="AS703">
        <v>0</v>
      </c>
      <c r="AT703">
        <v>0</v>
      </c>
      <c r="AU703">
        <v>0.50354537768051699</v>
      </c>
      <c r="AV703">
        <v>0.62607399353653903</v>
      </c>
      <c r="AW703">
        <v>0</v>
      </c>
      <c r="AX703">
        <v>0</v>
      </c>
      <c r="AY703">
        <v>0.91594684438646301</v>
      </c>
      <c r="AZ703">
        <v>0.90340757562345897</v>
      </c>
      <c r="BA703">
        <v>0</v>
      </c>
      <c r="BB703">
        <v>0</v>
      </c>
      <c r="BC703">
        <v>0.79285761511147101</v>
      </c>
      <c r="BD703">
        <v>0.715764474988417</v>
      </c>
      <c r="BE703">
        <v>0</v>
      </c>
      <c r="BF703">
        <v>0</v>
      </c>
      <c r="BG703">
        <v>0.45481526414602202</v>
      </c>
      <c r="BH703">
        <v>0.56433871716912598</v>
      </c>
      <c r="BI703">
        <v>0</v>
      </c>
      <c r="BJ703">
        <v>0</v>
      </c>
      <c r="BK703">
        <v>1.24127552990229</v>
      </c>
      <c r="BL703">
        <v>1.0370379601695501</v>
      </c>
    </row>
    <row r="704" spans="1:64" x14ac:dyDescent="0.25">
      <c r="A704" s="15" t="str">
        <f t="shared" si="20"/>
        <v>ROAA--35885</v>
      </c>
      <c r="B704" s="15" t="str">
        <f t="shared" si="21"/>
        <v>ROAA</v>
      </c>
      <c r="C704">
        <v>14</v>
      </c>
      <c r="D704" s="22">
        <v>35885</v>
      </c>
      <c r="E704">
        <v>1</v>
      </c>
      <c r="F704">
        <v>1.2549999999999999</v>
      </c>
      <c r="G704">
        <v>1.64</v>
      </c>
      <c r="H704">
        <v>1.36612244897959</v>
      </c>
      <c r="I704">
        <v>0.93</v>
      </c>
      <c r="J704">
        <v>1.24</v>
      </c>
      <c r="K704">
        <v>1.6</v>
      </c>
      <c r="L704">
        <v>1.2985989304812799</v>
      </c>
      <c r="M704">
        <v>0.9</v>
      </c>
      <c r="N704">
        <v>1.22</v>
      </c>
      <c r="O704">
        <v>1.55</v>
      </c>
      <c r="P704">
        <v>1.1993588148818299</v>
      </c>
      <c r="Q704">
        <v>1.105</v>
      </c>
      <c r="R704">
        <v>1.2549999999999999</v>
      </c>
      <c r="S704">
        <v>1.38</v>
      </c>
      <c r="T704">
        <v>1.2235714285714301</v>
      </c>
      <c r="U704">
        <v>0.93</v>
      </c>
      <c r="V704">
        <v>1.23</v>
      </c>
      <c r="W704">
        <v>1.595</v>
      </c>
      <c r="X704">
        <v>1.2888605108055</v>
      </c>
      <c r="Y704">
        <v>0.97250000000000003</v>
      </c>
      <c r="Z704">
        <v>1.2949999999999999</v>
      </c>
      <c r="AA704">
        <v>1.7375</v>
      </c>
      <c r="AB704">
        <v>1.1723404255319101</v>
      </c>
      <c r="AC704">
        <v>0.76</v>
      </c>
      <c r="AD704">
        <v>1.1499999999999999</v>
      </c>
      <c r="AE704">
        <v>1.41</v>
      </c>
      <c r="AF704">
        <v>1.1424347826087</v>
      </c>
      <c r="AG704">
        <v>0.98</v>
      </c>
      <c r="AH704">
        <v>1.38</v>
      </c>
      <c r="AI704">
        <v>2</v>
      </c>
      <c r="AJ704">
        <v>1.79165048543689</v>
      </c>
      <c r="AK704">
        <v>0.92</v>
      </c>
      <c r="AL704">
        <v>1.2450000000000001</v>
      </c>
      <c r="AM704">
        <v>1.4975000000000001</v>
      </c>
      <c r="AN704">
        <v>1.2566666666666699</v>
      </c>
      <c r="AO704">
        <v>0.93</v>
      </c>
      <c r="AP704">
        <v>1.24</v>
      </c>
      <c r="AQ704">
        <v>1.57</v>
      </c>
      <c r="AR704">
        <v>1.2817400419287199</v>
      </c>
      <c r="AS704">
        <v>0.96250000000000002</v>
      </c>
      <c r="AT704">
        <v>1.2849999999999999</v>
      </c>
      <c r="AU704">
        <v>1.6074999999999999</v>
      </c>
      <c r="AV704">
        <v>1.3091542288557201</v>
      </c>
      <c r="AW704">
        <v>0.9</v>
      </c>
      <c r="AX704">
        <v>1.22</v>
      </c>
      <c r="AY704">
        <v>1.56</v>
      </c>
      <c r="AZ704">
        <v>1.25674193548387</v>
      </c>
      <c r="BA704">
        <v>0.85499999999999998</v>
      </c>
      <c r="BB704">
        <v>1.25</v>
      </c>
      <c r="BC704">
        <v>1.65</v>
      </c>
      <c r="BD704">
        <v>1.2090810810810799</v>
      </c>
      <c r="BE704">
        <v>1.03</v>
      </c>
      <c r="BF704">
        <v>1.405</v>
      </c>
      <c r="BG704">
        <v>1.8049999999999999</v>
      </c>
      <c r="BH704">
        <v>2.1976</v>
      </c>
      <c r="BI704">
        <v>0.85</v>
      </c>
      <c r="BJ704">
        <v>1.29</v>
      </c>
      <c r="BK704">
        <v>1.63</v>
      </c>
      <c r="BL704">
        <v>1.2744354838709699</v>
      </c>
    </row>
    <row r="705" spans="1:64" x14ac:dyDescent="0.25">
      <c r="A705" s="15" t="str">
        <f t="shared" si="20"/>
        <v>NIM--35885</v>
      </c>
      <c r="B705" s="15" t="str">
        <f t="shared" si="21"/>
        <v>NIM</v>
      </c>
      <c r="C705">
        <v>15</v>
      </c>
      <c r="D705" s="22">
        <v>35885</v>
      </c>
      <c r="E705">
        <v>4.4349999999999996</v>
      </c>
      <c r="F705">
        <v>4.8600000000000003</v>
      </c>
      <c r="G705">
        <v>5.32</v>
      </c>
      <c r="H705">
        <v>5.0141836734693896</v>
      </c>
      <c r="I705">
        <v>4.2699999999999996</v>
      </c>
      <c r="J705">
        <v>4.68</v>
      </c>
      <c r="K705">
        <v>5.14</v>
      </c>
      <c r="L705">
        <v>4.7552085561497304</v>
      </c>
      <c r="M705">
        <v>4.09</v>
      </c>
      <c r="N705">
        <v>4.57</v>
      </c>
      <c r="O705">
        <v>5.0999999999999996</v>
      </c>
      <c r="P705">
        <v>4.6431463469803198</v>
      </c>
      <c r="Q705">
        <v>4.66</v>
      </c>
      <c r="R705">
        <v>4.7750000000000004</v>
      </c>
      <c r="S705">
        <v>5.0175000000000001</v>
      </c>
      <c r="T705">
        <v>4.8642857142857103</v>
      </c>
      <c r="U705">
        <v>4.2949999999999999</v>
      </c>
      <c r="V705">
        <v>4.7</v>
      </c>
      <c r="W705">
        <v>5.1550000000000002</v>
      </c>
      <c r="X705">
        <v>4.7490373280942997</v>
      </c>
      <c r="Y705">
        <v>4.7149999999999999</v>
      </c>
      <c r="Z705">
        <v>5.09</v>
      </c>
      <c r="AA705">
        <v>5.6725000000000003</v>
      </c>
      <c r="AB705">
        <v>5.2457446808510602</v>
      </c>
      <c r="AC705">
        <v>4.09</v>
      </c>
      <c r="AD705">
        <v>4.4400000000000004</v>
      </c>
      <c r="AE705">
        <v>4.8</v>
      </c>
      <c r="AF705">
        <v>4.4372173913043502</v>
      </c>
      <c r="AG705">
        <v>4.2300000000000004</v>
      </c>
      <c r="AH705">
        <v>4.71</v>
      </c>
      <c r="AI705">
        <v>5.22</v>
      </c>
      <c r="AJ705">
        <v>5.7079611650485402</v>
      </c>
      <c r="AK705">
        <v>4.1500000000000004</v>
      </c>
      <c r="AL705">
        <v>4.41</v>
      </c>
      <c r="AM705">
        <v>4.92</v>
      </c>
      <c r="AN705">
        <v>4.5038888888888904</v>
      </c>
      <c r="AO705">
        <v>4.2</v>
      </c>
      <c r="AP705">
        <v>4.5599999999999996</v>
      </c>
      <c r="AQ705">
        <v>4.9400000000000004</v>
      </c>
      <c r="AR705">
        <v>4.5910482180293499</v>
      </c>
      <c r="AS705">
        <v>4.2925000000000004</v>
      </c>
      <c r="AT705">
        <v>4.7300000000000004</v>
      </c>
      <c r="AU705">
        <v>5.17</v>
      </c>
      <c r="AV705">
        <v>4.7631343283582099</v>
      </c>
      <c r="AW705">
        <v>4.3550000000000004</v>
      </c>
      <c r="AX705">
        <v>4.7300000000000004</v>
      </c>
      <c r="AY705">
        <v>5.1725000000000003</v>
      </c>
      <c r="AZ705">
        <v>4.7722258064516101</v>
      </c>
      <c r="BA705">
        <v>4.47</v>
      </c>
      <c r="BB705">
        <v>4.9000000000000004</v>
      </c>
      <c r="BC705">
        <v>5.3650000000000002</v>
      </c>
      <c r="BD705">
        <v>4.9237297297297298</v>
      </c>
      <c r="BE705">
        <v>4.3324999999999996</v>
      </c>
      <c r="BF705">
        <v>4.8499999999999996</v>
      </c>
      <c r="BG705">
        <v>5.5750000000000002</v>
      </c>
      <c r="BH705">
        <v>7.5888</v>
      </c>
      <c r="BI705">
        <v>4.665</v>
      </c>
      <c r="BJ705">
        <v>5.26</v>
      </c>
      <c r="BK705">
        <v>5.6325000000000003</v>
      </c>
      <c r="BL705">
        <v>5.1852419354838704</v>
      </c>
    </row>
    <row r="706" spans="1:64" x14ac:dyDescent="0.25">
      <c r="A706" s="15" t="str">
        <f t="shared" si="20"/>
        <v>Provisions / Avg Assets--35885</v>
      </c>
      <c r="B706" s="15" t="str">
        <f t="shared" si="21"/>
        <v>Provisions / Avg Assets</v>
      </c>
      <c r="C706">
        <v>16</v>
      </c>
      <c r="D706" s="22">
        <v>35885</v>
      </c>
      <c r="E706">
        <v>0</v>
      </c>
      <c r="F706">
        <v>0.12</v>
      </c>
      <c r="G706">
        <v>0.24</v>
      </c>
      <c r="H706">
        <v>0.24285714285714299</v>
      </c>
      <c r="I706">
        <v>0</v>
      </c>
      <c r="J706">
        <v>0.09</v>
      </c>
      <c r="K706">
        <v>0.19</v>
      </c>
      <c r="L706">
        <v>0.16207486631015999</v>
      </c>
      <c r="M706">
        <v>0</v>
      </c>
      <c r="N706">
        <v>0.11</v>
      </c>
      <c r="O706">
        <v>0.23</v>
      </c>
      <c r="P706">
        <v>0.18563157299558999</v>
      </c>
      <c r="Q706">
        <v>4.7500000000000001E-2</v>
      </c>
      <c r="R706">
        <v>9.5000000000000001E-2</v>
      </c>
      <c r="S706">
        <v>0.17249999999999999</v>
      </c>
      <c r="T706">
        <v>0.155</v>
      </c>
      <c r="U706">
        <v>0</v>
      </c>
      <c r="V706">
        <v>0.08</v>
      </c>
      <c r="W706">
        <v>0.185</v>
      </c>
      <c r="X706">
        <v>0.132082514734774</v>
      </c>
      <c r="Y706">
        <v>0</v>
      </c>
      <c r="Z706">
        <v>0.05</v>
      </c>
      <c r="AA706">
        <v>0.21</v>
      </c>
      <c r="AB706">
        <v>0.18989361702127699</v>
      </c>
      <c r="AC706">
        <v>0</v>
      </c>
      <c r="AD706">
        <v>0.08</v>
      </c>
      <c r="AE706">
        <v>0.27</v>
      </c>
      <c r="AF706">
        <v>0.19686956521739099</v>
      </c>
      <c r="AG706">
        <v>0</v>
      </c>
      <c r="AH706">
        <v>0.11</v>
      </c>
      <c r="AI706">
        <v>0.28999999999999998</v>
      </c>
      <c r="AJ706">
        <v>0.67378640776698995</v>
      </c>
      <c r="AK706">
        <v>3.2500000000000001E-2</v>
      </c>
      <c r="AL706">
        <v>0.115</v>
      </c>
      <c r="AM706">
        <v>0.16750000000000001</v>
      </c>
      <c r="AN706">
        <v>0.118666666666667</v>
      </c>
      <c r="AO706">
        <v>0</v>
      </c>
      <c r="AP706">
        <v>0.05</v>
      </c>
      <c r="AQ706">
        <v>0.16</v>
      </c>
      <c r="AR706">
        <v>0.13041928721174001</v>
      </c>
      <c r="AS706">
        <v>0</v>
      </c>
      <c r="AT706">
        <v>0.1</v>
      </c>
      <c r="AU706">
        <v>0.19</v>
      </c>
      <c r="AV706">
        <v>0.14499999999999999</v>
      </c>
      <c r="AW706">
        <v>0</v>
      </c>
      <c r="AX706">
        <v>0.1</v>
      </c>
      <c r="AY706">
        <v>0.17249999999999999</v>
      </c>
      <c r="AZ706">
        <v>0.119645161290323</v>
      </c>
      <c r="BA706">
        <v>0</v>
      </c>
      <c r="BB706">
        <v>0.12</v>
      </c>
      <c r="BC706">
        <v>0.23</v>
      </c>
      <c r="BD706">
        <v>0.182540540540541</v>
      </c>
      <c r="BE706">
        <v>0</v>
      </c>
      <c r="BF706">
        <v>9.5000000000000001E-2</v>
      </c>
      <c r="BG706">
        <v>0.23</v>
      </c>
      <c r="BH706">
        <v>1.5878000000000001</v>
      </c>
      <c r="BI706">
        <v>7.0000000000000007E-2</v>
      </c>
      <c r="BJ706">
        <v>0.14000000000000001</v>
      </c>
      <c r="BK706">
        <v>0.23</v>
      </c>
      <c r="BL706">
        <v>0.21048387096774199</v>
      </c>
    </row>
    <row r="707" spans="1:64" x14ac:dyDescent="0.25">
      <c r="A707" s="15" t="str">
        <f t="shared" ref="A707:A770" si="22">B707&amp;"--"&amp;D707</f>
        <v>Negative Earners (last 4 qtrs)--35885</v>
      </c>
      <c r="B707" s="15" t="str">
        <f t="shared" ref="B707:B770" si="23">VLOOKUP(C707,labels,2,FALSE)</f>
        <v>Negative Earners (last 4 qtrs)</v>
      </c>
      <c r="C707">
        <v>17</v>
      </c>
      <c r="D707" s="22">
        <v>35885</v>
      </c>
      <c r="F707">
        <v>3</v>
      </c>
      <c r="H707">
        <v>3</v>
      </c>
      <c r="J707">
        <v>1.6789087093389301</v>
      </c>
      <c r="L707">
        <v>16</v>
      </c>
      <c r="N707">
        <v>3.3691676825889401</v>
      </c>
      <c r="P707">
        <v>304</v>
      </c>
      <c r="R707">
        <v>0</v>
      </c>
      <c r="T707">
        <v>0</v>
      </c>
      <c r="V707">
        <v>1.92678227360308</v>
      </c>
      <c r="X707">
        <v>10</v>
      </c>
      <c r="Z707">
        <v>3.1914893617021298</v>
      </c>
      <c r="AB707">
        <v>3</v>
      </c>
      <c r="AD707">
        <v>1.70940170940171</v>
      </c>
      <c r="AF707">
        <v>2</v>
      </c>
      <c r="AH707">
        <v>0.952380952380952</v>
      </c>
      <c r="AI707"/>
      <c r="AJ707">
        <v>1</v>
      </c>
      <c r="AK707"/>
      <c r="AL707">
        <v>0</v>
      </c>
      <c r="AN707">
        <v>0</v>
      </c>
      <c r="AP707">
        <v>1.0309278350515501</v>
      </c>
      <c r="AR707">
        <v>5</v>
      </c>
      <c r="AT707">
        <v>1.2195121951219501</v>
      </c>
      <c r="AV707">
        <v>5</v>
      </c>
      <c r="AX707">
        <v>0.949367088607595</v>
      </c>
      <c r="AZ707">
        <v>3</v>
      </c>
      <c r="BB707">
        <v>3.2085561497326198</v>
      </c>
      <c r="BD707">
        <v>6</v>
      </c>
      <c r="BF707">
        <v>6</v>
      </c>
      <c r="BH707">
        <v>3</v>
      </c>
      <c r="BJ707">
        <v>2.38095238095238</v>
      </c>
      <c r="BL707">
        <v>3</v>
      </c>
    </row>
    <row r="708" spans="1:64" x14ac:dyDescent="0.25">
      <c r="A708" s="15" t="str">
        <f t="shared" si="22"/>
        <v>Noncore Funding / Liab--35885</v>
      </c>
      <c r="B708" s="15" t="str">
        <f t="shared" si="23"/>
        <v>Noncore Funding / Liab</v>
      </c>
      <c r="C708">
        <v>18</v>
      </c>
      <c r="D708" s="22">
        <v>35885</v>
      </c>
      <c r="E708">
        <v>9.9442037884239305</v>
      </c>
      <c r="F708">
        <v>14.172806913925101</v>
      </c>
      <c r="G708">
        <v>19.530788228079398</v>
      </c>
      <c r="H708">
        <v>15.461238793852599</v>
      </c>
      <c r="I708">
        <v>7.7462370514508097</v>
      </c>
      <c r="J708">
        <v>12.348279666967599</v>
      </c>
      <c r="K708">
        <v>17.935173319163599</v>
      </c>
      <c r="L708">
        <v>13.865920109881399</v>
      </c>
      <c r="M708">
        <v>10.262577517174799</v>
      </c>
      <c r="N708">
        <v>15.378280566640401</v>
      </c>
      <c r="O708">
        <v>22.1682235841735</v>
      </c>
      <c r="P708">
        <v>17.5865539291899</v>
      </c>
      <c r="Q708">
        <v>8.1191251850223392</v>
      </c>
      <c r="R708">
        <v>12.3845488351193</v>
      </c>
      <c r="S708">
        <v>18.535308494976501</v>
      </c>
      <c r="T708">
        <v>13.213003415392301</v>
      </c>
      <c r="U708">
        <v>7.3871371736508298</v>
      </c>
      <c r="V708">
        <v>11.945110357940001</v>
      </c>
      <c r="W708">
        <v>16.7780567724969</v>
      </c>
      <c r="X708">
        <v>13.2452540527512</v>
      </c>
      <c r="Y708">
        <v>10.4382216518189</v>
      </c>
      <c r="Z708">
        <v>14.3720472625198</v>
      </c>
      <c r="AA708">
        <v>19.170041521411399</v>
      </c>
      <c r="AB708">
        <v>15.450885732968599</v>
      </c>
      <c r="AC708">
        <v>8.7613042396083998</v>
      </c>
      <c r="AD708">
        <v>12.348279666967599</v>
      </c>
      <c r="AE708">
        <v>16.700149435411198</v>
      </c>
      <c r="AF708">
        <v>13.330671276306299</v>
      </c>
      <c r="AG708">
        <v>8.34954361813557</v>
      </c>
      <c r="AH708">
        <v>12.7658615717376</v>
      </c>
      <c r="AI708">
        <v>19.9630171274292</v>
      </c>
      <c r="AJ708">
        <v>18.5591234043745</v>
      </c>
      <c r="AK708">
        <v>7.7639713031078896</v>
      </c>
      <c r="AL708">
        <v>12.6512844050089</v>
      </c>
      <c r="AM708">
        <v>19.581543406245</v>
      </c>
      <c r="AN708">
        <v>14.086312323827</v>
      </c>
      <c r="AO708">
        <v>7.6564305761928404</v>
      </c>
      <c r="AP708">
        <v>11.9406768918748</v>
      </c>
      <c r="AQ708">
        <v>16.5306593660323</v>
      </c>
      <c r="AR708">
        <v>12.818073767043799</v>
      </c>
      <c r="AS708">
        <v>8.3146540816502394</v>
      </c>
      <c r="AT708">
        <v>13.0024996319558</v>
      </c>
      <c r="AU708">
        <v>19.087426709248199</v>
      </c>
      <c r="AV708">
        <v>14.3791789059631</v>
      </c>
      <c r="AW708">
        <v>7.5882139751962896</v>
      </c>
      <c r="AX708">
        <v>12.0451458770073</v>
      </c>
      <c r="AY708">
        <v>17.6972442152512</v>
      </c>
      <c r="AZ708">
        <v>13.0499915724799</v>
      </c>
      <c r="BA708">
        <v>8.0321356990985695</v>
      </c>
      <c r="BB708">
        <v>13.1943447681929</v>
      </c>
      <c r="BC708">
        <v>19.5147858027312</v>
      </c>
      <c r="BD708">
        <v>15.2787808548649</v>
      </c>
      <c r="BE708">
        <v>7.5970405289608802</v>
      </c>
      <c r="BF708">
        <v>13.9528407955357</v>
      </c>
      <c r="BG708">
        <v>20.888800411315302</v>
      </c>
      <c r="BH708">
        <v>25.3346326463281</v>
      </c>
      <c r="BI708">
        <v>6.9574512373399404</v>
      </c>
      <c r="BJ708">
        <v>10.402803416890499</v>
      </c>
      <c r="BK708">
        <v>15.1416465801789</v>
      </c>
      <c r="BL708">
        <v>12.7641781680449</v>
      </c>
    </row>
    <row r="709" spans="1:64" x14ac:dyDescent="0.25">
      <c r="A709" s="15" t="str">
        <f t="shared" si="22"/>
        <v>Brokered Dep / Liab--35885</v>
      </c>
      <c r="B709" s="15" t="str">
        <f t="shared" si="23"/>
        <v>Brokered Dep / Liab</v>
      </c>
      <c r="C709">
        <v>19</v>
      </c>
      <c r="D709" s="22">
        <v>35885</v>
      </c>
      <c r="E709">
        <v>0</v>
      </c>
      <c r="F709">
        <v>0</v>
      </c>
      <c r="G709">
        <v>0</v>
      </c>
      <c r="H709">
        <v>0.86227242151288597</v>
      </c>
      <c r="I709">
        <v>0</v>
      </c>
      <c r="J709">
        <v>0</v>
      </c>
      <c r="K709">
        <v>0</v>
      </c>
      <c r="L709">
        <v>0.87431172420586301</v>
      </c>
      <c r="M709">
        <v>0</v>
      </c>
      <c r="N709">
        <v>0</v>
      </c>
      <c r="O709">
        <v>0</v>
      </c>
      <c r="P709">
        <v>0.407996878891003</v>
      </c>
      <c r="Q709">
        <v>0</v>
      </c>
      <c r="R709">
        <v>0</v>
      </c>
      <c r="S709">
        <v>0</v>
      </c>
      <c r="T709">
        <v>0</v>
      </c>
      <c r="U709">
        <v>0</v>
      </c>
      <c r="V709">
        <v>0</v>
      </c>
      <c r="W709">
        <v>0</v>
      </c>
      <c r="X709">
        <v>1.04396571773686</v>
      </c>
      <c r="Y709">
        <v>0</v>
      </c>
      <c r="Z709">
        <v>0</v>
      </c>
      <c r="AA709">
        <v>0</v>
      </c>
      <c r="AB709">
        <v>0.56096405661747895</v>
      </c>
      <c r="AC709">
        <v>0</v>
      </c>
      <c r="AD709">
        <v>0</v>
      </c>
      <c r="AE709">
        <v>0</v>
      </c>
      <c r="AF709">
        <v>0.76723031653971396</v>
      </c>
      <c r="AG709">
        <v>0</v>
      </c>
      <c r="AH709">
        <v>0</v>
      </c>
      <c r="AI709">
        <v>0</v>
      </c>
      <c r="AJ709">
        <v>0.71818079099153498</v>
      </c>
      <c r="AK709">
        <v>0</v>
      </c>
      <c r="AL709">
        <v>0</v>
      </c>
      <c r="AM709">
        <v>1.14968548494306</v>
      </c>
      <c r="AN709">
        <v>1.32489588339747</v>
      </c>
      <c r="AO709">
        <v>0</v>
      </c>
      <c r="AP709">
        <v>0</v>
      </c>
      <c r="AQ709">
        <v>0</v>
      </c>
      <c r="AR709">
        <v>0.89273640350274897</v>
      </c>
      <c r="AS709">
        <v>0</v>
      </c>
      <c r="AT709">
        <v>0</v>
      </c>
      <c r="AU709">
        <v>0</v>
      </c>
      <c r="AV709">
        <v>1.1364453566270001</v>
      </c>
      <c r="AW709">
        <v>0</v>
      </c>
      <c r="AX709">
        <v>0</v>
      </c>
      <c r="AY709">
        <v>0</v>
      </c>
      <c r="AZ709">
        <v>0.58179165715131098</v>
      </c>
      <c r="BA709">
        <v>0</v>
      </c>
      <c r="BB709">
        <v>0</v>
      </c>
      <c r="BC709">
        <v>0</v>
      </c>
      <c r="BD709">
        <v>1.1523296916032499</v>
      </c>
      <c r="BE709">
        <v>0</v>
      </c>
      <c r="BF709">
        <v>0</v>
      </c>
      <c r="BG709">
        <v>0</v>
      </c>
      <c r="BH709">
        <v>1.3060836336642201</v>
      </c>
      <c r="BI709">
        <v>0</v>
      </c>
      <c r="BJ709">
        <v>0</v>
      </c>
      <c r="BK709">
        <v>0</v>
      </c>
      <c r="BL709">
        <v>0.81742509485507198</v>
      </c>
    </row>
    <row r="710" spans="1:64" x14ac:dyDescent="0.25">
      <c r="A710" s="15" t="str">
        <f t="shared" si="22"/>
        <v>Liquid Assets / Assets--35885</v>
      </c>
      <c r="B710" s="15" t="str">
        <f t="shared" si="23"/>
        <v>Liquid Assets / Assets</v>
      </c>
      <c r="C710">
        <v>20</v>
      </c>
      <c r="D710" s="22">
        <v>35885</v>
      </c>
      <c r="E710">
        <v>12.7402706791925</v>
      </c>
      <c r="F710">
        <v>21.1951581866841</v>
      </c>
      <c r="G710">
        <v>29.7242989010585</v>
      </c>
      <c r="H710">
        <v>21.997324453635301</v>
      </c>
      <c r="I710">
        <v>11.173427873997399</v>
      </c>
      <c r="J710">
        <v>18.5644518699396</v>
      </c>
      <c r="K710">
        <v>27.196494505983399</v>
      </c>
      <c r="L710">
        <v>19.931053517756101</v>
      </c>
      <c r="M710">
        <v>11.6819368513556</v>
      </c>
      <c r="N710">
        <v>19.665041362196799</v>
      </c>
      <c r="O710">
        <v>29.054527462832802</v>
      </c>
      <c r="P710">
        <v>21.077634318229698</v>
      </c>
      <c r="Q710">
        <v>14.963246849267399</v>
      </c>
      <c r="R710">
        <v>23.014754613859299</v>
      </c>
      <c r="S710">
        <v>31.464772104525998</v>
      </c>
      <c r="T710">
        <v>23.9610850610852</v>
      </c>
      <c r="U710">
        <v>11.7307484586853</v>
      </c>
      <c r="V710">
        <v>18.348134379732901</v>
      </c>
      <c r="W710">
        <v>26.063823179651301</v>
      </c>
      <c r="X710">
        <v>19.827817551298502</v>
      </c>
      <c r="Y710">
        <v>12.179036030518599</v>
      </c>
      <c r="Z710">
        <v>21.406484853917</v>
      </c>
      <c r="AA710">
        <v>29.5213284544316</v>
      </c>
      <c r="AB710">
        <v>21.6833567309092</v>
      </c>
      <c r="AC710">
        <v>9.1094348804671803</v>
      </c>
      <c r="AD710">
        <v>17.520026072488399</v>
      </c>
      <c r="AE710">
        <v>28.018131453034499</v>
      </c>
      <c r="AF710">
        <v>19.6944465134947</v>
      </c>
      <c r="AG710">
        <v>8.4774914003689101</v>
      </c>
      <c r="AH710">
        <v>15.623962644123299</v>
      </c>
      <c r="AI710">
        <v>25.733017665270399</v>
      </c>
      <c r="AJ710">
        <v>18.2475018804837</v>
      </c>
      <c r="AK710">
        <v>12.730767057829601</v>
      </c>
      <c r="AL710">
        <v>18.189056328478902</v>
      </c>
      <c r="AM710">
        <v>26.2189994052444</v>
      </c>
      <c r="AN710">
        <v>20.070305426919798</v>
      </c>
      <c r="AO710">
        <v>10.1803036693378</v>
      </c>
      <c r="AP710">
        <v>17.4351076459075</v>
      </c>
      <c r="AQ710">
        <v>26.014307346874801</v>
      </c>
      <c r="AR710">
        <v>19.127313950907201</v>
      </c>
      <c r="AS710">
        <v>11.1606187094525</v>
      </c>
      <c r="AT710">
        <v>18.101933160105499</v>
      </c>
      <c r="AU710">
        <v>25.259889054854899</v>
      </c>
      <c r="AV710">
        <v>18.819808201160502</v>
      </c>
      <c r="AW710">
        <v>12.4791046526841</v>
      </c>
      <c r="AX710">
        <v>18.9745796144195</v>
      </c>
      <c r="AY710">
        <v>26.524609158721699</v>
      </c>
      <c r="AZ710">
        <v>20.174168093393</v>
      </c>
      <c r="BA710">
        <v>13.9247655490258</v>
      </c>
      <c r="BB710">
        <v>19.7728106460223</v>
      </c>
      <c r="BC710">
        <v>28.625149178104301</v>
      </c>
      <c r="BD710">
        <v>21.918371518216698</v>
      </c>
      <c r="BE710">
        <v>12.635885296727301</v>
      </c>
      <c r="BF710">
        <v>21.152312063406502</v>
      </c>
      <c r="BG710">
        <v>31.1509689934318</v>
      </c>
      <c r="BH710">
        <v>24.6694259938117</v>
      </c>
      <c r="BI710">
        <v>14.597565390949001</v>
      </c>
      <c r="BJ710">
        <v>19.5550756417922</v>
      </c>
      <c r="BK710">
        <v>26.644317199922899</v>
      </c>
      <c r="BL710">
        <v>21.393311608915401</v>
      </c>
    </row>
    <row r="711" spans="1:64" x14ac:dyDescent="0.25">
      <c r="A711" s="15" t="str">
        <f t="shared" si="22"/>
        <v>Net Loan Growth (last 4 qtrs)--35885</v>
      </c>
      <c r="B711" s="15" t="str">
        <f t="shared" si="23"/>
        <v>Net Loan Growth (last 4 qtrs)</v>
      </c>
      <c r="C711">
        <v>21</v>
      </c>
      <c r="D711" s="22">
        <v>35885</v>
      </c>
      <c r="E711">
        <v>3.22</v>
      </c>
      <c r="F711">
        <v>8.09</v>
      </c>
      <c r="G711">
        <v>14.71</v>
      </c>
      <c r="H711">
        <v>13.734343434343399</v>
      </c>
      <c r="I711">
        <v>3.06</v>
      </c>
      <c r="J711">
        <v>8.4550000000000001</v>
      </c>
      <c r="K711">
        <v>15.46</v>
      </c>
      <c r="L711">
        <v>11.006277056277099</v>
      </c>
      <c r="M711">
        <v>4.1100000000000003</v>
      </c>
      <c r="N711">
        <v>10.66</v>
      </c>
      <c r="O711">
        <v>19.22</v>
      </c>
      <c r="P711">
        <v>15.615675330703199</v>
      </c>
      <c r="Q711">
        <v>1.4424999999999999</v>
      </c>
      <c r="R711">
        <v>3.41</v>
      </c>
      <c r="S711">
        <v>8.5775000000000006</v>
      </c>
      <c r="T711">
        <v>5.6253571428571396</v>
      </c>
      <c r="U711">
        <v>3.6025</v>
      </c>
      <c r="V711">
        <v>9</v>
      </c>
      <c r="W711">
        <v>16.497499999999999</v>
      </c>
      <c r="X711">
        <v>11.652579365079401</v>
      </c>
      <c r="Y711">
        <v>1.6</v>
      </c>
      <c r="Z711">
        <v>7.3550000000000004</v>
      </c>
      <c r="AA711">
        <v>13.1225</v>
      </c>
      <c r="AB711">
        <v>11.8129347826087</v>
      </c>
      <c r="AC711">
        <v>1.28</v>
      </c>
      <c r="AD711">
        <v>7.56</v>
      </c>
      <c r="AE711">
        <v>13.6075</v>
      </c>
      <c r="AF711">
        <v>9.94</v>
      </c>
      <c r="AG711">
        <v>1.625</v>
      </c>
      <c r="AH711">
        <v>8.9600000000000009</v>
      </c>
      <c r="AI711">
        <v>15.505000000000001</v>
      </c>
      <c r="AJ711">
        <v>12.885148514851499</v>
      </c>
      <c r="AK711">
        <v>4.09</v>
      </c>
      <c r="AL711">
        <v>8.0500000000000007</v>
      </c>
      <c r="AM711">
        <v>13.92</v>
      </c>
      <c r="AN711">
        <v>10.1594382022472</v>
      </c>
      <c r="AO711">
        <v>3.32</v>
      </c>
      <c r="AP711">
        <v>8.65</v>
      </c>
      <c r="AQ711">
        <v>14.87</v>
      </c>
      <c r="AR711">
        <v>10.986918238993701</v>
      </c>
      <c r="AS711">
        <v>5.4424999999999999</v>
      </c>
      <c r="AT711">
        <v>11.505000000000001</v>
      </c>
      <c r="AU711">
        <v>18.352499999999999</v>
      </c>
      <c r="AV711">
        <v>13.9298258706468</v>
      </c>
      <c r="AW711">
        <v>2.9950000000000001</v>
      </c>
      <c r="AX711">
        <v>7.58</v>
      </c>
      <c r="AY711">
        <v>13.465</v>
      </c>
      <c r="AZ711">
        <v>9.5113114754098405</v>
      </c>
      <c r="BA711">
        <v>2.63</v>
      </c>
      <c r="BB711">
        <v>10.81</v>
      </c>
      <c r="BC711">
        <v>20.252500000000001</v>
      </c>
      <c r="BD711">
        <v>14.391111111111099</v>
      </c>
      <c r="BE711">
        <v>-2.2400000000000002</v>
      </c>
      <c r="BF711">
        <v>3.875</v>
      </c>
      <c r="BG711">
        <v>8.6225000000000005</v>
      </c>
      <c r="BH711">
        <v>4.2641666666666698</v>
      </c>
      <c r="BI711">
        <v>4.125</v>
      </c>
      <c r="BJ711">
        <v>10.67</v>
      </c>
      <c r="BK711">
        <v>20.100000000000001</v>
      </c>
      <c r="BL711">
        <v>18.075123966942101</v>
      </c>
    </row>
    <row r="712" spans="1:64" x14ac:dyDescent="0.25">
      <c r="A712" s="15" t="str">
        <f t="shared" si="22"/>
        <v>Banks w/ Loan Growth (last 4 qtrs)--35885</v>
      </c>
      <c r="B712" s="15" t="str">
        <f t="shared" si="23"/>
        <v>Banks w/ Loan Growth (last 4 qtrs)</v>
      </c>
      <c r="C712">
        <v>22</v>
      </c>
      <c r="D712" s="22">
        <v>35885</v>
      </c>
      <c r="F712">
        <v>85</v>
      </c>
      <c r="J712">
        <v>83.945435466946506</v>
      </c>
      <c r="N712">
        <v>84.484096198603595</v>
      </c>
      <c r="R712">
        <v>82.142857142857096</v>
      </c>
      <c r="V712">
        <v>86.127167630057798</v>
      </c>
      <c r="Z712">
        <v>78.723404255319195</v>
      </c>
      <c r="AD712">
        <v>79.487179487179503</v>
      </c>
      <c r="AH712">
        <v>80.952380952380906</v>
      </c>
      <c r="AI712"/>
      <c r="AK712"/>
      <c r="AL712">
        <v>86.6666666666667</v>
      </c>
      <c r="AP712">
        <v>85.773195876288696</v>
      </c>
      <c r="AT712">
        <v>88.048780487804905</v>
      </c>
      <c r="AX712">
        <v>83.544303797468402</v>
      </c>
      <c r="BB712">
        <v>81.283422459893004</v>
      </c>
      <c r="BF712">
        <v>68</v>
      </c>
      <c r="BJ712">
        <v>82.539682539682502</v>
      </c>
    </row>
    <row r="713" spans="1:64" x14ac:dyDescent="0.25">
      <c r="A713" s="15" t="str">
        <f t="shared" si="22"/>
        <v>Equity / Assets--35976</v>
      </c>
      <c r="B713" s="15" t="str">
        <f t="shared" si="23"/>
        <v>Equity / Assets</v>
      </c>
      <c r="C713">
        <v>1</v>
      </c>
      <c r="D713" s="22">
        <v>35976</v>
      </c>
      <c r="E713">
        <v>8.4977552556149103</v>
      </c>
      <c r="F713">
        <v>9.7987761363444807</v>
      </c>
      <c r="G713">
        <v>11.367632606258301</v>
      </c>
      <c r="H713">
        <v>10.2339029343369</v>
      </c>
      <c r="I713">
        <v>8.3354794442906801</v>
      </c>
      <c r="J713">
        <v>9.7831698502839401</v>
      </c>
      <c r="K713">
        <v>11.674644870061099</v>
      </c>
      <c r="L713">
        <v>10.540114139000799</v>
      </c>
      <c r="M713">
        <v>8.1462359342981205</v>
      </c>
      <c r="N713">
        <v>9.6211704571188204</v>
      </c>
      <c r="O713">
        <v>12.0656010465874</v>
      </c>
      <c r="P713">
        <v>10.735502891896401</v>
      </c>
      <c r="Q713">
        <v>9.5297451810943699</v>
      </c>
      <c r="R713">
        <v>10.3340132154733</v>
      </c>
      <c r="S713">
        <v>12.433501974751399</v>
      </c>
      <c r="T713">
        <v>11.2663274313035</v>
      </c>
      <c r="U713">
        <v>8.13351161934016</v>
      </c>
      <c r="V713">
        <v>9.4697296025380204</v>
      </c>
      <c r="W713">
        <v>11.509357178559499</v>
      </c>
      <c r="X713">
        <v>10.268216323304401</v>
      </c>
      <c r="Y713">
        <v>8.9735729405421694</v>
      </c>
      <c r="Z713">
        <v>10.015954617975501</v>
      </c>
      <c r="AA713">
        <v>11.976829352544801</v>
      </c>
      <c r="AB713">
        <v>10.6119200093964</v>
      </c>
      <c r="AC713">
        <v>8.5853812224322592</v>
      </c>
      <c r="AD713">
        <v>10.1141591412506</v>
      </c>
      <c r="AE713">
        <v>11.5224427019938</v>
      </c>
      <c r="AF713">
        <v>10.5814410853508</v>
      </c>
      <c r="AG713">
        <v>8.8316369176413403</v>
      </c>
      <c r="AH713">
        <v>10.679687196047199</v>
      </c>
      <c r="AI713">
        <v>13.517264583420999</v>
      </c>
      <c r="AJ713">
        <v>12.4668933864751</v>
      </c>
      <c r="AK713">
        <v>8.2001273219229596</v>
      </c>
      <c r="AL713">
        <v>9.1697617832964404</v>
      </c>
      <c r="AM713">
        <v>10.9109907419195</v>
      </c>
      <c r="AN713">
        <v>9.9805148140558302</v>
      </c>
      <c r="AO713">
        <v>8.9353654679215797</v>
      </c>
      <c r="AP713">
        <v>10.3893291936855</v>
      </c>
      <c r="AQ713">
        <v>12.6325956501242</v>
      </c>
      <c r="AR713">
        <v>11.1593261054006</v>
      </c>
      <c r="AS713">
        <v>7.9704919017999298</v>
      </c>
      <c r="AT713">
        <v>9.2296029565052606</v>
      </c>
      <c r="AU713">
        <v>11.475457534406001</v>
      </c>
      <c r="AV713">
        <v>10.206924347590499</v>
      </c>
      <c r="AW713">
        <v>8.2845938375350094</v>
      </c>
      <c r="AX713">
        <v>9.5742190113051002</v>
      </c>
      <c r="AY713">
        <v>11.1514484781812</v>
      </c>
      <c r="AZ713">
        <v>10.0545628885772</v>
      </c>
      <c r="BA713">
        <v>8.1653566089598293</v>
      </c>
      <c r="BB713">
        <v>9.3373654481509103</v>
      </c>
      <c r="BC713">
        <v>12.1907291515063</v>
      </c>
      <c r="BD713">
        <v>10.5687470141003</v>
      </c>
      <c r="BE713">
        <v>8.2611812717145501</v>
      </c>
      <c r="BF713">
        <v>9.0489620257531502</v>
      </c>
      <c r="BG713">
        <v>10.4760598631992</v>
      </c>
      <c r="BH713">
        <v>12.884084357183401</v>
      </c>
      <c r="BI713">
        <v>8.09242425342822</v>
      </c>
      <c r="BJ713">
        <v>8.9128124404654105</v>
      </c>
      <c r="BK713">
        <v>10.5477500727385</v>
      </c>
      <c r="BL713">
        <v>9.7776310317367603</v>
      </c>
    </row>
    <row r="714" spans="1:64" x14ac:dyDescent="0.25">
      <c r="A714" s="15" t="str">
        <f t="shared" si="22"/>
        <v>Total Risk Based Capital Ratio--35976</v>
      </c>
      <c r="B714" s="15" t="str">
        <f t="shared" si="23"/>
        <v>Total Risk Based Capital Ratio</v>
      </c>
      <c r="C714">
        <v>2</v>
      </c>
      <c r="D714" s="22">
        <v>35976</v>
      </c>
      <c r="E714">
        <v>12.1286981208643</v>
      </c>
      <c r="F714">
        <v>14.2935678944475</v>
      </c>
      <c r="G714">
        <v>18.5104694024133</v>
      </c>
      <c r="H714">
        <v>16.002469321223298</v>
      </c>
      <c r="I714">
        <v>12.1225855052088</v>
      </c>
      <c r="J714">
        <v>14.5019824582482</v>
      </c>
      <c r="K714">
        <v>18.266201888123401</v>
      </c>
      <c r="L714">
        <v>16.2558827029128</v>
      </c>
      <c r="M714">
        <v>12.642854951785001</v>
      </c>
      <c r="N714">
        <v>15.473064955270299</v>
      </c>
      <c r="O714">
        <v>20.5294517559553</v>
      </c>
      <c r="P714">
        <v>18.332596038037501</v>
      </c>
      <c r="Q714">
        <v>14.3211632008623</v>
      </c>
      <c r="R714">
        <v>16.351941410816799</v>
      </c>
      <c r="S714">
        <v>22.736910376807</v>
      </c>
      <c r="T714">
        <v>19.004501296968499</v>
      </c>
      <c r="U714">
        <v>11.815667598340999</v>
      </c>
      <c r="V714">
        <v>13.8605973110286</v>
      </c>
      <c r="W714">
        <v>17.382067023061101</v>
      </c>
      <c r="X714">
        <v>15.675536458154101</v>
      </c>
      <c r="Y714">
        <v>13.0091438739687</v>
      </c>
      <c r="Z714">
        <v>15.198988959629901</v>
      </c>
      <c r="AA714">
        <v>18.1669321486504</v>
      </c>
      <c r="AB714">
        <v>16.537430854515499</v>
      </c>
      <c r="AC714">
        <v>12.487572395726501</v>
      </c>
      <c r="AD714">
        <v>15.1121146060417</v>
      </c>
      <c r="AE714">
        <v>19.155833524345901</v>
      </c>
      <c r="AF714">
        <v>16.610129897503299</v>
      </c>
      <c r="AG714">
        <v>12.219647717814301</v>
      </c>
      <c r="AH714">
        <v>15.5166119021541</v>
      </c>
      <c r="AI714">
        <v>21.070779553608901</v>
      </c>
      <c r="AJ714">
        <v>18.742925518459099</v>
      </c>
      <c r="AK714">
        <v>12.2091608416832</v>
      </c>
      <c r="AL714">
        <v>14.296258072182299</v>
      </c>
      <c r="AM714">
        <v>18.215785623681899</v>
      </c>
      <c r="AN714">
        <v>16.0265384747502</v>
      </c>
      <c r="AO714">
        <v>12.595010980263099</v>
      </c>
      <c r="AP714">
        <v>15.138110120415501</v>
      </c>
      <c r="AQ714">
        <v>18.844574372033001</v>
      </c>
      <c r="AR714">
        <v>16.906927189361902</v>
      </c>
      <c r="AS714">
        <v>11.4743588180947</v>
      </c>
      <c r="AT714">
        <v>13.6133922931143</v>
      </c>
      <c r="AU714">
        <v>17.424023154848001</v>
      </c>
      <c r="AV714">
        <v>15.4306587920554</v>
      </c>
      <c r="AW714">
        <v>12.659009509694901</v>
      </c>
      <c r="AX714">
        <v>14.975098746350699</v>
      </c>
      <c r="AY714">
        <v>18.588572275174101</v>
      </c>
      <c r="AZ714">
        <v>16.3707562025361</v>
      </c>
      <c r="BA714">
        <v>11.665170851301401</v>
      </c>
      <c r="BB714">
        <v>13.7987735946011</v>
      </c>
      <c r="BC714">
        <v>18.117043261519999</v>
      </c>
      <c r="BD714">
        <v>16.0281083652802</v>
      </c>
      <c r="BE714">
        <v>11.923923091806801</v>
      </c>
      <c r="BF714">
        <v>13.7454996304332</v>
      </c>
      <c r="BG714">
        <v>16.702259188490501</v>
      </c>
      <c r="BH714">
        <v>28.558003330815101</v>
      </c>
      <c r="BI714">
        <v>11.387778260785799</v>
      </c>
      <c r="BJ714">
        <v>12.477746301087601</v>
      </c>
      <c r="BK714">
        <v>16.290938134817001</v>
      </c>
      <c r="BL714">
        <v>14.883722016947299</v>
      </c>
    </row>
    <row r="715" spans="1:64" x14ac:dyDescent="0.25">
      <c r="A715" s="15" t="str">
        <f t="shared" si="22"/>
        <v>Tier 1 Leverage Ratio--35976</v>
      </c>
      <c r="B715" s="15" t="str">
        <f t="shared" si="23"/>
        <v>Tier 1 Leverage Ratio</v>
      </c>
      <c r="C715">
        <v>3</v>
      </c>
      <c r="D715" s="22">
        <v>35976</v>
      </c>
      <c r="E715">
        <v>8.3213146253989496</v>
      </c>
      <c r="F715">
        <v>9.6495267331798402</v>
      </c>
      <c r="G715">
        <v>11.3813784446409</v>
      </c>
      <c r="H715">
        <v>10.117101443359701</v>
      </c>
      <c r="I715">
        <v>8.1844308343749503</v>
      </c>
      <c r="J715">
        <v>9.58049292081804</v>
      </c>
      <c r="K715">
        <v>11.4578948397902</v>
      </c>
      <c r="L715">
        <v>10.3118738081053</v>
      </c>
      <c r="M715">
        <v>7.9250679176846903</v>
      </c>
      <c r="N715">
        <v>9.3731320980275008</v>
      </c>
      <c r="O715">
        <v>11.6819748786886</v>
      </c>
      <c r="P715">
        <v>10.5023526563013</v>
      </c>
      <c r="Q715">
        <v>9.4296974988782303</v>
      </c>
      <c r="R715">
        <v>10.205060267417</v>
      </c>
      <c r="S715">
        <v>12.422166040566299</v>
      </c>
      <c r="T715">
        <v>11.134673560379101</v>
      </c>
      <c r="U715">
        <v>7.9355089995527903</v>
      </c>
      <c r="V715">
        <v>9.0963641310466006</v>
      </c>
      <c r="W715">
        <v>11.020015522668</v>
      </c>
      <c r="X715">
        <v>9.9358779813349898</v>
      </c>
      <c r="Y715">
        <v>9.0103146823951104</v>
      </c>
      <c r="Z715">
        <v>9.9335532291218502</v>
      </c>
      <c r="AA715">
        <v>11.8148757871635</v>
      </c>
      <c r="AB715">
        <v>10.6092087168962</v>
      </c>
      <c r="AC715">
        <v>8.6314749780509192</v>
      </c>
      <c r="AD715">
        <v>9.8253209464538003</v>
      </c>
      <c r="AE715">
        <v>11.385668123930801</v>
      </c>
      <c r="AF715">
        <v>10.447645499030701</v>
      </c>
      <c r="AG715">
        <v>8.9504950495049496</v>
      </c>
      <c r="AH715">
        <v>10.6128002511905</v>
      </c>
      <c r="AI715">
        <v>13.7913156189242</v>
      </c>
      <c r="AJ715">
        <v>12.385969969330599</v>
      </c>
      <c r="AK715">
        <v>7.7068614784371903</v>
      </c>
      <c r="AL715">
        <v>9.1754852948390404</v>
      </c>
      <c r="AM715">
        <v>10.8438682463256</v>
      </c>
      <c r="AN715">
        <v>9.7946595183922796</v>
      </c>
      <c r="AO715">
        <v>8.7062198364998604</v>
      </c>
      <c r="AP715">
        <v>10.1880021924154</v>
      </c>
      <c r="AQ715">
        <v>12.318547894599799</v>
      </c>
      <c r="AR715">
        <v>10.9509692329746</v>
      </c>
      <c r="AS715">
        <v>7.7804377564979497</v>
      </c>
      <c r="AT715">
        <v>9.0326009922041095</v>
      </c>
      <c r="AU715">
        <v>10.9913856901809</v>
      </c>
      <c r="AV715">
        <v>9.8983379079467202</v>
      </c>
      <c r="AW715">
        <v>8.1396063960639609</v>
      </c>
      <c r="AX715">
        <v>9.2548183675282001</v>
      </c>
      <c r="AY715">
        <v>10.791015625</v>
      </c>
      <c r="AZ715">
        <v>9.77922607251387</v>
      </c>
      <c r="BA715">
        <v>7.7804377564979497</v>
      </c>
      <c r="BB715">
        <v>9.1744702886980498</v>
      </c>
      <c r="BC715">
        <v>11.761627754859999</v>
      </c>
      <c r="BD715">
        <v>10.2867276931935</v>
      </c>
      <c r="BE715">
        <v>7.9665439293813503</v>
      </c>
      <c r="BF715">
        <v>9.3064534749480501</v>
      </c>
      <c r="BG715">
        <v>10.6912144702842</v>
      </c>
      <c r="BH715">
        <v>13.110344315781299</v>
      </c>
      <c r="BI715">
        <v>7.8633308652326104</v>
      </c>
      <c r="BJ715">
        <v>8.6448958700561693</v>
      </c>
      <c r="BK715">
        <v>10.325785699839701</v>
      </c>
      <c r="BL715">
        <v>9.5853374942960095</v>
      </c>
    </row>
    <row r="716" spans="1:64" x14ac:dyDescent="0.25">
      <c r="A716" s="15" t="str">
        <f t="shared" si="22"/>
        <v>ALLL / Nonaccrual Loans--35976</v>
      </c>
      <c r="B716" s="15" t="str">
        <f t="shared" si="23"/>
        <v>ALLL / Nonaccrual Loans</v>
      </c>
      <c r="C716">
        <v>4</v>
      </c>
      <c r="D716" s="22">
        <v>35976</v>
      </c>
      <c r="E716">
        <v>162.03902229845599</v>
      </c>
      <c r="F716">
        <v>290.59829059829099</v>
      </c>
      <c r="G716">
        <v>956.27479502776998</v>
      </c>
      <c r="H716">
        <v>1523.9356796576801</v>
      </c>
      <c r="I716">
        <v>140.36098310291899</v>
      </c>
      <c r="J716">
        <v>327.653356438988</v>
      </c>
      <c r="K716">
        <v>893.47525891829696</v>
      </c>
      <c r="L716">
        <v>1123.9775237783899</v>
      </c>
      <c r="M716">
        <v>145.29943511532699</v>
      </c>
      <c r="N716">
        <v>317.74193548387098</v>
      </c>
      <c r="O716">
        <v>810.63492063492095</v>
      </c>
      <c r="P716">
        <v>1036.9669242580601</v>
      </c>
      <c r="Q716">
        <v>153.09734513274299</v>
      </c>
      <c r="R716">
        <v>244.444444444444</v>
      </c>
      <c r="S716">
        <v>444.26229508196701</v>
      </c>
      <c r="T716">
        <v>1786.73753906662</v>
      </c>
      <c r="U716">
        <v>162.24795993264499</v>
      </c>
      <c r="V716">
        <v>369.90401509403802</v>
      </c>
      <c r="W716">
        <v>1063.5662431941901</v>
      </c>
      <c r="X716">
        <v>1334.86738424748</v>
      </c>
      <c r="Y716">
        <v>125.902737332557</v>
      </c>
      <c r="Z716">
        <v>283.36336336336302</v>
      </c>
      <c r="AA716">
        <v>876.73684210526301</v>
      </c>
      <c r="AB716">
        <v>1280.3556276833001</v>
      </c>
      <c r="AC716">
        <v>122.82958199356899</v>
      </c>
      <c r="AD716">
        <v>282.38172920065301</v>
      </c>
      <c r="AE716">
        <v>862.686567164179</v>
      </c>
      <c r="AF716">
        <v>1073.2894261117799</v>
      </c>
      <c r="AG716">
        <v>150.75167313889099</v>
      </c>
      <c r="AH716">
        <v>327.25598526703499</v>
      </c>
      <c r="AI716">
        <v>742.94656685596306</v>
      </c>
      <c r="AJ716">
        <v>1778.8210759394899</v>
      </c>
      <c r="AK716">
        <v>87.998412185441794</v>
      </c>
      <c r="AL716">
        <v>185.99221789883299</v>
      </c>
      <c r="AM716">
        <v>351.704260651629</v>
      </c>
      <c r="AN716">
        <v>578.31303853804695</v>
      </c>
      <c r="AO716">
        <v>127.906162464986</v>
      </c>
      <c r="AP716">
        <v>320.75471698113199</v>
      </c>
      <c r="AQ716">
        <v>942.74041483343797</v>
      </c>
      <c r="AR716">
        <v>1287.8590792300499</v>
      </c>
      <c r="AS716">
        <v>141.21418311823101</v>
      </c>
      <c r="AT716">
        <v>331.31418676856902</v>
      </c>
      <c r="AU716">
        <v>871.62402274342605</v>
      </c>
      <c r="AV716">
        <v>1032.7080062340499</v>
      </c>
      <c r="AW716">
        <v>136.67512690355301</v>
      </c>
      <c r="AX716">
        <v>258.41269841269798</v>
      </c>
      <c r="AY716">
        <v>723.376623376623</v>
      </c>
      <c r="AZ716">
        <v>1014.70822995322</v>
      </c>
      <c r="BA716">
        <v>111.59254704745101</v>
      </c>
      <c r="BB716">
        <v>325.480769230769</v>
      </c>
      <c r="BC716">
        <v>761.91602989736202</v>
      </c>
      <c r="BD716">
        <v>914.62894603086704</v>
      </c>
      <c r="BE716">
        <v>266.31578947368399</v>
      </c>
      <c r="BF716">
        <v>519.04761904761904</v>
      </c>
      <c r="BG716">
        <v>1165.15151515152</v>
      </c>
      <c r="BH716">
        <v>1938.2566100940201</v>
      </c>
      <c r="BI716">
        <v>195.068163592622</v>
      </c>
      <c r="BJ716">
        <v>470</v>
      </c>
      <c r="BK716">
        <v>1163.75</v>
      </c>
      <c r="BL716">
        <v>1048.4108323819601</v>
      </c>
    </row>
    <row r="717" spans="1:64" x14ac:dyDescent="0.25">
      <c r="A717" s="15" t="str">
        <f t="shared" si="22"/>
        <v>[NCL + OREO] / [Total Loans + OREO]--35976</v>
      </c>
      <c r="B717" s="15" t="str">
        <f t="shared" si="23"/>
        <v>[NCL + OREO] / [Total Loans + OREO]</v>
      </c>
      <c r="C717">
        <v>5</v>
      </c>
      <c r="D717" s="22">
        <v>35976</v>
      </c>
      <c r="E717">
        <v>0.45085185854052101</v>
      </c>
      <c r="F717">
        <v>1.07702825377969</v>
      </c>
      <c r="G717">
        <v>1.9907490877693299</v>
      </c>
      <c r="H717">
        <v>1.65898648039123</v>
      </c>
      <c r="I717">
        <v>0.32712690297295699</v>
      </c>
      <c r="J717">
        <v>0.88377116419302304</v>
      </c>
      <c r="K717">
        <v>1.89417109600024</v>
      </c>
      <c r="L717">
        <v>1.3684985559499001</v>
      </c>
      <c r="M717">
        <v>0.282571556584158</v>
      </c>
      <c r="N717">
        <v>0.79652395302351398</v>
      </c>
      <c r="O717">
        <v>1.6352312424127999</v>
      </c>
      <c r="P717">
        <v>1.1786638993516401</v>
      </c>
      <c r="Q717">
        <v>0.78029821052980597</v>
      </c>
      <c r="R717">
        <v>1.1944383995708701</v>
      </c>
      <c r="S717">
        <v>1.59309257946247</v>
      </c>
      <c r="T717">
        <v>1.57470086458396</v>
      </c>
      <c r="U717">
        <v>0.26401279415088802</v>
      </c>
      <c r="V717">
        <v>0.71085093037842395</v>
      </c>
      <c r="W717">
        <v>1.5649179256662</v>
      </c>
      <c r="X717">
        <v>1.0888336824615501</v>
      </c>
      <c r="Y717">
        <v>0.29458481198547898</v>
      </c>
      <c r="Z717">
        <v>1.2669884415089501</v>
      </c>
      <c r="AA717">
        <v>2.5700489990016302</v>
      </c>
      <c r="AB717">
        <v>2.02077080843137</v>
      </c>
      <c r="AC717">
        <v>0.59836808703535804</v>
      </c>
      <c r="AD717">
        <v>1.3666613848835401</v>
      </c>
      <c r="AE717">
        <v>2.76571428571429</v>
      </c>
      <c r="AF717">
        <v>2.1077871918594</v>
      </c>
      <c r="AG717">
        <v>0.41903776513191898</v>
      </c>
      <c r="AH717">
        <v>1.4585797150419599</v>
      </c>
      <c r="AI717">
        <v>2.51682461200385</v>
      </c>
      <c r="AJ717">
        <v>1.7051527231118599</v>
      </c>
      <c r="AK717">
        <v>0.42521265937006902</v>
      </c>
      <c r="AL717">
        <v>0.82046016951026801</v>
      </c>
      <c r="AM717">
        <v>1.5555382539240901</v>
      </c>
      <c r="AN717">
        <v>1.21860470225738</v>
      </c>
      <c r="AO717">
        <v>0.381011353563809</v>
      </c>
      <c r="AP717">
        <v>1.0973396614969999</v>
      </c>
      <c r="AQ717">
        <v>2.4009151141027201</v>
      </c>
      <c r="AR717">
        <v>1.67850045301708</v>
      </c>
      <c r="AS717">
        <v>0.39169851849512</v>
      </c>
      <c r="AT717">
        <v>0.82958380202474702</v>
      </c>
      <c r="AU717">
        <v>1.7052554208011801</v>
      </c>
      <c r="AV717">
        <v>1.2953249273710501</v>
      </c>
      <c r="AW717">
        <v>0.37465492309714699</v>
      </c>
      <c r="AX717">
        <v>0.87066329921573804</v>
      </c>
      <c r="AY717">
        <v>1.5901526757884701</v>
      </c>
      <c r="AZ717">
        <v>1.1904502758944</v>
      </c>
      <c r="BA717">
        <v>0.36937084287427802</v>
      </c>
      <c r="BB717">
        <v>0.89200986904535995</v>
      </c>
      <c r="BC717">
        <v>1.7734082522418699</v>
      </c>
      <c r="BD717">
        <v>1.28279146343546</v>
      </c>
      <c r="BE717">
        <v>0.32982798431275601</v>
      </c>
      <c r="BF717">
        <v>0.81664496390235797</v>
      </c>
      <c r="BG717">
        <v>1.5667742926271599</v>
      </c>
      <c r="BH717">
        <v>1.2946404385364101</v>
      </c>
      <c r="BI717">
        <v>0.22092808318647</v>
      </c>
      <c r="BJ717">
        <v>0.59748756040549</v>
      </c>
      <c r="BK717">
        <v>1.33948259929243</v>
      </c>
      <c r="BL717">
        <v>0.95339197820724098</v>
      </c>
    </row>
    <row r="718" spans="1:64" x14ac:dyDescent="0.25">
      <c r="A718" s="15" t="str">
        <f t="shared" si="22"/>
        <v>[Noncurrent + Delinquent Loans] / [Capital + ALLL]--35976</v>
      </c>
      <c r="B718" s="15" t="str">
        <f t="shared" si="23"/>
        <v>[Noncurrent + Delinquent Loans] / [Capital + ALLL]</v>
      </c>
      <c r="C718">
        <v>6</v>
      </c>
      <c r="D718" s="22">
        <v>35976</v>
      </c>
      <c r="E718">
        <v>7.8326715148509001</v>
      </c>
      <c r="F718">
        <v>15.186709791237901</v>
      </c>
      <c r="G718">
        <v>23.6726665292164</v>
      </c>
      <c r="H718">
        <v>19.922449895932999</v>
      </c>
      <c r="I718">
        <v>6.5187618343367797</v>
      </c>
      <c r="J718">
        <v>12.7631770001452</v>
      </c>
      <c r="K718">
        <v>22.1929917960775</v>
      </c>
      <c r="L718">
        <v>15.986516862558</v>
      </c>
      <c r="M718">
        <v>5.1220600183393703</v>
      </c>
      <c r="N718">
        <v>10.672587923501199</v>
      </c>
      <c r="O718">
        <v>18.740454214670098</v>
      </c>
      <c r="P718">
        <v>13.482536918773301</v>
      </c>
      <c r="Q718">
        <v>9.8562179663998304</v>
      </c>
      <c r="R718">
        <v>12.780555926004499</v>
      </c>
      <c r="S718">
        <v>20.775180913563901</v>
      </c>
      <c r="T718">
        <v>16.159100289552701</v>
      </c>
      <c r="U718">
        <v>5.5756080040585001</v>
      </c>
      <c r="V718">
        <v>11.2739367362478</v>
      </c>
      <c r="W718">
        <v>19.7042028181659</v>
      </c>
      <c r="X718">
        <v>14.1242219424461</v>
      </c>
      <c r="Y718">
        <v>9.2379792354441701</v>
      </c>
      <c r="Z718">
        <v>18.155437799646698</v>
      </c>
      <c r="AA718">
        <v>28.539372732485699</v>
      </c>
      <c r="AB718">
        <v>22.0507409509521</v>
      </c>
      <c r="AC718">
        <v>7.5201988812927301</v>
      </c>
      <c r="AD718">
        <v>15.1957022256332</v>
      </c>
      <c r="AE718">
        <v>27.004490057729299</v>
      </c>
      <c r="AF718">
        <v>19.2374959822547</v>
      </c>
      <c r="AG718">
        <v>5.6174957118353301</v>
      </c>
      <c r="AH718">
        <v>13.033605812897401</v>
      </c>
      <c r="AI718">
        <v>23.219241443108199</v>
      </c>
      <c r="AJ718">
        <v>16.8472426547184</v>
      </c>
      <c r="AK718">
        <v>9.1849789257516399</v>
      </c>
      <c r="AL718">
        <v>15.252042272515199</v>
      </c>
      <c r="AM718">
        <v>25.153534374049698</v>
      </c>
      <c r="AN718">
        <v>18.551929671669701</v>
      </c>
      <c r="AO718">
        <v>6.09457981257352</v>
      </c>
      <c r="AP718">
        <v>12.428676661732901</v>
      </c>
      <c r="AQ718">
        <v>22.4776023951094</v>
      </c>
      <c r="AR718">
        <v>16.7820468425952</v>
      </c>
      <c r="AS718">
        <v>7.2482014388489198</v>
      </c>
      <c r="AT718">
        <v>13.190692698582501</v>
      </c>
      <c r="AU718">
        <v>22.377622377622401</v>
      </c>
      <c r="AV718">
        <v>15.902992216177701</v>
      </c>
      <c r="AW718">
        <v>8.2765007998652909</v>
      </c>
      <c r="AX718">
        <v>13.709677419354801</v>
      </c>
      <c r="AY718">
        <v>21.9531455646223</v>
      </c>
      <c r="AZ718">
        <v>15.9350628662178</v>
      </c>
      <c r="BA718">
        <v>7.4786979709434203</v>
      </c>
      <c r="BB718">
        <v>13.949641609998199</v>
      </c>
      <c r="BC718">
        <v>21.626152556579999</v>
      </c>
      <c r="BD718">
        <v>16.385512505788999</v>
      </c>
      <c r="BE718">
        <v>7.7505620636611097</v>
      </c>
      <c r="BF718">
        <v>18.102949681897101</v>
      </c>
      <c r="BG718">
        <v>25.416968817983999</v>
      </c>
      <c r="BH718">
        <v>20.263252844391801</v>
      </c>
      <c r="BI718">
        <v>4.4479759334465703</v>
      </c>
      <c r="BJ718">
        <v>10.011730036852599</v>
      </c>
      <c r="BK718">
        <v>16.514731540228201</v>
      </c>
      <c r="BL718">
        <v>13.082181432572501</v>
      </c>
    </row>
    <row r="719" spans="1:64" x14ac:dyDescent="0.25">
      <c r="A719" s="15" t="str">
        <f t="shared" si="22"/>
        <v xml:space="preserve">  Ag [NCL+DQ] / [Capital + ALLL]--35976</v>
      </c>
      <c r="B719" s="15" t="str">
        <f t="shared" si="23"/>
        <v xml:space="preserve">  Ag [NCL+DQ] / [Capital + ALLL]</v>
      </c>
      <c r="C719">
        <v>7</v>
      </c>
      <c r="D719" s="22">
        <v>35976</v>
      </c>
      <c r="E719">
        <v>0</v>
      </c>
      <c r="F719">
        <v>0.42053618363413398</v>
      </c>
      <c r="G719">
        <v>5.8927799865723198</v>
      </c>
      <c r="H719">
        <v>6.5432278795398702</v>
      </c>
      <c r="I719">
        <v>0</v>
      </c>
      <c r="J719">
        <v>0.62289125356864805</v>
      </c>
      <c r="K719">
        <v>5.7809767512071302</v>
      </c>
      <c r="L719">
        <v>4.6757364462907702</v>
      </c>
      <c r="M719">
        <v>0</v>
      </c>
      <c r="N719">
        <v>0</v>
      </c>
      <c r="O719">
        <v>1.2365460646381601</v>
      </c>
      <c r="P719">
        <v>1.6526116743763699</v>
      </c>
      <c r="Q719">
        <v>0</v>
      </c>
      <c r="R719">
        <v>0</v>
      </c>
      <c r="S719">
        <v>0</v>
      </c>
      <c r="T719">
        <v>8.51128217737512E-3</v>
      </c>
      <c r="U719">
        <v>0</v>
      </c>
      <c r="V719">
        <v>0.309199173344338</v>
      </c>
      <c r="W719">
        <v>3.9651818618190799</v>
      </c>
      <c r="X719">
        <v>3.0840772270388102</v>
      </c>
      <c r="Y719">
        <v>0</v>
      </c>
      <c r="Z719">
        <v>0.48019207683073201</v>
      </c>
      <c r="AA719">
        <v>8.3484671088006195</v>
      </c>
      <c r="AB719">
        <v>8.0041843504196208</v>
      </c>
      <c r="AC719">
        <v>1.09034267912773</v>
      </c>
      <c r="AD719">
        <v>7.2433006102414401</v>
      </c>
      <c r="AE719">
        <v>17.242703533026098</v>
      </c>
      <c r="AF719">
        <v>12.167782032653699</v>
      </c>
      <c r="AG719">
        <v>1.2257906349595501E-2</v>
      </c>
      <c r="AH719">
        <v>3.2597421840272598</v>
      </c>
      <c r="AI719">
        <v>9.8100038774718907</v>
      </c>
      <c r="AJ719">
        <v>6.99001889678871</v>
      </c>
      <c r="AK719">
        <v>0</v>
      </c>
      <c r="AL719">
        <v>0.23946496825279401</v>
      </c>
      <c r="AM719">
        <v>2.8457386102675302</v>
      </c>
      <c r="AN719">
        <v>3.1439885847821198</v>
      </c>
      <c r="AO719">
        <v>0.480672999938412</v>
      </c>
      <c r="AP719">
        <v>4.1924441908882804</v>
      </c>
      <c r="AQ719">
        <v>11.8431116679323</v>
      </c>
      <c r="AR719">
        <v>8.6782139658004702</v>
      </c>
      <c r="AS719">
        <v>0</v>
      </c>
      <c r="AT719">
        <v>0.439634764964491</v>
      </c>
      <c r="AU719">
        <v>4.7249409382382703</v>
      </c>
      <c r="AV719">
        <v>4.3988273095946804</v>
      </c>
      <c r="AW719">
        <v>0</v>
      </c>
      <c r="AX719">
        <v>0</v>
      </c>
      <c r="AY719">
        <v>1.0880906245342099</v>
      </c>
      <c r="AZ719">
        <v>1.62093233588033</v>
      </c>
      <c r="BA719">
        <v>0</v>
      </c>
      <c r="BB719">
        <v>0</v>
      </c>
      <c r="BC719">
        <v>0.94494658997534897</v>
      </c>
      <c r="BD719">
        <v>1.6578703103018499</v>
      </c>
      <c r="BE719">
        <v>0</v>
      </c>
      <c r="BF719">
        <v>9.8347757671125094E-2</v>
      </c>
      <c r="BG719">
        <v>1.79304760252183</v>
      </c>
      <c r="BH719">
        <v>1.69860962060899</v>
      </c>
      <c r="BI719">
        <v>0</v>
      </c>
      <c r="BJ719">
        <v>0</v>
      </c>
      <c r="BK719">
        <v>6.7670000352149901E-2</v>
      </c>
      <c r="BL719">
        <v>0.84266998357534095</v>
      </c>
    </row>
    <row r="720" spans="1:64" x14ac:dyDescent="0.25">
      <c r="A720" s="15" t="str">
        <f t="shared" si="22"/>
        <v xml:space="preserve">  CLD [NCL+DQ] / [Capital + ALLL]--35976</v>
      </c>
      <c r="B720" s="15" t="str">
        <f t="shared" si="23"/>
        <v xml:space="preserve">  CLD [NCL+DQ] / [Capital + ALLL]</v>
      </c>
      <c r="C720">
        <v>8</v>
      </c>
      <c r="D720" s="22">
        <v>35976</v>
      </c>
      <c r="E720">
        <v>0</v>
      </c>
      <c r="F720">
        <v>0</v>
      </c>
      <c r="G720">
        <v>0</v>
      </c>
      <c r="H720">
        <v>0.53118708552987504</v>
      </c>
      <c r="I720">
        <v>0</v>
      </c>
      <c r="J720">
        <v>0</v>
      </c>
      <c r="K720">
        <v>0</v>
      </c>
      <c r="L720">
        <v>0.226274970860913</v>
      </c>
      <c r="M720">
        <v>0</v>
      </c>
      <c r="N720">
        <v>0</v>
      </c>
      <c r="O720">
        <v>0</v>
      </c>
      <c r="P720">
        <v>0.35209357766308402</v>
      </c>
      <c r="Q720">
        <v>0</v>
      </c>
      <c r="R720">
        <v>0</v>
      </c>
      <c r="S720">
        <v>0</v>
      </c>
      <c r="T720">
        <v>4.0960664108900804E-3</v>
      </c>
      <c r="U720">
        <v>0</v>
      </c>
      <c r="V720">
        <v>0</v>
      </c>
      <c r="W720">
        <v>0</v>
      </c>
      <c r="X720">
        <v>0.172913590800026</v>
      </c>
      <c r="Y720">
        <v>0</v>
      </c>
      <c r="Z720">
        <v>0</v>
      </c>
      <c r="AA720">
        <v>0</v>
      </c>
      <c r="AB720">
        <v>0.60988281563324198</v>
      </c>
      <c r="AC720">
        <v>0</v>
      </c>
      <c r="AD720">
        <v>0</v>
      </c>
      <c r="AE720">
        <v>0</v>
      </c>
      <c r="AF720">
        <v>0.11273882101386599</v>
      </c>
      <c r="AG720">
        <v>0</v>
      </c>
      <c r="AH720">
        <v>0</v>
      </c>
      <c r="AI720">
        <v>0</v>
      </c>
      <c r="AJ720">
        <v>0.22140731619182499</v>
      </c>
      <c r="AK720">
        <v>0</v>
      </c>
      <c r="AL720">
        <v>0</v>
      </c>
      <c r="AM720">
        <v>0</v>
      </c>
      <c r="AN720">
        <v>0.57205153313671497</v>
      </c>
      <c r="AO720">
        <v>0</v>
      </c>
      <c r="AP720">
        <v>0</v>
      </c>
      <c r="AQ720">
        <v>0</v>
      </c>
      <c r="AR720">
        <v>9.0858263931792693E-2</v>
      </c>
      <c r="AS720">
        <v>0</v>
      </c>
      <c r="AT720">
        <v>0</v>
      </c>
      <c r="AU720">
        <v>0</v>
      </c>
      <c r="AV720">
        <v>0.40339113675126498</v>
      </c>
      <c r="AW720">
        <v>0</v>
      </c>
      <c r="AX720">
        <v>0</v>
      </c>
      <c r="AY720">
        <v>0</v>
      </c>
      <c r="AZ720">
        <v>0.26690564540014999</v>
      </c>
      <c r="BA720">
        <v>0</v>
      </c>
      <c r="BB720">
        <v>0</v>
      </c>
      <c r="BC720">
        <v>0</v>
      </c>
      <c r="BD720">
        <v>0.43128574788934598</v>
      </c>
      <c r="BE720">
        <v>0</v>
      </c>
      <c r="BF720">
        <v>0</v>
      </c>
      <c r="BG720">
        <v>0</v>
      </c>
      <c r="BH720">
        <v>0.38610541064832499</v>
      </c>
      <c r="BI720">
        <v>0</v>
      </c>
      <c r="BJ720">
        <v>0</v>
      </c>
      <c r="BK720">
        <v>0</v>
      </c>
      <c r="BL720">
        <v>0.59895055955625898</v>
      </c>
    </row>
    <row r="721" spans="1:64" x14ac:dyDescent="0.25">
      <c r="A721" s="15" t="str">
        <f t="shared" si="22"/>
        <v xml:space="preserve">  CRE [NCL+DQ] / [Capital + ALLL]--35976</v>
      </c>
      <c r="B721" s="15" t="str">
        <f t="shared" si="23"/>
        <v xml:space="preserve">  CRE [NCL+DQ] / [Capital + ALLL]</v>
      </c>
      <c r="C721">
        <v>9</v>
      </c>
      <c r="D721" s="22">
        <v>35976</v>
      </c>
      <c r="E721">
        <v>0</v>
      </c>
      <c r="F721">
        <v>0.33454987834549899</v>
      </c>
      <c r="G721">
        <v>3.21282193414135</v>
      </c>
      <c r="H721">
        <v>2.18904691910237</v>
      </c>
      <c r="I721">
        <v>0</v>
      </c>
      <c r="J721">
        <v>0</v>
      </c>
      <c r="K721">
        <v>2.0674243967750399</v>
      </c>
      <c r="L721">
        <v>1.64938541075765</v>
      </c>
      <c r="M721">
        <v>0</v>
      </c>
      <c r="N721">
        <v>0.37687434848849299</v>
      </c>
      <c r="O721">
        <v>2.7443597900313401</v>
      </c>
      <c r="P721">
        <v>2.0328405168920498</v>
      </c>
      <c r="Q721">
        <v>0</v>
      </c>
      <c r="R721">
        <v>0</v>
      </c>
      <c r="S721">
        <v>1.11194892377356</v>
      </c>
      <c r="T721">
        <v>1.5379212990364199</v>
      </c>
      <c r="U721">
        <v>0</v>
      </c>
      <c r="V721">
        <v>0</v>
      </c>
      <c r="W721">
        <v>1.91024175097972</v>
      </c>
      <c r="X721">
        <v>1.5140441146411301</v>
      </c>
      <c r="Y721">
        <v>0</v>
      </c>
      <c r="Z721">
        <v>0.40687754298464401</v>
      </c>
      <c r="AA721">
        <v>2.6817934697771801</v>
      </c>
      <c r="AB721">
        <v>2.34738259937108</v>
      </c>
      <c r="AC721">
        <v>0</v>
      </c>
      <c r="AD721">
        <v>6.4248583610770404E-2</v>
      </c>
      <c r="AE721">
        <v>1.23583934088568</v>
      </c>
      <c r="AF721">
        <v>1.3164730854422999</v>
      </c>
      <c r="AG721">
        <v>0</v>
      </c>
      <c r="AH721">
        <v>0</v>
      </c>
      <c r="AI721">
        <v>0.51053749387354996</v>
      </c>
      <c r="AJ721">
        <v>0.94838383760634704</v>
      </c>
      <c r="AK721">
        <v>0</v>
      </c>
      <c r="AL721">
        <v>2.1354348541091901</v>
      </c>
      <c r="AM721">
        <v>4.9314585836463802</v>
      </c>
      <c r="AN721">
        <v>3.57620962891927</v>
      </c>
      <c r="AO721">
        <v>0</v>
      </c>
      <c r="AP721">
        <v>0</v>
      </c>
      <c r="AQ721">
        <v>1.02070152256694</v>
      </c>
      <c r="AR721">
        <v>1.08912855026738</v>
      </c>
      <c r="AS721">
        <v>0</v>
      </c>
      <c r="AT721">
        <v>0.28320166939931402</v>
      </c>
      <c r="AU721">
        <v>2.41839762611276</v>
      </c>
      <c r="AV721">
        <v>1.8850249710826401</v>
      </c>
      <c r="AW721">
        <v>0</v>
      </c>
      <c r="AX721">
        <v>0.56318681318681296</v>
      </c>
      <c r="AY721">
        <v>2.9387302467424501</v>
      </c>
      <c r="AZ721">
        <v>2.11697795479397</v>
      </c>
      <c r="BA721">
        <v>0</v>
      </c>
      <c r="BB721">
        <v>3.4701136462219097E-2</v>
      </c>
      <c r="BC721">
        <v>2.13921901528014</v>
      </c>
      <c r="BD721">
        <v>1.9639452803330699</v>
      </c>
      <c r="BE721">
        <v>0</v>
      </c>
      <c r="BF721">
        <v>0.86032388663967596</v>
      </c>
      <c r="BG721">
        <v>3.76600552347477</v>
      </c>
      <c r="BH721">
        <v>2.26080224327993</v>
      </c>
      <c r="BI721">
        <v>0</v>
      </c>
      <c r="BJ721">
        <v>0.37970756374127601</v>
      </c>
      <c r="BK721">
        <v>3.73233455023311</v>
      </c>
      <c r="BL721">
        <v>2.5766726376583802</v>
      </c>
    </row>
    <row r="722" spans="1:64" x14ac:dyDescent="0.25">
      <c r="A722" s="15" t="str">
        <f t="shared" si="22"/>
        <v xml:space="preserve">  Res RE [NCL+DQ] / [Capital + ALLL]--35976</v>
      </c>
      <c r="B722" s="15" t="str">
        <f t="shared" si="23"/>
        <v xml:space="preserve">  Res RE [NCL+DQ] / [Capital + ALLL]</v>
      </c>
      <c r="C722">
        <v>10</v>
      </c>
      <c r="D722" s="22">
        <v>35976</v>
      </c>
      <c r="E722">
        <v>0.22728396318765401</v>
      </c>
      <c r="F722">
        <v>1.6075922343914799</v>
      </c>
      <c r="G722">
        <v>3.9580890259925501</v>
      </c>
      <c r="H722">
        <v>2.7922309367562099</v>
      </c>
      <c r="I722">
        <v>0.13424358005294099</v>
      </c>
      <c r="J722">
        <v>1.58030135979419</v>
      </c>
      <c r="K722">
        <v>3.90384762695669</v>
      </c>
      <c r="L722">
        <v>2.6144397545392701</v>
      </c>
      <c r="M722">
        <v>0.34482578788982499</v>
      </c>
      <c r="N722">
        <v>2.0151133501259402</v>
      </c>
      <c r="O722">
        <v>4.7303578345584603</v>
      </c>
      <c r="P722">
        <v>3.2733301466132301</v>
      </c>
      <c r="Q722">
        <v>2.61510475716296</v>
      </c>
      <c r="R722">
        <v>4.3766946867019501</v>
      </c>
      <c r="S722">
        <v>6.1548021899695398</v>
      </c>
      <c r="T722">
        <v>5.0419032601813596</v>
      </c>
      <c r="U722">
        <v>0.295667972654167</v>
      </c>
      <c r="V722">
        <v>1.8073839852204401</v>
      </c>
      <c r="W722">
        <v>4.0706651862981698</v>
      </c>
      <c r="X722">
        <v>2.7742824702476701</v>
      </c>
      <c r="Y722">
        <v>0.13615226840230699</v>
      </c>
      <c r="Z722">
        <v>1.53545575232322</v>
      </c>
      <c r="AA722">
        <v>4.0901339668027896</v>
      </c>
      <c r="AB722">
        <v>2.8340337736873602</v>
      </c>
      <c r="AC722">
        <v>0</v>
      </c>
      <c r="AD722">
        <v>0.32966079639108198</v>
      </c>
      <c r="AE722">
        <v>1.25588697017268</v>
      </c>
      <c r="AF722">
        <v>0.83510758210100899</v>
      </c>
      <c r="AG722">
        <v>0</v>
      </c>
      <c r="AH722">
        <v>0.166846599273727</v>
      </c>
      <c r="AI722">
        <v>1.2283185840708</v>
      </c>
      <c r="AJ722">
        <v>0.98329091546795799</v>
      </c>
      <c r="AK722">
        <v>2.1554941202812699</v>
      </c>
      <c r="AL722">
        <v>4.3587193555343502</v>
      </c>
      <c r="AM722">
        <v>6.88349488041532</v>
      </c>
      <c r="AN722">
        <v>5.3426805291882404</v>
      </c>
      <c r="AO722">
        <v>0</v>
      </c>
      <c r="AP722">
        <v>0.84300809137781996</v>
      </c>
      <c r="AQ722">
        <v>2.6645419534082202</v>
      </c>
      <c r="AR722">
        <v>1.7677110166885901</v>
      </c>
      <c r="AS722">
        <v>0.166846599273727</v>
      </c>
      <c r="AT722">
        <v>1.70094936708861</v>
      </c>
      <c r="AU722">
        <v>4.0833963487090896</v>
      </c>
      <c r="AV722">
        <v>2.7116571207369602</v>
      </c>
      <c r="AW722">
        <v>1.80296200901481</v>
      </c>
      <c r="AX722">
        <v>3.89777532634676</v>
      </c>
      <c r="AY722">
        <v>6.8121693121693099</v>
      </c>
      <c r="AZ722">
        <v>4.8207850160259698</v>
      </c>
      <c r="BA722">
        <v>0.196925051783995</v>
      </c>
      <c r="BB722">
        <v>1.85055865921788</v>
      </c>
      <c r="BC722">
        <v>3.9593976875504202</v>
      </c>
      <c r="BD722">
        <v>2.7565774182452598</v>
      </c>
      <c r="BE722">
        <v>0</v>
      </c>
      <c r="BF722">
        <v>0.75582783037632295</v>
      </c>
      <c r="BG722">
        <v>3.2081185039692302</v>
      </c>
      <c r="BH722">
        <v>1.72126344168404</v>
      </c>
      <c r="BI722">
        <v>0.15137852496499399</v>
      </c>
      <c r="BJ722">
        <v>1.7605274098085</v>
      </c>
      <c r="BK722">
        <v>3.9815345670326798</v>
      </c>
      <c r="BL722">
        <v>2.7799135767099301</v>
      </c>
    </row>
    <row r="723" spans="1:64" x14ac:dyDescent="0.25">
      <c r="A723" s="15" t="str">
        <f t="shared" si="22"/>
        <v xml:space="preserve">  C&amp;I [NCL+DQ] / [Capital + ALLL]--35976</v>
      </c>
      <c r="B723" s="15" t="str">
        <f t="shared" si="23"/>
        <v xml:space="preserve">  C&amp;I [NCL+DQ] / [Capital + ALLL]</v>
      </c>
      <c r="C723">
        <v>11</v>
      </c>
      <c r="D723" s="22">
        <v>35976</v>
      </c>
      <c r="E723">
        <v>1.4888795941230799</v>
      </c>
      <c r="F723">
        <v>5.2535681749164898</v>
      </c>
      <c r="G723">
        <v>11.134896420749699</v>
      </c>
      <c r="H723">
        <v>9.7144554530206104</v>
      </c>
      <c r="I723">
        <v>1.3413741695319099</v>
      </c>
      <c r="J723">
        <v>4.24657534246575</v>
      </c>
      <c r="K723">
        <v>9.7328007269698205</v>
      </c>
      <c r="L723">
        <v>7.0856993236940404</v>
      </c>
      <c r="M723">
        <v>0.499018119795896</v>
      </c>
      <c r="N723">
        <v>2.2291312254355602</v>
      </c>
      <c r="O723">
        <v>5.8320332686748904</v>
      </c>
      <c r="P723">
        <v>4.3035870628131496</v>
      </c>
      <c r="Q723">
        <v>1.5805520977051899</v>
      </c>
      <c r="R723">
        <v>5.2743898956218702</v>
      </c>
      <c r="S723">
        <v>9.4212179559977702</v>
      </c>
      <c r="T723">
        <v>7.2967897839784603</v>
      </c>
      <c r="U723">
        <v>1.0283574882580599</v>
      </c>
      <c r="V723">
        <v>3.40088894050115</v>
      </c>
      <c r="W723">
        <v>7.8469598342402902</v>
      </c>
      <c r="X723">
        <v>5.7093946334757204</v>
      </c>
      <c r="Y723">
        <v>2.9851662166667499</v>
      </c>
      <c r="Z723">
        <v>7.4831892411143102</v>
      </c>
      <c r="AA723">
        <v>15.282510661892699</v>
      </c>
      <c r="AB723">
        <v>11.6756007733259</v>
      </c>
      <c r="AC723">
        <v>3.2634032634032599</v>
      </c>
      <c r="AD723">
        <v>7.61572541630595</v>
      </c>
      <c r="AE723">
        <v>16.951710261569399</v>
      </c>
      <c r="AF723">
        <v>11.270709799432399</v>
      </c>
      <c r="AG723">
        <v>1.0760828421564901</v>
      </c>
      <c r="AH723">
        <v>5.2535681749164898</v>
      </c>
      <c r="AI723">
        <v>11.9943555973659</v>
      </c>
      <c r="AJ723">
        <v>7.8625456923931001</v>
      </c>
      <c r="AK723">
        <v>1.3408420449908001</v>
      </c>
      <c r="AL723">
        <v>3.2638614924012099</v>
      </c>
      <c r="AM723">
        <v>7.6682102833213497</v>
      </c>
      <c r="AN723">
        <v>6.0682246669705702</v>
      </c>
      <c r="AO723">
        <v>1.7881387359221499</v>
      </c>
      <c r="AP723">
        <v>5.2849678071723796</v>
      </c>
      <c r="AQ723">
        <v>12.8125661795328</v>
      </c>
      <c r="AR723">
        <v>8.8867562626147194</v>
      </c>
      <c r="AS723">
        <v>1.31152849740933</v>
      </c>
      <c r="AT723">
        <v>4.6405711472181199</v>
      </c>
      <c r="AU723">
        <v>9.8292378175760096</v>
      </c>
      <c r="AV723">
        <v>6.8031893880098604</v>
      </c>
      <c r="AW723">
        <v>1.1104441776710701</v>
      </c>
      <c r="AX723">
        <v>3.3317391997449399</v>
      </c>
      <c r="AY723">
        <v>7.3074761101742496</v>
      </c>
      <c r="AZ723">
        <v>5.3297710238494203</v>
      </c>
      <c r="BA723">
        <v>2.5923883066740201</v>
      </c>
      <c r="BB723">
        <v>5.8635703918722797</v>
      </c>
      <c r="BC723">
        <v>11.338076658251101</v>
      </c>
      <c r="BD723">
        <v>8.4327124193053908</v>
      </c>
      <c r="BE723">
        <v>0.40823571175008899</v>
      </c>
      <c r="BF723">
        <v>2.1942242355605899</v>
      </c>
      <c r="BG723">
        <v>5.8060509883740998</v>
      </c>
      <c r="BH723">
        <v>4.8388114209753601</v>
      </c>
      <c r="BI723">
        <v>0.58274245541557501</v>
      </c>
      <c r="BJ723">
        <v>2.7660238628460698</v>
      </c>
      <c r="BK723">
        <v>6.2616829454527103</v>
      </c>
      <c r="BL723">
        <v>4.95125374160585</v>
      </c>
    </row>
    <row r="724" spans="1:64" x14ac:dyDescent="0.25">
      <c r="A724" s="15" t="str">
        <f t="shared" si="22"/>
        <v xml:space="preserve">  Ind [NCL+DQ] / [Capital + ALLL]--35976</v>
      </c>
      <c r="B724" s="15" t="str">
        <f t="shared" si="23"/>
        <v xml:space="preserve">  Ind [NCL+DQ] / [Capital + ALLL]</v>
      </c>
      <c r="C724">
        <v>12</v>
      </c>
      <c r="D724" s="22">
        <v>35976</v>
      </c>
      <c r="E724">
        <v>0.87896353246744696</v>
      </c>
      <c r="F724">
        <v>1.5022731765171</v>
      </c>
      <c r="G724">
        <v>3.4333925760263901</v>
      </c>
      <c r="H724">
        <v>3.0928100185918699</v>
      </c>
      <c r="I724">
        <v>0.49907061925732399</v>
      </c>
      <c r="J724">
        <v>1.3206321714656899</v>
      </c>
      <c r="K724">
        <v>2.8153193166674</v>
      </c>
      <c r="L724">
        <v>2.1276520049315302</v>
      </c>
      <c r="M724">
        <v>0.37135552716100401</v>
      </c>
      <c r="N724">
        <v>1.28992628992629</v>
      </c>
      <c r="O724">
        <v>2.9142096077728099</v>
      </c>
      <c r="P724">
        <v>2.2608560086359701</v>
      </c>
      <c r="Q724">
        <v>1.03892031620229</v>
      </c>
      <c r="R724">
        <v>1.8042979355370401</v>
      </c>
      <c r="S724">
        <v>2.8827694821607501</v>
      </c>
      <c r="T724">
        <v>2.2203306991684801</v>
      </c>
      <c r="U724">
        <v>0.48443147832324002</v>
      </c>
      <c r="V724">
        <v>1.3904397937166399</v>
      </c>
      <c r="W724">
        <v>3.0424432176071701</v>
      </c>
      <c r="X724">
        <v>2.0994638797754699</v>
      </c>
      <c r="Y724">
        <v>0.761556652778698</v>
      </c>
      <c r="Z724">
        <v>1.3687266694317699</v>
      </c>
      <c r="AA724">
        <v>3.0664192862869601</v>
      </c>
      <c r="AB724">
        <v>2.4854330588714002</v>
      </c>
      <c r="AC724">
        <v>0.35061819523897397</v>
      </c>
      <c r="AD724">
        <v>0.87740099596869803</v>
      </c>
      <c r="AE724">
        <v>1.9714359085791</v>
      </c>
      <c r="AF724">
        <v>1.5488881678733499</v>
      </c>
      <c r="AG724">
        <v>0.38900414937759298</v>
      </c>
      <c r="AH724">
        <v>1.1023004531195499</v>
      </c>
      <c r="AI724">
        <v>2.7568922305764398</v>
      </c>
      <c r="AJ724">
        <v>4.2342136043698098</v>
      </c>
      <c r="AK724">
        <v>0.67737428316979997</v>
      </c>
      <c r="AL724">
        <v>1.39652933062221</v>
      </c>
      <c r="AM724">
        <v>2.8938490980955001</v>
      </c>
      <c r="AN724">
        <v>2.11773277495177</v>
      </c>
      <c r="AO724">
        <v>0.39309758918378201</v>
      </c>
      <c r="AP724">
        <v>1.18696123738444</v>
      </c>
      <c r="AQ724">
        <v>2.57730986035526</v>
      </c>
      <c r="AR724">
        <v>1.8341737103217199</v>
      </c>
      <c r="AS724">
        <v>0.51966669653256903</v>
      </c>
      <c r="AT724">
        <v>1.20948234155781</v>
      </c>
      <c r="AU724">
        <v>2.68347225045741</v>
      </c>
      <c r="AV724">
        <v>1.9896329756523601</v>
      </c>
      <c r="AW724">
        <v>0.81984897518878097</v>
      </c>
      <c r="AX724">
        <v>1.5603487838457999</v>
      </c>
      <c r="AY724">
        <v>3.1876138433515502</v>
      </c>
      <c r="AZ724">
        <v>2.2834801315356099</v>
      </c>
      <c r="BA724">
        <v>0.49538090775204202</v>
      </c>
      <c r="BB724">
        <v>1.43771762327305</v>
      </c>
      <c r="BC724">
        <v>2.6936664143325801</v>
      </c>
      <c r="BD724">
        <v>2.0560076796670499</v>
      </c>
      <c r="BE724">
        <v>0.43455359494337598</v>
      </c>
      <c r="BF724">
        <v>3.0413625304136298</v>
      </c>
      <c r="BG724">
        <v>10.6791778373548</v>
      </c>
      <c r="BH724">
        <v>10.4441709368266</v>
      </c>
      <c r="BI724">
        <v>0.42605016437336002</v>
      </c>
      <c r="BJ724">
        <v>0.97502959521176102</v>
      </c>
      <c r="BK724">
        <v>2.40511177213078</v>
      </c>
      <c r="BL724">
        <v>1.77101936058828</v>
      </c>
    </row>
    <row r="725" spans="1:64" x14ac:dyDescent="0.25">
      <c r="A725" s="15" t="str">
        <f t="shared" si="22"/>
        <v xml:space="preserve">  OREO / [Capital + ALLL]--35976</v>
      </c>
      <c r="B725" s="15" t="str">
        <f t="shared" si="23"/>
        <v xml:space="preserve">  OREO / [Capital + ALLL]</v>
      </c>
      <c r="C725">
        <v>13</v>
      </c>
      <c r="D725" s="22">
        <v>35976</v>
      </c>
      <c r="E725">
        <v>0</v>
      </c>
      <c r="F725">
        <v>0</v>
      </c>
      <c r="G725">
        <v>0.66979032079948997</v>
      </c>
      <c r="H725">
        <v>0.787981779158482</v>
      </c>
      <c r="I725">
        <v>0</v>
      </c>
      <c r="J725">
        <v>0</v>
      </c>
      <c r="K725">
        <v>0.51814979234200498</v>
      </c>
      <c r="L725">
        <v>0.64288105522950001</v>
      </c>
      <c r="M725">
        <v>0</v>
      </c>
      <c r="N725">
        <v>0</v>
      </c>
      <c r="O725">
        <v>1.03757201604965</v>
      </c>
      <c r="P725">
        <v>0.96252683103800096</v>
      </c>
      <c r="Q725">
        <v>0.14894785919311401</v>
      </c>
      <c r="R725">
        <v>0.70098796850438805</v>
      </c>
      <c r="S725">
        <v>1.5815899724645299</v>
      </c>
      <c r="T725">
        <v>1.4547911336321699</v>
      </c>
      <c r="U725">
        <v>0</v>
      </c>
      <c r="V725">
        <v>0</v>
      </c>
      <c r="W725">
        <v>0.46935099767592298</v>
      </c>
      <c r="X725">
        <v>0.63745441812127202</v>
      </c>
      <c r="Y725">
        <v>0</v>
      </c>
      <c r="Z725">
        <v>0</v>
      </c>
      <c r="AA725">
        <v>0.62317023736243904</v>
      </c>
      <c r="AB725">
        <v>0.66722162030785503</v>
      </c>
      <c r="AC725">
        <v>0</v>
      </c>
      <c r="AD725">
        <v>0</v>
      </c>
      <c r="AE725">
        <v>0.14776505356483199</v>
      </c>
      <c r="AF725">
        <v>0.580059103382497</v>
      </c>
      <c r="AG725">
        <v>0</v>
      </c>
      <c r="AH725">
        <v>0</v>
      </c>
      <c r="AI725">
        <v>0.58479532163742698</v>
      </c>
      <c r="AJ725">
        <v>0.81918719208902202</v>
      </c>
      <c r="AK725">
        <v>0</v>
      </c>
      <c r="AL725">
        <v>0</v>
      </c>
      <c r="AM725">
        <v>0.39782083388692902</v>
      </c>
      <c r="AN725">
        <v>0.486805856462729</v>
      </c>
      <c r="AO725">
        <v>0</v>
      </c>
      <c r="AP725">
        <v>0</v>
      </c>
      <c r="AQ725">
        <v>0.390822016647901</v>
      </c>
      <c r="AR725">
        <v>0.66663870028663497</v>
      </c>
      <c r="AS725">
        <v>0</v>
      </c>
      <c r="AT725">
        <v>0</v>
      </c>
      <c r="AU725">
        <v>0.52178286289055098</v>
      </c>
      <c r="AV725">
        <v>0.66099917173114597</v>
      </c>
      <c r="AW725">
        <v>0</v>
      </c>
      <c r="AX725">
        <v>0</v>
      </c>
      <c r="AY725">
        <v>0.80718656424944701</v>
      </c>
      <c r="AZ725">
        <v>0.78737796432752205</v>
      </c>
      <c r="BA725">
        <v>0</v>
      </c>
      <c r="BB725">
        <v>0</v>
      </c>
      <c r="BC725">
        <v>0.75187969924812004</v>
      </c>
      <c r="BD725">
        <v>0.76685452108697305</v>
      </c>
      <c r="BE725">
        <v>0</v>
      </c>
      <c r="BF725">
        <v>0</v>
      </c>
      <c r="BG725">
        <v>0.198850504539548</v>
      </c>
      <c r="BH725">
        <v>0.31755810864061601</v>
      </c>
      <c r="BI725">
        <v>0</v>
      </c>
      <c r="BJ725">
        <v>0</v>
      </c>
      <c r="BK725">
        <v>0.72977716334059695</v>
      </c>
      <c r="BL725">
        <v>0.90713477348448501</v>
      </c>
    </row>
    <row r="726" spans="1:64" x14ac:dyDescent="0.25">
      <c r="A726" s="15" t="str">
        <f t="shared" si="22"/>
        <v>ROAA--35976</v>
      </c>
      <c r="B726" s="15" t="str">
        <f t="shared" si="23"/>
        <v>ROAA</v>
      </c>
      <c r="C726">
        <v>14</v>
      </c>
      <c r="D726" s="22">
        <v>35976</v>
      </c>
      <c r="E726">
        <v>1.02</v>
      </c>
      <c r="F726">
        <v>1.34</v>
      </c>
      <c r="G726">
        <v>1.76</v>
      </c>
      <c r="H726">
        <v>1.30040404040404</v>
      </c>
      <c r="I726">
        <v>0.98</v>
      </c>
      <c r="J726">
        <v>1.28</v>
      </c>
      <c r="K726">
        <v>1.64</v>
      </c>
      <c r="L726">
        <v>1.3357020364415899</v>
      </c>
      <c r="M726">
        <v>0.91</v>
      </c>
      <c r="N726">
        <v>1.22</v>
      </c>
      <c r="O726">
        <v>1.54</v>
      </c>
      <c r="P726">
        <v>1.1970959681998901</v>
      </c>
      <c r="Q726">
        <v>1.1499999999999999</v>
      </c>
      <c r="R726">
        <v>1.2949999999999999</v>
      </c>
      <c r="S726">
        <v>1.42</v>
      </c>
      <c r="T726">
        <v>1.28107142857143</v>
      </c>
      <c r="U726">
        <v>0.95</v>
      </c>
      <c r="V726">
        <v>1.26</v>
      </c>
      <c r="W726">
        <v>1.6325000000000001</v>
      </c>
      <c r="X726">
        <v>1.3078235294117599</v>
      </c>
      <c r="Y726">
        <v>1.06</v>
      </c>
      <c r="Z726">
        <v>1.39</v>
      </c>
      <c r="AA726">
        <v>1.7749999999999999</v>
      </c>
      <c r="AB726">
        <v>1.2476923076923101</v>
      </c>
      <c r="AC726">
        <v>0.93</v>
      </c>
      <c r="AD726">
        <v>1.17</v>
      </c>
      <c r="AE726">
        <v>1.47</v>
      </c>
      <c r="AF726">
        <v>1.22373913043478</v>
      </c>
      <c r="AG726">
        <v>1.07</v>
      </c>
      <c r="AH726">
        <v>1.4</v>
      </c>
      <c r="AI726">
        <v>1.93</v>
      </c>
      <c r="AJ726">
        <v>1.7440776699029099</v>
      </c>
      <c r="AK726">
        <v>1.0525</v>
      </c>
      <c r="AL726">
        <v>1.2749999999999999</v>
      </c>
      <c r="AM726">
        <v>1.54</v>
      </c>
      <c r="AN726">
        <v>1.29866666666667</v>
      </c>
      <c r="AO726">
        <v>0.98</v>
      </c>
      <c r="AP726">
        <v>1.27</v>
      </c>
      <c r="AQ726">
        <v>1.6425000000000001</v>
      </c>
      <c r="AR726">
        <v>1.3353278688524599</v>
      </c>
      <c r="AS726">
        <v>1</v>
      </c>
      <c r="AT726">
        <v>1.28</v>
      </c>
      <c r="AU726">
        <v>1.64</v>
      </c>
      <c r="AV726">
        <v>1.35007832898172</v>
      </c>
      <c r="AW726">
        <v>0.98</v>
      </c>
      <c r="AX726">
        <v>1.26</v>
      </c>
      <c r="AY726">
        <v>1.61</v>
      </c>
      <c r="AZ726">
        <v>1.2883277591973199</v>
      </c>
      <c r="BA726">
        <v>0.92</v>
      </c>
      <c r="BB726">
        <v>1.28</v>
      </c>
      <c r="BC726">
        <v>1.74</v>
      </c>
      <c r="BD726">
        <v>1.3027272727272701</v>
      </c>
      <c r="BE726">
        <v>1.07</v>
      </c>
      <c r="BF726">
        <v>1.49</v>
      </c>
      <c r="BG726">
        <v>2.0699999999999998</v>
      </c>
      <c r="BH726">
        <v>2.0985714285714301</v>
      </c>
      <c r="BI726">
        <v>0.83750000000000002</v>
      </c>
      <c r="BJ726">
        <v>1.3</v>
      </c>
      <c r="BK726">
        <v>1.6950000000000001</v>
      </c>
      <c r="BL726">
        <v>1.30412698412698</v>
      </c>
    </row>
    <row r="727" spans="1:64" x14ac:dyDescent="0.25">
      <c r="A727" s="15" t="str">
        <f t="shared" si="22"/>
        <v>NIM--35976</v>
      </c>
      <c r="B727" s="15" t="str">
        <f t="shared" si="23"/>
        <v>NIM</v>
      </c>
      <c r="C727">
        <v>15</v>
      </c>
      <c r="D727" s="22">
        <v>35976</v>
      </c>
      <c r="E727">
        <v>4.4950000000000001</v>
      </c>
      <c r="F727">
        <v>4.88</v>
      </c>
      <c r="G727">
        <v>5.3250000000000002</v>
      </c>
      <c r="H727">
        <v>5.5687878787878802</v>
      </c>
      <c r="I727">
        <v>4.33</v>
      </c>
      <c r="J727">
        <v>4.74</v>
      </c>
      <c r="K727">
        <v>5.2149999999999999</v>
      </c>
      <c r="L727">
        <v>4.8091747052518796</v>
      </c>
      <c r="M727">
        <v>4.1100000000000003</v>
      </c>
      <c r="N727">
        <v>4.58</v>
      </c>
      <c r="O727">
        <v>5.12</v>
      </c>
      <c r="P727">
        <v>4.65481826442526</v>
      </c>
      <c r="Q727">
        <v>4.6924999999999999</v>
      </c>
      <c r="R727">
        <v>4.87</v>
      </c>
      <c r="S727">
        <v>5.125</v>
      </c>
      <c r="T727">
        <v>4.9453571428571399</v>
      </c>
      <c r="U727">
        <v>4.3475000000000001</v>
      </c>
      <c r="V727">
        <v>4.75</v>
      </c>
      <c r="W727">
        <v>5.2024999999999997</v>
      </c>
      <c r="X727">
        <v>4.7906470588235299</v>
      </c>
      <c r="Y727">
        <v>4.835</v>
      </c>
      <c r="Z727">
        <v>5.28</v>
      </c>
      <c r="AA727">
        <v>5.6950000000000003</v>
      </c>
      <c r="AB727">
        <v>5.3606593406593399</v>
      </c>
      <c r="AC727">
        <v>4.18</v>
      </c>
      <c r="AD727">
        <v>4.51</v>
      </c>
      <c r="AE727">
        <v>4.91</v>
      </c>
      <c r="AF727">
        <v>4.5214782608695696</v>
      </c>
      <c r="AG727">
        <v>4.33</v>
      </c>
      <c r="AH727">
        <v>4.76</v>
      </c>
      <c r="AI727">
        <v>5.28</v>
      </c>
      <c r="AJ727">
        <v>5.7897087378640801</v>
      </c>
      <c r="AK727">
        <v>4.1449999999999996</v>
      </c>
      <c r="AL727">
        <v>4.4400000000000004</v>
      </c>
      <c r="AM727">
        <v>4.9574999999999996</v>
      </c>
      <c r="AN727">
        <v>4.5345555555555599</v>
      </c>
      <c r="AO727">
        <v>4.2699999999999996</v>
      </c>
      <c r="AP727">
        <v>4.6399999999999997</v>
      </c>
      <c r="AQ727">
        <v>4.99</v>
      </c>
      <c r="AR727">
        <v>4.6643032786885303</v>
      </c>
      <c r="AS727">
        <v>4.32</v>
      </c>
      <c r="AT727">
        <v>4.78</v>
      </c>
      <c r="AU727">
        <v>5.24</v>
      </c>
      <c r="AV727">
        <v>4.8040992167101804</v>
      </c>
      <c r="AW727">
        <v>4.33</v>
      </c>
      <c r="AX727">
        <v>4.76</v>
      </c>
      <c r="AY727">
        <v>5.25</v>
      </c>
      <c r="AZ727">
        <v>4.8029431438127101</v>
      </c>
      <c r="BA727">
        <v>4.62</v>
      </c>
      <c r="BB727">
        <v>4.9800000000000004</v>
      </c>
      <c r="BC727">
        <v>5.48</v>
      </c>
      <c r="BD727">
        <v>5.03631016042781</v>
      </c>
      <c r="BE727">
        <v>4.37</v>
      </c>
      <c r="BF727">
        <v>5.15</v>
      </c>
      <c r="BG727">
        <v>6.03</v>
      </c>
      <c r="BH727">
        <v>7.9120408163265301</v>
      </c>
      <c r="BI727">
        <v>4.6500000000000004</v>
      </c>
      <c r="BJ727">
        <v>5.1849999999999996</v>
      </c>
      <c r="BK727">
        <v>5.6224999999999996</v>
      </c>
      <c r="BL727">
        <v>5.1866666666666701</v>
      </c>
    </row>
    <row r="728" spans="1:64" x14ac:dyDescent="0.25">
      <c r="A728" s="15" t="str">
        <f t="shared" si="22"/>
        <v>Provisions / Avg Assets--35976</v>
      </c>
      <c r="B728" s="15" t="str">
        <f t="shared" si="23"/>
        <v>Provisions / Avg Assets</v>
      </c>
      <c r="C728">
        <v>16</v>
      </c>
      <c r="D728" s="22">
        <v>35976</v>
      </c>
      <c r="E728">
        <v>2.5000000000000001E-2</v>
      </c>
      <c r="F728">
        <v>0.14000000000000001</v>
      </c>
      <c r="G728">
        <v>0.25</v>
      </c>
      <c r="H728">
        <v>0.38464646464646501</v>
      </c>
      <c r="I728">
        <v>0</v>
      </c>
      <c r="J728">
        <v>0.1</v>
      </c>
      <c r="K728">
        <v>0.2</v>
      </c>
      <c r="L728">
        <v>0.16113612004287201</v>
      </c>
      <c r="M728">
        <v>0.02</v>
      </c>
      <c r="N728">
        <v>0.12</v>
      </c>
      <c r="O728">
        <v>0.25</v>
      </c>
      <c r="P728">
        <v>0.19980465644520201</v>
      </c>
      <c r="Q728">
        <v>7.7499999999999999E-2</v>
      </c>
      <c r="R728">
        <v>0.11</v>
      </c>
      <c r="S728">
        <v>0.1575</v>
      </c>
      <c r="T728">
        <v>0.14107142857142899</v>
      </c>
      <c r="U728">
        <v>0</v>
      </c>
      <c r="V728">
        <v>0.1</v>
      </c>
      <c r="W728">
        <v>0.19</v>
      </c>
      <c r="X728">
        <v>0.136098039215686</v>
      </c>
      <c r="Y728">
        <v>0</v>
      </c>
      <c r="Z728">
        <v>0.08</v>
      </c>
      <c r="AA728">
        <v>0.23499999999999999</v>
      </c>
      <c r="AB728">
        <v>0.227472527472527</v>
      </c>
      <c r="AC728">
        <v>0</v>
      </c>
      <c r="AD728">
        <v>0.09</v>
      </c>
      <c r="AE728">
        <v>0.26</v>
      </c>
      <c r="AF728">
        <v>0.19539130434782601</v>
      </c>
      <c r="AG728">
        <v>0</v>
      </c>
      <c r="AH728">
        <v>0.11</v>
      </c>
      <c r="AI728">
        <v>0.36</v>
      </c>
      <c r="AJ728">
        <v>0.67368932038834894</v>
      </c>
      <c r="AK728">
        <v>3.5000000000000003E-2</v>
      </c>
      <c r="AL728">
        <v>0.12</v>
      </c>
      <c r="AM728">
        <v>0.17</v>
      </c>
      <c r="AN728">
        <v>0.11899999999999999</v>
      </c>
      <c r="AO728">
        <v>0</v>
      </c>
      <c r="AP728">
        <v>7.0000000000000007E-2</v>
      </c>
      <c r="AQ728">
        <v>0.18</v>
      </c>
      <c r="AR728">
        <v>0.138934426229508</v>
      </c>
      <c r="AS728">
        <v>0</v>
      </c>
      <c r="AT728">
        <v>0.1</v>
      </c>
      <c r="AU728">
        <v>0.21</v>
      </c>
      <c r="AV728">
        <v>0.15845953002610999</v>
      </c>
      <c r="AW728">
        <v>0.02</v>
      </c>
      <c r="AX728">
        <v>0.1</v>
      </c>
      <c r="AY728">
        <v>0.17</v>
      </c>
      <c r="AZ728">
        <v>0.121270903010033</v>
      </c>
      <c r="BA728">
        <v>0.03</v>
      </c>
      <c r="BB728">
        <v>0.12</v>
      </c>
      <c r="BC728">
        <v>0.24</v>
      </c>
      <c r="BD728">
        <v>0.183475935828877</v>
      </c>
      <c r="BE728">
        <v>0.04</v>
      </c>
      <c r="BF728">
        <v>0.12</v>
      </c>
      <c r="BG728">
        <v>0.36</v>
      </c>
      <c r="BH728">
        <v>1.6871428571428599</v>
      </c>
      <c r="BI728">
        <v>7.0000000000000007E-2</v>
      </c>
      <c r="BJ728">
        <v>0.14000000000000001</v>
      </c>
      <c r="BK728">
        <v>0.24249999999999999</v>
      </c>
      <c r="BL728">
        <v>0.194603174603175</v>
      </c>
    </row>
    <row r="729" spans="1:64" x14ac:dyDescent="0.25">
      <c r="A729" s="15" t="str">
        <f t="shared" si="22"/>
        <v>Negative Earners (last 4 qtrs)--35976</v>
      </c>
      <c r="B729" s="15" t="str">
        <f t="shared" si="23"/>
        <v>Negative Earners (last 4 qtrs)</v>
      </c>
      <c r="C729">
        <v>17</v>
      </c>
      <c r="D729" s="22">
        <v>35976</v>
      </c>
      <c r="F729">
        <v>1.0101010101010099</v>
      </c>
      <c r="H729">
        <v>1</v>
      </c>
      <c r="J729">
        <v>1.4721345951629901</v>
      </c>
      <c r="L729">
        <v>14</v>
      </c>
      <c r="N729">
        <v>3.6624735611711001</v>
      </c>
      <c r="P729">
        <v>329</v>
      </c>
      <c r="R729">
        <v>0</v>
      </c>
      <c r="T729">
        <v>0</v>
      </c>
      <c r="V729">
        <v>1.34615384615385</v>
      </c>
      <c r="X729">
        <v>7</v>
      </c>
      <c r="Z729">
        <v>2.1978021978022002</v>
      </c>
      <c r="AB729">
        <v>2</v>
      </c>
      <c r="AD729">
        <v>2.5641025641025599</v>
      </c>
      <c r="AF729">
        <v>3</v>
      </c>
      <c r="AH729">
        <v>1.9047619047619</v>
      </c>
      <c r="AI729"/>
      <c r="AJ729">
        <v>2</v>
      </c>
      <c r="AK729"/>
      <c r="AL729">
        <v>0</v>
      </c>
      <c r="AN729">
        <v>0</v>
      </c>
      <c r="AP729">
        <v>1.00806451612903</v>
      </c>
      <c r="AR729">
        <v>5</v>
      </c>
      <c r="AT729">
        <v>1.02827763496144</v>
      </c>
      <c r="AV729">
        <v>4</v>
      </c>
      <c r="AX729">
        <v>1.63934426229508</v>
      </c>
      <c r="AZ729">
        <v>5</v>
      </c>
      <c r="BB729">
        <v>2.64550264550265</v>
      </c>
      <c r="BD729">
        <v>5</v>
      </c>
      <c r="BF729">
        <v>2.0408163265306101</v>
      </c>
      <c r="BH729">
        <v>1</v>
      </c>
      <c r="BJ729">
        <v>0.78125</v>
      </c>
      <c r="BL729">
        <v>1</v>
      </c>
    </row>
    <row r="730" spans="1:64" x14ac:dyDescent="0.25">
      <c r="A730" s="15" t="str">
        <f t="shared" si="22"/>
        <v>Noncore Funding / Liab--35976</v>
      </c>
      <c r="B730" s="15" t="str">
        <f t="shared" si="23"/>
        <v>Noncore Funding / Liab</v>
      </c>
      <c r="C730">
        <v>18</v>
      </c>
      <c r="D730" s="22">
        <v>35976</v>
      </c>
      <c r="E730">
        <v>9.9191992983606703</v>
      </c>
      <c r="F730">
        <v>14.215996746514801</v>
      </c>
      <c r="G730">
        <v>20.471192640274701</v>
      </c>
      <c r="H730">
        <v>15.918811947021901</v>
      </c>
      <c r="I730">
        <v>8.0236563569578898</v>
      </c>
      <c r="J730">
        <v>13.152302243211301</v>
      </c>
      <c r="K730">
        <v>18.779212301225702</v>
      </c>
      <c r="L730">
        <v>14.5108198817085</v>
      </c>
      <c r="M730">
        <v>10.449186922009799</v>
      </c>
      <c r="N730">
        <v>15.625395526706001</v>
      </c>
      <c r="O730">
        <v>22.643167938929199</v>
      </c>
      <c r="P730">
        <v>17.915382855537999</v>
      </c>
      <c r="Q730">
        <v>8.1488801467712193</v>
      </c>
      <c r="R730">
        <v>12.1712460321419</v>
      </c>
      <c r="S730">
        <v>18.0057124375627</v>
      </c>
      <c r="T730">
        <v>13.372198314808299</v>
      </c>
      <c r="U730">
        <v>7.4440893361178402</v>
      </c>
      <c r="V730">
        <v>12.5272496080657</v>
      </c>
      <c r="W730">
        <v>17.7944393318617</v>
      </c>
      <c r="X730">
        <v>13.847595472261499</v>
      </c>
      <c r="Y730">
        <v>10.719022462185899</v>
      </c>
      <c r="Z730">
        <v>14.861169837914</v>
      </c>
      <c r="AA730">
        <v>19.149060427944299</v>
      </c>
      <c r="AB730">
        <v>15.2226828984323</v>
      </c>
      <c r="AC730">
        <v>9.7717714879742896</v>
      </c>
      <c r="AD730">
        <v>14.188726909110001</v>
      </c>
      <c r="AE730">
        <v>19.0717696247</v>
      </c>
      <c r="AF730">
        <v>14.7626434384952</v>
      </c>
      <c r="AG730">
        <v>8.95859189890556</v>
      </c>
      <c r="AH730">
        <v>13.8133074196867</v>
      </c>
      <c r="AI730">
        <v>21.9127885672407</v>
      </c>
      <c r="AJ730">
        <v>20.195097115831299</v>
      </c>
      <c r="AK730">
        <v>7.5503616652526597</v>
      </c>
      <c r="AL730">
        <v>13.6584632342372</v>
      </c>
      <c r="AM730">
        <v>20.415404980058099</v>
      </c>
      <c r="AN730">
        <v>14.0439073751407</v>
      </c>
      <c r="AO730">
        <v>8.1938763880995396</v>
      </c>
      <c r="AP730">
        <v>13.1388192227353</v>
      </c>
      <c r="AQ730">
        <v>17.965542215146598</v>
      </c>
      <c r="AR730">
        <v>13.808484100909901</v>
      </c>
      <c r="AS730">
        <v>8.3965567551794607</v>
      </c>
      <c r="AT730">
        <v>13.5525967727714</v>
      </c>
      <c r="AU730">
        <v>19.6871517602873</v>
      </c>
      <c r="AV730">
        <v>14.7513641628633</v>
      </c>
      <c r="AW730">
        <v>7.52333882482153</v>
      </c>
      <c r="AX730">
        <v>12.1481931897151</v>
      </c>
      <c r="AY730">
        <v>17.595400402707401</v>
      </c>
      <c r="AZ730">
        <v>13.0991948944667</v>
      </c>
      <c r="BA730">
        <v>8.0262900703674696</v>
      </c>
      <c r="BB730">
        <v>13.4282901214309</v>
      </c>
      <c r="BC730">
        <v>19.142156242887101</v>
      </c>
      <c r="BD730">
        <v>15.2327111082586</v>
      </c>
      <c r="BE730">
        <v>7.5290584881151199</v>
      </c>
      <c r="BF730">
        <v>13.2726670602295</v>
      </c>
      <c r="BG730">
        <v>28.7641563592714</v>
      </c>
      <c r="BH730">
        <v>28.203088296045099</v>
      </c>
      <c r="BI730">
        <v>6.7804239485345104</v>
      </c>
      <c r="BJ730">
        <v>10.291162332044699</v>
      </c>
      <c r="BK730">
        <v>15.454401577571399</v>
      </c>
      <c r="BL730">
        <v>12.8285571389727</v>
      </c>
    </row>
    <row r="731" spans="1:64" x14ac:dyDescent="0.25">
      <c r="A731" s="15" t="str">
        <f t="shared" si="22"/>
        <v>Brokered Dep / Liab--35976</v>
      </c>
      <c r="B731" s="15" t="str">
        <f t="shared" si="23"/>
        <v>Brokered Dep / Liab</v>
      </c>
      <c r="C731">
        <v>19</v>
      </c>
      <c r="D731" s="22">
        <v>35976</v>
      </c>
      <c r="E731">
        <v>0</v>
      </c>
      <c r="F731">
        <v>0</v>
      </c>
      <c r="G731">
        <v>0</v>
      </c>
      <c r="H731">
        <v>1.1939584457396999</v>
      </c>
      <c r="I731">
        <v>0</v>
      </c>
      <c r="J731">
        <v>0</v>
      </c>
      <c r="K731">
        <v>0</v>
      </c>
      <c r="L731">
        <v>0.94785673948300597</v>
      </c>
      <c r="M731">
        <v>0</v>
      </c>
      <c r="N731">
        <v>0</v>
      </c>
      <c r="O731">
        <v>0</v>
      </c>
      <c r="P731">
        <v>0.41778533857463501</v>
      </c>
      <c r="Q731">
        <v>0</v>
      </c>
      <c r="R731">
        <v>0</v>
      </c>
      <c r="S731">
        <v>0</v>
      </c>
      <c r="T731">
        <v>1.78375215834011E-2</v>
      </c>
      <c r="U731">
        <v>0</v>
      </c>
      <c r="V731">
        <v>0</v>
      </c>
      <c r="W731">
        <v>0</v>
      </c>
      <c r="X731">
        <v>1.1988101540857099</v>
      </c>
      <c r="Y731">
        <v>0</v>
      </c>
      <c r="Z731">
        <v>0</v>
      </c>
      <c r="AA731">
        <v>0</v>
      </c>
      <c r="AB731">
        <v>0.55694650833762005</v>
      </c>
      <c r="AC731">
        <v>0</v>
      </c>
      <c r="AD731">
        <v>0</v>
      </c>
      <c r="AE731">
        <v>0</v>
      </c>
      <c r="AF731">
        <v>0.70830082720130305</v>
      </c>
      <c r="AG731">
        <v>0</v>
      </c>
      <c r="AH731">
        <v>0</v>
      </c>
      <c r="AI731">
        <v>0</v>
      </c>
      <c r="AJ731">
        <v>0.70423731736696704</v>
      </c>
      <c r="AK731">
        <v>0</v>
      </c>
      <c r="AL731">
        <v>0</v>
      </c>
      <c r="AM731">
        <v>1.71686137122286</v>
      </c>
      <c r="AN731">
        <v>1.2903140986307899</v>
      </c>
      <c r="AO731">
        <v>0</v>
      </c>
      <c r="AP731">
        <v>0</v>
      </c>
      <c r="AQ731">
        <v>0</v>
      </c>
      <c r="AR731">
        <v>0.90180895154615803</v>
      </c>
      <c r="AS731">
        <v>0</v>
      </c>
      <c r="AT731">
        <v>0</v>
      </c>
      <c r="AU731">
        <v>0</v>
      </c>
      <c r="AV731">
        <v>1.25151874951419</v>
      </c>
      <c r="AW731">
        <v>0</v>
      </c>
      <c r="AX731">
        <v>0</v>
      </c>
      <c r="AY731">
        <v>0</v>
      </c>
      <c r="AZ731">
        <v>0.64437335442139398</v>
      </c>
      <c r="BA731">
        <v>0</v>
      </c>
      <c r="BB731">
        <v>0</v>
      </c>
      <c r="BC731">
        <v>0</v>
      </c>
      <c r="BD731">
        <v>1.38839803233536</v>
      </c>
      <c r="BE731">
        <v>0</v>
      </c>
      <c r="BF731">
        <v>0</v>
      </c>
      <c r="BG731">
        <v>0</v>
      </c>
      <c r="BH731">
        <v>1.39299367292731</v>
      </c>
      <c r="BI731">
        <v>0</v>
      </c>
      <c r="BJ731">
        <v>0</v>
      </c>
      <c r="BK731">
        <v>0</v>
      </c>
      <c r="BL731">
        <v>0.95690858253922195</v>
      </c>
    </row>
    <row r="732" spans="1:64" x14ac:dyDescent="0.25">
      <c r="A732" s="15" t="str">
        <f t="shared" si="22"/>
        <v>Liquid Assets / Assets--35976</v>
      </c>
      <c r="B732" s="15" t="str">
        <f t="shared" si="23"/>
        <v>Liquid Assets / Assets</v>
      </c>
      <c r="C732">
        <v>20</v>
      </c>
      <c r="D732" s="22">
        <v>35976</v>
      </c>
      <c r="E732">
        <v>11.3059568887236</v>
      </c>
      <c r="F732">
        <v>18.675630252100799</v>
      </c>
      <c r="G732">
        <v>26.925241768689901</v>
      </c>
      <c r="H732">
        <v>20.627634294410999</v>
      </c>
      <c r="I732">
        <v>9.2932324946609306</v>
      </c>
      <c r="J732">
        <v>17.1949947862357</v>
      </c>
      <c r="K732">
        <v>25.354089537968999</v>
      </c>
      <c r="L732">
        <v>18.352743195327999</v>
      </c>
      <c r="M732">
        <v>10.825486922983201</v>
      </c>
      <c r="N732">
        <v>18.964584856846098</v>
      </c>
      <c r="O732">
        <v>28.611033575843599</v>
      </c>
      <c r="P732">
        <v>20.500083751165199</v>
      </c>
      <c r="Q732">
        <v>15.755265164015899</v>
      </c>
      <c r="R732">
        <v>22.2143820779058</v>
      </c>
      <c r="S732">
        <v>30.2624213534971</v>
      </c>
      <c r="T732">
        <v>23.718491318608201</v>
      </c>
      <c r="U732">
        <v>9.9082826247662492</v>
      </c>
      <c r="V732">
        <v>17.9610249848776</v>
      </c>
      <c r="W732">
        <v>25.524804655846999</v>
      </c>
      <c r="X732">
        <v>19.014732836848498</v>
      </c>
      <c r="Y732">
        <v>11.743663969347301</v>
      </c>
      <c r="Z732">
        <v>18.404186272918999</v>
      </c>
      <c r="AA732">
        <v>27.756241287262799</v>
      </c>
      <c r="AB732">
        <v>20.2957756604008</v>
      </c>
      <c r="AC732">
        <v>5.4543153631991901</v>
      </c>
      <c r="AD732">
        <v>12.449977767896801</v>
      </c>
      <c r="AE732">
        <v>21.1595713009824</v>
      </c>
      <c r="AF732">
        <v>14.746236933193799</v>
      </c>
      <c r="AG732">
        <v>6.9113704463018504</v>
      </c>
      <c r="AH732">
        <v>12.5660542008048</v>
      </c>
      <c r="AI732">
        <v>20.778267713252198</v>
      </c>
      <c r="AJ732">
        <v>14.8840823964315</v>
      </c>
      <c r="AK732">
        <v>13.2325422442788</v>
      </c>
      <c r="AL732">
        <v>18.014710273722098</v>
      </c>
      <c r="AM732">
        <v>26.997950689848999</v>
      </c>
      <c r="AN732">
        <v>19.924843052704201</v>
      </c>
      <c r="AO732">
        <v>7.4477587201003699</v>
      </c>
      <c r="AP732">
        <v>14.2557249649808</v>
      </c>
      <c r="AQ732">
        <v>23.056752433002199</v>
      </c>
      <c r="AR732">
        <v>16.217306224558101</v>
      </c>
      <c r="AS732">
        <v>8.8675485457474803</v>
      </c>
      <c r="AT732">
        <v>16.6227130377452</v>
      </c>
      <c r="AU732">
        <v>24.265237688210899</v>
      </c>
      <c r="AV732">
        <v>17.687169084740699</v>
      </c>
      <c r="AW732">
        <v>12.637995584141301</v>
      </c>
      <c r="AX732">
        <v>19.7225433526012</v>
      </c>
      <c r="AY732">
        <v>26.5518212301943</v>
      </c>
      <c r="AZ732">
        <v>20.257823833846501</v>
      </c>
      <c r="BA732">
        <v>13.020222963430401</v>
      </c>
      <c r="BB732">
        <v>19.856348470806299</v>
      </c>
      <c r="BC732">
        <v>26.542410046845401</v>
      </c>
      <c r="BD732">
        <v>20.750711919601201</v>
      </c>
      <c r="BE732">
        <v>12.3736926076937</v>
      </c>
      <c r="BF732">
        <v>18.760729175181901</v>
      </c>
      <c r="BG732">
        <v>33.349011916954197</v>
      </c>
      <c r="BH732">
        <v>25.008676600159799</v>
      </c>
      <c r="BI732">
        <v>14.174567158311101</v>
      </c>
      <c r="BJ732">
        <v>20.162085551435599</v>
      </c>
      <c r="BK732">
        <v>26.545903373771001</v>
      </c>
      <c r="BL732">
        <v>21.8150928755576</v>
      </c>
    </row>
    <row r="733" spans="1:64" x14ac:dyDescent="0.25">
      <c r="A733" s="15" t="str">
        <f t="shared" si="22"/>
        <v>Net Loan Growth (last 4 qtrs)--35976</v>
      </c>
      <c r="B733" s="15" t="str">
        <f t="shared" si="23"/>
        <v>Net Loan Growth (last 4 qtrs)</v>
      </c>
      <c r="C733">
        <v>21</v>
      </c>
      <c r="D733" s="22">
        <v>35976</v>
      </c>
      <c r="E733">
        <v>1.825</v>
      </c>
      <c r="F733">
        <v>6.7649999999999997</v>
      </c>
      <c r="G733">
        <v>13.1225</v>
      </c>
      <c r="H733">
        <v>10.482448979591799</v>
      </c>
      <c r="I733">
        <v>2.19</v>
      </c>
      <c r="J733">
        <v>7.415</v>
      </c>
      <c r="K733">
        <v>14.07</v>
      </c>
      <c r="L733">
        <v>9.5705952380952404</v>
      </c>
      <c r="M733">
        <v>2.98</v>
      </c>
      <c r="N733">
        <v>9.2200000000000006</v>
      </c>
      <c r="O733">
        <v>17.760000000000002</v>
      </c>
      <c r="P733">
        <v>14.080823707852099</v>
      </c>
      <c r="Q733">
        <v>0.1525</v>
      </c>
      <c r="R733">
        <v>3.5550000000000002</v>
      </c>
      <c r="S733">
        <v>8.83</v>
      </c>
      <c r="T733">
        <v>4.9414285714285704</v>
      </c>
      <c r="U733">
        <v>2.7450000000000001</v>
      </c>
      <c r="V733">
        <v>7.54</v>
      </c>
      <c r="W733">
        <v>14.475</v>
      </c>
      <c r="X733">
        <v>9.6856633663366303</v>
      </c>
      <c r="Y733">
        <v>0.42</v>
      </c>
      <c r="Z733">
        <v>5.3650000000000002</v>
      </c>
      <c r="AA733">
        <v>11.875</v>
      </c>
      <c r="AB733">
        <v>20.457444444444398</v>
      </c>
      <c r="AC733">
        <v>1.7250000000000001</v>
      </c>
      <c r="AD733">
        <v>7.52</v>
      </c>
      <c r="AE733">
        <v>13.762499999999999</v>
      </c>
      <c r="AF733">
        <v>8.1442105263157902</v>
      </c>
      <c r="AG733">
        <v>2.3149999999999999</v>
      </c>
      <c r="AH733">
        <v>9.0250000000000004</v>
      </c>
      <c r="AI733">
        <v>16.487500000000001</v>
      </c>
      <c r="AJ733">
        <v>16.503137254902001</v>
      </c>
      <c r="AK733">
        <v>2.5299999999999998</v>
      </c>
      <c r="AL733">
        <v>7.13</v>
      </c>
      <c r="AM733">
        <v>11.7</v>
      </c>
      <c r="AN733">
        <v>8.6839325842696606</v>
      </c>
      <c r="AO733">
        <v>2.5049999999999999</v>
      </c>
      <c r="AP733">
        <v>7.54</v>
      </c>
      <c r="AQ733">
        <v>13.76</v>
      </c>
      <c r="AR733">
        <v>8.9445696721311503</v>
      </c>
      <c r="AS733">
        <v>3.76</v>
      </c>
      <c r="AT733">
        <v>9.9</v>
      </c>
      <c r="AU733">
        <v>16.88</v>
      </c>
      <c r="AV733">
        <v>12.309895561357701</v>
      </c>
      <c r="AW733">
        <v>1.64</v>
      </c>
      <c r="AX733">
        <v>5.98</v>
      </c>
      <c r="AY733">
        <v>11.65</v>
      </c>
      <c r="AZ733">
        <v>7.7349491525423701</v>
      </c>
      <c r="BA733">
        <v>2.7825000000000002</v>
      </c>
      <c r="BB733">
        <v>9.0950000000000006</v>
      </c>
      <c r="BC733">
        <v>16.822500000000002</v>
      </c>
      <c r="BD733">
        <v>12.485326086956499</v>
      </c>
      <c r="BE733">
        <v>-3.9449999999999998</v>
      </c>
      <c r="BF733">
        <v>4.4950000000000001</v>
      </c>
      <c r="BG733">
        <v>9.7149999999999999</v>
      </c>
      <c r="BH733">
        <v>395.878260869565</v>
      </c>
      <c r="BI733">
        <v>1.68</v>
      </c>
      <c r="BJ733">
        <v>8.3000000000000007</v>
      </c>
      <c r="BK733">
        <v>16.98</v>
      </c>
      <c r="BL733">
        <v>13.046178861788601</v>
      </c>
    </row>
    <row r="734" spans="1:64" x14ac:dyDescent="0.25">
      <c r="A734" s="15" t="str">
        <f t="shared" si="22"/>
        <v>Banks w/ Loan Growth (last 4 qtrs)--35976</v>
      </c>
      <c r="B734" s="15" t="str">
        <f t="shared" si="23"/>
        <v>Banks w/ Loan Growth (last 4 qtrs)</v>
      </c>
      <c r="C734">
        <v>22</v>
      </c>
      <c r="D734" s="22">
        <v>35976</v>
      </c>
      <c r="F734">
        <v>82.828282828282795</v>
      </c>
      <c r="J734">
        <v>82.229232386961101</v>
      </c>
      <c r="N734">
        <v>82.054992764109997</v>
      </c>
      <c r="R734">
        <v>78.571428571428598</v>
      </c>
      <c r="V734">
        <v>82.884615384615401</v>
      </c>
      <c r="Z734">
        <v>78.021978021978001</v>
      </c>
      <c r="AD734">
        <v>81.196581196581207</v>
      </c>
      <c r="AH734">
        <v>83.809523809523796</v>
      </c>
      <c r="AI734"/>
      <c r="AK734"/>
      <c r="AL734">
        <v>83.3333333333333</v>
      </c>
      <c r="AP734">
        <v>84.879032258064498</v>
      </c>
      <c r="AT734">
        <v>88.431876606683801</v>
      </c>
      <c r="AX734">
        <v>80.983606557377101</v>
      </c>
      <c r="BB734">
        <v>82.010582010581999</v>
      </c>
      <c r="BF734">
        <v>59.183673469387799</v>
      </c>
      <c r="BJ734">
        <v>78.90625</v>
      </c>
    </row>
    <row r="735" spans="1:64" x14ac:dyDescent="0.25">
      <c r="A735" s="15" t="str">
        <f t="shared" si="22"/>
        <v>Equity / Assets--36068</v>
      </c>
      <c r="B735" s="15" t="str">
        <f t="shared" si="23"/>
        <v>Equity / Assets</v>
      </c>
      <c r="C735">
        <v>1</v>
      </c>
      <c r="D735" s="22">
        <v>36068</v>
      </c>
      <c r="E735">
        <v>8.5547872449296793</v>
      </c>
      <c r="F735">
        <v>9.93192371849781</v>
      </c>
      <c r="G735">
        <v>11.501485569298699</v>
      </c>
      <c r="H735">
        <v>10.453691829250801</v>
      </c>
      <c r="I735">
        <v>8.4672693842825897</v>
      </c>
      <c r="J735">
        <v>9.8740131818747106</v>
      </c>
      <c r="K735">
        <v>12.099544749827899</v>
      </c>
      <c r="L735">
        <v>10.713069830284599</v>
      </c>
      <c r="M735">
        <v>8.2534426723020804</v>
      </c>
      <c r="N735">
        <v>9.7722569177310206</v>
      </c>
      <c r="O735">
        <v>12.2442139213058</v>
      </c>
      <c r="P735">
        <v>10.9586681174329</v>
      </c>
      <c r="Q735">
        <v>9.6559988930446394</v>
      </c>
      <c r="R735">
        <v>10.3362667990371</v>
      </c>
      <c r="S735">
        <v>12.7519159008183</v>
      </c>
      <c r="T735">
        <v>11.416686423685</v>
      </c>
      <c r="U735">
        <v>8.1512128390777807</v>
      </c>
      <c r="V735">
        <v>9.4750069812901394</v>
      </c>
      <c r="W735">
        <v>11.8580948647589</v>
      </c>
      <c r="X735">
        <v>10.445648641176099</v>
      </c>
      <c r="Y735">
        <v>9.0295977627018402</v>
      </c>
      <c r="Z735">
        <v>10.0868632723466</v>
      </c>
      <c r="AA735">
        <v>12.1820142672125</v>
      </c>
      <c r="AB735">
        <v>10.7527521235317</v>
      </c>
      <c r="AC735">
        <v>8.8168829956111701</v>
      </c>
      <c r="AD735">
        <v>10.3964048561272</v>
      </c>
      <c r="AE735">
        <v>11.7637194482874</v>
      </c>
      <c r="AF735">
        <v>10.776749528373299</v>
      </c>
      <c r="AG735">
        <v>9.0334694029141502</v>
      </c>
      <c r="AH735">
        <v>11.528679975765201</v>
      </c>
      <c r="AI735">
        <v>14.3228283300417</v>
      </c>
      <c r="AJ735">
        <v>12.693337941056701</v>
      </c>
      <c r="AK735">
        <v>8.2845495123665902</v>
      </c>
      <c r="AL735">
        <v>9.6467273504127906</v>
      </c>
      <c r="AM735">
        <v>10.9433810614896</v>
      </c>
      <c r="AN735">
        <v>10.075365909815</v>
      </c>
      <c r="AO735">
        <v>9.0327471623895192</v>
      </c>
      <c r="AP735">
        <v>10.596976501102001</v>
      </c>
      <c r="AQ735">
        <v>12.8197327490732</v>
      </c>
      <c r="AR735">
        <v>11.330704425245701</v>
      </c>
      <c r="AS735">
        <v>8.1249628639408602</v>
      </c>
      <c r="AT735">
        <v>9.3395009956746904</v>
      </c>
      <c r="AU735">
        <v>11.744751457091199</v>
      </c>
      <c r="AV735">
        <v>10.2530999107271</v>
      </c>
      <c r="AW735">
        <v>8.3005635485941696</v>
      </c>
      <c r="AX735">
        <v>9.6442789264158204</v>
      </c>
      <c r="AY735">
        <v>11.203585173830501</v>
      </c>
      <c r="AZ735">
        <v>10.1041934904187</v>
      </c>
      <c r="BA735">
        <v>8.0749371487459207</v>
      </c>
      <c r="BB735">
        <v>9.4255687643398502</v>
      </c>
      <c r="BC735">
        <v>11.9235217057778</v>
      </c>
      <c r="BD735">
        <v>11.021108775719</v>
      </c>
      <c r="BE735">
        <v>8.2713650295638192</v>
      </c>
      <c r="BF735">
        <v>9.4575563877781992</v>
      </c>
      <c r="BG735">
        <v>12.193601356404599</v>
      </c>
      <c r="BH735">
        <v>12.911777474569501</v>
      </c>
      <c r="BI735">
        <v>8.0383262855553692</v>
      </c>
      <c r="BJ735">
        <v>8.9647368693248506</v>
      </c>
      <c r="BK735">
        <v>10.6865878565148</v>
      </c>
      <c r="BL735">
        <v>10.0756278782802</v>
      </c>
    </row>
    <row r="736" spans="1:64" x14ac:dyDescent="0.25">
      <c r="A736" s="15" t="str">
        <f t="shared" si="22"/>
        <v>Total Risk Based Capital Ratio--36068</v>
      </c>
      <c r="B736" s="15" t="str">
        <f t="shared" si="23"/>
        <v>Total Risk Based Capital Ratio</v>
      </c>
      <c r="C736">
        <v>2</v>
      </c>
      <c r="D736" s="22">
        <v>36068</v>
      </c>
      <c r="E736">
        <v>12.172050455844399</v>
      </c>
      <c r="F736">
        <v>14.008666685224901</v>
      </c>
      <c r="G736">
        <v>19.242110956600701</v>
      </c>
      <c r="H736">
        <v>16.0114356818227</v>
      </c>
      <c r="I736">
        <v>12.164131161915799</v>
      </c>
      <c r="J736">
        <v>14.593835671732901</v>
      </c>
      <c r="K736">
        <v>18.486381048199899</v>
      </c>
      <c r="L736">
        <v>16.3515753113826</v>
      </c>
      <c r="M736">
        <v>12.6635037014206</v>
      </c>
      <c r="N736">
        <v>15.5186106687043</v>
      </c>
      <c r="O736">
        <v>20.626278244793301</v>
      </c>
      <c r="P736">
        <v>18.4997273901607</v>
      </c>
      <c r="Q736">
        <v>14.6969434722086</v>
      </c>
      <c r="R736">
        <v>16.657142530486698</v>
      </c>
      <c r="S736">
        <v>22.157568255836701</v>
      </c>
      <c r="T736">
        <v>18.396747535688501</v>
      </c>
      <c r="U736">
        <v>11.8825703141039</v>
      </c>
      <c r="V736">
        <v>13.8182075204976</v>
      </c>
      <c r="W736">
        <v>17.664911184504099</v>
      </c>
      <c r="X736">
        <v>15.8256021565539</v>
      </c>
      <c r="Y736">
        <v>13.323804053083601</v>
      </c>
      <c r="Z736">
        <v>15.298741434209701</v>
      </c>
      <c r="AA736">
        <v>18.936586007086301</v>
      </c>
      <c r="AB736">
        <v>16.6838380807101</v>
      </c>
      <c r="AC736">
        <v>12.4371859296482</v>
      </c>
      <c r="AD736">
        <v>15.194516264806699</v>
      </c>
      <c r="AE736">
        <v>19.279577995478501</v>
      </c>
      <c r="AF736">
        <v>16.592787159000999</v>
      </c>
      <c r="AG736">
        <v>12.140642740717301</v>
      </c>
      <c r="AH736">
        <v>16.0381011702462</v>
      </c>
      <c r="AI736">
        <v>21.3539167208321</v>
      </c>
      <c r="AJ736">
        <v>19.009867188782501</v>
      </c>
      <c r="AK736">
        <v>12.462571775393799</v>
      </c>
      <c r="AL736">
        <v>14.6151268570753</v>
      </c>
      <c r="AM736">
        <v>18.2154899037867</v>
      </c>
      <c r="AN736">
        <v>15.969305984973399</v>
      </c>
      <c r="AO736">
        <v>12.485011443318401</v>
      </c>
      <c r="AP736">
        <v>15.196689950585199</v>
      </c>
      <c r="AQ736">
        <v>19.289096177711901</v>
      </c>
      <c r="AR736">
        <v>16.928981539064502</v>
      </c>
      <c r="AS736">
        <v>11.6334793861674</v>
      </c>
      <c r="AT736">
        <v>13.701572283819599</v>
      </c>
      <c r="AU736">
        <v>17.647691943579201</v>
      </c>
      <c r="AV736">
        <v>15.369308017069001</v>
      </c>
      <c r="AW736">
        <v>12.7777701326876</v>
      </c>
      <c r="AX736">
        <v>14.985177393133799</v>
      </c>
      <c r="AY736">
        <v>18.369129598685099</v>
      </c>
      <c r="AZ736">
        <v>16.3828198108205</v>
      </c>
      <c r="BA736">
        <v>11.729546647703501</v>
      </c>
      <c r="BB736">
        <v>14.0649970082412</v>
      </c>
      <c r="BC736">
        <v>18.396145072645002</v>
      </c>
      <c r="BD736">
        <v>16.638454053614701</v>
      </c>
      <c r="BE736">
        <v>12.0775947328046</v>
      </c>
      <c r="BF736">
        <v>14.2374673098456</v>
      </c>
      <c r="BG736">
        <v>17.870020295010502</v>
      </c>
      <c r="BH736">
        <v>25.7144721052187</v>
      </c>
      <c r="BI736">
        <v>11.513136803765301</v>
      </c>
      <c r="BJ736">
        <v>12.5599822728114</v>
      </c>
      <c r="BK736">
        <v>16.503432754094401</v>
      </c>
      <c r="BL736">
        <v>15.0812183342228</v>
      </c>
    </row>
    <row r="737" spans="1:64" x14ac:dyDescent="0.25">
      <c r="A737" s="15" t="str">
        <f t="shared" si="22"/>
        <v>Tier 1 Leverage Ratio--36068</v>
      </c>
      <c r="B737" s="15" t="str">
        <f t="shared" si="23"/>
        <v>Tier 1 Leverage Ratio</v>
      </c>
      <c r="C737">
        <v>3</v>
      </c>
      <c r="D737" s="22">
        <v>36068</v>
      </c>
      <c r="E737">
        <v>8.2650832088995205</v>
      </c>
      <c r="F737">
        <v>9.6778818153308492</v>
      </c>
      <c r="G737">
        <v>11.3687699320558</v>
      </c>
      <c r="H737">
        <v>10.1485943925043</v>
      </c>
      <c r="I737">
        <v>8.1466208834073193</v>
      </c>
      <c r="J737">
        <v>9.5206352910353598</v>
      </c>
      <c r="K737">
        <v>11.553844669782301</v>
      </c>
      <c r="L737">
        <v>10.363463407586201</v>
      </c>
      <c r="M737">
        <v>7.9574078289526602</v>
      </c>
      <c r="N737">
        <v>9.38959893952104</v>
      </c>
      <c r="O737">
        <v>11.772322668843699</v>
      </c>
      <c r="P737">
        <v>10.6436715171664</v>
      </c>
      <c r="Q737">
        <v>9.4870271843723497</v>
      </c>
      <c r="R737">
        <v>10.294744280481501</v>
      </c>
      <c r="S737">
        <v>12.395070852220901</v>
      </c>
      <c r="T737">
        <v>11.167568698566299</v>
      </c>
      <c r="U737">
        <v>7.9046496802982604</v>
      </c>
      <c r="V737">
        <v>9.0749270419464896</v>
      </c>
      <c r="W737">
        <v>11.1157571956234</v>
      </c>
      <c r="X737">
        <v>10.016377668986101</v>
      </c>
      <c r="Y737">
        <v>9.0157732497714704</v>
      </c>
      <c r="Z737">
        <v>9.9150318714881802</v>
      </c>
      <c r="AA737">
        <v>11.8364803504205</v>
      </c>
      <c r="AB737">
        <v>10.618671253584001</v>
      </c>
      <c r="AC737">
        <v>8.5053295906947692</v>
      </c>
      <c r="AD737">
        <v>10.067740478699401</v>
      </c>
      <c r="AE737">
        <v>11.5044247787611</v>
      </c>
      <c r="AF737">
        <v>10.5429768309185</v>
      </c>
      <c r="AG737">
        <v>8.6509776828220399</v>
      </c>
      <c r="AH737">
        <v>10.8416985345307</v>
      </c>
      <c r="AI737">
        <v>14.0089247909499</v>
      </c>
      <c r="AJ737">
        <v>12.4871360689762</v>
      </c>
      <c r="AK737">
        <v>7.92939690866036</v>
      </c>
      <c r="AL737">
        <v>9.0404768628111203</v>
      </c>
      <c r="AM737">
        <v>10.6520192286065</v>
      </c>
      <c r="AN737">
        <v>9.7754100913006994</v>
      </c>
      <c r="AO737">
        <v>8.6666638248707404</v>
      </c>
      <c r="AP737">
        <v>10.1929412522323</v>
      </c>
      <c r="AQ737">
        <v>12.3996169291228</v>
      </c>
      <c r="AR737">
        <v>11.0020630913906</v>
      </c>
      <c r="AS737">
        <v>7.8367522917979997</v>
      </c>
      <c r="AT737">
        <v>9.0108828844890407</v>
      </c>
      <c r="AU737">
        <v>11.202119738273399</v>
      </c>
      <c r="AV737">
        <v>9.8635421983117197</v>
      </c>
      <c r="AW737">
        <v>8.0344660858102603</v>
      </c>
      <c r="AX737">
        <v>9.2273021305010108</v>
      </c>
      <c r="AY737">
        <v>10.7494733382468</v>
      </c>
      <c r="AZ737">
        <v>9.7598401917132094</v>
      </c>
      <c r="BA737">
        <v>7.7921136897365404</v>
      </c>
      <c r="BB737">
        <v>9.2149721895733894</v>
      </c>
      <c r="BC737">
        <v>11.614127897503399</v>
      </c>
      <c r="BD737">
        <v>10.825522864819799</v>
      </c>
      <c r="BE737">
        <v>8.0350090527345195</v>
      </c>
      <c r="BF737">
        <v>9.3534556510963203</v>
      </c>
      <c r="BG737">
        <v>11.099682037566</v>
      </c>
      <c r="BH737">
        <v>12.3500141749352</v>
      </c>
      <c r="BI737">
        <v>7.8131151427339702</v>
      </c>
      <c r="BJ737">
        <v>8.5071385615917201</v>
      </c>
      <c r="BK737">
        <v>10.2782214080037</v>
      </c>
      <c r="BL737">
        <v>9.9656095652823602</v>
      </c>
    </row>
    <row r="738" spans="1:64" x14ac:dyDescent="0.25">
      <c r="A738" s="15" t="str">
        <f t="shared" si="22"/>
        <v>ALLL / Nonaccrual Loans--36068</v>
      </c>
      <c r="B738" s="15" t="str">
        <f t="shared" si="23"/>
        <v>ALLL / Nonaccrual Loans</v>
      </c>
      <c r="C738">
        <v>4</v>
      </c>
      <c r="D738" s="22">
        <v>36068</v>
      </c>
      <c r="E738">
        <v>174.51780695843701</v>
      </c>
      <c r="F738">
        <v>332.47613752200903</v>
      </c>
      <c r="G738">
        <v>970.38043478260897</v>
      </c>
      <c r="H738">
        <v>1518.6909471081799</v>
      </c>
      <c r="I738">
        <v>140.86538461538501</v>
      </c>
      <c r="J738">
        <v>307.69230769230802</v>
      </c>
      <c r="K738">
        <v>762.76595744680901</v>
      </c>
      <c r="L738">
        <v>1152.3771602746499</v>
      </c>
      <c r="M738">
        <v>144.60792131844801</v>
      </c>
      <c r="N738">
        <v>311.83422466751301</v>
      </c>
      <c r="O738">
        <v>809.14572480638003</v>
      </c>
      <c r="P738">
        <v>1012.0954021116301</v>
      </c>
      <c r="Q738">
        <v>150.999448580094</v>
      </c>
      <c r="R738">
        <v>254.261363636364</v>
      </c>
      <c r="S738">
        <v>509.08916534224801</v>
      </c>
      <c r="T738">
        <v>1198.3726769858599</v>
      </c>
      <c r="U738">
        <v>162.073572637392</v>
      </c>
      <c r="V738">
        <v>371.64484451718499</v>
      </c>
      <c r="W738">
        <v>973.41715794645097</v>
      </c>
      <c r="X738">
        <v>1433.3094736703999</v>
      </c>
      <c r="Y738">
        <v>120.177649544703</v>
      </c>
      <c r="Z738">
        <v>251.001980883513</v>
      </c>
      <c r="AA738">
        <v>757.41772932949402</v>
      </c>
      <c r="AB738">
        <v>1039.84633826395</v>
      </c>
      <c r="AC738">
        <v>138.30728426636401</v>
      </c>
      <c r="AD738">
        <v>258.015267175573</v>
      </c>
      <c r="AE738">
        <v>528.70816599732302</v>
      </c>
      <c r="AF738">
        <v>1578.1971948558</v>
      </c>
      <c r="AG738">
        <v>146.12247656813301</v>
      </c>
      <c r="AH738">
        <v>329.99007279947102</v>
      </c>
      <c r="AI738">
        <v>646.67205226370697</v>
      </c>
      <c r="AJ738">
        <v>1147.87878586958</v>
      </c>
      <c r="AK738">
        <v>81.195566112430697</v>
      </c>
      <c r="AL738">
        <v>221.62162162162201</v>
      </c>
      <c r="AM738">
        <v>473.24840764331202</v>
      </c>
      <c r="AN738">
        <v>687.08251876320605</v>
      </c>
      <c r="AO738">
        <v>138.49227649549701</v>
      </c>
      <c r="AP738">
        <v>306.97674418604697</v>
      </c>
      <c r="AQ738">
        <v>845.83333333333303</v>
      </c>
      <c r="AR738">
        <v>1281.1652616773799</v>
      </c>
      <c r="AS738">
        <v>138.35225244520601</v>
      </c>
      <c r="AT738">
        <v>308.70251499526501</v>
      </c>
      <c r="AU738">
        <v>862.09239130434798</v>
      </c>
      <c r="AV738">
        <v>1144.6480970192799</v>
      </c>
      <c r="AW738">
        <v>128.28188002093</v>
      </c>
      <c r="AX738">
        <v>243.25225359457599</v>
      </c>
      <c r="AY738">
        <v>632.98325159618798</v>
      </c>
      <c r="AZ738">
        <v>1236.1047640623401</v>
      </c>
      <c r="BA738">
        <v>120.208634393064</v>
      </c>
      <c r="BB738">
        <v>239.37760505880999</v>
      </c>
      <c r="BC738">
        <v>654.93433574419498</v>
      </c>
      <c r="BD738">
        <v>1077.91504848304</v>
      </c>
      <c r="BE738">
        <v>161.310990635781</v>
      </c>
      <c r="BF738">
        <v>398.84726224783901</v>
      </c>
      <c r="BG738">
        <v>957.142857142857</v>
      </c>
      <c r="BH738">
        <v>1438.4030292827999</v>
      </c>
      <c r="BI738">
        <v>166.59384816545199</v>
      </c>
      <c r="BJ738">
        <v>404.51461377870601</v>
      </c>
      <c r="BK738">
        <v>861.27717391304304</v>
      </c>
      <c r="BL738">
        <v>2606.6147083502801</v>
      </c>
    </row>
    <row r="739" spans="1:64" x14ac:dyDescent="0.25">
      <c r="A739" s="15" t="str">
        <f t="shared" si="22"/>
        <v>[NCL + OREO] / [Total Loans + OREO]--36068</v>
      </c>
      <c r="B739" s="15" t="str">
        <f t="shared" si="23"/>
        <v>[NCL + OREO] / [Total Loans + OREO]</v>
      </c>
      <c r="C739">
        <v>5</v>
      </c>
      <c r="D739" s="22">
        <v>36068</v>
      </c>
      <c r="E739">
        <v>0.493655546322049</v>
      </c>
      <c r="F739">
        <v>1.1283399036355699</v>
      </c>
      <c r="G739">
        <v>1.8305116366794101</v>
      </c>
      <c r="H739">
        <v>1.4812674275928801</v>
      </c>
      <c r="I739">
        <v>0.34254171928223898</v>
      </c>
      <c r="J739">
        <v>0.88877248422099997</v>
      </c>
      <c r="K739">
        <v>1.8805078876949599</v>
      </c>
      <c r="L739">
        <v>1.36953589223479</v>
      </c>
      <c r="M739">
        <v>0.27936852548482</v>
      </c>
      <c r="N739">
        <v>0.77998867523627702</v>
      </c>
      <c r="O739">
        <v>1.6192299276879201</v>
      </c>
      <c r="P739">
        <v>1.17776377461786</v>
      </c>
      <c r="Q739">
        <v>0.73700739234743895</v>
      </c>
      <c r="R739">
        <v>1.06524793989126</v>
      </c>
      <c r="S739">
        <v>1.6653760391507999</v>
      </c>
      <c r="T739">
        <v>1.39027293650044</v>
      </c>
      <c r="U739">
        <v>0.26895482328304299</v>
      </c>
      <c r="V739">
        <v>0.73234008462836198</v>
      </c>
      <c r="W739">
        <v>1.47620905300223</v>
      </c>
      <c r="X739">
        <v>1.0991839613201699</v>
      </c>
      <c r="Y739">
        <v>0.36778658174487999</v>
      </c>
      <c r="Z739">
        <v>1.3195960173979899</v>
      </c>
      <c r="AA739">
        <v>2.4729555008982298</v>
      </c>
      <c r="AB739">
        <v>1.79937740374986</v>
      </c>
      <c r="AC739">
        <v>0.58546727949222999</v>
      </c>
      <c r="AD739">
        <v>1.2868234639060501</v>
      </c>
      <c r="AE739">
        <v>2.8905597326649999</v>
      </c>
      <c r="AF739">
        <v>2.0203938790904599</v>
      </c>
      <c r="AG739">
        <v>0.45064780931367898</v>
      </c>
      <c r="AH739">
        <v>1.54573200748252</v>
      </c>
      <c r="AI739">
        <v>2.6276663582185402</v>
      </c>
      <c r="AJ739">
        <v>1.9340024984708499</v>
      </c>
      <c r="AK739">
        <v>0.35008188656007</v>
      </c>
      <c r="AL739">
        <v>0.89363322567648795</v>
      </c>
      <c r="AM739">
        <v>1.6711517236137701</v>
      </c>
      <c r="AN739">
        <v>1.26422049915537</v>
      </c>
      <c r="AO739">
        <v>0.382274761247543</v>
      </c>
      <c r="AP739">
        <v>1.0730718032099</v>
      </c>
      <c r="AQ739">
        <v>2.3450034275840199</v>
      </c>
      <c r="AR739">
        <v>1.6804976840696799</v>
      </c>
      <c r="AS739">
        <v>0.382076899190465</v>
      </c>
      <c r="AT739">
        <v>0.88327284854855803</v>
      </c>
      <c r="AU739">
        <v>1.7857358680779301</v>
      </c>
      <c r="AV739">
        <v>1.32905009369419</v>
      </c>
      <c r="AW739">
        <v>0.37357996987214898</v>
      </c>
      <c r="AX739">
        <v>0.90181205225452998</v>
      </c>
      <c r="AY739">
        <v>1.5904654323718801</v>
      </c>
      <c r="AZ739">
        <v>1.1353380280007199</v>
      </c>
      <c r="BA739">
        <v>0.29367257007634801</v>
      </c>
      <c r="BB739">
        <v>0.89104335605520602</v>
      </c>
      <c r="BC739">
        <v>1.86716085555124</v>
      </c>
      <c r="BD739">
        <v>1.3460397575154099</v>
      </c>
      <c r="BE739">
        <v>0.34714869134264598</v>
      </c>
      <c r="BF739">
        <v>0.98999388987285297</v>
      </c>
      <c r="BG739">
        <v>1.87833351578118</v>
      </c>
      <c r="BH739">
        <v>1.69414596785792</v>
      </c>
      <c r="BI739">
        <v>0.202886727678562</v>
      </c>
      <c r="BJ739">
        <v>0.65598077481581096</v>
      </c>
      <c r="BK739">
        <v>1.3445474363962899</v>
      </c>
      <c r="BL739">
        <v>0.98619408780449602</v>
      </c>
    </row>
    <row r="740" spans="1:64" x14ac:dyDescent="0.25">
      <c r="A740" s="15" t="str">
        <f t="shared" si="22"/>
        <v>[Noncurrent + Delinquent Loans] / [Capital + ALLL]--36068</v>
      </c>
      <c r="B740" s="15" t="str">
        <f t="shared" si="23"/>
        <v>[Noncurrent + Delinquent Loans] / [Capital + ALLL]</v>
      </c>
      <c r="C740">
        <v>6</v>
      </c>
      <c r="D740" s="22">
        <v>36068</v>
      </c>
      <c r="E740">
        <v>7.63283463182053</v>
      </c>
      <c r="F740">
        <v>14.483627204030199</v>
      </c>
      <c r="G740">
        <v>22.962914433529999</v>
      </c>
      <c r="H740">
        <v>17.2325965797469</v>
      </c>
      <c r="I740">
        <v>6.0531893823140104</v>
      </c>
      <c r="J740">
        <v>12.0439356001195</v>
      </c>
      <c r="K740">
        <v>21.2452546306708</v>
      </c>
      <c r="L740">
        <v>14.802229098200399</v>
      </c>
      <c r="M740">
        <v>4.8942319363855198</v>
      </c>
      <c r="N740">
        <v>10.4685668186293</v>
      </c>
      <c r="O740">
        <v>18.651540824675799</v>
      </c>
      <c r="P740">
        <v>13.3140177368292</v>
      </c>
      <c r="Q740">
        <v>10.5653389831801</v>
      </c>
      <c r="R740">
        <v>12.526344212493999</v>
      </c>
      <c r="S740">
        <v>18.822892953875801</v>
      </c>
      <c r="T740">
        <v>15.4676370648312</v>
      </c>
      <c r="U740">
        <v>5.4913294797687904</v>
      </c>
      <c r="V740">
        <v>11.052861511577101</v>
      </c>
      <c r="W740">
        <v>18.290406868234399</v>
      </c>
      <c r="X740">
        <v>13.2201950967094</v>
      </c>
      <c r="Y740">
        <v>7.1181055031962801</v>
      </c>
      <c r="Z740">
        <v>15.193488651921699</v>
      </c>
      <c r="AA740">
        <v>24.987531759403002</v>
      </c>
      <c r="AB740">
        <v>17.4287800091784</v>
      </c>
      <c r="AC740">
        <v>6.0528653931585996</v>
      </c>
      <c r="AD740">
        <v>12.5549780087965</v>
      </c>
      <c r="AE740">
        <v>23.791821561338299</v>
      </c>
      <c r="AF740">
        <v>16.123223740239201</v>
      </c>
      <c r="AG740">
        <v>5.21948838269899</v>
      </c>
      <c r="AH740">
        <v>10.9693596829749</v>
      </c>
      <c r="AI740">
        <v>22.247585606908402</v>
      </c>
      <c r="AJ740">
        <v>16.170843416197702</v>
      </c>
      <c r="AK740">
        <v>9.2030154925080296</v>
      </c>
      <c r="AL740">
        <v>16.744491823945399</v>
      </c>
      <c r="AM740">
        <v>25.121181268709499</v>
      </c>
      <c r="AN740">
        <v>19.4342522881891</v>
      </c>
      <c r="AO740">
        <v>5.8609507787526702</v>
      </c>
      <c r="AP740">
        <v>12.1165869368364</v>
      </c>
      <c r="AQ740">
        <v>20.8202726546874</v>
      </c>
      <c r="AR740">
        <v>14.933068351763399</v>
      </c>
      <c r="AS740">
        <v>6.6492132548453</v>
      </c>
      <c r="AT740">
        <v>13.874819656915101</v>
      </c>
      <c r="AU740">
        <v>22.420570544338201</v>
      </c>
      <c r="AV740">
        <v>15.7324969467874</v>
      </c>
      <c r="AW740">
        <v>7.3572447540186596</v>
      </c>
      <c r="AX740">
        <v>12.370030581039799</v>
      </c>
      <c r="AY740">
        <v>21.268968367006</v>
      </c>
      <c r="AZ740">
        <v>15.2297871051701</v>
      </c>
      <c r="BA740">
        <v>6.0510157036980896</v>
      </c>
      <c r="BB740">
        <v>12.7455034950291</v>
      </c>
      <c r="BC740">
        <v>22.567375432269301</v>
      </c>
      <c r="BD740">
        <v>15.885312429276</v>
      </c>
      <c r="BE740">
        <v>5.3899067453849403</v>
      </c>
      <c r="BF740">
        <v>12.7119328090079</v>
      </c>
      <c r="BG740">
        <v>28.041657528466398</v>
      </c>
      <c r="BH740">
        <v>18.851866480240599</v>
      </c>
      <c r="BI740">
        <v>4.2504435182249702</v>
      </c>
      <c r="BJ740">
        <v>9.2797719274859496</v>
      </c>
      <c r="BK740">
        <v>16.750285430568798</v>
      </c>
      <c r="BL740">
        <v>12.512338174048899</v>
      </c>
    </row>
    <row r="741" spans="1:64" x14ac:dyDescent="0.25">
      <c r="A741" s="15" t="str">
        <f t="shared" si="22"/>
        <v xml:space="preserve">  Ag [NCL+DQ] / [Capital + ALLL]--36068</v>
      </c>
      <c r="B741" s="15" t="str">
        <f t="shared" si="23"/>
        <v xml:space="preserve">  Ag [NCL+DQ] / [Capital + ALLL]</v>
      </c>
      <c r="C741">
        <v>7</v>
      </c>
      <c r="D741" s="22">
        <v>36068</v>
      </c>
      <c r="E741">
        <v>0</v>
      </c>
      <c r="F741">
        <v>0</v>
      </c>
      <c r="G741">
        <v>3.54247498986284</v>
      </c>
      <c r="H741">
        <v>3.1052401370951501</v>
      </c>
      <c r="I741">
        <v>0</v>
      </c>
      <c r="J741">
        <v>0.44133772764021101</v>
      </c>
      <c r="K741">
        <v>4.7152057401699503</v>
      </c>
      <c r="L741">
        <v>3.70620590237835</v>
      </c>
      <c r="M741">
        <v>0</v>
      </c>
      <c r="N741">
        <v>0</v>
      </c>
      <c r="O741">
        <v>1.1060815902299601</v>
      </c>
      <c r="P741">
        <v>1.51307896182951</v>
      </c>
      <c r="Q741">
        <v>0</v>
      </c>
      <c r="R741">
        <v>0</v>
      </c>
      <c r="S741">
        <v>0</v>
      </c>
      <c r="T741">
        <v>0</v>
      </c>
      <c r="U741">
        <v>0</v>
      </c>
      <c r="V741">
        <v>0.163048541880183</v>
      </c>
      <c r="W741">
        <v>3.1152647975077898</v>
      </c>
      <c r="X741">
        <v>2.7720836449372102</v>
      </c>
      <c r="Y741">
        <v>0</v>
      </c>
      <c r="Z741">
        <v>0.124381529845408</v>
      </c>
      <c r="AA741">
        <v>5.0810233923667498</v>
      </c>
      <c r="AB741">
        <v>4.1174876372081801</v>
      </c>
      <c r="AC741">
        <v>0.95794392523364502</v>
      </c>
      <c r="AD741">
        <v>5.32760854653083</v>
      </c>
      <c r="AE741">
        <v>12.883584997564499</v>
      </c>
      <c r="AF741">
        <v>8.3048890647701299</v>
      </c>
      <c r="AG741">
        <v>0</v>
      </c>
      <c r="AH741">
        <v>2.46449914490498</v>
      </c>
      <c r="AI741">
        <v>8.0750585357335094</v>
      </c>
      <c r="AJ741">
        <v>5.76962505338168</v>
      </c>
      <c r="AK741">
        <v>0</v>
      </c>
      <c r="AL741">
        <v>0</v>
      </c>
      <c r="AM741">
        <v>2.7363037677505102</v>
      </c>
      <c r="AN741">
        <v>2.90277680124264</v>
      </c>
      <c r="AO741">
        <v>0.41413282209006702</v>
      </c>
      <c r="AP741">
        <v>3.4398453715201902</v>
      </c>
      <c r="AQ741">
        <v>9.5109713596609708</v>
      </c>
      <c r="AR741">
        <v>6.6666927279334498</v>
      </c>
      <c r="AS741">
        <v>0</v>
      </c>
      <c r="AT741">
        <v>0.44575299020590498</v>
      </c>
      <c r="AU741">
        <v>4.3546558468465699</v>
      </c>
      <c r="AV741">
        <v>3.8636891131151199</v>
      </c>
      <c r="AW741">
        <v>0</v>
      </c>
      <c r="AX741">
        <v>0</v>
      </c>
      <c r="AY741">
        <v>0.96498319163622404</v>
      </c>
      <c r="AZ741">
        <v>1.5075757845359199</v>
      </c>
      <c r="BA741">
        <v>0</v>
      </c>
      <c r="BB741">
        <v>0</v>
      </c>
      <c r="BC741">
        <v>0.579634976207417</v>
      </c>
      <c r="BD741">
        <v>1.46101970535833</v>
      </c>
      <c r="BE741">
        <v>0</v>
      </c>
      <c r="BF741">
        <v>0</v>
      </c>
      <c r="BG741">
        <v>1.69106369382712</v>
      </c>
      <c r="BH741">
        <v>1.1037728039944901</v>
      </c>
      <c r="BI741">
        <v>0</v>
      </c>
      <c r="BJ741">
        <v>0</v>
      </c>
      <c r="BK741">
        <v>0</v>
      </c>
      <c r="BL741">
        <v>0.62597139248116296</v>
      </c>
    </row>
    <row r="742" spans="1:64" x14ac:dyDescent="0.25">
      <c r="A742" s="15" t="str">
        <f t="shared" si="22"/>
        <v xml:space="preserve">  CLD [NCL+DQ] / [Capital + ALLL]--36068</v>
      </c>
      <c r="B742" s="15" t="str">
        <f t="shared" si="23"/>
        <v xml:space="preserve">  CLD [NCL+DQ] / [Capital + ALLL]</v>
      </c>
      <c r="C742">
        <v>8</v>
      </c>
      <c r="D742" s="22">
        <v>36068</v>
      </c>
      <c r="E742">
        <v>0</v>
      </c>
      <c r="F742">
        <v>0</v>
      </c>
      <c r="G742">
        <v>0</v>
      </c>
      <c r="H742">
        <v>0.493560763874411</v>
      </c>
      <c r="I742">
        <v>0</v>
      </c>
      <c r="J742">
        <v>0</v>
      </c>
      <c r="K742">
        <v>0</v>
      </c>
      <c r="L742">
        <v>0.199099671895104</v>
      </c>
      <c r="M742">
        <v>0</v>
      </c>
      <c r="N742">
        <v>0</v>
      </c>
      <c r="O742">
        <v>0</v>
      </c>
      <c r="P742">
        <v>0.34854085913479599</v>
      </c>
      <c r="Q742">
        <v>0</v>
      </c>
      <c r="R742">
        <v>0</v>
      </c>
      <c r="S742">
        <v>0</v>
      </c>
      <c r="T742">
        <v>7.6343648208469098E-3</v>
      </c>
      <c r="U742">
        <v>0</v>
      </c>
      <c r="V742">
        <v>0</v>
      </c>
      <c r="W742">
        <v>0</v>
      </c>
      <c r="X742">
        <v>0.21056486704036401</v>
      </c>
      <c r="Y742">
        <v>0</v>
      </c>
      <c r="Z742">
        <v>0</v>
      </c>
      <c r="AA742">
        <v>0.10216619033627999</v>
      </c>
      <c r="AB742">
        <v>0.61871990682094002</v>
      </c>
      <c r="AC742">
        <v>0</v>
      </c>
      <c r="AD742">
        <v>0</v>
      </c>
      <c r="AE742">
        <v>0</v>
      </c>
      <c r="AF742">
        <v>0.13183923060474401</v>
      </c>
      <c r="AG742">
        <v>0</v>
      </c>
      <c r="AH742">
        <v>0</v>
      </c>
      <c r="AI742">
        <v>0</v>
      </c>
      <c r="AJ742">
        <v>5.6255458310879899E-2</v>
      </c>
      <c r="AK742">
        <v>0</v>
      </c>
      <c r="AL742">
        <v>0</v>
      </c>
      <c r="AM742">
        <v>0</v>
      </c>
      <c r="AN742">
        <v>0.38899157841864201</v>
      </c>
      <c r="AO742">
        <v>0</v>
      </c>
      <c r="AP742">
        <v>0</v>
      </c>
      <c r="AQ742">
        <v>0</v>
      </c>
      <c r="AR742">
        <v>0.118558534668565</v>
      </c>
      <c r="AS742">
        <v>0</v>
      </c>
      <c r="AT742">
        <v>0</v>
      </c>
      <c r="AU742">
        <v>0</v>
      </c>
      <c r="AV742">
        <v>0.28773452284969198</v>
      </c>
      <c r="AW742">
        <v>0</v>
      </c>
      <c r="AX742">
        <v>0</v>
      </c>
      <c r="AY742">
        <v>0</v>
      </c>
      <c r="AZ742">
        <v>0.25566053361353902</v>
      </c>
      <c r="BA742">
        <v>0</v>
      </c>
      <c r="BB742">
        <v>0</v>
      </c>
      <c r="BC742">
        <v>0</v>
      </c>
      <c r="BD742">
        <v>0.35260961582845302</v>
      </c>
      <c r="BE742">
        <v>0</v>
      </c>
      <c r="BF742">
        <v>0</v>
      </c>
      <c r="BG742">
        <v>1.94213977191511E-2</v>
      </c>
      <c r="BH742">
        <v>0.61059155940697796</v>
      </c>
      <c r="BI742">
        <v>0</v>
      </c>
      <c r="BJ742">
        <v>0</v>
      </c>
      <c r="BK742">
        <v>0</v>
      </c>
      <c r="BL742">
        <v>0.67491047356327705</v>
      </c>
    </row>
    <row r="743" spans="1:64" x14ac:dyDescent="0.25">
      <c r="A743" s="15" t="str">
        <f t="shared" si="22"/>
        <v xml:space="preserve">  CRE [NCL+DQ] / [Capital + ALLL]--36068</v>
      </c>
      <c r="B743" s="15" t="str">
        <f t="shared" si="23"/>
        <v xml:space="preserve">  CRE [NCL+DQ] / [Capital + ALLL]</v>
      </c>
      <c r="C743">
        <v>9</v>
      </c>
      <c r="D743" s="22">
        <v>36068</v>
      </c>
      <c r="E743">
        <v>0</v>
      </c>
      <c r="F743">
        <v>0.93881248455900501</v>
      </c>
      <c r="G743">
        <v>3.0674349049461198</v>
      </c>
      <c r="H743">
        <v>2.3193297401439099</v>
      </c>
      <c r="I743">
        <v>0</v>
      </c>
      <c r="J743">
        <v>0</v>
      </c>
      <c r="K743">
        <v>2.2578324911258298</v>
      </c>
      <c r="L743">
        <v>1.7707390492314601</v>
      </c>
      <c r="M743">
        <v>0</v>
      </c>
      <c r="N743">
        <v>0.35974044758976698</v>
      </c>
      <c r="O743">
        <v>2.6492682403417298</v>
      </c>
      <c r="P743">
        <v>2.0182385335081801</v>
      </c>
      <c r="Q743">
        <v>0</v>
      </c>
      <c r="R743">
        <v>0</v>
      </c>
      <c r="S743">
        <v>0.83912167720782804</v>
      </c>
      <c r="T743">
        <v>1.20236325575432</v>
      </c>
      <c r="U743">
        <v>0</v>
      </c>
      <c r="V743">
        <v>0</v>
      </c>
      <c r="W743">
        <v>2.4001959343619901</v>
      </c>
      <c r="X743">
        <v>1.66541822740996</v>
      </c>
      <c r="Y743">
        <v>0</v>
      </c>
      <c r="Z743">
        <v>0.45403338039736901</v>
      </c>
      <c r="AA743">
        <v>2.2183429030175201</v>
      </c>
      <c r="AB743">
        <v>2.3675350496439802</v>
      </c>
      <c r="AC743">
        <v>0</v>
      </c>
      <c r="AD743">
        <v>0</v>
      </c>
      <c r="AE743">
        <v>1.2566528681253699</v>
      </c>
      <c r="AF743">
        <v>1.53789909732406</v>
      </c>
      <c r="AG743">
        <v>0</v>
      </c>
      <c r="AH743">
        <v>0</v>
      </c>
      <c r="AI743">
        <v>0.39491559147541699</v>
      </c>
      <c r="AJ743">
        <v>0.98657326562638203</v>
      </c>
      <c r="AK743">
        <v>2.4090580582992099E-2</v>
      </c>
      <c r="AL743">
        <v>1.3406100439041799</v>
      </c>
      <c r="AM743">
        <v>7.0057922574256297</v>
      </c>
      <c r="AN743">
        <v>3.6737491840361001</v>
      </c>
      <c r="AO743">
        <v>0</v>
      </c>
      <c r="AP743">
        <v>0</v>
      </c>
      <c r="AQ743">
        <v>1.42468830863326</v>
      </c>
      <c r="AR743">
        <v>1.22277510979468</v>
      </c>
      <c r="AS743">
        <v>0</v>
      </c>
      <c r="AT743">
        <v>0.32270684129448401</v>
      </c>
      <c r="AU743">
        <v>2.6712377947193802</v>
      </c>
      <c r="AV743">
        <v>2.0410221359120202</v>
      </c>
      <c r="AW743">
        <v>0</v>
      </c>
      <c r="AX743">
        <v>0.37012790814785002</v>
      </c>
      <c r="AY743">
        <v>3.0178910312285301</v>
      </c>
      <c r="AZ743">
        <v>2.2640226202949298</v>
      </c>
      <c r="BA743">
        <v>0</v>
      </c>
      <c r="BB743">
        <v>0.224087292842021</v>
      </c>
      <c r="BC743">
        <v>2.5820391638634801</v>
      </c>
      <c r="BD743">
        <v>2.2826986037379799</v>
      </c>
      <c r="BE743">
        <v>0</v>
      </c>
      <c r="BF743">
        <v>0.15154210134830801</v>
      </c>
      <c r="BG743">
        <v>2.18185300975495</v>
      </c>
      <c r="BH743">
        <v>2.0742927095936401</v>
      </c>
      <c r="BI743">
        <v>0</v>
      </c>
      <c r="BJ743">
        <v>0.70670617135476699</v>
      </c>
      <c r="BK743">
        <v>3.8155306170426</v>
      </c>
      <c r="BL743">
        <v>2.8265639993725098</v>
      </c>
    </row>
    <row r="744" spans="1:64" x14ac:dyDescent="0.25">
      <c r="A744" s="15" t="str">
        <f t="shared" si="22"/>
        <v xml:space="preserve">  Res RE [NCL+DQ] / [Capital + ALLL]--36068</v>
      </c>
      <c r="B744" s="15" t="str">
        <f t="shared" si="23"/>
        <v xml:space="preserve">  Res RE [NCL+DQ] / [Capital + ALLL]</v>
      </c>
      <c r="C744">
        <v>10</v>
      </c>
      <c r="D744" s="22">
        <v>36068</v>
      </c>
      <c r="E744">
        <v>0.16287085850687699</v>
      </c>
      <c r="F744">
        <v>1.6268054045659299</v>
      </c>
      <c r="G744">
        <v>4.40638768491102</v>
      </c>
      <c r="H744">
        <v>2.7708395797084302</v>
      </c>
      <c r="I744">
        <v>0.150928638750984</v>
      </c>
      <c r="J744">
        <v>1.4517301010789101</v>
      </c>
      <c r="K744">
        <v>3.5342581508211199</v>
      </c>
      <c r="L744">
        <v>2.4521131914263399</v>
      </c>
      <c r="M744">
        <v>0.33326416594799102</v>
      </c>
      <c r="N744">
        <v>1.9985418704875999</v>
      </c>
      <c r="O744">
        <v>4.8276317348034796</v>
      </c>
      <c r="P744">
        <v>3.2642336728179302</v>
      </c>
      <c r="Q744">
        <v>2.36225829876454</v>
      </c>
      <c r="R744">
        <v>4.4539593504125303</v>
      </c>
      <c r="S744">
        <v>7.0483411909735301</v>
      </c>
      <c r="T744">
        <v>4.8401969130875901</v>
      </c>
      <c r="U744">
        <v>0.30519948948448999</v>
      </c>
      <c r="V744">
        <v>1.7358490566037701</v>
      </c>
      <c r="W744">
        <v>3.6884441828526602</v>
      </c>
      <c r="X744">
        <v>2.4650863680500401</v>
      </c>
      <c r="Y744">
        <v>0.220217985004661</v>
      </c>
      <c r="Z744">
        <v>1.6302088452535699</v>
      </c>
      <c r="AA744">
        <v>3.32859848484848</v>
      </c>
      <c r="AB744">
        <v>2.7908044903389402</v>
      </c>
      <c r="AC744">
        <v>0</v>
      </c>
      <c r="AD744">
        <v>0.36391495882014901</v>
      </c>
      <c r="AE744">
        <v>1.41765533882968</v>
      </c>
      <c r="AF744">
        <v>0.87471141735732805</v>
      </c>
      <c r="AG744">
        <v>0</v>
      </c>
      <c r="AH744">
        <v>0.163080753440798</v>
      </c>
      <c r="AI744">
        <v>1.0880216010794199</v>
      </c>
      <c r="AJ744">
        <v>0.75485754462583698</v>
      </c>
      <c r="AK744">
        <v>2.6011764020191901</v>
      </c>
      <c r="AL744">
        <v>4.7847137237963899</v>
      </c>
      <c r="AM744">
        <v>8.5048996217091695</v>
      </c>
      <c r="AN744">
        <v>5.7167533668671702</v>
      </c>
      <c r="AO744">
        <v>0</v>
      </c>
      <c r="AP744">
        <v>0.80949401299090196</v>
      </c>
      <c r="AQ744">
        <v>2.4694356016580401</v>
      </c>
      <c r="AR744">
        <v>1.7011542161442701</v>
      </c>
      <c r="AS744">
        <v>0.22913177175730501</v>
      </c>
      <c r="AT744">
        <v>1.80311655150811</v>
      </c>
      <c r="AU744">
        <v>4.0479765734090902</v>
      </c>
      <c r="AV744">
        <v>2.7493892650511702</v>
      </c>
      <c r="AW744">
        <v>1.4562173605975399</v>
      </c>
      <c r="AX744">
        <v>3.5631541104098399</v>
      </c>
      <c r="AY744">
        <v>6.5046814795343098</v>
      </c>
      <c r="AZ744">
        <v>4.5117834169753097</v>
      </c>
      <c r="BA744">
        <v>0.17223410457414301</v>
      </c>
      <c r="BB744">
        <v>1.6294101629226001</v>
      </c>
      <c r="BC744">
        <v>3.7738113283815902</v>
      </c>
      <c r="BD744">
        <v>2.46337039797017</v>
      </c>
      <c r="BE744">
        <v>5.1210269366016902E-3</v>
      </c>
      <c r="BF744">
        <v>0.74505376357874997</v>
      </c>
      <c r="BG744">
        <v>2.4900978196221399</v>
      </c>
      <c r="BH744">
        <v>1.5293623214349801</v>
      </c>
      <c r="BI744">
        <v>0.20437113287669501</v>
      </c>
      <c r="BJ744">
        <v>1.3843555182284299</v>
      </c>
      <c r="BK744">
        <v>3.69428156735946</v>
      </c>
      <c r="BL744">
        <v>2.39619564497968</v>
      </c>
    </row>
    <row r="745" spans="1:64" x14ac:dyDescent="0.25">
      <c r="A745" s="15" t="str">
        <f t="shared" si="22"/>
        <v xml:space="preserve">  C&amp;I [NCL+DQ] / [Capital + ALLL]--36068</v>
      </c>
      <c r="B745" s="15" t="str">
        <f t="shared" si="23"/>
        <v xml:space="preserve">  C&amp;I [NCL+DQ] / [Capital + ALLL]</v>
      </c>
      <c r="C745">
        <v>11</v>
      </c>
      <c r="D745" s="22">
        <v>36068</v>
      </c>
      <c r="E745">
        <v>1.5593011844751301</v>
      </c>
      <c r="F745">
        <v>4.1457858769931697</v>
      </c>
      <c r="G745">
        <v>10.6356308155879</v>
      </c>
      <c r="H745">
        <v>7.7566036423466302</v>
      </c>
      <c r="I745">
        <v>1.1611720457219701</v>
      </c>
      <c r="J745">
        <v>3.8539379942384699</v>
      </c>
      <c r="K745">
        <v>8.9462588265692098</v>
      </c>
      <c r="L745">
        <v>6.2111672179613198</v>
      </c>
      <c r="M745">
        <v>0.45592106928083498</v>
      </c>
      <c r="N745">
        <v>2.0979590132260499</v>
      </c>
      <c r="O745">
        <v>5.6197981684809699</v>
      </c>
      <c r="P745">
        <v>4.1879746423045203</v>
      </c>
      <c r="Q745">
        <v>1.4239780496507499</v>
      </c>
      <c r="R745">
        <v>5.7671027346287298</v>
      </c>
      <c r="S745">
        <v>9.4641527526193396</v>
      </c>
      <c r="T745">
        <v>7.0108451721957898</v>
      </c>
      <c r="U745">
        <v>0.774173161997051</v>
      </c>
      <c r="V745">
        <v>3.2143720293241</v>
      </c>
      <c r="W745">
        <v>7.4446192954848103</v>
      </c>
      <c r="X745">
        <v>5.0315755147677299</v>
      </c>
      <c r="Y745">
        <v>1.7270897467183799</v>
      </c>
      <c r="Z745">
        <v>5.0562835084028697</v>
      </c>
      <c r="AA745">
        <v>11.814540866122</v>
      </c>
      <c r="AB745">
        <v>8.5634390008054293</v>
      </c>
      <c r="AC745">
        <v>2.98358260602099</v>
      </c>
      <c r="AD745">
        <v>6.9247051708497098</v>
      </c>
      <c r="AE745">
        <v>13.6410256410256</v>
      </c>
      <c r="AF745">
        <v>9.54684933217065</v>
      </c>
      <c r="AG745">
        <v>0.70540917596050001</v>
      </c>
      <c r="AH745">
        <v>3.7666418667799699</v>
      </c>
      <c r="AI745">
        <v>10.0664301242393</v>
      </c>
      <c r="AJ745">
        <v>7.1019651211563604</v>
      </c>
      <c r="AK745">
        <v>1.4126633381551601</v>
      </c>
      <c r="AL745">
        <v>3.4222649203567701</v>
      </c>
      <c r="AM745">
        <v>7.7097553224758499</v>
      </c>
      <c r="AN745">
        <v>6.6424492895416396</v>
      </c>
      <c r="AO745">
        <v>1.77153061837485</v>
      </c>
      <c r="AP745">
        <v>5.2718300554302804</v>
      </c>
      <c r="AQ745">
        <v>11.1450506734668</v>
      </c>
      <c r="AR745">
        <v>7.53107292291131</v>
      </c>
      <c r="AS745">
        <v>1.38569390010994</v>
      </c>
      <c r="AT745">
        <v>4.3390211510483097</v>
      </c>
      <c r="AU745">
        <v>9.5363784100596796</v>
      </c>
      <c r="AV745">
        <v>6.5015796337604801</v>
      </c>
      <c r="AW745">
        <v>0.84637483689668602</v>
      </c>
      <c r="AX745">
        <v>2.98358260602099</v>
      </c>
      <c r="AY745">
        <v>6.6478977865875297</v>
      </c>
      <c r="AZ745">
        <v>4.9239391687200902</v>
      </c>
      <c r="BA745">
        <v>1.4895432687868599</v>
      </c>
      <c r="BB745">
        <v>5.0005066678562997</v>
      </c>
      <c r="BC745">
        <v>10.3782993475774</v>
      </c>
      <c r="BD745">
        <v>7.9361631446166303</v>
      </c>
      <c r="BE745">
        <v>5.3960716598316402E-2</v>
      </c>
      <c r="BF745">
        <v>1.63658970225977</v>
      </c>
      <c r="BG745">
        <v>4.0823045422006601</v>
      </c>
      <c r="BH745">
        <v>3.7506737557436098</v>
      </c>
      <c r="BI745">
        <v>0.33673201572553202</v>
      </c>
      <c r="BJ745">
        <v>2.8685893697596798</v>
      </c>
      <c r="BK745">
        <v>5.7908140235205998</v>
      </c>
      <c r="BL745">
        <v>4.2564697086642296</v>
      </c>
    </row>
    <row r="746" spans="1:64" x14ac:dyDescent="0.25">
      <c r="A746" s="15" t="str">
        <f t="shared" si="22"/>
        <v xml:space="preserve">  Ind [NCL+DQ] / [Capital + ALLL]--36068</v>
      </c>
      <c r="B746" s="15" t="str">
        <f t="shared" si="23"/>
        <v xml:space="preserve">  Ind [NCL+DQ] / [Capital + ALLL]</v>
      </c>
      <c r="C746">
        <v>12</v>
      </c>
      <c r="D746" s="22">
        <v>36068</v>
      </c>
      <c r="E746">
        <v>0.78457230254577204</v>
      </c>
      <c r="F746">
        <v>1.3806913996627299</v>
      </c>
      <c r="G746">
        <v>3.2882622634602798</v>
      </c>
      <c r="H746">
        <v>3.2175471126561499</v>
      </c>
      <c r="I746">
        <v>0.50192157403208204</v>
      </c>
      <c r="J746">
        <v>1.3068660470572</v>
      </c>
      <c r="K746">
        <v>2.6521358732100602</v>
      </c>
      <c r="L746">
        <v>2.0561692899711899</v>
      </c>
      <c r="M746">
        <v>0.35688975088587199</v>
      </c>
      <c r="N746">
        <v>1.27050053568232</v>
      </c>
      <c r="O746">
        <v>2.9562982470582302</v>
      </c>
      <c r="P746">
        <v>2.2631907785764001</v>
      </c>
      <c r="Q746">
        <v>1.3871085922977699</v>
      </c>
      <c r="R746">
        <v>1.9704305976383001</v>
      </c>
      <c r="S746">
        <v>2.7609127712551702</v>
      </c>
      <c r="T746">
        <v>2.34497237947074</v>
      </c>
      <c r="U746">
        <v>0.54123711340206204</v>
      </c>
      <c r="V746">
        <v>1.35773317591499</v>
      </c>
      <c r="W746">
        <v>2.6513652552433702</v>
      </c>
      <c r="X746">
        <v>1.99954066930776</v>
      </c>
      <c r="Y746">
        <v>0.55595843556741398</v>
      </c>
      <c r="Z746">
        <v>1.39244261429098</v>
      </c>
      <c r="AA746">
        <v>3.1003430888251602</v>
      </c>
      <c r="AB746">
        <v>2.1458651068695902</v>
      </c>
      <c r="AC746">
        <v>0.33964095099466302</v>
      </c>
      <c r="AD746">
        <v>0.93739537997991296</v>
      </c>
      <c r="AE746">
        <v>1.9575037644303199</v>
      </c>
      <c r="AF746">
        <v>1.4687441638896801</v>
      </c>
      <c r="AG746">
        <v>0.28393560765975001</v>
      </c>
      <c r="AH746">
        <v>1.2417946657055099</v>
      </c>
      <c r="AI746">
        <v>2.88106536113321</v>
      </c>
      <c r="AJ746">
        <v>4.8455542143835801</v>
      </c>
      <c r="AK746">
        <v>0.72633289173827298</v>
      </c>
      <c r="AL746">
        <v>1.3423082953055101</v>
      </c>
      <c r="AM746">
        <v>2.9191861246283199</v>
      </c>
      <c r="AN746">
        <v>2.06584542432913</v>
      </c>
      <c r="AO746">
        <v>0.42056168104825797</v>
      </c>
      <c r="AP746">
        <v>1.1744698871714201</v>
      </c>
      <c r="AQ746">
        <v>2.3914709841381998</v>
      </c>
      <c r="AR746">
        <v>1.74820911680506</v>
      </c>
      <c r="AS746">
        <v>0.61598678242584404</v>
      </c>
      <c r="AT746">
        <v>1.2919348589342501</v>
      </c>
      <c r="AU746">
        <v>2.5962497790013499</v>
      </c>
      <c r="AV746">
        <v>1.93143387960567</v>
      </c>
      <c r="AW746">
        <v>0.81029115177683397</v>
      </c>
      <c r="AX746">
        <v>1.7276014463639999</v>
      </c>
      <c r="AY746">
        <v>3.0852470063614401</v>
      </c>
      <c r="AZ746">
        <v>2.2995147860362302</v>
      </c>
      <c r="BA746">
        <v>0.48122686752838401</v>
      </c>
      <c r="BB746">
        <v>1.2340439376091401</v>
      </c>
      <c r="BC746">
        <v>2.60210352024813</v>
      </c>
      <c r="BD746">
        <v>1.89123327257754</v>
      </c>
      <c r="BE746">
        <v>0.19286435278862399</v>
      </c>
      <c r="BF746">
        <v>2.0489856433093201</v>
      </c>
      <c r="BG746">
        <v>9.3247004339327493</v>
      </c>
      <c r="BH746">
        <v>10.369759925877901</v>
      </c>
      <c r="BI746">
        <v>0.39353567323314897</v>
      </c>
      <c r="BJ746">
        <v>1.0448757922773499</v>
      </c>
      <c r="BK746">
        <v>2.0512109302086201</v>
      </c>
      <c r="BL746">
        <v>1.6574778254178</v>
      </c>
    </row>
    <row r="747" spans="1:64" x14ac:dyDescent="0.25">
      <c r="A747" s="15" t="str">
        <f t="shared" si="22"/>
        <v xml:space="preserve">  OREO / [Capital + ALLL]--36068</v>
      </c>
      <c r="B747" s="15" t="str">
        <f t="shared" si="23"/>
        <v xml:space="preserve">  OREO / [Capital + ALLL]</v>
      </c>
      <c r="C747">
        <v>13</v>
      </c>
      <c r="D747" s="22">
        <v>36068</v>
      </c>
      <c r="E747">
        <v>0</v>
      </c>
      <c r="F747">
        <v>0</v>
      </c>
      <c r="G747">
        <v>1.04702837012865</v>
      </c>
      <c r="H747">
        <v>1.0744365300173</v>
      </c>
      <c r="I747">
        <v>0</v>
      </c>
      <c r="J747">
        <v>0</v>
      </c>
      <c r="K747">
        <v>0.62696326118095402</v>
      </c>
      <c r="L747">
        <v>0.693496721507317</v>
      </c>
      <c r="M747">
        <v>0</v>
      </c>
      <c r="N747">
        <v>0</v>
      </c>
      <c r="O747">
        <v>0.96798717558088498</v>
      </c>
      <c r="P747">
        <v>0.92637596229308905</v>
      </c>
      <c r="Q747">
        <v>0.16945407426131401</v>
      </c>
      <c r="R747">
        <v>1.06256639129405</v>
      </c>
      <c r="S747">
        <v>2.5943322771593</v>
      </c>
      <c r="T747">
        <v>1.7630977185456</v>
      </c>
      <c r="U747">
        <v>0</v>
      </c>
      <c r="V747">
        <v>0</v>
      </c>
      <c r="W747">
        <v>0.44759418127564299</v>
      </c>
      <c r="X747">
        <v>0.59746234666459896</v>
      </c>
      <c r="Y747">
        <v>0</v>
      </c>
      <c r="Z747">
        <v>0</v>
      </c>
      <c r="AA747">
        <v>0.750922920523032</v>
      </c>
      <c r="AB747">
        <v>0.81017468739342902</v>
      </c>
      <c r="AC747">
        <v>0</v>
      </c>
      <c r="AD747">
        <v>0</v>
      </c>
      <c r="AE747">
        <v>0.16133369185264901</v>
      </c>
      <c r="AF747">
        <v>0.65305258615427697</v>
      </c>
      <c r="AG747">
        <v>0</v>
      </c>
      <c r="AH747">
        <v>0</v>
      </c>
      <c r="AI747">
        <v>0.90752134093247705</v>
      </c>
      <c r="AJ747">
        <v>0.98806534465895601</v>
      </c>
      <c r="AK747">
        <v>0</v>
      </c>
      <c r="AL747">
        <v>0</v>
      </c>
      <c r="AM747">
        <v>0.68747242177700396</v>
      </c>
      <c r="AN747">
        <v>0.70809062397010702</v>
      </c>
      <c r="AO747">
        <v>0</v>
      </c>
      <c r="AP747">
        <v>0</v>
      </c>
      <c r="AQ747">
        <v>0.50517908084569396</v>
      </c>
      <c r="AR747">
        <v>0.74778839024233401</v>
      </c>
      <c r="AS747">
        <v>0</v>
      </c>
      <c r="AT747">
        <v>0</v>
      </c>
      <c r="AU747">
        <v>0.37146398933185398</v>
      </c>
      <c r="AV747">
        <v>0.559218032194849</v>
      </c>
      <c r="AW747">
        <v>0</v>
      </c>
      <c r="AX747">
        <v>0</v>
      </c>
      <c r="AY747">
        <v>1.0063460141385101</v>
      </c>
      <c r="AZ747">
        <v>0.84857605019814897</v>
      </c>
      <c r="BA747">
        <v>0</v>
      </c>
      <c r="BB747">
        <v>0</v>
      </c>
      <c r="BC747">
        <v>0.80171189790348496</v>
      </c>
      <c r="BD747">
        <v>0.79866312147544805</v>
      </c>
      <c r="BE747">
        <v>0</v>
      </c>
      <c r="BF747">
        <v>0</v>
      </c>
      <c r="BG747">
        <v>0.25850905629834903</v>
      </c>
      <c r="BH747">
        <v>0.27170210343004703</v>
      </c>
      <c r="BI747">
        <v>0</v>
      </c>
      <c r="BJ747">
        <v>0</v>
      </c>
      <c r="BK747">
        <v>0.38823868204037598</v>
      </c>
      <c r="BL747">
        <v>0.70626428088586002</v>
      </c>
    </row>
    <row r="748" spans="1:64" x14ac:dyDescent="0.25">
      <c r="A748" s="15" t="str">
        <f t="shared" si="22"/>
        <v>ROAA--36068</v>
      </c>
      <c r="B748" s="15" t="str">
        <f t="shared" si="23"/>
        <v>ROAA</v>
      </c>
      <c r="C748">
        <v>14</v>
      </c>
      <c r="D748" s="22">
        <v>36068</v>
      </c>
      <c r="E748">
        <v>1.075</v>
      </c>
      <c r="F748">
        <v>1.34</v>
      </c>
      <c r="G748">
        <v>1.665</v>
      </c>
      <c r="H748">
        <v>1.45414141414141</v>
      </c>
      <c r="I748">
        <v>0.97</v>
      </c>
      <c r="J748">
        <v>1.28</v>
      </c>
      <c r="K748">
        <v>1.62</v>
      </c>
      <c r="L748">
        <v>1.3063900862069</v>
      </c>
      <c r="M748">
        <v>0.9</v>
      </c>
      <c r="N748">
        <v>1.21</v>
      </c>
      <c r="O748">
        <v>1.54</v>
      </c>
      <c r="P748">
        <v>1.16791227668346</v>
      </c>
      <c r="Q748">
        <v>1.1950000000000001</v>
      </c>
      <c r="R748">
        <v>1.27</v>
      </c>
      <c r="S748">
        <v>1.42</v>
      </c>
      <c r="T748">
        <v>1.29678571428571</v>
      </c>
      <c r="U748">
        <v>0.9</v>
      </c>
      <c r="V748">
        <v>1.23</v>
      </c>
      <c r="W748">
        <v>1.62</v>
      </c>
      <c r="X748">
        <v>1.26579881656805</v>
      </c>
      <c r="Y748">
        <v>1.02</v>
      </c>
      <c r="Z748">
        <v>1.41</v>
      </c>
      <c r="AA748">
        <v>1.7150000000000001</v>
      </c>
      <c r="AB748">
        <v>1.3475555555555601</v>
      </c>
      <c r="AC748">
        <v>0.93</v>
      </c>
      <c r="AD748">
        <v>1.18</v>
      </c>
      <c r="AE748">
        <v>1.51</v>
      </c>
      <c r="AF748">
        <v>1.16069565217391</v>
      </c>
      <c r="AG748">
        <v>1.04</v>
      </c>
      <c r="AH748">
        <v>1.4450000000000001</v>
      </c>
      <c r="AI748">
        <v>1.9424999999999999</v>
      </c>
      <c r="AJ748">
        <v>1.73892156862745</v>
      </c>
      <c r="AK748">
        <v>1.0349999999999999</v>
      </c>
      <c r="AL748">
        <v>1.2549999999999999</v>
      </c>
      <c r="AM748">
        <v>1.4975000000000001</v>
      </c>
      <c r="AN748">
        <v>1.2746666666666699</v>
      </c>
      <c r="AO748">
        <v>0.97750000000000004</v>
      </c>
      <c r="AP748">
        <v>1.26</v>
      </c>
      <c r="AQ748">
        <v>1.62</v>
      </c>
      <c r="AR748">
        <v>1.2887500000000001</v>
      </c>
      <c r="AS748">
        <v>0.98250000000000004</v>
      </c>
      <c r="AT748">
        <v>1.27</v>
      </c>
      <c r="AU748">
        <v>1.65</v>
      </c>
      <c r="AV748">
        <v>1.3302261306532699</v>
      </c>
      <c r="AW748">
        <v>0.97</v>
      </c>
      <c r="AX748">
        <v>1.26</v>
      </c>
      <c r="AY748">
        <v>1.6</v>
      </c>
      <c r="AZ748">
        <v>1.2990169491525401</v>
      </c>
      <c r="BA748">
        <v>0.96</v>
      </c>
      <c r="BB748">
        <v>1.2949999999999999</v>
      </c>
      <c r="BC748">
        <v>1.7275</v>
      </c>
      <c r="BD748">
        <v>1.23440217391304</v>
      </c>
      <c r="BE748">
        <v>1.1375</v>
      </c>
      <c r="BF748">
        <v>1.42</v>
      </c>
      <c r="BG748">
        <v>1.895</v>
      </c>
      <c r="BH748">
        <v>2.06520833333333</v>
      </c>
      <c r="BI748">
        <v>0.8075</v>
      </c>
      <c r="BJ748">
        <v>1.23</v>
      </c>
      <c r="BK748">
        <v>1.7749999999999999</v>
      </c>
      <c r="BL748">
        <v>1.211640625</v>
      </c>
    </row>
    <row r="749" spans="1:64" x14ac:dyDescent="0.25">
      <c r="A749" s="15" t="str">
        <f t="shared" si="22"/>
        <v>NIM--36068</v>
      </c>
      <c r="B749" s="15" t="str">
        <f t="shared" si="23"/>
        <v>NIM</v>
      </c>
      <c r="C749">
        <v>15</v>
      </c>
      <c r="D749" s="22">
        <v>36068</v>
      </c>
      <c r="E749">
        <v>4.5250000000000004</v>
      </c>
      <c r="F749">
        <v>4.84</v>
      </c>
      <c r="G749">
        <v>5.4249999999999998</v>
      </c>
      <c r="H749">
        <v>5.6611111111111097</v>
      </c>
      <c r="I749">
        <v>4.33</v>
      </c>
      <c r="J749">
        <v>4.75</v>
      </c>
      <c r="K749">
        <v>5.2</v>
      </c>
      <c r="L749">
        <v>4.7989439655172399</v>
      </c>
      <c r="M749">
        <v>4.1100000000000003</v>
      </c>
      <c r="N749">
        <v>4.58</v>
      </c>
      <c r="O749">
        <v>5.12</v>
      </c>
      <c r="P749">
        <v>4.6466170407695797</v>
      </c>
      <c r="Q749">
        <v>4.6974999999999998</v>
      </c>
      <c r="R749">
        <v>4.88</v>
      </c>
      <c r="S749">
        <v>5.16</v>
      </c>
      <c r="T749">
        <v>4.9478571428571403</v>
      </c>
      <c r="U749">
        <v>4.32</v>
      </c>
      <c r="V749">
        <v>4.76</v>
      </c>
      <c r="W749">
        <v>5.19</v>
      </c>
      <c r="X749">
        <v>4.7554832347140001</v>
      </c>
      <c r="Y749">
        <v>4.8624999999999998</v>
      </c>
      <c r="Z749">
        <v>5.3049999999999997</v>
      </c>
      <c r="AA749">
        <v>5.6924999999999999</v>
      </c>
      <c r="AB749">
        <v>5.3292222222222199</v>
      </c>
      <c r="AC749">
        <v>4.26</v>
      </c>
      <c r="AD749">
        <v>4.5599999999999996</v>
      </c>
      <c r="AE749">
        <v>4.95</v>
      </c>
      <c r="AF749">
        <v>4.5686086956521699</v>
      </c>
      <c r="AG749">
        <v>4.2975000000000003</v>
      </c>
      <c r="AH749">
        <v>4.74</v>
      </c>
      <c r="AI749">
        <v>5.2374999999999998</v>
      </c>
      <c r="AJ749">
        <v>5.7522549019607796</v>
      </c>
      <c r="AK749">
        <v>4.2</v>
      </c>
      <c r="AL749">
        <v>4.4450000000000003</v>
      </c>
      <c r="AM749">
        <v>4.92</v>
      </c>
      <c r="AN749">
        <v>4.5392222222222198</v>
      </c>
      <c r="AO749">
        <v>4.2774999999999999</v>
      </c>
      <c r="AP749">
        <v>4.66</v>
      </c>
      <c r="AQ749">
        <v>5.0125000000000002</v>
      </c>
      <c r="AR749">
        <v>4.6715778688524603</v>
      </c>
      <c r="AS749">
        <v>4.3499999999999996</v>
      </c>
      <c r="AT749">
        <v>4.8</v>
      </c>
      <c r="AU749">
        <v>5.3</v>
      </c>
      <c r="AV749">
        <v>4.8324623115577898</v>
      </c>
      <c r="AW749">
        <v>4.3449999999999998</v>
      </c>
      <c r="AX749">
        <v>4.8099999999999996</v>
      </c>
      <c r="AY749">
        <v>5.2050000000000001</v>
      </c>
      <c r="AZ749">
        <v>4.7983389830508498</v>
      </c>
      <c r="BA749">
        <v>4.5824999999999996</v>
      </c>
      <c r="BB749">
        <v>4.9450000000000003</v>
      </c>
      <c r="BC749">
        <v>5.46</v>
      </c>
      <c r="BD749">
        <v>4.9746739130434801</v>
      </c>
      <c r="BE749">
        <v>4.3525</v>
      </c>
      <c r="BF749">
        <v>5.0750000000000002</v>
      </c>
      <c r="BG749">
        <v>6.1349999999999998</v>
      </c>
      <c r="BH749">
        <v>8.0922916666666698</v>
      </c>
      <c r="BI749">
        <v>4.59</v>
      </c>
      <c r="BJ749">
        <v>5.12</v>
      </c>
      <c r="BK749">
        <v>5.6349999999999998</v>
      </c>
      <c r="BL749">
        <v>5.09671875</v>
      </c>
    </row>
    <row r="750" spans="1:64" x14ac:dyDescent="0.25">
      <c r="A750" s="15" t="str">
        <f t="shared" si="22"/>
        <v>Provisions / Avg Assets--36068</v>
      </c>
      <c r="B750" s="15" t="str">
        <f t="shared" si="23"/>
        <v>Provisions / Avg Assets</v>
      </c>
      <c r="C750">
        <v>16</v>
      </c>
      <c r="D750" s="22">
        <v>36068</v>
      </c>
      <c r="E750">
        <v>3.5000000000000003E-2</v>
      </c>
      <c r="F750">
        <v>0.13</v>
      </c>
      <c r="G750">
        <v>0.245</v>
      </c>
      <c r="H750">
        <v>0.31797979797979797</v>
      </c>
      <c r="I750">
        <v>1.2500000000000001E-2</v>
      </c>
      <c r="J750">
        <v>0.11</v>
      </c>
      <c r="K750">
        <v>0.22</v>
      </c>
      <c r="L750">
        <v>0.20801724137930999</v>
      </c>
      <c r="M750">
        <v>0.03</v>
      </c>
      <c r="N750">
        <v>0.13</v>
      </c>
      <c r="O750">
        <v>0.27</v>
      </c>
      <c r="P750">
        <v>0.21468735684837401</v>
      </c>
      <c r="Q750">
        <v>8.7499999999999994E-2</v>
      </c>
      <c r="R750">
        <v>0.12</v>
      </c>
      <c r="S750">
        <v>0.17249999999999999</v>
      </c>
      <c r="T750">
        <v>0.14464285714285699</v>
      </c>
      <c r="U750">
        <v>0.02</v>
      </c>
      <c r="V750">
        <v>0.11</v>
      </c>
      <c r="W750">
        <v>0.21</v>
      </c>
      <c r="X750">
        <v>0.15035502958579899</v>
      </c>
      <c r="Y750">
        <v>0</v>
      </c>
      <c r="Z750">
        <v>0.11</v>
      </c>
      <c r="AA750">
        <v>0.23749999999999999</v>
      </c>
      <c r="AB750">
        <v>0.151</v>
      </c>
      <c r="AC750">
        <v>0.02</v>
      </c>
      <c r="AD750">
        <v>0.14000000000000001</v>
      </c>
      <c r="AE750">
        <v>0.31</v>
      </c>
      <c r="AF750">
        <v>0.361652173913043</v>
      </c>
      <c r="AG750">
        <v>0</v>
      </c>
      <c r="AH750">
        <v>0.16</v>
      </c>
      <c r="AI750">
        <v>0.39250000000000002</v>
      </c>
      <c r="AJ750">
        <v>0.77284313725490195</v>
      </c>
      <c r="AK750">
        <v>5.2499999999999998E-2</v>
      </c>
      <c r="AL750">
        <v>0.115</v>
      </c>
      <c r="AM750">
        <v>0.18</v>
      </c>
      <c r="AN750">
        <v>0.133777777777778</v>
      </c>
      <c r="AO750">
        <v>0</v>
      </c>
      <c r="AP750">
        <v>0.1</v>
      </c>
      <c r="AQ750">
        <v>0.23</v>
      </c>
      <c r="AR750">
        <v>0.199918032786885</v>
      </c>
      <c r="AS750">
        <v>0.03</v>
      </c>
      <c r="AT750">
        <v>0.13</v>
      </c>
      <c r="AU750">
        <v>0.22</v>
      </c>
      <c r="AV750">
        <v>0.19738693467336699</v>
      </c>
      <c r="AW750">
        <v>3.5000000000000003E-2</v>
      </c>
      <c r="AX750">
        <v>0.11</v>
      </c>
      <c r="AY750">
        <v>0.18</v>
      </c>
      <c r="AZ750">
        <v>0.12911864406779699</v>
      </c>
      <c r="BA750">
        <v>0.05</v>
      </c>
      <c r="BB750">
        <v>0.14000000000000001</v>
      </c>
      <c r="BC750">
        <v>0.24</v>
      </c>
      <c r="BD750">
        <v>0.21630434782608701</v>
      </c>
      <c r="BE750">
        <v>0.03</v>
      </c>
      <c r="BF750">
        <v>0.11</v>
      </c>
      <c r="BG750">
        <v>0.38250000000000001</v>
      </c>
      <c r="BH750">
        <v>1.65895833333333</v>
      </c>
      <c r="BI750">
        <v>8.2500000000000004E-2</v>
      </c>
      <c r="BJ750">
        <v>0.14000000000000001</v>
      </c>
      <c r="BK750">
        <v>0.24</v>
      </c>
      <c r="BL750">
        <v>0.205625</v>
      </c>
    </row>
    <row r="751" spans="1:64" x14ac:dyDescent="0.25">
      <c r="A751" s="15" t="str">
        <f t="shared" si="22"/>
        <v>Negative Earners (last 4 qtrs)--36068</v>
      </c>
      <c r="B751" s="15" t="str">
        <f t="shared" si="23"/>
        <v>Negative Earners (last 4 qtrs)</v>
      </c>
      <c r="C751">
        <v>17</v>
      </c>
      <c r="D751" s="22">
        <v>36068</v>
      </c>
      <c r="F751">
        <v>0</v>
      </c>
      <c r="H751">
        <v>0</v>
      </c>
      <c r="J751">
        <v>2.4312896405919702</v>
      </c>
      <c r="L751">
        <v>23</v>
      </c>
      <c r="N751">
        <v>3.9955106621773302</v>
      </c>
      <c r="P751">
        <v>356</v>
      </c>
      <c r="R751">
        <v>0</v>
      </c>
      <c r="T751">
        <v>0</v>
      </c>
      <c r="V751">
        <v>2.321083172147</v>
      </c>
      <c r="X751">
        <v>12</v>
      </c>
      <c r="Z751">
        <v>1.1111111111111101</v>
      </c>
      <c r="AB751">
        <v>1</v>
      </c>
      <c r="AD751">
        <v>5.9829059829059803</v>
      </c>
      <c r="AF751">
        <v>7</v>
      </c>
      <c r="AH751">
        <v>2.8846153846153801</v>
      </c>
      <c r="AI751"/>
      <c r="AJ751">
        <v>3</v>
      </c>
      <c r="AK751"/>
      <c r="AL751">
        <v>0</v>
      </c>
      <c r="AN751">
        <v>0</v>
      </c>
      <c r="AP751">
        <v>3.0241935483871001</v>
      </c>
      <c r="AR751">
        <v>15</v>
      </c>
      <c r="AT751">
        <v>2.4630541871921201</v>
      </c>
      <c r="AV751">
        <v>10</v>
      </c>
      <c r="AX751">
        <v>1.0033444816053501</v>
      </c>
      <c r="AZ751">
        <v>3</v>
      </c>
      <c r="BB751">
        <v>3.76344086021505</v>
      </c>
      <c r="BD751">
        <v>7</v>
      </c>
      <c r="BF751">
        <v>2.0833333333333299</v>
      </c>
      <c r="BH751">
        <v>1</v>
      </c>
      <c r="BJ751">
        <v>1.5384615384615401</v>
      </c>
      <c r="BL751">
        <v>2</v>
      </c>
    </row>
    <row r="752" spans="1:64" x14ac:dyDescent="0.25">
      <c r="A752" s="15" t="str">
        <f t="shared" si="22"/>
        <v>Noncore Funding / Liab--36068</v>
      </c>
      <c r="B752" s="15" t="str">
        <f t="shared" si="23"/>
        <v>Noncore Funding / Liab</v>
      </c>
      <c r="C752">
        <v>18</v>
      </c>
      <c r="D752" s="22">
        <v>36068</v>
      </c>
      <c r="E752">
        <v>10.830843386279</v>
      </c>
      <c r="F752">
        <v>14.6327802282434</v>
      </c>
      <c r="G752">
        <v>20.176354664346999</v>
      </c>
      <c r="H752">
        <v>16.022865262185899</v>
      </c>
      <c r="I752">
        <v>8.0845975461208397</v>
      </c>
      <c r="J752">
        <v>13.013250842377699</v>
      </c>
      <c r="K752">
        <v>18.670228428102799</v>
      </c>
      <c r="L752">
        <v>14.524976713169799</v>
      </c>
      <c r="M752">
        <v>10.9242043321919</v>
      </c>
      <c r="N752">
        <v>16.157572545862401</v>
      </c>
      <c r="O752">
        <v>23.302217430897201</v>
      </c>
      <c r="P752">
        <v>18.4983546636557</v>
      </c>
      <c r="Q752">
        <v>7.8529696924374797</v>
      </c>
      <c r="R752">
        <v>12.3949928209307</v>
      </c>
      <c r="S752">
        <v>15.7353304836018</v>
      </c>
      <c r="T752">
        <v>13.1260130628394</v>
      </c>
      <c r="U752">
        <v>7.3883095393850802</v>
      </c>
      <c r="V752">
        <v>12.2386700068322</v>
      </c>
      <c r="W752">
        <v>18.217293078660902</v>
      </c>
      <c r="X752">
        <v>13.924922959117501</v>
      </c>
      <c r="Y752">
        <v>11.609187461980399</v>
      </c>
      <c r="Z752">
        <v>14.5314881559186</v>
      </c>
      <c r="AA752">
        <v>18.775995400573901</v>
      </c>
      <c r="AB752">
        <v>15.297920352434399</v>
      </c>
      <c r="AC752">
        <v>10.151563257189601</v>
      </c>
      <c r="AD752">
        <v>14.3631330656166</v>
      </c>
      <c r="AE752">
        <v>18.433434335797301</v>
      </c>
      <c r="AF752">
        <v>14.7654968588519</v>
      </c>
      <c r="AG752">
        <v>8.8342210026712191</v>
      </c>
      <c r="AH752">
        <v>14.4922653360178</v>
      </c>
      <c r="AI752">
        <v>22.540176095395999</v>
      </c>
      <c r="AJ752">
        <v>20.138381699847201</v>
      </c>
      <c r="AK752">
        <v>7.0614500506137903</v>
      </c>
      <c r="AL752">
        <v>13.6315018189984</v>
      </c>
      <c r="AM752">
        <v>18.689144451244498</v>
      </c>
      <c r="AN752">
        <v>13.865156154768201</v>
      </c>
      <c r="AO752">
        <v>8.5458086575793306</v>
      </c>
      <c r="AP752">
        <v>13.279929666885501</v>
      </c>
      <c r="AQ752">
        <v>18.223889137036998</v>
      </c>
      <c r="AR752">
        <v>14.104776633501899</v>
      </c>
      <c r="AS752">
        <v>8.6793291912403294</v>
      </c>
      <c r="AT752">
        <v>13.5583890234271</v>
      </c>
      <c r="AU752">
        <v>19.877509865874501</v>
      </c>
      <c r="AV752">
        <v>14.6483286174733</v>
      </c>
      <c r="AW752">
        <v>7.2168859996379302</v>
      </c>
      <c r="AX752">
        <v>12.0342894823607</v>
      </c>
      <c r="AY752">
        <v>17.730099394366199</v>
      </c>
      <c r="AZ752">
        <v>13.121390873555599</v>
      </c>
      <c r="BA752">
        <v>7.4526847331224904</v>
      </c>
      <c r="BB752">
        <v>13.911363817515699</v>
      </c>
      <c r="BC752">
        <v>19.2081998390892</v>
      </c>
      <c r="BD752">
        <v>15.160927505222899</v>
      </c>
      <c r="BE752">
        <v>7.1101041726451202</v>
      </c>
      <c r="BF752">
        <v>12.003286800101099</v>
      </c>
      <c r="BG752">
        <v>26.347579305583199</v>
      </c>
      <c r="BH752">
        <v>24.6932534530319</v>
      </c>
      <c r="BI752">
        <v>7.0572856216006103</v>
      </c>
      <c r="BJ752">
        <v>10.3522711800144</v>
      </c>
      <c r="BK752">
        <v>15.5832670651057</v>
      </c>
      <c r="BL752">
        <v>12.892463122797899</v>
      </c>
    </row>
    <row r="753" spans="1:64" x14ac:dyDescent="0.25">
      <c r="A753" s="15" t="str">
        <f t="shared" si="22"/>
        <v>Brokered Dep / Liab--36068</v>
      </c>
      <c r="B753" s="15" t="str">
        <f t="shared" si="23"/>
        <v>Brokered Dep / Liab</v>
      </c>
      <c r="C753">
        <v>19</v>
      </c>
      <c r="D753" s="22">
        <v>36068</v>
      </c>
      <c r="E753">
        <v>0</v>
      </c>
      <c r="F753">
        <v>0</v>
      </c>
      <c r="G753">
        <v>0</v>
      </c>
      <c r="H753">
        <v>0.95186233436739898</v>
      </c>
      <c r="I753">
        <v>0</v>
      </c>
      <c r="J753">
        <v>0</v>
      </c>
      <c r="K753">
        <v>0</v>
      </c>
      <c r="L753">
        <v>0.94986184196788803</v>
      </c>
      <c r="M753">
        <v>0</v>
      </c>
      <c r="N753">
        <v>0</v>
      </c>
      <c r="O753">
        <v>0</v>
      </c>
      <c r="P753">
        <v>0.44413527331521102</v>
      </c>
      <c r="Q753">
        <v>0</v>
      </c>
      <c r="R753">
        <v>0</v>
      </c>
      <c r="S753">
        <v>0</v>
      </c>
      <c r="T753">
        <v>2.47272439537525E-2</v>
      </c>
      <c r="U753">
        <v>0</v>
      </c>
      <c r="V753">
        <v>0</v>
      </c>
      <c r="W753">
        <v>0</v>
      </c>
      <c r="X753">
        <v>1.2328294881116999</v>
      </c>
      <c r="Y753">
        <v>0</v>
      </c>
      <c r="Z753">
        <v>0</v>
      </c>
      <c r="AA753">
        <v>0</v>
      </c>
      <c r="AB753">
        <v>0.28239262007809501</v>
      </c>
      <c r="AC753">
        <v>0</v>
      </c>
      <c r="AD753">
        <v>0</v>
      </c>
      <c r="AE753">
        <v>0</v>
      </c>
      <c r="AF753">
        <v>0.75319806761403296</v>
      </c>
      <c r="AG753">
        <v>0</v>
      </c>
      <c r="AH753">
        <v>0</v>
      </c>
      <c r="AI753">
        <v>5.6505544852594999E-2</v>
      </c>
      <c r="AJ753">
        <v>0.85359175889804195</v>
      </c>
      <c r="AK753">
        <v>0</v>
      </c>
      <c r="AL753">
        <v>0</v>
      </c>
      <c r="AM753">
        <v>1.0965808263885899</v>
      </c>
      <c r="AN753">
        <v>1.10278805847035</v>
      </c>
      <c r="AO753">
        <v>0</v>
      </c>
      <c r="AP753">
        <v>0</v>
      </c>
      <c r="AQ753">
        <v>0</v>
      </c>
      <c r="AR753">
        <v>1.027575581597</v>
      </c>
      <c r="AS753">
        <v>0</v>
      </c>
      <c r="AT753">
        <v>0</v>
      </c>
      <c r="AU753">
        <v>0</v>
      </c>
      <c r="AV753">
        <v>1.16282573235057</v>
      </c>
      <c r="AW753">
        <v>0</v>
      </c>
      <c r="AX753">
        <v>0</v>
      </c>
      <c r="AY753">
        <v>0</v>
      </c>
      <c r="AZ753">
        <v>0.57906982843190102</v>
      </c>
      <c r="BA753">
        <v>0</v>
      </c>
      <c r="BB753">
        <v>0</v>
      </c>
      <c r="BC753">
        <v>0</v>
      </c>
      <c r="BD753">
        <v>1.10779671615074</v>
      </c>
      <c r="BE753">
        <v>0</v>
      </c>
      <c r="BF753">
        <v>0</v>
      </c>
      <c r="BG753">
        <v>0</v>
      </c>
      <c r="BH753">
        <v>1.57852771115308</v>
      </c>
      <c r="BI753">
        <v>0</v>
      </c>
      <c r="BJ753">
        <v>0</v>
      </c>
      <c r="BK753">
        <v>0</v>
      </c>
      <c r="BL753">
        <v>0.78715247284884404</v>
      </c>
    </row>
    <row r="754" spans="1:64" x14ac:dyDescent="0.25">
      <c r="A754" s="15" t="str">
        <f t="shared" si="22"/>
        <v>Liquid Assets / Assets--36068</v>
      </c>
      <c r="B754" s="15" t="str">
        <f t="shared" si="23"/>
        <v>Liquid Assets / Assets</v>
      </c>
      <c r="C754">
        <v>20</v>
      </c>
      <c r="D754" s="22">
        <v>36068</v>
      </c>
      <c r="E754">
        <v>11.2689142290854</v>
      </c>
      <c r="F754">
        <v>20.4979428209727</v>
      </c>
      <c r="G754">
        <v>26.631538320653501</v>
      </c>
      <c r="H754">
        <v>20.7950450231966</v>
      </c>
      <c r="I754">
        <v>9.9604023887596398</v>
      </c>
      <c r="J754">
        <v>17.342981993671501</v>
      </c>
      <c r="K754">
        <v>26.8260518744721</v>
      </c>
      <c r="L754">
        <v>19.147244286689599</v>
      </c>
      <c r="M754">
        <v>10.821846836913201</v>
      </c>
      <c r="N754">
        <v>19.037423461768601</v>
      </c>
      <c r="O754">
        <v>28.973831232832701</v>
      </c>
      <c r="P754">
        <v>20.7019261554011</v>
      </c>
      <c r="Q754">
        <v>15.9005381863032</v>
      </c>
      <c r="R754">
        <v>22.557460156532098</v>
      </c>
      <c r="S754">
        <v>29.530832253933401</v>
      </c>
      <c r="T754">
        <v>24.361591870346899</v>
      </c>
      <c r="U754">
        <v>10.9678237036802</v>
      </c>
      <c r="V754">
        <v>18.247649378222601</v>
      </c>
      <c r="W754">
        <v>27.464694464895299</v>
      </c>
      <c r="X754">
        <v>20.159718895233599</v>
      </c>
      <c r="Y754">
        <v>13.1914303892361</v>
      </c>
      <c r="Z754">
        <v>19.648320731704899</v>
      </c>
      <c r="AA754">
        <v>30.232749724008102</v>
      </c>
      <c r="AB754">
        <v>21.831310358750802</v>
      </c>
      <c r="AC754">
        <v>6.0908144821164498</v>
      </c>
      <c r="AD754">
        <v>12.528921243059999</v>
      </c>
      <c r="AE754">
        <v>21.427563831287902</v>
      </c>
      <c r="AF754">
        <v>14.768822609762999</v>
      </c>
      <c r="AG754">
        <v>4.8681756577645698</v>
      </c>
      <c r="AH754">
        <v>12.218485253435301</v>
      </c>
      <c r="AI754">
        <v>22.341947546753499</v>
      </c>
      <c r="AJ754">
        <v>14.4815671185348</v>
      </c>
      <c r="AK754">
        <v>11.7760285935497</v>
      </c>
      <c r="AL754">
        <v>18.388691478852099</v>
      </c>
      <c r="AM754">
        <v>27.319957684833</v>
      </c>
      <c r="AN754">
        <v>20.198007443614099</v>
      </c>
      <c r="AO754">
        <v>8.1193043276592807</v>
      </c>
      <c r="AP754">
        <v>14.3607074148054</v>
      </c>
      <c r="AQ754">
        <v>22.661913961060499</v>
      </c>
      <c r="AR754">
        <v>16.308839748385701</v>
      </c>
      <c r="AS754">
        <v>9.9424012430952899</v>
      </c>
      <c r="AT754">
        <v>17.075716266983999</v>
      </c>
      <c r="AU754">
        <v>26.1573576267965</v>
      </c>
      <c r="AV754">
        <v>18.588987258594301</v>
      </c>
      <c r="AW754">
        <v>13.457308786655201</v>
      </c>
      <c r="AX754">
        <v>20.092868454250201</v>
      </c>
      <c r="AY754">
        <v>28.321418417577998</v>
      </c>
      <c r="AZ754">
        <v>21.209247313103202</v>
      </c>
      <c r="BA754">
        <v>14.6609566080057</v>
      </c>
      <c r="BB754">
        <v>22.0117316840096</v>
      </c>
      <c r="BC754">
        <v>28.943291374381001</v>
      </c>
      <c r="BD754">
        <v>22.832838650384101</v>
      </c>
      <c r="BE754">
        <v>11.8769275919437</v>
      </c>
      <c r="BF754">
        <v>20.7409466130871</v>
      </c>
      <c r="BG754">
        <v>39.1725707649871</v>
      </c>
      <c r="BH754">
        <v>27.924590967228198</v>
      </c>
      <c r="BI754">
        <v>17.103617131106901</v>
      </c>
      <c r="BJ754">
        <v>22.393436249504301</v>
      </c>
      <c r="BK754">
        <v>29.090122485730301</v>
      </c>
      <c r="BL754">
        <v>24.248849805092199</v>
      </c>
    </row>
    <row r="755" spans="1:64" x14ac:dyDescent="0.25">
      <c r="A755" s="15" t="str">
        <f t="shared" si="22"/>
        <v>Net Loan Growth (last 4 qtrs)--36068</v>
      </c>
      <c r="B755" s="15" t="str">
        <f t="shared" si="23"/>
        <v>Net Loan Growth (last 4 qtrs)</v>
      </c>
      <c r="C755">
        <v>21</v>
      </c>
      <c r="D755" s="22">
        <v>36068</v>
      </c>
      <c r="E755">
        <v>0.96499999999999997</v>
      </c>
      <c r="F755">
        <v>5.25</v>
      </c>
      <c r="G755">
        <v>13.45</v>
      </c>
      <c r="H755">
        <v>10.495306122449</v>
      </c>
      <c r="I755">
        <v>1.03</v>
      </c>
      <c r="J755">
        <v>5.85</v>
      </c>
      <c r="K755">
        <v>12.5525</v>
      </c>
      <c r="L755">
        <v>8.2019063180827896</v>
      </c>
      <c r="M755">
        <v>2.2000000000000002</v>
      </c>
      <c r="N755">
        <v>8.5</v>
      </c>
      <c r="O755">
        <v>17.25</v>
      </c>
      <c r="P755">
        <v>13.9561881246326</v>
      </c>
      <c r="Q755">
        <v>-2.2149999999999999</v>
      </c>
      <c r="R755">
        <v>2.5</v>
      </c>
      <c r="S755">
        <v>5.8775000000000004</v>
      </c>
      <c r="T755">
        <v>3.7160714285714298</v>
      </c>
      <c r="U755">
        <v>1.22</v>
      </c>
      <c r="V755">
        <v>6.4</v>
      </c>
      <c r="W755">
        <v>12.35</v>
      </c>
      <c r="X755">
        <v>8.0949200000000001</v>
      </c>
      <c r="Y755">
        <v>0.4375</v>
      </c>
      <c r="Z755">
        <v>4.3449999999999998</v>
      </c>
      <c r="AA755">
        <v>12.26</v>
      </c>
      <c r="AB755">
        <v>12.023295454545501</v>
      </c>
      <c r="AC755">
        <v>0.5</v>
      </c>
      <c r="AD755">
        <v>5.08</v>
      </c>
      <c r="AE755">
        <v>12.57</v>
      </c>
      <c r="AF755">
        <v>6.2907826086956504</v>
      </c>
      <c r="AG755">
        <v>1.8474999999999999</v>
      </c>
      <c r="AH755">
        <v>7.3449999999999998</v>
      </c>
      <c r="AI755">
        <v>14.75</v>
      </c>
      <c r="AJ755">
        <v>26.4456862745098</v>
      </c>
      <c r="AK755">
        <v>1.26</v>
      </c>
      <c r="AL755">
        <v>5.47</v>
      </c>
      <c r="AM755">
        <v>12.42</v>
      </c>
      <c r="AN755">
        <v>8.3026966292134805</v>
      </c>
      <c r="AO755">
        <v>1.2150000000000001</v>
      </c>
      <c r="AP755">
        <v>5.74</v>
      </c>
      <c r="AQ755">
        <v>11.66</v>
      </c>
      <c r="AR755">
        <v>7.1215605749486697</v>
      </c>
      <c r="AS755">
        <v>3.1025</v>
      </c>
      <c r="AT755">
        <v>8.4049999999999994</v>
      </c>
      <c r="AU755">
        <v>14.925000000000001</v>
      </c>
      <c r="AV755">
        <v>10.3272864321608</v>
      </c>
      <c r="AW755">
        <v>1.0149999999999999</v>
      </c>
      <c r="AX755">
        <v>5.36</v>
      </c>
      <c r="AY755">
        <v>11.77</v>
      </c>
      <c r="AZ755">
        <v>8.2086254295532601</v>
      </c>
      <c r="BA755">
        <v>0.85</v>
      </c>
      <c r="BB755">
        <v>7.24</v>
      </c>
      <c r="BC755">
        <v>14.86</v>
      </c>
      <c r="BD755">
        <v>13.891340782122899</v>
      </c>
      <c r="BE755">
        <v>-4.0049999999999999</v>
      </c>
      <c r="BF755">
        <v>3.39</v>
      </c>
      <c r="BG755">
        <v>12.38</v>
      </c>
      <c r="BH755">
        <v>131.747021276596</v>
      </c>
      <c r="BI755">
        <v>1.175</v>
      </c>
      <c r="BJ755">
        <v>8.2200000000000006</v>
      </c>
      <c r="BK755">
        <v>14.2225</v>
      </c>
      <c r="BL755">
        <v>14.201209677419399</v>
      </c>
    </row>
    <row r="756" spans="1:64" x14ac:dyDescent="0.25">
      <c r="A756" s="15" t="str">
        <f t="shared" si="22"/>
        <v>Banks w/ Loan Growth (last 4 qtrs)--36068</v>
      </c>
      <c r="B756" s="15" t="str">
        <f t="shared" si="23"/>
        <v>Banks w/ Loan Growth (last 4 qtrs)</v>
      </c>
      <c r="C756">
        <v>22</v>
      </c>
      <c r="D756" s="22">
        <v>36068</v>
      </c>
      <c r="F756">
        <v>78.787878787878796</v>
      </c>
      <c r="J756">
        <v>78.646934460887906</v>
      </c>
      <c r="N756">
        <v>79.4725028058361</v>
      </c>
      <c r="R756">
        <v>67.857142857142904</v>
      </c>
      <c r="V756">
        <v>77.949709864603506</v>
      </c>
      <c r="Z756">
        <v>74.4444444444444</v>
      </c>
      <c r="AD756">
        <v>77.7777777777778</v>
      </c>
      <c r="AH756">
        <v>80.769230769230802</v>
      </c>
      <c r="AI756"/>
      <c r="AK756"/>
      <c r="AL756">
        <v>88.8888888888889</v>
      </c>
      <c r="AP756">
        <v>79.637096774193594</v>
      </c>
      <c r="AT756">
        <v>85.714285714285694</v>
      </c>
      <c r="AX756">
        <v>79.598662207357904</v>
      </c>
      <c r="BB756">
        <v>74.731182795698899</v>
      </c>
      <c r="BF756">
        <v>62.5</v>
      </c>
      <c r="BJ756">
        <v>76.153846153846104</v>
      </c>
    </row>
    <row r="757" spans="1:64" x14ac:dyDescent="0.25">
      <c r="A757" s="15" t="str">
        <f t="shared" si="22"/>
        <v>Equity / Assets--36160</v>
      </c>
      <c r="B757" s="15" t="str">
        <f t="shared" si="23"/>
        <v>Equity / Assets</v>
      </c>
      <c r="C757">
        <v>1</v>
      </c>
      <c r="D757" s="22">
        <v>36160</v>
      </c>
      <c r="E757">
        <v>8.3659968255868797</v>
      </c>
      <c r="F757">
        <v>9.4525273468220501</v>
      </c>
      <c r="G757">
        <v>10.990957757383599</v>
      </c>
      <c r="H757">
        <v>10.0326400304338</v>
      </c>
      <c r="I757">
        <v>8.1619666934030803</v>
      </c>
      <c r="J757">
        <v>9.5427789108702399</v>
      </c>
      <c r="K757">
        <v>11.469154829430099</v>
      </c>
      <c r="L757">
        <v>10.3183431627325</v>
      </c>
      <c r="M757">
        <v>7.97098912938106</v>
      </c>
      <c r="N757">
        <v>9.4210444265545803</v>
      </c>
      <c r="O757">
        <v>11.815867726538601</v>
      </c>
      <c r="P757">
        <v>10.656305235098401</v>
      </c>
      <c r="Q757">
        <v>9.6255181444444204</v>
      </c>
      <c r="R757">
        <v>10.4305453891307</v>
      </c>
      <c r="S757">
        <v>12.164131938873499</v>
      </c>
      <c r="T757">
        <v>11.2295910094986</v>
      </c>
      <c r="U757">
        <v>7.9919596330064699</v>
      </c>
      <c r="V757">
        <v>9.2717264497191003</v>
      </c>
      <c r="W757">
        <v>11.235650293486501</v>
      </c>
      <c r="X757">
        <v>10.095010441228901</v>
      </c>
      <c r="Y757">
        <v>8.7275167785234906</v>
      </c>
      <c r="Z757">
        <v>9.6474234792716</v>
      </c>
      <c r="AA757">
        <v>10.9644895841056</v>
      </c>
      <c r="AB757">
        <v>10.063978411876199</v>
      </c>
      <c r="AC757">
        <v>8.5695872841802192</v>
      </c>
      <c r="AD757">
        <v>9.9769572278588701</v>
      </c>
      <c r="AE757">
        <v>11.404685642253099</v>
      </c>
      <c r="AF757">
        <v>10.443305763474701</v>
      </c>
      <c r="AG757">
        <v>8.5717172630748699</v>
      </c>
      <c r="AH757">
        <v>10.323686381483499</v>
      </c>
      <c r="AI757">
        <v>13.710149709744</v>
      </c>
      <c r="AJ757">
        <v>12.1999448091366</v>
      </c>
      <c r="AK757">
        <v>7.9614139233675099</v>
      </c>
      <c r="AL757">
        <v>9.0703506661061404</v>
      </c>
      <c r="AM757">
        <v>10.687405083359801</v>
      </c>
      <c r="AN757">
        <v>9.7578811266776508</v>
      </c>
      <c r="AO757">
        <v>8.7693680003807106</v>
      </c>
      <c r="AP757">
        <v>10.107338646519599</v>
      </c>
      <c r="AQ757">
        <v>12.378969194805</v>
      </c>
      <c r="AR757">
        <v>10.8831815378441</v>
      </c>
      <c r="AS757">
        <v>7.8532330941986803</v>
      </c>
      <c r="AT757">
        <v>9.0046529880031407</v>
      </c>
      <c r="AU757">
        <v>10.9003874160768</v>
      </c>
      <c r="AV757">
        <v>9.8421160993308696</v>
      </c>
      <c r="AW757">
        <v>7.9867467061369002</v>
      </c>
      <c r="AX757">
        <v>9.3119914678815903</v>
      </c>
      <c r="AY757">
        <v>10.8642228500107</v>
      </c>
      <c r="AZ757">
        <v>9.7338269637820591</v>
      </c>
      <c r="BA757">
        <v>7.86951515684125</v>
      </c>
      <c r="BB757">
        <v>9.2648170139263701</v>
      </c>
      <c r="BC757">
        <v>11.495664442456899</v>
      </c>
      <c r="BD757">
        <v>10.284996615015</v>
      </c>
      <c r="BE757">
        <v>7.8724999533479503</v>
      </c>
      <c r="BF757">
        <v>9.0570872720570392</v>
      </c>
      <c r="BG757">
        <v>11.1685727936063</v>
      </c>
      <c r="BH757">
        <v>13.418270516474401</v>
      </c>
      <c r="BI757">
        <v>7.7895136479410203</v>
      </c>
      <c r="BJ757">
        <v>8.7171833639209808</v>
      </c>
      <c r="BK757">
        <v>10.437297153671301</v>
      </c>
      <c r="BL757">
        <v>9.7506451679054091</v>
      </c>
    </row>
    <row r="758" spans="1:64" x14ac:dyDescent="0.25">
      <c r="A758" s="15" t="str">
        <f t="shared" si="22"/>
        <v>Total Risk Based Capital Ratio--36160</v>
      </c>
      <c r="B758" s="15" t="str">
        <f t="shared" si="23"/>
        <v>Total Risk Based Capital Ratio</v>
      </c>
      <c r="C758">
        <v>2</v>
      </c>
      <c r="D758" s="22">
        <v>36160</v>
      </c>
      <c r="E758">
        <v>12.0925322048379</v>
      </c>
      <c r="F758">
        <v>14.2734798743934</v>
      </c>
      <c r="G758">
        <v>19.087488717076901</v>
      </c>
      <c r="H758">
        <v>15.9638497221954</v>
      </c>
      <c r="I758">
        <v>12.128847058830701</v>
      </c>
      <c r="J758">
        <v>14.452619833510299</v>
      </c>
      <c r="K758">
        <v>18.394963076152699</v>
      </c>
      <c r="L758">
        <v>16.343657735797802</v>
      </c>
      <c r="M758">
        <v>12.472457894183201</v>
      </c>
      <c r="N758">
        <v>15.308160409126801</v>
      </c>
      <c r="O758">
        <v>20.285978838091999</v>
      </c>
      <c r="P758">
        <v>18.2833764831575</v>
      </c>
      <c r="Q758">
        <v>14.4303930855645</v>
      </c>
      <c r="R758">
        <v>16.690503297941301</v>
      </c>
      <c r="S758">
        <v>23.377277723837601</v>
      </c>
      <c r="T758">
        <v>18.829345952338901</v>
      </c>
      <c r="U758">
        <v>11.9151204460619</v>
      </c>
      <c r="V758">
        <v>13.723753721188301</v>
      </c>
      <c r="W758">
        <v>17.5645393932197</v>
      </c>
      <c r="X758">
        <v>15.7517695719652</v>
      </c>
      <c r="Y758">
        <v>13.3491070065639</v>
      </c>
      <c r="Z758">
        <v>14.9130516357747</v>
      </c>
      <c r="AA758">
        <v>18.7281504910937</v>
      </c>
      <c r="AB758">
        <v>16.484326493276999</v>
      </c>
      <c r="AC758">
        <v>12.691009454268301</v>
      </c>
      <c r="AD758">
        <v>15.6604672932119</v>
      </c>
      <c r="AE758">
        <v>19.517546473811599</v>
      </c>
      <c r="AF758">
        <v>16.900624345026699</v>
      </c>
      <c r="AG758">
        <v>12.167663078152099</v>
      </c>
      <c r="AH758">
        <v>15.914830412992499</v>
      </c>
      <c r="AI758">
        <v>21.524478770159401</v>
      </c>
      <c r="AJ758">
        <v>19.435873321155199</v>
      </c>
      <c r="AK758">
        <v>12.1006248998558</v>
      </c>
      <c r="AL758">
        <v>14.545045382942</v>
      </c>
      <c r="AM758">
        <v>17.562521708926699</v>
      </c>
      <c r="AN758">
        <v>15.7804117362488</v>
      </c>
      <c r="AO758">
        <v>12.6605656140996</v>
      </c>
      <c r="AP758">
        <v>15.4441368897836</v>
      </c>
      <c r="AQ758">
        <v>19.144016396385201</v>
      </c>
      <c r="AR758">
        <v>17.0149255765823</v>
      </c>
      <c r="AS758">
        <v>11.5226226684252</v>
      </c>
      <c r="AT758">
        <v>13.492715272074699</v>
      </c>
      <c r="AU758">
        <v>17.164179104477601</v>
      </c>
      <c r="AV758">
        <v>15.181369258757201</v>
      </c>
      <c r="AW758">
        <v>12.4892132064018</v>
      </c>
      <c r="AX758">
        <v>14.6650452913512</v>
      </c>
      <c r="AY758">
        <v>18.325304016447902</v>
      </c>
      <c r="AZ758">
        <v>16.123774760388098</v>
      </c>
      <c r="BA758">
        <v>11.5065654589849</v>
      </c>
      <c r="BB758">
        <v>13.5718706305728</v>
      </c>
      <c r="BC758">
        <v>17.742917524156599</v>
      </c>
      <c r="BD758">
        <v>15.8562914423491</v>
      </c>
      <c r="BE758">
        <v>11.9309225317942</v>
      </c>
      <c r="BF758">
        <v>13.793299868315501</v>
      </c>
      <c r="BG758">
        <v>17.638775285435301</v>
      </c>
      <c r="BH758">
        <v>27.718704763951401</v>
      </c>
      <c r="BI758">
        <v>11.3207705318605</v>
      </c>
      <c r="BJ758">
        <v>12.6809580849486</v>
      </c>
      <c r="BK758">
        <v>16.893674095290301</v>
      </c>
      <c r="BL758">
        <v>15.014512500243599</v>
      </c>
    </row>
    <row r="759" spans="1:64" x14ac:dyDescent="0.25">
      <c r="A759" s="15" t="str">
        <f t="shared" si="22"/>
        <v>Tier 1 Leverage Ratio--36160</v>
      </c>
      <c r="B759" s="15" t="str">
        <f t="shared" si="23"/>
        <v>Tier 1 Leverage Ratio</v>
      </c>
      <c r="C759">
        <v>3</v>
      </c>
      <c r="D759" s="22">
        <v>36160</v>
      </c>
      <c r="E759">
        <v>8.1778624300047706</v>
      </c>
      <c r="F759">
        <v>9.4655185590910307</v>
      </c>
      <c r="G759">
        <v>10.864804011309101</v>
      </c>
      <c r="H759">
        <v>9.8211076234842007</v>
      </c>
      <c r="I759">
        <v>7.9950195196307696</v>
      </c>
      <c r="J759">
        <v>9.3235677803888706</v>
      </c>
      <c r="K759">
        <v>11.1724001849653</v>
      </c>
      <c r="L759">
        <v>10.112395987298701</v>
      </c>
      <c r="M759">
        <v>7.7803053396514201</v>
      </c>
      <c r="N759">
        <v>9.17933136647361</v>
      </c>
      <c r="O759">
        <v>11.4905334396125</v>
      </c>
      <c r="P759">
        <v>10.5235087683355</v>
      </c>
      <c r="Q759">
        <v>9.4421631615434407</v>
      </c>
      <c r="R759">
        <v>10.1715949020943</v>
      </c>
      <c r="S759">
        <v>12.483690163423701</v>
      </c>
      <c r="T759">
        <v>11.066950119415999</v>
      </c>
      <c r="U759">
        <v>7.8361376940457399</v>
      </c>
      <c r="V759">
        <v>8.9908210111421702</v>
      </c>
      <c r="W759">
        <v>10.7331673731811</v>
      </c>
      <c r="X759">
        <v>9.7923372502520394</v>
      </c>
      <c r="Y759">
        <v>8.7139016564044791</v>
      </c>
      <c r="Z759">
        <v>9.6847970725216204</v>
      </c>
      <c r="AA759">
        <v>10.982953663817</v>
      </c>
      <c r="AB759">
        <v>10.058632426639999</v>
      </c>
      <c r="AC759">
        <v>8.3938590853299093</v>
      </c>
      <c r="AD759">
        <v>9.9151596737762695</v>
      </c>
      <c r="AE759">
        <v>11.313281101613301</v>
      </c>
      <c r="AF759">
        <v>10.337154037120801</v>
      </c>
      <c r="AG759">
        <v>8.4700000600178793</v>
      </c>
      <c r="AH759">
        <v>10.218114660204501</v>
      </c>
      <c r="AI759">
        <v>13.2921360265488</v>
      </c>
      <c r="AJ759">
        <v>12.185169688632399</v>
      </c>
      <c r="AK759">
        <v>7.6605585153094102</v>
      </c>
      <c r="AL759">
        <v>8.9903512342279797</v>
      </c>
      <c r="AM759">
        <v>10.559612061757999</v>
      </c>
      <c r="AN759">
        <v>9.6259194848732896</v>
      </c>
      <c r="AO759">
        <v>8.6223853160174393</v>
      </c>
      <c r="AP759">
        <v>9.9632454649646292</v>
      </c>
      <c r="AQ759">
        <v>12.075054547219001</v>
      </c>
      <c r="AR759">
        <v>10.722047082591899</v>
      </c>
      <c r="AS759">
        <v>7.6995491255016599</v>
      </c>
      <c r="AT759">
        <v>8.7685406502733994</v>
      </c>
      <c r="AU759">
        <v>10.608341810783299</v>
      </c>
      <c r="AV759">
        <v>9.5770189812514506</v>
      </c>
      <c r="AW759">
        <v>7.7597048252252101</v>
      </c>
      <c r="AX759">
        <v>9.0370323333728901</v>
      </c>
      <c r="AY759">
        <v>10.5672319665768</v>
      </c>
      <c r="AZ759">
        <v>9.5340318214278597</v>
      </c>
      <c r="BA759">
        <v>7.7840326215179996</v>
      </c>
      <c r="BB759">
        <v>9.0395480225988702</v>
      </c>
      <c r="BC759">
        <v>10.9561473331788</v>
      </c>
      <c r="BD759">
        <v>10.182311680394699</v>
      </c>
      <c r="BE759">
        <v>7.9078073078279196</v>
      </c>
      <c r="BF759">
        <v>9.2985193542098905</v>
      </c>
      <c r="BG759">
        <v>10.918215480835</v>
      </c>
      <c r="BH759">
        <v>12.9768293474577</v>
      </c>
      <c r="BI759">
        <v>7.7754655918767703</v>
      </c>
      <c r="BJ759">
        <v>8.5855841933742294</v>
      </c>
      <c r="BK759">
        <v>10.190906348992</v>
      </c>
      <c r="BL759">
        <v>9.6976132087616005</v>
      </c>
    </row>
    <row r="760" spans="1:64" x14ac:dyDescent="0.25">
      <c r="A760" s="15" t="str">
        <f t="shared" si="22"/>
        <v>ALLL / Nonaccrual Loans--36160</v>
      </c>
      <c r="B760" s="15" t="str">
        <f t="shared" si="23"/>
        <v>ALLL / Nonaccrual Loans</v>
      </c>
      <c r="C760">
        <v>4</v>
      </c>
      <c r="D760" s="22">
        <v>36160</v>
      </c>
      <c r="E760">
        <v>162.685392072345</v>
      </c>
      <c r="F760">
        <v>363.09643030205098</v>
      </c>
      <c r="G760">
        <v>1095.7142857142901</v>
      </c>
      <c r="H760">
        <v>1358.43360288695</v>
      </c>
      <c r="I760">
        <v>144.95024145297</v>
      </c>
      <c r="J760">
        <v>292.70993766043301</v>
      </c>
      <c r="K760">
        <v>919.95841995842</v>
      </c>
      <c r="L760">
        <v>1284.5717983868999</v>
      </c>
      <c r="M760">
        <v>145.2305125872</v>
      </c>
      <c r="N760">
        <v>315.05376344086</v>
      </c>
      <c r="O760">
        <v>850.94474153297699</v>
      </c>
      <c r="P760">
        <v>1071.83485837072</v>
      </c>
      <c r="Q760">
        <v>141.191472906283</v>
      </c>
      <c r="R760">
        <v>216.87744742567099</v>
      </c>
      <c r="S760">
        <v>660.48676012461101</v>
      </c>
      <c r="T760">
        <v>1184.3009639184399</v>
      </c>
      <c r="U760">
        <v>153.513513513514</v>
      </c>
      <c r="V760">
        <v>322.39039883369799</v>
      </c>
      <c r="W760">
        <v>1038.1610576923099</v>
      </c>
      <c r="X760">
        <v>1486.3717403359899</v>
      </c>
      <c r="Y760">
        <v>125.284662520578</v>
      </c>
      <c r="Z760">
        <v>257.93254434350803</v>
      </c>
      <c r="AA760">
        <v>755.03979518005201</v>
      </c>
      <c r="AB760">
        <v>1169.02432753117</v>
      </c>
      <c r="AC760">
        <v>148.024948024948</v>
      </c>
      <c r="AD760">
        <v>323.893805309735</v>
      </c>
      <c r="AE760">
        <v>650.37406483790505</v>
      </c>
      <c r="AF760">
        <v>1302.34421416135</v>
      </c>
      <c r="AG760">
        <v>172.83950617283901</v>
      </c>
      <c r="AH760">
        <v>382.90598290598302</v>
      </c>
      <c r="AI760">
        <v>1790.625</v>
      </c>
      <c r="AJ760">
        <v>2729.5701863948402</v>
      </c>
      <c r="AK760">
        <v>99.478301069731501</v>
      </c>
      <c r="AL760">
        <v>206.50023050462801</v>
      </c>
      <c r="AM760">
        <v>565.27915019762804</v>
      </c>
      <c r="AN760">
        <v>792.05843098933804</v>
      </c>
      <c r="AO760">
        <v>145.046923879041</v>
      </c>
      <c r="AP760">
        <v>296.22641509433998</v>
      </c>
      <c r="AQ760">
        <v>1083.72093023256</v>
      </c>
      <c r="AR760">
        <v>1538.3233599857101</v>
      </c>
      <c r="AS760">
        <v>140.728476821192</v>
      </c>
      <c r="AT760">
        <v>267.74193548387098</v>
      </c>
      <c r="AU760">
        <v>763.522012578616</v>
      </c>
      <c r="AV760">
        <v>1098.2743510028099</v>
      </c>
      <c r="AW760">
        <v>137.70913098967401</v>
      </c>
      <c r="AX760">
        <v>243.333333333333</v>
      </c>
      <c r="AY760">
        <v>694.74097331240205</v>
      </c>
      <c r="AZ760">
        <v>1275.23992779285</v>
      </c>
      <c r="BA760">
        <v>122.367672168469</v>
      </c>
      <c r="BB760">
        <v>211.55378486055801</v>
      </c>
      <c r="BC760">
        <v>589.18918918918905</v>
      </c>
      <c r="BD760">
        <v>710.16697562373895</v>
      </c>
      <c r="BE760">
        <v>198.059906213945</v>
      </c>
      <c r="BF760">
        <v>472.26890756302498</v>
      </c>
      <c r="BG760">
        <v>1431.41935483871</v>
      </c>
      <c r="BH760">
        <v>2659.1772782263502</v>
      </c>
      <c r="BI760">
        <v>170.20509039812401</v>
      </c>
      <c r="BJ760">
        <v>341.871008916417</v>
      </c>
      <c r="BK760">
        <v>897.04861111111097</v>
      </c>
      <c r="BL760">
        <v>1883.7120644894201</v>
      </c>
    </row>
    <row r="761" spans="1:64" x14ac:dyDescent="0.25">
      <c r="A761" s="15" t="str">
        <f t="shared" si="22"/>
        <v>[NCL + OREO] / [Total Loans + OREO]--36160</v>
      </c>
      <c r="B761" s="15" t="str">
        <f t="shared" si="23"/>
        <v>[NCL + OREO] / [Total Loans + OREO]</v>
      </c>
      <c r="C761">
        <v>5</v>
      </c>
      <c r="D761" s="22">
        <v>36160</v>
      </c>
      <c r="E761">
        <v>0.469642219271308</v>
      </c>
      <c r="F761">
        <v>0.98927116063334497</v>
      </c>
      <c r="G761">
        <v>1.66393760011186</v>
      </c>
      <c r="H761">
        <v>1.4590181431262801</v>
      </c>
      <c r="I761">
        <v>0.282502680900936</v>
      </c>
      <c r="J761">
        <v>0.83393157885065405</v>
      </c>
      <c r="K761">
        <v>1.6950937903963099</v>
      </c>
      <c r="L761">
        <v>1.2260505969773201</v>
      </c>
      <c r="M761">
        <v>0.24755141917498499</v>
      </c>
      <c r="N761">
        <v>0.73294720410111802</v>
      </c>
      <c r="O761">
        <v>1.57730533904693</v>
      </c>
      <c r="P761">
        <v>1.12723384757879</v>
      </c>
      <c r="Q761">
        <v>0.80069258853373904</v>
      </c>
      <c r="R761">
        <v>1.33100983175819</v>
      </c>
      <c r="S761">
        <v>1.7066453387209499</v>
      </c>
      <c r="T761">
        <v>1.5765880654795199</v>
      </c>
      <c r="U761">
        <v>0.23907666941467401</v>
      </c>
      <c r="V761">
        <v>0.68170160107230604</v>
      </c>
      <c r="W761">
        <v>1.45821355772749</v>
      </c>
      <c r="X761">
        <v>0.97360528346501096</v>
      </c>
      <c r="Y761">
        <v>0.38009551885570803</v>
      </c>
      <c r="Z761">
        <v>1.1289370804750301</v>
      </c>
      <c r="AA761">
        <v>2.5038532918121499</v>
      </c>
      <c r="AB761">
        <v>1.7423793687221001</v>
      </c>
      <c r="AC761">
        <v>0.50708896914674195</v>
      </c>
      <c r="AD761">
        <v>1.0449443326743399</v>
      </c>
      <c r="AE761">
        <v>2.5851813608482499</v>
      </c>
      <c r="AF761">
        <v>1.67985446308424</v>
      </c>
      <c r="AG761">
        <v>0.52861194489362295</v>
      </c>
      <c r="AH761">
        <v>1.1783254501701099</v>
      </c>
      <c r="AI761">
        <v>2.52292731771304</v>
      </c>
      <c r="AJ761">
        <v>1.7523776850972099</v>
      </c>
      <c r="AK761">
        <v>0.30331866301891303</v>
      </c>
      <c r="AL761">
        <v>0.79074151654796798</v>
      </c>
      <c r="AM761">
        <v>1.5009683666881899</v>
      </c>
      <c r="AN761">
        <v>1.11349502931124</v>
      </c>
      <c r="AO761">
        <v>0.32420334872312301</v>
      </c>
      <c r="AP761">
        <v>0.97434066214354897</v>
      </c>
      <c r="AQ761">
        <v>2.0073827475740198</v>
      </c>
      <c r="AR761">
        <v>1.43803709606552</v>
      </c>
      <c r="AS761">
        <v>0.27753614183339498</v>
      </c>
      <c r="AT761">
        <v>0.76029858999170596</v>
      </c>
      <c r="AU761">
        <v>1.5527383829632</v>
      </c>
      <c r="AV761">
        <v>1.15717718462535</v>
      </c>
      <c r="AW761">
        <v>0.290504967248296</v>
      </c>
      <c r="AX761">
        <v>0.84333886963053795</v>
      </c>
      <c r="AY761">
        <v>1.5377717227285701</v>
      </c>
      <c r="AZ761">
        <v>1.0778202661583101</v>
      </c>
      <c r="BA761">
        <v>0.27144939489794201</v>
      </c>
      <c r="BB761">
        <v>0.83794883387965802</v>
      </c>
      <c r="BC761">
        <v>1.8025354092528401</v>
      </c>
      <c r="BD761">
        <v>1.22531557520339</v>
      </c>
      <c r="BE761">
        <v>0.30181536124467001</v>
      </c>
      <c r="BF761">
        <v>0.89579999863473503</v>
      </c>
      <c r="BG761">
        <v>1.6788669570818699</v>
      </c>
      <c r="BH761">
        <v>1.47251805517267</v>
      </c>
      <c r="BI761">
        <v>0.17306223646343299</v>
      </c>
      <c r="BJ761">
        <v>0.63533869499845397</v>
      </c>
      <c r="BK761">
        <v>1.4516263887338301</v>
      </c>
      <c r="BL761">
        <v>0.92290367862363598</v>
      </c>
    </row>
    <row r="762" spans="1:64" x14ac:dyDescent="0.25">
      <c r="A762" s="15" t="str">
        <f t="shared" si="22"/>
        <v>[Noncurrent + Delinquent Loans] / [Capital + ALLL]--36160</v>
      </c>
      <c r="B762" s="15" t="str">
        <f t="shared" si="23"/>
        <v>[Noncurrent + Delinquent Loans] / [Capital + ALLL]</v>
      </c>
      <c r="C762">
        <v>6</v>
      </c>
      <c r="D762" s="22">
        <v>36160</v>
      </c>
      <c r="E762">
        <v>8.1340826929062207</v>
      </c>
      <c r="F762">
        <v>14.2701525054466</v>
      </c>
      <c r="G762">
        <v>24.337220004972298</v>
      </c>
      <c r="H762">
        <v>17.921879457390698</v>
      </c>
      <c r="I762">
        <v>5.8660060795276303</v>
      </c>
      <c r="J762">
        <v>11.8635890132661</v>
      </c>
      <c r="K762">
        <v>19.851325943742602</v>
      </c>
      <c r="L762">
        <v>14.3669793612886</v>
      </c>
      <c r="M762">
        <v>5.0278906113094299</v>
      </c>
      <c r="N762">
        <v>10.530535864561401</v>
      </c>
      <c r="O762">
        <v>19.100950909107699</v>
      </c>
      <c r="P762">
        <v>13.609059346166401</v>
      </c>
      <c r="Q762">
        <v>10.1146963509873</v>
      </c>
      <c r="R762">
        <v>14.1627160324686</v>
      </c>
      <c r="S762">
        <v>19.330601159467498</v>
      </c>
      <c r="T762">
        <v>15.634585143752901</v>
      </c>
      <c r="U762">
        <v>4.9916370463692896</v>
      </c>
      <c r="V762">
        <v>10.4282214536916</v>
      </c>
      <c r="W762">
        <v>17.6278556807111</v>
      </c>
      <c r="X762">
        <v>12.4070017369138</v>
      </c>
      <c r="Y762">
        <v>7.8331637843336699</v>
      </c>
      <c r="Z762">
        <v>16.745942921096798</v>
      </c>
      <c r="AA762">
        <v>26.331770484483101</v>
      </c>
      <c r="AB762">
        <v>19.841452476335501</v>
      </c>
      <c r="AC762">
        <v>7.41123957591169</v>
      </c>
      <c r="AD762">
        <v>13.8310392708339</v>
      </c>
      <c r="AE762">
        <v>21.438165239351999</v>
      </c>
      <c r="AF762">
        <v>15.838703068783399</v>
      </c>
      <c r="AG762">
        <v>5.0816063768769704</v>
      </c>
      <c r="AH762">
        <v>10.2382948244512</v>
      </c>
      <c r="AI762">
        <v>24.048055938979601</v>
      </c>
      <c r="AJ762">
        <v>16.815907898769201</v>
      </c>
      <c r="AK762">
        <v>7.4037706205812999</v>
      </c>
      <c r="AL762">
        <v>12.682141026579799</v>
      </c>
      <c r="AM762">
        <v>21.768140116763998</v>
      </c>
      <c r="AN762">
        <v>16.809643922579902</v>
      </c>
      <c r="AO762">
        <v>5.7255532406340004</v>
      </c>
      <c r="AP762">
        <v>12.2510449963118</v>
      </c>
      <c r="AQ762">
        <v>20.6398756567792</v>
      </c>
      <c r="AR762">
        <v>14.779052013938999</v>
      </c>
      <c r="AS762">
        <v>6.2711046792088796</v>
      </c>
      <c r="AT762">
        <v>12.7282491944146</v>
      </c>
      <c r="AU762">
        <v>21.135537476198699</v>
      </c>
      <c r="AV762">
        <v>14.9398196701997</v>
      </c>
      <c r="AW762">
        <v>6.8651277839570204</v>
      </c>
      <c r="AX762">
        <v>12.580222636695201</v>
      </c>
      <c r="AY762">
        <v>19.4550777489609</v>
      </c>
      <c r="AZ762">
        <v>14.7729486170405</v>
      </c>
      <c r="BA762">
        <v>5.7619628035139003</v>
      </c>
      <c r="BB762">
        <v>12.2510449963118</v>
      </c>
      <c r="BC762">
        <v>19.948417246851701</v>
      </c>
      <c r="BD762">
        <v>15.1289927582269</v>
      </c>
      <c r="BE762">
        <v>5.2037011007165201</v>
      </c>
      <c r="BF762">
        <v>13.427415566371799</v>
      </c>
      <c r="BG762">
        <v>24.435119815262599</v>
      </c>
      <c r="BH762">
        <v>18.5718113873709</v>
      </c>
      <c r="BI762">
        <v>4.0662064128638198</v>
      </c>
      <c r="BJ762">
        <v>8.6196782069651192</v>
      </c>
      <c r="BK762">
        <v>14.252118967948</v>
      </c>
      <c r="BL762">
        <v>11.0702498531719</v>
      </c>
    </row>
    <row r="763" spans="1:64" x14ac:dyDescent="0.25">
      <c r="A763" s="15" t="str">
        <f t="shared" si="22"/>
        <v xml:space="preserve">  Ag [NCL+DQ] / [Capital + ALLL]--36160</v>
      </c>
      <c r="B763" s="15" t="str">
        <f t="shared" si="23"/>
        <v xml:space="preserve">  Ag [NCL+DQ] / [Capital + ALLL]</v>
      </c>
      <c r="C763">
        <v>7</v>
      </c>
      <c r="D763" s="22">
        <v>36160</v>
      </c>
      <c r="E763">
        <v>0</v>
      </c>
      <c r="F763">
        <v>4.64540105295757E-2</v>
      </c>
      <c r="G763">
        <v>4.29418251036887</v>
      </c>
      <c r="H763">
        <v>4.7335569301201401</v>
      </c>
      <c r="I763">
        <v>0</v>
      </c>
      <c r="J763">
        <v>0.53600469078138202</v>
      </c>
      <c r="K763">
        <v>5.1359117099898004</v>
      </c>
      <c r="L763">
        <v>4.0271450284826402</v>
      </c>
      <c r="M763">
        <v>0</v>
      </c>
      <c r="N763">
        <v>0</v>
      </c>
      <c r="O763">
        <v>1.1070554528756</v>
      </c>
      <c r="P763">
        <v>1.5671398611254701</v>
      </c>
      <c r="Q763">
        <v>0</v>
      </c>
      <c r="R763">
        <v>0</v>
      </c>
      <c r="S763">
        <v>0</v>
      </c>
      <c r="T763">
        <v>0</v>
      </c>
      <c r="U763">
        <v>0</v>
      </c>
      <c r="V763">
        <v>2.8910280577067501E-2</v>
      </c>
      <c r="W763">
        <v>3.2316832691017199</v>
      </c>
      <c r="X763">
        <v>2.74284080983352</v>
      </c>
      <c r="Y763">
        <v>0</v>
      </c>
      <c r="Z763">
        <v>1.4776085473971401</v>
      </c>
      <c r="AA763">
        <v>11.0312981015906</v>
      </c>
      <c r="AB763">
        <v>7.171010052742</v>
      </c>
      <c r="AC763">
        <v>1.2062591679130199</v>
      </c>
      <c r="AD763">
        <v>6.1385118449512097</v>
      </c>
      <c r="AE763">
        <v>14.111716481650401</v>
      </c>
      <c r="AF763">
        <v>8.9729666981785901</v>
      </c>
      <c r="AG763">
        <v>3.5756857074469697E-2</v>
      </c>
      <c r="AH763">
        <v>2.7813218140493099</v>
      </c>
      <c r="AI763">
        <v>8.2370323296695407</v>
      </c>
      <c r="AJ763">
        <v>6.1756066276263404</v>
      </c>
      <c r="AK763">
        <v>0</v>
      </c>
      <c r="AL763">
        <v>0</v>
      </c>
      <c r="AM763">
        <v>2.7974636329727698</v>
      </c>
      <c r="AN763">
        <v>2.2176460270348102</v>
      </c>
      <c r="AO763">
        <v>0.44554949067794702</v>
      </c>
      <c r="AP763">
        <v>3.9669421487603298</v>
      </c>
      <c r="AQ763">
        <v>10.931445603576799</v>
      </c>
      <c r="AR763">
        <v>7.4016149072662598</v>
      </c>
      <c r="AS763">
        <v>0</v>
      </c>
      <c r="AT763">
        <v>0.481596147230822</v>
      </c>
      <c r="AU763">
        <v>5.7944495272949101</v>
      </c>
      <c r="AV763">
        <v>4.1953652280203304</v>
      </c>
      <c r="AW763">
        <v>0</v>
      </c>
      <c r="AX763">
        <v>0</v>
      </c>
      <c r="AY763">
        <v>1.06330302559642</v>
      </c>
      <c r="AZ763">
        <v>1.43251299545115</v>
      </c>
      <c r="BA763">
        <v>0</v>
      </c>
      <c r="BB763">
        <v>0</v>
      </c>
      <c r="BC763">
        <v>1.4502079687506</v>
      </c>
      <c r="BD763">
        <v>2.01954918675915</v>
      </c>
      <c r="BE763">
        <v>0</v>
      </c>
      <c r="BF763">
        <v>1.53247310509701E-3</v>
      </c>
      <c r="BG763">
        <v>2.4760854053855401</v>
      </c>
      <c r="BH763">
        <v>1.50524438697458</v>
      </c>
      <c r="BI763">
        <v>0</v>
      </c>
      <c r="BJ763">
        <v>0</v>
      </c>
      <c r="BK763">
        <v>0</v>
      </c>
      <c r="BL763">
        <v>0.59670943365343698</v>
      </c>
    </row>
    <row r="764" spans="1:64" x14ac:dyDescent="0.25">
      <c r="A764" s="15" t="str">
        <f t="shared" si="22"/>
        <v xml:space="preserve">  CLD [NCL+DQ] / [Capital + ALLL]--36160</v>
      </c>
      <c r="B764" s="15" t="str">
        <f t="shared" si="23"/>
        <v xml:space="preserve">  CLD [NCL+DQ] / [Capital + ALLL]</v>
      </c>
      <c r="C764">
        <v>8</v>
      </c>
      <c r="D764" s="22">
        <v>36160</v>
      </c>
      <c r="E764">
        <v>0</v>
      </c>
      <c r="F764">
        <v>0</v>
      </c>
      <c r="G764">
        <v>0</v>
      </c>
      <c r="H764">
        <v>0.63266870624517602</v>
      </c>
      <c r="I764">
        <v>0</v>
      </c>
      <c r="J764">
        <v>0</v>
      </c>
      <c r="K764">
        <v>0</v>
      </c>
      <c r="L764">
        <v>0.209402893247529</v>
      </c>
      <c r="M764">
        <v>0</v>
      </c>
      <c r="N764">
        <v>0</v>
      </c>
      <c r="O764">
        <v>0</v>
      </c>
      <c r="P764">
        <v>0.33611251089080701</v>
      </c>
      <c r="Q764">
        <v>0</v>
      </c>
      <c r="R764">
        <v>0</v>
      </c>
      <c r="S764">
        <v>0</v>
      </c>
      <c r="T764">
        <v>2.07615766223175E-2</v>
      </c>
      <c r="U764">
        <v>0</v>
      </c>
      <c r="V764">
        <v>0</v>
      </c>
      <c r="W764">
        <v>0</v>
      </c>
      <c r="X764">
        <v>0.20230493656503001</v>
      </c>
      <c r="Y764">
        <v>0</v>
      </c>
      <c r="Z764">
        <v>0</v>
      </c>
      <c r="AA764">
        <v>0</v>
      </c>
      <c r="AB764">
        <v>0.58012743209288098</v>
      </c>
      <c r="AC764">
        <v>0</v>
      </c>
      <c r="AD764">
        <v>0</v>
      </c>
      <c r="AE764">
        <v>0</v>
      </c>
      <c r="AF764">
        <v>8.6238861594359895E-2</v>
      </c>
      <c r="AG764">
        <v>0</v>
      </c>
      <c r="AH764">
        <v>0</v>
      </c>
      <c r="AI764">
        <v>0</v>
      </c>
      <c r="AJ764">
        <v>0.13395083003275701</v>
      </c>
      <c r="AK764">
        <v>0</v>
      </c>
      <c r="AL764">
        <v>0</v>
      </c>
      <c r="AM764">
        <v>0</v>
      </c>
      <c r="AN764">
        <v>0.58318954948031698</v>
      </c>
      <c r="AO764">
        <v>0</v>
      </c>
      <c r="AP764">
        <v>0</v>
      </c>
      <c r="AQ764">
        <v>0</v>
      </c>
      <c r="AR764">
        <v>0.120072426560397</v>
      </c>
      <c r="AS764">
        <v>0</v>
      </c>
      <c r="AT764">
        <v>0</v>
      </c>
      <c r="AU764">
        <v>0</v>
      </c>
      <c r="AV764">
        <v>0.25037353248258198</v>
      </c>
      <c r="AW764">
        <v>0</v>
      </c>
      <c r="AX764">
        <v>0</v>
      </c>
      <c r="AY764">
        <v>0</v>
      </c>
      <c r="AZ764">
        <v>0.30696446247418602</v>
      </c>
      <c r="BA764">
        <v>0</v>
      </c>
      <c r="BB764">
        <v>0</v>
      </c>
      <c r="BC764">
        <v>0</v>
      </c>
      <c r="BD764">
        <v>0.31202980373559203</v>
      </c>
      <c r="BE764">
        <v>0</v>
      </c>
      <c r="BF764">
        <v>0</v>
      </c>
      <c r="BG764">
        <v>0.26116348260421501</v>
      </c>
      <c r="BH764">
        <v>0.79877277718692297</v>
      </c>
      <c r="BI764">
        <v>0</v>
      </c>
      <c r="BJ764">
        <v>0</v>
      </c>
      <c r="BK764">
        <v>0</v>
      </c>
      <c r="BL764">
        <v>0.51651986794387705</v>
      </c>
    </row>
    <row r="765" spans="1:64" x14ac:dyDescent="0.25">
      <c r="A765" s="15" t="str">
        <f t="shared" si="22"/>
        <v xml:space="preserve">  CRE [NCL+DQ] / [Capital + ALLL]--36160</v>
      </c>
      <c r="B765" s="15" t="str">
        <f t="shared" si="23"/>
        <v xml:space="preserve">  CRE [NCL+DQ] / [Capital + ALLL]</v>
      </c>
      <c r="C765">
        <v>9</v>
      </c>
      <c r="D765" s="22">
        <v>36160</v>
      </c>
      <c r="E765">
        <v>0</v>
      </c>
      <c r="F765">
        <v>0.89850043375883004</v>
      </c>
      <c r="G765">
        <v>2.7836877299599601</v>
      </c>
      <c r="H765">
        <v>2.1604163558380201</v>
      </c>
      <c r="I765">
        <v>0</v>
      </c>
      <c r="J765">
        <v>0</v>
      </c>
      <c r="K765">
        <v>2.0425646700542699</v>
      </c>
      <c r="L765">
        <v>1.4978812708271501</v>
      </c>
      <c r="M765">
        <v>0</v>
      </c>
      <c r="N765">
        <v>0.38693950092698698</v>
      </c>
      <c r="O765">
        <v>2.6081066806345499</v>
      </c>
      <c r="P765">
        <v>1.96990459802895</v>
      </c>
      <c r="Q765">
        <v>0</v>
      </c>
      <c r="R765">
        <v>0</v>
      </c>
      <c r="S765">
        <v>1.1901432414559101</v>
      </c>
      <c r="T765">
        <v>1.8908350410643</v>
      </c>
      <c r="U765">
        <v>0</v>
      </c>
      <c r="V765">
        <v>0</v>
      </c>
      <c r="W765">
        <v>2.0257893396089099</v>
      </c>
      <c r="X765">
        <v>1.41905033477562</v>
      </c>
      <c r="Y765">
        <v>0</v>
      </c>
      <c r="Z765">
        <v>0.79681274900398402</v>
      </c>
      <c r="AA765">
        <v>2.98171216538563</v>
      </c>
      <c r="AB765">
        <v>2.4021977477704102</v>
      </c>
      <c r="AC765">
        <v>0</v>
      </c>
      <c r="AD765">
        <v>0</v>
      </c>
      <c r="AE765">
        <v>1.11344985287432</v>
      </c>
      <c r="AF765">
        <v>0.97024899201903203</v>
      </c>
      <c r="AG765">
        <v>0</v>
      </c>
      <c r="AH765">
        <v>0</v>
      </c>
      <c r="AI765">
        <v>0.36258000368212501</v>
      </c>
      <c r="AJ765">
        <v>0.69680308918248401</v>
      </c>
      <c r="AK765">
        <v>0</v>
      </c>
      <c r="AL765">
        <v>1.23165176311793</v>
      </c>
      <c r="AM765">
        <v>4.0876211273372496</v>
      </c>
      <c r="AN765">
        <v>3.3197937921706799</v>
      </c>
      <c r="AO765">
        <v>0</v>
      </c>
      <c r="AP765">
        <v>0</v>
      </c>
      <c r="AQ765">
        <v>1.1320394118098001</v>
      </c>
      <c r="AR765">
        <v>0.99066257413467596</v>
      </c>
      <c r="AS765">
        <v>0</v>
      </c>
      <c r="AT765">
        <v>0.12865873271148301</v>
      </c>
      <c r="AU765">
        <v>2.00864480040681</v>
      </c>
      <c r="AV765">
        <v>1.6217002859145699</v>
      </c>
      <c r="AW765">
        <v>0</v>
      </c>
      <c r="AX765">
        <v>0.55518502188511099</v>
      </c>
      <c r="AY765">
        <v>2.8160320295372498</v>
      </c>
      <c r="AZ765">
        <v>1.9780168561799001</v>
      </c>
      <c r="BA765">
        <v>0</v>
      </c>
      <c r="BB765">
        <v>0.17519073184515399</v>
      </c>
      <c r="BC765">
        <v>2.4433590125762401</v>
      </c>
      <c r="BD765">
        <v>1.8666199505649399</v>
      </c>
      <c r="BE765">
        <v>0</v>
      </c>
      <c r="BF765">
        <v>0.70201042454082796</v>
      </c>
      <c r="BG765">
        <v>2.46070437526134</v>
      </c>
      <c r="BH765">
        <v>2.1524125705519501</v>
      </c>
      <c r="BI765">
        <v>0</v>
      </c>
      <c r="BJ765">
        <v>0.51627319229121604</v>
      </c>
      <c r="BK765">
        <v>2.73924644310206</v>
      </c>
      <c r="BL765">
        <v>2.0280239650414398</v>
      </c>
    </row>
    <row r="766" spans="1:64" x14ac:dyDescent="0.25">
      <c r="A766" s="15" t="str">
        <f t="shared" si="22"/>
        <v xml:space="preserve">  Res RE [NCL+DQ] / [Capital + ALLL]--36160</v>
      </c>
      <c r="B766" s="15" t="str">
        <f t="shared" si="23"/>
        <v xml:space="preserve">  Res RE [NCL+DQ] / [Capital + ALLL]</v>
      </c>
      <c r="C766">
        <v>10</v>
      </c>
      <c r="D766" s="22">
        <v>36160</v>
      </c>
      <c r="E766">
        <v>0.45815815015033901</v>
      </c>
      <c r="F766">
        <v>1.75226586102719</v>
      </c>
      <c r="G766">
        <v>3.91043860853391</v>
      </c>
      <c r="H766">
        <v>2.87617097488129</v>
      </c>
      <c r="I766">
        <v>0.158742221991549</v>
      </c>
      <c r="J766">
        <v>1.5405282214797</v>
      </c>
      <c r="K766">
        <v>3.9984405807715602</v>
      </c>
      <c r="L766">
        <v>2.5942939068183501</v>
      </c>
      <c r="M766">
        <v>0.365883018031749</v>
      </c>
      <c r="N766">
        <v>2.1506261854113702</v>
      </c>
      <c r="O766">
        <v>5.1911566392648902</v>
      </c>
      <c r="P766">
        <v>3.53745648357528</v>
      </c>
      <c r="Q766">
        <v>2.9675858236103898</v>
      </c>
      <c r="R766">
        <v>5.1288044137116602</v>
      </c>
      <c r="S766">
        <v>6.4045209872516304</v>
      </c>
      <c r="T766">
        <v>5.4454619939375002</v>
      </c>
      <c r="U766">
        <v>0.21800054687407699</v>
      </c>
      <c r="V766">
        <v>1.6559830476315101</v>
      </c>
      <c r="W766">
        <v>4.1201801831621196</v>
      </c>
      <c r="X766">
        <v>2.6424792971392499</v>
      </c>
      <c r="Y766">
        <v>0.313684485688145</v>
      </c>
      <c r="Z766">
        <v>1.8702745722244301</v>
      </c>
      <c r="AA766">
        <v>4.1735410937977404</v>
      </c>
      <c r="AB766">
        <v>2.9106922276099598</v>
      </c>
      <c r="AC766">
        <v>0</v>
      </c>
      <c r="AD766">
        <v>0.51411108150617602</v>
      </c>
      <c r="AE766">
        <v>1.7663093503705201</v>
      </c>
      <c r="AF766">
        <v>1.2352631778871801</v>
      </c>
      <c r="AG766">
        <v>0</v>
      </c>
      <c r="AH766">
        <v>0.19713084184558799</v>
      </c>
      <c r="AI766">
        <v>1.36520361771334</v>
      </c>
      <c r="AJ766">
        <v>0.90270255674973598</v>
      </c>
      <c r="AK766">
        <v>2.0630372492836702</v>
      </c>
      <c r="AL766">
        <v>3.6209813874788499</v>
      </c>
      <c r="AM766">
        <v>7.7483758516875296</v>
      </c>
      <c r="AN766">
        <v>5.5609880798219899</v>
      </c>
      <c r="AO766">
        <v>0</v>
      </c>
      <c r="AP766">
        <v>0.90171325518485101</v>
      </c>
      <c r="AQ766">
        <v>2.5050666707108902</v>
      </c>
      <c r="AR766">
        <v>1.74153123443504</v>
      </c>
      <c r="AS766">
        <v>0.36540803897685697</v>
      </c>
      <c r="AT766">
        <v>1.7746662324975599</v>
      </c>
      <c r="AU766">
        <v>4.1558498945019497</v>
      </c>
      <c r="AV766">
        <v>2.8318685539822002</v>
      </c>
      <c r="AW766">
        <v>1.46260289150134</v>
      </c>
      <c r="AX766">
        <v>3.8321507561899999</v>
      </c>
      <c r="AY766">
        <v>6.4330593053423701</v>
      </c>
      <c r="AZ766">
        <v>4.6745530553341199</v>
      </c>
      <c r="BA766">
        <v>3.53793691389599E-2</v>
      </c>
      <c r="BB766">
        <v>1.72438776988842</v>
      </c>
      <c r="BC766">
        <v>4.4848379633576902</v>
      </c>
      <c r="BD766">
        <v>2.8945550635314299</v>
      </c>
      <c r="BE766">
        <v>0</v>
      </c>
      <c r="BF766">
        <v>0.80191216120344</v>
      </c>
      <c r="BG766">
        <v>3.00479000316294</v>
      </c>
      <c r="BH766">
        <v>1.80171302634507</v>
      </c>
      <c r="BI766">
        <v>0.18924891386753001</v>
      </c>
      <c r="BJ766">
        <v>1.6282249006526499</v>
      </c>
      <c r="BK766">
        <v>3.7239757995013001</v>
      </c>
      <c r="BL766">
        <v>2.4896665844953598</v>
      </c>
    </row>
    <row r="767" spans="1:64" x14ac:dyDescent="0.25">
      <c r="A767" s="15" t="str">
        <f t="shared" si="22"/>
        <v xml:space="preserve">  C&amp;I [NCL+DQ] / [Capital + ALLL]--36160</v>
      </c>
      <c r="B767" s="15" t="str">
        <f t="shared" si="23"/>
        <v xml:space="preserve">  C&amp;I [NCL+DQ] / [Capital + ALLL]</v>
      </c>
      <c r="C767">
        <v>11</v>
      </c>
      <c r="D767" s="22">
        <v>36160</v>
      </c>
      <c r="E767">
        <v>1.32731004778249</v>
      </c>
      <c r="F767">
        <v>4.8886138613861396</v>
      </c>
      <c r="G767">
        <v>10.9015559547911</v>
      </c>
      <c r="H767">
        <v>8.1973603520082499</v>
      </c>
      <c r="I767">
        <v>0.90016852805022396</v>
      </c>
      <c r="J767">
        <v>3.4262568877972801</v>
      </c>
      <c r="K767">
        <v>8.1536913439786201</v>
      </c>
      <c r="L767">
        <v>5.7916284500368302</v>
      </c>
      <c r="M767">
        <v>0.41096695076566497</v>
      </c>
      <c r="N767">
        <v>1.9823748501789999</v>
      </c>
      <c r="O767">
        <v>5.45025119395702</v>
      </c>
      <c r="P767">
        <v>4.0498816001942997</v>
      </c>
      <c r="Q767">
        <v>1.1367418500790201</v>
      </c>
      <c r="R767">
        <v>4.2084752652901001</v>
      </c>
      <c r="S767">
        <v>8.2371097165747393</v>
      </c>
      <c r="T767">
        <v>5.5704759644302699</v>
      </c>
      <c r="U767">
        <v>0.65507359568693702</v>
      </c>
      <c r="V767">
        <v>2.7569477118980501</v>
      </c>
      <c r="W767">
        <v>6.5314937120596701</v>
      </c>
      <c r="X767">
        <v>4.5018764946872301</v>
      </c>
      <c r="Y767">
        <v>1.44810941271118</v>
      </c>
      <c r="Z767">
        <v>6.3739376770538199</v>
      </c>
      <c r="AA767">
        <v>15.8606831882117</v>
      </c>
      <c r="AB767">
        <v>10.3507527351357</v>
      </c>
      <c r="AC767">
        <v>2.4648691737165001</v>
      </c>
      <c r="AD767">
        <v>6.0704344058451003</v>
      </c>
      <c r="AE767">
        <v>11.185491470355</v>
      </c>
      <c r="AF767">
        <v>8.1706684932456799</v>
      </c>
      <c r="AG767">
        <v>0.90302192540348503</v>
      </c>
      <c r="AH767">
        <v>4.4913096786874203</v>
      </c>
      <c r="AI767">
        <v>9.9203654051143602</v>
      </c>
      <c r="AJ767">
        <v>7.8142739347177201</v>
      </c>
      <c r="AK767">
        <v>1.0263929618768299</v>
      </c>
      <c r="AL767">
        <v>2.6432309137260201</v>
      </c>
      <c r="AM767">
        <v>6.3177454320223001</v>
      </c>
      <c r="AN767">
        <v>4.7641944496202404</v>
      </c>
      <c r="AO767">
        <v>1.3575489398901399</v>
      </c>
      <c r="AP767">
        <v>4.8440577806959997</v>
      </c>
      <c r="AQ767">
        <v>10.538430617820501</v>
      </c>
      <c r="AR767">
        <v>7.2817563910652199</v>
      </c>
      <c r="AS767">
        <v>1.2089019140946999</v>
      </c>
      <c r="AT767">
        <v>3.8787338386090102</v>
      </c>
      <c r="AU767">
        <v>8.7357330992098294</v>
      </c>
      <c r="AV767">
        <v>6.1561581284358704</v>
      </c>
      <c r="AW767">
        <v>0.70279467091424996</v>
      </c>
      <c r="AX767">
        <v>2.5515032095830699</v>
      </c>
      <c r="AY767">
        <v>6.4367226036340703</v>
      </c>
      <c r="AZ767">
        <v>4.5005174591351604</v>
      </c>
      <c r="BA767">
        <v>1.5223814019679101</v>
      </c>
      <c r="BB767">
        <v>4.5454545454545503</v>
      </c>
      <c r="BC767">
        <v>8.4031982969171395</v>
      </c>
      <c r="BD767">
        <v>7.0630974339778696</v>
      </c>
      <c r="BE767">
        <v>0</v>
      </c>
      <c r="BF767">
        <v>1.7169109837326999</v>
      </c>
      <c r="BG767">
        <v>3.9932658533010499</v>
      </c>
      <c r="BH767">
        <v>3.2367839942758301</v>
      </c>
      <c r="BI767">
        <v>0.48493596630150698</v>
      </c>
      <c r="BJ767">
        <v>1.9016036083168899</v>
      </c>
      <c r="BK767">
        <v>5.3612658831518001</v>
      </c>
      <c r="BL767">
        <v>3.8097498418744902</v>
      </c>
    </row>
    <row r="768" spans="1:64" x14ac:dyDescent="0.25">
      <c r="A768" s="15" t="str">
        <f t="shared" si="22"/>
        <v xml:space="preserve">  Ind [NCL+DQ] / [Capital + ALLL]--36160</v>
      </c>
      <c r="B768" s="15" t="str">
        <f t="shared" si="23"/>
        <v xml:space="preserve">  Ind [NCL+DQ] / [Capital + ALLL]</v>
      </c>
      <c r="C768">
        <v>12</v>
      </c>
      <c r="D768" s="22">
        <v>36160</v>
      </c>
      <c r="E768">
        <v>0.72937851541935705</v>
      </c>
      <c r="F768">
        <v>1.3499002914557401</v>
      </c>
      <c r="G768">
        <v>3.16266154077339</v>
      </c>
      <c r="H768">
        <v>3.3289553157328502</v>
      </c>
      <c r="I768">
        <v>0.49726570559261601</v>
      </c>
      <c r="J768">
        <v>1.2674153006044999</v>
      </c>
      <c r="K768">
        <v>2.6657724855777398</v>
      </c>
      <c r="L768">
        <v>2.0458379290191302</v>
      </c>
      <c r="M768">
        <v>0.36769387523174002</v>
      </c>
      <c r="N768">
        <v>1.31042894270747</v>
      </c>
      <c r="O768">
        <v>3.1874531094798502</v>
      </c>
      <c r="P768">
        <v>2.41223141665012</v>
      </c>
      <c r="Q768">
        <v>1.3350019484687301</v>
      </c>
      <c r="R768">
        <v>1.98699750187769</v>
      </c>
      <c r="S768">
        <v>3.1543468949392</v>
      </c>
      <c r="T768">
        <v>2.5959683896152299</v>
      </c>
      <c r="U768">
        <v>0.453482035065713</v>
      </c>
      <c r="V768">
        <v>1.2542827290738601</v>
      </c>
      <c r="W768">
        <v>2.5533738906366001</v>
      </c>
      <c r="X768">
        <v>1.90014110746293</v>
      </c>
      <c r="Y768">
        <v>0.73457093680845797</v>
      </c>
      <c r="Z768">
        <v>1.3028030003947899</v>
      </c>
      <c r="AA768">
        <v>2.5043177892918802</v>
      </c>
      <c r="AB768">
        <v>2.1654192154644298</v>
      </c>
      <c r="AC768">
        <v>0.38153805805964103</v>
      </c>
      <c r="AD768">
        <v>1.0910901902472301</v>
      </c>
      <c r="AE768">
        <v>2.16795227578372</v>
      </c>
      <c r="AF768">
        <v>1.6168848584168201</v>
      </c>
      <c r="AG768">
        <v>0.29240188633834102</v>
      </c>
      <c r="AH768">
        <v>1.1786232939777901</v>
      </c>
      <c r="AI768">
        <v>3.79878044741131</v>
      </c>
      <c r="AJ768">
        <v>4.8406044005239997</v>
      </c>
      <c r="AK768">
        <v>0.71976967370441503</v>
      </c>
      <c r="AL768">
        <v>1.38598326359833</v>
      </c>
      <c r="AM768">
        <v>2.8710725893824498</v>
      </c>
      <c r="AN768">
        <v>2.0799021539292202</v>
      </c>
      <c r="AO768">
        <v>0.431455324625517</v>
      </c>
      <c r="AP768">
        <v>1.20355834641549</v>
      </c>
      <c r="AQ768">
        <v>2.33380334359122</v>
      </c>
      <c r="AR768">
        <v>1.71502499058021</v>
      </c>
      <c r="AS768">
        <v>0.56029232643118099</v>
      </c>
      <c r="AT768">
        <v>1.2597480503899201</v>
      </c>
      <c r="AU768">
        <v>2.45984916572232</v>
      </c>
      <c r="AV768">
        <v>1.9835140446347901</v>
      </c>
      <c r="AW768">
        <v>0.72913232969261299</v>
      </c>
      <c r="AX768">
        <v>1.5080815798753999</v>
      </c>
      <c r="AY768">
        <v>3.1142883768618201</v>
      </c>
      <c r="AZ768">
        <v>2.2529143994748999</v>
      </c>
      <c r="BA768">
        <v>0.427694008584251</v>
      </c>
      <c r="BB768">
        <v>1.1734028683181199</v>
      </c>
      <c r="BC768">
        <v>2.30223390524975</v>
      </c>
      <c r="BD768">
        <v>1.8652277650340401</v>
      </c>
      <c r="BE768">
        <v>0.48016712505000297</v>
      </c>
      <c r="BF768">
        <v>2.2687453540630602</v>
      </c>
      <c r="BG768">
        <v>8.0308103557871195</v>
      </c>
      <c r="BH768">
        <v>9.6736992221507005</v>
      </c>
      <c r="BI768">
        <v>0.22929721241246701</v>
      </c>
      <c r="BJ768">
        <v>0.982734708142463</v>
      </c>
      <c r="BK768">
        <v>1.82718274078572</v>
      </c>
      <c r="BL768">
        <v>1.5851329217835299</v>
      </c>
    </row>
    <row r="769" spans="1:64" x14ac:dyDescent="0.25">
      <c r="A769" s="15" t="str">
        <f t="shared" si="22"/>
        <v xml:space="preserve">  OREO / [Capital + ALLL]--36160</v>
      </c>
      <c r="B769" s="15" t="str">
        <f t="shared" si="23"/>
        <v xml:space="preserve">  OREO / [Capital + ALLL]</v>
      </c>
      <c r="C769">
        <v>13</v>
      </c>
      <c r="D769" s="22">
        <v>36160</v>
      </c>
      <c r="E769">
        <v>0</v>
      </c>
      <c r="F769">
        <v>0</v>
      </c>
      <c r="G769">
        <v>1.0024528306587599</v>
      </c>
      <c r="H769">
        <v>0.937663809030166</v>
      </c>
      <c r="I769">
        <v>0</v>
      </c>
      <c r="J769">
        <v>0</v>
      </c>
      <c r="K769">
        <v>0.60485260393769102</v>
      </c>
      <c r="L769">
        <v>0.72537385165672297</v>
      </c>
      <c r="M769">
        <v>0</v>
      </c>
      <c r="N769">
        <v>0</v>
      </c>
      <c r="O769">
        <v>0.97574646743007598</v>
      </c>
      <c r="P769">
        <v>0.92303491842079299</v>
      </c>
      <c r="Q769">
        <v>0.34020637668979298</v>
      </c>
      <c r="R769">
        <v>0.97604810208971404</v>
      </c>
      <c r="S769">
        <v>2.1308467636166601</v>
      </c>
      <c r="T769">
        <v>1.6160809734745201</v>
      </c>
      <c r="U769">
        <v>0</v>
      </c>
      <c r="V769">
        <v>0</v>
      </c>
      <c r="W769">
        <v>0.51516586515864604</v>
      </c>
      <c r="X769">
        <v>0.65570655299883496</v>
      </c>
      <c r="Y769">
        <v>0</v>
      </c>
      <c r="Z769">
        <v>0</v>
      </c>
      <c r="AA769">
        <v>0.80402010050251305</v>
      </c>
      <c r="AB769">
        <v>0.83744519085420599</v>
      </c>
      <c r="AC769">
        <v>0</v>
      </c>
      <c r="AD769">
        <v>0</v>
      </c>
      <c r="AE769">
        <v>0.28548092447762702</v>
      </c>
      <c r="AF769">
        <v>0.798470566522679</v>
      </c>
      <c r="AG769">
        <v>0</v>
      </c>
      <c r="AH769">
        <v>0</v>
      </c>
      <c r="AI769">
        <v>0.57620371323655595</v>
      </c>
      <c r="AJ769">
        <v>0.91562989839615105</v>
      </c>
      <c r="AK769">
        <v>0</v>
      </c>
      <c r="AL769">
        <v>0</v>
      </c>
      <c r="AM769">
        <v>0.43765713753608299</v>
      </c>
      <c r="AN769">
        <v>0.662655261777093</v>
      </c>
      <c r="AO769">
        <v>0</v>
      </c>
      <c r="AP769">
        <v>0</v>
      </c>
      <c r="AQ769">
        <v>0.43175255390960299</v>
      </c>
      <c r="AR769">
        <v>0.68750763942077797</v>
      </c>
      <c r="AS769">
        <v>0</v>
      </c>
      <c r="AT769">
        <v>0</v>
      </c>
      <c r="AU769">
        <v>0.33534540576794097</v>
      </c>
      <c r="AV769">
        <v>0.59129849128651102</v>
      </c>
      <c r="AW769">
        <v>0</v>
      </c>
      <c r="AX769">
        <v>0</v>
      </c>
      <c r="AY769">
        <v>0.96857049032556297</v>
      </c>
      <c r="AZ769">
        <v>0.84904743531422699</v>
      </c>
      <c r="BA769">
        <v>0</v>
      </c>
      <c r="BB769">
        <v>0</v>
      </c>
      <c r="BC769">
        <v>0.73688409046035297</v>
      </c>
      <c r="BD769">
        <v>0.90101934097708702</v>
      </c>
      <c r="BE769">
        <v>0</v>
      </c>
      <c r="BF769">
        <v>0</v>
      </c>
      <c r="BG769">
        <v>0.43779103594103003</v>
      </c>
      <c r="BH769">
        <v>0.54335005106693401</v>
      </c>
      <c r="BI769">
        <v>0</v>
      </c>
      <c r="BJ769">
        <v>0</v>
      </c>
      <c r="BK769">
        <v>0.69880227369178805</v>
      </c>
      <c r="BL769">
        <v>0.86665944231493197</v>
      </c>
    </row>
    <row r="770" spans="1:64" x14ac:dyDescent="0.25">
      <c r="A770" s="15" t="str">
        <f t="shared" si="22"/>
        <v>ROAA--36160</v>
      </c>
      <c r="B770" s="15" t="str">
        <f t="shared" si="23"/>
        <v>ROAA</v>
      </c>
      <c r="C770">
        <v>14</v>
      </c>
      <c r="D770" s="22">
        <v>36160</v>
      </c>
      <c r="E770">
        <v>1.0149999999999999</v>
      </c>
      <c r="F770">
        <v>1.29</v>
      </c>
      <c r="G770">
        <v>1.6</v>
      </c>
      <c r="H770">
        <v>1.3851515151515199</v>
      </c>
      <c r="I770">
        <v>0.88</v>
      </c>
      <c r="J770">
        <v>1.19</v>
      </c>
      <c r="K770">
        <v>1.52</v>
      </c>
      <c r="L770">
        <v>1.22279347826087</v>
      </c>
      <c r="M770">
        <v>0.82</v>
      </c>
      <c r="N770">
        <v>1.1499999999999999</v>
      </c>
      <c r="O770">
        <v>1.46</v>
      </c>
      <c r="P770">
        <v>1.06838488372093</v>
      </c>
      <c r="Q770">
        <v>1.1299999999999999</v>
      </c>
      <c r="R770">
        <v>1.28</v>
      </c>
      <c r="S770">
        <v>1.3674999999999999</v>
      </c>
      <c r="T770">
        <v>1.2721428571428599</v>
      </c>
      <c r="U770">
        <v>0.82250000000000001</v>
      </c>
      <c r="V770">
        <v>1.17</v>
      </c>
      <c r="W770">
        <v>1.4950000000000001</v>
      </c>
      <c r="X770">
        <v>1.1793253968254001</v>
      </c>
      <c r="Y770">
        <v>1.01</v>
      </c>
      <c r="Z770">
        <v>1.28</v>
      </c>
      <c r="AA770">
        <v>1.61</v>
      </c>
      <c r="AB770">
        <v>1.28898876404494</v>
      </c>
      <c r="AC770">
        <v>0.85250000000000004</v>
      </c>
      <c r="AD770">
        <v>1.06</v>
      </c>
      <c r="AE770">
        <v>1.3574999999999999</v>
      </c>
      <c r="AF770">
        <v>1.1025</v>
      </c>
      <c r="AG770">
        <v>0.99750000000000005</v>
      </c>
      <c r="AH770">
        <v>1.335</v>
      </c>
      <c r="AI770">
        <v>1.72</v>
      </c>
      <c r="AJ770">
        <v>1.60254901960784</v>
      </c>
      <c r="AK770">
        <v>0.96</v>
      </c>
      <c r="AL770">
        <v>1.2</v>
      </c>
      <c r="AM770">
        <v>1.49</v>
      </c>
      <c r="AN770">
        <v>1.2388764044943801</v>
      </c>
      <c r="AO770">
        <v>0.85</v>
      </c>
      <c r="AP770">
        <v>1.1499999999999999</v>
      </c>
      <c r="AQ770">
        <v>1.49</v>
      </c>
      <c r="AR770">
        <v>1.18148619957537</v>
      </c>
      <c r="AS770">
        <v>0.89</v>
      </c>
      <c r="AT770">
        <v>1.2</v>
      </c>
      <c r="AU770">
        <v>1.56</v>
      </c>
      <c r="AV770">
        <v>1.2523746701847001</v>
      </c>
      <c r="AW770">
        <v>0.89249999999999996</v>
      </c>
      <c r="AX770">
        <v>1.21</v>
      </c>
      <c r="AY770">
        <v>1.5175000000000001</v>
      </c>
      <c r="AZ770">
        <v>1.2284999999999999</v>
      </c>
      <c r="BA770">
        <v>0.84499999999999997</v>
      </c>
      <c r="BB770">
        <v>1.19</v>
      </c>
      <c r="BC770">
        <v>1.54</v>
      </c>
      <c r="BD770">
        <v>1.12936507936508</v>
      </c>
      <c r="BE770">
        <v>1.125</v>
      </c>
      <c r="BF770">
        <v>1.385</v>
      </c>
      <c r="BG770">
        <v>1.7450000000000001</v>
      </c>
      <c r="BH770">
        <v>2.2134615384615399</v>
      </c>
      <c r="BI770">
        <v>0.78</v>
      </c>
      <c r="BJ770">
        <v>1.24</v>
      </c>
      <c r="BK770">
        <v>1.6850000000000001</v>
      </c>
      <c r="BL770">
        <v>1.1839999999999999</v>
      </c>
    </row>
    <row r="771" spans="1:64" x14ac:dyDescent="0.25">
      <c r="A771" s="15" t="str">
        <f t="shared" ref="A771:A834" si="24">B771&amp;"--"&amp;D771</f>
        <v>NIM--36160</v>
      </c>
      <c r="B771" s="15" t="str">
        <f t="shared" ref="B771:B834" si="25">VLOOKUP(C771,labels,2,FALSE)</f>
        <v>NIM</v>
      </c>
      <c r="C771">
        <v>15</v>
      </c>
      <c r="D771" s="22">
        <v>36160</v>
      </c>
      <c r="E771">
        <v>4.5549999999999997</v>
      </c>
      <c r="F771">
        <v>4.8600000000000003</v>
      </c>
      <c r="G771">
        <v>5.4050000000000002</v>
      </c>
      <c r="H771">
        <v>5.7694949494949501</v>
      </c>
      <c r="I771">
        <v>4.32</v>
      </c>
      <c r="J771">
        <v>4.72</v>
      </c>
      <c r="K771">
        <v>5.17</v>
      </c>
      <c r="L771">
        <v>4.7733913043478298</v>
      </c>
      <c r="M771">
        <v>4.08</v>
      </c>
      <c r="N771">
        <v>4.5599999999999996</v>
      </c>
      <c r="O771">
        <v>5.0999999999999996</v>
      </c>
      <c r="P771">
        <v>4.6028872093023301</v>
      </c>
      <c r="Q771">
        <v>4.6825000000000001</v>
      </c>
      <c r="R771">
        <v>4.87</v>
      </c>
      <c r="S771">
        <v>5.1524999999999999</v>
      </c>
      <c r="T771">
        <v>4.9428571428571404</v>
      </c>
      <c r="U771">
        <v>4.3025000000000002</v>
      </c>
      <c r="V771">
        <v>4.72</v>
      </c>
      <c r="W771">
        <v>5.17</v>
      </c>
      <c r="X771">
        <v>4.7274007936507898</v>
      </c>
      <c r="Y771">
        <v>4.78</v>
      </c>
      <c r="Z771">
        <v>5.29</v>
      </c>
      <c r="AA771">
        <v>5.69</v>
      </c>
      <c r="AB771">
        <v>5.2870786516853903</v>
      </c>
      <c r="AC771">
        <v>4.2050000000000001</v>
      </c>
      <c r="AD771">
        <v>4.5599999999999996</v>
      </c>
      <c r="AE771">
        <v>4.9225000000000003</v>
      </c>
      <c r="AF771">
        <v>4.5441071428571398</v>
      </c>
      <c r="AG771">
        <v>4.2975000000000003</v>
      </c>
      <c r="AH771">
        <v>4.7249999999999996</v>
      </c>
      <c r="AI771">
        <v>5.18</v>
      </c>
      <c r="AJ771">
        <v>5.8717647058823497</v>
      </c>
      <c r="AK771">
        <v>4.16</v>
      </c>
      <c r="AL771">
        <v>4.43</v>
      </c>
      <c r="AM771">
        <v>4.95</v>
      </c>
      <c r="AN771">
        <v>4.5440449438202304</v>
      </c>
      <c r="AO771">
        <v>4.26</v>
      </c>
      <c r="AP771">
        <v>4.63</v>
      </c>
      <c r="AQ771">
        <v>5</v>
      </c>
      <c r="AR771">
        <v>4.6341401273885303</v>
      </c>
      <c r="AS771">
        <v>4.37</v>
      </c>
      <c r="AT771">
        <v>4.78</v>
      </c>
      <c r="AU771">
        <v>5.29</v>
      </c>
      <c r="AV771">
        <v>4.8374934036939301</v>
      </c>
      <c r="AW771">
        <v>4.3125</v>
      </c>
      <c r="AX771">
        <v>4.7549999999999999</v>
      </c>
      <c r="AY771">
        <v>5.16</v>
      </c>
      <c r="AZ771">
        <v>4.7527666666666697</v>
      </c>
      <c r="BA771">
        <v>4.53</v>
      </c>
      <c r="BB771">
        <v>4.88</v>
      </c>
      <c r="BC771">
        <v>5.4050000000000002</v>
      </c>
      <c r="BD771">
        <v>4.9179365079365098</v>
      </c>
      <c r="BE771">
        <v>4.4000000000000004</v>
      </c>
      <c r="BF771">
        <v>5.0149999999999997</v>
      </c>
      <c r="BG771">
        <v>6.1725000000000003</v>
      </c>
      <c r="BH771">
        <v>8.5738461538461497</v>
      </c>
      <c r="BI771">
        <v>4.4375</v>
      </c>
      <c r="BJ771">
        <v>5.03</v>
      </c>
      <c r="BK771">
        <v>5.5724999999999998</v>
      </c>
      <c r="BL771">
        <v>5.0158461538461498</v>
      </c>
    </row>
    <row r="772" spans="1:64" x14ac:dyDescent="0.25">
      <c r="A772" s="15" t="str">
        <f t="shared" si="24"/>
        <v>Provisions / Avg Assets--36160</v>
      </c>
      <c r="B772" s="15" t="str">
        <f t="shared" si="25"/>
        <v>Provisions / Avg Assets</v>
      </c>
      <c r="C772">
        <v>16</v>
      </c>
      <c r="D772" s="22">
        <v>36160</v>
      </c>
      <c r="E772">
        <v>4.4999999999999998E-2</v>
      </c>
      <c r="F772">
        <v>0.14000000000000001</v>
      </c>
      <c r="G772">
        <v>0.245</v>
      </c>
      <c r="H772">
        <v>0.35949494949494898</v>
      </c>
      <c r="I772">
        <v>0.03</v>
      </c>
      <c r="J772">
        <v>0.12</v>
      </c>
      <c r="K772">
        <v>0.2475</v>
      </c>
      <c r="L772">
        <v>0.204195652173913</v>
      </c>
      <c r="M772">
        <v>0.05</v>
      </c>
      <c r="N772">
        <v>0.15</v>
      </c>
      <c r="O772">
        <v>0.31</v>
      </c>
      <c r="P772">
        <v>0.246688372093023</v>
      </c>
      <c r="Q772">
        <v>8.7499999999999994E-2</v>
      </c>
      <c r="R772">
        <v>0.12</v>
      </c>
      <c r="S772">
        <v>0.27</v>
      </c>
      <c r="T772">
        <v>0.161428571428571</v>
      </c>
      <c r="U772">
        <v>0.03</v>
      </c>
      <c r="V772">
        <v>0.11</v>
      </c>
      <c r="W772">
        <v>0.23</v>
      </c>
      <c r="X772">
        <v>0.166884920634921</v>
      </c>
      <c r="Y772">
        <v>0</v>
      </c>
      <c r="Z772">
        <v>0.08</v>
      </c>
      <c r="AA772">
        <v>0.24</v>
      </c>
      <c r="AB772">
        <v>0.15910112359550599</v>
      </c>
      <c r="AC772">
        <v>2.2499999999999999E-2</v>
      </c>
      <c r="AD772">
        <v>0.14000000000000001</v>
      </c>
      <c r="AE772">
        <v>0.28000000000000003</v>
      </c>
      <c r="AF772">
        <v>0.25508928571428602</v>
      </c>
      <c r="AG772">
        <v>0.02</v>
      </c>
      <c r="AH772">
        <v>0.17</v>
      </c>
      <c r="AI772">
        <v>0.50749999999999995</v>
      </c>
      <c r="AJ772">
        <v>0.83098039215686303</v>
      </c>
      <c r="AK772">
        <v>0.06</v>
      </c>
      <c r="AL772">
        <v>0.12</v>
      </c>
      <c r="AM772">
        <v>0.19</v>
      </c>
      <c r="AN772">
        <v>0.14460674157303399</v>
      </c>
      <c r="AO772">
        <v>0</v>
      </c>
      <c r="AP772">
        <v>0.11</v>
      </c>
      <c r="AQ772">
        <v>0.25</v>
      </c>
      <c r="AR772">
        <v>0.18021231422505299</v>
      </c>
      <c r="AS772">
        <v>0.06</v>
      </c>
      <c r="AT772">
        <v>0.14000000000000001</v>
      </c>
      <c r="AU772">
        <v>0.24</v>
      </c>
      <c r="AV772">
        <v>0.20197889182057999</v>
      </c>
      <c r="AW772">
        <v>0.05</v>
      </c>
      <c r="AX772">
        <v>0.11</v>
      </c>
      <c r="AY772">
        <v>0.19</v>
      </c>
      <c r="AZ772">
        <v>0.14733333333333301</v>
      </c>
      <c r="BA772">
        <v>0.05</v>
      </c>
      <c r="BB772">
        <v>0.16</v>
      </c>
      <c r="BC772">
        <v>0.28000000000000003</v>
      </c>
      <c r="BD772">
        <v>0.23391534391534399</v>
      </c>
      <c r="BE772">
        <v>0.03</v>
      </c>
      <c r="BF772">
        <v>0.13500000000000001</v>
      </c>
      <c r="BG772">
        <v>0.39250000000000002</v>
      </c>
      <c r="BH772">
        <v>1.93942307692308</v>
      </c>
      <c r="BI772">
        <v>7.7499999999999999E-2</v>
      </c>
      <c r="BJ772">
        <v>0.14000000000000001</v>
      </c>
      <c r="BK772">
        <v>0.24</v>
      </c>
      <c r="BL772">
        <v>0.20230769230769199</v>
      </c>
    </row>
    <row r="773" spans="1:64" x14ac:dyDescent="0.25">
      <c r="A773" s="15" t="str">
        <f t="shared" si="24"/>
        <v>Negative Earners (last 4 qtrs)--36160</v>
      </c>
      <c r="B773" s="15" t="str">
        <f t="shared" si="25"/>
        <v>Negative Earners (last 4 qtrs)</v>
      </c>
      <c r="C773">
        <v>17</v>
      </c>
      <c r="D773" s="22">
        <v>36160</v>
      </c>
      <c r="F773">
        <v>1.0101010101010099</v>
      </c>
      <c r="H773">
        <v>1</v>
      </c>
      <c r="J773">
        <v>1.9189765458422201</v>
      </c>
      <c r="L773">
        <v>18</v>
      </c>
      <c r="N773">
        <v>6.1089582858445404</v>
      </c>
      <c r="P773">
        <v>536</v>
      </c>
      <c r="R773">
        <v>0</v>
      </c>
      <c r="T773">
        <v>0</v>
      </c>
      <c r="V773">
        <v>1.94552529182879</v>
      </c>
      <c r="X773">
        <v>10</v>
      </c>
      <c r="Z773">
        <v>2.2471910112359601</v>
      </c>
      <c r="AB773">
        <v>2</v>
      </c>
      <c r="AD773">
        <v>2.6315789473684199</v>
      </c>
      <c r="AF773">
        <v>3</v>
      </c>
      <c r="AH773">
        <v>2.8846153846153801</v>
      </c>
      <c r="AI773"/>
      <c r="AJ773">
        <v>3</v>
      </c>
      <c r="AK773"/>
      <c r="AL773">
        <v>0</v>
      </c>
      <c r="AN773">
        <v>0</v>
      </c>
      <c r="AP773">
        <v>1.46137787056367</v>
      </c>
      <c r="AR773">
        <v>7</v>
      </c>
      <c r="AT773">
        <v>1.2987012987013</v>
      </c>
      <c r="AV773">
        <v>5</v>
      </c>
      <c r="AX773">
        <v>0.65359477124182996</v>
      </c>
      <c r="AZ773">
        <v>2</v>
      </c>
      <c r="BB773">
        <v>4.7120418848167498</v>
      </c>
      <c r="BD773">
        <v>9</v>
      </c>
      <c r="BF773">
        <v>1.92307692307692</v>
      </c>
      <c r="BH773">
        <v>1</v>
      </c>
      <c r="BJ773">
        <v>3.7878787878787898</v>
      </c>
      <c r="BL773">
        <v>5</v>
      </c>
    </row>
    <row r="774" spans="1:64" x14ac:dyDescent="0.25">
      <c r="A774" s="15" t="str">
        <f t="shared" si="24"/>
        <v>Noncore Funding / Liab--36160</v>
      </c>
      <c r="B774" s="15" t="str">
        <f t="shared" si="25"/>
        <v>Noncore Funding / Liab</v>
      </c>
      <c r="C774">
        <v>18</v>
      </c>
      <c r="D774" s="22">
        <v>36160</v>
      </c>
      <c r="E774">
        <v>9.5205167424950101</v>
      </c>
      <c r="F774">
        <v>13.542886131272899</v>
      </c>
      <c r="G774">
        <v>20.0589688355711</v>
      </c>
      <c r="H774">
        <v>15.193886543281</v>
      </c>
      <c r="I774">
        <v>7.6305652518948204</v>
      </c>
      <c r="J774">
        <v>12.2071042592965</v>
      </c>
      <c r="K774">
        <v>17.833336591200698</v>
      </c>
      <c r="L774">
        <v>13.870390645868801</v>
      </c>
      <c r="M774">
        <v>10.4714608369743</v>
      </c>
      <c r="N774">
        <v>15.8444690023519</v>
      </c>
      <c r="O774">
        <v>22.992052425707399</v>
      </c>
      <c r="P774">
        <v>18.2525865346954</v>
      </c>
      <c r="Q774">
        <v>8.0632547561191092</v>
      </c>
      <c r="R774">
        <v>12.106385532593601</v>
      </c>
      <c r="S774">
        <v>16.730815063124201</v>
      </c>
      <c r="T774">
        <v>13.108322975976099</v>
      </c>
      <c r="U774">
        <v>7.2331342858268997</v>
      </c>
      <c r="V774">
        <v>11.5286345110458</v>
      </c>
      <c r="W774">
        <v>17.547699577391999</v>
      </c>
      <c r="X774">
        <v>13.4031112194711</v>
      </c>
      <c r="Y774">
        <v>9.9528884416594305</v>
      </c>
      <c r="Z774">
        <v>13.151623473339299</v>
      </c>
      <c r="AA774">
        <v>16.840644421649699</v>
      </c>
      <c r="AB774">
        <v>14.300326634152</v>
      </c>
      <c r="AC774">
        <v>7.7932850590438196</v>
      </c>
      <c r="AD774">
        <v>11.787465713818101</v>
      </c>
      <c r="AE774">
        <v>16.125434326192199</v>
      </c>
      <c r="AF774">
        <v>13.0416718845893</v>
      </c>
      <c r="AG774">
        <v>9.0925215761033904</v>
      </c>
      <c r="AH774">
        <v>14.4638435610467</v>
      </c>
      <c r="AI774">
        <v>21.043661879360702</v>
      </c>
      <c r="AJ774">
        <v>20.471087370558699</v>
      </c>
      <c r="AK774">
        <v>6.6874050084515799</v>
      </c>
      <c r="AL774">
        <v>12.675034462744</v>
      </c>
      <c r="AM774">
        <v>18.576856915453501</v>
      </c>
      <c r="AN774">
        <v>13.1769902044574</v>
      </c>
      <c r="AO774">
        <v>7.52725233063315</v>
      </c>
      <c r="AP774">
        <v>11.7530345471522</v>
      </c>
      <c r="AQ774">
        <v>16.1902009086925</v>
      </c>
      <c r="AR774">
        <v>12.7995160735314</v>
      </c>
      <c r="AS774">
        <v>7.8594982078853004</v>
      </c>
      <c r="AT774">
        <v>12.9136303906343</v>
      </c>
      <c r="AU774">
        <v>18.798100024419298</v>
      </c>
      <c r="AV774">
        <v>14.1193349999643</v>
      </c>
      <c r="AW774">
        <v>7.5111426150990104</v>
      </c>
      <c r="AX774">
        <v>12.0162947031996</v>
      </c>
      <c r="AY774">
        <v>17.966454163359099</v>
      </c>
      <c r="AZ774">
        <v>13.2002731682734</v>
      </c>
      <c r="BA774">
        <v>7.3525187737841904</v>
      </c>
      <c r="BB774">
        <v>13.3752297385427</v>
      </c>
      <c r="BC774">
        <v>18.946374056950901</v>
      </c>
      <c r="BD774">
        <v>15.247632332681199</v>
      </c>
      <c r="BE774">
        <v>7.3683568653189004</v>
      </c>
      <c r="BF774">
        <v>11.777927893900699</v>
      </c>
      <c r="BG774">
        <v>20.297101844414801</v>
      </c>
      <c r="BH774">
        <v>26.901123468064402</v>
      </c>
      <c r="BI774">
        <v>6.8604820243951803</v>
      </c>
      <c r="BJ774">
        <v>10.1939856406737</v>
      </c>
      <c r="BK774">
        <v>15.4519747180615</v>
      </c>
      <c r="BL774">
        <v>13.047114712596301</v>
      </c>
    </row>
    <row r="775" spans="1:64" x14ac:dyDescent="0.25">
      <c r="A775" s="15" t="str">
        <f t="shared" si="24"/>
        <v>Brokered Dep / Liab--36160</v>
      </c>
      <c r="B775" s="15" t="str">
        <f t="shared" si="25"/>
        <v>Brokered Dep / Liab</v>
      </c>
      <c r="C775">
        <v>19</v>
      </c>
      <c r="D775" s="22">
        <v>36160</v>
      </c>
      <c r="E775">
        <v>0</v>
      </c>
      <c r="F775">
        <v>0</v>
      </c>
      <c r="G775">
        <v>0</v>
      </c>
      <c r="H775">
        <v>0.87470004871933504</v>
      </c>
      <c r="I775">
        <v>0</v>
      </c>
      <c r="J775">
        <v>0</v>
      </c>
      <c r="K775">
        <v>0</v>
      </c>
      <c r="L775">
        <v>0.91076943958591094</v>
      </c>
      <c r="M775">
        <v>0</v>
      </c>
      <c r="N775">
        <v>0</v>
      </c>
      <c r="O775">
        <v>0</v>
      </c>
      <c r="P775">
        <v>0.42762044702298802</v>
      </c>
      <c r="Q775">
        <v>0</v>
      </c>
      <c r="R775">
        <v>0</v>
      </c>
      <c r="S775">
        <v>0</v>
      </c>
      <c r="T775">
        <v>5.6367700093772698E-2</v>
      </c>
      <c r="U775">
        <v>0</v>
      </c>
      <c r="V775">
        <v>0</v>
      </c>
      <c r="W775">
        <v>0</v>
      </c>
      <c r="X775">
        <v>1.18928921245679</v>
      </c>
      <c r="Y775">
        <v>0</v>
      </c>
      <c r="Z775">
        <v>0</v>
      </c>
      <c r="AA775">
        <v>0</v>
      </c>
      <c r="AB775">
        <v>0.27175692063213702</v>
      </c>
      <c r="AC775">
        <v>0</v>
      </c>
      <c r="AD775">
        <v>0</v>
      </c>
      <c r="AE775">
        <v>0</v>
      </c>
      <c r="AF775">
        <v>0.66985605070070697</v>
      </c>
      <c r="AG775">
        <v>0</v>
      </c>
      <c r="AH775">
        <v>0</v>
      </c>
      <c r="AI775">
        <v>2.0307735775755498E-2</v>
      </c>
      <c r="AJ775">
        <v>1.4291751995953299</v>
      </c>
      <c r="AK775">
        <v>0</v>
      </c>
      <c r="AL775">
        <v>0</v>
      </c>
      <c r="AM775">
        <v>0.98617271067049295</v>
      </c>
      <c r="AN775">
        <v>0.91733085246834201</v>
      </c>
      <c r="AO775">
        <v>0</v>
      </c>
      <c r="AP775">
        <v>0</v>
      </c>
      <c r="AQ775">
        <v>0</v>
      </c>
      <c r="AR775">
        <v>0.87025343108133701</v>
      </c>
      <c r="AS775">
        <v>0</v>
      </c>
      <c r="AT775">
        <v>0</v>
      </c>
      <c r="AU775">
        <v>0</v>
      </c>
      <c r="AV775">
        <v>1.1913720426527501</v>
      </c>
      <c r="AW775">
        <v>0</v>
      </c>
      <c r="AX775">
        <v>0</v>
      </c>
      <c r="AY775">
        <v>0</v>
      </c>
      <c r="AZ775">
        <v>0.56506859855536196</v>
      </c>
      <c r="BA775">
        <v>0</v>
      </c>
      <c r="BB775">
        <v>0</v>
      </c>
      <c r="BC775">
        <v>0</v>
      </c>
      <c r="BD775">
        <v>1.2949995819942399</v>
      </c>
      <c r="BE775">
        <v>0</v>
      </c>
      <c r="BF775">
        <v>0</v>
      </c>
      <c r="BG775">
        <v>0</v>
      </c>
      <c r="BH775">
        <v>2.7598408995186201</v>
      </c>
      <c r="BI775">
        <v>0</v>
      </c>
      <c r="BJ775">
        <v>0</v>
      </c>
      <c r="BK775">
        <v>0</v>
      </c>
      <c r="BL775">
        <v>1.0675368130149401</v>
      </c>
    </row>
    <row r="776" spans="1:64" x14ac:dyDescent="0.25">
      <c r="A776" s="15" t="str">
        <f t="shared" si="24"/>
        <v>Liquid Assets / Assets--36160</v>
      </c>
      <c r="B776" s="15" t="str">
        <f t="shared" si="25"/>
        <v>Liquid Assets / Assets</v>
      </c>
      <c r="C776">
        <v>20</v>
      </c>
      <c r="D776" s="22">
        <v>36160</v>
      </c>
      <c r="E776">
        <v>14.519189832693399</v>
      </c>
      <c r="F776">
        <v>23.071839270372099</v>
      </c>
      <c r="G776">
        <v>33.049633524331398</v>
      </c>
      <c r="H776">
        <v>23.934267510815801</v>
      </c>
      <c r="I776">
        <v>14.413931156193099</v>
      </c>
      <c r="J776">
        <v>22.074979681835799</v>
      </c>
      <c r="K776">
        <v>31.172950596824201</v>
      </c>
      <c r="L776">
        <v>23.3053211043595</v>
      </c>
      <c r="M776">
        <v>13.432675128303</v>
      </c>
      <c r="N776">
        <v>21.5645333390238</v>
      </c>
      <c r="O776">
        <v>31.2291404925978</v>
      </c>
      <c r="P776">
        <v>23.0210801528712</v>
      </c>
      <c r="Q776">
        <v>18.6440197879271</v>
      </c>
      <c r="R776">
        <v>24.757805287854701</v>
      </c>
      <c r="S776">
        <v>30.138246124511902</v>
      </c>
      <c r="T776">
        <v>25.797165216701799</v>
      </c>
      <c r="U776">
        <v>15.333546951449399</v>
      </c>
      <c r="V776">
        <v>22.629314426027602</v>
      </c>
      <c r="W776">
        <v>30.960409012146901</v>
      </c>
      <c r="X776">
        <v>23.859223714831199</v>
      </c>
      <c r="Y776">
        <v>17.375727970847599</v>
      </c>
      <c r="Z776">
        <v>27.5183263322626</v>
      </c>
      <c r="AA776">
        <v>33.728631410576803</v>
      </c>
      <c r="AB776">
        <v>26.921320833821099</v>
      </c>
      <c r="AC776">
        <v>10.6586850478961</v>
      </c>
      <c r="AD776">
        <v>19.491582480180899</v>
      </c>
      <c r="AE776">
        <v>29.5858710511122</v>
      </c>
      <c r="AF776">
        <v>20.615416779194899</v>
      </c>
      <c r="AG776">
        <v>11.3099970430874</v>
      </c>
      <c r="AH776">
        <v>17.264659039839401</v>
      </c>
      <c r="AI776">
        <v>28.590053154430901</v>
      </c>
      <c r="AJ776">
        <v>20.482724787723999</v>
      </c>
      <c r="AK776">
        <v>14.528215323444</v>
      </c>
      <c r="AL776">
        <v>20.5092675750344</v>
      </c>
      <c r="AM776">
        <v>30.0417861985628</v>
      </c>
      <c r="AN776">
        <v>22.660360691482801</v>
      </c>
      <c r="AO776">
        <v>13.952235348904599</v>
      </c>
      <c r="AP776">
        <v>21.230930400052401</v>
      </c>
      <c r="AQ776">
        <v>30.0412071705038</v>
      </c>
      <c r="AR776">
        <v>22.680693636785499</v>
      </c>
      <c r="AS776">
        <v>13.368932873532501</v>
      </c>
      <c r="AT776">
        <v>20.7899151120826</v>
      </c>
      <c r="AU776">
        <v>29.873271104449099</v>
      </c>
      <c r="AV776">
        <v>22.1694924841239</v>
      </c>
      <c r="AW776">
        <v>15.0608523802238</v>
      </c>
      <c r="AX776">
        <v>22.378301275173001</v>
      </c>
      <c r="AY776">
        <v>29.913819726636302</v>
      </c>
      <c r="AZ776">
        <v>23.0648386883996</v>
      </c>
      <c r="BA776">
        <v>15.6877856506007</v>
      </c>
      <c r="BB776">
        <v>24.812267612821699</v>
      </c>
      <c r="BC776">
        <v>32.793046514982798</v>
      </c>
      <c r="BD776">
        <v>25.120064204827401</v>
      </c>
      <c r="BE776">
        <v>15.6636282985259</v>
      </c>
      <c r="BF776">
        <v>27.618558216439599</v>
      </c>
      <c r="BG776">
        <v>36.820386451199496</v>
      </c>
      <c r="BH776">
        <v>28.608562495071698</v>
      </c>
      <c r="BI776">
        <v>18.7608049521411</v>
      </c>
      <c r="BJ776">
        <v>24.759143357157701</v>
      </c>
      <c r="BK776">
        <v>33.624921063159597</v>
      </c>
      <c r="BL776">
        <v>26.047312974615199</v>
      </c>
    </row>
    <row r="777" spans="1:64" x14ac:dyDescent="0.25">
      <c r="A777" s="15" t="str">
        <f t="shared" si="24"/>
        <v>Net Loan Growth (last 4 qtrs)--36160</v>
      </c>
      <c r="B777" s="15" t="str">
        <f t="shared" si="25"/>
        <v>Net Loan Growth (last 4 qtrs)</v>
      </c>
      <c r="C777">
        <v>21</v>
      </c>
      <c r="D777" s="22">
        <v>36160</v>
      </c>
      <c r="E777">
        <v>-0.65249999999999997</v>
      </c>
      <c r="F777">
        <v>4.7850000000000001</v>
      </c>
      <c r="G777">
        <v>12.737500000000001</v>
      </c>
      <c r="H777">
        <v>11.2120408163265</v>
      </c>
      <c r="I777">
        <v>-0.93500000000000005</v>
      </c>
      <c r="J777">
        <v>4.49</v>
      </c>
      <c r="K777">
        <v>10.535</v>
      </c>
      <c r="L777">
        <v>6.6521098901098901</v>
      </c>
      <c r="M777">
        <v>1.08</v>
      </c>
      <c r="N777">
        <v>7.81</v>
      </c>
      <c r="O777">
        <v>16.670000000000002</v>
      </c>
      <c r="P777">
        <v>13.1140471348247</v>
      </c>
      <c r="Q777">
        <v>-2</v>
      </c>
      <c r="R777">
        <v>2.0350000000000001</v>
      </c>
      <c r="S777">
        <v>5.16</v>
      </c>
      <c r="T777">
        <v>3.47321428571429</v>
      </c>
      <c r="U777">
        <v>-0.9</v>
      </c>
      <c r="V777">
        <v>4.67</v>
      </c>
      <c r="W777">
        <v>10.025</v>
      </c>
      <c r="X777">
        <v>6.73623742454728</v>
      </c>
      <c r="Y777">
        <v>-2.96</v>
      </c>
      <c r="Z777">
        <v>2.54</v>
      </c>
      <c r="AA777">
        <v>12.05</v>
      </c>
      <c r="AB777">
        <v>7.0104597701149398</v>
      </c>
      <c r="AC777">
        <v>-1.8149999999999999</v>
      </c>
      <c r="AD777">
        <v>3.2450000000000001</v>
      </c>
      <c r="AE777">
        <v>10.1525</v>
      </c>
      <c r="AF777">
        <v>4.0265178571428599</v>
      </c>
      <c r="AG777">
        <v>-0.28249999999999997</v>
      </c>
      <c r="AH777">
        <v>5.585</v>
      </c>
      <c r="AI777">
        <v>12.035</v>
      </c>
      <c r="AJ777">
        <v>10.3607843137255</v>
      </c>
      <c r="AK777">
        <v>1.0625</v>
      </c>
      <c r="AL777">
        <v>5.33</v>
      </c>
      <c r="AM777">
        <v>11.35</v>
      </c>
      <c r="AN777">
        <v>7.98931818181818</v>
      </c>
      <c r="AO777">
        <v>-2.145</v>
      </c>
      <c r="AP777">
        <v>2.94</v>
      </c>
      <c r="AQ777">
        <v>8.7650000000000006</v>
      </c>
      <c r="AR777">
        <v>4.2635244161358798</v>
      </c>
      <c r="AS777">
        <v>2.15</v>
      </c>
      <c r="AT777">
        <v>7.54</v>
      </c>
      <c r="AU777">
        <v>14.63</v>
      </c>
      <c r="AV777">
        <v>10.1975197889182</v>
      </c>
      <c r="AW777">
        <v>-0.09</v>
      </c>
      <c r="AX777">
        <v>4.7949999999999999</v>
      </c>
      <c r="AY777">
        <v>10.744999999999999</v>
      </c>
      <c r="AZ777">
        <v>7.7497635135135097</v>
      </c>
      <c r="BA777">
        <v>0.49</v>
      </c>
      <c r="BB777">
        <v>7.11</v>
      </c>
      <c r="BC777">
        <v>15.37</v>
      </c>
      <c r="BD777">
        <v>15.7435326086957</v>
      </c>
      <c r="BE777">
        <v>-4.0549999999999997</v>
      </c>
      <c r="BF777">
        <v>2.02</v>
      </c>
      <c r="BG777">
        <v>7.89</v>
      </c>
      <c r="BH777">
        <v>22.625800000000002</v>
      </c>
      <c r="BI777">
        <v>0.99</v>
      </c>
      <c r="BJ777">
        <v>8.24</v>
      </c>
      <c r="BK777">
        <v>14.574999999999999</v>
      </c>
      <c r="BL777">
        <v>15.11368</v>
      </c>
    </row>
    <row r="778" spans="1:64" x14ac:dyDescent="0.25">
      <c r="A778" s="15" t="str">
        <f t="shared" si="24"/>
        <v>Banks w/ Loan Growth (last 4 qtrs)--36160</v>
      </c>
      <c r="B778" s="15" t="str">
        <f t="shared" si="25"/>
        <v>Banks w/ Loan Growth (last 4 qtrs)</v>
      </c>
      <c r="C778">
        <v>22</v>
      </c>
      <c r="D778" s="22">
        <v>36160</v>
      </c>
      <c r="F778">
        <v>71.717171717171695</v>
      </c>
      <c r="J778">
        <v>70.255863539445599</v>
      </c>
      <c r="N778">
        <v>76.453157054935005</v>
      </c>
      <c r="R778">
        <v>60.714285714285701</v>
      </c>
      <c r="V778">
        <v>70.428015564202298</v>
      </c>
      <c r="Z778">
        <v>64.044943820224702</v>
      </c>
      <c r="AD778">
        <v>68.421052631578902</v>
      </c>
      <c r="AH778">
        <v>73.076923076923094</v>
      </c>
      <c r="AI778"/>
      <c r="AK778"/>
      <c r="AL778">
        <v>77.528089887640405</v>
      </c>
      <c r="AP778">
        <v>65.970772442588697</v>
      </c>
      <c r="AT778">
        <v>82.597402597402606</v>
      </c>
      <c r="AX778">
        <v>72.549019607843107</v>
      </c>
      <c r="BB778">
        <v>73.821989528795797</v>
      </c>
      <c r="BF778">
        <v>63.461538461538503</v>
      </c>
      <c r="BJ778">
        <v>73.484848484848499</v>
      </c>
    </row>
    <row r="779" spans="1:64" x14ac:dyDescent="0.25">
      <c r="A779" s="15" t="str">
        <f t="shared" si="24"/>
        <v>Equity / Assets--36250</v>
      </c>
      <c r="B779" s="15" t="str">
        <f t="shared" si="25"/>
        <v>Equity / Assets</v>
      </c>
      <c r="C779">
        <v>1</v>
      </c>
      <c r="D779" s="22">
        <v>36250</v>
      </c>
      <c r="E779">
        <v>8.5434317591198692</v>
      </c>
      <c r="F779">
        <v>9.4722999567220203</v>
      </c>
      <c r="G779">
        <v>11.2013072426882</v>
      </c>
      <c r="H779">
        <v>10.155572532253199</v>
      </c>
      <c r="I779">
        <v>8.2946268369555298</v>
      </c>
      <c r="J779">
        <v>9.6310573743643708</v>
      </c>
      <c r="K779">
        <v>11.5987139563158</v>
      </c>
      <c r="L779">
        <v>10.4490093288107</v>
      </c>
      <c r="M779">
        <v>8.0141481450092193</v>
      </c>
      <c r="N779">
        <v>9.4938359815363</v>
      </c>
      <c r="O779">
        <v>11.965665823131101</v>
      </c>
      <c r="P779">
        <v>10.7649986966331</v>
      </c>
      <c r="Q779">
        <v>9.6664458692227697</v>
      </c>
      <c r="R779">
        <v>10.399816640364</v>
      </c>
      <c r="S779">
        <v>12.5863410140309</v>
      </c>
      <c r="T779">
        <v>11.3720222323818</v>
      </c>
      <c r="U779">
        <v>8.0195017424542296</v>
      </c>
      <c r="V779">
        <v>9.2951681337470706</v>
      </c>
      <c r="W779">
        <v>11.4175840823216</v>
      </c>
      <c r="X779">
        <v>10.154517926595</v>
      </c>
      <c r="Y779">
        <v>8.9118025638825298</v>
      </c>
      <c r="Z779">
        <v>10.0216008999518</v>
      </c>
      <c r="AA779">
        <v>11.4060915911452</v>
      </c>
      <c r="AB779">
        <v>10.3889982890081</v>
      </c>
      <c r="AC779">
        <v>8.5714015629927793</v>
      </c>
      <c r="AD779">
        <v>9.8493126910083504</v>
      </c>
      <c r="AE779">
        <v>11.493715082963099</v>
      </c>
      <c r="AF779">
        <v>10.3930226716174</v>
      </c>
      <c r="AG779">
        <v>8.9622760949878995</v>
      </c>
      <c r="AH779">
        <v>10.7038315463916</v>
      </c>
      <c r="AI779">
        <v>13.734526041132399</v>
      </c>
      <c r="AJ779">
        <v>12.707049554769201</v>
      </c>
      <c r="AK779">
        <v>8.0133862900853199</v>
      </c>
      <c r="AL779">
        <v>9.3708221925133692</v>
      </c>
      <c r="AM779">
        <v>10.8576306363606</v>
      </c>
      <c r="AN779">
        <v>9.9056784470448793</v>
      </c>
      <c r="AO779">
        <v>8.8047890959697703</v>
      </c>
      <c r="AP779">
        <v>10.2743614001892</v>
      </c>
      <c r="AQ779">
        <v>12.2677475631251</v>
      </c>
      <c r="AR779">
        <v>10.9807543404056</v>
      </c>
      <c r="AS779">
        <v>8.0089303119753499</v>
      </c>
      <c r="AT779">
        <v>9.1119273984442497</v>
      </c>
      <c r="AU779">
        <v>11.178548161358901</v>
      </c>
      <c r="AV779">
        <v>9.9288334552314392</v>
      </c>
      <c r="AW779">
        <v>8.0077648169064908</v>
      </c>
      <c r="AX779">
        <v>9.4973309018542906</v>
      </c>
      <c r="AY779">
        <v>11.058546643693299</v>
      </c>
      <c r="AZ779">
        <v>9.8922052608306306</v>
      </c>
      <c r="BA779">
        <v>8.0858031094624998</v>
      </c>
      <c r="BB779">
        <v>9.6447512123135404</v>
      </c>
      <c r="BC779">
        <v>11.5987139563158</v>
      </c>
      <c r="BD779">
        <v>10.338625490923</v>
      </c>
      <c r="BE779">
        <v>7.9966113427319003</v>
      </c>
      <c r="BF779">
        <v>9.5889259147055501</v>
      </c>
      <c r="BG779">
        <v>12.391552849882199</v>
      </c>
      <c r="BH779">
        <v>14.544688990313</v>
      </c>
      <c r="BI779">
        <v>7.9639838208833504</v>
      </c>
      <c r="BJ779">
        <v>8.96458267816163</v>
      </c>
      <c r="BK779">
        <v>10.576512028389899</v>
      </c>
      <c r="BL779">
        <v>9.6965538028421498</v>
      </c>
    </row>
    <row r="780" spans="1:64" x14ac:dyDescent="0.25">
      <c r="A780" s="15" t="str">
        <f t="shared" si="24"/>
        <v>Total Risk Based Capital Ratio--36250</v>
      </c>
      <c r="B780" s="15" t="str">
        <f t="shared" si="25"/>
        <v>Total Risk Based Capital Ratio</v>
      </c>
      <c r="C780">
        <v>2</v>
      </c>
      <c r="D780" s="22">
        <v>36250</v>
      </c>
      <c r="E780">
        <v>12.2060412196498</v>
      </c>
      <c r="F780">
        <v>14.4001192066549</v>
      </c>
      <c r="G780">
        <v>18.855687425425199</v>
      </c>
      <c r="H780">
        <v>16.083789629451399</v>
      </c>
      <c r="I780">
        <v>12.264207656883199</v>
      </c>
      <c r="J780">
        <v>14.6731432656061</v>
      </c>
      <c r="K780">
        <v>18.618194147503399</v>
      </c>
      <c r="L780">
        <v>16.5443939357855</v>
      </c>
      <c r="M780">
        <v>12.539464097790001</v>
      </c>
      <c r="N780">
        <v>15.4681615135325</v>
      </c>
      <c r="O780">
        <v>20.648021828103701</v>
      </c>
      <c r="P780">
        <v>18.561295622102801</v>
      </c>
      <c r="Q780">
        <v>14.676974742628699</v>
      </c>
      <c r="R780">
        <v>16.591094307508399</v>
      </c>
      <c r="S780">
        <v>23.2544310857865</v>
      </c>
      <c r="T780">
        <v>19.072945787378799</v>
      </c>
      <c r="U780">
        <v>11.9689089825197</v>
      </c>
      <c r="V780">
        <v>13.7376058175978</v>
      </c>
      <c r="W780">
        <v>17.545540863769801</v>
      </c>
      <c r="X780">
        <v>15.7973509581998</v>
      </c>
      <c r="Y780">
        <v>13.733093328254199</v>
      </c>
      <c r="Z780">
        <v>15.3425590312919</v>
      </c>
      <c r="AA780">
        <v>18.8897085147123</v>
      </c>
      <c r="AB780">
        <v>16.607426744551699</v>
      </c>
      <c r="AC780">
        <v>13.1063801833937</v>
      </c>
      <c r="AD780">
        <v>16.008262497494499</v>
      </c>
      <c r="AE780">
        <v>19.718415526234299</v>
      </c>
      <c r="AF780">
        <v>17.2808692245986</v>
      </c>
      <c r="AG780">
        <v>12.431274995105801</v>
      </c>
      <c r="AH780">
        <v>16.062975989392701</v>
      </c>
      <c r="AI780">
        <v>22.682600753834201</v>
      </c>
      <c r="AJ780">
        <v>19.987990040895699</v>
      </c>
      <c r="AK780">
        <v>12.539797799251501</v>
      </c>
      <c r="AL780">
        <v>15.156300232606499</v>
      </c>
      <c r="AM780">
        <v>18.153299706676599</v>
      </c>
      <c r="AN780">
        <v>15.972083455450701</v>
      </c>
      <c r="AO780">
        <v>12.914390341950901</v>
      </c>
      <c r="AP780">
        <v>15.692302518559201</v>
      </c>
      <c r="AQ780">
        <v>19.6265526549779</v>
      </c>
      <c r="AR780">
        <v>17.362393798090899</v>
      </c>
      <c r="AS780">
        <v>11.6256868623865</v>
      </c>
      <c r="AT780">
        <v>13.6087981146897</v>
      </c>
      <c r="AU780">
        <v>17.506791451446301</v>
      </c>
      <c r="AV780">
        <v>15.3336654861507</v>
      </c>
      <c r="AW780">
        <v>12.4799011552776</v>
      </c>
      <c r="AX780">
        <v>15.1767404696715</v>
      </c>
      <c r="AY780">
        <v>18.4546123302494</v>
      </c>
      <c r="AZ780">
        <v>16.298866772511602</v>
      </c>
      <c r="BA780">
        <v>11.8019665850659</v>
      </c>
      <c r="BB780">
        <v>13.729428258345401</v>
      </c>
      <c r="BC780">
        <v>18.026739485889799</v>
      </c>
      <c r="BD780">
        <v>15.876362446567599</v>
      </c>
      <c r="BE780">
        <v>12.1865018645953</v>
      </c>
      <c r="BF780">
        <v>13.6244014984555</v>
      </c>
      <c r="BG780">
        <v>20.073788596942801</v>
      </c>
      <c r="BH780">
        <v>29.1244001749685</v>
      </c>
      <c r="BI780">
        <v>11.283740540778201</v>
      </c>
      <c r="BJ780">
        <v>12.8042680893631</v>
      </c>
      <c r="BK780">
        <v>16.596631531547601</v>
      </c>
      <c r="BL780">
        <v>14.7827526160014</v>
      </c>
    </row>
    <row r="781" spans="1:64" x14ac:dyDescent="0.25">
      <c r="A781" s="15" t="str">
        <f t="shared" si="24"/>
        <v>Tier 1 Leverage Ratio--36250</v>
      </c>
      <c r="B781" s="15" t="str">
        <f t="shared" si="25"/>
        <v>Tier 1 Leverage Ratio</v>
      </c>
      <c r="C781">
        <v>3</v>
      </c>
      <c r="D781" s="22">
        <v>36250</v>
      </c>
      <c r="E781">
        <v>8.3876991017193099</v>
      </c>
      <c r="F781">
        <v>9.1150135559273799</v>
      </c>
      <c r="G781">
        <v>11.0567361724896</v>
      </c>
      <c r="H781">
        <v>9.8702521774171998</v>
      </c>
      <c r="I781">
        <v>7.9896646475682198</v>
      </c>
      <c r="J781">
        <v>9.2840717867362308</v>
      </c>
      <c r="K781">
        <v>11.2741942689364</v>
      </c>
      <c r="L781">
        <v>10.112031055645099</v>
      </c>
      <c r="M781">
        <v>7.8017235759638099</v>
      </c>
      <c r="N781">
        <v>9.1927948971341298</v>
      </c>
      <c r="O781">
        <v>11.5843056027943</v>
      </c>
      <c r="P781">
        <v>10.596686258647599</v>
      </c>
      <c r="Q781">
        <v>9.5859650942976504</v>
      </c>
      <c r="R781">
        <v>10.361273436358999</v>
      </c>
      <c r="S781">
        <v>12.2244935566483</v>
      </c>
      <c r="T781">
        <v>11.173537555877999</v>
      </c>
      <c r="U781">
        <v>7.7139347537702996</v>
      </c>
      <c r="V781">
        <v>8.9032166307156206</v>
      </c>
      <c r="W781">
        <v>10.751829807182901</v>
      </c>
      <c r="X781">
        <v>9.7185171071165293</v>
      </c>
      <c r="Y781">
        <v>8.7431988130955993</v>
      </c>
      <c r="Z781">
        <v>9.8481414365905309</v>
      </c>
      <c r="AA781">
        <v>11.3284714718588</v>
      </c>
      <c r="AB781">
        <v>10.287401778514599</v>
      </c>
      <c r="AC781">
        <v>8.4873106817854307</v>
      </c>
      <c r="AD781">
        <v>9.6883163830593393</v>
      </c>
      <c r="AE781">
        <v>11.423594834936999</v>
      </c>
      <c r="AF781">
        <v>10.3033971060031</v>
      </c>
      <c r="AG781">
        <v>8.5131780777236301</v>
      </c>
      <c r="AH781">
        <v>10.7007899922713</v>
      </c>
      <c r="AI781">
        <v>13.593356019202</v>
      </c>
      <c r="AJ781">
        <v>12.2912945750661</v>
      </c>
      <c r="AK781">
        <v>7.7946224256292904</v>
      </c>
      <c r="AL781">
        <v>8.9731193192806007</v>
      </c>
      <c r="AM781">
        <v>10.648492938944701</v>
      </c>
      <c r="AN781">
        <v>9.6347944440805904</v>
      </c>
      <c r="AO781">
        <v>8.4821501416323493</v>
      </c>
      <c r="AP781">
        <v>9.7496706192358396</v>
      </c>
      <c r="AQ781">
        <v>11.9876321539865</v>
      </c>
      <c r="AR781">
        <v>10.648693624081</v>
      </c>
      <c r="AS781">
        <v>7.6792405624448596</v>
      </c>
      <c r="AT781">
        <v>8.8176644559957005</v>
      </c>
      <c r="AU781">
        <v>10.742855860377199</v>
      </c>
      <c r="AV781">
        <v>9.5893693905027408</v>
      </c>
      <c r="AW781">
        <v>7.7353562297863796</v>
      </c>
      <c r="AX781">
        <v>9.1633124487953506</v>
      </c>
      <c r="AY781">
        <v>10.7451273475862</v>
      </c>
      <c r="AZ781">
        <v>9.5649741967884498</v>
      </c>
      <c r="BA781">
        <v>7.7190782201775399</v>
      </c>
      <c r="BB781">
        <v>9.0922736139862703</v>
      </c>
      <c r="BC781">
        <v>11.3126153175737</v>
      </c>
      <c r="BD781">
        <v>10.009620999856899</v>
      </c>
      <c r="BE781">
        <v>7.8659554582987203</v>
      </c>
      <c r="BF781">
        <v>9.0697693651847509</v>
      </c>
      <c r="BG781">
        <v>12.084063330594301</v>
      </c>
      <c r="BH781">
        <v>14.185276100182699</v>
      </c>
      <c r="BI781">
        <v>7.5442078115374898</v>
      </c>
      <c r="BJ781">
        <v>8.7418959754813592</v>
      </c>
      <c r="BK781">
        <v>10.2717461778341</v>
      </c>
      <c r="BL781">
        <v>9.3987557260906804</v>
      </c>
    </row>
    <row r="782" spans="1:64" x14ac:dyDescent="0.25">
      <c r="A782" s="15" t="str">
        <f t="shared" si="24"/>
        <v>ALLL / Nonaccrual Loans--36250</v>
      </c>
      <c r="B782" s="15" t="str">
        <f t="shared" si="25"/>
        <v>ALLL / Nonaccrual Loans</v>
      </c>
      <c r="C782">
        <v>4</v>
      </c>
      <c r="D782" s="22">
        <v>36250</v>
      </c>
      <c r="E782">
        <v>148.11758958129801</v>
      </c>
      <c r="F782">
        <v>298.13499405312501</v>
      </c>
      <c r="G782">
        <v>957.96654929577505</v>
      </c>
      <c r="H782">
        <v>1597.8421539507899</v>
      </c>
      <c r="I782">
        <v>139.138943248532</v>
      </c>
      <c r="J782">
        <v>277.84313725490199</v>
      </c>
      <c r="K782">
        <v>842.93478260869597</v>
      </c>
      <c r="L782">
        <v>1108.2098987650099</v>
      </c>
      <c r="M782">
        <v>141.86046511627899</v>
      </c>
      <c r="N782">
        <v>297.45598275242497</v>
      </c>
      <c r="O782">
        <v>802.21051758460499</v>
      </c>
      <c r="P782">
        <v>1049.52533913416</v>
      </c>
      <c r="Q782">
        <v>189.72602739726</v>
      </c>
      <c r="R782">
        <v>285.56321839080499</v>
      </c>
      <c r="S782">
        <v>645.83333333333303</v>
      </c>
      <c r="T782">
        <v>779.60831808566695</v>
      </c>
      <c r="U782">
        <v>153.302295930095</v>
      </c>
      <c r="V782">
        <v>308.695652173913</v>
      </c>
      <c r="W782">
        <v>1044.3125</v>
      </c>
      <c r="X782">
        <v>1325.17248599243</v>
      </c>
      <c r="Y782">
        <v>119.085490246079</v>
      </c>
      <c r="Z782">
        <v>233.334238097823</v>
      </c>
      <c r="AA782">
        <v>758.52272727272702</v>
      </c>
      <c r="AB782">
        <v>1633.0832887418401</v>
      </c>
      <c r="AC782">
        <v>145.212912087912</v>
      </c>
      <c r="AD782">
        <v>256.92114690071202</v>
      </c>
      <c r="AE782">
        <v>743.49154746423903</v>
      </c>
      <c r="AF782">
        <v>874.57167693644305</v>
      </c>
      <c r="AG782">
        <v>143.255813953488</v>
      </c>
      <c r="AH782">
        <v>260.89030206677302</v>
      </c>
      <c r="AI782">
        <v>822.76064610866399</v>
      </c>
      <c r="AJ782">
        <v>1587.11090949859</v>
      </c>
      <c r="AK782">
        <v>107.572846621838</v>
      </c>
      <c r="AL782">
        <v>206.117189288167</v>
      </c>
      <c r="AM782">
        <v>571.87945283556598</v>
      </c>
      <c r="AN782">
        <v>502.29831372442601</v>
      </c>
      <c r="AO782">
        <v>127.238983588721</v>
      </c>
      <c r="AP782">
        <v>256.60444129876998</v>
      </c>
      <c r="AQ782">
        <v>860.41311027654501</v>
      </c>
      <c r="AR782">
        <v>1115.30222822166</v>
      </c>
      <c r="AS782">
        <v>143.80006459948299</v>
      </c>
      <c r="AT782">
        <v>279.54460619634199</v>
      </c>
      <c r="AU782">
        <v>823.80125381226696</v>
      </c>
      <c r="AV782">
        <v>1138.9404464295101</v>
      </c>
      <c r="AW782">
        <v>153.203342618384</v>
      </c>
      <c r="AX782">
        <v>277.84313725490199</v>
      </c>
      <c r="AY782">
        <v>727.27272727272702</v>
      </c>
      <c r="AZ782">
        <v>952.75013429162698</v>
      </c>
      <c r="BA782">
        <v>126.765799256506</v>
      </c>
      <c r="BB782">
        <v>266.47727272727298</v>
      </c>
      <c r="BC782">
        <v>709.03614457831304</v>
      </c>
      <c r="BD782">
        <v>1068.0175734995801</v>
      </c>
      <c r="BE782">
        <v>253.68421052631601</v>
      </c>
      <c r="BF782">
        <v>662.69270298047297</v>
      </c>
      <c r="BG782">
        <v>1447.8260869565199</v>
      </c>
      <c r="BH782">
        <v>2455.6836154994498</v>
      </c>
      <c r="BI782">
        <v>146.12311837404101</v>
      </c>
      <c r="BJ782">
        <v>450.75757575757598</v>
      </c>
      <c r="BK782">
        <v>1013.41869212963</v>
      </c>
      <c r="BL782">
        <v>1551.8621545876899</v>
      </c>
    </row>
    <row r="783" spans="1:64" x14ac:dyDescent="0.25">
      <c r="A783" s="15" t="str">
        <f t="shared" si="24"/>
        <v>[NCL + OREO] / [Total Loans + OREO]--36250</v>
      </c>
      <c r="B783" s="15" t="str">
        <f t="shared" si="25"/>
        <v>[NCL + OREO] / [Total Loans + OREO]</v>
      </c>
      <c r="C783">
        <v>5</v>
      </c>
      <c r="D783" s="22">
        <v>36250</v>
      </c>
      <c r="E783">
        <v>0.46578526114362401</v>
      </c>
      <c r="F783">
        <v>0.96016103302897104</v>
      </c>
      <c r="G783">
        <v>1.8032648983514401</v>
      </c>
      <c r="H783">
        <v>1.69689583947774</v>
      </c>
      <c r="I783">
        <v>0.32992610061863398</v>
      </c>
      <c r="J783">
        <v>0.87500592244958497</v>
      </c>
      <c r="K783">
        <v>1.83285913153952</v>
      </c>
      <c r="L783">
        <v>1.39806736719824</v>
      </c>
      <c r="M783">
        <v>0.252821037597739</v>
      </c>
      <c r="N783">
        <v>0.76072111031606804</v>
      </c>
      <c r="O783">
        <v>1.62967432361633</v>
      </c>
      <c r="P783">
        <v>1.1899325413303601</v>
      </c>
      <c r="Q783">
        <v>0.64334131809706596</v>
      </c>
      <c r="R783">
        <v>1.1181122908621099</v>
      </c>
      <c r="S783">
        <v>1.3249425430373001</v>
      </c>
      <c r="T783">
        <v>1.33116816399848</v>
      </c>
      <c r="U783">
        <v>0.24419835268180201</v>
      </c>
      <c r="V783">
        <v>0.74318012615496998</v>
      </c>
      <c r="W783">
        <v>1.54208422192575</v>
      </c>
      <c r="X783">
        <v>1.1105295636310699</v>
      </c>
      <c r="Y783">
        <v>0.41751746188923</v>
      </c>
      <c r="Z783">
        <v>1.1885192296592899</v>
      </c>
      <c r="AA783">
        <v>3.6872403990111402</v>
      </c>
      <c r="AB783">
        <v>2.1808082653139902</v>
      </c>
      <c r="AC783">
        <v>0.60970631192381597</v>
      </c>
      <c r="AD783">
        <v>1.3463792586463701</v>
      </c>
      <c r="AE783">
        <v>2.5797008094583802</v>
      </c>
      <c r="AF783">
        <v>2.00753037750632</v>
      </c>
      <c r="AG783">
        <v>0.45039366119741397</v>
      </c>
      <c r="AH783">
        <v>1.3018493365374599</v>
      </c>
      <c r="AI783">
        <v>2.98274587031512</v>
      </c>
      <c r="AJ783">
        <v>1.97086706859454</v>
      </c>
      <c r="AK783">
        <v>0.39663345264583499</v>
      </c>
      <c r="AL783">
        <v>0.79069588914904199</v>
      </c>
      <c r="AM783">
        <v>1.45521692727304</v>
      </c>
      <c r="AN783">
        <v>1.0562479805648199</v>
      </c>
      <c r="AO783">
        <v>0.43934782696115998</v>
      </c>
      <c r="AP783">
        <v>1.14526823387583</v>
      </c>
      <c r="AQ783">
        <v>2.5253799061843401</v>
      </c>
      <c r="AR783">
        <v>1.8251301829064299</v>
      </c>
      <c r="AS783">
        <v>0.31267781770570302</v>
      </c>
      <c r="AT783">
        <v>0.83730638772266897</v>
      </c>
      <c r="AU783">
        <v>1.5646061764675301</v>
      </c>
      <c r="AV783">
        <v>1.2337667380245201</v>
      </c>
      <c r="AW783">
        <v>0.33232310192278403</v>
      </c>
      <c r="AX783">
        <v>0.78401027946948498</v>
      </c>
      <c r="AY783">
        <v>1.41090369568625</v>
      </c>
      <c r="AZ783">
        <v>1.0454623093754301</v>
      </c>
      <c r="BA783">
        <v>0.29528967700485997</v>
      </c>
      <c r="BB783">
        <v>0.806560768534892</v>
      </c>
      <c r="BC783">
        <v>1.58867578619561</v>
      </c>
      <c r="BD783">
        <v>1.17153013064935</v>
      </c>
      <c r="BE783">
        <v>0.20165641583017099</v>
      </c>
      <c r="BF783">
        <v>0.78446175474096302</v>
      </c>
      <c r="BG783">
        <v>1.9135484472531501</v>
      </c>
      <c r="BH783">
        <v>1.3235819776448501</v>
      </c>
      <c r="BI783">
        <v>0.15495820386773601</v>
      </c>
      <c r="BJ783">
        <v>0.54633214872964497</v>
      </c>
      <c r="BK783">
        <v>1.15710696270625</v>
      </c>
      <c r="BL783">
        <v>0.81721698801069098</v>
      </c>
    </row>
    <row r="784" spans="1:64" x14ac:dyDescent="0.25">
      <c r="A784" s="15" t="str">
        <f t="shared" si="24"/>
        <v>[Noncurrent + Delinquent Loans] / [Capital + ALLL]--36250</v>
      </c>
      <c r="B784" s="15" t="str">
        <f t="shared" si="25"/>
        <v>[Noncurrent + Delinquent Loans] / [Capital + ALLL]</v>
      </c>
      <c r="C784">
        <v>6</v>
      </c>
      <c r="D784" s="22">
        <v>36250</v>
      </c>
      <c r="E784">
        <v>10.408762411461799</v>
      </c>
      <c r="F784">
        <v>16.612493553529699</v>
      </c>
      <c r="G784">
        <v>25.5956732310073</v>
      </c>
      <c r="H784">
        <v>20.460963738505001</v>
      </c>
      <c r="I784">
        <v>7.8068377109297797</v>
      </c>
      <c r="J784">
        <v>14.5897003525369</v>
      </c>
      <c r="K784">
        <v>24.224572253191099</v>
      </c>
      <c r="L784">
        <v>17.870628767729102</v>
      </c>
      <c r="M784">
        <v>5.46069689495984</v>
      </c>
      <c r="N784">
        <v>11.4345114345114</v>
      </c>
      <c r="O784">
        <v>20.1554514480409</v>
      </c>
      <c r="P784">
        <v>14.647331602612899</v>
      </c>
      <c r="Q784">
        <v>8.3062629669354298</v>
      </c>
      <c r="R784">
        <v>13.5484476005954</v>
      </c>
      <c r="S784">
        <v>19.2397172052356</v>
      </c>
      <c r="T784">
        <v>14.3926765830627</v>
      </c>
      <c r="U784">
        <v>6.9664807804565196</v>
      </c>
      <c r="V784">
        <v>13.109413400903</v>
      </c>
      <c r="W784">
        <v>22.035364335956299</v>
      </c>
      <c r="X784">
        <v>16.0592930436936</v>
      </c>
      <c r="Y784">
        <v>9.1403849955157792</v>
      </c>
      <c r="Z784">
        <v>18.402132729460099</v>
      </c>
      <c r="AA784">
        <v>32.481840879558803</v>
      </c>
      <c r="AB784">
        <v>22.2061612316196</v>
      </c>
      <c r="AC784">
        <v>13.369422314175599</v>
      </c>
      <c r="AD784">
        <v>22.383684210526301</v>
      </c>
      <c r="AE784">
        <v>33.404783355075601</v>
      </c>
      <c r="AF784">
        <v>25.777908174377</v>
      </c>
      <c r="AG784">
        <v>7.36410798822196</v>
      </c>
      <c r="AH784">
        <v>14.038563938876701</v>
      </c>
      <c r="AI784">
        <v>23.814815532043699</v>
      </c>
      <c r="AJ784">
        <v>18.192663445169899</v>
      </c>
      <c r="AK784">
        <v>9.0340779141571996</v>
      </c>
      <c r="AL784">
        <v>14.2497765714475</v>
      </c>
      <c r="AM784">
        <v>20.781860828772501</v>
      </c>
      <c r="AN784">
        <v>16.0397621157278</v>
      </c>
      <c r="AO784">
        <v>9.5466546024562007</v>
      </c>
      <c r="AP784">
        <v>16.757049891540099</v>
      </c>
      <c r="AQ784">
        <v>27.5790424635622</v>
      </c>
      <c r="AR784">
        <v>21.367018716952899</v>
      </c>
      <c r="AS784">
        <v>8.6220533067076897</v>
      </c>
      <c r="AT784">
        <v>14.292980671414</v>
      </c>
      <c r="AU784">
        <v>24.3252302604715</v>
      </c>
      <c r="AV784">
        <v>17.431931164588999</v>
      </c>
      <c r="AW784">
        <v>7.3944033569203302</v>
      </c>
      <c r="AX784">
        <v>13.4631399586846</v>
      </c>
      <c r="AY784">
        <v>20.602214714248401</v>
      </c>
      <c r="AZ784">
        <v>15.3386631199948</v>
      </c>
      <c r="BA784">
        <v>6.9500516817437799</v>
      </c>
      <c r="BB784">
        <v>13.1500134639554</v>
      </c>
      <c r="BC784">
        <v>21.422379387688501</v>
      </c>
      <c r="BD784">
        <v>16.263960880273501</v>
      </c>
      <c r="BE784">
        <v>5.6468728343257801</v>
      </c>
      <c r="BF784">
        <v>14.959931966113899</v>
      </c>
      <c r="BG784">
        <v>22.920542899772801</v>
      </c>
      <c r="BH784">
        <v>18.015576914048101</v>
      </c>
      <c r="BI784">
        <v>4.2669140383426098</v>
      </c>
      <c r="BJ784">
        <v>9.2965241975719302</v>
      </c>
      <c r="BK784">
        <v>17.117399417419801</v>
      </c>
      <c r="BL784">
        <v>12.412083139720499</v>
      </c>
    </row>
    <row r="785" spans="1:64" x14ac:dyDescent="0.25">
      <c r="A785" s="15" t="str">
        <f t="shared" si="24"/>
        <v xml:space="preserve">  Ag [NCL+DQ] / [Capital + ALLL]--36250</v>
      </c>
      <c r="B785" s="15" t="str">
        <f t="shared" si="25"/>
        <v xml:space="preserve">  Ag [NCL+DQ] / [Capital + ALLL]</v>
      </c>
      <c r="C785">
        <v>7</v>
      </c>
      <c r="D785" s="22">
        <v>36250</v>
      </c>
      <c r="E785">
        <v>0</v>
      </c>
      <c r="F785">
        <v>0.77859759698339104</v>
      </c>
      <c r="G785">
        <v>6.9491706441530203</v>
      </c>
      <c r="H785">
        <v>7.1117739233067097</v>
      </c>
      <c r="I785">
        <v>0</v>
      </c>
      <c r="J785">
        <v>1.59278171045632</v>
      </c>
      <c r="K785">
        <v>9.3440312555644809</v>
      </c>
      <c r="L785">
        <v>6.7717973522283401</v>
      </c>
      <c r="M785">
        <v>0</v>
      </c>
      <c r="N785">
        <v>0</v>
      </c>
      <c r="O785">
        <v>2.0444444444444398</v>
      </c>
      <c r="P785">
        <v>2.52750096109735</v>
      </c>
      <c r="Q785">
        <v>0</v>
      </c>
      <c r="R785">
        <v>0</v>
      </c>
      <c r="S785">
        <v>0</v>
      </c>
      <c r="T785">
        <v>0</v>
      </c>
      <c r="U785">
        <v>0</v>
      </c>
      <c r="V785">
        <v>0.80030487804878003</v>
      </c>
      <c r="W785">
        <v>5.6940819672788399</v>
      </c>
      <c r="X785">
        <v>5.0970578223199201</v>
      </c>
      <c r="Y785">
        <v>0</v>
      </c>
      <c r="Z785">
        <v>1.98650198055989</v>
      </c>
      <c r="AA785">
        <v>12.2162581293108</v>
      </c>
      <c r="AB785">
        <v>9.7982035851827494</v>
      </c>
      <c r="AC785">
        <v>4.0030423884099298</v>
      </c>
      <c r="AD785">
        <v>12.6460992397535</v>
      </c>
      <c r="AE785">
        <v>24.3151030915846</v>
      </c>
      <c r="AF785">
        <v>17.434300158023799</v>
      </c>
      <c r="AG785">
        <v>0.83484278446665405</v>
      </c>
      <c r="AH785">
        <v>5.57939264172128</v>
      </c>
      <c r="AI785">
        <v>11.211873619735901</v>
      </c>
      <c r="AJ785">
        <v>8.5355316696823706</v>
      </c>
      <c r="AK785">
        <v>0</v>
      </c>
      <c r="AL785">
        <v>2.6742734890354801E-2</v>
      </c>
      <c r="AM785">
        <v>2.90162774239207</v>
      </c>
      <c r="AN785">
        <v>2.4833888470707199</v>
      </c>
      <c r="AO785">
        <v>2.40227800042185</v>
      </c>
      <c r="AP785">
        <v>8.5451977401129895</v>
      </c>
      <c r="AQ785">
        <v>17.175421601096499</v>
      </c>
      <c r="AR785">
        <v>13.1331217715911</v>
      </c>
      <c r="AS785">
        <v>0</v>
      </c>
      <c r="AT785">
        <v>1.23616501365531</v>
      </c>
      <c r="AU785">
        <v>8.8038730480574507</v>
      </c>
      <c r="AV785">
        <v>6.2722399536257099</v>
      </c>
      <c r="AW785">
        <v>0</v>
      </c>
      <c r="AX785">
        <v>0</v>
      </c>
      <c r="AY785">
        <v>2.0605845552780599</v>
      </c>
      <c r="AZ785">
        <v>1.9239817970889199</v>
      </c>
      <c r="BA785">
        <v>0</v>
      </c>
      <c r="BB785">
        <v>0</v>
      </c>
      <c r="BC785">
        <v>1.78683090599584</v>
      </c>
      <c r="BD785">
        <v>2.0606326885570101</v>
      </c>
      <c r="BE785">
        <v>0</v>
      </c>
      <c r="BF785">
        <v>0</v>
      </c>
      <c r="BG785">
        <v>3.0480671170698099</v>
      </c>
      <c r="BH785">
        <v>1.80517132105139</v>
      </c>
      <c r="BI785">
        <v>0</v>
      </c>
      <c r="BJ785">
        <v>0</v>
      </c>
      <c r="BK785">
        <v>0</v>
      </c>
      <c r="BL785">
        <v>0.71273300354921698</v>
      </c>
    </row>
    <row r="786" spans="1:64" x14ac:dyDescent="0.25">
      <c r="A786" s="15" t="str">
        <f t="shared" si="24"/>
        <v xml:space="preserve">  CLD [NCL+DQ] / [Capital + ALLL]--36250</v>
      </c>
      <c r="B786" s="15" t="str">
        <f t="shared" si="25"/>
        <v xml:space="preserve">  CLD [NCL+DQ] / [Capital + ALLL]</v>
      </c>
      <c r="C786">
        <v>8</v>
      </c>
      <c r="D786" s="22">
        <v>36250</v>
      </c>
      <c r="E786">
        <v>0</v>
      </c>
      <c r="F786">
        <v>0</v>
      </c>
      <c r="G786">
        <v>0</v>
      </c>
      <c r="H786">
        <v>0.45103817625041998</v>
      </c>
      <c r="I786">
        <v>0</v>
      </c>
      <c r="J786">
        <v>0</v>
      </c>
      <c r="K786">
        <v>0</v>
      </c>
      <c r="L786">
        <v>0.28386020016198898</v>
      </c>
      <c r="M786">
        <v>0</v>
      </c>
      <c r="N786">
        <v>0</v>
      </c>
      <c r="O786">
        <v>0</v>
      </c>
      <c r="P786">
        <v>0.35594368939768201</v>
      </c>
      <c r="Q786">
        <v>0</v>
      </c>
      <c r="R786">
        <v>0</v>
      </c>
      <c r="S786">
        <v>0</v>
      </c>
      <c r="T786">
        <v>6.2993266237057394E-2</v>
      </c>
      <c r="U786">
        <v>0</v>
      </c>
      <c r="V786">
        <v>0</v>
      </c>
      <c r="W786">
        <v>0</v>
      </c>
      <c r="X786">
        <v>0.36424452109369698</v>
      </c>
      <c r="Y786">
        <v>0</v>
      </c>
      <c r="Z786">
        <v>0</v>
      </c>
      <c r="AA786">
        <v>0</v>
      </c>
      <c r="AB786">
        <v>0.41052747206340301</v>
      </c>
      <c r="AC786">
        <v>0</v>
      </c>
      <c r="AD786">
        <v>0</v>
      </c>
      <c r="AE786">
        <v>0</v>
      </c>
      <c r="AF786">
        <v>9.6380849605227206E-2</v>
      </c>
      <c r="AG786">
        <v>0</v>
      </c>
      <c r="AH786">
        <v>0</v>
      </c>
      <c r="AI786">
        <v>0</v>
      </c>
      <c r="AJ786">
        <v>0.114899324717428</v>
      </c>
      <c r="AK786">
        <v>0</v>
      </c>
      <c r="AL786">
        <v>0</v>
      </c>
      <c r="AM786">
        <v>0</v>
      </c>
      <c r="AN786">
        <v>0.43549661212558799</v>
      </c>
      <c r="AO786">
        <v>0</v>
      </c>
      <c r="AP786">
        <v>0</v>
      </c>
      <c r="AQ786">
        <v>0</v>
      </c>
      <c r="AR786">
        <v>0.13027181849432101</v>
      </c>
      <c r="AS786">
        <v>0</v>
      </c>
      <c r="AT786">
        <v>0</v>
      </c>
      <c r="AU786">
        <v>0</v>
      </c>
      <c r="AV786">
        <v>0.35751901011403697</v>
      </c>
      <c r="AW786">
        <v>0</v>
      </c>
      <c r="AX786">
        <v>0</v>
      </c>
      <c r="AY786">
        <v>0</v>
      </c>
      <c r="AZ786">
        <v>0.43611312867635399</v>
      </c>
      <c r="BA786">
        <v>0</v>
      </c>
      <c r="BB786">
        <v>0</v>
      </c>
      <c r="BC786">
        <v>0</v>
      </c>
      <c r="BD786">
        <v>0.47104290279845301</v>
      </c>
      <c r="BE786">
        <v>0</v>
      </c>
      <c r="BF786">
        <v>0</v>
      </c>
      <c r="BG786">
        <v>0.113995012664021</v>
      </c>
      <c r="BH786">
        <v>0.38790485373897199</v>
      </c>
      <c r="BI786">
        <v>0</v>
      </c>
      <c r="BJ786">
        <v>0</v>
      </c>
      <c r="BK786">
        <v>0.80680216961489504</v>
      </c>
      <c r="BL786">
        <v>0.76205851028885696</v>
      </c>
    </row>
    <row r="787" spans="1:64" x14ac:dyDescent="0.25">
      <c r="A787" s="15" t="str">
        <f t="shared" si="24"/>
        <v xml:space="preserve">  CRE [NCL+DQ] / [Capital + ALLL]--36250</v>
      </c>
      <c r="B787" s="15" t="str">
        <f t="shared" si="25"/>
        <v xml:space="preserve">  CRE [NCL+DQ] / [Capital + ALLL]</v>
      </c>
      <c r="C787">
        <v>9</v>
      </c>
      <c r="D787" s="22">
        <v>36250</v>
      </c>
      <c r="E787">
        <v>0</v>
      </c>
      <c r="F787">
        <v>0.74333497909283397</v>
      </c>
      <c r="G787">
        <v>3.22914887328466</v>
      </c>
      <c r="H787">
        <v>2.1801947604271801</v>
      </c>
      <c r="I787">
        <v>0</v>
      </c>
      <c r="J787">
        <v>0.31498177340065903</v>
      </c>
      <c r="K787">
        <v>2.6816991947756499</v>
      </c>
      <c r="L787">
        <v>2.0214296853654399</v>
      </c>
      <c r="M787">
        <v>0</v>
      </c>
      <c r="N787">
        <v>0.46747506799637401</v>
      </c>
      <c r="O787">
        <v>2.8831725616291499</v>
      </c>
      <c r="P787">
        <v>2.13381315896057</v>
      </c>
      <c r="Q787">
        <v>0</v>
      </c>
      <c r="R787">
        <v>0</v>
      </c>
      <c r="S787">
        <v>1.8244167042271</v>
      </c>
      <c r="T787">
        <v>1.9819387518662399</v>
      </c>
      <c r="U787">
        <v>0</v>
      </c>
      <c r="V787">
        <v>0.27397260273972601</v>
      </c>
      <c r="W787">
        <v>2.7775883744220198</v>
      </c>
      <c r="X787">
        <v>2.1336348452220899</v>
      </c>
      <c r="Y787">
        <v>0</v>
      </c>
      <c r="Z787">
        <v>0.86056468377764295</v>
      </c>
      <c r="AA787">
        <v>3.25483965346293</v>
      </c>
      <c r="AB787">
        <v>2.3436975769002499</v>
      </c>
      <c r="AC787">
        <v>0</v>
      </c>
      <c r="AD787">
        <v>0.181622156938123</v>
      </c>
      <c r="AE787">
        <v>1.78408177501189</v>
      </c>
      <c r="AF787">
        <v>1.79667488726142</v>
      </c>
      <c r="AG787">
        <v>0</v>
      </c>
      <c r="AH787">
        <v>0</v>
      </c>
      <c r="AI787">
        <v>0.89641261236748704</v>
      </c>
      <c r="AJ787">
        <v>0.90817993239908001</v>
      </c>
      <c r="AK787">
        <v>0</v>
      </c>
      <c r="AL787">
        <v>1.95158850226929</v>
      </c>
      <c r="AM787">
        <v>4.3117744610281896</v>
      </c>
      <c r="AN787">
        <v>3.22840538300678</v>
      </c>
      <c r="AO787">
        <v>0</v>
      </c>
      <c r="AP787">
        <v>0</v>
      </c>
      <c r="AQ787">
        <v>1.4172925787491699</v>
      </c>
      <c r="AR787">
        <v>1.3720835071964299</v>
      </c>
      <c r="AS787">
        <v>0</v>
      </c>
      <c r="AT787">
        <v>0.47959330487746399</v>
      </c>
      <c r="AU787">
        <v>2.9867579410312</v>
      </c>
      <c r="AV787">
        <v>2.2498310885183201</v>
      </c>
      <c r="AW787">
        <v>0</v>
      </c>
      <c r="AX787">
        <v>0.96580274091897</v>
      </c>
      <c r="AY787">
        <v>3.3160702383295999</v>
      </c>
      <c r="AZ787">
        <v>2.7126718138471202</v>
      </c>
      <c r="BA787">
        <v>0</v>
      </c>
      <c r="BB787">
        <v>0.477263670908389</v>
      </c>
      <c r="BC787">
        <v>3.3174625796647801</v>
      </c>
      <c r="BD787">
        <v>2.4766730019985101</v>
      </c>
      <c r="BE787">
        <v>0</v>
      </c>
      <c r="BF787">
        <v>0.302249825695657</v>
      </c>
      <c r="BG787">
        <v>3.8992274210103299</v>
      </c>
      <c r="BH787">
        <v>2.36481332385886</v>
      </c>
      <c r="BI787">
        <v>0</v>
      </c>
      <c r="BJ787">
        <v>0.91331755985373697</v>
      </c>
      <c r="BK787">
        <v>3.6850035485508799</v>
      </c>
      <c r="BL787">
        <v>2.77760627229909</v>
      </c>
    </row>
    <row r="788" spans="1:64" x14ac:dyDescent="0.25">
      <c r="A788" s="15" t="str">
        <f t="shared" si="24"/>
        <v xml:space="preserve">  Res RE [NCL+DQ] / [Capital + ALLL]--36250</v>
      </c>
      <c r="B788" s="15" t="str">
        <f t="shared" si="25"/>
        <v xml:space="preserve">  Res RE [NCL+DQ] / [Capital + ALLL]</v>
      </c>
      <c r="C788">
        <v>10</v>
      </c>
      <c r="D788" s="22">
        <v>36250</v>
      </c>
      <c r="E788">
        <v>0.42669919754207902</v>
      </c>
      <c r="F788">
        <v>2.0445203929517701</v>
      </c>
      <c r="G788">
        <v>3.9988054668623398</v>
      </c>
      <c r="H788">
        <v>3.12143609888142</v>
      </c>
      <c r="I788">
        <v>0.22210161577347601</v>
      </c>
      <c r="J788">
        <v>1.59064089433764</v>
      </c>
      <c r="K788">
        <v>3.6595939220986899</v>
      </c>
      <c r="L788">
        <v>2.6250676858156599</v>
      </c>
      <c r="M788">
        <v>0.33643380170195902</v>
      </c>
      <c r="N788">
        <v>2.0460797799174699</v>
      </c>
      <c r="O788">
        <v>4.8212005108556797</v>
      </c>
      <c r="P788">
        <v>3.3413616021367698</v>
      </c>
      <c r="Q788">
        <v>2.6481019489130002</v>
      </c>
      <c r="R788">
        <v>3.5641376753028799</v>
      </c>
      <c r="S788">
        <v>7.37849915498738</v>
      </c>
      <c r="T788">
        <v>5.2747479635985703</v>
      </c>
      <c r="U788">
        <v>0.29357071219030101</v>
      </c>
      <c r="V788">
        <v>1.6400963413235501</v>
      </c>
      <c r="W788">
        <v>3.9158123117046602</v>
      </c>
      <c r="X788">
        <v>2.7162790407351198</v>
      </c>
      <c r="Y788">
        <v>0.27203222458271498</v>
      </c>
      <c r="Z788">
        <v>2.0397799925358999</v>
      </c>
      <c r="AA788">
        <v>3.6799221094391399</v>
      </c>
      <c r="AB788">
        <v>3.1523957624003698</v>
      </c>
      <c r="AC788">
        <v>0</v>
      </c>
      <c r="AD788">
        <v>0.76745887260990597</v>
      </c>
      <c r="AE788">
        <v>1.8520383912248599</v>
      </c>
      <c r="AF788">
        <v>1.15838068759802</v>
      </c>
      <c r="AG788">
        <v>0</v>
      </c>
      <c r="AH788">
        <v>0.21391974689797699</v>
      </c>
      <c r="AI788">
        <v>1.0636013870515999</v>
      </c>
      <c r="AJ788">
        <v>0.87965849833237497</v>
      </c>
      <c r="AK788">
        <v>2.0845997067973001</v>
      </c>
      <c r="AL788">
        <v>4.14040425994349</v>
      </c>
      <c r="AM788">
        <v>6.8877279027614904</v>
      </c>
      <c r="AN788">
        <v>4.9701731518606396</v>
      </c>
      <c r="AO788">
        <v>0</v>
      </c>
      <c r="AP788">
        <v>0.94037187433212199</v>
      </c>
      <c r="AQ788">
        <v>2.5956505487643802</v>
      </c>
      <c r="AR788">
        <v>1.7815767956622499</v>
      </c>
      <c r="AS788">
        <v>0.40357586029586101</v>
      </c>
      <c r="AT788">
        <v>1.8628912071535</v>
      </c>
      <c r="AU788">
        <v>4.17226069767253</v>
      </c>
      <c r="AV788">
        <v>2.8712489683023401</v>
      </c>
      <c r="AW788">
        <v>1.7545006264020899</v>
      </c>
      <c r="AX788">
        <v>3.6943457581687098</v>
      </c>
      <c r="AY788">
        <v>6.7862480018228402</v>
      </c>
      <c r="AZ788">
        <v>4.7636492524360703</v>
      </c>
      <c r="BA788">
        <v>0.144787565289243</v>
      </c>
      <c r="BB788">
        <v>1.3830328094072499</v>
      </c>
      <c r="BC788">
        <v>3.5447236303330598</v>
      </c>
      <c r="BD788">
        <v>2.6767932483696701</v>
      </c>
      <c r="BE788">
        <v>0</v>
      </c>
      <c r="BF788">
        <v>1.3999214470922401</v>
      </c>
      <c r="BG788">
        <v>2.8546738945408698</v>
      </c>
      <c r="BH788">
        <v>1.8463040705987199</v>
      </c>
      <c r="BI788">
        <v>0.245044875260444</v>
      </c>
      <c r="BJ788">
        <v>1.53229774372672</v>
      </c>
      <c r="BK788">
        <v>3.5339386357121998</v>
      </c>
      <c r="BL788">
        <v>2.44250534593457</v>
      </c>
    </row>
    <row r="789" spans="1:64" x14ac:dyDescent="0.25">
      <c r="A789" s="15" t="str">
        <f t="shared" si="24"/>
        <v xml:space="preserve">  C&amp;I [NCL+DQ] / [Capital + ALLL]--36250</v>
      </c>
      <c r="B789" s="15" t="str">
        <f t="shared" si="25"/>
        <v xml:space="preserve">  C&amp;I [NCL+DQ] / [Capital + ALLL]</v>
      </c>
      <c r="C789">
        <v>11</v>
      </c>
      <c r="D789" s="22">
        <v>36250</v>
      </c>
      <c r="E789">
        <v>1.79101908119389</v>
      </c>
      <c r="F789">
        <v>5.8721836941692001</v>
      </c>
      <c r="G789">
        <v>13.4859280560215</v>
      </c>
      <c r="H789">
        <v>10.030653917272501</v>
      </c>
      <c r="I789">
        <v>1.3705186085383501</v>
      </c>
      <c r="J789">
        <v>4.6981579863775798</v>
      </c>
      <c r="K789">
        <v>11.375542178951299</v>
      </c>
      <c r="L789">
        <v>7.9804268571361998</v>
      </c>
      <c r="M789">
        <v>0.53419448300839001</v>
      </c>
      <c r="N789">
        <v>2.4153166421207701</v>
      </c>
      <c r="O789">
        <v>6.7629179331306997</v>
      </c>
      <c r="P789">
        <v>5.0466724431448702</v>
      </c>
      <c r="Q789">
        <v>0.58632960342274199</v>
      </c>
      <c r="R789">
        <v>2.4248982823549001</v>
      </c>
      <c r="S789">
        <v>6.5640686359940696</v>
      </c>
      <c r="T789">
        <v>4.9066011151464899</v>
      </c>
      <c r="U789">
        <v>0.93527687229636902</v>
      </c>
      <c r="V789">
        <v>3.9632874426366298</v>
      </c>
      <c r="W789">
        <v>9.4033104921242305</v>
      </c>
      <c r="X789">
        <v>6.55310102812241</v>
      </c>
      <c r="Y789">
        <v>2.83354974892739</v>
      </c>
      <c r="Z789">
        <v>6.96611311661378</v>
      </c>
      <c r="AA789">
        <v>15.398557396797299</v>
      </c>
      <c r="AB789">
        <v>11.427922731978301</v>
      </c>
      <c r="AC789">
        <v>4.8212452355753097</v>
      </c>
      <c r="AD789">
        <v>11.898843759242499</v>
      </c>
      <c r="AE789">
        <v>22.790446135658399</v>
      </c>
      <c r="AF789">
        <v>15.353017785335799</v>
      </c>
      <c r="AG789">
        <v>1.42444919257859</v>
      </c>
      <c r="AH789">
        <v>6.36425401419935</v>
      </c>
      <c r="AI789">
        <v>13.517449857710201</v>
      </c>
      <c r="AJ789">
        <v>8.8404351088908495</v>
      </c>
      <c r="AK789">
        <v>0.89643535119173201</v>
      </c>
      <c r="AL789">
        <v>2.8701504354710998</v>
      </c>
      <c r="AM789">
        <v>5.0349399749148898</v>
      </c>
      <c r="AN789">
        <v>4.6548406720315496</v>
      </c>
      <c r="AO789">
        <v>3.3548441738019501</v>
      </c>
      <c r="AP789">
        <v>8.2574377656344904</v>
      </c>
      <c r="AQ789">
        <v>16.9836462686442</v>
      </c>
      <c r="AR789">
        <v>11.7543730227043</v>
      </c>
      <c r="AS789">
        <v>1.3706527481006801</v>
      </c>
      <c r="AT789">
        <v>4.9645390070922</v>
      </c>
      <c r="AU789">
        <v>10.729659145844501</v>
      </c>
      <c r="AV789">
        <v>7.6559634358312803</v>
      </c>
      <c r="AW789">
        <v>0.63198964506830502</v>
      </c>
      <c r="AX789">
        <v>2.6505964367961399</v>
      </c>
      <c r="AY789">
        <v>5.91257615541587</v>
      </c>
      <c r="AZ789">
        <v>4.3957538086396397</v>
      </c>
      <c r="BA789">
        <v>1.50515567662815</v>
      </c>
      <c r="BB789">
        <v>5.3335893490985802</v>
      </c>
      <c r="BC789">
        <v>11.4534764913633</v>
      </c>
      <c r="BD789">
        <v>7.8479303802648204</v>
      </c>
      <c r="BE789">
        <v>1.5448787270199301E-2</v>
      </c>
      <c r="BF789">
        <v>1.49436538138963</v>
      </c>
      <c r="BG789">
        <v>4.5584976000106101</v>
      </c>
      <c r="BH789">
        <v>3.6643500964219302</v>
      </c>
      <c r="BI789">
        <v>0.206748553456616</v>
      </c>
      <c r="BJ789">
        <v>2.1354607357266602</v>
      </c>
      <c r="BK789">
        <v>7.0245460541307603</v>
      </c>
      <c r="BL789">
        <v>4.41022067954981</v>
      </c>
    </row>
    <row r="790" spans="1:64" x14ac:dyDescent="0.25">
      <c r="A790" s="15" t="str">
        <f t="shared" si="24"/>
        <v xml:space="preserve">  Ind [NCL+DQ] / [Capital + ALLL]--36250</v>
      </c>
      <c r="B790" s="15" t="str">
        <f t="shared" si="25"/>
        <v xml:space="preserve">  Ind [NCL+DQ] / [Capital + ALLL]</v>
      </c>
      <c r="C790">
        <v>12</v>
      </c>
      <c r="D790" s="22">
        <v>36250</v>
      </c>
      <c r="E790">
        <v>0.80996298387602705</v>
      </c>
      <c r="F790">
        <v>1.4861823381354899</v>
      </c>
      <c r="G790">
        <v>2.5711871447723702</v>
      </c>
      <c r="H790">
        <v>2.9045472163447901</v>
      </c>
      <c r="I790">
        <v>0.50559254168213397</v>
      </c>
      <c r="J790">
        <v>1.2330624954387299</v>
      </c>
      <c r="K790">
        <v>2.56744187839797</v>
      </c>
      <c r="L790">
        <v>2.04858339869247</v>
      </c>
      <c r="M790">
        <v>0.33704377134240998</v>
      </c>
      <c r="N790">
        <v>1.1763133270953099</v>
      </c>
      <c r="O790">
        <v>2.8021316829981102</v>
      </c>
      <c r="P790">
        <v>2.13980987107464</v>
      </c>
      <c r="Q790">
        <v>1.04772074456788</v>
      </c>
      <c r="R790">
        <v>1.8140244183270899</v>
      </c>
      <c r="S790">
        <v>2.7434368462144998</v>
      </c>
      <c r="T790">
        <v>2.1632632627885999</v>
      </c>
      <c r="U790">
        <v>0.52028326841983397</v>
      </c>
      <c r="V790">
        <v>1.3395638629283499</v>
      </c>
      <c r="W790">
        <v>2.5728986404547101</v>
      </c>
      <c r="X790">
        <v>2.00537764955775</v>
      </c>
      <c r="Y790">
        <v>0.63582538305483605</v>
      </c>
      <c r="Z790">
        <v>1.36034357634117</v>
      </c>
      <c r="AA790">
        <v>2.5044725336943299</v>
      </c>
      <c r="AB790">
        <v>2.0056175487900099</v>
      </c>
      <c r="AC790">
        <v>0.40860687362735199</v>
      </c>
      <c r="AD790">
        <v>0.98933864902645097</v>
      </c>
      <c r="AE790">
        <v>2.2837390157383402</v>
      </c>
      <c r="AF790">
        <v>1.6653947444289801</v>
      </c>
      <c r="AG790">
        <v>0.26034438557936901</v>
      </c>
      <c r="AH790">
        <v>0.99633133987449796</v>
      </c>
      <c r="AI790">
        <v>3.19277063397129</v>
      </c>
      <c r="AJ790">
        <v>3.9994038009218</v>
      </c>
      <c r="AK790">
        <v>0.67666180177789603</v>
      </c>
      <c r="AL790">
        <v>1.15678070391336</v>
      </c>
      <c r="AM790">
        <v>2.6518545063608698</v>
      </c>
      <c r="AN790">
        <v>1.9660725686295</v>
      </c>
      <c r="AO790">
        <v>0.484579106823189</v>
      </c>
      <c r="AP790">
        <v>1.1612903225806499</v>
      </c>
      <c r="AQ790">
        <v>2.4826125580383902</v>
      </c>
      <c r="AR790">
        <v>1.8197392076793499</v>
      </c>
      <c r="AS790">
        <v>0.59022216031757102</v>
      </c>
      <c r="AT790">
        <v>1.22512622512623</v>
      </c>
      <c r="AU790">
        <v>2.41446794322091</v>
      </c>
      <c r="AV790">
        <v>1.7877240040222899</v>
      </c>
      <c r="AW790">
        <v>0.77554543124890496</v>
      </c>
      <c r="AX790">
        <v>1.55309562806543</v>
      </c>
      <c r="AY790">
        <v>3.0275305664143701</v>
      </c>
      <c r="AZ790">
        <v>2.26794928169309</v>
      </c>
      <c r="BA790">
        <v>0.46564294273156798</v>
      </c>
      <c r="BB790">
        <v>1.0790319887370701</v>
      </c>
      <c r="BC790">
        <v>2.4155851799616599</v>
      </c>
      <c r="BD790">
        <v>1.8115261952770001</v>
      </c>
      <c r="BE790">
        <v>0.45452241184165398</v>
      </c>
      <c r="BF790">
        <v>1.8388057156255999</v>
      </c>
      <c r="BG790">
        <v>7.7371595150182602</v>
      </c>
      <c r="BH790">
        <v>8.5355573398252105</v>
      </c>
      <c r="BI790">
        <v>0.34752859587824297</v>
      </c>
      <c r="BJ790">
        <v>0.90024330900243299</v>
      </c>
      <c r="BK790">
        <v>1.8451561966373999</v>
      </c>
      <c r="BL790">
        <v>1.56938025870173</v>
      </c>
    </row>
    <row r="791" spans="1:64" x14ac:dyDescent="0.25">
      <c r="A791" s="15" t="str">
        <f t="shared" si="24"/>
        <v xml:space="preserve">  OREO / [Capital + ALLL]--36250</v>
      </c>
      <c r="B791" s="15" t="str">
        <f t="shared" si="25"/>
        <v xml:space="preserve">  OREO / [Capital + ALLL]</v>
      </c>
      <c r="C791">
        <v>13</v>
      </c>
      <c r="D791" s="22">
        <v>36250</v>
      </c>
      <c r="E791">
        <v>0</v>
      </c>
      <c r="F791">
        <v>0</v>
      </c>
      <c r="G791">
        <v>0.74469142119212395</v>
      </c>
      <c r="H791">
        <v>0.89525002949703503</v>
      </c>
      <c r="I791">
        <v>0</v>
      </c>
      <c r="J791">
        <v>0</v>
      </c>
      <c r="K791">
        <v>0.575320397548435</v>
      </c>
      <c r="L791">
        <v>0.70561856143702795</v>
      </c>
      <c r="M791">
        <v>0</v>
      </c>
      <c r="N791">
        <v>0</v>
      </c>
      <c r="O791">
        <v>0.97481722177091801</v>
      </c>
      <c r="P791">
        <v>0.91337999757421995</v>
      </c>
      <c r="Q791">
        <v>0.28820825764299401</v>
      </c>
      <c r="R791">
        <v>1.1225326616453799</v>
      </c>
      <c r="S791">
        <v>2.42532839027837</v>
      </c>
      <c r="T791">
        <v>1.8647669625951599</v>
      </c>
      <c r="U791">
        <v>0</v>
      </c>
      <c r="V791">
        <v>0</v>
      </c>
      <c r="W791">
        <v>0.45531498618990202</v>
      </c>
      <c r="X791">
        <v>0.62622327977201098</v>
      </c>
      <c r="Y791">
        <v>0</v>
      </c>
      <c r="Z791">
        <v>0</v>
      </c>
      <c r="AA791">
        <v>0.371831884162097</v>
      </c>
      <c r="AB791">
        <v>0.81736977346723305</v>
      </c>
      <c r="AC791">
        <v>0</v>
      </c>
      <c r="AD791">
        <v>0</v>
      </c>
      <c r="AE791">
        <v>0.44626973869627201</v>
      </c>
      <c r="AF791">
        <v>0.93803077831572101</v>
      </c>
      <c r="AG791">
        <v>0</v>
      </c>
      <c r="AH791">
        <v>0</v>
      </c>
      <c r="AI791">
        <v>0.57298435889391797</v>
      </c>
      <c r="AJ791">
        <v>0.79308211395608097</v>
      </c>
      <c r="AK791">
        <v>0</v>
      </c>
      <c r="AL791">
        <v>0</v>
      </c>
      <c r="AM791">
        <v>0.22537868861051399</v>
      </c>
      <c r="AN791">
        <v>0.51980686060557202</v>
      </c>
      <c r="AO791">
        <v>0</v>
      </c>
      <c r="AP791">
        <v>0</v>
      </c>
      <c r="AQ791">
        <v>0.467539534767903</v>
      </c>
      <c r="AR791">
        <v>0.69617643519455896</v>
      </c>
      <c r="AS791">
        <v>0</v>
      </c>
      <c r="AT791">
        <v>0</v>
      </c>
      <c r="AU791">
        <v>0.39729967355682699</v>
      </c>
      <c r="AV791">
        <v>0.64617101470683402</v>
      </c>
      <c r="AW791">
        <v>0</v>
      </c>
      <c r="AX791">
        <v>0</v>
      </c>
      <c r="AY791">
        <v>0.89571600676022001</v>
      </c>
      <c r="AZ791">
        <v>0.799018904343748</v>
      </c>
      <c r="BA791">
        <v>0</v>
      </c>
      <c r="BB791">
        <v>0</v>
      </c>
      <c r="BC791">
        <v>0.55957219115080303</v>
      </c>
      <c r="BD791">
        <v>0.80618747105510102</v>
      </c>
      <c r="BE791">
        <v>0</v>
      </c>
      <c r="BF791">
        <v>0</v>
      </c>
      <c r="BG791">
        <v>0.418154927985952</v>
      </c>
      <c r="BH791">
        <v>0.52005340999389205</v>
      </c>
      <c r="BI791">
        <v>0</v>
      </c>
      <c r="BJ791">
        <v>0</v>
      </c>
      <c r="BK791">
        <v>0.38487311350501102</v>
      </c>
      <c r="BL791">
        <v>0.83853889072911003</v>
      </c>
    </row>
    <row r="792" spans="1:64" x14ac:dyDescent="0.25">
      <c r="A792" s="15" t="str">
        <f t="shared" si="24"/>
        <v>ROAA--36250</v>
      </c>
      <c r="B792" s="15" t="str">
        <f t="shared" si="25"/>
        <v>ROAA</v>
      </c>
      <c r="C792">
        <v>14</v>
      </c>
      <c r="D792" s="22">
        <v>36250</v>
      </c>
      <c r="E792">
        <v>0.93500000000000005</v>
      </c>
      <c r="F792">
        <v>1.2250000000000001</v>
      </c>
      <c r="G792">
        <v>1.5075000000000001</v>
      </c>
      <c r="H792">
        <v>1.3579591836734699</v>
      </c>
      <c r="I792">
        <v>0.82</v>
      </c>
      <c r="J792">
        <v>1.1499999999999999</v>
      </c>
      <c r="K792">
        <v>1.55</v>
      </c>
      <c r="L792">
        <v>1.2053947368421101</v>
      </c>
      <c r="M792">
        <v>0.76</v>
      </c>
      <c r="N792">
        <v>1.1100000000000001</v>
      </c>
      <c r="O792">
        <v>1.46</v>
      </c>
      <c r="P792">
        <v>1.0406914706914701</v>
      </c>
      <c r="Q792">
        <v>1.07</v>
      </c>
      <c r="R792">
        <v>1.1200000000000001</v>
      </c>
      <c r="S792">
        <v>1.3049999999999999</v>
      </c>
      <c r="T792">
        <v>1.21892857142857</v>
      </c>
      <c r="U792">
        <v>0.77</v>
      </c>
      <c r="V792">
        <v>1.1200000000000001</v>
      </c>
      <c r="W792">
        <v>1.5649999999999999</v>
      </c>
      <c r="X792">
        <v>1.15879275653924</v>
      </c>
      <c r="Y792">
        <v>0.88749999999999996</v>
      </c>
      <c r="Z792">
        <v>1.2050000000000001</v>
      </c>
      <c r="AA792">
        <v>1.5525</v>
      </c>
      <c r="AB792">
        <v>1.26738636363636</v>
      </c>
      <c r="AC792">
        <v>0.8</v>
      </c>
      <c r="AD792">
        <v>1.085</v>
      </c>
      <c r="AE792">
        <v>1.3674999999999999</v>
      </c>
      <c r="AF792">
        <v>1.10669642857143</v>
      </c>
      <c r="AG792">
        <v>0.89</v>
      </c>
      <c r="AH792">
        <v>1.34</v>
      </c>
      <c r="AI792">
        <v>1.7849999999999999</v>
      </c>
      <c r="AJ792">
        <v>1.71519607843137</v>
      </c>
      <c r="AK792">
        <v>1</v>
      </c>
      <c r="AL792">
        <v>1.21</v>
      </c>
      <c r="AM792">
        <v>1.51</v>
      </c>
      <c r="AN792">
        <v>1.2365168539325799</v>
      </c>
      <c r="AO792">
        <v>0.81</v>
      </c>
      <c r="AP792">
        <v>1.1399999999999999</v>
      </c>
      <c r="AQ792">
        <v>1.4750000000000001</v>
      </c>
      <c r="AR792">
        <v>1.16643015521064</v>
      </c>
      <c r="AS792">
        <v>0.79500000000000004</v>
      </c>
      <c r="AT792">
        <v>1.1200000000000001</v>
      </c>
      <c r="AU792">
        <v>1.5549999999999999</v>
      </c>
      <c r="AV792">
        <v>1.1859033078880401</v>
      </c>
      <c r="AW792">
        <v>0.83</v>
      </c>
      <c r="AX792">
        <v>1.1499999999999999</v>
      </c>
      <c r="AY792">
        <v>1.5475000000000001</v>
      </c>
      <c r="AZ792">
        <v>1.1796153846153801</v>
      </c>
      <c r="BA792">
        <v>0.79249999999999998</v>
      </c>
      <c r="BB792">
        <v>1.1399999999999999</v>
      </c>
      <c r="BC792">
        <v>1.5774999999999999</v>
      </c>
      <c r="BD792">
        <v>1.16722772277228</v>
      </c>
      <c r="BE792">
        <v>1.0024999999999999</v>
      </c>
      <c r="BF792">
        <v>1.32</v>
      </c>
      <c r="BG792">
        <v>1.65</v>
      </c>
      <c r="BH792">
        <v>2.4344230769230801</v>
      </c>
      <c r="BI792">
        <v>0.75</v>
      </c>
      <c r="BJ792">
        <v>1.1399999999999999</v>
      </c>
      <c r="BK792">
        <v>1.585</v>
      </c>
      <c r="BL792">
        <v>1.1582170542635699</v>
      </c>
    </row>
    <row r="793" spans="1:64" x14ac:dyDescent="0.25">
      <c r="A793" s="15" t="str">
        <f t="shared" si="24"/>
        <v>NIM--36250</v>
      </c>
      <c r="B793" s="15" t="str">
        <f t="shared" si="25"/>
        <v>NIM</v>
      </c>
      <c r="C793">
        <v>15</v>
      </c>
      <c r="D793" s="22">
        <v>36250</v>
      </c>
      <c r="E793">
        <v>4.2549999999999999</v>
      </c>
      <c r="F793">
        <v>4.66</v>
      </c>
      <c r="G793">
        <v>5.1974999999999998</v>
      </c>
      <c r="H793">
        <v>5.5558163265306098</v>
      </c>
      <c r="I793">
        <v>4.07</v>
      </c>
      <c r="J793">
        <v>4.47</v>
      </c>
      <c r="K793">
        <v>4.92</v>
      </c>
      <c r="L793">
        <v>4.52289473684211</v>
      </c>
      <c r="M793">
        <v>3.91</v>
      </c>
      <c r="N793">
        <v>4.3600000000000003</v>
      </c>
      <c r="O793">
        <v>4.88</v>
      </c>
      <c r="P793">
        <v>4.4261974961975001</v>
      </c>
      <c r="Q793">
        <v>4.4450000000000003</v>
      </c>
      <c r="R793">
        <v>4.6399999999999997</v>
      </c>
      <c r="S793">
        <v>4.9275000000000002</v>
      </c>
      <c r="T793">
        <v>4.7082142857142903</v>
      </c>
      <c r="U793">
        <v>4.07</v>
      </c>
      <c r="V793">
        <v>4.46</v>
      </c>
      <c r="W793">
        <v>4.915</v>
      </c>
      <c r="X793">
        <v>4.5042052313883296</v>
      </c>
      <c r="Y793">
        <v>4.4775</v>
      </c>
      <c r="Z793">
        <v>4.9850000000000003</v>
      </c>
      <c r="AA793">
        <v>5.4249999999999998</v>
      </c>
      <c r="AB793">
        <v>4.9789772727272696</v>
      </c>
      <c r="AC793">
        <v>3.8624999999999998</v>
      </c>
      <c r="AD793">
        <v>4.2300000000000004</v>
      </c>
      <c r="AE793">
        <v>4.6375000000000002</v>
      </c>
      <c r="AF793">
        <v>4.2484821428571404</v>
      </c>
      <c r="AG793">
        <v>3.9824999999999999</v>
      </c>
      <c r="AH793">
        <v>4.4850000000000003</v>
      </c>
      <c r="AI793">
        <v>4.9625000000000004</v>
      </c>
      <c r="AJ793">
        <v>5.5325490196078402</v>
      </c>
      <c r="AK793">
        <v>4.0199999999999996</v>
      </c>
      <c r="AL793">
        <v>4.28</v>
      </c>
      <c r="AM793">
        <v>4.74</v>
      </c>
      <c r="AN793">
        <v>4.3803370786516904</v>
      </c>
      <c r="AO793">
        <v>4.01</v>
      </c>
      <c r="AP793">
        <v>4.34</v>
      </c>
      <c r="AQ793">
        <v>4.7149999999999999</v>
      </c>
      <c r="AR793">
        <v>4.3601330376940099</v>
      </c>
      <c r="AS793">
        <v>4.12</v>
      </c>
      <c r="AT793">
        <v>4.54</v>
      </c>
      <c r="AU793">
        <v>5.01</v>
      </c>
      <c r="AV793">
        <v>4.5818066157760802</v>
      </c>
      <c r="AW793">
        <v>4.17</v>
      </c>
      <c r="AX793">
        <v>4.4850000000000003</v>
      </c>
      <c r="AY793">
        <v>4.9275000000000002</v>
      </c>
      <c r="AZ793">
        <v>4.5258041958042003</v>
      </c>
      <c r="BA793">
        <v>4.26</v>
      </c>
      <c r="BB793">
        <v>4.665</v>
      </c>
      <c r="BC793">
        <v>5.2</v>
      </c>
      <c r="BD793">
        <v>4.7101485148514897</v>
      </c>
      <c r="BE793">
        <v>4.0350000000000001</v>
      </c>
      <c r="BF793">
        <v>4.5949999999999998</v>
      </c>
      <c r="BG793">
        <v>5.2374999999999998</v>
      </c>
      <c r="BH793">
        <v>8.5225000000000009</v>
      </c>
      <c r="BI793">
        <v>4.2649999999999997</v>
      </c>
      <c r="BJ793">
        <v>4.7699999999999996</v>
      </c>
      <c r="BK793">
        <v>5.3849999999999998</v>
      </c>
      <c r="BL793">
        <v>4.8326356589147297</v>
      </c>
    </row>
    <row r="794" spans="1:64" x14ac:dyDescent="0.25">
      <c r="A794" s="15" t="str">
        <f t="shared" si="24"/>
        <v>Provisions / Avg Assets--36250</v>
      </c>
      <c r="B794" s="15" t="str">
        <f t="shared" si="25"/>
        <v>Provisions / Avg Assets</v>
      </c>
      <c r="C794">
        <v>16</v>
      </c>
      <c r="D794" s="22">
        <v>36250</v>
      </c>
      <c r="E794">
        <v>3.2500000000000001E-2</v>
      </c>
      <c r="F794">
        <v>0.12</v>
      </c>
      <c r="G794">
        <v>0.19750000000000001</v>
      </c>
      <c r="H794">
        <v>0.36428571428571399</v>
      </c>
      <c r="I794">
        <v>0</v>
      </c>
      <c r="J794">
        <v>7.0000000000000007E-2</v>
      </c>
      <c r="K794">
        <v>0.17</v>
      </c>
      <c r="L794">
        <v>0.14510964912280699</v>
      </c>
      <c r="M794">
        <v>0</v>
      </c>
      <c r="N794">
        <v>0.11</v>
      </c>
      <c r="O794">
        <v>0.24</v>
      </c>
      <c r="P794">
        <v>0.19484497484497501</v>
      </c>
      <c r="Q794">
        <v>8.7499999999999994E-2</v>
      </c>
      <c r="R794">
        <v>0.12</v>
      </c>
      <c r="S794">
        <v>0.14249999999999999</v>
      </c>
      <c r="T794">
        <v>0.130357142857143</v>
      </c>
      <c r="U794">
        <v>0</v>
      </c>
      <c r="V794">
        <v>7.0000000000000007E-2</v>
      </c>
      <c r="W794">
        <v>0.16</v>
      </c>
      <c r="X794">
        <v>0.12307847082495001</v>
      </c>
      <c r="Y794">
        <v>0</v>
      </c>
      <c r="Z794">
        <v>0.06</v>
      </c>
      <c r="AA794">
        <v>0.1825</v>
      </c>
      <c r="AB794">
        <v>0.13136363636363599</v>
      </c>
      <c r="AC794">
        <v>0</v>
      </c>
      <c r="AD794">
        <v>0.08</v>
      </c>
      <c r="AE794">
        <v>0.20749999999999999</v>
      </c>
      <c r="AF794">
        <v>0.15312500000000001</v>
      </c>
      <c r="AG794">
        <v>0</v>
      </c>
      <c r="AH794">
        <v>5.0000000000000001E-3</v>
      </c>
      <c r="AI794">
        <v>0.25</v>
      </c>
      <c r="AJ794">
        <v>0.540392156862745</v>
      </c>
      <c r="AK794">
        <v>0</v>
      </c>
      <c r="AL794">
        <v>0.08</v>
      </c>
      <c r="AM794">
        <v>0.14000000000000001</v>
      </c>
      <c r="AN794">
        <v>7.64044943820225E-2</v>
      </c>
      <c r="AO794">
        <v>0</v>
      </c>
      <c r="AP794">
        <v>0.05</v>
      </c>
      <c r="AQ794">
        <v>0.16</v>
      </c>
      <c r="AR794">
        <v>0.118115299334812</v>
      </c>
      <c r="AS794">
        <v>0</v>
      </c>
      <c r="AT794">
        <v>0.12</v>
      </c>
      <c r="AU794">
        <v>0.19</v>
      </c>
      <c r="AV794">
        <v>0.157226463104326</v>
      </c>
      <c r="AW794">
        <v>0</v>
      </c>
      <c r="AX794">
        <v>0.08</v>
      </c>
      <c r="AY794">
        <v>0.15</v>
      </c>
      <c r="AZ794">
        <v>0.10391608391608401</v>
      </c>
      <c r="BA794">
        <v>0</v>
      </c>
      <c r="BB794">
        <v>0.11</v>
      </c>
      <c r="BC794">
        <v>0.19750000000000001</v>
      </c>
      <c r="BD794">
        <v>0.14519801980197999</v>
      </c>
      <c r="BE794">
        <v>0</v>
      </c>
      <c r="BF794">
        <v>5.5E-2</v>
      </c>
      <c r="BG794">
        <v>0.245</v>
      </c>
      <c r="BH794">
        <v>1.8844230769230801</v>
      </c>
      <c r="BI794">
        <v>0.03</v>
      </c>
      <c r="BJ794">
        <v>0.11</v>
      </c>
      <c r="BK794">
        <v>0.20499999999999999</v>
      </c>
      <c r="BL794">
        <v>0.145658914728682</v>
      </c>
    </row>
    <row r="795" spans="1:64" x14ac:dyDescent="0.25">
      <c r="A795" s="15" t="str">
        <f t="shared" si="24"/>
        <v>Negative Earners (last 4 qtrs)--36250</v>
      </c>
      <c r="B795" s="15" t="str">
        <f t="shared" si="25"/>
        <v>Negative Earners (last 4 qtrs)</v>
      </c>
      <c r="C795">
        <v>17</v>
      </c>
      <c r="D795" s="22">
        <v>36250</v>
      </c>
      <c r="F795">
        <v>1.0204081632653099</v>
      </c>
      <c r="H795">
        <v>1</v>
      </c>
      <c r="J795">
        <v>1.5053763440860199</v>
      </c>
      <c r="L795">
        <v>14</v>
      </c>
      <c r="N795">
        <v>4.5522302488246797</v>
      </c>
      <c r="P795">
        <v>397</v>
      </c>
      <c r="R795">
        <v>0</v>
      </c>
      <c r="T795">
        <v>0</v>
      </c>
      <c r="V795">
        <v>1.5779092702169599</v>
      </c>
      <c r="X795">
        <v>8</v>
      </c>
      <c r="Z795">
        <v>1.13636363636364</v>
      </c>
      <c r="AB795">
        <v>1</v>
      </c>
      <c r="AD795">
        <v>2.6315789473684199</v>
      </c>
      <c r="AF795">
        <v>3</v>
      </c>
      <c r="AH795">
        <v>1.92307692307692</v>
      </c>
      <c r="AI795"/>
      <c r="AJ795">
        <v>2</v>
      </c>
      <c r="AK795"/>
      <c r="AL795">
        <v>0</v>
      </c>
      <c r="AN795">
        <v>0</v>
      </c>
      <c r="AP795">
        <v>1.7429193899782101</v>
      </c>
      <c r="AR795">
        <v>8</v>
      </c>
      <c r="AT795">
        <v>1.2531328320802</v>
      </c>
      <c r="AV795">
        <v>5</v>
      </c>
      <c r="AX795">
        <v>0.68965517241379304</v>
      </c>
      <c r="AZ795">
        <v>2</v>
      </c>
      <c r="BB795">
        <v>1.94174757281553</v>
      </c>
      <c r="BD795">
        <v>4</v>
      </c>
      <c r="BF795">
        <v>1.92307692307692</v>
      </c>
      <c r="BH795">
        <v>1</v>
      </c>
      <c r="BJ795">
        <v>1.5267175572519101</v>
      </c>
      <c r="BL795">
        <v>2</v>
      </c>
    </row>
    <row r="796" spans="1:64" x14ac:dyDescent="0.25">
      <c r="A796" s="15" t="str">
        <f t="shared" si="24"/>
        <v>Noncore Funding / Liab--36250</v>
      </c>
      <c r="B796" s="15" t="str">
        <f t="shared" si="25"/>
        <v>Noncore Funding / Liab</v>
      </c>
      <c r="C796">
        <v>18</v>
      </c>
      <c r="D796" s="22">
        <v>36250</v>
      </c>
      <c r="E796">
        <v>9.4066002356139098</v>
      </c>
      <c r="F796">
        <v>15.0087730148697</v>
      </c>
      <c r="G796">
        <v>21.307859499805499</v>
      </c>
      <c r="H796">
        <v>16.655579064391301</v>
      </c>
      <c r="I796">
        <v>7.9976707806097496</v>
      </c>
      <c r="J796">
        <v>12.5459027368473</v>
      </c>
      <c r="K796">
        <v>18.513441630802301</v>
      </c>
      <c r="L796">
        <v>14.4030989263828</v>
      </c>
      <c r="M796">
        <v>10.701498162630701</v>
      </c>
      <c r="N796">
        <v>16.220631578947401</v>
      </c>
      <c r="O796">
        <v>23.6351277417643</v>
      </c>
      <c r="P796">
        <v>18.689252730519001</v>
      </c>
      <c r="Q796">
        <v>8.8339912555289306</v>
      </c>
      <c r="R796">
        <v>12.3876534286383</v>
      </c>
      <c r="S796">
        <v>17.016433652162501</v>
      </c>
      <c r="T796">
        <v>13.6891234599379</v>
      </c>
      <c r="U796">
        <v>7.4294667534389696</v>
      </c>
      <c r="V796">
        <v>11.635178810731301</v>
      </c>
      <c r="W796">
        <v>18.031740892566201</v>
      </c>
      <c r="X796">
        <v>13.7385361743129</v>
      </c>
      <c r="Y796">
        <v>10.389947891876099</v>
      </c>
      <c r="Z796">
        <v>15.0877433003748</v>
      </c>
      <c r="AA796">
        <v>19.284996786974599</v>
      </c>
      <c r="AB796">
        <v>15.7645174014717</v>
      </c>
      <c r="AC796">
        <v>8.61698543460796</v>
      </c>
      <c r="AD796">
        <v>12.5098457943065</v>
      </c>
      <c r="AE796">
        <v>17.1888695432662</v>
      </c>
      <c r="AF796">
        <v>13.643690210205</v>
      </c>
      <c r="AG796">
        <v>8.3749053353440903</v>
      </c>
      <c r="AH796">
        <v>14.785396079312701</v>
      </c>
      <c r="AI796">
        <v>21.3750143645508</v>
      </c>
      <c r="AJ796">
        <v>20.7448549417891</v>
      </c>
      <c r="AK796">
        <v>7.0469978078383102</v>
      </c>
      <c r="AL796">
        <v>12.6736006733602</v>
      </c>
      <c r="AM796">
        <v>18.459118440645302</v>
      </c>
      <c r="AN796">
        <v>13.910510547605901</v>
      </c>
      <c r="AO796">
        <v>7.96148155963383</v>
      </c>
      <c r="AP796">
        <v>12.293577981651399</v>
      </c>
      <c r="AQ796">
        <v>16.951008174148502</v>
      </c>
      <c r="AR796">
        <v>13.128347286333399</v>
      </c>
      <c r="AS796">
        <v>8.4434258155026392</v>
      </c>
      <c r="AT796">
        <v>12.9509177972865</v>
      </c>
      <c r="AU796">
        <v>19.359589083024801</v>
      </c>
      <c r="AV796">
        <v>14.609002268072301</v>
      </c>
      <c r="AW796">
        <v>7.8509381017337603</v>
      </c>
      <c r="AX796">
        <v>12.416632819233699</v>
      </c>
      <c r="AY796">
        <v>19.075975979773201</v>
      </c>
      <c r="AZ796">
        <v>14.053936411655</v>
      </c>
      <c r="BA796">
        <v>8.06831129061535</v>
      </c>
      <c r="BB796">
        <v>13.088060926749201</v>
      </c>
      <c r="BC796">
        <v>20.445793583314401</v>
      </c>
      <c r="BD796">
        <v>15.1795981509688</v>
      </c>
      <c r="BE796">
        <v>6.5018507112184203</v>
      </c>
      <c r="BF796">
        <v>13.7365269643856</v>
      </c>
      <c r="BG796">
        <v>26.846805106838101</v>
      </c>
      <c r="BH796">
        <v>27.6824497114468</v>
      </c>
      <c r="BI796">
        <v>6.4496533871178903</v>
      </c>
      <c r="BJ796">
        <v>10.145037877345899</v>
      </c>
      <c r="BK796">
        <v>15.020773145303799</v>
      </c>
      <c r="BL796">
        <v>13.2250132554522</v>
      </c>
    </row>
    <row r="797" spans="1:64" x14ac:dyDescent="0.25">
      <c r="A797" s="15" t="str">
        <f t="shared" si="24"/>
        <v>Brokered Dep / Liab--36250</v>
      </c>
      <c r="B797" s="15" t="str">
        <f t="shared" si="25"/>
        <v>Brokered Dep / Liab</v>
      </c>
      <c r="C797">
        <v>19</v>
      </c>
      <c r="D797" s="22">
        <v>36250</v>
      </c>
      <c r="E797">
        <v>0</v>
      </c>
      <c r="F797">
        <v>0</v>
      </c>
      <c r="G797">
        <v>0</v>
      </c>
      <c r="H797">
        <v>1.0723265264695701</v>
      </c>
      <c r="I797">
        <v>0</v>
      </c>
      <c r="J797">
        <v>0</v>
      </c>
      <c r="K797">
        <v>0</v>
      </c>
      <c r="L797">
        <v>0.91491097152159495</v>
      </c>
      <c r="M797">
        <v>0</v>
      </c>
      <c r="N797">
        <v>0</v>
      </c>
      <c r="O797">
        <v>0</v>
      </c>
      <c r="P797">
        <v>0.43105217100368398</v>
      </c>
      <c r="Q797">
        <v>0</v>
      </c>
      <c r="R797">
        <v>0</v>
      </c>
      <c r="S797">
        <v>0</v>
      </c>
      <c r="T797">
        <v>6.4992310687508895E-2</v>
      </c>
      <c r="U797">
        <v>0</v>
      </c>
      <c r="V797">
        <v>0</v>
      </c>
      <c r="W797">
        <v>0</v>
      </c>
      <c r="X797">
        <v>1.1815904562312201</v>
      </c>
      <c r="Y797">
        <v>0</v>
      </c>
      <c r="Z797">
        <v>0</v>
      </c>
      <c r="AA797">
        <v>0</v>
      </c>
      <c r="AB797">
        <v>0.240206694583317</v>
      </c>
      <c r="AC797">
        <v>0</v>
      </c>
      <c r="AD797">
        <v>0</v>
      </c>
      <c r="AE797">
        <v>0</v>
      </c>
      <c r="AF797">
        <v>0.64545508835389198</v>
      </c>
      <c r="AG797">
        <v>0</v>
      </c>
      <c r="AH797">
        <v>0</v>
      </c>
      <c r="AI797">
        <v>0</v>
      </c>
      <c r="AJ797">
        <v>1.3504491762075499</v>
      </c>
      <c r="AK797">
        <v>0</v>
      </c>
      <c r="AL797">
        <v>0</v>
      </c>
      <c r="AM797">
        <v>1.58302991926547</v>
      </c>
      <c r="AN797">
        <v>0.97626484443258399</v>
      </c>
      <c r="AO797">
        <v>0</v>
      </c>
      <c r="AP797">
        <v>0</v>
      </c>
      <c r="AQ797">
        <v>0</v>
      </c>
      <c r="AR797">
        <v>0.79501324374746496</v>
      </c>
      <c r="AS797">
        <v>0</v>
      </c>
      <c r="AT797">
        <v>0</v>
      </c>
      <c r="AU797">
        <v>2.9962554360634299E-2</v>
      </c>
      <c r="AV797">
        <v>1.27384502538856</v>
      </c>
      <c r="AW797">
        <v>0</v>
      </c>
      <c r="AX797">
        <v>0</v>
      </c>
      <c r="AY797">
        <v>0</v>
      </c>
      <c r="AZ797">
        <v>0.66051283361401503</v>
      </c>
      <c r="BA797">
        <v>0</v>
      </c>
      <c r="BB797">
        <v>0</v>
      </c>
      <c r="BC797">
        <v>0</v>
      </c>
      <c r="BD797">
        <v>1.0568246983515901</v>
      </c>
      <c r="BE797">
        <v>0</v>
      </c>
      <c r="BF797">
        <v>0</v>
      </c>
      <c r="BG797">
        <v>0</v>
      </c>
      <c r="BH797">
        <v>2.8669757571391701</v>
      </c>
      <c r="BI797">
        <v>0</v>
      </c>
      <c r="BJ797">
        <v>0</v>
      </c>
      <c r="BK797">
        <v>0</v>
      </c>
      <c r="BL797">
        <v>1.0692748593458401</v>
      </c>
    </row>
    <row r="798" spans="1:64" x14ac:dyDescent="0.25">
      <c r="A798" s="15" t="str">
        <f t="shared" si="24"/>
        <v>Liquid Assets / Assets--36250</v>
      </c>
      <c r="B798" s="15" t="str">
        <f t="shared" si="25"/>
        <v>Liquid Assets / Assets</v>
      </c>
      <c r="C798">
        <v>20</v>
      </c>
      <c r="D798" s="22">
        <v>36250</v>
      </c>
      <c r="E798">
        <v>14.244152670957201</v>
      </c>
      <c r="F798">
        <v>22.950791799069901</v>
      </c>
      <c r="G798">
        <v>32.407251378375904</v>
      </c>
      <c r="H798">
        <v>23.133954349458499</v>
      </c>
      <c r="I798">
        <v>13.9196416777131</v>
      </c>
      <c r="J798">
        <v>21.398413094873199</v>
      </c>
      <c r="K798">
        <v>30.699202532393901</v>
      </c>
      <c r="L798">
        <v>22.607561354929</v>
      </c>
      <c r="M798">
        <v>12.9317570364238</v>
      </c>
      <c r="N798">
        <v>21.222047132562501</v>
      </c>
      <c r="O798">
        <v>31.140874665537901</v>
      </c>
      <c r="P798">
        <v>22.772400110894299</v>
      </c>
      <c r="Q798">
        <v>18.870112720364599</v>
      </c>
      <c r="R798">
        <v>24.289828967996101</v>
      </c>
      <c r="S798">
        <v>30.162017787058002</v>
      </c>
      <c r="T798">
        <v>25.6251225154361</v>
      </c>
      <c r="U798">
        <v>14.027228917234</v>
      </c>
      <c r="V798">
        <v>21.373575608253802</v>
      </c>
      <c r="W798">
        <v>30.8354778135073</v>
      </c>
      <c r="X798">
        <v>22.6459106169408</v>
      </c>
      <c r="Y798">
        <v>17.696607948088001</v>
      </c>
      <c r="Z798">
        <v>25.181700371457399</v>
      </c>
      <c r="AA798">
        <v>32.534323226805</v>
      </c>
      <c r="AB798">
        <v>24.8609815167055</v>
      </c>
      <c r="AC798">
        <v>11.521894496206899</v>
      </c>
      <c r="AD798">
        <v>19.762735598682902</v>
      </c>
      <c r="AE798">
        <v>32.208049595487303</v>
      </c>
      <c r="AF798">
        <v>22.038456999618099</v>
      </c>
      <c r="AG798">
        <v>11.426426443413201</v>
      </c>
      <c r="AH798">
        <v>18.737282111209598</v>
      </c>
      <c r="AI798">
        <v>28.291256899726001</v>
      </c>
      <c r="AJ798">
        <v>21.390565935852699</v>
      </c>
      <c r="AK798">
        <v>13.905571111325701</v>
      </c>
      <c r="AL798">
        <v>21.157492648877401</v>
      </c>
      <c r="AM798">
        <v>28.7629757785467</v>
      </c>
      <c r="AN798">
        <v>21.617200351634999</v>
      </c>
      <c r="AO798">
        <v>13.209812244238099</v>
      </c>
      <c r="AP798">
        <v>20.499795909111501</v>
      </c>
      <c r="AQ798">
        <v>30.052468556824699</v>
      </c>
      <c r="AR798">
        <v>22.309999755492001</v>
      </c>
      <c r="AS798">
        <v>13.0056743144513</v>
      </c>
      <c r="AT798">
        <v>19.650286916307099</v>
      </c>
      <c r="AU798">
        <v>29.0483187934806</v>
      </c>
      <c r="AV798">
        <v>21.482564105577001</v>
      </c>
      <c r="AW798">
        <v>14.410063941922299</v>
      </c>
      <c r="AX798">
        <v>21.844772791187001</v>
      </c>
      <c r="AY798">
        <v>29.391195262376598</v>
      </c>
      <c r="AZ798">
        <v>22.223256784153701</v>
      </c>
      <c r="BA798">
        <v>14.3674756227042</v>
      </c>
      <c r="BB798">
        <v>22.858775648135602</v>
      </c>
      <c r="BC798">
        <v>31.560335537439201</v>
      </c>
      <c r="BD798">
        <v>23.312904224125699</v>
      </c>
      <c r="BE798">
        <v>16.232570948626499</v>
      </c>
      <c r="BF798">
        <v>25.141845218621299</v>
      </c>
      <c r="BG798">
        <v>36.010902426036701</v>
      </c>
      <c r="BH798">
        <v>28.662599022751799</v>
      </c>
      <c r="BI798">
        <v>16.934058491110299</v>
      </c>
      <c r="BJ798">
        <v>23.840206185566998</v>
      </c>
      <c r="BK798">
        <v>31.300410462020999</v>
      </c>
      <c r="BL798">
        <v>24.4572874611166</v>
      </c>
    </row>
    <row r="799" spans="1:64" x14ac:dyDescent="0.25">
      <c r="A799" s="15" t="str">
        <f t="shared" si="24"/>
        <v>Net Loan Growth (last 4 qtrs)--36250</v>
      </c>
      <c r="B799" s="15" t="str">
        <f t="shared" si="25"/>
        <v>Net Loan Growth (last 4 qtrs)</v>
      </c>
      <c r="C799">
        <v>21</v>
      </c>
      <c r="D799" s="22">
        <v>36250</v>
      </c>
      <c r="E799">
        <v>-0.87250000000000005</v>
      </c>
      <c r="F799">
        <v>5.31</v>
      </c>
      <c r="G799">
        <v>11.63</v>
      </c>
      <c r="H799">
        <v>10.3435714285714</v>
      </c>
      <c r="I799">
        <v>-1.83</v>
      </c>
      <c r="J799">
        <v>3.81</v>
      </c>
      <c r="K799">
        <v>10.119999999999999</v>
      </c>
      <c r="L799">
        <v>5.5598228128460701</v>
      </c>
      <c r="M799">
        <v>0.64</v>
      </c>
      <c r="N799">
        <v>7.34</v>
      </c>
      <c r="O799">
        <v>16.93</v>
      </c>
      <c r="P799">
        <v>12.7635658165115</v>
      </c>
      <c r="Q799">
        <v>-1.22</v>
      </c>
      <c r="R799">
        <v>1.91</v>
      </c>
      <c r="S799">
        <v>6.3550000000000004</v>
      </c>
      <c r="T799">
        <v>3.14464285714286</v>
      </c>
      <c r="U799">
        <v>-1.47</v>
      </c>
      <c r="V799">
        <v>4.37</v>
      </c>
      <c r="W799">
        <v>11.14</v>
      </c>
      <c r="X799">
        <v>6.8968228105906304</v>
      </c>
      <c r="Y799">
        <v>-3.29</v>
      </c>
      <c r="Z799">
        <v>1.77</v>
      </c>
      <c r="AA799">
        <v>8.2249999999999996</v>
      </c>
      <c r="AB799">
        <v>4.53275862068966</v>
      </c>
      <c r="AC799">
        <v>-2.9474999999999998</v>
      </c>
      <c r="AD799">
        <v>2.1949999999999998</v>
      </c>
      <c r="AE799">
        <v>7.8475000000000001</v>
      </c>
      <c r="AF799">
        <v>2.77142857142857</v>
      </c>
      <c r="AG799">
        <v>-2.5775000000000001</v>
      </c>
      <c r="AH799">
        <v>3.4950000000000001</v>
      </c>
      <c r="AI799">
        <v>8.8049999999999997</v>
      </c>
      <c r="AJ799">
        <v>5.0271568627451</v>
      </c>
      <c r="AK799">
        <v>0.48</v>
      </c>
      <c r="AL799">
        <v>4.03</v>
      </c>
      <c r="AM799">
        <v>11.67</v>
      </c>
      <c r="AN799">
        <v>6.1969662921348299</v>
      </c>
      <c r="AO799">
        <v>-3.25</v>
      </c>
      <c r="AP799">
        <v>1.85</v>
      </c>
      <c r="AQ799">
        <v>7.0049999999999999</v>
      </c>
      <c r="AR799">
        <v>2.7385144124168499</v>
      </c>
      <c r="AS799">
        <v>1.2949999999999999</v>
      </c>
      <c r="AT799">
        <v>7.05</v>
      </c>
      <c r="AU799">
        <v>14.59</v>
      </c>
      <c r="AV799">
        <v>8.9416539440203593</v>
      </c>
      <c r="AW799">
        <v>-1.0575000000000001</v>
      </c>
      <c r="AX799">
        <v>4.54</v>
      </c>
      <c r="AY799">
        <v>11.175000000000001</v>
      </c>
      <c r="AZ799">
        <v>7.3022183098591604</v>
      </c>
      <c r="BA799">
        <v>0.85</v>
      </c>
      <c r="BB799">
        <v>7.44</v>
      </c>
      <c r="BC799">
        <v>14.49</v>
      </c>
      <c r="BD799">
        <v>9.7980203045685297</v>
      </c>
      <c r="BE799">
        <v>-6.36</v>
      </c>
      <c r="BF799">
        <v>1.27</v>
      </c>
      <c r="BG799">
        <v>9.7200000000000006</v>
      </c>
      <c r="BH799">
        <v>13.385306122449</v>
      </c>
      <c r="BI799">
        <v>1.0475000000000001</v>
      </c>
      <c r="BJ799">
        <v>8.58</v>
      </c>
      <c r="BK799">
        <v>14.64</v>
      </c>
      <c r="BL799">
        <v>12.3328225806452</v>
      </c>
    </row>
    <row r="800" spans="1:64" x14ac:dyDescent="0.25">
      <c r="A800" s="15" t="str">
        <f t="shared" si="24"/>
        <v>Banks w/ Loan Growth (last 4 qtrs)--36250</v>
      </c>
      <c r="B800" s="15" t="str">
        <f t="shared" si="25"/>
        <v>Banks w/ Loan Growth (last 4 qtrs)</v>
      </c>
      <c r="C800">
        <v>22</v>
      </c>
      <c r="D800" s="22">
        <v>36250</v>
      </c>
      <c r="F800">
        <v>70.408163265306101</v>
      </c>
      <c r="J800">
        <v>67.096774193548399</v>
      </c>
      <c r="N800">
        <v>74.509803921568604</v>
      </c>
      <c r="R800">
        <v>60.714285714285701</v>
      </c>
      <c r="V800">
        <v>68.639053254437897</v>
      </c>
      <c r="Z800">
        <v>57.954545454545503</v>
      </c>
      <c r="AD800">
        <v>63.157894736842103</v>
      </c>
      <c r="AH800">
        <v>66.346153846153797</v>
      </c>
      <c r="AI800"/>
      <c r="AK800"/>
      <c r="AL800">
        <v>75.280898876404507</v>
      </c>
      <c r="AP800">
        <v>60.566448801742901</v>
      </c>
      <c r="AT800">
        <v>78.446115288220597</v>
      </c>
      <c r="AX800">
        <v>68.965517241379303</v>
      </c>
      <c r="BB800">
        <v>75.728155339805795</v>
      </c>
      <c r="BF800">
        <v>53.846153846153797</v>
      </c>
      <c r="BJ800">
        <v>74.045801526717597</v>
      </c>
    </row>
    <row r="801" spans="1:64" x14ac:dyDescent="0.25">
      <c r="A801" s="15" t="str">
        <f t="shared" si="24"/>
        <v>Equity / Assets--36341</v>
      </c>
      <c r="B801" s="15" t="str">
        <f t="shared" si="25"/>
        <v>Equity / Assets</v>
      </c>
      <c r="C801">
        <v>1</v>
      </c>
      <c r="D801" s="22">
        <v>36341</v>
      </c>
      <c r="E801">
        <v>8.4102836190314907</v>
      </c>
      <c r="F801">
        <v>9.3646430174703408</v>
      </c>
      <c r="G801">
        <v>10.8278130590557</v>
      </c>
      <c r="H801">
        <v>9.9310111236373704</v>
      </c>
      <c r="I801">
        <v>8.0926881238084594</v>
      </c>
      <c r="J801">
        <v>9.4292524961770301</v>
      </c>
      <c r="K801">
        <v>11.533515511975599</v>
      </c>
      <c r="L801">
        <v>10.299681810370499</v>
      </c>
      <c r="M801">
        <v>7.8574776927868903</v>
      </c>
      <c r="N801">
        <v>9.3672043831297902</v>
      </c>
      <c r="O801">
        <v>11.836647586119099</v>
      </c>
      <c r="P801">
        <v>10.5958233516854</v>
      </c>
      <c r="Q801">
        <v>9.5983180768196199</v>
      </c>
      <c r="R801">
        <v>10.2804116820204</v>
      </c>
      <c r="S801">
        <v>12.526770151729799</v>
      </c>
      <c r="T801">
        <v>11.2690535426956</v>
      </c>
      <c r="U801">
        <v>7.8794880778112004</v>
      </c>
      <c r="V801">
        <v>9.2664561573961599</v>
      </c>
      <c r="W801">
        <v>11.257475047551701</v>
      </c>
      <c r="X801">
        <v>10.010306837318399</v>
      </c>
      <c r="Y801">
        <v>8.5685706624042499</v>
      </c>
      <c r="Z801">
        <v>9.5292351716083399</v>
      </c>
      <c r="AA801">
        <v>11.123567764130399</v>
      </c>
      <c r="AB801">
        <v>10.1291775708463</v>
      </c>
      <c r="AC801">
        <v>8.5204447476138903</v>
      </c>
      <c r="AD801">
        <v>10.0094807113505</v>
      </c>
      <c r="AE801">
        <v>11.458114570706501</v>
      </c>
      <c r="AF801">
        <v>10.3570845632972</v>
      </c>
      <c r="AG801">
        <v>8.6801398055985608</v>
      </c>
      <c r="AH801">
        <v>10.557226486522399</v>
      </c>
      <c r="AI801">
        <v>13.968482201883001</v>
      </c>
      <c r="AJ801">
        <v>12.669459069399901</v>
      </c>
      <c r="AK801">
        <v>7.9101270449586298</v>
      </c>
      <c r="AL801">
        <v>9.0717958325527199</v>
      </c>
      <c r="AM801">
        <v>10.8291507066438</v>
      </c>
      <c r="AN801">
        <v>9.6822416491735392</v>
      </c>
      <c r="AO801">
        <v>8.6038748382194807</v>
      </c>
      <c r="AP801">
        <v>10.187571278546301</v>
      </c>
      <c r="AQ801">
        <v>12.2251427485363</v>
      </c>
      <c r="AR801">
        <v>10.8888535033328</v>
      </c>
      <c r="AS801">
        <v>7.7567375870425197</v>
      </c>
      <c r="AT801">
        <v>9.0202141252980503</v>
      </c>
      <c r="AU801">
        <v>11.025115731904799</v>
      </c>
      <c r="AV801">
        <v>9.7737054080699899</v>
      </c>
      <c r="AW801">
        <v>7.8970925079865602</v>
      </c>
      <c r="AX801">
        <v>9.30096479649462</v>
      </c>
      <c r="AY801">
        <v>10.9367095680907</v>
      </c>
      <c r="AZ801">
        <v>9.7134857699849206</v>
      </c>
      <c r="BA801">
        <v>7.89236525668802</v>
      </c>
      <c r="BB801">
        <v>9.3335698669307892</v>
      </c>
      <c r="BC801">
        <v>11.3871160595238</v>
      </c>
      <c r="BD801">
        <v>10.220620112127399</v>
      </c>
      <c r="BE801">
        <v>7.9300539896753097</v>
      </c>
      <c r="BF801">
        <v>9.4638116377246799</v>
      </c>
      <c r="BG801">
        <v>12.708854670412601</v>
      </c>
      <c r="BH801">
        <v>14.1165978503297</v>
      </c>
      <c r="BI801">
        <v>7.7585903062034696</v>
      </c>
      <c r="BJ801">
        <v>8.7517214478470997</v>
      </c>
      <c r="BK801">
        <v>10.8487192661521</v>
      </c>
      <c r="BL801">
        <v>9.7345276062843897</v>
      </c>
    </row>
    <row r="802" spans="1:64" x14ac:dyDescent="0.25">
      <c r="A802" s="15" t="str">
        <f t="shared" si="24"/>
        <v>Total Risk Based Capital Ratio--36341</v>
      </c>
      <c r="B802" s="15" t="str">
        <f t="shared" si="25"/>
        <v>Total Risk Based Capital Ratio</v>
      </c>
      <c r="C802">
        <v>2</v>
      </c>
      <c r="D802" s="22">
        <v>36341</v>
      </c>
      <c r="E802">
        <v>11.9726810819371</v>
      </c>
      <c r="F802">
        <v>13.868205287300601</v>
      </c>
      <c r="G802">
        <v>17.345743386115299</v>
      </c>
      <c r="H802">
        <v>15.661374258385599</v>
      </c>
      <c r="I802">
        <v>12.0964622406914</v>
      </c>
      <c r="J802">
        <v>14.392247923551</v>
      </c>
      <c r="K802">
        <v>18.425265609081599</v>
      </c>
      <c r="L802">
        <v>16.286541539409502</v>
      </c>
      <c r="M802">
        <v>12.4279774053854</v>
      </c>
      <c r="N802">
        <v>15.264772638402</v>
      </c>
      <c r="O802">
        <v>20.4256625689431</v>
      </c>
      <c r="P802">
        <v>18.269030626022602</v>
      </c>
      <c r="Q802">
        <v>14.5901730645916</v>
      </c>
      <c r="R802">
        <v>16.7093746081771</v>
      </c>
      <c r="S802">
        <v>22.3958495025548</v>
      </c>
      <c r="T802">
        <v>18.957074646244699</v>
      </c>
      <c r="U802">
        <v>11.780133329582601</v>
      </c>
      <c r="V802">
        <v>13.6154983272388</v>
      </c>
      <c r="W802">
        <v>17.322630374884501</v>
      </c>
      <c r="X802">
        <v>15.548284505369899</v>
      </c>
      <c r="Y802">
        <v>13.0592992954307</v>
      </c>
      <c r="Z802">
        <v>15.0325711269588</v>
      </c>
      <c r="AA802">
        <v>17.627225319773</v>
      </c>
      <c r="AB802">
        <v>16.088388242716199</v>
      </c>
      <c r="AC802">
        <v>12.771735016564399</v>
      </c>
      <c r="AD802">
        <v>15.770365314325099</v>
      </c>
      <c r="AE802">
        <v>19.108909666335101</v>
      </c>
      <c r="AF802">
        <v>16.869587307502801</v>
      </c>
      <c r="AG802">
        <v>11.85472281397</v>
      </c>
      <c r="AH802">
        <v>16.283296979311299</v>
      </c>
      <c r="AI802">
        <v>22.807105726114699</v>
      </c>
      <c r="AJ802">
        <v>19.968930333361101</v>
      </c>
      <c r="AK802">
        <v>12.259803030464999</v>
      </c>
      <c r="AL802">
        <v>14.601964521331199</v>
      </c>
      <c r="AM802">
        <v>18.094996536889401</v>
      </c>
      <c r="AN802">
        <v>15.805034629633401</v>
      </c>
      <c r="AO802">
        <v>12.601722561903999</v>
      </c>
      <c r="AP802">
        <v>15.326401806917699</v>
      </c>
      <c r="AQ802">
        <v>19.273423800176001</v>
      </c>
      <c r="AR802">
        <v>17.074118645614298</v>
      </c>
      <c r="AS802">
        <v>11.3625835793893</v>
      </c>
      <c r="AT802">
        <v>13.2063882928736</v>
      </c>
      <c r="AU802">
        <v>17.148167227808599</v>
      </c>
      <c r="AV802">
        <v>15.068152408460101</v>
      </c>
      <c r="AW802">
        <v>12.5498298520801</v>
      </c>
      <c r="AX802">
        <v>14.842466776168401</v>
      </c>
      <c r="AY802">
        <v>18.2712214148758</v>
      </c>
      <c r="AZ802">
        <v>16.238448751562899</v>
      </c>
      <c r="BA802">
        <v>11.264353079819699</v>
      </c>
      <c r="BB802">
        <v>13.4068831464984</v>
      </c>
      <c r="BC802">
        <v>17.0431932336875</v>
      </c>
      <c r="BD802">
        <v>15.4071216190593</v>
      </c>
      <c r="BE802">
        <v>12.1993659982083</v>
      </c>
      <c r="BF802">
        <v>15.334661009611199</v>
      </c>
      <c r="BG802">
        <v>20.427012114669498</v>
      </c>
      <c r="BH802">
        <v>28.573706234454999</v>
      </c>
      <c r="BI802">
        <v>11.1432706758163</v>
      </c>
      <c r="BJ802">
        <v>12.515411185718801</v>
      </c>
      <c r="BK802">
        <v>16.597853447699499</v>
      </c>
      <c r="BL802">
        <v>14.6759288113052</v>
      </c>
    </row>
    <row r="803" spans="1:64" x14ac:dyDescent="0.25">
      <c r="A803" s="15" t="str">
        <f t="shared" si="24"/>
        <v>Tier 1 Leverage Ratio--36341</v>
      </c>
      <c r="B803" s="15" t="str">
        <f t="shared" si="25"/>
        <v>Tier 1 Leverage Ratio</v>
      </c>
      <c r="C803">
        <v>3</v>
      </c>
      <c r="D803" s="22">
        <v>36341</v>
      </c>
      <c r="E803">
        <v>8.3080433474065405</v>
      </c>
      <c r="F803">
        <v>9.2186658218488002</v>
      </c>
      <c r="G803">
        <v>10.9955744911747</v>
      </c>
      <c r="H803">
        <v>9.9151315495655901</v>
      </c>
      <c r="I803">
        <v>8.0708208783628397</v>
      </c>
      <c r="J803">
        <v>9.3910810053087097</v>
      </c>
      <c r="K803">
        <v>11.4250654629518</v>
      </c>
      <c r="L803">
        <v>10.2369990700877</v>
      </c>
      <c r="M803">
        <v>7.8373618527624798</v>
      </c>
      <c r="N803">
        <v>9.2619372972014506</v>
      </c>
      <c r="O803">
        <v>11.6650675796157</v>
      </c>
      <c r="P803">
        <v>10.624379566015801</v>
      </c>
      <c r="Q803">
        <v>9.5851893388167202</v>
      </c>
      <c r="R803">
        <v>10.423261450483601</v>
      </c>
      <c r="S803">
        <v>12.575013061187599</v>
      </c>
      <c r="T803">
        <v>11.3043475013405</v>
      </c>
      <c r="U803">
        <v>7.8634785599723402</v>
      </c>
      <c r="V803">
        <v>8.9580964045140394</v>
      </c>
      <c r="W803">
        <v>10.8442884214976</v>
      </c>
      <c r="X803">
        <v>9.8259557539624396</v>
      </c>
      <c r="Y803">
        <v>8.8593054859057805</v>
      </c>
      <c r="Z803">
        <v>9.7905916020731691</v>
      </c>
      <c r="AA803">
        <v>11.4262814638194</v>
      </c>
      <c r="AB803">
        <v>10.351152725231699</v>
      </c>
      <c r="AC803">
        <v>8.5719626225883392</v>
      </c>
      <c r="AD803">
        <v>9.8761368481451495</v>
      </c>
      <c r="AE803">
        <v>11.486041728147301</v>
      </c>
      <c r="AF803">
        <v>10.4430649899241</v>
      </c>
      <c r="AG803">
        <v>8.4639230810646708</v>
      </c>
      <c r="AH803">
        <v>10.5634981752436</v>
      </c>
      <c r="AI803">
        <v>13.7930110030715</v>
      </c>
      <c r="AJ803">
        <v>12.6124160293893</v>
      </c>
      <c r="AK803">
        <v>7.7883111494142803</v>
      </c>
      <c r="AL803">
        <v>9.0311058193183502</v>
      </c>
      <c r="AM803">
        <v>10.9340904582424</v>
      </c>
      <c r="AN803">
        <v>9.7694791006254604</v>
      </c>
      <c r="AO803">
        <v>8.5343779749351096</v>
      </c>
      <c r="AP803">
        <v>9.9121366570747096</v>
      </c>
      <c r="AQ803">
        <v>12.170813538743101</v>
      </c>
      <c r="AR803">
        <v>10.8205959124654</v>
      </c>
      <c r="AS803">
        <v>7.7877647985693903</v>
      </c>
      <c r="AT803">
        <v>8.9375876839035708</v>
      </c>
      <c r="AU803">
        <v>10.9373704114616</v>
      </c>
      <c r="AV803">
        <v>9.7316318248068097</v>
      </c>
      <c r="AW803">
        <v>7.9073336159815399</v>
      </c>
      <c r="AX803">
        <v>9.2703093497342302</v>
      </c>
      <c r="AY803">
        <v>10.9450902518037</v>
      </c>
      <c r="AZ803">
        <v>9.7114326166590708</v>
      </c>
      <c r="BA803">
        <v>7.8076028485120403</v>
      </c>
      <c r="BB803">
        <v>9.1430884738538296</v>
      </c>
      <c r="BC803">
        <v>10.958752114373301</v>
      </c>
      <c r="BD803">
        <v>10.0656789405287</v>
      </c>
      <c r="BE803">
        <v>8.2358809733569895</v>
      </c>
      <c r="BF803">
        <v>9.5970354311355308</v>
      </c>
      <c r="BG803">
        <v>11.7133636496993</v>
      </c>
      <c r="BH803">
        <v>14.251522760831399</v>
      </c>
      <c r="BI803">
        <v>7.7247794172594801</v>
      </c>
      <c r="BJ803">
        <v>8.7680314994824897</v>
      </c>
      <c r="BK803">
        <v>10.452493384746001</v>
      </c>
      <c r="BL803">
        <v>9.55907661533527</v>
      </c>
    </row>
    <row r="804" spans="1:64" x14ac:dyDescent="0.25">
      <c r="A804" s="15" t="str">
        <f t="shared" si="24"/>
        <v>ALLL / Nonaccrual Loans--36341</v>
      </c>
      <c r="B804" s="15" t="str">
        <f t="shared" si="25"/>
        <v>ALLL / Nonaccrual Loans</v>
      </c>
      <c r="C804">
        <v>4</v>
      </c>
      <c r="D804" s="22">
        <v>36341</v>
      </c>
      <c r="E804">
        <v>172.63496143958901</v>
      </c>
      <c r="F804">
        <v>366.38655462184897</v>
      </c>
      <c r="G804">
        <v>1071.03896103896</v>
      </c>
      <c r="H804">
        <v>1472.7728966099301</v>
      </c>
      <c r="I804">
        <v>148.49940491346101</v>
      </c>
      <c r="J804">
        <v>304.60382377803199</v>
      </c>
      <c r="K804">
        <v>882.46753246753201</v>
      </c>
      <c r="L804">
        <v>1334.4818622806199</v>
      </c>
      <c r="M804">
        <v>146.08991310918</v>
      </c>
      <c r="N804">
        <v>308.31460674157302</v>
      </c>
      <c r="O804">
        <v>813.58490566037699</v>
      </c>
      <c r="P804">
        <v>1032.51332012131</v>
      </c>
      <c r="Q804">
        <v>189.15094339622601</v>
      </c>
      <c r="R804">
        <v>255.704697986577</v>
      </c>
      <c r="S804">
        <v>644.89795918367304</v>
      </c>
      <c r="T804">
        <v>1150.8173634862401</v>
      </c>
      <c r="U804">
        <v>168.683809972988</v>
      </c>
      <c r="V804">
        <v>345.93267882187899</v>
      </c>
      <c r="W804">
        <v>1034.13461538462</v>
      </c>
      <c r="X804">
        <v>1573.1206301134</v>
      </c>
      <c r="Y804">
        <v>144.129433638444</v>
      </c>
      <c r="Z804">
        <v>259.01795735129099</v>
      </c>
      <c r="AA804">
        <v>651.73027989821901</v>
      </c>
      <c r="AB804">
        <v>1242.4828422861499</v>
      </c>
      <c r="AC804">
        <v>129.11392405063299</v>
      </c>
      <c r="AD804">
        <v>265.10067114093999</v>
      </c>
      <c r="AE804">
        <v>645.45454545454504</v>
      </c>
      <c r="AF804">
        <v>1465.52832307584</v>
      </c>
      <c r="AG804">
        <v>180.621358755838</v>
      </c>
      <c r="AH804">
        <v>353.77358490566002</v>
      </c>
      <c r="AI804">
        <v>1063.7755102040801</v>
      </c>
      <c r="AJ804">
        <v>2120.9756485043099</v>
      </c>
      <c r="AK804">
        <v>110.103760083268</v>
      </c>
      <c r="AL804">
        <v>192.43697478991601</v>
      </c>
      <c r="AM804">
        <v>488.64267676767702</v>
      </c>
      <c r="AN804">
        <v>1163.5050266093899</v>
      </c>
      <c r="AO804">
        <v>134.80968878944299</v>
      </c>
      <c r="AP804">
        <v>249.093929326487</v>
      </c>
      <c r="AQ804">
        <v>737.98264907135899</v>
      </c>
      <c r="AR804">
        <v>1205.9686862429101</v>
      </c>
      <c r="AS804">
        <v>151.53285779329201</v>
      </c>
      <c r="AT804">
        <v>304.39120425636702</v>
      </c>
      <c r="AU804">
        <v>758.05065581184999</v>
      </c>
      <c r="AV804">
        <v>1124.10948659055</v>
      </c>
      <c r="AW804">
        <v>149.838458110517</v>
      </c>
      <c r="AX804">
        <v>296.875</v>
      </c>
      <c r="AY804">
        <v>791.85064935064895</v>
      </c>
      <c r="AZ804">
        <v>1127.36527158799</v>
      </c>
      <c r="BA804">
        <v>135.00786221019499</v>
      </c>
      <c r="BB804">
        <v>305.08922540030801</v>
      </c>
      <c r="BC804">
        <v>993.59289617486297</v>
      </c>
      <c r="BD804">
        <v>2084.90621439305</v>
      </c>
      <c r="BE804">
        <v>246.10071942446001</v>
      </c>
      <c r="BF804">
        <v>399.42043864471401</v>
      </c>
      <c r="BG804">
        <v>1055.9434968017099</v>
      </c>
      <c r="BH804">
        <v>2260.3124865445002</v>
      </c>
      <c r="BI804">
        <v>194.30871865654501</v>
      </c>
      <c r="BJ804">
        <v>481.08999695956197</v>
      </c>
      <c r="BK804">
        <v>1508.1</v>
      </c>
      <c r="BL804">
        <v>2970.6519806863398</v>
      </c>
    </row>
    <row r="805" spans="1:64" x14ac:dyDescent="0.25">
      <c r="A805" s="15" t="str">
        <f t="shared" si="24"/>
        <v>[NCL + OREO] / [Total Loans + OREO]--36341</v>
      </c>
      <c r="B805" s="15" t="str">
        <f t="shared" si="25"/>
        <v>[NCL + OREO] / [Total Loans + OREO]</v>
      </c>
      <c r="C805">
        <v>5</v>
      </c>
      <c r="D805" s="22">
        <v>36341</v>
      </c>
      <c r="E805">
        <v>0.43031373747424101</v>
      </c>
      <c r="F805">
        <v>0.98147649746306997</v>
      </c>
      <c r="G805">
        <v>1.9786695721891101</v>
      </c>
      <c r="H805">
        <v>1.44476313258324</v>
      </c>
      <c r="I805">
        <v>0.32182897402253402</v>
      </c>
      <c r="J805">
        <v>0.86071263304025902</v>
      </c>
      <c r="K805">
        <v>1.8597924500762</v>
      </c>
      <c r="L805">
        <v>1.33222687392396</v>
      </c>
      <c r="M805">
        <v>0.24822671690133299</v>
      </c>
      <c r="N805">
        <v>0.72642048038153895</v>
      </c>
      <c r="O805">
        <v>1.56861551544619</v>
      </c>
      <c r="P805">
        <v>1.1467297680733399</v>
      </c>
      <c r="Q805">
        <v>0.677405601969854</v>
      </c>
      <c r="R805">
        <v>1.0311359016157899</v>
      </c>
      <c r="S805">
        <v>1.33708822368129</v>
      </c>
      <c r="T805">
        <v>1.2682566314467001</v>
      </c>
      <c r="U805">
        <v>0.24585421284567099</v>
      </c>
      <c r="V805">
        <v>0.68451257491013096</v>
      </c>
      <c r="W805">
        <v>1.45673220292923</v>
      </c>
      <c r="X805">
        <v>1.0725812369618</v>
      </c>
      <c r="Y805">
        <v>0.367250228883237</v>
      </c>
      <c r="Z805">
        <v>1.24315616049789</v>
      </c>
      <c r="AA805">
        <v>2.3807795432781802</v>
      </c>
      <c r="AB805">
        <v>1.7749506623909499</v>
      </c>
      <c r="AC805">
        <v>0.48666491992315702</v>
      </c>
      <c r="AD805">
        <v>1.5482220081289499</v>
      </c>
      <c r="AE805">
        <v>2.83245968459063</v>
      </c>
      <c r="AF805">
        <v>2.1298419149349601</v>
      </c>
      <c r="AG805">
        <v>0.41491838845113999</v>
      </c>
      <c r="AH805">
        <v>1.41627420953564</v>
      </c>
      <c r="AI805">
        <v>2.71808238756614</v>
      </c>
      <c r="AJ805">
        <v>1.81087633408444</v>
      </c>
      <c r="AK805">
        <v>0.43215855748453902</v>
      </c>
      <c r="AL805">
        <v>0.81300813008130102</v>
      </c>
      <c r="AM805">
        <v>1.33775646341903</v>
      </c>
      <c r="AN805">
        <v>1.04097881209534</v>
      </c>
      <c r="AO805">
        <v>0.426257608896217</v>
      </c>
      <c r="AP805">
        <v>1.0938515633486401</v>
      </c>
      <c r="AQ805">
        <v>2.4337491757412799</v>
      </c>
      <c r="AR805">
        <v>1.7154911101282</v>
      </c>
      <c r="AS805">
        <v>0.28704349834296</v>
      </c>
      <c r="AT805">
        <v>0.779887953418402</v>
      </c>
      <c r="AU805">
        <v>1.4992235402191301</v>
      </c>
      <c r="AV805">
        <v>1.1810205598296699</v>
      </c>
      <c r="AW805">
        <v>0.31442125770457102</v>
      </c>
      <c r="AX805">
        <v>0.75476525521299698</v>
      </c>
      <c r="AY805">
        <v>1.3405174864731899</v>
      </c>
      <c r="AZ805">
        <v>1.06316996195714</v>
      </c>
      <c r="BA805">
        <v>0.294224533331083</v>
      </c>
      <c r="BB805">
        <v>0.79161679088580506</v>
      </c>
      <c r="BC805">
        <v>1.4855092381622701</v>
      </c>
      <c r="BD805">
        <v>1.15918707447846</v>
      </c>
      <c r="BE805">
        <v>0.47235656988770103</v>
      </c>
      <c r="BF805">
        <v>0.84719058172031303</v>
      </c>
      <c r="BG805">
        <v>1.77804222999279</v>
      </c>
      <c r="BH805">
        <v>1.26722015739495</v>
      </c>
      <c r="BI805">
        <v>0.140720259070957</v>
      </c>
      <c r="BJ805">
        <v>0.40066196324362002</v>
      </c>
      <c r="BK805">
        <v>1.00761349485771</v>
      </c>
      <c r="BL805">
        <v>0.82364952911533196</v>
      </c>
    </row>
    <row r="806" spans="1:64" x14ac:dyDescent="0.25">
      <c r="A806" s="15" t="str">
        <f t="shared" si="24"/>
        <v>[Noncurrent + Delinquent Loans] / [Capital + ALLL]--36341</v>
      </c>
      <c r="B806" s="15" t="str">
        <f t="shared" si="25"/>
        <v>[Noncurrent + Delinquent Loans] / [Capital + ALLL]</v>
      </c>
      <c r="C806">
        <v>6</v>
      </c>
      <c r="D806" s="22">
        <v>36341</v>
      </c>
      <c r="E806">
        <v>8.1376111946591099</v>
      </c>
      <c r="F806">
        <v>15.231005491024201</v>
      </c>
      <c r="G806">
        <v>23.6351544550737</v>
      </c>
      <c r="H806">
        <v>17.396399194751599</v>
      </c>
      <c r="I806">
        <v>5.9078049592278203</v>
      </c>
      <c r="J806">
        <v>12.2669491525424</v>
      </c>
      <c r="K806">
        <v>20.902160101651798</v>
      </c>
      <c r="L806">
        <v>15.235055327493299</v>
      </c>
      <c r="M806">
        <v>4.8163477434253599</v>
      </c>
      <c r="N806">
        <v>10.1173338234765</v>
      </c>
      <c r="O806">
        <v>18.084388981906901</v>
      </c>
      <c r="P806">
        <v>13.1192261235653</v>
      </c>
      <c r="Q806">
        <v>8.1291052026452206</v>
      </c>
      <c r="R806">
        <v>12.4137592798924</v>
      </c>
      <c r="S806">
        <v>20.9891474140783</v>
      </c>
      <c r="T806">
        <v>15.1687359714903</v>
      </c>
      <c r="U806">
        <v>5.65888592396721</v>
      </c>
      <c r="V806">
        <v>11.300121506682901</v>
      </c>
      <c r="W806">
        <v>17.8871257390979</v>
      </c>
      <c r="X806">
        <v>13.8694653450492</v>
      </c>
      <c r="Y806">
        <v>6.6143197229646704</v>
      </c>
      <c r="Z806">
        <v>15.998702056814601</v>
      </c>
      <c r="AA806">
        <v>25.9754587890876</v>
      </c>
      <c r="AB806">
        <v>19.340752153534201</v>
      </c>
      <c r="AC806">
        <v>6.0559976273575504</v>
      </c>
      <c r="AD806">
        <v>15.0935688977873</v>
      </c>
      <c r="AE806">
        <v>28.585493754917501</v>
      </c>
      <c r="AF806">
        <v>18.274648608070699</v>
      </c>
      <c r="AG806">
        <v>4.3434967226437999</v>
      </c>
      <c r="AH806">
        <v>10.9361393323657</v>
      </c>
      <c r="AI806">
        <v>20.675626649076499</v>
      </c>
      <c r="AJ806">
        <v>14.8749805977458</v>
      </c>
      <c r="AK806">
        <v>8.7372194927632396</v>
      </c>
      <c r="AL806">
        <v>15.1969630966457</v>
      </c>
      <c r="AM806">
        <v>23.040528787615202</v>
      </c>
      <c r="AN806">
        <v>16.922681488395099</v>
      </c>
      <c r="AO806">
        <v>5.6188634597355103</v>
      </c>
      <c r="AP806">
        <v>12.4157829311821</v>
      </c>
      <c r="AQ806">
        <v>23.023882902030401</v>
      </c>
      <c r="AR806">
        <v>16.3028278892439</v>
      </c>
      <c r="AS806">
        <v>6.1757693513167897</v>
      </c>
      <c r="AT806">
        <v>12.199575858347099</v>
      </c>
      <c r="AU806">
        <v>20.7629711966296</v>
      </c>
      <c r="AV806">
        <v>15.593526423662</v>
      </c>
      <c r="AW806">
        <v>7.57496215111395</v>
      </c>
      <c r="AX806">
        <v>13.4939195509822</v>
      </c>
      <c r="AY806">
        <v>20.486170551812101</v>
      </c>
      <c r="AZ806">
        <v>15.111358944852499</v>
      </c>
      <c r="BA806">
        <v>5.77193130380991</v>
      </c>
      <c r="BB806">
        <v>12.3152927580894</v>
      </c>
      <c r="BC806">
        <v>20.2567044595699</v>
      </c>
      <c r="BD806">
        <v>15.6263404743839</v>
      </c>
      <c r="BE806">
        <v>6.2490954410227504</v>
      </c>
      <c r="BF806">
        <v>12.1051390853371</v>
      </c>
      <c r="BG806">
        <v>21.7465107506601</v>
      </c>
      <c r="BH806">
        <v>16.239604946385601</v>
      </c>
      <c r="BI806">
        <v>4.5873205378706103</v>
      </c>
      <c r="BJ806">
        <v>9.4261350541599498</v>
      </c>
      <c r="BK806">
        <v>14.861321621277799</v>
      </c>
      <c r="BL806">
        <v>11.2527523397768</v>
      </c>
    </row>
    <row r="807" spans="1:64" x14ac:dyDescent="0.25">
      <c r="A807" s="15" t="str">
        <f t="shared" si="24"/>
        <v xml:space="preserve">  Ag [NCL+DQ] / [Capital + ALLL]--36341</v>
      </c>
      <c r="B807" s="15" t="str">
        <f t="shared" si="25"/>
        <v xml:space="preserve">  Ag [NCL+DQ] / [Capital + ALLL]</v>
      </c>
      <c r="C807">
        <v>7</v>
      </c>
      <c r="D807" s="22">
        <v>36341</v>
      </c>
      <c r="E807">
        <v>0</v>
      </c>
      <c r="F807">
        <v>0.388950580934604</v>
      </c>
      <c r="G807">
        <v>4.2204997972925797</v>
      </c>
      <c r="H807">
        <v>4.2771779575169804</v>
      </c>
      <c r="I807">
        <v>0</v>
      </c>
      <c r="J807">
        <v>0.630011454753723</v>
      </c>
      <c r="K807">
        <v>5.4107909258123899</v>
      </c>
      <c r="L807">
        <v>4.2857442113808197</v>
      </c>
      <c r="M807">
        <v>0</v>
      </c>
      <c r="N807">
        <v>0</v>
      </c>
      <c r="O807">
        <v>1.24231610139068</v>
      </c>
      <c r="P807">
        <v>1.78395107699247</v>
      </c>
      <c r="Q807">
        <v>0</v>
      </c>
      <c r="R807">
        <v>0</v>
      </c>
      <c r="S807">
        <v>0</v>
      </c>
      <c r="T807">
        <v>8.1125448576009809E-3</v>
      </c>
      <c r="U807">
        <v>0</v>
      </c>
      <c r="V807">
        <v>0.23092554960280801</v>
      </c>
      <c r="W807">
        <v>3.2603046197330401</v>
      </c>
      <c r="X807">
        <v>3.0648406788972999</v>
      </c>
      <c r="Y807">
        <v>0</v>
      </c>
      <c r="Z807">
        <v>0.92318770029613395</v>
      </c>
      <c r="AA807">
        <v>7.0392145208852401</v>
      </c>
      <c r="AB807">
        <v>5.8745050519522</v>
      </c>
      <c r="AC807">
        <v>1.3220689667813099</v>
      </c>
      <c r="AD807">
        <v>7.8402198974205897</v>
      </c>
      <c r="AE807">
        <v>15.7368764355096</v>
      </c>
      <c r="AF807">
        <v>10.601941478447801</v>
      </c>
      <c r="AG807">
        <v>0</v>
      </c>
      <c r="AH807">
        <v>2.3264719961704201</v>
      </c>
      <c r="AI807">
        <v>7.8851074627079001</v>
      </c>
      <c r="AJ807">
        <v>5.7112623764360499</v>
      </c>
      <c r="AK807">
        <v>0</v>
      </c>
      <c r="AL807">
        <v>0</v>
      </c>
      <c r="AM807">
        <v>2.5145371680025099</v>
      </c>
      <c r="AN807">
        <v>2.6808134659332401</v>
      </c>
      <c r="AO807">
        <v>0.75874068282676499</v>
      </c>
      <c r="AP807">
        <v>4.23429025882717</v>
      </c>
      <c r="AQ807">
        <v>11.587154454056201</v>
      </c>
      <c r="AR807">
        <v>8.0449263335150007</v>
      </c>
      <c r="AS807">
        <v>0</v>
      </c>
      <c r="AT807">
        <v>0.420075932504475</v>
      </c>
      <c r="AU807">
        <v>5.2611014310004798</v>
      </c>
      <c r="AV807">
        <v>4.2286814196237401</v>
      </c>
      <c r="AW807">
        <v>0</v>
      </c>
      <c r="AX807">
        <v>0</v>
      </c>
      <c r="AY807">
        <v>1.4598752505355801</v>
      </c>
      <c r="AZ807">
        <v>1.5367503420784301</v>
      </c>
      <c r="BA807">
        <v>0</v>
      </c>
      <c r="BB807">
        <v>0</v>
      </c>
      <c r="BC807">
        <v>0.660607126320649</v>
      </c>
      <c r="BD807">
        <v>1.87301518584247</v>
      </c>
      <c r="BE807">
        <v>0</v>
      </c>
      <c r="BF807">
        <v>0</v>
      </c>
      <c r="BG807">
        <v>1.6949152542372901</v>
      </c>
      <c r="BH807">
        <v>1.8968710874271899</v>
      </c>
      <c r="BI807">
        <v>0</v>
      </c>
      <c r="BJ807">
        <v>0</v>
      </c>
      <c r="BK807">
        <v>0</v>
      </c>
      <c r="BL807">
        <v>0.42495256865380199</v>
      </c>
    </row>
    <row r="808" spans="1:64" x14ac:dyDescent="0.25">
      <c r="A808" s="15" t="str">
        <f t="shared" si="24"/>
        <v xml:space="preserve">  CLD [NCL+DQ] / [Capital + ALLL]--36341</v>
      </c>
      <c r="B808" s="15" t="str">
        <f t="shared" si="25"/>
        <v xml:space="preserve">  CLD [NCL+DQ] / [Capital + ALLL]</v>
      </c>
      <c r="C808">
        <v>8</v>
      </c>
      <c r="D808" s="22">
        <v>36341</v>
      </c>
      <c r="E808">
        <v>0</v>
      </c>
      <c r="F808">
        <v>0</v>
      </c>
      <c r="G808">
        <v>0</v>
      </c>
      <c r="H808">
        <v>0.37373997072885801</v>
      </c>
      <c r="I808">
        <v>0</v>
      </c>
      <c r="J808">
        <v>0</v>
      </c>
      <c r="K808">
        <v>0</v>
      </c>
      <c r="L808">
        <v>0.27183416623641599</v>
      </c>
      <c r="M808">
        <v>0</v>
      </c>
      <c r="N808">
        <v>0</v>
      </c>
      <c r="O808">
        <v>0</v>
      </c>
      <c r="P808">
        <v>0.30704763949185698</v>
      </c>
      <c r="Q808">
        <v>0</v>
      </c>
      <c r="R808">
        <v>0</v>
      </c>
      <c r="S808">
        <v>0</v>
      </c>
      <c r="T808">
        <v>0</v>
      </c>
      <c r="U808">
        <v>0</v>
      </c>
      <c r="V808">
        <v>0</v>
      </c>
      <c r="W808">
        <v>0</v>
      </c>
      <c r="X808">
        <v>0.329183642463165</v>
      </c>
      <c r="Y808">
        <v>0</v>
      </c>
      <c r="Z808">
        <v>0</v>
      </c>
      <c r="AA808">
        <v>0</v>
      </c>
      <c r="AB808">
        <v>0.90770490961188099</v>
      </c>
      <c r="AC808">
        <v>0</v>
      </c>
      <c r="AD808">
        <v>0</v>
      </c>
      <c r="AE808">
        <v>0</v>
      </c>
      <c r="AF808">
        <v>0.104354495269722</v>
      </c>
      <c r="AG808">
        <v>0</v>
      </c>
      <c r="AH808">
        <v>0</v>
      </c>
      <c r="AI808">
        <v>0</v>
      </c>
      <c r="AJ808">
        <v>8.9884861848129605E-2</v>
      </c>
      <c r="AK808">
        <v>0</v>
      </c>
      <c r="AL808">
        <v>0</v>
      </c>
      <c r="AM808">
        <v>0</v>
      </c>
      <c r="AN808">
        <v>0.364117287648558</v>
      </c>
      <c r="AO808">
        <v>0</v>
      </c>
      <c r="AP808">
        <v>0</v>
      </c>
      <c r="AQ808">
        <v>0</v>
      </c>
      <c r="AR808">
        <v>0.17659383727206801</v>
      </c>
      <c r="AS808">
        <v>0</v>
      </c>
      <c r="AT808">
        <v>0</v>
      </c>
      <c r="AU808">
        <v>0</v>
      </c>
      <c r="AV808">
        <v>0.39324119166338101</v>
      </c>
      <c r="AW808">
        <v>0</v>
      </c>
      <c r="AX808">
        <v>0</v>
      </c>
      <c r="AY808">
        <v>0</v>
      </c>
      <c r="AZ808">
        <v>0.42804412279597898</v>
      </c>
      <c r="BA808">
        <v>0</v>
      </c>
      <c r="BB808">
        <v>0</v>
      </c>
      <c r="BC808">
        <v>0</v>
      </c>
      <c r="BD808">
        <v>0.41718249122957901</v>
      </c>
      <c r="BE808">
        <v>0</v>
      </c>
      <c r="BF808">
        <v>0</v>
      </c>
      <c r="BG808">
        <v>0</v>
      </c>
      <c r="BH808">
        <v>0.26842318548926097</v>
      </c>
      <c r="BI808">
        <v>0</v>
      </c>
      <c r="BJ808">
        <v>0</v>
      </c>
      <c r="BK808">
        <v>0</v>
      </c>
      <c r="BL808">
        <v>0.54329072986899596</v>
      </c>
    </row>
    <row r="809" spans="1:64" x14ac:dyDescent="0.25">
      <c r="A809" s="15" t="str">
        <f t="shared" si="24"/>
        <v xml:space="preserve">  CRE [NCL+DQ] / [Capital + ALLL]--36341</v>
      </c>
      <c r="B809" s="15" t="str">
        <f t="shared" si="25"/>
        <v xml:space="preserve">  CRE [NCL+DQ] / [Capital + ALLL]</v>
      </c>
      <c r="C809">
        <v>9</v>
      </c>
      <c r="D809" s="22">
        <v>36341</v>
      </c>
      <c r="E809">
        <v>0</v>
      </c>
      <c r="F809">
        <v>0.77555264590080597</v>
      </c>
      <c r="G809">
        <v>2.4151962048856399</v>
      </c>
      <c r="H809">
        <v>2.0731166845698099</v>
      </c>
      <c r="I809">
        <v>0</v>
      </c>
      <c r="J809">
        <v>6.7861020629750302E-2</v>
      </c>
      <c r="K809">
        <v>2.2610075366917899</v>
      </c>
      <c r="L809">
        <v>1.83447466789796</v>
      </c>
      <c r="M809">
        <v>0</v>
      </c>
      <c r="N809">
        <v>0.34937510406381</v>
      </c>
      <c r="O809">
        <v>2.5606224977443399</v>
      </c>
      <c r="P809">
        <v>1.9083528128887199</v>
      </c>
      <c r="Q809">
        <v>0</v>
      </c>
      <c r="R809">
        <v>0</v>
      </c>
      <c r="S809">
        <v>1.2960835279491401</v>
      </c>
      <c r="T809">
        <v>1.9664688985819201</v>
      </c>
      <c r="U809">
        <v>0</v>
      </c>
      <c r="V809">
        <v>8.0021339023739702E-2</v>
      </c>
      <c r="W809">
        <v>2.25191118850675</v>
      </c>
      <c r="X809">
        <v>1.85817258617925</v>
      </c>
      <c r="Y809">
        <v>0</v>
      </c>
      <c r="Z809">
        <v>0.51778897710882099</v>
      </c>
      <c r="AA809">
        <v>3.6335381492750698</v>
      </c>
      <c r="AB809">
        <v>2.7431906305671898</v>
      </c>
      <c r="AC809">
        <v>0</v>
      </c>
      <c r="AD809">
        <v>3.3930510314875102E-2</v>
      </c>
      <c r="AE809">
        <v>1.91010945425765</v>
      </c>
      <c r="AF809">
        <v>1.43941430761177</v>
      </c>
      <c r="AG809">
        <v>0</v>
      </c>
      <c r="AH809">
        <v>0</v>
      </c>
      <c r="AI809">
        <v>0.54612392452542502</v>
      </c>
      <c r="AJ809">
        <v>0.75309240967209701</v>
      </c>
      <c r="AK809">
        <v>0</v>
      </c>
      <c r="AL809">
        <v>1.46862483311081</v>
      </c>
      <c r="AM809">
        <v>3.8613600421718499</v>
      </c>
      <c r="AN809">
        <v>3.0470978356922198</v>
      </c>
      <c r="AO809">
        <v>0</v>
      </c>
      <c r="AP809">
        <v>0</v>
      </c>
      <c r="AQ809">
        <v>1.4995532022092699</v>
      </c>
      <c r="AR809">
        <v>1.43804871923944</v>
      </c>
      <c r="AS809">
        <v>0</v>
      </c>
      <c r="AT809">
        <v>0.50008592854050404</v>
      </c>
      <c r="AU809">
        <v>2.80513332184709</v>
      </c>
      <c r="AV809">
        <v>2.1925162862632699</v>
      </c>
      <c r="AW809">
        <v>0</v>
      </c>
      <c r="AX809">
        <v>0.59621710526315796</v>
      </c>
      <c r="AY809">
        <v>2.7943183925940298</v>
      </c>
      <c r="AZ809">
        <v>2.2931685768542298</v>
      </c>
      <c r="BA809">
        <v>0</v>
      </c>
      <c r="BB809">
        <v>0.190697282216374</v>
      </c>
      <c r="BC809">
        <v>2.6520703569631801</v>
      </c>
      <c r="BD809">
        <v>2.1579463615557102</v>
      </c>
      <c r="BE809">
        <v>0</v>
      </c>
      <c r="BF809">
        <v>5.9047369111665103E-2</v>
      </c>
      <c r="BG809">
        <v>1.8042646254784001</v>
      </c>
      <c r="BH809">
        <v>1.8963025554450501</v>
      </c>
      <c r="BI809">
        <v>0</v>
      </c>
      <c r="BJ809">
        <v>0.25737265415549598</v>
      </c>
      <c r="BK809">
        <v>3.1117585549893101</v>
      </c>
      <c r="BL809">
        <v>2.2954852228712901</v>
      </c>
    </row>
    <row r="810" spans="1:64" x14ac:dyDescent="0.25">
      <c r="A810" s="15" t="str">
        <f t="shared" si="24"/>
        <v xml:space="preserve">  Res RE [NCL+DQ] / [Capital + ALLL]--36341</v>
      </c>
      <c r="B810" s="15" t="str">
        <f t="shared" si="25"/>
        <v xml:space="preserve">  Res RE [NCL+DQ] / [Capital + ALLL]</v>
      </c>
      <c r="C810">
        <v>10</v>
      </c>
      <c r="D810" s="22">
        <v>36341</v>
      </c>
      <c r="E810">
        <v>0.39434894563721401</v>
      </c>
      <c r="F810">
        <v>1.72629806829303</v>
      </c>
      <c r="G810">
        <v>4.3101681597004804</v>
      </c>
      <c r="H810">
        <v>3.2260534897189101</v>
      </c>
      <c r="I810">
        <v>0.187511719482468</v>
      </c>
      <c r="J810">
        <v>1.37981118373275</v>
      </c>
      <c r="K810">
        <v>3.61323155216285</v>
      </c>
      <c r="L810">
        <v>2.44879049776047</v>
      </c>
      <c r="M810">
        <v>0.26636762363885502</v>
      </c>
      <c r="N810">
        <v>1.80895407531416</v>
      </c>
      <c r="O810">
        <v>4.5525772421777297</v>
      </c>
      <c r="P810">
        <v>3.1203562536360199</v>
      </c>
      <c r="Q810">
        <v>3.1786717098305699</v>
      </c>
      <c r="R810">
        <v>4.5468983221616099</v>
      </c>
      <c r="S810">
        <v>6.5931001309687902</v>
      </c>
      <c r="T810">
        <v>5.1673668848838501</v>
      </c>
      <c r="U810">
        <v>0.34509360891381802</v>
      </c>
      <c r="V810">
        <v>1.53291253381425</v>
      </c>
      <c r="W810">
        <v>3.8080621283183098</v>
      </c>
      <c r="X810">
        <v>2.52456463115622</v>
      </c>
      <c r="Y810">
        <v>0.14171033128215799</v>
      </c>
      <c r="Z810">
        <v>1.2648721835650001</v>
      </c>
      <c r="AA810">
        <v>2.9655910458419101</v>
      </c>
      <c r="AB810">
        <v>2.5333847322430501</v>
      </c>
      <c r="AC810">
        <v>0</v>
      </c>
      <c r="AD810">
        <v>0.52080048546900204</v>
      </c>
      <c r="AE810">
        <v>1.43943257176115</v>
      </c>
      <c r="AF810">
        <v>1.03063616726471</v>
      </c>
      <c r="AG810">
        <v>0</v>
      </c>
      <c r="AH810">
        <v>0.187511719482468</v>
      </c>
      <c r="AI810">
        <v>1.1185959208249701</v>
      </c>
      <c r="AJ810">
        <v>0.699183512498599</v>
      </c>
      <c r="AK810">
        <v>2.2442588726513599</v>
      </c>
      <c r="AL810">
        <v>4.3191248585439501</v>
      </c>
      <c r="AM810">
        <v>7.3557795410679798</v>
      </c>
      <c r="AN810">
        <v>5.4642138751331899</v>
      </c>
      <c r="AO810">
        <v>0</v>
      </c>
      <c r="AP810">
        <v>0.85329601684705003</v>
      </c>
      <c r="AQ810">
        <v>2.2935806844460598</v>
      </c>
      <c r="AR810">
        <v>1.62391066098115</v>
      </c>
      <c r="AS810">
        <v>0.37660080990407502</v>
      </c>
      <c r="AT810">
        <v>1.3749792891883601</v>
      </c>
      <c r="AU810">
        <v>3.6978743124961699</v>
      </c>
      <c r="AV810">
        <v>2.5659445072467801</v>
      </c>
      <c r="AW810">
        <v>1.5517290960233101</v>
      </c>
      <c r="AX810">
        <v>3.7577084894242399</v>
      </c>
      <c r="AY810">
        <v>6.6567526700997499</v>
      </c>
      <c r="AZ810">
        <v>4.7295108167583804</v>
      </c>
      <c r="BA810">
        <v>6.9246809611016494E-2</v>
      </c>
      <c r="BB810">
        <v>1.37317040196769</v>
      </c>
      <c r="BC810">
        <v>3.8136555174177902</v>
      </c>
      <c r="BD810">
        <v>2.6630681113392498</v>
      </c>
      <c r="BE810">
        <v>1.7058781718672301E-2</v>
      </c>
      <c r="BF810">
        <v>1.5901234567901199</v>
      </c>
      <c r="BG810">
        <v>3.0228254164096202</v>
      </c>
      <c r="BH810">
        <v>1.8899013174185899</v>
      </c>
      <c r="BI810">
        <v>6.5489968316386094E-2</v>
      </c>
      <c r="BJ810">
        <v>1.40557117301303</v>
      </c>
      <c r="BK810">
        <v>3.5588979326432302</v>
      </c>
      <c r="BL810">
        <v>2.4494903065224198</v>
      </c>
    </row>
    <row r="811" spans="1:64" x14ac:dyDescent="0.25">
      <c r="A811" s="15" t="str">
        <f t="shared" si="24"/>
        <v xml:space="preserve">  C&amp;I [NCL+DQ] / [Capital + ALLL]--36341</v>
      </c>
      <c r="B811" s="15" t="str">
        <f t="shared" si="25"/>
        <v xml:space="preserve">  C&amp;I [NCL+DQ] / [Capital + ALLL]</v>
      </c>
      <c r="C811">
        <v>11</v>
      </c>
      <c r="D811" s="22">
        <v>36341</v>
      </c>
      <c r="E811">
        <v>2.2456130164595298</v>
      </c>
      <c r="F811">
        <v>4.9249544381400998</v>
      </c>
      <c r="G811">
        <v>11.061951926361401</v>
      </c>
      <c r="H811">
        <v>8.1576002848179101</v>
      </c>
      <c r="I811">
        <v>1.1899666124475601</v>
      </c>
      <c r="J811">
        <v>3.8792045175546299</v>
      </c>
      <c r="K811">
        <v>9.0877192982456094</v>
      </c>
      <c r="L811">
        <v>6.5493347165309297</v>
      </c>
      <c r="M811">
        <v>0.45550734163198298</v>
      </c>
      <c r="N811">
        <v>2.0734909845631999</v>
      </c>
      <c r="O811">
        <v>5.8030379510484602</v>
      </c>
      <c r="P811">
        <v>4.3315081352236602</v>
      </c>
      <c r="Q811">
        <v>2.2673582063638902</v>
      </c>
      <c r="R811">
        <v>3.75524121297603</v>
      </c>
      <c r="S811">
        <v>8.0826118978238704</v>
      </c>
      <c r="T811">
        <v>5.6528803976718898</v>
      </c>
      <c r="U811">
        <v>0.855302096993933</v>
      </c>
      <c r="V811">
        <v>3.36592704024069</v>
      </c>
      <c r="W811">
        <v>7.0809687270719497</v>
      </c>
      <c r="X811">
        <v>5.3882138304789704</v>
      </c>
      <c r="Y811">
        <v>1.96657084711033</v>
      </c>
      <c r="Z811">
        <v>6.9203187868420502</v>
      </c>
      <c r="AA811">
        <v>13.7003194869219</v>
      </c>
      <c r="AB811">
        <v>10.0727955025489</v>
      </c>
      <c r="AC811">
        <v>2.43072906370949</v>
      </c>
      <c r="AD811">
        <v>8.1833169163073602</v>
      </c>
      <c r="AE811">
        <v>16.270547999027102</v>
      </c>
      <c r="AF811">
        <v>10.8315856483836</v>
      </c>
      <c r="AG811">
        <v>1.4964108071829401</v>
      </c>
      <c r="AH811">
        <v>4.7244094488188999</v>
      </c>
      <c r="AI811">
        <v>9.6801765104945403</v>
      </c>
      <c r="AJ811">
        <v>6.7575308063702701</v>
      </c>
      <c r="AK811">
        <v>1.2596143127856401</v>
      </c>
      <c r="AL811">
        <v>2.7672209026128298</v>
      </c>
      <c r="AM811">
        <v>6.4880865725239003</v>
      </c>
      <c r="AN811">
        <v>5.1311916498736396</v>
      </c>
      <c r="AO811">
        <v>1.9802329610198699</v>
      </c>
      <c r="AP811">
        <v>5.7729851258804299</v>
      </c>
      <c r="AQ811">
        <v>11.8398590141603</v>
      </c>
      <c r="AR811">
        <v>8.4884684485011004</v>
      </c>
      <c r="AS811">
        <v>1.46591687090684</v>
      </c>
      <c r="AT811">
        <v>4.19121059627268</v>
      </c>
      <c r="AU811">
        <v>8.5351859323605002</v>
      </c>
      <c r="AV811">
        <v>6.4637655190842702</v>
      </c>
      <c r="AW811">
        <v>0.89133476475921303</v>
      </c>
      <c r="AX811">
        <v>2.79079242208189</v>
      </c>
      <c r="AY811">
        <v>6.5805808619380102</v>
      </c>
      <c r="AZ811">
        <v>4.7188112340348196</v>
      </c>
      <c r="BA811">
        <v>1.78077025468098</v>
      </c>
      <c r="BB811">
        <v>4.6070165490349897</v>
      </c>
      <c r="BC811">
        <v>10.061470980022801</v>
      </c>
      <c r="BD811">
        <v>7.7111194432964396</v>
      </c>
      <c r="BE811">
        <v>3.7239324726911598E-2</v>
      </c>
      <c r="BF811">
        <v>2.5250965250965298</v>
      </c>
      <c r="BG811">
        <v>5.4904380012338097</v>
      </c>
      <c r="BH811">
        <v>4.2866990054827996</v>
      </c>
      <c r="BI811">
        <v>0.68940538703350995</v>
      </c>
      <c r="BJ811">
        <v>2.1994045810802598</v>
      </c>
      <c r="BK811">
        <v>6.3599865266845503</v>
      </c>
      <c r="BL811">
        <v>4.0053472417547296</v>
      </c>
    </row>
    <row r="812" spans="1:64" x14ac:dyDescent="0.25">
      <c r="A812" s="15" t="str">
        <f t="shared" si="24"/>
        <v xml:space="preserve">  Ind [NCL+DQ] / [Capital + ALLL]--36341</v>
      </c>
      <c r="B812" s="15" t="str">
        <f t="shared" si="25"/>
        <v xml:space="preserve">  Ind [NCL+DQ] / [Capital + ALLL]</v>
      </c>
      <c r="C812">
        <v>12</v>
      </c>
      <c r="D812" s="22">
        <v>36341</v>
      </c>
      <c r="E812">
        <v>0.72923195153251597</v>
      </c>
      <c r="F812">
        <v>1.4348203562601201</v>
      </c>
      <c r="G812">
        <v>2.7939467478811002</v>
      </c>
      <c r="H812">
        <v>2.6921677494104199</v>
      </c>
      <c r="I812">
        <v>0.46199076018479601</v>
      </c>
      <c r="J812">
        <v>1.16451408003388</v>
      </c>
      <c r="K812">
        <v>2.5244975917621701</v>
      </c>
      <c r="L812">
        <v>1.9492414249900301</v>
      </c>
      <c r="M812">
        <v>0.30587247799970102</v>
      </c>
      <c r="N812">
        <v>1.1378172355632401</v>
      </c>
      <c r="O812">
        <v>2.7276198984626401</v>
      </c>
      <c r="P812">
        <v>2.0932752738056699</v>
      </c>
      <c r="Q812">
        <v>1.2390054698705</v>
      </c>
      <c r="R812">
        <v>1.7986680486505</v>
      </c>
      <c r="S812">
        <v>3.0854486987742402</v>
      </c>
      <c r="T812">
        <v>2.3211890413459102</v>
      </c>
      <c r="U812">
        <v>0.44442411901243301</v>
      </c>
      <c r="V812">
        <v>1.2153589315525899</v>
      </c>
      <c r="W812">
        <v>2.5733775435541699</v>
      </c>
      <c r="X812">
        <v>1.89837975404923</v>
      </c>
      <c r="Y812">
        <v>0.57908515748119505</v>
      </c>
      <c r="Z812">
        <v>1.22688939595646</v>
      </c>
      <c r="AA812">
        <v>2.3695636705626102</v>
      </c>
      <c r="AB812">
        <v>1.99705040676649</v>
      </c>
      <c r="AC812">
        <v>0.24106804328171</v>
      </c>
      <c r="AD812">
        <v>0.75400824243742004</v>
      </c>
      <c r="AE812">
        <v>2.0492576126863402</v>
      </c>
      <c r="AF812">
        <v>1.36610528471245</v>
      </c>
      <c r="AG812">
        <v>0.33442042003755301</v>
      </c>
      <c r="AH812">
        <v>0.95863660571631504</v>
      </c>
      <c r="AI812">
        <v>2.7533846156907398</v>
      </c>
      <c r="AJ812">
        <v>4.1274583265138203</v>
      </c>
      <c r="AK812">
        <v>0.592255125284738</v>
      </c>
      <c r="AL812">
        <v>1.15708962541675</v>
      </c>
      <c r="AM812">
        <v>2.7338430920708099</v>
      </c>
      <c r="AN812">
        <v>2.0027401198784802</v>
      </c>
      <c r="AO812">
        <v>0.39661715583499402</v>
      </c>
      <c r="AP812">
        <v>1.0264299941483199</v>
      </c>
      <c r="AQ812">
        <v>2.2261198788016201</v>
      </c>
      <c r="AR812">
        <v>1.6631805366991099</v>
      </c>
      <c r="AS812">
        <v>0.489037412444846</v>
      </c>
      <c r="AT812">
        <v>1.0843081030531401</v>
      </c>
      <c r="AU812">
        <v>2.3685343439513802</v>
      </c>
      <c r="AV812">
        <v>1.8178796823638399</v>
      </c>
      <c r="AW812">
        <v>0.65150943601254896</v>
      </c>
      <c r="AX812">
        <v>1.46906683219532</v>
      </c>
      <c r="AY812">
        <v>2.9550682765540102</v>
      </c>
      <c r="AZ812">
        <v>2.1854662268310201</v>
      </c>
      <c r="BA812">
        <v>0.47538514055998399</v>
      </c>
      <c r="BB812">
        <v>1.0547313596510099</v>
      </c>
      <c r="BC812">
        <v>2.2139546702788899</v>
      </c>
      <c r="BD812">
        <v>1.72073218239656</v>
      </c>
      <c r="BE812">
        <v>0.69363367900556305</v>
      </c>
      <c r="BF812">
        <v>1.5698587127158601</v>
      </c>
      <c r="BG812">
        <v>6.2490954410227504</v>
      </c>
      <c r="BH812">
        <v>6.8398559892231701</v>
      </c>
      <c r="BI812">
        <v>0.27290287773531602</v>
      </c>
      <c r="BJ812">
        <v>0.80883421320288695</v>
      </c>
      <c r="BK812">
        <v>1.96272619434371</v>
      </c>
      <c r="BL812">
        <v>1.4165419018388501</v>
      </c>
    </row>
    <row r="813" spans="1:64" x14ac:dyDescent="0.25">
      <c r="A813" s="15" t="str">
        <f t="shared" si="24"/>
        <v xml:space="preserve">  OREO / [Capital + ALLL]--36341</v>
      </c>
      <c r="B813" s="15" t="str">
        <f t="shared" si="25"/>
        <v xml:space="preserve">  OREO / [Capital + ALLL]</v>
      </c>
      <c r="C813">
        <v>13</v>
      </c>
      <c r="D813" s="22">
        <v>36341</v>
      </c>
      <c r="E813">
        <v>0</v>
      </c>
      <c r="F813">
        <v>0</v>
      </c>
      <c r="G813">
        <v>1.2580235151557699</v>
      </c>
      <c r="H813">
        <v>1.05039650666846</v>
      </c>
      <c r="I813">
        <v>0</v>
      </c>
      <c r="J813">
        <v>0</v>
      </c>
      <c r="K813">
        <v>0.50590219224283295</v>
      </c>
      <c r="L813">
        <v>0.70266575229332195</v>
      </c>
      <c r="M813">
        <v>0</v>
      </c>
      <c r="N813">
        <v>0</v>
      </c>
      <c r="O813">
        <v>0.91296868919940699</v>
      </c>
      <c r="P813">
        <v>0.90178431164059403</v>
      </c>
      <c r="Q813">
        <v>0.41867325691468898</v>
      </c>
      <c r="R813">
        <v>1.0711268694221501</v>
      </c>
      <c r="S813">
        <v>2.1723648295713698</v>
      </c>
      <c r="T813">
        <v>1.68277792755963</v>
      </c>
      <c r="U813">
        <v>0</v>
      </c>
      <c r="V813">
        <v>0</v>
      </c>
      <c r="W813">
        <v>0.37650471677222203</v>
      </c>
      <c r="X813">
        <v>0.61570860704169705</v>
      </c>
      <c r="Y813">
        <v>0</v>
      </c>
      <c r="Z813">
        <v>0</v>
      </c>
      <c r="AA813">
        <v>0.713413122544588</v>
      </c>
      <c r="AB813">
        <v>0.92838239733836603</v>
      </c>
      <c r="AC813">
        <v>0</v>
      </c>
      <c r="AD813">
        <v>0</v>
      </c>
      <c r="AE813">
        <v>0.43874110326328503</v>
      </c>
      <c r="AF813">
        <v>0.931776636781673</v>
      </c>
      <c r="AG813">
        <v>0</v>
      </c>
      <c r="AH813">
        <v>0</v>
      </c>
      <c r="AI813">
        <v>0.41312253211410099</v>
      </c>
      <c r="AJ813">
        <v>0.73675625517302201</v>
      </c>
      <c r="AK813">
        <v>0</v>
      </c>
      <c r="AL813">
        <v>0</v>
      </c>
      <c r="AM813">
        <v>0.301962757926522</v>
      </c>
      <c r="AN813">
        <v>0.62337418507313203</v>
      </c>
      <c r="AO813">
        <v>0</v>
      </c>
      <c r="AP813">
        <v>0</v>
      </c>
      <c r="AQ813">
        <v>0.449379232045171</v>
      </c>
      <c r="AR813">
        <v>0.74540999003783504</v>
      </c>
      <c r="AS813">
        <v>0</v>
      </c>
      <c r="AT813">
        <v>0</v>
      </c>
      <c r="AU813">
        <v>0.31049463500962898</v>
      </c>
      <c r="AV813">
        <v>0.54465583709837495</v>
      </c>
      <c r="AW813">
        <v>0</v>
      </c>
      <c r="AX813">
        <v>0</v>
      </c>
      <c r="AY813">
        <v>0.81426264368171497</v>
      </c>
      <c r="AZ813">
        <v>0.76559715934529804</v>
      </c>
      <c r="BA813">
        <v>0</v>
      </c>
      <c r="BB813">
        <v>0</v>
      </c>
      <c r="BC813">
        <v>0.62157854719850303</v>
      </c>
      <c r="BD813">
        <v>0.75356866853912596</v>
      </c>
      <c r="BE813">
        <v>0</v>
      </c>
      <c r="BF813">
        <v>0</v>
      </c>
      <c r="BG813">
        <v>0.301962757926522</v>
      </c>
      <c r="BH813">
        <v>0.71186125794360799</v>
      </c>
      <c r="BI813">
        <v>0</v>
      </c>
      <c r="BJ813">
        <v>0</v>
      </c>
      <c r="BK813">
        <v>9.7069107261363502E-2</v>
      </c>
      <c r="BL813">
        <v>0.55527016996928502</v>
      </c>
    </row>
    <row r="814" spans="1:64" x14ac:dyDescent="0.25">
      <c r="A814" s="15" t="str">
        <f t="shared" si="24"/>
        <v>ROAA--36341</v>
      </c>
      <c r="B814" s="15" t="str">
        <f t="shared" si="25"/>
        <v>ROAA</v>
      </c>
      <c r="C814">
        <v>14</v>
      </c>
      <c r="D814" s="22">
        <v>36341</v>
      </c>
      <c r="E814">
        <v>0.995</v>
      </c>
      <c r="F814">
        <v>1.2350000000000001</v>
      </c>
      <c r="G814">
        <v>1.54</v>
      </c>
      <c r="H814">
        <v>1.34959183673469</v>
      </c>
      <c r="I814">
        <v>0.87</v>
      </c>
      <c r="J814">
        <v>1.19</v>
      </c>
      <c r="K814">
        <v>1.56</v>
      </c>
      <c r="L814">
        <v>1.2345334796926499</v>
      </c>
      <c r="M814">
        <v>0.79</v>
      </c>
      <c r="N814">
        <v>1.1299999999999999</v>
      </c>
      <c r="O814">
        <v>1.46</v>
      </c>
      <c r="P814">
        <v>1.0354775346977201</v>
      </c>
      <c r="Q814">
        <v>1.0874999999999999</v>
      </c>
      <c r="R814">
        <v>1.2</v>
      </c>
      <c r="S814">
        <v>1.36</v>
      </c>
      <c r="T814">
        <v>1.27392857142857</v>
      </c>
      <c r="U814">
        <v>0.81</v>
      </c>
      <c r="V814">
        <v>1.1499999999999999</v>
      </c>
      <c r="W814">
        <v>1.51</v>
      </c>
      <c r="X814">
        <v>1.16909456740443</v>
      </c>
      <c r="Y814">
        <v>0.97499999999999998</v>
      </c>
      <c r="Z814">
        <v>1.2</v>
      </c>
      <c r="AA814">
        <v>1.5674999999999999</v>
      </c>
      <c r="AB814">
        <v>1.2814772727272701</v>
      </c>
      <c r="AC814">
        <v>0.88249999999999995</v>
      </c>
      <c r="AD814">
        <v>1.19</v>
      </c>
      <c r="AE814">
        <v>1.5</v>
      </c>
      <c r="AF814">
        <v>1.20848214285714</v>
      </c>
      <c r="AG814">
        <v>0.9</v>
      </c>
      <c r="AH814">
        <v>1.33</v>
      </c>
      <c r="AI814">
        <v>1.8</v>
      </c>
      <c r="AJ814">
        <v>1.6682178217821799</v>
      </c>
      <c r="AK814">
        <v>1.01</v>
      </c>
      <c r="AL814">
        <v>1.29</v>
      </c>
      <c r="AM814">
        <v>1.6</v>
      </c>
      <c r="AN814">
        <v>1.30022471910112</v>
      </c>
      <c r="AO814">
        <v>0.86</v>
      </c>
      <c r="AP814">
        <v>1.18</v>
      </c>
      <c r="AQ814">
        <v>1.49</v>
      </c>
      <c r="AR814">
        <v>1.18906113537118</v>
      </c>
      <c r="AS814">
        <v>0.87749999999999995</v>
      </c>
      <c r="AT814">
        <v>1.1950000000000001</v>
      </c>
      <c r="AU814">
        <v>1.6025</v>
      </c>
      <c r="AV814">
        <v>1.24940414507772</v>
      </c>
      <c r="AW814">
        <v>0.92</v>
      </c>
      <c r="AX814">
        <v>1.21</v>
      </c>
      <c r="AY814">
        <v>1.5449999999999999</v>
      </c>
      <c r="AZ814">
        <v>1.2326501766784499</v>
      </c>
      <c r="BA814">
        <v>0.77</v>
      </c>
      <c r="BB814">
        <v>1.165</v>
      </c>
      <c r="BC814">
        <v>1.605</v>
      </c>
      <c r="BD814">
        <v>1.1777184466019399</v>
      </c>
      <c r="BE814">
        <v>1.01</v>
      </c>
      <c r="BF814">
        <v>1.34</v>
      </c>
      <c r="BG814">
        <v>1.69</v>
      </c>
      <c r="BH814">
        <v>2.2791836734693902</v>
      </c>
      <c r="BI814">
        <v>0.78</v>
      </c>
      <c r="BJ814">
        <v>1.21</v>
      </c>
      <c r="BK814">
        <v>1.595</v>
      </c>
      <c r="BL814">
        <v>1.19976744186047</v>
      </c>
    </row>
    <row r="815" spans="1:64" x14ac:dyDescent="0.25">
      <c r="A815" s="15" t="str">
        <f t="shared" si="24"/>
        <v>NIM--36341</v>
      </c>
      <c r="B815" s="15" t="str">
        <f t="shared" si="25"/>
        <v>NIM</v>
      </c>
      <c r="C815">
        <v>15</v>
      </c>
      <c r="D815" s="22">
        <v>36341</v>
      </c>
      <c r="E815">
        <v>4.3</v>
      </c>
      <c r="F815">
        <v>4.71</v>
      </c>
      <c r="G815">
        <v>5.18</v>
      </c>
      <c r="H815">
        <v>5.33183673469388</v>
      </c>
      <c r="I815">
        <v>4.13</v>
      </c>
      <c r="J815">
        <v>4.53</v>
      </c>
      <c r="K815">
        <v>4.9800000000000004</v>
      </c>
      <c r="L815">
        <v>4.5879253567508202</v>
      </c>
      <c r="M815">
        <v>3.95</v>
      </c>
      <c r="N815">
        <v>4.3899999999999997</v>
      </c>
      <c r="O815">
        <v>4.93</v>
      </c>
      <c r="P815">
        <v>4.46410962126558</v>
      </c>
      <c r="Q815">
        <v>4.5724999999999998</v>
      </c>
      <c r="R815">
        <v>4.7750000000000004</v>
      </c>
      <c r="S815">
        <v>5.0549999999999997</v>
      </c>
      <c r="T815">
        <v>4.8235714285714302</v>
      </c>
      <c r="U815">
        <v>4.13</v>
      </c>
      <c r="V815">
        <v>4.51</v>
      </c>
      <c r="W815">
        <v>4.9649999999999999</v>
      </c>
      <c r="X815">
        <v>4.5587525150905401</v>
      </c>
      <c r="Y815">
        <v>4.5374999999999996</v>
      </c>
      <c r="Z815">
        <v>5.0599999999999996</v>
      </c>
      <c r="AA815">
        <v>5.41</v>
      </c>
      <c r="AB815">
        <v>5.0395454545454497</v>
      </c>
      <c r="AC815">
        <v>3.9750000000000001</v>
      </c>
      <c r="AD815">
        <v>4.3150000000000004</v>
      </c>
      <c r="AE815">
        <v>4.7300000000000004</v>
      </c>
      <c r="AF815">
        <v>4.3365178571428604</v>
      </c>
      <c r="AG815">
        <v>4.0549999999999997</v>
      </c>
      <c r="AH815">
        <v>4.58</v>
      </c>
      <c r="AI815">
        <v>5.1150000000000002</v>
      </c>
      <c r="AJ815">
        <v>5.6786138613861397</v>
      </c>
      <c r="AK815">
        <v>4.04</v>
      </c>
      <c r="AL815">
        <v>4.38</v>
      </c>
      <c r="AM815">
        <v>4.82</v>
      </c>
      <c r="AN815">
        <v>4.4475280898876397</v>
      </c>
      <c r="AO815">
        <v>4.07</v>
      </c>
      <c r="AP815">
        <v>4.3899999999999997</v>
      </c>
      <c r="AQ815">
        <v>4.8099999999999996</v>
      </c>
      <c r="AR815">
        <v>4.4370742358078603</v>
      </c>
      <c r="AS815">
        <v>4.2175000000000002</v>
      </c>
      <c r="AT815">
        <v>4.6100000000000003</v>
      </c>
      <c r="AU815">
        <v>5.0999999999999996</v>
      </c>
      <c r="AV815">
        <v>4.67681347150259</v>
      </c>
      <c r="AW815">
        <v>4.1749999999999998</v>
      </c>
      <c r="AX815">
        <v>4.55</v>
      </c>
      <c r="AY815">
        <v>4.9649999999999999</v>
      </c>
      <c r="AZ815">
        <v>4.5861837455830399</v>
      </c>
      <c r="BA815">
        <v>4.3600000000000003</v>
      </c>
      <c r="BB815">
        <v>4.7050000000000001</v>
      </c>
      <c r="BC815">
        <v>5.26</v>
      </c>
      <c r="BD815">
        <v>4.7350000000000003</v>
      </c>
      <c r="BE815">
        <v>4.0999999999999996</v>
      </c>
      <c r="BF815">
        <v>4.6100000000000003</v>
      </c>
      <c r="BG815">
        <v>5.34</v>
      </c>
      <c r="BH815">
        <v>6.8140816326530604</v>
      </c>
      <c r="BI815">
        <v>4.3150000000000004</v>
      </c>
      <c r="BJ815">
        <v>4.8499999999999996</v>
      </c>
      <c r="BK815">
        <v>5.4050000000000002</v>
      </c>
      <c r="BL815">
        <v>4.8494573643410899</v>
      </c>
    </row>
    <row r="816" spans="1:64" x14ac:dyDescent="0.25">
      <c r="A816" s="15" t="str">
        <f t="shared" si="24"/>
        <v>Provisions / Avg Assets--36341</v>
      </c>
      <c r="B816" s="15" t="str">
        <f t="shared" si="25"/>
        <v>Provisions / Avg Assets</v>
      </c>
      <c r="C816">
        <v>16</v>
      </c>
      <c r="D816" s="22">
        <v>36341</v>
      </c>
      <c r="E816">
        <v>0.04</v>
      </c>
      <c r="F816">
        <v>0.12</v>
      </c>
      <c r="G816">
        <v>0.2</v>
      </c>
      <c r="H816">
        <v>0.31224489795918398</v>
      </c>
      <c r="I816">
        <v>0</v>
      </c>
      <c r="J816">
        <v>0.09</v>
      </c>
      <c r="K816">
        <v>0.2</v>
      </c>
      <c r="L816">
        <v>0.17464324917672899</v>
      </c>
      <c r="M816">
        <v>0.02</v>
      </c>
      <c r="N816">
        <v>0.12</v>
      </c>
      <c r="O816">
        <v>0.26</v>
      </c>
      <c r="P816">
        <v>0.218045165843331</v>
      </c>
      <c r="Q816">
        <v>7.4999999999999997E-2</v>
      </c>
      <c r="R816">
        <v>0.12</v>
      </c>
      <c r="S816">
        <v>0.13250000000000001</v>
      </c>
      <c r="T816">
        <v>0.11607142857142901</v>
      </c>
      <c r="U816">
        <v>0</v>
      </c>
      <c r="V816">
        <v>0.08</v>
      </c>
      <c r="W816">
        <v>0.19</v>
      </c>
      <c r="X816">
        <v>0.149134808853119</v>
      </c>
      <c r="Y816">
        <v>0</v>
      </c>
      <c r="Z816">
        <v>8.5000000000000006E-2</v>
      </c>
      <c r="AA816">
        <v>0.20499999999999999</v>
      </c>
      <c r="AB816">
        <v>0.18454545454545501</v>
      </c>
      <c r="AC816">
        <v>0</v>
      </c>
      <c r="AD816">
        <v>0.12</v>
      </c>
      <c r="AE816">
        <v>0.255</v>
      </c>
      <c r="AF816">
        <v>0.20196428571428601</v>
      </c>
      <c r="AG816">
        <v>0</v>
      </c>
      <c r="AH816">
        <v>0.08</v>
      </c>
      <c r="AI816">
        <v>0.33</v>
      </c>
      <c r="AJ816">
        <v>0.64673267326732697</v>
      </c>
      <c r="AK816">
        <v>0</v>
      </c>
      <c r="AL816">
        <v>0.09</v>
      </c>
      <c r="AM816">
        <v>0.16</v>
      </c>
      <c r="AN816">
        <v>8.3595505617977503E-2</v>
      </c>
      <c r="AO816">
        <v>0</v>
      </c>
      <c r="AP816">
        <v>7.0000000000000007E-2</v>
      </c>
      <c r="AQ816">
        <v>0.2</v>
      </c>
      <c r="AR816">
        <v>0.15296943231440999</v>
      </c>
      <c r="AS816">
        <v>7.4999999999999997E-3</v>
      </c>
      <c r="AT816">
        <v>0.12</v>
      </c>
      <c r="AU816">
        <v>0.21249999999999999</v>
      </c>
      <c r="AV816">
        <v>0.191321243523316</v>
      </c>
      <c r="AW816">
        <v>0</v>
      </c>
      <c r="AX816">
        <v>0.08</v>
      </c>
      <c r="AY816">
        <v>0.16</v>
      </c>
      <c r="AZ816">
        <v>0.116360424028269</v>
      </c>
      <c r="BA816">
        <v>0.03</v>
      </c>
      <c r="BB816">
        <v>0.12</v>
      </c>
      <c r="BC816">
        <v>0.22</v>
      </c>
      <c r="BD816">
        <v>0.19019417475728201</v>
      </c>
      <c r="BE816">
        <v>0</v>
      </c>
      <c r="BF816">
        <v>0.06</v>
      </c>
      <c r="BG816">
        <v>0.26</v>
      </c>
      <c r="BH816">
        <v>0.69591836734693902</v>
      </c>
      <c r="BI816">
        <v>3.5000000000000003E-2</v>
      </c>
      <c r="BJ816">
        <v>0.11</v>
      </c>
      <c r="BK816">
        <v>0.20499999999999999</v>
      </c>
      <c r="BL816">
        <v>0.15775193798449599</v>
      </c>
    </row>
    <row r="817" spans="1:64" x14ac:dyDescent="0.25">
      <c r="A817" s="15" t="str">
        <f t="shared" si="24"/>
        <v>Negative Earners (last 4 qtrs)--36341</v>
      </c>
      <c r="B817" s="15" t="str">
        <f t="shared" si="25"/>
        <v>Negative Earners (last 4 qtrs)</v>
      </c>
      <c r="C817">
        <v>17</v>
      </c>
      <c r="D817" s="22">
        <v>36341</v>
      </c>
      <c r="F817">
        <v>2.0408163265306101</v>
      </c>
      <c r="H817">
        <v>2</v>
      </c>
      <c r="J817">
        <v>2.4757804090419802</v>
      </c>
      <c r="L817">
        <v>23</v>
      </c>
      <c r="N817">
        <v>4.8651141341941404</v>
      </c>
      <c r="P817">
        <v>422</v>
      </c>
      <c r="R817">
        <v>0</v>
      </c>
      <c r="T817">
        <v>0</v>
      </c>
      <c r="V817">
        <v>2.5641025641025599</v>
      </c>
      <c r="X817">
        <v>13</v>
      </c>
      <c r="Z817">
        <v>2.2727272727272698</v>
      </c>
      <c r="AB817">
        <v>2</v>
      </c>
      <c r="AD817">
        <v>2.6315789473684199</v>
      </c>
      <c r="AF817">
        <v>3</v>
      </c>
      <c r="AH817">
        <v>3.8834951456310698</v>
      </c>
      <c r="AI817"/>
      <c r="AJ817">
        <v>4</v>
      </c>
      <c r="AK817"/>
      <c r="AL817">
        <v>1.1235955056179801</v>
      </c>
      <c r="AN817">
        <v>1</v>
      </c>
      <c r="AP817">
        <v>2.57510729613734</v>
      </c>
      <c r="AR817">
        <v>12</v>
      </c>
      <c r="AT817">
        <v>2.0408163265306101</v>
      </c>
      <c r="AV817">
        <v>8</v>
      </c>
      <c r="AX817">
        <v>2.4390243902439002</v>
      </c>
      <c r="AZ817">
        <v>7</v>
      </c>
      <c r="BB817">
        <v>3.3333333333333299</v>
      </c>
      <c r="BD817">
        <v>7</v>
      </c>
      <c r="BF817">
        <v>0</v>
      </c>
      <c r="BH817">
        <v>0</v>
      </c>
      <c r="BJ817">
        <v>3.0534351145038201</v>
      </c>
      <c r="BL817">
        <v>4</v>
      </c>
    </row>
    <row r="818" spans="1:64" x14ac:dyDescent="0.25">
      <c r="A818" s="15" t="str">
        <f t="shared" si="24"/>
        <v>Noncore Funding / Liab--36341</v>
      </c>
      <c r="B818" s="15" t="str">
        <f t="shared" si="25"/>
        <v>Noncore Funding / Liab</v>
      </c>
      <c r="C818">
        <v>18</v>
      </c>
      <c r="D818" s="22">
        <v>36341</v>
      </c>
      <c r="E818">
        <v>10.245502246329</v>
      </c>
      <c r="F818">
        <v>15.667205105979701</v>
      </c>
      <c r="G818">
        <v>22.744090645090701</v>
      </c>
      <c r="H818">
        <v>18.353948005321499</v>
      </c>
      <c r="I818">
        <v>8.1112831740268092</v>
      </c>
      <c r="J818">
        <v>13.2256210485982</v>
      </c>
      <c r="K818">
        <v>19.812987577808599</v>
      </c>
      <c r="L818">
        <v>15.206882662384301</v>
      </c>
      <c r="M818">
        <v>10.946155099380899</v>
      </c>
      <c r="N818">
        <v>16.631507796780699</v>
      </c>
      <c r="O818">
        <v>24.305942002102299</v>
      </c>
      <c r="P818">
        <v>19.1509131396035</v>
      </c>
      <c r="Q818">
        <v>9.1895674560571301</v>
      </c>
      <c r="R818">
        <v>11.6234535313083</v>
      </c>
      <c r="S818">
        <v>18.5908473306297</v>
      </c>
      <c r="T818">
        <v>13.5607613163496</v>
      </c>
      <c r="U818">
        <v>7.4449368429772198</v>
      </c>
      <c r="V818">
        <v>12.1961335011678</v>
      </c>
      <c r="W818">
        <v>19.193935578418699</v>
      </c>
      <c r="X818">
        <v>14.5791335537085</v>
      </c>
      <c r="Y818">
        <v>10.9398924691447</v>
      </c>
      <c r="Z818">
        <v>15.0507582947322</v>
      </c>
      <c r="AA818">
        <v>19.8109336514779</v>
      </c>
      <c r="AB818">
        <v>16.895479717227399</v>
      </c>
      <c r="AC818">
        <v>8.6427514874576499</v>
      </c>
      <c r="AD818">
        <v>14.250204750908299</v>
      </c>
      <c r="AE818">
        <v>18.731904477667101</v>
      </c>
      <c r="AF818">
        <v>14.9681653300149</v>
      </c>
      <c r="AG818">
        <v>9.3836620195928493</v>
      </c>
      <c r="AH818">
        <v>15.166919075525101</v>
      </c>
      <c r="AI818">
        <v>22.744093510121701</v>
      </c>
      <c r="AJ818">
        <v>21.127931328220001</v>
      </c>
      <c r="AK818">
        <v>7.4508769616246902</v>
      </c>
      <c r="AL818">
        <v>12.519755037534599</v>
      </c>
      <c r="AM818">
        <v>19.688001903515602</v>
      </c>
      <c r="AN818">
        <v>14.266944735486501</v>
      </c>
      <c r="AO818">
        <v>8.0391857654359598</v>
      </c>
      <c r="AP818">
        <v>12.793672436719399</v>
      </c>
      <c r="AQ818">
        <v>17.838153351888899</v>
      </c>
      <c r="AR818">
        <v>13.8238978437908</v>
      </c>
      <c r="AS818">
        <v>8.4139711979408691</v>
      </c>
      <c r="AT818">
        <v>14.2412929591355</v>
      </c>
      <c r="AU818">
        <v>21.583417714294299</v>
      </c>
      <c r="AV818">
        <v>16.049851322496501</v>
      </c>
      <c r="AW818">
        <v>7.9896702228604601</v>
      </c>
      <c r="AX818">
        <v>12.094578067672201</v>
      </c>
      <c r="AY818">
        <v>20.281354808605698</v>
      </c>
      <c r="AZ818">
        <v>14.6644174925495</v>
      </c>
      <c r="BA818">
        <v>8.0654009200107506</v>
      </c>
      <c r="BB818">
        <v>13.4995598148579</v>
      </c>
      <c r="BC818">
        <v>21.416341339612998</v>
      </c>
      <c r="BD818">
        <v>16.407840274644101</v>
      </c>
      <c r="BE818">
        <v>6.9801251028176798</v>
      </c>
      <c r="BF818">
        <v>13.3180713638749</v>
      </c>
      <c r="BG818">
        <v>25.289268491263201</v>
      </c>
      <c r="BH818">
        <v>25.747169899307099</v>
      </c>
      <c r="BI818">
        <v>6.7045867686579301</v>
      </c>
      <c r="BJ818">
        <v>10.379302919371201</v>
      </c>
      <c r="BK818">
        <v>16.7979344176109</v>
      </c>
      <c r="BL818">
        <v>14.2981051088914</v>
      </c>
    </row>
    <row r="819" spans="1:64" x14ac:dyDescent="0.25">
      <c r="A819" s="15" t="str">
        <f t="shared" si="24"/>
        <v>Brokered Dep / Liab--36341</v>
      </c>
      <c r="B819" s="15" t="str">
        <f t="shared" si="25"/>
        <v>Brokered Dep / Liab</v>
      </c>
      <c r="C819">
        <v>19</v>
      </c>
      <c r="D819" s="22">
        <v>36341</v>
      </c>
      <c r="E819">
        <v>0</v>
      </c>
      <c r="F819">
        <v>0</v>
      </c>
      <c r="G819">
        <v>0</v>
      </c>
      <c r="H819">
        <v>1.1738475782161999</v>
      </c>
      <c r="I819">
        <v>0</v>
      </c>
      <c r="J819">
        <v>0</v>
      </c>
      <c r="K819">
        <v>0</v>
      </c>
      <c r="L819">
        <v>0.94031885285251704</v>
      </c>
      <c r="M819">
        <v>0</v>
      </c>
      <c r="N819">
        <v>0</v>
      </c>
      <c r="O819">
        <v>0</v>
      </c>
      <c r="P819">
        <v>0.45183218267106701</v>
      </c>
      <c r="Q819">
        <v>0</v>
      </c>
      <c r="R819">
        <v>0</v>
      </c>
      <c r="S819">
        <v>0</v>
      </c>
      <c r="T819">
        <v>5.7364009055864897E-2</v>
      </c>
      <c r="U819">
        <v>0</v>
      </c>
      <c r="V819">
        <v>0</v>
      </c>
      <c r="W819">
        <v>0</v>
      </c>
      <c r="X819">
        <v>1.20462493929629</v>
      </c>
      <c r="Y819">
        <v>0</v>
      </c>
      <c r="Z819">
        <v>0</v>
      </c>
      <c r="AA819">
        <v>0</v>
      </c>
      <c r="AB819">
        <v>0.15309487369067101</v>
      </c>
      <c r="AC819">
        <v>0</v>
      </c>
      <c r="AD819">
        <v>0</v>
      </c>
      <c r="AE819">
        <v>0</v>
      </c>
      <c r="AF819">
        <v>0.73223074060019899</v>
      </c>
      <c r="AG819">
        <v>0</v>
      </c>
      <c r="AH819">
        <v>0</v>
      </c>
      <c r="AI819">
        <v>0</v>
      </c>
      <c r="AJ819">
        <v>1.30370880470012</v>
      </c>
      <c r="AK819">
        <v>0</v>
      </c>
      <c r="AL819">
        <v>0</v>
      </c>
      <c r="AM819">
        <v>1.5995393326721901</v>
      </c>
      <c r="AN819">
        <v>1.2210226614181501</v>
      </c>
      <c r="AO819">
        <v>0</v>
      </c>
      <c r="AP819">
        <v>0</v>
      </c>
      <c r="AQ819">
        <v>0</v>
      </c>
      <c r="AR819">
        <v>0.72572080246567305</v>
      </c>
      <c r="AS819">
        <v>0</v>
      </c>
      <c r="AT819">
        <v>0</v>
      </c>
      <c r="AU819">
        <v>0.20015019019928901</v>
      </c>
      <c r="AV819">
        <v>1.5607040793950999</v>
      </c>
      <c r="AW819">
        <v>0</v>
      </c>
      <c r="AX819">
        <v>0</v>
      </c>
      <c r="AY819">
        <v>0</v>
      </c>
      <c r="AZ819">
        <v>0.691777396420584</v>
      </c>
      <c r="BA819">
        <v>0</v>
      </c>
      <c r="BB819">
        <v>0</v>
      </c>
      <c r="BC819">
        <v>0</v>
      </c>
      <c r="BD819">
        <v>1.04610032669139</v>
      </c>
      <c r="BE819">
        <v>0</v>
      </c>
      <c r="BF819">
        <v>0</v>
      </c>
      <c r="BG819">
        <v>0</v>
      </c>
      <c r="BH819">
        <v>2.20506311996217</v>
      </c>
      <c r="BI819">
        <v>0</v>
      </c>
      <c r="BJ819">
        <v>0</v>
      </c>
      <c r="BK819">
        <v>0</v>
      </c>
      <c r="BL819">
        <v>1.19746631017815</v>
      </c>
    </row>
    <row r="820" spans="1:64" x14ac:dyDescent="0.25">
      <c r="A820" s="15" t="str">
        <f t="shared" si="24"/>
        <v>Liquid Assets / Assets--36341</v>
      </c>
      <c r="B820" s="15" t="str">
        <f t="shared" si="25"/>
        <v>Liquid Assets / Assets</v>
      </c>
      <c r="C820">
        <v>20</v>
      </c>
      <c r="D820" s="22">
        <v>36341</v>
      </c>
      <c r="E820">
        <v>12.407887242276299</v>
      </c>
      <c r="F820">
        <v>20.4830206154158</v>
      </c>
      <c r="G820">
        <v>28.7161311297764</v>
      </c>
      <c r="H820">
        <v>20.829185367671901</v>
      </c>
      <c r="I820">
        <v>11.1511010797292</v>
      </c>
      <c r="J820">
        <v>18.720818676047301</v>
      </c>
      <c r="K820">
        <v>28.1410317471117</v>
      </c>
      <c r="L820">
        <v>20.259297701824199</v>
      </c>
      <c r="M820">
        <v>11.434381775974099</v>
      </c>
      <c r="N820">
        <v>19.435305619547599</v>
      </c>
      <c r="O820">
        <v>29.6930472733032</v>
      </c>
      <c r="P820">
        <v>21.2840055922765</v>
      </c>
      <c r="Q820">
        <v>18.898469596203</v>
      </c>
      <c r="R820">
        <v>23.647016620502502</v>
      </c>
      <c r="S820">
        <v>27.5433610452117</v>
      </c>
      <c r="T820">
        <v>24.520333614173399</v>
      </c>
      <c r="U820">
        <v>11.520791784405899</v>
      </c>
      <c r="V820">
        <v>18.7438737502451</v>
      </c>
      <c r="W820">
        <v>28.526252404248002</v>
      </c>
      <c r="X820">
        <v>20.665911033758501</v>
      </c>
      <c r="Y820">
        <v>15.163188276726601</v>
      </c>
      <c r="Z820">
        <v>22.496259686991198</v>
      </c>
      <c r="AA820">
        <v>30.004687965176998</v>
      </c>
      <c r="AB820">
        <v>22.453233391857601</v>
      </c>
      <c r="AC820">
        <v>7.1331362001913501</v>
      </c>
      <c r="AD820">
        <v>15.635769266905999</v>
      </c>
      <c r="AE820">
        <v>26.522856334544699</v>
      </c>
      <c r="AF820">
        <v>17.036206206251499</v>
      </c>
      <c r="AG820">
        <v>8.7248107817772205</v>
      </c>
      <c r="AH820">
        <v>15.1961268649343</v>
      </c>
      <c r="AI820">
        <v>25.070357225754201</v>
      </c>
      <c r="AJ820">
        <v>18.305257223438701</v>
      </c>
      <c r="AK820">
        <v>12.223119330408201</v>
      </c>
      <c r="AL820">
        <v>19.25121314463</v>
      </c>
      <c r="AM820">
        <v>28.262057409296201</v>
      </c>
      <c r="AN820">
        <v>20.8718655340937</v>
      </c>
      <c r="AO820">
        <v>9.4929872510410291</v>
      </c>
      <c r="AP820">
        <v>16.973285703534199</v>
      </c>
      <c r="AQ820">
        <v>27.071086267186001</v>
      </c>
      <c r="AR820">
        <v>19.304176134372</v>
      </c>
      <c r="AS820">
        <v>10.099170896125599</v>
      </c>
      <c r="AT820">
        <v>16.9186348673475</v>
      </c>
      <c r="AU820">
        <v>26.491981528440999</v>
      </c>
      <c r="AV820">
        <v>18.836887619617499</v>
      </c>
      <c r="AW820">
        <v>13.4372300118173</v>
      </c>
      <c r="AX820">
        <v>20.322425569097501</v>
      </c>
      <c r="AY820">
        <v>27.963591709636901</v>
      </c>
      <c r="AZ820">
        <v>21.325894432634801</v>
      </c>
      <c r="BA820">
        <v>12.8421287319416</v>
      </c>
      <c r="BB820">
        <v>19.404551009503098</v>
      </c>
      <c r="BC820">
        <v>29.3668679776078</v>
      </c>
      <c r="BD820">
        <v>21.380670981099001</v>
      </c>
      <c r="BE820">
        <v>13.0467458289493</v>
      </c>
      <c r="BF820">
        <v>27.0737470463873</v>
      </c>
      <c r="BG820">
        <v>33.337588073113501</v>
      </c>
      <c r="BH820">
        <v>25.665082512132699</v>
      </c>
      <c r="BI820">
        <v>14.4259742770447</v>
      </c>
      <c r="BJ820">
        <v>21.0724692765742</v>
      </c>
      <c r="BK820">
        <v>28.919986851044001</v>
      </c>
      <c r="BL820">
        <v>22.548714713624999</v>
      </c>
    </row>
    <row r="821" spans="1:64" x14ac:dyDescent="0.25">
      <c r="A821" s="15" t="str">
        <f t="shared" si="24"/>
        <v>Net Loan Growth (last 4 qtrs)--36341</v>
      </c>
      <c r="B821" s="15" t="str">
        <f t="shared" si="25"/>
        <v>Net Loan Growth (last 4 qtrs)</v>
      </c>
      <c r="C821">
        <v>21</v>
      </c>
      <c r="D821" s="22">
        <v>36341</v>
      </c>
      <c r="E821">
        <v>-1.58</v>
      </c>
      <c r="F821">
        <v>3.89</v>
      </c>
      <c r="G821">
        <v>12.0175</v>
      </c>
      <c r="H821">
        <v>8.8581632653061195</v>
      </c>
      <c r="I821">
        <v>-2.46</v>
      </c>
      <c r="J821">
        <v>3.45</v>
      </c>
      <c r="K821">
        <v>10.81</v>
      </c>
      <c r="L821">
        <v>5.2090899001109898</v>
      </c>
      <c r="M821">
        <v>0.81</v>
      </c>
      <c r="N821">
        <v>7.94</v>
      </c>
      <c r="O821">
        <v>17.75</v>
      </c>
      <c r="P821">
        <v>13.4103893417691</v>
      </c>
      <c r="Q821">
        <v>1.7324999999999999</v>
      </c>
      <c r="R821">
        <v>3.46</v>
      </c>
      <c r="S821">
        <v>5.6749999999999998</v>
      </c>
      <c r="T821">
        <v>4.3332142857142903</v>
      </c>
      <c r="U821">
        <v>-1.5425</v>
      </c>
      <c r="V821">
        <v>4.82</v>
      </c>
      <c r="W821">
        <v>11.887499999999999</v>
      </c>
      <c r="X821">
        <v>7.0998367346938798</v>
      </c>
      <c r="Y821">
        <v>-3.09</v>
      </c>
      <c r="Z821">
        <v>2.35</v>
      </c>
      <c r="AA821">
        <v>11.56</v>
      </c>
      <c r="AB821">
        <v>4.7667816091953998</v>
      </c>
      <c r="AC821">
        <v>-5.835</v>
      </c>
      <c r="AD821">
        <v>0.115</v>
      </c>
      <c r="AE821">
        <v>6.9375</v>
      </c>
      <c r="AF821">
        <v>1.0756250000000001</v>
      </c>
      <c r="AG821">
        <v>-5.915</v>
      </c>
      <c r="AH821">
        <v>0.55000000000000004</v>
      </c>
      <c r="AI821">
        <v>6.25</v>
      </c>
      <c r="AJ821">
        <v>1.1408910891089099</v>
      </c>
      <c r="AK821">
        <v>0.92</v>
      </c>
      <c r="AL821">
        <v>4.01</v>
      </c>
      <c r="AM821">
        <v>12.51</v>
      </c>
      <c r="AN821">
        <v>6.82426966292135</v>
      </c>
      <c r="AO821">
        <v>-4.7774999999999999</v>
      </c>
      <c r="AP821">
        <v>0.68500000000000005</v>
      </c>
      <c r="AQ821">
        <v>5.8250000000000002</v>
      </c>
      <c r="AR821">
        <v>1.11799126637555</v>
      </c>
      <c r="AS821">
        <v>0.64500000000000002</v>
      </c>
      <c r="AT821">
        <v>7.3049999999999997</v>
      </c>
      <c r="AU821">
        <v>15.52</v>
      </c>
      <c r="AV821">
        <v>9.2814507772020693</v>
      </c>
      <c r="AW821">
        <v>0</v>
      </c>
      <c r="AX821">
        <v>5.24</v>
      </c>
      <c r="AY821">
        <v>12.29</v>
      </c>
      <c r="AZ821">
        <v>8.5042704626334498</v>
      </c>
      <c r="BA821">
        <v>0.55500000000000005</v>
      </c>
      <c r="BB821">
        <v>7.26</v>
      </c>
      <c r="BC821">
        <v>16.53</v>
      </c>
      <c r="BD821">
        <v>9.9724623115577895</v>
      </c>
      <c r="BE821">
        <v>-4.6900000000000004</v>
      </c>
      <c r="BF821">
        <v>2.12</v>
      </c>
      <c r="BG821">
        <v>8.91</v>
      </c>
      <c r="BH821">
        <v>4.6368085106382999</v>
      </c>
      <c r="BI821">
        <v>0.54</v>
      </c>
      <c r="BJ821">
        <v>9.01</v>
      </c>
      <c r="BK821">
        <v>17.487500000000001</v>
      </c>
      <c r="BL821">
        <v>12.021048387096799</v>
      </c>
    </row>
    <row r="822" spans="1:64" x14ac:dyDescent="0.25">
      <c r="A822" s="15" t="str">
        <f t="shared" si="24"/>
        <v>Banks w/ Loan Growth (last 4 qtrs)--36341</v>
      </c>
      <c r="B822" s="15" t="str">
        <f t="shared" si="25"/>
        <v>Banks w/ Loan Growth (last 4 qtrs)</v>
      </c>
      <c r="C822">
        <v>22</v>
      </c>
      <c r="D822" s="22">
        <v>36341</v>
      </c>
      <c r="F822">
        <v>66.326530612244895</v>
      </c>
      <c r="J822">
        <v>64.585575888051693</v>
      </c>
      <c r="N822">
        <v>74.844362462531706</v>
      </c>
      <c r="R822">
        <v>78.571428571428598</v>
      </c>
      <c r="V822">
        <v>68.639053254437897</v>
      </c>
      <c r="Z822">
        <v>57.954545454545503</v>
      </c>
      <c r="AD822">
        <v>50.877192982456101</v>
      </c>
      <c r="AH822">
        <v>51.456310679611597</v>
      </c>
      <c r="AI822"/>
      <c r="AK822"/>
      <c r="AL822">
        <v>76.404494382022506</v>
      </c>
      <c r="AP822">
        <v>53.004291845493597</v>
      </c>
      <c r="AT822">
        <v>76.275510204081598</v>
      </c>
      <c r="AX822">
        <v>74.216027874564503</v>
      </c>
      <c r="BB822">
        <v>73.809523809523796</v>
      </c>
      <c r="BF822">
        <v>59.183673469387799</v>
      </c>
      <c r="BJ822">
        <v>73.282442748091597</v>
      </c>
    </row>
    <row r="823" spans="1:64" x14ac:dyDescent="0.25">
      <c r="A823" s="15" t="str">
        <f t="shared" si="24"/>
        <v>Equity / Assets--36433</v>
      </c>
      <c r="B823" s="15" t="str">
        <f t="shared" si="25"/>
        <v>Equity / Assets</v>
      </c>
      <c r="C823">
        <v>1</v>
      </c>
      <c r="D823" s="22">
        <v>36433</v>
      </c>
      <c r="E823">
        <v>8.3367711830831706</v>
      </c>
      <c r="F823">
        <v>9.0580319880373192</v>
      </c>
      <c r="G823">
        <v>10.8054626330291</v>
      </c>
      <c r="H823">
        <v>10.333687986002699</v>
      </c>
      <c r="I823">
        <v>8.0292664386164994</v>
      </c>
      <c r="J823">
        <v>9.4266267207676702</v>
      </c>
      <c r="K823">
        <v>11.549035085331701</v>
      </c>
      <c r="L823">
        <v>10.2659133384567</v>
      </c>
      <c r="M823">
        <v>7.8281081524667799</v>
      </c>
      <c r="N823">
        <v>9.3914356959037999</v>
      </c>
      <c r="O823">
        <v>11.898138867341499</v>
      </c>
      <c r="P823">
        <v>10.661776247760301</v>
      </c>
      <c r="Q823">
        <v>9.41824565324311</v>
      </c>
      <c r="R823">
        <v>10.5423819970881</v>
      </c>
      <c r="S823">
        <v>12.374293969352401</v>
      </c>
      <c r="T823">
        <v>11.1417947145705</v>
      </c>
      <c r="U823">
        <v>7.7660687625717797</v>
      </c>
      <c r="V823">
        <v>9.1328081836891695</v>
      </c>
      <c r="W823">
        <v>11.307688355064901</v>
      </c>
      <c r="X823">
        <v>9.9343769050461894</v>
      </c>
      <c r="Y823">
        <v>8.5184442553744901</v>
      </c>
      <c r="Z823">
        <v>9.5764932379640904</v>
      </c>
      <c r="AA823">
        <v>11.191581187738301</v>
      </c>
      <c r="AB823">
        <v>10.102451512794801</v>
      </c>
      <c r="AC823">
        <v>8.4409028936238801</v>
      </c>
      <c r="AD823">
        <v>9.9952500115550595</v>
      </c>
      <c r="AE823">
        <v>11.7319924622557</v>
      </c>
      <c r="AF823">
        <v>10.4221804134447</v>
      </c>
      <c r="AG823">
        <v>8.5835652272230991</v>
      </c>
      <c r="AH823">
        <v>10.9151596672147</v>
      </c>
      <c r="AI823">
        <v>14.086926481731201</v>
      </c>
      <c r="AJ823">
        <v>12.7943111166534</v>
      </c>
      <c r="AK823">
        <v>7.8753629199502297</v>
      </c>
      <c r="AL823">
        <v>8.8358495505716004</v>
      </c>
      <c r="AM823">
        <v>10.38972843995</v>
      </c>
      <c r="AN823">
        <v>9.5888014108858606</v>
      </c>
      <c r="AO823">
        <v>8.5990909426850504</v>
      </c>
      <c r="AP823">
        <v>10.242416034669599</v>
      </c>
      <c r="AQ823">
        <v>12.4207606973059</v>
      </c>
      <c r="AR823">
        <v>10.9267147004474</v>
      </c>
      <c r="AS823">
        <v>7.6326561176626599</v>
      </c>
      <c r="AT823">
        <v>8.9516003577106709</v>
      </c>
      <c r="AU823">
        <v>11.058980681486799</v>
      </c>
      <c r="AV823">
        <v>9.7561372965275908</v>
      </c>
      <c r="AW823">
        <v>7.7892747913264602</v>
      </c>
      <c r="AX823">
        <v>9.1392462835730797</v>
      </c>
      <c r="AY823">
        <v>10.8352040578326</v>
      </c>
      <c r="AZ823">
        <v>9.5557042104018901</v>
      </c>
      <c r="BA823">
        <v>7.8636368093378701</v>
      </c>
      <c r="BB823">
        <v>9.2760746387439195</v>
      </c>
      <c r="BC823">
        <v>11.5651306427175</v>
      </c>
      <c r="BD823">
        <v>10.367286354163999</v>
      </c>
      <c r="BE823">
        <v>7.6291799024015097</v>
      </c>
      <c r="BF823">
        <v>9.5332688221048105</v>
      </c>
      <c r="BG823">
        <v>12.1867127076082</v>
      </c>
      <c r="BH823">
        <v>14.3984483127903</v>
      </c>
      <c r="BI823">
        <v>7.4915349887133198</v>
      </c>
      <c r="BJ823">
        <v>8.7446201863856992</v>
      </c>
      <c r="BK823">
        <v>10.5316416283957</v>
      </c>
      <c r="BL823">
        <v>9.6906713090740393</v>
      </c>
    </row>
    <row r="824" spans="1:64" x14ac:dyDescent="0.25">
      <c r="A824" s="15" t="str">
        <f t="shared" si="24"/>
        <v>Total Risk Based Capital Ratio--36433</v>
      </c>
      <c r="B824" s="15" t="str">
        <f t="shared" si="25"/>
        <v>Total Risk Based Capital Ratio</v>
      </c>
      <c r="C824">
        <v>2</v>
      </c>
      <c r="D824" s="22">
        <v>36433</v>
      </c>
      <c r="E824">
        <v>11.649971176559999</v>
      </c>
      <c r="F824">
        <v>14.125791862762201</v>
      </c>
      <c r="G824">
        <v>17.132277588046499</v>
      </c>
      <c r="H824">
        <v>16.727645464657702</v>
      </c>
      <c r="I824">
        <v>11.928837527560299</v>
      </c>
      <c r="J824">
        <v>14.3499325708007</v>
      </c>
      <c r="K824">
        <v>18.4734929189121</v>
      </c>
      <c r="L824">
        <v>16.128430186970299</v>
      </c>
      <c r="M824">
        <v>12.3121129408907</v>
      </c>
      <c r="N824">
        <v>15.2181888756022</v>
      </c>
      <c r="O824">
        <v>20.487874091089701</v>
      </c>
      <c r="P824">
        <v>18.241017768503301</v>
      </c>
      <c r="Q824">
        <v>14.010924090055401</v>
      </c>
      <c r="R824">
        <v>16.7790496915636</v>
      </c>
      <c r="S824">
        <v>22.4926751230667</v>
      </c>
      <c r="T824">
        <v>18.723291504763299</v>
      </c>
      <c r="U824">
        <v>11.715388770499301</v>
      </c>
      <c r="V824">
        <v>13.6334049046026</v>
      </c>
      <c r="W824">
        <v>17.620735727508499</v>
      </c>
      <c r="X824">
        <v>15.3666472844311</v>
      </c>
      <c r="Y824">
        <v>12.838174865205101</v>
      </c>
      <c r="Z824">
        <v>14.910566216536401</v>
      </c>
      <c r="AA824">
        <v>17.473092848774201</v>
      </c>
      <c r="AB824">
        <v>15.881870700074201</v>
      </c>
      <c r="AC824">
        <v>12.533208790759399</v>
      </c>
      <c r="AD824">
        <v>15.482887585252399</v>
      </c>
      <c r="AE824">
        <v>19.571509755050901</v>
      </c>
      <c r="AF824">
        <v>16.7133092365724</v>
      </c>
      <c r="AG824">
        <v>12.001368048669701</v>
      </c>
      <c r="AH824">
        <v>16.104506497096999</v>
      </c>
      <c r="AI824">
        <v>22.282145105186299</v>
      </c>
      <c r="AJ824">
        <v>19.715809215376201</v>
      </c>
      <c r="AK824">
        <v>11.975940459658901</v>
      </c>
      <c r="AL824">
        <v>15.0058975143069</v>
      </c>
      <c r="AM824">
        <v>18.305610256840001</v>
      </c>
      <c r="AN824">
        <v>15.8884123136755</v>
      </c>
      <c r="AO824">
        <v>12.5237648948989</v>
      </c>
      <c r="AP824">
        <v>15.4429155722817</v>
      </c>
      <c r="AQ824">
        <v>19.333762213019199</v>
      </c>
      <c r="AR824">
        <v>16.9922474145765</v>
      </c>
      <c r="AS824">
        <v>11.296459736872</v>
      </c>
      <c r="AT824">
        <v>13.293654268400401</v>
      </c>
      <c r="AU824">
        <v>17.027660771886499</v>
      </c>
      <c r="AV824">
        <v>15.0038795103452</v>
      </c>
      <c r="AW824">
        <v>12.3551455227181</v>
      </c>
      <c r="AX824">
        <v>14.8350408388498</v>
      </c>
      <c r="AY824">
        <v>18.3056292048812</v>
      </c>
      <c r="AZ824">
        <v>16.0242700369052</v>
      </c>
      <c r="BA824">
        <v>11.512748691382599</v>
      </c>
      <c r="BB824">
        <v>13.498575329114701</v>
      </c>
      <c r="BC824">
        <v>17.812551569757801</v>
      </c>
      <c r="BD824">
        <v>15.7165437042182</v>
      </c>
      <c r="BE824">
        <v>12.0644669997899</v>
      </c>
      <c r="BF824">
        <v>14.564562607910601</v>
      </c>
      <c r="BG824">
        <v>19.035481945443099</v>
      </c>
      <c r="BH824">
        <v>29.016833746086501</v>
      </c>
      <c r="BI824">
        <v>11.140634166623901</v>
      </c>
      <c r="BJ824">
        <v>12.336537722271601</v>
      </c>
      <c r="BK824">
        <v>16.751419611831501</v>
      </c>
      <c r="BL824">
        <v>14.4755809186239</v>
      </c>
    </row>
    <row r="825" spans="1:64" x14ac:dyDescent="0.25">
      <c r="A825" s="15" t="str">
        <f t="shared" si="24"/>
        <v>Tier 1 Leverage Ratio--36433</v>
      </c>
      <c r="B825" s="15" t="str">
        <f t="shared" si="25"/>
        <v>Tier 1 Leverage Ratio</v>
      </c>
      <c r="C825">
        <v>3</v>
      </c>
      <c r="D825" s="22">
        <v>36433</v>
      </c>
      <c r="E825">
        <v>8.0060630969988402</v>
      </c>
      <c r="F825">
        <v>9.3027519765060003</v>
      </c>
      <c r="G825">
        <v>10.9969310921385</v>
      </c>
      <c r="H825">
        <v>10.592318906728099</v>
      </c>
      <c r="I825">
        <v>8.0449499556333297</v>
      </c>
      <c r="J825">
        <v>9.3567597412841099</v>
      </c>
      <c r="K825">
        <v>11.4590412462753</v>
      </c>
      <c r="L825">
        <v>10.2465833982116</v>
      </c>
      <c r="M825">
        <v>7.8745218961765797</v>
      </c>
      <c r="N825">
        <v>9.33916581282827</v>
      </c>
      <c r="O825">
        <v>11.814695406607701</v>
      </c>
      <c r="P825">
        <v>10.739560365359599</v>
      </c>
      <c r="Q825">
        <v>9.6389660097592493</v>
      </c>
      <c r="R825">
        <v>10.528395643602501</v>
      </c>
      <c r="S825">
        <v>12.6985415003274</v>
      </c>
      <c r="T825">
        <v>11.2903589215385</v>
      </c>
      <c r="U825">
        <v>7.8380528444586899</v>
      </c>
      <c r="V825">
        <v>8.9967244337465395</v>
      </c>
      <c r="W825">
        <v>10.9204714328711</v>
      </c>
      <c r="X825">
        <v>9.7810755790405306</v>
      </c>
      <c r="Y825">
        <v>8.8811971043245208</v>
      </c>
      <c r="Z825">
        <v>9.7138735272902093</v>
      </c>
      <c r="AA825">
        <v>11.4575082041417</v>
      </c>
      <c r="AB825">
        <v>10.3120371555807</v>
      </c>
      <c r="AC825">
        <v>8.4593045603407795</v>
      </c>
      <c r="AD825">
        <v>10.1970483157542</v>
      </c>
      <c r="AE825">
        <v>11.740991890648299</v>
      </c>
      <c r="AF825">
        <v>10.584604398610599</v>
      </c>
      <c r="AG825">
        <v>8.6304968090673402</v>
      </c>
      <c r="AH825">
        <v>11.0189124670772</v>
      </c>
      <c r="AI825">
        <v>14.006204964659201</v>
      </c>
      <c r="AJ825">
        <v>12.9406307733039</v>
      </c>
      <c r="AK825">
        <v>7.6964347989376796</v>
      </c>
      <c r="AL825">
        <v>9.0500738596967203</v>
      </c>
      <c r="AM825">
        <v>10.940737670949</v>
      </c>
      <c r="AN825">
        <v>9.7265746788925593</v>
      </c>
      <c r="AO825">
        <v>8.5632688927943796</v>
      </c>
      <c r="AP825">
        <v>10.055681734925599</v>
      </c>
      <c r="AQ825">
        <v>12.2888687484551</v>
      </c>
      <c r="AR825">
        <v>10.918946715564299</v>
      </c>
      <c r="AS825">
        <v>7.6714670188652496</v>
      </c>
      <c r="AT825">
        <v>8.9986766697303295</v>
      </c>
      <c r="AU825">
        <v>10.9810573318154</v>
      </c>
      <c r="AV825">
        <v>9.7848661018858198</v>
      </c>
      <c r="AW825">
        <v>7.8227812521584204</v>
      </c>
      <c r="AX825">
        <v>9.1998715744919402</v>
      </c>
      <c r="AY825">
        <v>10.862881035864101</v>
      </c>
      <c r="AZ825">
        <v>9.6197280091564608</v>
      </c>
      <c r="BA825">
        <v>7.7792441218279098</v>
      </c>
      <c r="BB825">
        <v>9.0624282688700593</v>
      </c>
      <c r="BC825">
        <v>11.269687027833999</v>
      </c>
      <c r="BD825">
        <v>10.1984711630862</v>
      </c>
      <c r="BE825">
        <v>7.7749020475250097</v>
      </c>
      <c r="BF825">
        <v>9.6184508609379105</v>
      </c>
      <c r="BG825">
        <v>11.6954761656394</v>
      </c>
      <c r="BH825">
        <v>13.9859927294636</v>
      </c>
      <c r="BI825">
        <v>7.6781504296904703</v>
      </c>
      <c r="BJ825">
        <v>8.8325251771727</v>
      </c>
      <c r="BK825">
        <v>10.5585186211355</v>
      </c>
      <c r="BL825">
        <v>9.5732619341906595</v>
      </c>
    </row>
    <row r="826" spans="1:64" x14ac:dyDescent="0.25">
      <c r="A826" s="15" t="str">
        <f t="shared" si="24"/>
        <v>ALLL / Nonaccrual Loans--36433</v>
      </c>
      <c r="B826" s="15" t="str">
        <f t="shared" si="25"/>
        <v>ALLL / Nonaccrual Loans</v>
      </c>
      <c r="C826">
        <v>4</v>
      </c>
      <c r="D826" s="22">
        <v>36433</v>
      </c>
      <c r="E826">
        <v>152.20227685446599</v>
      </c>
      <c r="F826">
        <v>276.92307692307702</v>
      </c>
      <c r="G826">
        <v>914.930955120828</v>
      </c>
      <c r="H826">
        <v>1617.4968659712099</v>
      </c>
      <c r="I826">
        <v>144.00921658986201</v>
      </c>
      <c r="J826">
        <v>296.15384615384602</v>
      </c>
      <c r="K826">
        <v>840</v>
      </c>
      <c r="L826">
        <v>1139.7832482885101</v>
      </c>
      <c r="M826">
        <v>146.655210054284</v>
      </c>
      <c r="N826">
        <v>317.16517857142901</v>
      </c>
      <c r="O826">
        <v>837.67688679245305</v>
      </c>
      <c r="P826">
        <v>1123.8547153047</v>
      </c>
      <c r="Q826">
        <v>172.32323232323199</v>
      </c>
      <c r="R826">
        <v>289.85507246376801</v>
      </c>
      <c r="S826">
        <v>735.57692307692298</v>
      </c>
      <c r="T826">
        <v>636.08628419476099</v>
      </c>
      <c r="U826">
        <v>152.67857142857099</v>
      </c>
      <c r="V826">
        <v>315.66802875214103</v>
      </c>
      <c r="W826">
        <v>917.51937984496101</v>
      </c>
      <c r="X826">
        <v>1299.71622609831</v>
      </c>
      <c r="Y826">
        <v>112.466381901598</v>
      </c>
      <c r="Z826">
        <v>233.333333333333</v>
      </c>
      <c r="AA826">
        <v>642.54385964912296</v>
      </c>
      <c r="AB826">
        <v>1326.0651999960901</v>
      </c>
      <c r="AC826">
        <v>129.247557997558</v>
      </c>
      <c r="AD826">
        <v>259.34656741108398</v>
      </c>
      <c r="AE826">
        <v>743.43220338983099</v>
      </c>
      <c r="AF826">
        <v>1640.1973696544801</v>
      </c>
      <c r="AG826">
        <v>160.31739654479699</v>
      </c>
      <c r="AH826">
        <v>390.34003091190101</v>
      </c>
      <c r="AI826">
        <v>1337.6885360992801</v>
      </c>
      <c r="AJ826">
        <v>2386.2815518614202</v>
      </c>
      <c r="AK826">
        <v>119.248930252737</v>
      </c>
      <c r="AL826">
        <v>220.31228788633001</v>
      </c>
      <c r="AM826">
        <v>740.016233766234</v>
      </c>
      <c r="AN826">
        <v>788.20496438944997</v>
      </c>
      <c r="AO826">
        <v>128.45495672698701</v>
      </c>
      <c r="AP826">
        <v>274.87100103199202</v>
      </c>
      <c r="AQ826">
        <v>804.51482479784397</v>
      </c>
      <c r="AR826">
        <v>1113.30759171258</v>
      </c>
      <c r="AS826">
        <v>145.18544339096499</v>
      </c>
      <c r="AT826">
        <v>286.69981916817397</v>
      </c>
      <c r="AU826">
        <v>690.80814784562006</v>
      </c>
      <c r="AV826">
        <v>1036.62377439685</v>
      </c>
      <c r="AW826">
        <v>135.00612307378299</v>
      </c>
      <c r="AX826">
        <v>280.78407501424601</v>
      </c>
      <c r="AY826">
        <v>699.45025083611995</v>
      </c>
      <c r="AZ826">
        <v>926.91913766533401</v>
      </c>
      <c r="BA826">
        <v>115.78671217485299</v>
      </c>
      <c r="BB826">
        <v>256.38622974963198</v>
      </c>
      <c r="BC826">
        <v>693.68338739573699</v>
      </c>
      <c r="BD826">
        <v>1652.5229104760299</v>
      </c>
      <c r="BE826">
        <v>410.44297195810202</v>
      </c>
      <c r="BF826">
        <v>861.047546402237</v>
      </c>
      <c r="BG826">
        <v>2764.4230769230799</v>
      </c>
      <c r="BH826">
        <v>2717.4794976662502</v>
      </c>
      <c r="BI826">
        <v>148.16234946603001</v>
      </c>
      <c r="BJ826">
        <v>351.16279069767398</v>
      </c>
      <c r="BK826">
        <v>1521.8452380952399</v>
      </c>
      <c r="BL826">
        <v>3385.3525849366101</v>
      </c>
    </row>
    <row r="827" spans="1:64" x14ac:dyDescent="0.25">
      <c r="A827" s="15" t="str">
        <f t="shared" si="24"/>
        <v>[NCL + OREO] / [Total Loans + OREO]--36433</v>
      </c>
      <c r="B827" s="15" t="str">
        <f t="shared" si="25"/>
        <v>[NCL + OREO] / [Total Loans + OREO]</v>
      </c>
      <c r="C827">
        <v>5</v>
      </c>
      <c r="D827" s="22">
        <v>36433</v>
      </c>
      <c r="E827">
        <v>0.39514187036648502</v>
      </c>
      <c r="F827">
        <v>0.89145277090119901</v>
      </c>
      <c r="G827">
        <v>1.6645525342901999</v>
      </c>
      <c r="H827">
        <v>1.3040125710016399</v>
      </c>
      <c r="I827">
        <v>0.29155834385818702</v>
      </c>
      <c r="J827">
        <v>0.85526940986410704</v>
      </c>
      <c r="K827">
        <v>1.7909555660173699</v>
      </c>
      <c r="L827">
        <v>1.2861989971704599</v>
      </c>
      <c r="M827">
        <v>0.22787837439690101</v>
      </c>
      <c r="N827">
        <v>0.71102538631599599</v>
      </c>
      <c r="O827">
        <v>1.5153704604589</v>
      </c>
      <c r="P827">
        <v>1.1129211079077601</v>
      </c>
      <c r="Q827">
        <v>0.76637867049571595</v>
      </c>
      <c r="R827">
        <v>1.04641252277011</v>
      </c>
      <c r="S827">
        <v>1.49829231584603</v>
      </c>
      <c r="T827">
        <v>1.2903846649385999</v>
      </c>
      <c r="U827">
        <v>0.21873308067135899</v>
      </c>
      <c r="V827">
        <v>0.65587838666176301</v>
      </c>
      <c r="W827">
        <v>1.4561778069743301</v>
      </c>
      <c r="X827">
        <v>1.0919969339614599</v>
      </c>
      <c r="Y827">
        <v>0.33796309500042798</v>
      </c>
      <c r="Z827">
        <v>0.96025765919799599</v>
      </c>
      <c r="AA827">
        <v>2.2704124150447198</v>
      </c>
      <c r="AB827">
        <v>1.6447234591756601</v>
      </c>
      <c r="AC827">
        <v>0.56658550167234401</v>
      </c>
      <c r="AD827">
        <v>1.48208144947423</v>
      </c>
      <c r="AE827">
        <v>2.57747522636837</v>
      </c>
      <c r="AF827">
        <v>1.88385223889702</v>
      </c>
      <c r="AG827">
        <v>0.399455995551388</v>
      </c>
      <c r="AH827">
        <v>1.28582296291419</v>
      </c>
      <c r="AI827">
        <v>2.5505021275574902</v>
      </c>
      <c r="AJ827">
        <v>1.7245569414087101</v>
      </c>
      <c r="AK827">
        <v>0.26313103244904701</v>
      </c>
      <c r="AL827">
        <v>0.69360432292926899</v>
      </c>
      <c r="AM827">
        <v>1.17876595398748</v>
      </c>
      <c r="AN827">
        <v>0.97213947683120805</v>
      </c>
      <c r="AO827">
        <v>0.38392628615305902</v>
      </c>
      <c r="AP827">
        <v>1.10563020921925</v>
      </c>
      <c r="AQ827">
        <v>2.3153673557072598</v>
      </c>
      <c r="AR827">
        <v>1.59185505803462</v>
      </c>
      <c r="AS827">
        <v>0.28725577120861001</v>
      </c>
      <c r="AT827">
        <v>0.76742150072320703</v>
      </c>
      <c r="AU827">
        <v>1.5704581889309099</v>
      </c>
      <c r="AV827">
        <v>1.1914946247045699</v>
      </c>
      <c r="AW827">
        <v>0.284400109824888</v>
      </c>
      <c r="AX827">
        <v>0.71953889146556504</v>
      </c>
      <c r="AY827">
        <v>1.38162840283101</v>
      </c>
      <c r="AZ827">
        <v>1.0386395529770001</v>
      </c>
      <c r="BA827">
        <v>0.20463013174252301</v>
      </c>
      <c r="BB827">
        <v>0.79527546568853102</v>
      </c>
      <c r="BC827">
        <v>1.59032888418229</v>
      </c>
      <c r="BD827">
        <v>1.2410257300483301</v>
      </c>
      <c r="BE827">
        <v>0.25711993552393397</v>
      </c>
      <c r="BF827">
        <v>0.63215491859195805</v>
      </c>
      <c r="BG827">
        <v>1.5167041710319</v>
      </c>
      <c r="BH827">
        <v>1.1260246108487799</v>
      </c>
      <c r="BI827">
        <v>9.3359473986049393E-2</v>
      </c>
      <c r="BJ827">
        <v>0.42058116670308099</v>
      </c>
      <c r="BK827">
        <v>1.0444182549681</v>
      </c>
      <c r="BL827">
        <v>0.79909308925021805</v>
      </c>
    </row>
    <row r="828" spans="1:64" x14ac:dyDescent="0.25">
      <c r="A828" s="15" t="str">
        <f t="shared" si="24"/>
        <v>[Noncurrent + Delinquent Loans] / [Capital + ALLL]--36433</v>
      </c>
      <c r="B828" s="15" t="str">
        <f t="shared" si="25"/>
        <v>[Noncurrent + Delinquent Loans] / [Capital + ALLL]</v>
      </c>
      <c r="C828">
        <v>6</v>
      </c>
      <c r="D828" s="22">
        <v>36433</v>
      </c>
      <c r="E828">
        <v>7.4228945482980997</v>
      </c>
      <c r="F828">
        <v>13.582198287141001</v>
      </c>
      <c r="G828">
        <v>21.356903538052901</v>
      </c>
      <c r="H828">
        <v>15.488819937376499</v>
      </c>
      <c r="I828">
        <v>5.3851726636078201</v>
      </c>
      <c r="J828">
        <v>11.060692002268899</v>
      </c>
      <c r="K828">
        <v>19.0753690753691</v>
      </c>
      <c r="L828">
        <v>13.975618018404701</v>
      </c>
      <c r="M828">
        <v>4.5131666866209903</v>
      </c>
      <c r="N828">
        <v>9.9167568976401697</v>
      </c>
      <c r="O828">
        <v>17.541160366011098</v>
      </c>
      <c r="P828">
        <v>12.716722703508699</v>
      </c>
      <c r="Q828">
        <v>9.5370711079013795</v>
      </c>
      <c r="R828">
        <v>13.9793652400081</v>
      </c>
      <c r="S828">
        <v>18.731763671996099</v>
      </c>
      <c r="T828">
        <v>14.967077273247501</v>
      </c>
      <c r="U828">
        <v>5.0109851080326298</v>
      </c>
      <c r="V828">
        <v>10.071736870171399</v>
      </c>
      <c r="W828">
        <v>16.7543097699374</v>
      </c>
      <c r="X828">
        <v>12.803836695658299</v>
      </c>
      <c r="Y828">
        <v>6.3637754321554203</v>
      </c>
      <c r="Z828">
        <v>14.7829207032652</v>
      </c>
      <c r="AA828">
        <v>23.130193905817201</v>
      </c>
      <c r="AB828">
        <v>17.328746107510899</v>
      </c>
      <c r="AC828">
        <v>6.2434466325253997</v>
      </c>
      <c r="AD828">
        <v>12.122745338441201</v>
      </c>
      <c r="AE828">
        <v>22.000508324424999</v>
      </c>
      <c r="AF828">
        <v>14.6135144651102</v>
      </c>
      <c r="AG828">
        <v>4.1814985836673397</v>
      </c>
      <c r="AH828">
        <v>8.7477797513321498</v>
      </c>
      <c r="AI828">
        <v>19.641216709575101</v>
      </c>
      <c r="AJ828">
        <v>13.8828616997606</v>
      </c>
      <c r="AK828">
        <v>7.4717535985141597</v>
      </c>
      <c r="AL828">
        <v>12.847794359964199</v>
      </c>
      <c r="AM828">
        <v>24.920760697305901</v>
      </c>
      <c r="AN828">
        <v>17.596632918586501</v>
      </c>
      <c r="AO828">
        <v>4.8034934497816604</v>
      </c>
      <c r="AP828">
        <v>10.6626047220107</v>
      </c>
      <c r="AQ828">
        <v>19.185382565664298</v>
      </c>
      <c r="AR828">
        <v>13.9569952898841</v>
      </c>
      <c r="AS828">
        <v>5.9211726930648299</v>
      </c>
      <c r="AT828">
        <v>11.2059572591352</v>
      </c>
      <c r="AU828">
        <v>19.445176401254699</v>
      </c>
      <c r="AV828">
        <v>14.5862797981812</v>
      </c>
      <c r="AW828">
        <v>6.3154374038080601</v>
      </c>
      <c r="AX828">
        <v>12.149748760431899</v>
      </c>
      <c r="AY828">
        <v>20.1027314168741</v>
      </c>
      <c r="AZ828">
        <v>14.8636031237157</v>
      </c>
      <c r="BA828">
        <v>5.3061268724460096</v>
      </c>
      <c r="BB828">
        <v>11.174499348942801</v>
      </c>
      <c r="BC828">
        <v>19.898163419950102</v>
      </c>
      <c r="BD828">
        <v>15.322360810454599</v>
      </c>
      <c r="BE828">
        <v>5.8537685796835897</v>
      </c>
      <c r="BF828">
        <v>12.280151273867199</v>
      </c>
      <c r="BG828">
        <v>16.490907537765299</v>
      </c>
      <c r="BH828">
        <v>13.9384694985597</v>
      </c>
      <c r="BI828">
        <v>3.8474078904466902</v>
      </c>
      <c r="BJ828">
        <v>8.6956521739130395</v>
      </c>
      <c r="BK828">
        <v>14.971670577462399</v>
      </c>
      <c r="BL828">
        <v>10.738357250468001</v>
      </c>
    </row>
    <row r="829" spans="1:64" x14ac:dyDescent="0.25">
      <c r="A829" s="15" t="str">
        <f t="shared" si="24"/>
        <v xml:space="preserve">  Ag [NCL+DQ] / [Capital + ALLL]--36433</v>
      </c>
      <c r="B829" s="15" t="str">
        <f t="shared" si="25"/>
        <v xml:space="preserve">  Ag [NCL+DQ] / [Capital + ALLL]</v>
      </c>
      <c r="C829">
        <v>7</v>
      </c>
      <c r="D829" s="22">
        <v>36433</v>
      </c>
      <c r="E829">
        <v>0</v>
      </c>
      <c r="F829">
        <v>9.5103216017615802E-2</v>
      </c>
      <c r="G829">
        <v>2.4258993084462501</v>
      </c>
      <c r="H829">
        <v>2.7481303386581599</v>
      </c>
      <c r="I829">
        <v>0</v>
      </c>
      <c r="J829">
        <v>0.273722627737226</v>
      </c>
      <c r="K829">
        <v>4.2246982358403002</v>
      </c>
      <c r="L829">
        <v>3.4095789065886701</v>
      </c>
      <c r="M829">
        <v>0</v>
      </c>
      <c r="N829">
        <v>0</v>
      </c>
      <c r="O829">
        <v>0.97700209558653295</v>
      </c>
      <c r="P829">
        <v>1.47657191830993</v>
      </c>
      <c r="Q829">
        <v>0</v>
      </c>
      <c r="R829">
        <v>0</v>
      </c>
      <c r="S829">
        <v>0</v>
      </c>
      <c r="T829">
        <v>8.0930799405872708E-3</v>
      </c>
      <c r="U829">
        <v>0</v>
      </c>
      <c r="V829">
        <v>6.20101543870838E-2</v>
      </c>
      <c r="W829">
        <v>3.1202667416542802</v>
      </c>
      <c r="X829">
        <v>2.8740406614224501</v>
      </c>
      <c r="Y829">
        <v>0</v>
      </c>
      <c r="Z829">
        <v>0.16604400166044</v>
      </c>
      <c r="AA829">
        <v>5.1855163164953098</v>
      </c>
      <c r="AB829">
        <v>4.3121532468795403</v>
      </c>
      <c r="AC829">
        <v>0.84390946661654098</v>
      </c>
      <c r="AD829">
        <v>4.1335788868235799</v>
      </c>
      <c r="AE829">
        <v>10.0049500801279</v>
      </c>
      <c r="AF829">
        <v>6.7161541192284204</v>
      </c>
      <c r="AG829">
        <v>0</v>
      </c>
      <c r="AH829">
        <v>1.4347202295552399</v>
      </c>
      <c r="AI829">
        <v>5.5843427086999</v>
      </c>
      <c r="AJ829">
        <v>4.4636597570455203</v>
      </c>
      <c r="AK829">
        <v>0</v>
      </c>
      <c r="AL829">
        <v>0</v>
      </c>
      <c r="AM829">
        <v>2.0134228187919501</v>
      </c>
      <c r="AN829">
        <v>2.3021818569991099</v>
      </c>
      <c r="AO829">
        <v>0.273722627737226</v>
      </c>
      <c r="AP829">
        <v>3.125</v>
      </c>
      <c r="AQ829">
        <v>8.5081310393589504</v>
      </c>
      <c r="AR829">
        <v>6.4448597393695097</v>
      </c>
      <c r="AS829">
        <v>0</v>
      </c>
      <c r="AT829">
        <v>0.164282958437418</v>
      </c>
      <c r="AU829">
        <v>3.4391689207934499</v>
      </c>
      <c r="AV829">
        <v>3.4101795163250199</v>
      </c>
      <c r="AW829">
        <v>0</v>
      </c>
      <c r="AX829">
        <v>0</v>
      </c>
      <c r="AY829">
        <v>0.68920205953950098</v>
      </c>
      <c r="AZ829">
        <v>1.3324729579244701</v>
      </c>
      <c r="BA829">
        <v>0</v>
      </c>
      <c r="BB829">
        <v>0</v>
      </c>
      <c r="BC829">
        <v>0.389272943635596</v>
      </c>
      <c r="BD829">
        <v>1.48557367208797</v>
      </c>
      <c r="BE829">
        <v>0</v>
      </c>
      <c r="BF829">
        <v>0</v>
      </c>
      <c r="BG829">
        <v>2.5977515764446801</v>
      </c>
      <c r="BH829">
        <v>1.6712406035886</v>
      </c>
      <c r="BI829">
        <v>0</v>
      </c>
      <c r="BJ829">
        <v>0</v>
      </c>
      <c r="BK829">
        <v>0</v>
      </c>
      <c r="BL829">
        <v>0.36840468960362099</v>
      </c>
    </row>
    <row r="830" spans="1:64" x14ac:dyDescent="0.25">
      <c r="A830" s="15" t="str">
        <f t="shared" si="24"/>
        <v xml:space="preserve">  CLD [NCL+DQ] / [Capital + ALLL]--36433</v>
      </c>
      <c r="B830" s="15" t="str">
        <f t="shared" si="25"/>
        <v xml:space="preserve">  CLD [NCL+DQ] / [Capital + ALLL]</v>
      </c>
      <c r="C830">
        <v>8</v>
      </c>
      <c r="D830" s="22">
        <v>36433</v>
      </c>
      <c r="E830">
        <v>0</v>
      </c>
      <c r="F830">
        <v>0</v>
      </c>
      <c r="G830">
        <v>0</v>
      </c>
      <c r="H830">
        <v>0.163702618935264</v>
      </c>
      <c r="I830">
        <v>0</v>
      </c>
      <c r="J830">
        <v>0</v>
      </c>
      <c r="K830">
        <v>0</v>
      </c>
      <c r="L830">
        <v>0.19403339474710399</v>
      </c>
      <c r="M830">
        <v>0</v>
      </c>
      <c r="N830">
        <v>0</v>
      </c>
      <c r="O830">
        <v>0</v>
      </c>
      <c r="P830">
        <v>0.28877954455286697</v>
      </c>
      <c r="Q830">
        <v>0</v>
      </c>
      <c r="R830">
        <v>0</v>
      </c>
      <c r="S830">
        <v>0</v>
      </c>
      <c r="T830">
        <v>0</v>
      </c>
      <c r="U830">
        <v>0</v>
      </c>
      <c r="V830">
        <v>0</v>
      </c>
      <c r="W830">
        <v>0</v>
      </c>
      <c r="X830">
        <v>0.22051463211668201</v>
      </c>
      <c r="Y830">
        <v>0</v>
      </c>
      <c r="Z830">
        <v>0</v>
      </c>
      <c r="AA830">
        <v>0</v>
      </c>
      <c r="AB830">
        <v>0.40581995178836</v>
      </c>
      <c r="AC830">
        <v>0</v>
      </c>
      <c r="AD830">
        <v>0</v>
      </c>
      <c r="AE830">
        <v>0</v>
      </c>
      <c r="AF830">
        <v>0.158532384554184</v>
      </c>
      <c r="AG830">
        <v>0</v>
      </c>
      <c r="AH830">
        <v>0</v>
      </c>
      <c r="AI830">
        <v>0</v>
      </c>
      <c r="AJ830">
        <v>0.109436063185223</v>
      </c>
      <c r="AK830">
        <v>0</v>
      </c>
      <c r="AL830">
        <v>0</v>
      </c>
      <c r="AM830">
        <v>0</v>
      </c>
      <c r="AN830">
        <v>0.40611675969313599</v>
      </c>
      <c r="AO830">
        <v>0</v>
      </c>
      <c r="AP830">
        <v>0</v>
      </c>
      <c r="AQ830">
        <v>0</v>
      </c>
      <c r="AR830">
        <v>9.2109672574356205E-2</v>
      </c>
      <c r="AS830">
        <v>0</v>
      </c>
      <c r="AT830">
        <v>0</v>
      </c>
      <c r="AU830">
        <v>0</v>
      </c>
      <c r="AV830">
        <v>0.329128049662127</v>
      </c>
      <c r="AW830">
        <v>0</v>
      </c>
      <c r="AX830">
        <v>0</v>
      </c>
      <c r="AY830">
        <v>0</v>
      </c>
      <c r="AZ830">
        <v>0.307696633327673</v>
      </c>
      <c r="BA830">
        <v>0</v>
      </c>
      <c r="BB830">
        <v>0</v>
      </c>
      <c r="BC830">
        <v>0</v>
      </c>
      <c r="BD830">
        <v>0.29931034745711899</v>
      </c>
      <c r="BE830">
        <v>0</v>
      </c>
      <c r="BF830">
        <v>0</v>
      </c>
      <c r="BG830">
        <v>2.9392495295519801E-2</v>
      </c>
      <c r="BH830">
        <v>0.31068681523133201</v>
      </c>
      <c r="BI830">
        <v>0</v>
      </c>
      <c r="BJ830">
        <v>0</v>
      </c>
      <c r="BK830">
        <v>0</v>
      </c>
      <c r="BL830">
        <v>0.41196791806796701</v>
      </c>
    </row>
    <row r="831" spans="1:64" x14ac:dyDescent="0.25">
      <c r="A831" s="15" t="str">
        <f t="shared" si="24"/>
        <v xml:space="preserve">  CRE [NCL+DQ] / [Capital + ALLL]--36433</v>
      </c>
      <c r="B831" s="15" t="str">
        <f t="shared" si="25"/>
        <v xml:space="preserve">  CRE [NCL+DQ] / [Capital + ALLL]</v>
      </c>
      <c r="C831">
        <v>9</v>
      </c>
      <c r="D831" s="22">
        <v>36433</v>
      </c>
      <c r="E831">
        <v>0</v>
      </c>
      <c r="F831">
        <v>0.230442028101911</v>
      </c>
      <c r="G831">
        <v>2.4104593867717599</v>
      </c>
      <c r="H831">
        <v>1.9343711730872699</v>
      </c>
      <c r="I831">
        <v>0</v>
      </c>
      <c r="J831">
        <v>0</v>
      </c>
      <c r="K831">
        <v>2.0567698846387401</v>
      </c>
      <c r="L831">
        <v>1.6749071430187601</v>
      </c>
      <c r="M831">
        <v>0</v>
      </c>
      <c r="N831">
        <v>0.317373612304922</v>
      </c>
      <c r="O831">
        <v>2.47798217798525</v>
      </c>
      <c r="P831">
        <v>1.8798882589407999</v>
      </c>
      <c r="Q831">
        <v>0</v>
      </c>
      <c r="R831">
        <v>0</v>
      </c>
      <c r="S831">
        <v>0.86763875659582501</v>
      </c>
      <c r="T831">
        <v>2.69152930575305</v>
      </c>
      <c r="U831">
        <v>0</v>
      </c>
      <c r="V831">
        <v>0</v>
      </c>
      <c r="W831">
        <v>2.0214554921681498</v>
      </c>
      <c r="X831">
        <v>1.5478993737862901</v>
      </c>
      <c r="Y831">
        <v>0</v>
      </c>
      <c r="Z831">
        <v>0.22107590272660299</v>
      </c>
      <c r="AA831">
        <v>1.8918021905078</v>
      </c>
      <c r="AB831">
        <v>2.17774438494025</v>
      </c>
      <c r="AC831">
        <v>0</v>
      </c>
      <c r="AD831">
        <v>0.299244757441473</v>
      </c>
      <c r="AE831">
        <v>2.3482670716371601</v>
      </c>
      <c r="AF831">
        <v>1.92206376208009</v>
      </c>
      <c r="AG831">
        <v>0</v>
      </c>
      <c r="AH831">
        <v>0</v>
      </c>
      <c r="AI831">
        <v>0.17960672323256999</v>
      </c>
      <c r="AJ831">
        <v>0.58581516265843303</v>
      </c>
      <c r="AK831">
        <v>0</v>
      </c>
      <c r="AL831">
        <v>1.3209393346379601</v>
      </c>
      <c r="AM831">
        <v>3.6577181208053702</v>
      </c>
      <c r="AN831">
        <v>3.3037635110142798</v>
      </c>
      <c r="AO831">
        <v>0</v>
      </c>
      <c r="AP831">
        <v>0</v>
      </c>
      <c r="AQ831">
        <v>1.3013523858127101</v>
      </c>
      <c r="AR831">
        <v>1.2399098428984401</v>
      </c>
      <c r="AS831">
        <v>0</v>
      </c>
      <c r="AT831">
        <v>0.27634473090131201</v>
      </c>
      <c r="AU831">
        <v>2.7457014571560001</v>
      </c>
      <c r="AV831">
        <v>2.1015093737797801</v>
      </c>
      <c r="AW831">
        <v>0</v>
      </c>
      <c r="AX831">
        <v>0.309673743586518</v>
      </c>
      <c r="AY831">
        <v>2.60805194805195</v>
      </c>
      <c r="AZ831">
        <v>2.1858345817438201</v>
      </c>
      <c r="BA831">
        <v>0</v>
      </c>
      <c r="BB831">
        <v>0.11993344553431</v>
      </c>
      <c r="BC831">
        <v>2.4364811119650098</v>
      </c>
      <c r="BD831">
        <v>1.9838259021643501</v>
      </c>
      <c r="BE831">
        <v>0</v>
      </c>
      <c r="BF831">
        <v>0.16261453658469399</v>
      </c>
      <c r="BG831">
        <v>1.3586858626349201</v>
      </c>
      <c r="BH831">
        <v>1.3970638205514601</v>
      </c>
      <c r="BI831">
        <v>0</v>
      </c>
      <c r="BJ831">
        <v>0.138827532964091</v>
      </c>
      <c r="BK831">
        <v>2.81459313096765</v>
      </c>
      <c r="BL831">
        <v>1.9695623859924001</v>
      </c>
    </row>
    <row r="832" spans="1:64" x14ac:dyDescent="0.25">
      <c r="A832" s="15" t="str">
        <f t="shared" si="24"/>
        <v xml:space="preserve">  Res RE [NCL+DQ] / [Capital + ALLL]--36433</v>
      </c>
      <c r="B832" s="15" t="str">
        <f t="shared" si="25"/>
        <v xml:space="preserve">  Res RE [NCL+DQ] / [Capital + ALLL]</v>
      </c>
      <c r="C832">
        <v>10</v>
      </c>
      <c r="D832" s="22">
        <v>36433</v>
      </c>
      <c r="E832">
        <v>0.298771751011847</v>
      </c>
      <c r="F832">
        <v>1.5119143066737899</v>
      </c>
      <c r="G832">
        <v>3.6683249643827098</v>
      </c>
      <c r="H832">
        <v>3.0137735098790701</v>
      </c>
      <c r="I832">
        <v>8.7164959686206106E-2</v>
      </c>
      <c r="J832">
        <v>1.16867063715024</v>
      </c>
      <c r="K832">
        <v>3.4532374100719401</v>
      </c>
      <c r="L832">
        <v>2.3184682687059599</v>
      </c>
      <c r="M832">
        <v>0.20335886820179999</v>
      </c>
      <c r="N832">
        <v>1.79884258932496</v>
      </c>
      <c r="O832">
        <v>4.51129404419786</v>
      </c>
      <c r="P832">
        <v>3.07156702768172</v>
      </c>
      <c r="Q832">
        <v>2.6491242204076699</v>
      </c>
      <c r="R832">
        <v>5.8175408928421</v>
      </c>
      <c r="S832">
        <v>8.5694850532654598</v>
      </c>
      <c r="T832">
        <v>6.1240408082384103</v>
      </c>
      <c r="U832">
        <v>0.18415428955163701</v>
      </c>
      <c r="V832">
        <v>1.2880788822426199</v>
      </c>
      <c r="W832">
        <v>3.5004313651282</v>
      </c>
      <c r="X832">
        <v>2.27425165647292</v>
      </c>
      <c r="Y832">
        <v>0.20818875780707799</v>
      </c>
      <c r="Z832">
        <v>1.1552362580101601</v>
      </c>
      <c r="AA832">
        <v>3.5265904923120299</v>
      </c>
      <c r="AB832">
        <v>2.71697773378291</v>
      </c>
      <c r="AC832">
        <v>0</v>
      </c>
      <c r="AD832">
        <v>0.54432376778852498</v>
      </c>
      <c r="AE832">
        <v>1.3336566080810599</v>
      </c>
      <c r="AF832">
        <v>0.91763887581796499</v>
      </c>
      <c r="AG832">
        <v>0</v>
      </c>
      <c r="AH832">
        <v>1.8406037180195099E-2</v>
      </c>
      <c r="AI832">
        <v>0.95304652632206799</v>
      </c>
      <c r="AJ832">
        <v>0.67740017060716495</v>
      </c>
      <c r="AK832">
        <v>1.76853862860689</v>
      </c>
      <c r="AL832">
        <v>4.1787431920247204</v>
      </c>
      <c r="AM832">
        <v>7.6750783933104403</v>
      </c>
      <c r="AN832">
        <v>5.3249372598767302</v>
      </c>
      <c r="AO832">
        <v>0</v>
      </c>
      <c r="AP832">
        <v>0.68859984697781196</v>
      </c>
      <c r="AQ832">
        <v>2.05093016163464</v>
      </c>
      <c r="AR832">
        <v>1.4722081351102401</v>
      </c>
      <c r="AS832">
        <v>0.29535160967687701</v>
      </c>
      <c r="AT832">
        <v>1.2935721574801899</v>
      </c>
      <c r="AU832">
        <v>3.4812588368321999</v>
      </c>
      <c r="AV832">
        <v>2.3850724560988601</v>
      </c>
      <c r="AW832">
        <v>1.1024186333210699</v>
      </c>
      <c r="AX832">
        <v>3.1054281813325701</v>
      </c>
      <c r="AY832">
        <v>6.9342234809991297</v>
      </c>
      <c r="AZ832">
        <v>4.3972757212964897</v>
      </c>
      <c r="BA832">
        <v>0</v>
      </c>
      <c r="BB832">
        <v>0.85583447633571597</v>
      </c>
      <c r="BC832">
        <v>3.45785545626658</v>
      </c>
      <c r="BD832">
        <v>2.3435068155566001</v>
      </c>
      <c r="BE832">
        <v>7.9661325564457403E-2</v>
      </c>
      <c r="BF832">
        <v>1.24422350274243</v>
      </c>
      <c r="BG832">
        <v>2.4096255379486302</v>
      </c>
      <c r="BH832">
        <v>1.7788548754067699</v>
      </c>
      <c r="BI832">
        <v>0</v>
      </c>
      <c r="BJ832">
        <v>1.0751289721246799</v>
      </c>
      <c r="BK832">
        <v>2.9678225554514199</v>
      </c>
      <c r="BL832">
        <v>2.3621044808317402</v>
      </c>
    </row>
    <row r="833" spans="1:64" x14ac:dyDescent="0.25">
      <c r="A833" s="15" t="str">
        <f t="shared" si="24"/>
        <v xml:space="preserve">  C&amp;I [NCL+DQ] / [Capital + ALLL]--36433</v>
      </c>
      <c r="B833" s="15" t="str">
        <f t="shared" si="25"/>
        <v xml:space="preserve">  C&amp;I [NCL+DQ] / [Capital + ALLL]</v>
      </c>
      <c r="C833">
        <v>11</v>
      </c>
      <c r="D833" s="22">
        <v>36433</v>
      </c>
      <c r="E833">
        <v>1.5166593573226601</v>
      </c>
      <c r="F833">
        <v>4.3488382841675701</v>
      </c>
      <c r="G833">
        <v>8.0478371193840097</v>
      </c>
      <c r="H833">
        <v>6.3470693630199602</v>
      </c>
      <c r="I833">
        <v>1.1255411255411301</v>
      </c>
      <c r="J833">
        <v>3.5064005724735599</v>
      </c>
      <c r="K833">
        <v>8.0988332189430299</v>
      </c>
      <c r="L833">
        <v>5.8594048953001696</v>
      </c>
      <c r="M833">
        <v>0.38896561274885</v>
      </c>
      <c r="N833">
        <v>1.98740713139624</v>
      </c>
      <c r="O833">
        <v>5.4535534224585103</v>
      </c>
      <c r="P833">
        <v>4.0216740456116602</v>
      </c>
      <c r="Q833">
        <v>1.37601611534541</v>
      </c>
      <c r="R833">
        <v>3.5031209866465201</v>
      </c>
      <c r="S833">
        <v>5.0846476967817704</v>
      </c>
      <c r="T833">
        <v>3.67312826063137</v>
      </c>
      <c r="U833">
        <v>0.84530353147193305</v>
      </c>
      <c r="V833">
        <v>3.0721385712811702</v>
      </c>
      <c r="W833">
        <v>7.0840879202432898</v>
      </c>
      <c r="X833">
        <v>5.2183056079388397</v>
      </c>
      <c r="Y833">
        <v>1.52408047144889</v>
      </c>
      <c r="Z833">
        <v>5.0994739105589</v>
      </c>
      <c r="AA833">
        <v>10.9762824048538</v>
      </c>
      <c r="AB833">
        <v>8.3727860482237997</v>
      </c>
      <c r="AC833">
        <v>2.4622809188680299</v>
      </c>
      <c r="AD833">
        <v>5.2812439948855596</v>
      </c>
      <c r="AE833">
        <v>11.3814777107103</v>
      </c>
      <c r="AF833">
        <v>7.9154040821512197</v>
      </c>
      <c r="AG833">
        <v>1.34313009312123</v>
      </c>
      <c r="AH833">
        <v>4.1139796276782601</v>
      </c>
      <c r="AI833">
        <v>8.9424177944478007</v>
      </c>
      <c r="AJ833">
        <v>5.8470029186454999</v>
      </c>
      <c r="AK833">
        <v>0.99312452253628702</v>
      </c>
      <c r="AL833">
        <v>2.67404333794375</v>
      </c>
      <c r="AM833">
        <v>6.6771406127258404</v>
      </c>
      <c r="AN833">
        <v>6.0485971635419302</v>
      </c>
      <c r="AO833">
        <v>1.50501672240803</v>
      </c>
      <c r="AP833">
        <v>4.4652701212789401</v>
      </c>
      <c r="AQ833">
        <v>10.286103542234301</v>
      </c>
      <c r="AR833">
        <v>7.0838637508695896</v>
      </c>
      <c r="AS833">
        <v>1.3186537823001301</v>
      </c>
      <c r="AT833">
        <v>3.7090697795374501</v>
      </c>
      <c r="AU833">
        <v>7.7674972614388498</v>
      </c>
      <c r="AV833">
        <v>5.8932621491137898</v>
      </c>
      <c r="AW833">
        <v>0.77998888810445399</v>
      </c>
      <c r="AX833">
        <v>2.80268988772105</v>
      </c>
      <c r="AY833">
        <v>6.3419177628618701</v>
      </c>
      <c r="AZ833">
        <v>4.8569314396370702</v>
      </c>
      <c r="BA833">
        <v>1.6437820615263401</v>
      </c>
      <c r="BB833">
        <v>4.7230629966380198</v>
      </c>
      <c r="BC833">
        <v>10.4720781157533</v>
      </c>
      <c r="BD833">
        <v>7.9497896171200999</v>
      </c>
      <c r="BE833">
        <v>0.26118802094612997</v>
      </c>
      <c r="BF833">
        <v>1.7534385115437301</v>
      </c>
      <c r="BG833">
        <v>4.1109928419314299</v>
      </c>
      <c r="BH833">
        <v>3.26561391399729</v>
      </c>
      <c r="BI833">
        <v>0.46339202965708998</v>
      </c>
      <c r="BJ833">
        <v>2.2902035968074701</v>
      </c>
      <c r="BK833">
        <v>6.3391442155308999</v>
      </c>
      <c r="BL833">
        <v>4.2224492327147498</v>
      </c>
    </row>
    <row r="834" spans="1:64" x14ac:dyDescent="0.25">
      <c r="A834" s="15" t="str">
        <f t="shared" si="24"/>
        <v xml:space="preserve">  Ind [NCL+DQ] / [Capital + ALLL]--36433</v>
      </c>
      <c r="B834" s="15" t="str">
        <f t="shared" si="25"/>
        <v xml:space="preserve">  Ind [NCL+DQ] / [Capital + ALLL]</v>
      </c>
      <c r="C834">
        <v>12</v>
      </c>
      <c r="D834" s="22">
        <v>36433</v>
      </c>
      <c r="E834">
        <v>0.68009649757458601</v>
      </c>
      <c r="F834">
        <v>1.37664273488657</v>
      </c>
      <c r="G834">
        <v>2.97079707121974</v>
      </c>
      <c r="H834">
        <v>2.9918248749926502</v>
      </c>
      <c r="I834">
        <v>0.45385779122541597</v>
      </c>
      <c r="J834">
        <v>1.1370436864153199</v>
      </c>
      <c r="K834">
        <v>2.5094696969696999</v>
      </c>
      <c r="L834">
        <v>1.91850349037191</v>
      </c>
      <c r="M834">
        <v>0.311994455443732</v>
      </c>
      <c r="N834">
        <v>1.1687442387306799</v>
      </c>
      <c r="O834">
        <v>2.7899699886740201</v>
      </c>
      <c r="P834">
        <v>2.1482843091685102</v>
      </c>
      <c r="Q834">
        <v>1.09473480813621</v>
      </c>
      <c r="R834">
        <v>1.8354917414298</v>
      </c>
      <c r="S834">
        <v>3.8227543505583799</v>
      </c>
      <c r="T834">
        <v>2.42388970126565</v>
      </c>
      <c r="U834">
        <v>0.46364424061964399</v>
      </c>
      <c r="V834">
        <v>1.1968076967177199</v>
      </c>
      <c r="W834">
        <v>2.53394511149228</v>
      </c>
      <c r="X834">
        <v>1.83448316953464</v>
      </c>
      <c r="Y834">
        <v>0.60090024169050305</v>
      </c>
      <c r="Z834">
        <v>1.15872321818977</v>
      </c>
      <c r="AA834">
        <v>2.5440313111545998</v>
      </c>
      <c r="AB834">
        <v>2.0542907424677601</v>
      </c>
      <c r="AC834">
        <v>0.26675605543839598</v>
      </c>
      <c r="AD834">
        <v>0.76971764203358495</v>
      </c>
      <c r="AE834">
        <v>1.87647305980069</v>
      </c>
      <c r="AF834">
        <v>1.2836803577096201</v>
      </c>
      <c r="AG834">
        <v>0.252348001294805</v>
      </c>
      <c r="AH834">
        <v>0.90113326777682801</v>
      </c>
      <c r="AI834">
        <v>2.5919221156064101</v>
      </c>
      <c r="AJ834">
        <v>4.6263739412984899</v>
      </c>
      <c r="AK834">
        <v>0.70388890658343195</v>
      </c>
      <c r="AL834">
        <v>1.28568895194183</v>
      </c>
      <c r="AM834">
        <v>2.6347068145800301</v>
      </c>
      <c r="AN834">
        <v>1.96269231598478</v>
      </c>
      <c r="AO834">
        <v>0.34134279417298302</v>
      </c>
      <c r="AP834">
        <v>1.01913003871555</v>
      </c>
      <c r="AQ834">
        <v>2.1068738229755199</v>
      </c>
      <c r="AR834">
        <v>1.52818496339552</v>
      </c>
      <c r="AS834">
        <v>0.52693674771466903</v>
      </c>
      <c r="AT834">
        <v>1.0951632908578199</v>
      </c>
      <c r="AU834">
        <v>2.3133005295076701</v>
      </c>
      <c r="AV834">
        <v>1.8239534493048699</v>
      </c>
      <c r="AW834">
        <v>0.66152824326353799</v>
      </c>
      <c r="AX834">
        <v>1.46957113821846</v>
      </c>
      <c r="AY834">
        <v>2.6984149670558999</v>
      </c>
      <c r="AZ834">
        <v>2.1581448080407601</v>
      </c>
      <c r="BA834">
        <v>0.52307545245069798</v>
      </c>
      <c r="BB834">
        <v>1.1851255129349301</v>
      </c>
      <c r="BC834">
        <v>2.55442142254826</v>
      </c>
      <c r="BD834">
        <v>1.9722378970197501</v>
      </c>
      <c r="BE834">
        <v>0.47457401358333401</v>
      </c>
      <c r="BF834">
        <v>2.1797359631768898</v>
      </c>
      <c r="BG834">
        <v>5.8848742422734599</v>
      </c>
      <c r="BH834">
        <v>6.1978682167599999</v>
      </c>
      <c r="BI834">
        <v>0.30054644808743203</v>
      </c>
      <c r="BJ834">
        <v>0.89641434262948205</v>
      </c>
      <c r="BK834">
        <v>1.8543956043956</v>
      </c>
      <c r="BL834">
        <v>1.35403140501362</v>
      </c>
    </row>
    <row r="835" spans="1:64" x14ac:dyDescent="0.25">
      <c r="A835" s="15" t="str">
        <f t="shared" ref="A835:A898" si="26">B835&amp;"--"&amp;D835</f>
        <v xml:space="preserve">  OREO / [Capital + ALLL]--36433</v>
      </c>
      <c r="B835" s="15" t="str">
        <f t="shared" ref="B835:B898" si="27">VLOOKUP(C835,labels,2,FALSE)</f>
        <v xml:space="preserve">  OREO / [Capital + ALLL]</v>
      </c>
      <c r="C835">
        <v>13</v>
      </c>
      <c r="D835" s="22">
        <v>36433</v>
      </c>
      <c r="E835">
        <v>0</v>
      </c>
      <c r="F835">
        <v>0</v>
      </c>
      <c r="G835">
        <v>0.83427777868131103</v>
      </c>
      <c r="H835">
        <v>0.92679580491804203</v>
      </c>
      <c r="I835">
        <v>0</v>
      </c>
      <c r="J835">
        <v>0</v>
      </c>
      <c r="K835">
        <v>0.42075736325385699</v>
      </c>
      <c r="L835">
        <v>0.68214047281685397</v>
      </c>
      <c r="M835">
        <v>0</v>
      </c>
      <c r="N835">
        <v>0</v>
      </c>
      <c r="O835">
        <v>0.92233747103427899</v>
      </c>
      <c r="P835">
        <v>0.90400609307577995</v>
      </c>
      <c r="Q835">
        <v>0.31704891033787203</v>
      </c>
      <c r="R835">
        <v>0.86506706920219301</v>
      </c>
      <c r="S835">
        <v>2.0000797872637199</v>
      </c>
      <c r="T835">
        <v>1.8909152800683</v>
      </c>
      <c r="U835">
        <v>0</v>
      </c>
      <c r="V835">
        <v>0</v>
      </c>
      <c r="W835">
        <v>0.243431502557452</v>
      </c>
      <c r="X835">
        <v>0.55706528739829098</v>
      </c>
      <c r="Y835">
        <v>0</v>
      </c>
      <c r="Z835">
        <v>0</v>
      </c>
      <c r="AA835">
        <v>0.70133143389403296</v>
      </c>
      <c r="AB835">
        <v>0.77058165609718998</v>
      </c>
      <c r="AC835">
        <v>0</v>
      </c>
      <c r="AD835">
        <v>0</v>
      </c>
      <c r="AE835">
        <v>0.79590916147416901</v>
      </c>
      <c r="AF835">
        <v>1.0361958511182701</v>
      </c>
      <c r="AG835">
        <v>0</v>
      </c>
      <c r="AH835">
        <v>0</v>
      </c>
      <c r="AI835">
        <v>0.47463358439963999</v>
      </c>
      <c r="AJ835">
        <v>0.83991174022095405</v>
      </c>
      <c r="AK835">
        <v>0</v>
      </c>
      <c r="AL835">
        <v>0</v>
      </c>
      <c r="AM835">
        <v>0.19879304224352101</v>
      </c>
      <c r="AN835">
        <v>0.53108593393349002</v>
      </c>
      <c r="AO835">
        <v>0</v>
      </c>
      <c r="AP835">
        <v>0</v>
      </c>
      <c r="AQ835">
        <v>0.490596892886345</v>
      </c>
      <c r="AR835">
        <v>0.72310413044670196</v>
      </c>
      <c r="AS835">
        <v>0</v>
      </c>
      <c r="AT835">
        <v>0</v>
      </c>
      <c r="AU835">
        <v>0.26999054471005202</v>
      </c>
      <c r="AV835">
        <v>0.595553675722575</v>
      </c>
      <c r="AW835">
        <v>0</v>
      </c>
      <c r="AX835">
        <v>0</v>
      </c>
      <c r="AY835">
        <v>0.63587259467897805</v>
      </c>
      <c r="AZ835">
        <v>0.65870612388833405</v>
      </c>
      <c r="BA835">
        <v>0</v>
      </c>
      <c r="BB835">
        <v>0</v>
      </c>
      <c r="BC835">
        <v>0.59553194251036701</v>
      </c>
      <c r="BD835">
        <v>0.79182686700330596</v>
      </c>
      <c r="BE835">
        <v>0</v>
      </c>
      <c r="BF835">
        <v>0</v>
      </c>
      <c r="BG835">
        <v>0</v>
      </c>
      <c r="BH835">
        <v>0.565207341227556</v>
      </c>
      <c r="BI835">
        <v>0</v>
      </c>
      <c r="BJ835">
        <v>0</v>
      </c>
      <c r="BK835">
        <v>0</v>
      </c>
      <c r="BL835">
        <v>0.47413526902254199</v>
      </c>
    </row>
    <row r="836" spans="1:64" x14ac:dyDescent="0.25">
      <c r="A836" s="15" t="str">
        <f t="shared" si="26"/>
        <v>ROAA--36433</v>
      </c>
      <c r="B836" s="15" t="str">
        <f t="shared" si="27"/>
        <v>ROAA</v>
      </c>
      <c r="C836">
        <v>14</v>
      </c>
      <c r="D836" s="22">
        <v>36433</v>
      </c>
      <c r="E836">
        <v>1.0475000000000001</v>
      </c>
      <c r="F836">
        <v>1.2949999999999999</v>
      </c>
      <c r="G836">
        <v>1.5549999999999999</v>
      </c>
      <c r="H836">
        <v>1.34572916666667</v>
      </c>
      <c r="I836">
        <v>0.9</v>
      </c>
      <c r="J836">
        <v>1.23</v>
      </c>
      <c r="K836">
        <v>1.6</v>
      </c>
      <c r="L836">
        <v>1.27434108527132</v>
      </c>
      <c r="M836">
        <v>0.8</v>
      </c>
      <c r="N836">
        <v>1.1499999999999999</v>
      </c>
      <c r="O836">
        <v>1.48</v>
      </c>
      <c r="P836">
        <v>1.04599881656805</v>
      </c>
      <c r="Q836">
        <v>1.115</v>
      </c>
      <c r="R836">
        <v>1.21</v>
      </c>
      <c r="S836">
        <v>1.385</v>
      </c>
      <c r="T836">
        <v>1.3064285714285699</v>
      </c>
      <c r="U836">
        <v>0.85250000000000004</v>
      </c>
      <c r="V836">
        <v>1.19</v>
      </c>
      <c r="W836">
        <v>1.58</v>
      </c>
      <c r="X836">
        <v>1.21396341463415</v>
      </c>
      <c r="Y836">
        <v>1.1100000000000001</v>
      </c>
      <c r="Z836">
        <v>1.26</v>
      </c>
      <c r="AA836">
        <v>1.61</v>
      </c>
      <c r="AB836">
        <v>1.3805882352941199</v>
      </c>
      <c r="AC836">
        <v>0.92</v>
      </c>
      <c r="AD836">
        <v>1.1950000000000001</v>
      </c>
      <c r="AE836">
        <v>1.5649999999999999</v>
      </c>
      <c r="AF836">
        <v>1.2337499999999999</v>
      </c>
      <c r="AG836">
        <v>0.93</v>
      </c>
      <c r="AH836">
        <v>1.43</v>
      </c>
      <c r="AI836">
        <v>1.905</v>
      </c>
      <c r="AJ836">
        <v>1.69475247524752</v>
      </c>
      <c r="AK836">
        <v>1.06</v>
      </c>
      <c r="AL836">
        <v>1.28</v>
      </c>
      <c r="AM836">
        <v>1.53</v>
      </c>
      <c r="AN836">
        <v>1.2886516853932599</v>
      </c>
      <c r="AO836">
        <v>0.91</v>
      </c>
      <c r="AP836">
        <v>1.23</v>
      </c>
      <c r="AQ836">
        <v>1.57</v>
      </c>
      <c r="AR836">
        <v>1.2624036281179101</v>
      </c>
      <c r="AS836">
        <v>0.91249999999999998</v>
      </c>
      <c r="AT836">
        <v>1.25</v>
      </c>
      <c r="AU836">
        <v>1.66</v>
      </c>
      <c r="AV836">
        <v>1.3079381443299001</v>
      </c>
      <c r="AW836">
        <v>0.97</v>
      </c>
      <c r="AX836">
        <v>1.22</v>
      </c>
      <c r="AY836">
        <v>1.59</v>
      </c>
      <c r="AZ836">
        <v>1.26633802816901</v>
      </c>
      <c r="BA836">
        <v>0.77749999999999997</v>
      </c>
      <c r="BB836">
        <v>1.22</v>
      </c>
      <c r="BC836">
        <v>1.66</v>
      </c>
      <c r="BD836">
        <v>1.19639175257732</v>
      </c>
      <c r="BE836">
        <v>0.94</v>
      </c>
      <c r="BF836">
        <v>1.2849999999999999</v>
      </c>
      <c r="BG836">
        <v>1.7849999999999999</v>
      </c>
      <c r="BH836">
        <v>2.1286</v>
      </c>
      <c r="BI836">
        <v>0.78</v>
      </c>
      <c r="BJ836">
        <v>1.24</v>
      </c>
      <c r="BK836">
        <v>1.7</v>
      </c>
      <c r="BL836">
        <v>1.18874015748031</v>
      </c>
    </row>
    <row r="837" spans="1:64" x14ac:dyDescent="0.25">
      <c r="A837" s="15" t="str">
        <f t="shared" si="26"/>
        <v>NIM--36433</v>
      </c>
      <c r="B837" s="15" t="str">
        <f t="shared" si="27"/>
        <v>NIM</v>
      </c>
      <c r="C837">
        <v>15</v>
      </c>
      <c r="D837" s="22">
        <v>36433</v>
      </c>
      <c r="E837">
        <v>4.34</v>
      </c>
      <c r="F837">
        <v>4.79</v>
      </c>
      <c r="G837">
        <v>5.2625000000000002</v>
      </c>
      <c r="H837">
        <v>5.3086458333333297</v>
      </c>
      <c r="I837">
        <v>4.1900000000000004</v>
      </c>
      <c r="J837">
        <v>4.58</v>
      </c>
      <c r="K837">
        <v>5.04</v>
      </c>
      <c r="L837">
        <v>4.6280509413067596</v>
      </c>
      <c r="M837">
        <v>3.99</v>
      </c>
      <c r="N837">
        <v>4.43</v>
      </c>
      <c r="O837">
        <v>4.9775</v>
      </c>
      <c r="P837">
        <v>4.49388047337278</v>
      </c>
      <c r="Q837">
        <v>4.5925000000000002</v>
      </c>
      <c r="R837">
        <v>4.82</v>
      </c>
      <c r="S837">
        <v>5.05</v>
      </c>
      <c r="T837">
        <v>4.8664285714285702</v>
      </c>
      <c r="U837">
        <v>4.1500000000000004</v>
      </c>
      <c r="V837">
        <v>4.55</v>
      </c>
      <c r="W837">
        <v>5.0175000000000001</v>
      </c>
      <c r="X837">
        <v>4.5777642276422803</v>
      </c>
      <c r="Y837">
        <v>4.6399999999999997</v>
      </c>
      <c r="Z837">
        <v>5.1100000000000003</v>
      </c>
      <c r="AA837">
        <v>5.47</v>
      </c>
      <c r="AB837">
        <v>5.1235294117647099</v>
      </c>
      <c r="AC837">
        <v>4.0975000000000001</v>
      </c>
      <c r="AD837">
        <v>4.3949999999999996</v>
      </c>
      <c r="AE837">
        <v>4.79</v>
      </c>
      <c r="AF837">
        <v>4.4160714285714304</v>
      </c>
      <c r="AG837">
        <v>4.13</v>
      </c>
      <c r="AH837">
        <v>4.59</v>
      </c>
      <c r="AI837">
        <v>5.0949999999999998</v>
      </c>
      <c r="AJ837">
        <v>5.7220792079207898</v>
      </c>
      <c r="AK837">
        <v>4.0999999999999996</v>
      </c>
      <c r="AL837">
        <v>4.45</v>
      </c>
      <c r="AM837">
        <v>4.83</v>
      </c>
      <c r="AN837">
        <v>4.4795505617977502</v>
      </c>
      <c r="AO837">
        <v>4.13</v>
      </c>
      <c r="AP837">
        <v>4.46</v>
      </c>
      <c r="AQ837">
        <v>4.88</v>
      </c>
      <c r="AR837">
        <v>4.4987755102040801</v>
      </c>
      <c r="AS837">
        <v>4.28</v>
      </c>
      <c r="AT837">
        <v>4.6550000000000002</v>
      </c>
      <c r="AU837">
        <v>5.14</v>
      </c>
      <c r="AV837">
        <v>4.7311082474226804</v>
      </c>
      <c r="AW837">
        <v>4.2175000000000002</v>
      </c>
      <c r="AX837">
        <v>4.5999999999999996</v>
      </c>
      <c r="AY837">
        <v>5.04</v>
      </c>
      <c r="AZ837">
        <v>4.6133802816901399</v>
      </c>
      <c r="BA837">
        <v>4.2874999999999996</v>
      </c>
      <c r="BB837">
        <v>4.75</v>
      </c>
      <c r="BC837">
        <v>5.25</v>
      </c>
      <c r="BD837">
        <v>4.71752577319588</v>
      </c>
      <c r="BE837">
        <v>4.2074999999999996</v>
      </c>
      <c r="BF837">
        <v>4.75</v>
      </c>
      <c r="BG837">
        <v>5.3825000000000003</v>
      </c>
      <c r="BH837">
        <v>6.7072000000000003</v>
      </c>
      <c r="BI837">
        <v>4.29</v>
      </c>
      <c r="BJ837">
        <v>4.95</v>
      </c>
      <c r="BK837">
        <v>5.48</v>
      </c>
      <c r="BL837">
        <v>4.8372440944881898</v>
      </c>
    </row>
    <row r="838" spans="1:64" x14ac:dyDescent="0.25">
      <c r="A838" s="15" t="str">
        <f t="shared" si="26"/>
        <v>Provisions / Avg Assets--36433</v>
      </c>
      <c r="B838" s="15" t="str">
        <f t="shared" si="27"/>
        <v>Provisions / Avg Assets</v>
      </c>
      <c r="C838">
        <v>16</v>
      </c>
      <c r="D838" s="22">
        <v>36433</v>
      </c>
      <c r="E838">
        <v>0.05</v>
      </c>
      <c r="F838">
        <v>0.12</v>
      </c>
      <c r="G838">
        <v>0.2225</v>
      </c>
      <c r="H838">
        <v>0.29041666666666699</v>
      </c>
      <c r="I838">
        <v>0</v>
      </c>
      <c r="J838">
        <v>0.09</v>
      </c>
      <c r="K838">
        <v>0.22</v>
      </c>
      <c r="L838">
        <v>0.17741971207087501</v>
      </c>
      <c r="M838">
        <v>0.04</v>
      </c>
      <c r="N838">
        <v>0.13</v>
      </c>
      <c r="O838">
        <v>0.27</v>
      </c>
      <c r="P838">
        <v>0.22483550295858001</v>
      </c>
      <c r="Q838">
        <v>7.0000000000000007E-2</v>
      </c>
      <c r="R838">
        <v>0.12</v>
      </c>
      <c r="S838">
        <v>0.1525</v>
      </c>
      <c r="T838">
        <v>0.11714285714285699</v>
      </c>
      <c r="U838">
        <v>0</v>
      </c>
      <c r="V838">
        <v>0.09</v>
      </c>
      <c r="W838">
        <v>0.2175</v>
      </c>
      <c r="X838">
        <v>0.157784552845528</v>
      </c>
      <c r="Y838">
        <v>0</v>
      </c>
      <c r="Z838">
        <v>0.09</v>
      </c>
      <c r="AA838">
        <v>0.22</v>
      </c>
      <c r="AB838">
        <v>0.14894117647058799</v>
      </c>
      <c r="AC838">
        <v>0.04</v>
      </c>
      <c r="AD838">
        <v>0.125</v>
      </c>
      <c r="AE838">
        <v>0.26</v>
      </c>
      <c r="AF838">
        <v>0.208303571428571</v>
      </c>
      <c r="AG838">
        <v>0</v>
      </c>
      <c r="AH838">
        <v>0.08</v>
      </c>
      <c r="AI838">
        <v>0.32</v>
      </c>
      <c r="AJ838">
        <v>0.70564356435643605</v>
      </c>
      <c r="AK838">
        <v>0.02</v>
      </c>
      <c r="AL838">
        <v>0.08</v>
      </c>
      <c r="AM838">
        <v>0.16</v>
      </c>
      <c r="AN838">
        <v>9.1797752808988803E-2</v>
      </c>
      <c r="AO838">
        <v>0</v>
      </c>
      <c r="AP838">
        <v>0.08</v>
      </c>
      <c r="AQ838">
        <v>0.21</v>
      </c>
      <c r="AR838">
        <v>0.149002267573696</v>
      </c>
      <c r="AS838">
        <v>0.04</v>
      </c>
      <c r="AT838">
        <v>0.13500000000000001</v>
      </c>
      <c r="AU838">
        <v>0.24</v>
      </c>
      <c r="AV838">
        <v>0.20494845360824701</v>
      </c>
      <c r="AW838">
        <v>0.02</v>
      </c>
      <c r="AX838">
        <v>0.08</v>
      </c>
      <c r="AY838">
        <v>0.17249999999999999</v>
      </c>
      <c r="AZ838">
        <v>0.123802816901408</v>
      </c>
      <c r="BA838">
        <v>4.7500000000000001E-2</v>
      </c>
      <c r="BB838">
        <v>0.13</v>
      </c>
      <c r="BC838">
        <v>0.26</v>
      </c>
      <c r="BD838">
        <v>0.22</v>
      </c>
      <c r="BE838">
        <v>0</v>
      </c>
      <c r="BF838">
        <v>0.06</v>
      </c>
      <c r="BG838">
        <v>0.19750000000000001</v>
      </c>
      <c r="BH838">
        <v>0.82399999999999995</v>
      </c>
      <c r="BI838">
        <v>0.05</v>
      </c>
      <c r="BJ838">
        <v>0.13</v>
      </c>
      <c r="BK838">
        <v>0.26</v>
      </c>
      <c r="BL838">
        <v>0.187086614173228</v>
      </c>
    </row>
    <row r="839" spans="1:64" x14ac:dyDescent="0.25">
      <c r="A839" s="15" t="str">
        <f t="shared" si="26"/>
        <v>Negative Earners (last 4 qtrs)--36433</v>
      </c>
      <c r="B839" s="15" t="str">
        <f t="shared" si="27"/>
        <v>Negative Earners (last 4 qtrs)</v>
      </c>
      <c r="C839">
        <v>17</v>
      </c>
      <c r="D839" s="22">
        <v>36433</v>
      </c>
      <c r="F839">
        <v>1.0416666666666701</v>
      </c>
      <c r="H839">
        <v>1</v>
      </c>
      <c r="J839">
        <v>2.8230184581976099</v>
      </c>
      <c r="L839">
        <v>26</v>
      </c>
      <c r="N839">
        <v>5.1844119693806503</v>
      </c>
      <c r="P839">
        <v>447</v>
      </c>
      <c r="R839">
        <v>0</v>
      </c>
      <c r="T839">
        <v>0</v>
      </c>
      <c r="V839">
        <v>3.7848605577689201</v>
      </c>
      <c r="X839">
        <v>19</v>
      </c>
      <c r="Z839">
        <v>2.3529411764705901</v>
      </c>
      <c r="AB839">
        <v>2</v>
      </c>
      <c r="AD839">
        <v>1.7543859649122799</v>
      </c>
      <c r="AF839">
        <v>2</v>
      </c>
      <c r="AH839">
        <v>2.9126213592233001</v>
      </c>
      <c r="AI839"/>
      <c r="AJ839">
        <v>3</v>
      </c>
      <c r="AK839"/>
      <c r="AL839">
        <v>0</v>
      </c>
      <c r="AN839">
        <v>0</v>
      </c>
      <c r="AP839">
        <v>2.4498886414253902</v>
      </c>
      <c r="AR839">
        <v>11</v>
      </c>
      <c r="AT839">
        <v>3.0456852791878202</v>
      </c>
      <c r="AV839">
        <v>12</v>
      </c>
      <c r="AX839">
        <v>1.7361111111111101</v>
      </c>
      <c r="AZ839">
        <v>5</v>
      </c>
      <c r="BB839">
        <v>4.5918367346938798</v>
      </c>
      <c r="BD839">
        <v>9</v>
      </c>
      <c r="BF839">
        <v>0</v>
      </c>
      <c r="BH839">
        <v>0</v>
      </c>
      <c r="BJ839">
        <v>4.6511627906976702</v>
      </c>
      <c r="BL839">
        <v>6</v>
      </c>
    </row>
    <row r="840" spans="1:64" x14ac:dyDescent="0.25">
      <c r="A840" s="15" t="str">
        <f t="shared" si="26"/>
        <v>Noncore Funding / Liab--36433</v>
      </c>
      <c r="B840" s="15" t="str">
        <f t="shared" si="27"/>
        <v>Noncore Funding / Liab</v>
      </c>
      <c r="C840">
        <v>18</v>
      </c>
      <c r="D840" s="22">
        <v>36433</v>
      </c>
      <c r="E840">
        <v>10.7727745633614</v>
      </c>
      <c r="F840">
        <v>15.913930625497899</v>
      </c>
      <c r="G840">
        <v>23.907364998262899</v>
      </c>
      <c r="H840">
        <v>18.7029985332344</v>
      </c>
      <c r="I840">
        <v>8.4264283434407901</v>
      </c>
      <c r="J840">
        <v>13.626986339559499</v>
      </c>
      <c r="K840">
        <v>20.652499251721</v>
      </c>
      <c r="L840">
        <v>15.872503459569</v>
      </c>
      <c r="M840">
        <v>11.58240769541</v>
      </c>
      <c r="N840">
        <v>17.6211821591016</v>
      </c>
      <c r="O840">
        <v>25.395238152330801</v>
      </c>
      <c r="P840">
        <v>20.016519810656501</v>
      </c>
      <c r="Q840">
        <v>9.1287607412764409</v>
      </c>
      <c r="R840">
        <v>13.3325667415839</v>
      </c>
      <c r="S840">
        <v>16.3387611425734</v>
      </c>
      <c r="T840">
        <v>14.4019130487645</v>
      </c>
      <c r="U840">
        <v>7.4656131230704004</v>
      </c>
      <c r="V840">
        <v>12.5128254645602</v>
      </c>
      <c r="W840">
        <v>20.139975456123299</v>
      </c>
      <c r="X840">
        <v>15.0359254997833</v>
      </c>
      <c r="Y840">
        <v>11.5618417092988</v>
      </c>
      <c r="Z840">
        <v>15.0696429976655</v>
      </c>
      <c r="AA840">
        <v>22.8743461865953</v>
      </c>
      <c r="AB840">
        <v>17.687764530353601</v>
      </c>
      <c r="AC840">
        <v>9.5097326489298695</v>
      </c>
      <c r="AD840">
        <v>14.972482231960701</v>
      </c>
      <c r="AE840">
        <v>21.168223716724199</v>
      </c>
      <c r="AF840">
        <v>16.132205940718499</v>
      </c>
      <c r="AG840">
        <v>10.0518707307362</v>
      </c>
      <c r="AH840">
        <v>15.6654094827586</v>
      </c>
      <c r="AI840">
        <v>25.2671064530014</v>
      </c>
      <c r="AJ840">
        <v>22.001064789774201</v>
      </c>
      <c r="AK840">
        <v>7.7829984007537503</v>
      </c>
      <c r="AL840">
        <v>13.2471092346955</v>
      </c>
      <c r="AM840">
        <v>19.530973898116802</v>
      </c>
      <c r="AN840">
        <v>15.175659196382499</v>
      </c>
      <c r="AO840">
        <v>8.51648351648352</v>
      </c>
      <c r="AP840">
        <v>13.6884742187565</v>
      </c>
      <c r="AQ840">
        <v>19.456218965725999</v>
      </c>
      <c r="AR840">
        <v>14.709464965075</v>
      </c>
      <c r="AS840">
        <v>8.7101423785522005</v>
      </c>
      <c r="AT840">
        <v>14.6714316238495</v>
      </c>
      <c r="AU840">
        <v>21.7694340445201</v>
      </c>
      <c r="AV840">
        <v>16.813466983962101</v>
      </c>
      <c r="AW840">
        <v>8.17890918189239</v>
      </c>
      <c r="AX840">
        <v>12.5420048043985</v>
      </c>
      <c r="AY840">
        <v>20.3897699331234</v>
      </c>
      <c r="AZ840">
        <v>14.9252242770119</v>
      </c>
      <c r="BA840">
        <v>8.1298021087215595</v>
      </c>
      <c r="BB840">
        <v>13.6706235491695</v>
      </c>
      <c r="BC840">
        <v>22.419928069967199</v>
      </c>
      <c r="BD840">
        <v>17.073637155313001</v>
      </c>
      <c r="BE840">
        <v>7.8288844009537701</v>
      </c>
      <c r="BF840">
        <v>13.3289032199144</v>
      </c>
      <c r="BG840">
        <v>26.000893706926998</v>
      </c>
      <c r="BH840">
        <v>27.4507660053149</v>
      </c>
      <c r="BI840">
        <v>6.4360150062526102</v>
      </c>
      <c r="BJ840">
        <v>10.9793397399215</v>
      </c>
      <c r="BK840">
        <v>17.187224626471099</v>
      </c>
      <c r="BL840">
        <v>14.7312033954434</v>
      </c>
    </row>
    <row r="841" spans="1:64" x14ac:dyDescent="0.25">
      <c r="A841" s="15" t="str">
        <f t="shared" si="26"/>
        <v>Brokered Dep / Liab--36433</v>
      </c>
      <c r="B841" s="15" t="str">
        <f t="shared" si="27"/>
        <v>Brokered Dep / Liab</v>
      </c>
      <c r="C841">
        <v>19</v>
      </c>
      <c r="D841" s="22">
        <v>36433</v>
      </c>
      <c r="E841">
        <v>0</v>
      </c>
      <c r="F841">
        <v>0</v>
      </c>
      <c r="G841">
        <v>0</v>
      </c>
      <c r="H841">
        <v>1.24306608900725</v>
      </c>
      <c r="I841">
        <v>0</v>
      </c>
      <c r="J841">
        <v>0</v>
      </c>
      <c r="K841">
        <v>0</v>
      </c>
      <c r="L841">
        <v>0.94901467821781704</v>
      </c>
      <c r="M841">
        <v>0</v>
      </c>
      <c r="N841">
        <v>0</v>
      </c>
      <c r="O841">
        <v>0</v>
      </c>
      <c r="P841">
        <v>0.48466243982818302</v>
      </c>
      <c r="Q841">
        <v>0</v>
      </c>
      <c r="R841">
        <v>0</v>
      </c>
      <c r="S841">
        <v>0</v>
      </c>
      <c r="T841">
        <v>1.8680275870314102E-2</v>
      </c>
      <c r="U841">
        <v>0</v>
      </c>
      <c r="V841">
        <v>0</v>
      </c>
      <c r="W841">
        <v>0</v>
      </c>
      <c r="X841">
        <v>1.18612269097414</v>
      </c>
      <c r="Y841">
        <v>0</v>
      </c>
      <c r="Z841">
        <v>0</v>
      </c>
      <c r="AA841">
        <v>0</v>
      </c>
      <c r="AB841">
        <v>0.21267307331508101</v>
      </c>
      <c r="AC841">
        <v>0</v>
      </c>
      <c r="AD841">
        <v>0</v>
      </c>
      <c r="AE841">
        <v>0</v>
      </c>
      <c r="AF841">
        <v>0.83825952072108301</v>
      </c>
      <c r="AG841">
        <v>0</v>
      </c>
      <c r="AH841">
        <v>0</v>
      </c>
      <c r="AI841">
        <v>0</v>
      </c>
      <c r="AJ841">
        <v>1.41400034449644</v>
      </c>
      <c r="AK841">
        <v>0</v>
      </c>
      <c r="AL841">
        <v>0</v>
      </c>
      <c r="AM841">
        <v>1.58565161472189</v>
      </c>
      <c r="AN841">
        <v>1.13615345976003</v>
      </c>
      <c r="AO841">
        <v>0</v>
      </c>
      <c r="AP841">
        <v>0</v>
      </c>
      <c r="AQ841">
        <v>0</v>
      </c>
      <c r="AR841">
        <v>0.73975175381095704</v>
      </c>
      <c r="AS841">
        <v>0</v>
      </c>
      <c r="AT841">
        <v>0</v>
      </c>
      <c r="AU841">
        <v>0.34437473615264103</v>
      </c>
      <c r="AV841">
        <v>1.6336343402939</v>
      </c>
      <c r="AW841">
        <v>0</v>
      </c>
      <c r="AX841">
        <v>0</v>
      </c>
      <c r="AY841">
        <v>0</v>
      </c>
      <c r="AZ841">
        <v>0.58231266265536197</v>
      </c>
      <c r="BA841">
        <v>0</v>
      </c>
      <c r="BB841">
        <v>0</v>
      </c>
      <c r="BC841">
        <v>0</v>
      </c>
      <c r="BD841">
        <v>1.3701138603840399</v>
      </c>
      <c r="BE841">
        <v>0</v>
      </c>
      <c r="BF841">
        <v>0</v>
      </c>
      <c r="BG841">
        <v>0</v>
      </c>
      <c r="BH841">
        <v>2.2978192961301498</v>
      </c>
      <c r="BI841">
        <v>0</v>
      </c>
      <c r="BJ841">
        <v>0</v>
      </c>
      <c r="BK841">
        <v>0</v>
      </c>
      <c r="BL841">
        <v>1.3989607691019099</v>
      </c>
    </row>
    <row r="842" spans="1:64" x14ac:dyDescent="0.25">
      <c r="A842" s="15" t="str">
        <f t="shared" si="26"/>
        <v>Liquid Assets / Assets--36433</v>
      </c>
      <c r="B842" s="15" t="str">
        <f t="shared" si="27"/>
        <v>Liquid Assets / Assets</v>
      </c>
      <c r="C842">
        <v>20</v>
      </c>
      <c r="D842" s="22">
        <v>36433</v>
      </c>
      <c r="E842">
        <v>10.6804891182605</v>
      </c>
      <c r="F842">
        <v>20.476243958242399</v>
      </c>
      <c r="G842">
        <v>28.248326696874699</v>
      </c>
      <c r="H842">
        <v>20.075651017798901</v>
      </c>
      <c r="I842">
        <v>10.595117128498099</v>
      </c>
      <c r="J842">
        <v>17.8076452737896</v>
      </c>
      <c r="K842">
        <v>27.142722613105899</v>
      </c>
      <c r="L842">
        <v>19.4549952367563</v>
      </c>
      <c r="M842">
        <v>10.119135285695601</v>
      </c>
      <c r="N842">
        <v>18.187020041372399</v>
      </c>
      <c r="O842">
        <v>28.381471828221201</v>
      </c>
      <c r="P842">
        <v>20.0098792969128</v>
      </c>
      <c r="Q842">
        <v>17.1943813333557</v>
      </c>
      <c r="R842">
        <v>21.773134854035099</v>
      </c>
      <c r="S842">
        <v>25.690464248373502</v>
      </c>
      <c r="T842">
        <v>23.948609210090801</v>
      </c>
      <c r="U842">
        <v>11.1583820306869</v>
      </c>
      <c r="V842">
        <v>18.669254931404701</v>
      </c>
      <c r="W842">
        <v>27.818545304328101</v>
      </c>
      <c r="X842">
        <v>20.250058557934398</v>
      </c>
      <c r="Y842">
        <v>14.7966371279255</v>
      </c>
      <c r="Z842">
        <v>22.974531901677199</v>
      </c>
      <c r="AA842">
        <v>28.159987841329301</v>
      </c>
      <c r="AB842">
        <v>21.298613838738799</v>
      </c>
      <c r="AC842">
        <v>7.4453852314587898</v>
      </c>
      <c r="AD842">
        <v>13.1222246835008</v>
      </c>
      <c r="AE842">
        <v>23.831355865446401</v>
      </c>
      <c r="AF842">
        <v>15.761044538434399</v>
      </c>
      <c r="AG842">
        <v>6.5817173018976396</v>
      </c>
      <c r="AH842">
        <v>13.0472247090421</v>
      </c>
      <c r="AI842">
        <v>22.911173631487902</v>
      </c>
      <c r="AJ842">
        <v>16.528000730429302</v>
      </c>
      <c r="AK842">
        <v>11.162680735634501</v>
      </c>
      <c r="AL842">
        <v>17.947836548790399</v>
      </c>
      <c r="AM842">
        <v>25.433615282265698</v>
      </c>
      <c r="AN842">
        <v>19.937474692486202</v>
      </c>
      <c r="AO842">
        <v>8.4925954793452796</v>
      </c>
      <c r="AP842">
        <v>15.6030301378822</v>
      </c>
      <c r="AQ842">
        <v>24.506461884248001</v>
      </c>
      <c r="AR842">
        <v>17.801692823305601</v>
      </c>
      <c r="AS842">
        <v>9.1742559037772597</v>
      </c>
      <c r="AT842">
        <v>15.789072976677399</v>
      </c>
      <c r="AU842">
        <v>24.963639746409299</v>
      </c>
      <c r="AV842">
        <v>17.9745028008684</v>
      </c>
      <c r="AW842">
        <v>13.6036774522341</v>
      </c>
      <c r="AX842">
        <v>20.328259879971402</v>
      </c>
      <c r="AY842">
        <v>27.702842478096201</v>
      </c>
      <c r="AZ842">
        <v>20.941695264029899</v>
      </c>
      <c r="BA842">
        <v>12.977749158912401</v>
      </c>
      <c r="BB842">
        <v>20.402212156828401</v>
      </c>
      <c r="BC842">
        <v>28.234378244231699</v>
      </c>
      <c r="BD842">
        <v>21.642573652898999</v>
      </c>
      <c r="BE842">
        <v>13.1364963351757</v>
      </c>
      <c r="BF842">
        <v>26.1379722180138</v>
      </c>
      <c r="BG842">
        <v>32.522642017636997</v>
      </c>
      <c r="BH842">
        <v>26.154492634262201</v>
      </c>
      <c r="BI842">
        <v>14.0186245893559</v>
      </c>
      <c r="BJ842">
        <v>20.805523062455599</v>
      </c>
      <c r="BK842">
        <v>28.507360312351601</v>
      </c>
      <c r="BL842">
        <v>22.541515240811901</v>
      </c>
    </row>
    <row r="843" spans="1:64" x14ac:dyDescent="0.25">
      <c r="A843" s="15" t="str">
        <f t="shared" si="26"/>
        <v>Net Loan Growth (last 4 qtrs)--36433</v>
      </c>
      <c r="B843" s="15" t="str">
        <f t="shared" si="27"/>
        <v>Net Loan Growth (last 4 qtrs)</v>
      </c>
      <c r="C843">
        <v>21</v>
      </c>
      <c r="D843" s="22">
        <v>36433</v>
      </c>
      <c r="E843">
        <v>-0.435</v>
      </c>
      <c r="F843">
        <v>7.61</v>
      </c>
      <c r="G843">
        <v>15.015000000000001</v>
      </c>
      <c r="H843">
        <v>11.6024210526316</v>
      </c>
      <c r="I843">
        <v>-0.82</v>
      </c>
      <c r="J843">
        <v>5.27</v>
      </c>
      <c r="K843">
        <v>12.7</v>
      </c>
      <c r="L843">
        <v>7.5396983240223499</v>
      </c>
      <c r="M843">
        <v>1.86</v>
      </c>
      <c r="N843">
        <v>9.1199999999999992</v>
      </c>
      <c r="O843">
        <v>19.307500000000001</v>
      </c>
      <c r="P843">
        <v>15.3020821078431</v>
      </c>
      <c r="Q843">
        <v>2.21</v>
      </c>
      <c r="R843">
        <v>6.415</v>
      </c>
      <c r="S843">
        <v>9.8800000000000008</v>
      </c>
      <c r="T843">
        <v>6.6660714285714304</v>
      </c>
      <c r="U843">
        <v>-0.57999999999999996</v>
      </c>
      <c r="V843">
        <v>6.15</v>
      </c>
      <c r="W843">
        <v>14.785</v>
      </c>
      <c r="X843">
        <v>9.5808213552361394</v>
      </c>
      <c r="Y843">
        <v>-3.14</v>
      </c>
      <c r="Z843">
        <v>5.01</v>
      </c>
      <c r="AA843">
        <v>15.92</v>
      </c>
      <c r="AB843">
        <v>15.6338823529412</v>
      </c>
      <c r="AC843">
        <v>-2.5249999999999999</v>
      </c>
      <c r="AD843">
        <v>2.72</v>
      </c>
      <c r="AE843">
        <v>10.029999999999999</v>
      </c>
      <c r="AF843">
        <v>4.0986607142857103</v>
      </c>
      <c r="AG843">
        <v>-2.5</v>
      </c>
      <c r="AH843">
        <v>2.645</v>
      </c>
      <c r="AI843">
        <v>10.824999999999999</v>
      </c>
      <c r="AJ843">
        <v>3.6252</v>
      </c>
      <c r="AK843">
        <v>1.88</v>
      </c>
      <c r="AL843">
        <v>7.72</v>
      </c>
      <c r="AM843">
        <v>10.64</v>
      </c>
      <c r="AN843">
        <v>7.9556179775280897</v>
      </c>
      <c r="AO843">
        <v>-3.33</v>
      </c>
      <c r="AP843">
        <v>1.82</v>
      </c>
      <c r="AQ843">
        <v>8.33</v>
      </c>
      <c r="AR843">
        <v>2.82628117913832</v>
      </c>
      <c r="AS843">
        <v>1.9924999999999999</v>
      </c>
      <c r="AT843">
        <v>9.125</v>
      </c>
      <c r="AU843">
        <v>17.824999999999999</v>
      </c>
      <c r="AV843">
        <v>11.5160567010309</v>
      </c>
      <c r="AW843">
        <v>1.75</v>
      </c>
      <c r="AX843">
        <v>7.42</v>
      </c>
      <c r="AY843">
        <v>13.244999999999999</v>
      </c>
      <c r="AZ843">
        <v>10.305673758865201</v>
      </c>
      <c r="BA843">
        <v>1.9950000000000001</v>
      </c>
      <c r="BB843">
        <v>9.9</v>
      </c>
      <c r="BC843">
        <v>20.405000000000001</v>
      </c>
      <c r="BD843">
        <v>19.022751322751301</v>
      </c>
      <c r="BE843">
        <v>-0.625</v>
      </c>
      <c r="BF843">
        <v>3.73</v>
      </c>
      <c r="BG843">
        <v>10.494999999999999</v>
      </c>
      <c r="BH843">
        <v>10.112127659574501</v>
      </c>
      <c r="BI843">
        <v>3.18</v>
      </c>
      <c r="BJ843">
        <v>11.78</v>
      </c>
      <c r="BK843">
        <v>21.88</v>
      </c>
      <c r="BL843">
        <v>19.3985365853659</v>
      </c>
    </row>
    <row r="844" spans="1:64" x14ac:dyDescent="0.25">
      <c r="A844" s="15" t="str">
        <f t="shared" si="26"/>
        <v>Banks w/ Loan Growth (last 4 qtrs)--36433</v>
      </c>
      <c r="B844" s="15" t="str">
        <f t="shared" si="27"/>
        <v>Banks w/ Loan Growth (last 4 qtrs)</v>
      </c>
      <c r="C844">
        <v>22</v>
      </c>
      <c r="D844" s="22">
        <v>36433</v>
      </c>
      <c r="F844">
        <v>70.8333333333333</v>
      </c>
      <c r="J844">
        <v>70.032573289902302</v>
      </c>
      <c r="N844">
        <v>77.487821851078607</v>
      </c>
      <c r="R844">
        <v>89.285714285714306</v>
      </c>
      <c r="V844">
        <v>71.314741035856599</v>
      </c>
      <c r="Z844">
        <v>63.529411764705898</v>
      </c>
      <c r="AD844">
        <v>65.789473684210506</v>
      </c>
      <c r="AH844">
        <v>61.165048543689302</v>
      </c>
      <c r="AI844"/>
      <c r="AK844"/>
      <c r="AL844">
        <v>78.651685393258404</v>
      </c>
      <c r="AP844">
        <v>58.574610244988897</v>
      </c>
      <c r="AT844">
        <v>81.725888324873097</v>
      </c>
      <c r="AX844">
        <v>78.8194444444444</v>
      </c>
      <c r="BB844">
        <v>78.061224489795904</v>
      </c>
      <c r="BF844">
        <v>62</v>
      </c>
      <c r="BJ844">
        <v>81.395348837209298</v>
      </c>
    </row>
    <row r="845" spans="1:64" x14ac:dyDescent="0.25">
      <c r="A845" s="15" t="str">
        <f t="shared" si="26"/>
        <v>Equity / Assets--36525</v>
      </c>
      <c r="B845" s="15" t="str">
        <f t="shared" si="27"/>
        <v>Equity / Assets</v>
      </c>
      <c r="C845">
        <v>1</v>
      </c>
      <c r="D845" s="22">
        <v>36525</v>
      </c>
      <c r="E845">
        <v>8.0268155659451406</v>
      </c>
      <c r="F845">
        <v>8.7999235620103207</v>
      </c>
      <c r="G845">
        <v>10.440156731089999</v>
      </c>
      <c r="H845">
        <v>9.7219892310302107</v>
      </c>
      <c r="I845">
        <v>7.8484148212503202</v>
      </c>
      <c r="J845">
        <v>9.0284165174033006</v>
      </c>
      <c r="K845">
        <v>10.9838758951252</v>
      </c>
      <c r="L845">
        <v>9.9071184625817104</v>
      </c>
      <c r="M845">
        <v>7.6464670479258903</v>
      </c>
      <c r="N845">
        <v>9.12483256486016</v>
      </c>
      <c r="O845">
        <v>11.5964264020977</v>
      </c>
      <c r="P845">
        <v>10.418071068413299</v>
      </c>
      <c r="Q845">
        <v>9.4654265799762296</v>
      </c>
      <c r="R845">
        <v>10.3430576807795</v>
      </c>
      <c r="S845">
        <v>12.1411985777189</v>
      </c>
      <c r="T845">
        <v>11.037268660737499</v>
      </c>
      <c r="U845">
        <v>7.7031487594110404</v>
      </c>
      <c r="V845">
        <v>8.8584030724336298</v>
      </c>
      <c r="W845">
        <v>10.7301881450596</v>
      </c>
      <c r="X845">
        <v>9.6899048627546396</v>
      </c>
      <c r="Y845">
        <v>8.3863982529866199</v>
      </c>
      <c r="Z845">
        <v>9.0191455006791905</v>
      </c>
      <c r="AA845">
        <v>10.4471509097812</v>
      </c>
      <c r="AB845">
        <v>9.7151140699634695</v>
      </c>
      <c r="AC845">
        <v>7.9573051095194698</v>
      </c>
      <c r="AD845">
        <v>9.4259072818889305</v>
      </c>
      <c r="AE845">
        <v>11.0851676200899</v>
      </c>
      <c r="AF845">
        <v>9.8308102759032998</v>
      </c>
      <c r="AG845">
        <v>8.2437495580628593</v>
      </c>
      <c r="AH845">
        <v>10.494255498951899</v>
      </c>
      <c r="AI845">
        <v>13.345356350011</v>
      </c>
      <c r="AJ845">
        <v>11.9481228459156</v>
      </c>
      <c r="AK845">
        <v>7.6754949858575499</v>
      </c>
      <c r="AL845">
        <v>8.5465044082950499</v>
      </c>
      <c r="AM845">
        <v>10.497304746078701</v>
      </c>
      <c r="AN845">
        <v>9.2980655436274695</v>
      </c>
      <c r="AO845">
        <v>8.3578575355372209</v>
      </c>
      <c r="AP845">
        <v>9.7824541447462003</v>
      </c>
      <c r="AQ845">
        <v>11.8143227964392</v>
      </c>
      <c r="AR845">
        <v>10.458856958853699</v>
      </c>
      <c r="AS845">
        <v>7.55624790509727</v>
      </c>
      <c r="AT845">
        <v>8.6830946572633607</v>
      </c>
      <c r="AU845">
        <v>10.509504324911401</v>
      </c>
      <c r="AV845">
        <v>9.4034288676555597</v>
      </c>
      <c r="AW845">
        <v>7.71180752591063</v>
      </c>
      <c r="AX845">
        <v>8.9263677498971603</v>
      </c>
      <c r="AY845">
        <v>10.6273836769446</v>
      </c>
      <c r="AZ845">
        <v>9.4647215254929495</v>
      </c>
      <c r="BA845">
        <v>7.7575621725352697</v>
      </c>
      <c r="BB845">
        <v>9.0011810150934295</v>
      </c>
      <c r="BC845">
        <v>11.329086614196999</v>
      </c>
      <c r="BD845">
        <v>9.9861757029137905</v>
      </c>
      <c r="BE845">
        <v>7.2226887674799896</v>
      </c>
      <c r="BF845">
        <v>9.0634147919328498</v>
      </c>
      <c r="BG845">
        <v>12.0850755592102</v>
      </c>
      <c r="BH845">
        <v>13.021989057574</v>
      </c>
      <c r="BI845">
        <v>7.4434981984932902</v>
      </c>
      <c r="BJ845">
        <v>8.5125846808089793</v>
      </c>
      <c r="BK845">
        <v>10.4695312577047</v>
      </c>
      <c r="BL845">
        <v>9.5432622055918106</v>
      </c>
    </row>
    <row r="846" spans="1:64" x14ac:dyDescent="0.25">
      <c r="A846" s="15" t="str">
        <f t="shared" si="26"/>
        <v>Total Risk Based Capital Ratio--36525</v>
      </c>
      <c r="B846" s="15" t="str">
        <f t="shared" si="27"/>
        <v>Total Risk Based Capital Ratio</v>
      </c>
      <c r="C846">
        <v>2</v>
      </c>
      <c r="D846" s="22">
        <v>36525</v>
      </c>
      <c r="E846">
        <v>11.954170953096799</v>
      </c>
      <c r="F846">
        <v>13.810316139767099</v>
      </c>
      <c r="G846">
        <v>17.238721260875099</v>
      </c>
      <c r="H846">
        <v>15.9398475868928</v>
      </c>
      <c r="I846">
        <v>11.9105712716373</v>
      </c>
      <c r="J846">
        <v>14.323258869908001</v>
      </c>
      <c r="K846">
        <v>18.363420878020801</v>
      </c>
      <c r="L846">
        <v>16.026147624781899</v>
      </c>
      <c r="M846">
        <v>12.164483831678901</v>
      </c>
      <c r="N846">
        <v>14.949094910079101</v>
      </c>
      <c r="O846">
        <v>20.216214623640099</v>
      </c>
      <c r="P846">
        <v>18.003494885609701</v>
      </c>
      <c r="Q846">
        <v>14.136010756169499</v>
      </c>
      <c r="R846">
        <v>16.9800275916683</v>
      </c>
      <c r="S846">
        <v>21.985987288155901</v>
      </c>
      <c r="T846">
        <v>18.786532833034901</v>
      </c>
      <c r="U846">
        <v>11.6283147052378</v>
      </c>
      <c r="V846">
        <v>13.6321328846567</v>
      </c>
      <c r="W846">
        <v>17.170858478277001</v>
      </c>
      <c r="X846">
        <v>15.383136135404399</v>
      </c>
      <c r="Y846">
        <v>12.9132901134522</v>
      </c>
      <c r="Z846">
        <v>14.647182193356301</v>
      </c>
      <c r="AA846">
        <v>17.1587372165407</v>
      </c>
      <c r="AB846">
        <v>15.8924319855505</v>
      </c>
      <c r="AC846">
        <v>12.761794743541</v>
      </c>
      <c r="AD846">
        <v>14.6517315699052</v>
      </c>
      <c r="AE846">
        <v>20.044119516880201</v>
      </c>
      <c r="AF846">
        <v>16.676821636921101</v>
      </c>
      <c r="AG846">
        <v>11.654195778578201</v>
      </c>
      <c r="AH846">
        <v>16.3667472958521</v>
      </c>
      <c r="AI846">
        <v>22.641567050154599</v>
      </c>
      <c r="AJ846">
        <v>19.4612107598997</v>
      </c>
      <c r="AK846">
        <v>11.9787395596052</v>
      </c>
      <c r="AL846">
        <v>14.512825002188601</v>
      </c>
      <c r="AM846">
        <v>17.496368678198898</v>
      </c>
      <c r="AN846">
        <v>15.5999480170279</v>
      </c>
      <c r="AO846">
        <v>12.5641530830477</v>
      </c>
      <c r="AP846">
        <v>15.132096683530101</v>
      </c>
      <c r="AQ846">
        <v>19.829529255791801</v>
      </c>
      <c r="AR846">
        <v>16.970482525902501</v>
      </c>
      <c r="AS846">
        <v>11.292795332031</v>
      </c>
      <c r="AT846">
        <v>13.0360023334401</v>
      </c>
      <c r="AU846">
        <v>16.574513605635499</v>
      </c>
      <c r="AV846">
        <v>14.6577516905117</v>
      </c>
      <c r="AW846">
        <v>12.3530610368508</v>
      </c>
      <c r="AX846">
        <v>14.6040738118049</v>
      </c>
      <c r="AY846">
        <v>18.046352241974098</v>
      </c>
      <c r="AZ846">
        <v>15.920316359253601</v>
      </c>
      <c r="BA846">
        <v>11.5266192489768</v>
      </c>
      <c r="BB846">
        <v>13.6190022109724</v>
      </c>
      <c r="BC846">
        <v>17.2918421936754</v>
      </c>
      <c r="BD846">
        <v>15.446737327918401</v>
      </c>
      <c r="BE846">
        <v>11.829334960180899</v>
      </c>
      <c r="BF846">
        <v>15.5210084033613</v>
      </c>
      <c r="BG846">
        <v>19.369447245198199</v>
      </c>
      <c r="BH846">
        <v>27.815634364102301</v>
      </c>
      <c r="BI846">
        <v>10.9599225128933</v>
      </c>
      <c r="BJ846">
        <v>12.479141297975</v>
      </c>
      <c r="BK846">
        <v>16.035059851364402</v>
      </c>
      <c r="BL846">
        <v>14.3924462781314</v>
      </c>
    </row>
    <row r="847" spans="1:64" x14ac:dyDescent="0.25">
      <c r="A847" s="15" t="str">
        <f t="shared" si="26"/>
        <v>Tier 1 Leverage Ratio--36525</v>
      </c>
      <c r="B847" s="15" t="str">
        <f t="shared" si="27"/>
        <v>Tier 1 Leverage Ratio</v>
      </c>
      <c r="C847">
        <v>3</v>
      </c>
      <c r="D847" s="22">
        <v>36525</v>
      </c>
      <c r="E847">
        <v>7.8767540202316404</v>
      </c>
      <c r="F847">
        <v>9.08613665952711</v>
      </c>
      <c r="G847">
        <v>10.592805225684501</v>
      </c>
      <c r="H847">
        <v>10.0108332654673</v>
      </c>
      <c r="I847">
        <v>7.9764965526672302</v>
      </c>
      <c r="J847">
        <v>9.2041712403951692</v>
      </c>
      <c r="K847">
        <v>11.117308292278899</v>
      </c>
      <c r="L847">
        <v>10.016510913843501</v>
      </c>
      <c r="M847">
        <v>7.7884171683730399</v>
      </c>
      <c r="N847">
        <v>9.1963108259685296</v>
      </c>
      <c r="O847">
        <v>11.6290603472501</v>
      </c>
      <c r="P847">
        <v>10.6108968637266</v>
      </c>
      <c r="Q847">
        <v>9.75133218228404</v>
      </c>
      <c r="R847">
        <v>10.486162853391599</v>
      </c>
      <c r="S847">
        <v>12.5865210262033</v>
      </c>
      <c r="T847">
        <v>11.220771379134399</v>
      </c>
      <c r="U847">
        <v>7.8493153056454803</v>
      </c>
      <c r="V847">
        <v>8.9334032511798593</v>
      </c>
      <c r="W847">
        <v>10.682097501024201</v>
      </c>
      <c r="X847">
        <v>9.7052239808085492</v>
      </c>
      <c r="Y847">
        <v>8.5169235149660096</v>
      </c>
      <c r="Z847">
        <v>9.2642487046632098</v>
      </c>
      <c r="AA847">
        <v>10.6370757180157</v>
      </c>
      <c r="AB847">
        <v>9.9028639752247596</v>
      </c>
      <c r="AC847">
        <v>8.1678527242953507</v>
      </c>
      <c r="AD847">
        <v>9.51391621591182</v>
      </c>
      <c r="AE847">
        <v>11.4387522593165</v>
      </c>
      <c r="AF847">
        <v>10.120776905863</v>
      </c>
      <c r="AG847">
        <v>8.2099639172007493</v>
      </c>
      <c r="AH847">
        <v>10.5228829384242</v>
      </c>
      <c r="AI847">
        <v>14.1759303845972</v>
      </c>
      <c r="AJ847">
        <v>12.2443649927264</v>
      </c>
      <c r="AK847">
        <v>7.6545242141036498</v>
      </c>
      <c r="AL847">
        <v>8.8690937257939595</v>
      </c>
      <c r="AM847">
        <v>10.7650692451158</v>
      </c>
      <c r="AN847">
        <v>9.5774661189097507</v>
      </c>
      <c r="AO847">
        <v>8.4077685570845695</v>
      </c>
      <c r="AP847">
        <v>9.7381457891011998</v>
      </c>
      <c r="AQ847">
        <v>12.0434169743796</v>
      </c>
      <c r="AR847">
        <v>10.6113419369764</v>
      </c>
      <c r="AS847">
        <v>7.7128945782827403</v>
      </c>
      <c r="AT847">
        <v>8.8234572627267696</v>
      </c>
      <c r="AU847">
        <v>10.5316400769306</v>
      </c>
      <c r="AV847">
        <v>9.4919589385529708</v>
      </c>
      <c r="AW847">
        <v>7.7742465582772802</v>
      </c>
      <c r="AX847">
        <v>9.1993062581297895</v>
      </c>
      <c r="AY847">
        <v>10.7592293996161</v>
      </c>
      <c r="AZ847">
        <v>9.6054774690694806</v>
      </c>
      <c r="BA847">
        <v>7.9036381641800597</v>
      </c>
      <c r="BB847">
        <v>9.0140535946304698</v>
      </c>
      <c r="BC847">
        <v>10.996142911598399</v>
      </c>
      <c r="BD847">
        <v>10.033671344671101</v>
      </c>
      <c r="BE847">
        <v>7.8057518811753299</v>
      </c>
      <c r="BF847">
        <v>9.1194968553459095</v>
      </c>
      <c r="BG847">
        <v>11.481263155855499</v>
      </c>
      <c r="BH847">
        <v>13.5515548721337</v>
      </c>
      <c r="BI847">
        <v>7.7265008027171804</v>
      </c>
      <c r="BJ847">
        <v>8.6711637959263896</v>
      </c>
      <c r="BK847">
        <v>10.4207746681888</v>
      </c>
      <c r="BL847">
        <v>9.60646569508814</v>
      </c>
    </row>
    <row r="848" spans="1:64" x14ac:dyDescent="0.25">
      <c r="A848" s="15" t="str">
        <f t="shared" si="26"/>
        <v>ALLL / Nonaccrual Loans--36525</v>
      </c>
      <c r="B848" s="15" t="str">
        <f t="shared" si="27"/>
        <v>ALLL / Nonaccrual Loans</v>
      </c>
      <c r="C848">
        <v>4</v>
      </c>
      <c r="D848" s="22">
        <v>36525</v>
      </c>
      <c r="E848">
        <v>133.85579937304101</v>
      </c>
      <c r="F848">
        <v>277.35849056603797</v>
      </c>
      <c r="G848">
        <v>922.05882352941205</v>
      </c>
      <c r="H848">
        <v>2308.6381040701299</v>
      </c>
      <c r="I848">
        <v>140.142691347511</v>
      </c>
      <c r="J848">
        <v>290.67796610169501</v>
      </c>
      <c r="K848">
        <v>956.83379120879101</v>
      </c>
      <c r="L848">
        <v>1140.43077167518</v>
      </c>
      <c r="M848">
        <v>148.33027756287299</v>
      </c>
      <c r="N848">
        <v>324.585635359116</v>
      </c>
      <c r="O848">
        <v>908.59136012116801</v>
      </c>
      <c r="P848">
        <v>1149.9638112519799</v>
      </c>
      <c r="Q848">
        <v>191.884754214655</v>
      </c>
      <c r="R848">
        <v>287.857142857143</v>
      </c>
      <c r="S848">
        <v>1041.47758716104</v>
      </c>
      <c r="T848">
        <v>1837.76945023437</v>
      </c>
      <c r="U848">
        <v>147.996888887072</v>
      </c>
      <c r="V848">
        <v>331.15111284073703</v>
      </c>
      <c r="W848">
        <v>1078.2583284628899</v>
      </c>
      <c r="X848">
        <v>1144.60603083467</v>
      </c>
      <c r="Y848">
        <v>112.556163530406</v>
      </c>
      <c r="Z848">
        <v>224.04782735491401</v>
      </c>
      <c r="AA848">
        <v>393.29095824070299</v>
      </c>
      <c r="AB848">
        <v>1827.56900952972</v>
      </c>
      <c r="AC848">
        <v>128.34890481341299</v>
      </c>
      <c r="AD848">
        <v>249.20634920634899</v>
      </c>
      <c r="AE848">
        <v>928.85584892762495</v>
      </c>
      <c r="AF848">
        <v>1370.0485183882199</v>
      </c>
      <c r="AG848">
        <v>190.29700229375899</v>
      </c>
      <c r="AH848">
        <v>382.07739307535599</v>
      </c>
      <c r="AI848">
        <v>1845.25</v>
      </c>
      <c r="AJ848">
        <v>2736.51814393212</v>
      </c>
      <c r="AK848">
        <v>117.211857588253</v>
      </c>
      <c r="AL848">
        <v>218.612442314519</v>
      </c>
      <c r="AM848">
        <v>545.99244039542498</v>
      </c>
      <c r="AN848">
        <v>936.18504241736196</v>
      </c>
      <c r="AO848">
        <v>135.72604316740501</v>
      </c>
      <c r="AP848">
        <v>291.68044646548202</v>
      </c>
      <c r="AQ848">
        <v>1080.0136116152401</v>
      </c>
      <c r="AR848">
        <v>1439.16688052052</v>
      </c>
      <c r="AS848">
        <v>142.46694520837701</v>
      </c>
      <c r="AT848">
        <v>297.90790359996498</v>
      </c>
      <c r="AU848">
        <v>923.08257918551999</v>
      </c>
      <c r="AV848">
        <v>971.34567110750299</v>
      </c>
      <c r="AW848">
        <v>130.29315960912101</v>
      </c>
      <c r="AX848">
        <v>252.336448598131</v>
      </c>
      <c r="AY848">
        <v>711.45038167938901</v>
      </c>
      <c r="AZ848">
        <v>984.61197973216997</v>
      </c>
      <c r="BA848">
        <v>134.96503496503499</v>
      </c>
      <c r="BB848">
        <v>255.91397849462399</v>
      </c>
      <c r="BC848">
        <v>926.15384615384596</v>
      </c>
      <c r="BD848">
        <v>1682.5012200213901</v>
      </c>
      <c r="BE848">
        <v>270.891238970355</v>
      </c>
      <c r="BF848">
        <v>471.92319626824701</v>
      </c>
      <c r="BG848">
        <v>1657.3863636363601</v>
      </c>
      <c r="BH848">
        <v>2724.7310433455</v>
      </c>
      <c r="BI848">
        <v>166.29971956497599</v>
      </c>
      <c r="BJ848">
        <v>403.55658306478</v>
      </c>
      <c r="BK848">
        <v>1109.27218614719</v>
      </c>
      <c r="BL848">
        <v>1572.9469599255201</v>
      </c>
    </row>
    <row r="849" spans="1:64" x14ac:dyDescent="0.25">
      <c r="A849" s="15" t="str">
        <f t="shared" si="26"/>
        <v>[NCL + OREO] / [Total Loans + OREO]--36525</v>
      </c>
      <c r="B849" s="15" t="str">
        <f t="shared" si="27"/>
        <v>[NCL + OREO] / [Total Loans + OREO]</v>
      </c>
      <c r="C849">
        <v>5</v>
      </c>
      <c r="D849" s="22">
        <v>36525</v>
      </c>
      <c r="E849">
        <v>0.28965994367092801</v>
      </c>
      <c r="F849">
        <v>0.72932246576276805</v>
      </c>
      <c r="G849">
        <v>1.6743672980486</v>
      </c>
      <c r="H849">
        <v>1.1493559772561499</v>
      </c>
      <c r="I849">
        <v>0.20548950535740501</v>
      </c>
      <c r="J849">
        <v>0.69282101415395103</v>
      </c>
      <c r="K849">
        <v>1.5181974475362301</v>
      </c>
      <c r="L849">
        <v>1.06759544038262</v>
      </c>
      <c r="M849">
        <v>0.185563871164758</v>
      </c>
      <c r="N849">
        <v>0.62595281775664702</v>
      </c>
      <c r="O849">
        <v>1.3692607205195499</v>
      </c>
      <c r="P849">
        <v>0.99792922754818503</v>
      </c>
      <c r="Q849">
        <v>0.48303004606539701</v>
      </c>
      <c r="R849">
        <v>0.91863598325616802</v>
      </c>
      <c r="S849">
        <v>1.71204019901649</v>
      </c>
      <c r="T849">
        <v>1.3441268085460401</v>
      </c>
      <c r="U849">
        <v>0.134304373979548</v>
      </c>
      <c r="V849">
        <v>0.52586061888818303</v>
      </c>
      <c r="W849">
        <v>1.2143139416183799</v>
      </c>
      <c r="X849">
        <v>0.87907360104867804</v>
      </c>
      <c r="Y849">
        <v>0.43717616580310897</v>
      </c>
      <c r="Z849">
        <v>1.06133053259998</v>
      </c>
      <c r="AA849">
        <v>2.1798365122615802</v>
      </c>
      <c r="AB849">
        <v>1.5240857437173401</v>
      </c>
      <c r="AC849">
        <v>0.337512163490304</v>
      </c>
      <c r="AD849">
        <v>1.0123160711552599</v>
      </c>
      <c r="AE849">
        <v>1.97377173682264</v>
      </c>
      <c r="AF849">
        <v>1.4507097635516999</v>
      </c>
      <c r="AG849">
        <v>0.23475478091399299</v>
      </c>
      <c r="AH849">
        <v>0.861453766948721</v>
      </c>
      <c r="AI849">
        <v>2.02560897964959</v>
      </c>
      <c r="AJ849">
        <v>1.47552175305637</v>
      </c>
      <c r="AK849">
        <v>0.37976216425682402</v>
      </c>
      <c r="AL849">
        <v>0.69546050506394097</v>
      </c>
      <c r="AM849">
        <v>1.2377553344976799</v>
      </c>
      <c r="AN849">
        <v>0.95618349669527902</v>
      </c>
      <c r="AO849">
        <v>0.204851798856416</v>
      </c>
      <c r="AP849">
        <v>0.79637208273421101</v>
      </c>
      <c r="AQ849">
        <v>1.8551431932645699</v>
      </c>
      <c r="AR849">
        <v>1.20499440479286</v>
      </c>
      <c r="AS849">
        <v>0.233800157168259</v>
      </c>
      <c r="AT849">
        <v>0.65528102650825404</v>
      </c>
      <c r="AU849">
        <v>1.2934784392207901</v>
      </c>
      <c r="AV849">
        <v>0.96276559303366105</v>
      </c>
      <c r="AW849">
        <v>0.27777730085755797</v>
      </c>
      <c r="AX849">
        <v>0.69282101415395103</v>
      </c>
      <c r="AY849">
        <v>1.2885680323842801</v>
      </c>
      <c r="AZ849">
        <v>1.0135140272655201</v>
      </c>
      <c r="BA849">
        <v>0.19620974323210599</v>
      </c>
      <c r="BB849">
        <v>0.60661928875053495</v>
      </c>
      <c r="BC849">
        <v>1.3092684155902099</v>
      </c>
      <c r="BD849">
        <v>1.0481267978846001</v>
      </c>
      <c r="BE849">
        <v>0.13072446655983799</v>
      </c>
      <c r="BF849">
        <v>0.56620209059233495</v>
      </c>
      <c r="BG849">
        <v>1.17532547907594</v>
      </c>
      <c r="BH849">
        <v>0.937614078733504</v>
      </c>
      <c r="BI849">
        <v>8.2022438995811006E-2</v>
      </c>
      <c r="BJ849">
        <v>0.30259674962660599</v>
      </c>
      <c r="BK849">
        <v>0.835223187123182</v>
      </c>
      <c r="BL849">
        <v>0.617739563040683</v>
      </c>
    </row>
    <row r="850" spans="1:64" x14ac:dyDescent="0.25">
      <c r="A850" s="15" t="str">
        <f t="shared" si="26"/>
        <v>[Noncurrent + Delinquent Loans] / [Capital + ALLL]--36525</v>
      </c>
      <c r="B850" s="15" t="str">
        <f t="shared" si="27"/>
        <v>[Noncurrent + Delinquent Loans] / [Capital + ALLL]</v>
      </c>
      <c r="C850">
        <v>6</v>
      </c>
      <c r="D850" s="22">
        <v>36525</v>
      </c>
      <c r="E850">
        <v>6.9799089238438503</v>
      </c>
      <c r="F850">
        <v>12.406132290492099</v>
      </c>
      <c r="G850">
        <v>17.379142926296598</v>
      </c>
      <c r="H850">
        <v>14.7859140869118</v>
      </c>
      <c r="I850">
        <v>4.7977044039054402</v>
      </c>
      <c r="J850">
        <v>10.1291802487022</v>
      </c>
      <c r="K850">
        <v>18.505874915660101</v>
      </c>
      <c r="L850">
        <v>12.836024897253401</v>
      </c>
      <c r="M850">
        <v>4.0834730420604304</v>
      </c>
      <c r="N850">
        <v>9.4011952382462098</v>
      </c>
      <c r="O850">
        <v>17.658929320497201</v>
      </c>
      <c r="P850">
        <v>12.3997937178651</v>
      </c>
      <c r="Q850">
        <v>9.2534919126389301</v>
      </c>
      <c r="R850">
        <v>14.4915661821131</v>
      </c>
      <c r="S850">
        <v>19.2284880582162</v>
      </c>
      <c r="T850">
        <v>14.986561705708599</v>
      </c>
      <c r="U850">
        <v>3.9583688790308802</v>
      </c>
      <c r="V850">
        <v>8.7255711533168192</v>
      </c>
      <c r="W850">
        <v>16.555285540704698</v>
      </c>
      <c r="X850">
        <v>11.370520790815601</v>
      </c>
      <c r="Y850">
        <v>6.5425394362554998</v>
      </c>
      <c r="Z850">
        <v>13.2423756019262</v>
      </c>
      <c r="AA850">
        <v>21.914301613800799</v>
      </c>
      <c r="AB850">
        <v>17.104433500217201</v>
      </c>
      <c r="AC850">
        <v>5.4551000972708197</v>
      </c>
      <c r="AD850">
        <v>12.442565326395099</v>
      </c>
      <c r="AE850">
        <v>20.9791038935434</v>
      </c>
      <c r="AF850">
        <v>14.508570822188601</v>
      </c>
      <c r="AG850">
        <v>3.0431397104145002</v>
      </c>
      <c r="AH850">
        <v>8.4423418964492196</v>
      </c>
      <c r="AI850">
        <v>19.1776494003228</v>
      </c>
      <c r="AJ850">
        <v>13.780169235716601</v>
      </c>
      <c r="AK850">
        <v>6.3863337713534802</v>
      </c>
      <c r="AL850">
        <v>11.1510422014581</v>
      </c>
      <c r="AM850">
        <v>20.7879295892707</v>
      </c>
      <c r="AN850">
        <v>15.589442807660401</v>
      </c>
      <c r="AO850">
        <v>4.0057676847432298</v>
      </c>
      <c r="AP850">
        <v>9.8686938493434706</v>
      </c>
      <c r="AQ850">
        <v>18.331531662003002</v>
      </c>
      <c r="AR850">
        <v>12.5358849942946</v>
      </c>
      <c r="AS850">
        <v>5.3811068027172899</v>
      </c>
      <c r="AT850">
        <v>10.4604022243757</v>
      </c>
      <c r="AU850">
        <v>18.156350182253</v>
      </c>
      <c r="AV850">
        <v>12.815160475069399</v>
      </c>
      <c r="AW850">
        <v>6.0964165426061596</v>
      </c>
      <c r="AX850">
        <v>11.3218070273285</v>
      </c>
      <c r="AY850">
        <v>19.086128061623601</v>
      </c>
      <c r="AZ850">
        <v>14.1697148971032</v>
      </c>
      <c r="BA850">
        <v>4.0710990383712797</v>
      </c>
      <c r="BB850">
        <v>8.7786650052149398</v>
      </c>
      <c r="BC850">
        <v>18.782229540348901</v>
      </c>
      <c r="BD850">
        <v>12.8210770567017</v>
      </c>
      <c r="BE850">
        <v>3.9091737985444901</v>
      </c>
      <c r="BF850">
        <v>8.2438181894772296</v>
      </c>
      <c r="BG850">
        <v>16.8824997319578</v>
      </c>
      <c r="BH850">
        <v>12.462580025198699</v>
      </c>
      <c r="BI850">
        <v>2.5134366108125201</v>
      </c>
      <c r="BJ850">
        <v>6.03288010789925</v>
      </c>
      <c r="BK850">
        <v>10.6234866828087</v>
      </c>
      <c r="BL850">
        <v>8.5701803033390593</v>
      </c>
    </row>
    <row r="851" spans="1:64" x14ac:dyDescent="0.25">
      <c r="A851" s="15" t="str">
        <f t="shared" si="26"/>
        <v xml:space="preserve">  Ag [NCL+DQ] / [Capital + ALLL]--36525</v>
      </c>
      <c r="B851" s="15" t="str">
        <f t="shared" si="27"/>
        <v xml:space="preserve">  Ag [NCL+DQ] / [Capital + ALLL]</v>
      </c>
      <c r="C851">
        <v>7</v>
      </c>
      <c r="D851" s="22">
        <v>36525</v>
      </c>
      <c r="E851">
        <v>0</v>
      </c>
      <c r="F851">
        <v>2.5657472738935198E-2</v>
      </c>
      <c r="G851">
        <v>1.72937725290108</v>
      </c>
      <c r="H851">
        <v>2.6288003070809101</v>
      </c>
      <c r="I851">
        <v>0</v>
      </c>
      <c r="J851">
        <v>0.27394401106212002</v>
      </c>
      <c r="K851">
        <v>3.8791490288596702</v>
      </c>
      <c r="L851">
        <v>3.1410391286735799</v>
      </c>
      <c r="M851">
        <v>0</v>
      </c>
      <c r="N851">
        <v>0</v>
      </c>
      <c r="O851">
        <v>0.83193365991394397</v>
      </c>
      <c r="P851">
        <v>1.2984273129806301</v>
      </c>
      <c r="Q851">
        <v>0</v>
      </c>
      <c r="R851">
        <v>0</v>
      </c>
      <c r="S851">
        <v>0</v>
      </c>
      <c r="T851">
        <v>3.7010261711897298E-4</v>
      </c>
      <c r="U851">
        <v>0</v>
      </c>
      <c r="V851">
        <v>9.4094687135165306E-2</v>
      </c>
      <c r="W851">
        <v>2.7194066749072898</v>
      </c>
      <c r="X851">
        <v>2.5719272127631898</v>
      </c>
      <c r="Y851">
        <v>0</v>
      </c>
      <c r="Z851">
        <v>0.55721271179768905</v>
      </c>
      <c r="AA851">
        <v>5.1976284584980199</v>
      </c>
      <c r="AB851">
        <v>4.17708776831011</v>
      </c>
      <c r="AC851">
        <v>0.45074455871601998</v>
      </c>
      <c r="AD851">
        <v>4.2462185292757697</v>
      </c>
      <c r="AE851">
        <v>11.626184428047299</v>
      </c>
      <c r="AF851">
        <v>7.4882800028930596</v>
      </c>
      <c r="AG851">
        <v>6.4143681847337996E-3</v>
      </c>
      <c r="AH851">
        <v>1.30257956618023</v>
      </c>
      <c r="AI851">
        <v>5.3592484253659096</v>
      </c>
      <c r="AJ851">
        <v>3.7351131319227702</v>
      </c>
      <c r="AK851">
        <v>0</v>
      </c>
      <c r="AL851">
        <v>0</v>
      </c>
      <c r="AM851">
        <v>1.32457131122292</v>
      </c>
      <c r="AN851">
        <v>1.345813364514</v>
      </c>
      <c r="AO851">
        <v>0.19966895322452399</v>
      </c>
      <c r="AP851">
        <v>2.8526970954356798</v>
      </c>
      <c r="AQ851">
        <v>8.9132544755204393</v>
      </c>
      <c r="AR851">
        <v>5.9024849898944698</v>
      </c>
      <c r="AS851">
        <v>0</v>
      </c>
      <c r="AT851">
        <v>0.20232343151606799</v>
      </c>
      <c r="AU851">
        <v>3.2390576169620702</v>
      </c>
      <c r="AV851">
        <v>2.7520889445476602</v>
      </c>
      <c r="AW851">
        <v>0</v>
      </c>
      <c r="AX851">
        <v>0</v>
      </c>
      <c r="AY851">
        <v>0.79885322526354197</v>
      </c>
      <c r="AZ851">
        <v>1.27478427689083</v>
      </c>
      <c r="BA851">
        <v>0</v>
      </c>
      <c r="BB851">
        <v>0</v>
      </c>
      <c r="BC851">
        <v>0.59991534469871499</v>
      </c>
      <c r="BD851">
        <v>1.47719187338536</v>
      </c>
      <c r="BE851">
        <v>0</v>
      </c>
      <c r="BF851">
        <v>0.12843565373747801</v>
      </c>
      <c r="BG851">
        <v>1.2542247043192201</v>
      </c>
      <c r="BH851">
        <v>1.2250953660913999</v>
      </c>
      <c r="BI851">
        <v>0</v>
      </c>
      <c r="BJ851">
        <v>0</v>
      </c>
      <c r="BK851">
        <v>0</v>
      </c>
      <c r="BL851">
        <v>0.38733101960203098</v>
      </c>
    </row>
    <row r="852" spans="1:64" x14ac:dyDescent="0.25">
      <c r="A852" s="15" t="str">
        <f t="shared" si="26"/>
        <v xml:space="preserve">  CLD [NCL+DQ] / [Capital + ALLL]--36525</v>
      </c>
      <c r="B852" s="15" t="str">
        <f t="shared" si="27"/>
        <v xml:space="preserve">  CLD [NCL+DQ] / [Capital + ALLL]</v>
      </c>
      <c r="C852">
        <v>8</v>
      </c>
      <c r="D852" s="22">
        <v>36525</v>
      </c>
      <c r="E852">
        <v>0</v>
      </c>
      <c r="F852">
        <v>0</v>
      </c>
      <c r="G852">
        <v>0</v>
      </c>
      <c r="H852">
        <v>0.10551568441859401</v>
      </c>
      <c r="I852">
        <v>0</v>
      </c>
      <c r="J852">
        <v>0</v>
      </c>
      <c r="K852">
        <v>0</v>
      </c>
      <c r="L852">
        <v>0.120678318964105</v>
      </c>
      <c r="M852">
        <v>0</v>
      </c>
      <c r="N852">
        <v>0</v>
      </c>
      <c r="O852">
        <v>0</v>
      </c>
      <c r="P852">
        <v>0.26313739780088702</v>
      </c>
      <c r="Q852">
        <v>0</v>
      </c>
      <c r="R852">
        <v>0</v>
      </c>
      <c r="S852">
        <v>0</v>
      </c>
      <c r="T852">
        <v>3.00204138814394E-2</v>
      </c>
      <c r="U852">
        <v>0</v>
      </c>
      <c r="V852">
        <v>0</v>
      </c>
      <c r="W852">
        <v>0</v>
      </c>
      <c r="X852">
        <v>0.10972065077603101</v>
      </c>
      <c r="Y852">
        <v>0</v>
      </c>
      <c r="Z852">
        <v>0</v>
      </c>
      <c r="AA852">
        <v>0</v>
      </c>
      <c r="AB852">
        <v>0.36179744781816803</v>
      </c>
      <c r="AC852">
        <v>0</v>
      </c>
      <c r="AD852">
        <v>0</v>
      </c>
      <c r="AE852">
        <v>0</v>
      </c>
      <c r="AF852">
        <v>9.6453674458864505E-2</v>
      </c>
      <c r="AG852">
        <v>0</v>
      </c>
      <c r="AH852">
        <v>0</v>
      </c>
      <c r="AI852">
        <v>0</v>
      </c>
      <c r="AJ852">
        <v>7.3949852224828694E-2</v>
      </c>
      <c r="AK852">
        <v>0</v>
      </c>
      <c r="AL852">
        <v>0</v>
      </c>
      <c r="AM852">
        <v>0</v>
      </c>
      <c r="AN852">
        <v>0.45915215440429902</v>
      </c>
      <c r="AO852">
        <v>0</v>
      </c>
      <c r="AP852">
        <v>0</v>
      </c>
      <c r="AQ852">
        <v>0</v>
      </c>
      <c r="AR852">
        <v>6.4836261764420602E-2</v>
      </c>
      <c r="AS852">
        <v>0</v>
      </c>
      <c r="AT852">
        <v>0</v>
      </c>
      <c r="AU852">
        <v>0</v>
      </c>
      <c r="AV852">
        <v>0.20764495021575699</v>
      </c>
      <c r="AW852">
        <v>0</v>
      </c>
      <c r="AX852">
        <v>0</v>
      </c>
      <c r="AY852">
        <v>0</v>
      </c>
      <c r="AZ852">
        <v>0.28189430439741903</v>
      </c>
      <c r="BA852">
        <v>0</v>
      </c>
      <c r="BB852">
        <v>0</v>
      </c>
      <c r="BC852">
        <v>0</v>
      </c>
      <c r="BD852">
        <v>7.1511815028342904E-2</v>
      </c>
      <c r="BE852">
        <v>0</v>
      </c>
      <c r="BF852">
        <v>0</v>
      </c>
      <c r="BG852">
        <v>0</v>
      </c>
      <c r="BH852">
        <v>3.5204054008572801E-2</v>
      </c>
      <c r="BI852">
        <v>0</v>
      </c>
      <c r="BJ852">
        <v>0</v>
      </c>
      <c r="BK852">
        <v>0</v>
      </c>
      <c r="BL852">
        <v>0.183280406502111</v>
      </c>
    </row>
    <row r="853" spans="1:64" x14ac:dyDescent="0.25">
      <c r="A853" s="15" t="str">
        <f t="shared" si="26"/>
        <v xml:space="preserve">  CRE [NCL+DQ] / [Capital + ALLL]--36525</v>
      </c>
      <c r="B853" s="15" t="str">
        <f t="shared" si="27"/>
        <v xml:space="preserve">  CRE [NCL+DQ] / [Capital + ALLL]</v>
      </c>
      <c r="C853">
        <v>9</v>
      </c>
      <c r="D853" s="22">
        <v>36525</v>
      </c>
      <c r="E853">
        <v>0</v>
      </c>
      <c r="F853">
        <v>0.238916910007964</v>
      </c>
      <c r="G853">
        <v>2.5095453525006102</v>
      </c>
      <c r="H853">
        <v>1.9300837984261401</v>
      </c>
      <c r="I853">
        <v>0</v>
      </c>
      <c r="J853">
        <v>0</v>
      </c>
      <c r="K853">
        <v>1.9848211407098</v>
      </c>
      <c r="L853">
        <v>1.4542261028630801</v>
      </c>
      <c r="M853">
        <v>0</v>
      </c>
      <c r="N853">
        <v>0.24375824157554299</v>
      </c>
      <c r="O853">
        <v>2.4132357616495601</v>
      </c>
      <c r="P853">
        <v>1.8218352716333099</v>
      </c>
      <c r="Q853">
        <v>0</v>
      </c>
      <c r="R853">
        <v>0</v>
      </c>
      <c r="S853">
        <v>0.24003403014098201</v>
      </c>
      <c r="T853">
        <v>2.0440552081933099</v>
      </c>
      <c r="U853">
        <v>0</v>
      </c>
      <c r="V853">
        <v>0</v>
      </c>
      <c r="W853">
        <v>1.8067043970396199</v>
      </c>
      <c r="X853">
        <v>1.27755614009741</v>
      </c>
      <c r="Y853">
        <v>0</v>
      </c>
      <c r="Z853">
        <v>0.23631350925561201</v>
      </c>
      <c r="AA853">
        <v>2.5996729261828202</v>
      </c>
      <c r="AB853">
        <v>2.3952759079293902</v>
      </c>
      <c r="AC853">
        <v>0</v>
      </c>
      <c r="AD853">
        <v>0</v>
      </c>
      <c r="AE853">
        <v>1.85406245459103</v>
      </c>
      <c r="AF853">
        <v>1.62664235444271</v>
      </c>
      <c r="AG853">
        <v>0</v>
      </c>
      <c r="AH853">
        <v>0</v>
      </c>
      <c r="AI853">
        <v>0.117816953649165</v>
      </c>
      <c r="AJ853">
        <v>0.64198248876359998</v>
      </c>
      <c r="AK853">
        <v>0</v>
      </c>
      <c r="AL853">
        <v>1.3522884882108199</v>
      </c>
      <c r="AM853">
        <v>4.1909196740395798</v>
      </c>
      <c r="AN853">
        <v>2.95170031484979</v>
      </c>
      <c r="AO853">
        <v>0</v>
      </c>
      <c r="AP853">
        <v>0</v>
      </c>
      <c r="AQ853">
        <v>1.2263326745151999</v>
      </c>
      <c r="AR853">
        <v>1.0525052941656099</v>
      </c>
      <c r="AS853">
        <v>0</v>
      </c>
      <c r="AT853">
        <v>4.8427773351457398E-2</v>
      </c>
      <c r="AU853">
        <v>2.2987980009857401</v>
      </c>
      <c r="AV853">
        <v>1.6902030781039601</v>
      </c>
      <c r="AW853">
        <v>0</v>
      </c>
      <c r="AX853">
        <v>0</v>
      </c>
      <c r="AY853">
        <v>2.6988591086470102</v>
      </c>
      <c r="AZ853">
        <v>2.0908558718352799</v>
      </c>
      <c r="BA853">
        <v>0</v>
      </c>
      <c r="BB853">
        <v>0</v>
      </c>
      <c r="BC853">
        <v>1.76642288433899</v>
      </c>
      <c r="BD853">
        <v>1.3406374681872699</v>
      </c>
      <c r="BE853">
        <v>0</v>
      </c>
      <c r="BF853">
        <v>2.3480915233896001E-2</v>
      </c>
      <c r="BG853">
        <v>1.23660156932066</v>
      </c>
      <c r="BH853">
        <v>0.93773308712512304</v>
      </c>
      <c r="BI853">
        <v>0</v>
      </c>
      <c r="BJ853">
        <v>0</v>
      </c>
      <c r="BK853">
        <v>2.0584820014778802</v>
      </c>
      <c r="BL853">
        <v>1.50643864029681</v>
      </c>
    </row>
    <row r="854" spans="1:64" x14ac:dyDescent="0.25">
      <c r="A854" s="15" t="str">
        <f t="shared" si="26"/>
        <v xml:space="preserve">  Res RE [NCL+DQ] / [Capital + ALLL]--36525</v>
      </c>
      <c r="B854" s="15" t="str">
        <f t="shared" si="27"/>
        <v xml:space="preserve">  Res RE [NCL+DQ] / [Capital + ALLL]</v>
      </c>
      <c r="C854">
        <v>10</v>
      </c>
      <c r="D854" s="22">
        <v>36525</v>
      </c>
      <c r="E854">
        <v>0.55103630858726205</v>
      </c>
      <c r="F854">
        <v>1.88515081206497</v>
      </c>
      <c r="G854">
        <v>3.9684436274509798</v>
      </c>
      <c r="H854">
        <v>2.9473737685070001</v>
      </c>
      <c r="I854">
        <v>3.7390797871135299E-2</v>
      </c>
      <c r="J854">
        <v>1.21700983513762</v>
      </c>
      <c r="K854">
        <v>3.1874103038007999</v>
      </c>
      <c r="L854">
        <v>2.3135736685405801</v>
      </c>
      <c r="M854">
        <v>0.20564772093102199</v>
      </c>
      <c r="N854">
        <v>1.8545393987646499</v>
      </c>
      <c r="O854">
        <v>4.7077709474049803</v>
      </c>
      <c r="P854">
        <v>3.2618045804897098</v>
      </c>
      <c r="Q854">
        <v>2.3003469494094002</v>
      </c>
      <c r="R854">
        <v>4.6723737053198402</v>
      </c>
      <c r="S854">
        <v>6.9477750085054799</v>
      </c>
      <c r="T854">
        <v>5.0434544285765801</v>
      </c>
      <c r="U854">
        <v>7.8226857887874798E-2</v>
      </c>
      <c r="V854">
        <v>1.4451248233631699</v>
      </c>
      <c r="W854">
        <v>3.2273690584317301</v>
      </c>
      <c r="X854">
        <v>2.33328251593599</v>
      </c>
      <c r="Y854">
        <v>0</v>
      </c>
      <c r="Z854">
        <v>1.09906622303317</v>
      </c>
      <c r="AA854">
        <v>2.78481012658228</v>
      </c>
      <c r="AB854">
        <v>2.5131357244823</v>
      </c>
      <c r="AC854">
        <v>0</v>
      </c>
      <c r="AD854">
        <v>0.52014894422450197</v>
      </c>
      <c r="AE854">
        <v>1.20381989304318</v>
      </c>
      <c r="AF854">
        <v>0.93929817141400895</v>
      </c>
      <c r="AG854">
        <v>0</v>
      </c>
      <c r="AH854">
        <v>8.3588996648441202E-2</v>
      </c>
      <c r="AI854">
        <v>1.11812348390761</v>
      </c>
      <c r="AJ854">
        <v>0.87922701149586802</v>
      </c>
      <c r="AK854">
        <v>1.47058823529412</v>
      </c>
      <c r="AL854">
        <v>3.3898305084745801</v>
      </c>
      <c r="AM854">
        <v>8.5714285714285694</v>
      </c>
      <c r="AN854">
        <v>5.3009690501681401</v>
      </c>
      <c r="AO854">
        <v>0</v>
      </c>
      <c r="AP854">
        <v>0.68527494567942504</v>
      </c>
      <c r="AQ854">
        <v>1.9567830651324101</v>
      </c>
      <c r="AR854">
        <v>1.4105253811753</v>
      </c>
      <c r="AS854">
        <v>8.9762021199497999E-2</v>
      </c>
      <c r="AT854">
        <v>1.37655755066345</v>
      </c>
      <c r="AU854">
        <v>3.3394696021650701</v>
      </c>
      <c r="AV854">
        <v>2.3995699972308602</v>
      </c>
      <c r="AW854">
        <v>1.3530484430985299</v>
      </c>
      <c r="AX854">
        <v>3.1296689470787098</v>
      </c>
      <c r="AY854">
        <v>6.46563149610368</v>
      </c>
      <c r="AZ854">
        <v>4.3788143406225402</v>
      </c>
      <c r="BA854">
        <v>0</v>
      </c>
      <c r="BB854">
        <v>0.83052830511540499</v>
      </c>
      <c r="BC854">
        <v>2.7809540199115301</v>
      </c>
      <c r="BD854">
        <v>2.11376148420739</v>
      </c>
      <c r="BE854">
        <v>0</v>
      </c>
      <c r="BF854">
        <v>1.0103277952402301</v>
      </c>
      <c r="BG854">
        <v>2.25057335720888</v>
      </c>
      <c r="BH854">
        <v>1.5267853471344199</v>
      </c>
      <c r="BI854">
        <v>0</v>
      </c>
      <c r="BJ854">
        <v>0.98262853132128403</v>
      </c>
      <c r="BK854">
        <v>2.7148092846477501</v>
      </c>
      <c r="BL854">
        <v>2.15204654984014</v>
      </c>
    </row>
    <row r="855" spans="1:64" x14ac:dyDescent="0.25">
      <c r="A855" s="15" t="str">
        <f t="shared" si="26"/>
        <v xml:space="preserve">  C&amp;I [NCL+DQ] / [Capital + ALLL]--36525</v>
      </c>
      <c r="B855" s="15" t="str">
        <f t="shared" si="27"/>
        <v xml:space="preserve">  C&amp;I [NCL+DQ] / [Capital + ALLL]</v>
      </c>
      <c r="C855">
        <v>11</v>
      </c>
      <c r="D855" s="22">
        <v>36525</v>
      </c>
      <c r="E855">
        <v>1.02188346340247</v>
      </c>
      <c r="F855">
        <v>3.2803650094399002</v>
      </c>
      <c r="G855">
        <v>6.9551172606937799</v>
      </c>
      <c r="H855">
        <v>5.7615319891713499</v>
      </c>
      <c r="I855">
        <v>0.73784867631982698</v>
      </c>
      <c r="J855">
        <v>2.7524224125824999</v>
      </c>
      <c r="K855">
        <v>7.1291090723539501</v>
      </c>
      <c r="L855">
        <v>4.9564506861131097</v>
      </c>
      <c r="M855">
        <v>0.27255457132162397</v>
      </c>
      <c r="N855">
        <v>1.70791418821574</v>
      </c>
      <c r="O855">
        <v>4.9289667856827704</v>
      </c>
      <c r="P855">
        <v>3.6113667108214398</v>
      </c>
      <c r="Q855">
        <v>1.8945600059274601</v>
      </c>
      <c r="R855">
        <v>4.71925143393557</v>
      </c>
      <c r="S855">
        <v>7.1127010592050004</v>
      </c>
      <c r="T855">
        <v>5.3920061087237201</v>
      </c>
      <c r="U855">
        <v>0.48907727420932501</v>
      </c>
      <c r="V855">
        <v>2.1308782849239298</v>
      </c>
      <c r="W855">
        <v>6.1051004636785198</v>
      </c>
      <c r="X855">
        <v>4.1310998355920496</v>
      </c>
      <c r="Y855">
        <v>1.8105340160936401</v>
      </c>
      <c r="Z855">
        <v>3.7993039443155401</v>
      </c>
      <c r="AA855">
        <v>9.9071983947830393</v>
      </c>
      <c r="AB855">
        <v>8.8613728406139298</v>
      </c>
      <c r="AC855">
        <v>2.0860486699051402</v>
      </c>
      <c r="AD855">
        <v>5.6853915595047102</v>
      </c>
      <c r="AE855">
        <v>10.2496634364469</v>
      </c>
      <c r="AF855">
        <v>7.3009377971573004</v>
      </c>
      <c r="AG855">
        <v>0.66766621561820505</v>
      </c>
      <c r="AH855">
        <v>2.8061013418621599</v>
      </c>
      <c r="AI855">
        <v>7.4439028346151996</v>
      </c>
      <c r="AJ855">
        <v>4.9087342669057703</v>
      </c>
      <c r="AK855">
        <v>0.65398335315101097</v>
      </c>
      <c r="AL855">
        <v>2.2550389143883498</v>
      </c>
      <c r="AM855">
        <v>6.4993564993564998</v>
      </c>
      <c r="AN855">
        <v>4.74760147305361</v>
      </c>
      <c r="AO855">
        <v>1.1600735213387801</v>
      </c>
      <c r="AP855">
        <v>3.6860581745235699</v>
      </c>
      <c r="AQ855">
        <v>8.3849603197903306</v>
      </c>
      <c r="AR855">
        <v>5.9084219421182196</v>
      </c>
      <c r="AS855">
        <v>1.09128322720519</v>
      </c>
      <c r="AT855">
        <v>2.8670214644570202</v>
      </c>
      <c r="AU855">
        <v>6.9027221521312301</v>
      </c>
      <c r="AV855">
        <v>4.7686308280506102</v>
      </c>
      <c r="AW855">
        <v>0.48526346978149898</v>
      </c>
      <c r="AX855">
        <v>2.41071428571429</v>
      </c>
      <c r="AY855">
        <v>5.9255284099090897</v>
      </c>
      <c r="AZ855">
        <v>4.27686767281316</v>
      </c>
      <c r="BA855">
        <v>1.0417525592343</v>
      </c>
      <c r="BB855">
        <v>3.38061480987583</v>
      </c>
      <c r="BC855">
        <v>9.5279109972690001</v>
      </c>
      <c r="BD855">
        <v>6.5282871903640096</v>
      </c>
      <c r="BE855">
        <v>4.4953972283860201E-2</v>
      </c>
      <c r="BF855">
        <v>1.2843565373747801</v>
      </c>
      <c r="BG855">
        <v>3.0906826646912098</v>
      </c>
      <c r="BH855">
        <v>2.6054885544865698</v>
      </c>
      <c r="BI855">
        <v>0.13205678441729901</v>
      </c>
      <c r="BJ855">
        <v>1.3240347685465901</v>
      </c>
      <c r="BK855">
        <v>4.1914548404543002</v>
      </c>
      <c r="BL855">
        <v>3.0292743599961698</v>
      </c>
    </row>
    <row r="856" spans="1:64" x14ac:dyDescent="0.25">
      <c r="A856" s="15" t="str">
        <f t="shared" si="26"/>
        <v xml:space="preserve">  Ind [NCL+DQ] / [Capital + ALLL]--36525</v>
      </c>
      <c r="B856" s="15" t="str">
        <f t="shared" si="27"/>
        <v xml:space="preserve">  Ind [NCL+DQ] / [Capital + ALLL]</v>
      </c>
      <c r="C856">
        <v>12</v>
      </c>
      <c r="D856" s="22">
        <v>36525</v>
      </c>
      <c r="E856">
        <v>0.65907586663357298</v>
      </c>
      <c r="F856">
        <v>1.38227883538634</v>
      </c>
      <c r="G856">
        <v>3.10738195280523</v>
      </c>
      <c r="H856">
        <v>3.2298008099300399</v>
      </c>
      <c r="I856">
        <v>0.41302855861185001</v>
      </c>
      <c r="J856">
        <v>1.1228945726762301</v>
      </c>
      <c r="K856">
        <v>2.45558176100629</v>
      </c>
      <c r="L856">
        <v>1.95061938757057</v>
      </c>
      <c r="M856">
        <v>0.27415502643538803</v>
      </c>
      <c r="N856">
        <v>1.1490495667854199</v>
      </c>
      <c r="O856">
        <v>2.8587712169640001</v>
      </c>
      <c r="P856">
        <v>2.18788912853798</v>
      </c>
      <c r="Q856">
        <v>0.90076712050031005</v>
      </c>
      <c r="R856">
        <v>1.94513021451885</v>
      </c>
      <c r="S856">
        <v>3.8385100561451102</v>
      </c>
      <c r="T856">
        <v>2.4000785385589598</v>
      </c>
      <c r="U856">
        <v>0.42147986262878601</v>
      </c>
      <c r="V856">
        <v>1.1861313868613099</v>
      </c>
      <c r="W856">
        <v>2.4015203870075998</v>
      </c>
      <c r="X856">
        <v>1.82078965174628</v>
      </c>
      <c r="Y856">
        <v>0.61713552937404803</v>
      </c>
      <c r="Z856">
        <v>1.27766370066165</v>
      </c>
      <c r="AA856">
        <v>2.5125628140703502</v>
      </c>
      <c r="AB856">
        <v>1.9019553648749401</v>
      </c>
      <c r="AC856">
        <v>0.195349128585075</v>
      </c>
      <c r="AD856">
        <v>0.74464890711161402</v>
      </c>
      <c r="AE856">
        <v>1.9464952559842199</v>
      </c>
      <c r="AF856">
        <v>1.3693434499372701</v>
      </c>
      <c r="AG856">
        <v>0.19346126017678</v>
      </c>
      <c r="AH856">
        <v>0.90582726693521098</v>
      </c>
      <c r="AI856">
        <v>3.0290931972828901</v>
      </c>
      <c r="AJ856">
        <v>5.7361156705414</v>
      </c>
      <c r="AK856">
        <v>0.55996742007737699</v>
      </c>
      <c r="AL856">
        <v>1.12708900116595</v>
      </c>
      <c r="AM856">
        <v>2.7035938015166501</v>
      </c>
      <c r="AN856">
        <v>1.99750870930207</v>
      </c>
      <c r="AO856">
        <v>0.323324938748482</v>
      </c>
      <c r="AP856">
        <v>1.0526315789473699</v>
      </c>
      <c r="AQ856">
        <v>2.0481482579177901</v>
      </c>
      <c r="AR856">
        <v>1.53812090173359</v>
      </c>
      <c r="AS856">
        <v>0.40835654767999302</v>
      </c>
      <c r="AT856">
        <v>1.1707335789722599</v>
      </c>
      <c r="AU856">
        <v>2.2952039208822002</v>
      </c>
      <c r="AV856">
        <v>1.8857099440327501</v>
      </c>
      <c r="AW856">
        <v>0.64361474353318904</v>
      </c>
      <c r="AX856">
        <v>1.36491368928141</v>
      </c>
      <c r="AY856">
        <v>3.09088301622978</v>
      </c>
      <c r="AZ856">
        <v>2.1676888092658699</v>
      </c>
      <c r="BA856">
        <v>0.31897002690190601</v>
      </c>
      <c r="BB856">
        <v>0.97415835935051398</v>
      </c>
      <c r="BC856">
        <v>2.4033582206764601</v>
      </c>
      <c r="BD856">
        <v>1.8530196891325299</v>
      </c>
      <c r="BE856">
        <v>0.52331284994466798</v>
      </c>
      <c r="BF856">
        <v>1.2348450830714</v>
      </c>
      <c r="BG856">
        <v>4.7583056124477201</v>
      </c>
      <c r="BH856">
        <v>6.6277249026327798</v>
      </c>
      <c r="BI856">
        <v>0.165070980521624</v>
      </c>
      <c r="BJ856">
        <v>0.66984291711873201</v>
      </c>
      <c r="BK856">
        <v>1.5888300433317299</v>
      </c>
      <c r="BL856">
        <v>1.1193212212706301</v>
      </c>
    </row>
    <row r="857" spans="1:64" x14ac:dyDescent="0.25">
      <c r="A857" s="15" t="str">
        <f t="shared" si="26"/>
        <v xml:space="preserve">  OREO / [Capital + ALLL]--36525</v>
      </c>
      <c r="B857" s="15" t="str">
        <f t="shared" si="27"/>
        <v xml:space="preserve">  OREO / [Capital + ALLL]</v>
      </c>
      <c r="C857">
        <v>13</v>
      </c>
      <c r="D857" s="22">
        <v>36525</v>
      </c>
      <c r="E857">
        <v>0</v>
      </c>
      <c r="F857">
        <v>0</v>
      </c>
      <c r="G857">
        <v>0.68239006273326497</v>
      </c>
      <c r="H857">
        <v>0.93099098127687596</v>
      </c>
      <c r="I857">
        <v>0</v>
      </c>
      <c r="J857">
        <v>0</v>
      </c>
      <c r="K857">
        <v>0.56538333008644504</v>
      </c>
      <c r="L857">
        <v>0.66477401540066305</v>
      </c>
      <c r="M857">
        <v>0</v>
      </c>
      <c r="N857">
        <v>0</v>
      </c>
      <c r="O857">
        <v>0.93720581381463597</v>
      </c>
      <c r="P857">
        <v>0.92391562758524504</v>
      </c>
      <c r="Q857">
        <v>0.27744872519101499</v>
      </c>
      <c r="R857">
        <v>1.0328672030639501</v>
      </c>
      <c r="S857">
        <v>1.7860646040231101</v>
      </c>
      <c r="T857">
        <v>1.67907211238405</v>
      </c>
      <c r="U857">
        <v>0</v>
      </c>
      <c r="V857">
        <v>0</v>
      </c>
      <c r="W857">
        <v>0.36940022835650499</v>
      </c>
      <c r="X857">
        <v>0.56345428151513799</v>
      </c>
      <c r="Y857">
        <v>0</v>
      </c>
      <c r="Z857">
        <v>0</v>
      </c>
      <c r="AA857">
        <v>0.66705336426914197</v>
      </c>
      <c r="AB857">
        <v>0.95365370588054399</v>
      </c>
      <c r="AC857">
        <v>0</v>
      </c>
      <c r="AD857">
        <v>0</v>
      </c>
      <c r="AE857">
        <v>0.73049504311735203</v>
      </c>
      <c r="AF857">
        <v>0.83889507828512599</v>
      </c>
      <c r="AG857">
        <v>0</v>
      </c>
      <c r="AH857">
        <v>0</v>
      </c>
      <c r="AI857">
        <v>0.30182538009440102</v>
      </c>
      <c r="AJ857">
        <v>0.80754919110066603</v>
      </c>
      <c r="AK857">
        <v>0</v>
      </c>
      <c r="AL857">
        <v>0</v>
      </c>
      <c r="AM857">
        <v>0.37468995725368098</v>
      </c>
      <c r="AN857">
        <v>0.65953710341029903</v>
      </c>
      <c r="AO857">
        <v>0</v>
      </c>
      <c r="AP857">
        <v>0</v>
      </c>
      <c r="AQ857">
        <v>0.513894901678564</v>
      </c>
      <c r="AR857">
        <v>0.66160751716419297</v>
      </c>
      <c r="AS857">
        <v>0</v>
      </c>
      <c r="AT857">
        <v>0</v>
      </c>
      <c r="AU857">
        <v>0.46987323729227598</v>
      </c>
      <c r="AV857">
        <v>0.61292697463544099</v>
      </c>
      <c r="AW857">
        <v>0</v>
      </c>
      <c r="AX857">
        <v>0</v>
      </c>
      <c r="AY857">
        <v>0.95731567068700296</v>
      </c>
      <c r="AZ857">
        <v>0.77452931276653003</v>
      </c>
      <c r="BA857">
        <v>0</v>
      </c>
      <c r="BB857">
        <v>0</v>
      </c>
      <c r="BC857">
        <v>0.75728959303788002</v>
      </c>
      <c r="BD857">
        <v>0.84040330762188797</v>
      </c>
      <c r="BE857">
        <v>0</v>
      </c>
      <c r="BF857">
        <v>0</v>
      </c>
      <c r="BG857">
        <v>0.14239250443586501</v>
      </c>
      <c r="BH857">
        <v>0.70379503143051003</v>
      </c>
      <c r="BI857">
        <v>0</v>
      </c>
      <c r="BJ857">
        <v>0</v>
      </c>
      <c r="BK857">
        <v>6.0173751708056999E-2</v>
      </c>
      <c r="BL857">
        <v>0.49737047444270999</v>
      </c>
    </row>
    <row r="858" spans="1:64" x14ac:dyDescent="0.25">
      <c r="A858" s="15" t="str">
        <f t="shared" si="26"/>
        <v>ROAA--36525</v>
      </c>
      <c r="B858" s="15" t="str">
        <f t="shared" si="27"/>
        <v>ROAA</v>
      </c>
      <c r="C858">
        <v>14</v>
      </c>
      <c r="D858" s="22">
        <v>36525</v>
      </c>
      <c r="E858">
        <v>1.07</v>
      </c>
      <c r="F858">
        <v>1.2</v>
      </c>
      <c r="G858">
        <v>1.52</v>
      </c>
      <c r="H858">
        <v>1.1696842105263201</v>
      </c>
      <c r="I858">
        <v>0.89500000000000002</v>
      </c>
      <c r="J858">
        <v>1.19</v>
      </c>
      <c r="K858">
        <v>1.54</v>
      </c>
      <c r="L858">
        <v>1.2260646599777001</v>
      </c>
      <c r="M858">
        <v>0.76</v>
      </c>
      <c r="N858">
        <v>1.1100000000000001</v>
      </c>
      <c r="O858">
        <v>1.43</v>
      </c>
      <c r="P858">
        <v>0.98702188392007595</v>
      </c>
      <c r="Q858">
        <v>1.1200000000000001</v>
      </c>
      <c r="R858">
        <v>1.19</v>
      </c>
      <c r="S858">
        <v>1.375</v>
      </c>
      <c r="T858">
        <v>1.2892857142857099</v>
      </c>
      <c r="U858">
        <v>0.81</v>
      </c>
      <c r="V858">
        <v>1.17</v>
      </c>
      <c r="W858">
        <v>1.53</v>
      </c>
      <c r="X858">
        <v>1.16087934560327</v>
      </c>
      <c r="Y858">
        <v>1.08</v>
      </c>
      <c r="Z858">
        <v>1.25</v>
      </c>
      <c r="AA858">
        <v>1.61</v>
      </c>
      <c r="AB858">
        <v>1.3578823529411801</v>
      </c>
      <c r="AC858">
        <v>0.88500000000000001</v>
      </c>
      <c r="AD858">
        <v>1.1000000000000001</v>
      </c>
      <c r="AE858">
        <v>1.4375</v>
      </c>
      <c r="AF858">
        <v>1.14178571428571</v>
      </c>
      <c r="AG858">
        <v>0.88</v>
      </c>
      <c r="AH858">
        <v>1.27</v>
      </c>
      <c r="AI858">
        <v>1.87</v>
      </c>
      <c r="AJ858">
        <v>1.6206</v>
      </c>
      <c r="AK858">
        <v>1</v>
      </c>
      <c r="AL858">
        <v>1.22</v>
      </c>
      <c r="AM858">
        <v>1.53</v>
      </c>
      <c r="AN858">
        <v>1.2586516853932599</v>
      </c>
      <c r="AO858">
        <v>0.87</v>
      </c>
      <c r="AP858">
        <v>1.1599999999999999</v>
      </c>
      <c r="AQ858">
        <v>1.4850000000000001</v>
      </c>
      <c r="AR858">
        <v>1.1817564402810301</v>
      </c>
      <c r="AS858">
        <v>0.9325</v>
      </c>
      <c r="AT858">
        <v>1.21</v>
      </c>
      <c r="AU858">
        <v>1.56</v>
      </c>
      <c r="AV858">
        <v>1.2544416243654799</v>
      </c>
      <c r="AW858">
        <v>0.94</v>
      </c>
      <c r="AX858">
        <v>1.19</v>
      </c>
      <c r="AY858">
        <v>1.5249999999999999</v>
      </c>
      <c r="AZ858">
        <v>1.2279381443299</v>
      </c>
      <c r="BA858">
        <v>0.8125</v>
      </c>
      <c r="BB858">
        <v>1.17</v>
      </c>
      <c r="BC858">
        <v>1.6025</v>
      </c>
      <c r="BD858">
        <v>1.1487244897959199</v>
      </c>
      <c r="BE858">
        <v>1.0149999999999999</v>
      </c>
      <c r="BF858">
        <v>1.37</v>
      </c>
      <c r="BG858">
        <v>1.885</v>
      </c>
      <c r="BH858">
        <v>2.29725490196078</v>
      </c>
      <c r="BI858">
        <v>0.76</v>
      </c>
      <c r="BJ858">
        <v>1.22</v>
      </c>
      <c r="BK858">
        <v>1.66</v>
      </c>
      <c r="BL858">
        <v>1.1237007874015701</v>
      </c>
    </row>
    <row r="859" spans="1:64" x14ac:dyDescent="0.25">
      <c r="A859" s="15" t="str">
        <f t="shared" si="26"/>
        <v>NIM--36525</v>
      </c>
      <c r="B859" s="15" t="str">
        <f t="shared" si="27"/>
        <v>NIM</v>
      </c>
      <c r="C859">
        <v>15</v>
      </c>
      <c r="D859" s="22">
        <v>36525</v>
      </c>
      <c r="E859">
        <v>4.375</v>
      </c>
      <c r="F859">
        <v>4.7699999999999996</v>
      </c>
      <c r="G859">
        <v>5.31</v>
      </c>
      <c r="H859">
        <v>5.1112631578947401</v>
      </c>
      <c r="I859">
        <v>4.2300000000000004</v>
      </c>
      <c r="J859">
        <v>4.6100000000000003</v>
      </c>
      <c r="K859">
        <v>5.07</v>
      </c>
      <c r="L859">
        <v>4.6608918617614297</v>
      </c>
      <c r="M859">
        <v>4</v>
      </c>
      <c r="N859">
        <v>4.45</v>
      </c>
      <c r="O859">
        <v>5</v>
      </c>
      <c r="P859">
        <v>4.5033515699334004</v>
      </c>
      <c r="Q859">
        <v>4.6275000000000004</v>
      </c>
      <c r="R859">
        <v>4.82</v>
      </c>
      <c r="S859">
        <v>5.0525000000000002</v>
      </c>
      <c r="T859">
        <v>4.8953571428571401</v>
      </c>
      <c r="U859">
        <v>4.21</v>
      </c>
      <c r="V859">
        <v>4.59</v>
      </c>
      <c r="W859">
        <v>5.0599999999999996</v>
      </c>
      <c r="X859">
        <v>4.6191411042944797</v>
      </c>
      <c r="Y859">
        <v>4.7</v>
      </c>
      <c r="Z859">
        <v>5.15</v>
      </c>
      <c r="AA859">
        <v>5.54</v>
      </c>
      <c r="AB859">
        <v>5.1676470588235297</v>
      </c>
      <c r="AC859">
        <v>4.1624999999999996</v>
      </c>
      <c r="AD859">
        <v>4.43</v>
      </c>
      <c r="AE859">
        <v>4.8174999999999999</v>
      </c>
      <c r="AF859">
        <v>4.4542857142857102</v>
      </c>
      <c r="AG859">
        <v>4.1425000000000001</v>
      </c>
      <c r="AH859">
        <v>4.58</v>
      </c>
      <c r="AI859">
        <v>5.1100000000000003</v>
      </c>
      <c r="AJ859">
        <v>5.5125000000000002</v>
      </c>
      <c r="AK859">
        <v>4.0999999999999996</v>
      </c>
      <c r="AL859">
        <v>4.46</v>
      </c>
      <c r="AM859">
        <v>4.7699999999999996</v>
      </c>
      <c r="AN859">
        <v>4.4791011235955098</v>
      </c>
      <c r="AO859">
        <v>4.17</v>
      </c>
      <c r="AP859">
        <v>4.5</v>
      </c>
      <c r="AQ859">
        <v>4.91</v>
      </c>
      <c r="AR859">
        <v>4.5261826697892298</v>
      </c>
      <c r="AS859">
        <v>4.2699999999999996</v>
      </c>
      <c r="AT859">
        <v>4.66</v>
      </c>
      <c r="AU859">
        <v>5.14</v>
      </c>
      <c r="AV859">
        <v>4.7305837563451796</v>
      </c>
      <c r="AW859">
        <v>4.2450000000000001</v>
      </c>
      <c r="AX859">
        <v>4.62</v>
      </c>
      <c r="AY859">
        <v>5.0599999999999996</v>
      </c>
      <c r="AZ859">
        <v>4.64790378006873</v>
      </c>
      <c r="BA859">
        <v>4.2750000000000004</v>
      </c>
      <c r="BB859">
        <v>4.7850000000000001</v>
      </c>
      <c r="BC859">
        <v>5.27</v>
      </c>
      <c r="BD859">
        <v>4.7557653061224503</v>
      </c>
      <c r="BE859">
        <v>4.21</v>
      </c>
      <c r="BF859">
        <v>4.83</v>
      </c>
      <c r="BG859">
        <v>5.4950000000000001</v>
      </c>
      <c r="BH859">
        <v>6.2231372549019603</v>
      </c>
      <c r="BI859">
        <v>4.38</v>
      </c>
      <c r="BJ859">
        <v>4.97</v>
      </c>
      <c r="BK859">
        <v>5.44</v>
      </c>
      <c r="BL859">
        <v>4.8943307086614203</v>
      </c>
    </row>
    <row r="860" spans="1:64" x14ac:dyDescent="0.25">
      <c r="A860" s="15" t="str">
        <f t="shared" si="26"/>
        <v>Provisions / Avg Assets--36525</v>
      </c>
      <c r="B860" s="15" t="str">
        <f t="shared" si="27"/>
        <v>Provisions / Avg Assets</v>
      </c>
      <c r="C860">
        <v>16</v>
      </c>
      <c r="D860" s="22">
        <v>36525</v>
      </c>
      <c r="E860">
        <v>0.05</v>
      </c>
      <c r="F860">
        <v>0.13</v>
      </c>
      <c r="G860">
        <v>0.23</v>
      </c>
      <c r="H860">
        <v>0.340842105263158</v>
      </c>
      <c r="I860">
        <v>0.02</v>
      </c>
      <c r="J860">
        <v>0.11</v>
      </c>
      <c r="K860">
        <v>0.24</v>
      </c>
      <c r="L860">
        <v>0.190847268673356</v>
      </c>
      <c r="M860">
        <v>0.05</v>
      </c>
      <c r="N860">
        <v>0.15</v>
      </c>
      <c r="O860">
        <v>0.31</v>
      </c>
      <c r="P860">
        <v>0.251932683158896</v>
      </c>
      <c r="Q860">
        <v>8.5000000000000006E-2</v>
      </c>
      <c r="R860">
        <v>0.12</v>
      </c>
      <c r="S860">
        <v>0.18</v>
      </c>
      <c r="T860">
        <v>0.13714285714285701</v>
      </c>
      <c r="U860">
        <v>0.02</v>
      </c>
      <c r="V860">
        <v>0.11</v>
      </c>
      <c r="W860">
        <v>0.23</v>
      </c>
      <c r="X860">
        <v>0.16991820040899799</v>
      </c>
      <c r="Y860">
        <v>0.03</v>
      </c>
      <c r="Z860">
        <v>0.1</v>
      </c>
      <c r="AA860">
        <v>0.25</v>
      </c>
      <c r="AB860">
        <v>0.155176470588235</v>
      </c>
      <c r="AC860">
        <v>0.05</v>
      </c>
      <c r="AD860">
        <v>0.13</v>
      </c>
      <c r="AE860">
        <v>0.26750000000000002</v>
      </c>
      <c r="AF860">
        <v>0.20919642857142901</v>
      </c>
      <c r="AG860">
        <v>0</v>
      </c>
      <c r="AH860">
        <v>0.125</v>
      </c>
      <c r="AI860">
        <v>0.41749999999999998</v>
      </c>
      <c r="AJ860">
        <v>0.8044</v>
      </c>
      <c r="AK860">
        <v>0.04</v>
      </c>
      <c r="AL860">
        <v>0.09</v>
      </c>
      <c r="AM860">
        <v>0.15</v>
      </c>
      <c r="AN860">
        <v>0.112359550561798</v>
      </c>
      <c r="AO860">
        <v>0</v>
      </c>
      <c r="AP860">
        <v>0.09</v>
      </c>
      <c r="AQ860">
        <v>0.22</v>
      </c>
      <c r="AR860">
        <v>0.158524590163934</v>
      </c>
      <c r="AS860">
        <v>0.05</v>
      </c>
      <c r="AT860">
        <v>0.15</v>
      </c>
      <c r="AU860">
        <v>0.26</v>
      </c>
      <c r="AV860">
        <v>0.20748730964466999</v>
      </c>
      <c r="AW860">
        <v>0.03</v>
      </c>
      <c r="AX860">
        <v>0.1</v>
      </c>
      <c r="AY860">
        <v>0.185</v>
      </c>
      <c r="AZ860">
        <v>0.13628865979381399</v>
      </c>
      <c r="BA860">
        <v>0.05</v>
      </c>
      <c r="BB860">
        <v>0.13500000000000001</v>
      </c>
      <c r="BC860">
        <v>0.28000000000000003</v>
      </c>
      <c r="BD860">
        <v>0.239132653061224</v>
      </c>
      <c r="BE860">
        <v>0</v>
      </c>
      <c r="BF860">
        <v>0.06</v>
      </c>
      <c r="BG860">
        <v>0.25</v>
      </c>
      <c r="BH860">
        <v>0.96843137254902001</v>
      </c>
      <c r="BI860">
        <v>0.05</v>
      </c>
      <c r="BJ860">
        <v>0.13</v>
      </c>
      <c r="BK860">
        <v>0.28000000000000003</v>
      </c>
      <c r="BL860">
        <v>0.19732283464566899</v>
      </c>
    </row>
    <row r="861" spans="1:64" x14ac:dyDescent="0.25">
      <c r="A861" s="15" t="str">
        <f t="shared" si="26"/>
        <v>Negative Earners (last 4 qtrs)--36525</v>
      </c>
      <c r="B861" s="15" t="str">
        <f t="shared" si="27"/>
        <v>Negative Earners (last 4 qtrs)</v>
      </c>
      <c r="C861">
        <v>17</v>
      </c>
      <c r="D861" s="22">
        <v>36525</v>
      </c>
      <c r="F861">
        <v>2.1052631578947398</v>
      </c>
      <c r="H861">
        <v>2</v>
      </c>
      <c r="J861">
        <v>2.7322404371584699</v>
      </c>
      <c r="L861">
        <v>25</v>
      </c>
      <c r="N861">
        <v>7.5075775238983402</v>
      </c>
      <c r="P861">
        <v>644</v>
      </c>
      <c r="R861">
        <v>0</v>
      </c>
      <c r="T861">
        <v>0</v>
      </c>
      <c r="V861">
        <v>3.0181086519114699</v>
      </c>
      <c r="X861">
        <v>15</v>
      </c>
      <c r="Z861">
        <v>1.1764705882352899</v>
      </c>
      <c r="AB861">
        <v>1</v>
      </c>
      <c r="AD861">
        <v>4.3859649122807003</v>
      </c>
      <c r="AF861">
        <v>5</v>
      </c>
      <c r="AH861">
        <v>3.9215686274509798</v>
      </c>
      <c r="AI861"/>
      <c r="AJ861">
        <v>4</v>
      </c>
      <c r="AK861"/>
      <c r="AL861">
        <v>0</v>
      </c>
      <c r="AN861">
        <v>0</v>
      </c>
      <c r="AP861">
        <v>1.83908045977011</v>
      </c>
      <c r="AR861">
        <v>8</v>
      </c>
      <c r="AT861">
        <v>2.23880597014925</v>
      </c>
      <c r="AV861">
        <v>9</v>
      </c>
      <c r="AX861">
        <v>1.0169491525423699</v>
      </c>
      <c r="AZ861">
        <v>3</v>
      </c>
      <c r="BB861">
        <v>6.0606060606060597</v>
      </c>
      <c r="BD861">
        <v>12</v>
      </c>
      <c r="BF861">
        <v>1.9607843137254899</v>
      </c>
      <c r="BH861">
        <v>1</v>
      </c>
      <c r="BJ861">
        <v>5.4263565891472902</v>
      </c>
      <c r="BL861">
        <v>7</v>
      </c>
    </row>
    <row r="862" spans="1:64" x14ac:dyDescent="0.25">
      <c r="A862" s="15" t="str">
        <f t="shared" si="26"/>
        <v>Noncore Funding / Liab--36525</v>
      </c>
      <c r="B862" s="15" t="str">
        <f t="shared" si="27"/>
        <v>Noncore Funding / Liab</v>
      </c>
      <c r="C862">
        <v>18</v>
      </c>
      <c r="D862" s="22">
        <v>36525</v>
      </c>
      <c r="E862">
        <v>10.7418064248335</v>
      </c>
      <c r="F862">
        <v>17.8268303108017</v>
      </c>
      <c r="G862">
        <v>23.560358037038299</v>
      </c>
      <c r="H862">
        <v>18.933445840705499</v>
      </c>
      <c r="I862">
        <v>8.33839902121351</v>
      </c>
      <c r="J862">
        <v>13.2422728299897</v>
      </c>
      <c r="K862">
        <v>20.0964055449539</v>
      </c>
      <c r="L862">
        <v>15.4702243874366</v>
      </c>
      <c r="M862">
        <v>11.796605173530899</v>
      </c>
      <c r="N862">
        <v>17.876608906681501</v>
      </c>
      <c r="O862">
        <v>25.964045595389202</v>
      </c>
      <c r="P862">
        <v>20.384480309802399</v>
      </c>
      <c r="Q862">
        <v>10.933617622420799</v>
      </c>
      <c r="R862">
        <v>15.856422337766899</v>
      </c>
      <c r="S862">
        <v>18.537994463759802</v>
      </c>
      <c r="T862">
        <v>16.1112341747816</v>
      </c>
      <c r="U862">
        <v>7.4644783286448897</v>
      </c>
      <c r="V862">
        <v>12.5817468782658</v>
      </c>
      <c r="W862">
        <v>19.3152784874808</v>
      </c>
      <c r="X862">
        <v>14.855787812093499</v>
      </c>
      <c r="Y862">
        <v>10.1135515303917</v>
      </c>
      <c r="Z862">
        <v>14.6729331086873</v>
      </c>
      <c r="AA862">
        <v>22.330715347060099</v>
      </c>
      <c r="AB862">
        <v>16.9634920868492</v>
      </c>
      <c r="AC862">
        <v>8.2962339861510301</v>
      </c>
      <c r="AD862">
        <v>12.8193638300593</v>
      </c>
      <c r="AE862">
        <v>17.471863003329201</v>
      </c>
      <c r="AF862">
        <v>14.119709131805999</v>
      </c>
      <c r="AG862">
        <v>9.6088828069601604</v>
      </c>
      <c r="AH862">
        <v>14.8545157207536</v>
      </c>
      <c r="AI862">
        <v>22.8640896211528</v>
      </c>
      <c r="AJ862">
        <v>21.3411701287794</v>
      </c>
      <c r="AK862">
        <v>8.2377158034528595</v>
      </c>
      <c r="AL862">
        <v>13.604720851966301</v>
      </c>
      <c r="AM862">
        <v>21.7052883003688</v>
      </c>
      <c r="AN862">
        <v>15.868511828121299</v>
      </c>
      <c r="AO862">
        <v>7.6297199511644598</v>
      </c>
      <c r="AP862">
        <v>12.569785146337299</v>
      </c>
      <c r="AQ862">
        <v>16.910707870896399</v>
      </c>
      <c r="AR862">
        <v>13.129622818044499</v>
      </c>
      <c r="AS862">
        <v>8.8002896426701192</v>
      </c>
      <c r="AT862">
        <v>13.9129586177744</v>
      </c>
      <c r="AU862">
        <v>22.027143666170002</v>
      </c>
      <c r="AV862">
        <v>16.504185355613998</v>
      </c>
      <c r="AW862">
        <v>8.2360768896350702</v>
      </c>
      <c r="AX862">
        <v>12.8914081145585</v>
      </c>
      <c r="AY862">
        <v>20.722672382512201</v>
      </c>
      <c r="AZ862">
        <v>15.0972539748792</v>
      </c>
      <c r="BA862">
        <v>8.8619879319280201</v>
      </c>
      <c r="BB862">
        <v>14.247572323140099</v>
      </c>
      <c r="BC862">
        <v>21.916194938022102</v>
      </c>
      <c r="BD862">
        <v>17.185904424489902</v>
      </c>
      <c r="BE862">
        <v>8.1151720046190405</v>
      </c>
      <c r="BF862">
        <v>12.454204460206</v>
      </c>
      <c r="BG862">
        <v>30.0460944764787</v>
      </c>
      <c r="BH862">
        <v>27.484819604740199</v>
      </c>
      <c r="BI862">
        <v>7.3152414101879</v>
      </c>
      <c r="BJ862">
        <v>10.9585313404306</v>
      </c>
      <c r="BK862">
        <v>18.228077382730799</v>
      </c>
      <c r="BL862">
        <v>15.2365718465285</v>
      </c>
    </row>
    <row r="863" spans="1:64" x14ac:dyDescent="0.25">
      <c r="A863" s="15" t="str">
        <f t="shared" si="26"/>
        <v>Brokered Dep / Liab--36525</v>
      </c>
      <c r="B863" s="15" t="str">
        <f t="shared" si="27"/>
        <v>Brokered Dep / Liab</v>
      </c>
      <c r="C863">
        <v>19</v>
      </c>
      <c r="D863" s="22">
        <v>36525</v>
      </c>
      <c r="E863">
        <v>0</v>
      </c>
      <c r="F863">
        <v>0</v>
      </c>
      <c r="G863">
        <v>0</v>
      </c>
      <c r="H863">
        <v>1.1801274799716099</v>
      </c>
      <c r="I863">
        <v>0</v>
      </c>
      <c r="J863">
        <v>0</v>
      </c>
      <c r="K863">
        <v>0</v>
      </c>
      <c r="L863">
        <v>0.86030714105030903</v>
      </c>
      <c r="M863">
        <v>0</v>
      </c>
      <c r="N863">
        <v>0</v>
      </c>
      <c r="O863">
        <v>0</v>
      </c>
      <c r="P863">
        <v>0.49426023899781002</v>
      </c>
      <c r="Q863">
        <v>0</v>
      </c>
      <c r="R863">
        <v>0</v>
      </c>
      <c r="S863">
        <v>0</v>
      </c>
      <c r="T863">
        <v>1.86294673462696E-2</v>
      </c>
      <c r="U863">
        <v>0</v>
      </c>
      <c r="V863">
        <v>0</v>
      </c>
      <c r="W863">
        <v>0</v>
      </c>
      <c r="X863">
        <v>1.17608396271079</v>
      </c>
      <c r="Y863">
        <v>0</v>
      </c>
      <c r="Z863">
        <v>0</v>
      </c>
      <c r="AA863">
        <v>0</v>
      </c>
      <c r="AB863">
        <v>0.20259272340127801</v>
      </c>
      <c r="AC863">
        <v>0</v>
      </c>
      <c r="AD863">
        <v>0</v>
      </c>
      <c r="AE863">
        <v>0</v>
      </c>
      <c r="AF863">
        <v>0.64156100181679998</v>
      </c>
      <c r="AG863">
        <v>0</v>
      </c>
      <c r="AH863">
        <v>0</v>
      </c>
      <c r="AI863">
        <v>0</v>
      </c>
      <c r="AJ863">
        <v>1.3065860510201099</v>
      </c>
      <c r="AK863">
        <v>0</v>
      </c>
      <c r="AL863">
        <v>0</v>
      </c>
      <c r="AM863">
        <v>1.55032204417008</v>
      </c>
      <c r="AN863">
        <v>1.1631057219988501</v>
      </c>
      <c r="AO863">
        <v>0</v>
      </c>
      <c r="AP863">
        <v>0</v>
      </c>
      <c r="AQ863">
        <v>0</v>
      </c>
      <c r="AR863">
        <v>0.58751367707078905</v>
      </c>
      <c r="AS863">
        <v>0</v>
      </c>
      <c r="AT863">
        <v>0</v>
      </c>
      <c r="AU863">
        <v>0.16392643544577501</v>
      </c>
      <c r="AV863">
        <v>1.4440249688569999</v>
      </c>
      <c r="AW863">
        <v>0</v>
      </c>
      <c r="AX863">
        <v>0</v>
      </c>
      <c r="AY863">
        <v>0</v>
      </c>
      <c r="AZ863">
        <v>0.62190841379782402</v>
      </c>
      <c r="BA863">
        <v>0</v>
      </c>
      <c r="BB863">
        <v>0</v>
      </c>
      <c r="BC863">
        <v>0</v>
      </c>
      <c r="BD863">
        <v>1.12527773825265</v>
      </c>
      <c r="BE863">
        <v>0</v>
      </c>
      <c r="BF863">
        <v>0</v>
      </c>
      <c r="BG863">
        <v>0</v>
      </c>
      <c r="BH863">
        <v>2.1989845145155198</v>
      </c>
      <c r="BI863">
        <v>0</v>
      </c>
      <c r="BJ863">
        <v>0</v>
      </c>
      <c r="BK863">
        <v>0</v>
      </c>
      <c r="BL863">
        <v>1.3072587015889501</v>
      </c>
    </row>
    <row r="864" spans="1:64" x14ac:dyDescent="0.25">
      <c r="A864" s="15" t="str">
        <f t="shared" si="26"/>
        <v>Liquid Assets / Assets--36525</v>
      </c>
      <c r="B864" s="15" t="str">
        <f t="shared" si="27"/>
        <v>Liquid Assets / Assets</v>
      </c>
      <c r="C864">
        <v>20</v>
      </c>
      <c r="D864" s="22">
        <v>36525</v>
      </c>
      <c r="E864">
        <v>12.576994282292899</v>
      </c>
      <c r="F864">
        <v>20.620410720372899</v>
      </c>
      <c r="G864">
        <v>29.634277003262898</v>
      </c>
      <c r="H864">
        <v>21.2803545711864</v>
      </c>
      <c r="I864">
        <v>11.7549918051378</v>
      </c>
      <c r="J864">
        <v>19.064661217778202</v>
      </c>
      <c r="K864">
        <v>28.663255912772701</v>
      </c>
      <c r="L864">
        <v>20.798230746460899</v>
      </c>
      <c r="M864">
        <v>10.0665936791241</v>
      </c>
      <c r="N864">
        <v>18.025711347024199</v>
      </c>
      <c r="O864">
        <v>27.771860838817499</v>
      </c>
      <c r="P864">
        <v>19.792426633253498</v>
      </c>
      <c r="Q864">
        <v>14.9195074788613</v>
      </c>
      <c r="R864">
        <v>20.913013450740898</v>
      </c>
      <c r="S864">
        <v>24.338402897561402</v>
      </c>
      <c r="T864">
        <v>22.186589071052701</v>
      </c>
      <c r="U864">
        <v>11.977427883666801</v>
      </c>
      <c r="V864">
        <v>19.1117541237947</v>
      </c>
      <c r="W864">
        <v>27.950046122188301</v>
      </c>
      <c r="X864">
        <v>20.7937828526704</v>
      </c>
      <c r="Y864">
        <v>15.9608132125363</v>
      </c>
      <c r="Z864">
        <v>23.9203424148448</v>
      </c>
      <c r="AA864">
        <v>32.708468002585597</v>
      </c>
      <c r="AB864">
        <v>23.916056394566599</v>
      </c>
      <c r="AC864">
        <v>10.5414371519631</v>
      </c>
      <c r="AD864">
        <v>18.515531458195301</v>
      </c>
      <c r="AE864">
        <v>29.358271192280998</v>
      </c>
      <c r="AF864">
        <v>20.650824723467501</v>
      </c>
      <c r="AG864">
        <v>10.0197636171116</v>
      </c>
      <c r="AH864">
        <v>15.851010615197699</v>
      </c>
      <c r="AI864">
        <v>24.408148288494999</v>
      </c>
      <c r="AJ864">
        <v>19.239866666694802</v>
      </c>
      <c r="AK864">
        <v>11.2624064578216</v>
      </c>
      <c r="AL864">
        <v>18.570874895457202</v>
      </c>
      <c r="AM864">
        <v>26.854557890809598</v>
      </c>
      <c r="AN864">
        <v>19.9772347319016</v>
      </c>
      <c r="AO864">
        <v>12.00614049</v>
      </c>
      <c r="AP864">
        <v>19.6773530620633</v>
      </c>
      <c r="AQ864">
        <v>30.642153101916598</v>
      </c>
      <c r="AR864">
        <v>21.422622876371701</v>
      </c>
      <c r="AS864">
        <v>10.266771375891301</v>
      </c>
      <c r="AT864">
        <v>16.776826945144801</v>
      </c>
      <c r="AU864">
        <v>24.492931679147901</v>
      </c>
      <c r="AV864">
        <v>18.339301348416299</v>
      </c>
      <c r="AW864">
        <v>11.7233814980886</v>
      </c>
      <c r="AX864">
        <v>19.475675387648501</v>
      </c>
      <c r="AY864">
        <v>27.737208007504101</v>
      </c>
      <c r="AZ864">
        <v>20.299329784228501</v>
      </c>
      <c r="BA864">
        <v>12.7931547863585</v>
      </c>
      <c r="BB864">
        <v>19.840926532484399</v>
      </c>
      <c r="BC864">
        <v>27.9440519151625</v>
      </c>
      <c r="BD864">
        <v>21.550814463905802</v>
      </c>
      <c r="BE864">
        <v>13.540163523465401</v>
      </c>
      <c r="BF864">
        <v>24.6806629834254</v>
      </c>
      <c r="BG864">
        <v>33.643470223387098</v>
      </c>
      <c r="BH864">
        <v>26.8902126042025</v>
      </c>
      <c r="BI864">
        <v>12.528371255463201</v>
      </c>
      <c r="BJ864">
        <v>18.570874895457202</v>
      </c>
      <c r="BK864">
        <v>27.1840538832341</v>
      </c>
      <c r="BL864">
        <v>20.865325864746701</v>
      </c>
    </row>
    <row r="865" spans="1:64" x14ac:dyDescent="0.25">
      <c r="A865" s="15" t="str">
        <f t="shared" si="26"/>
        <v>Net Loan Growth (last 4 qtrs)--36525</v>
      </c>
      <c r="B865" s="15" t="str">
        <f t="shared" si="27"/>
        <v>Net Loan Growth (last 4 qtrs)</v>
      </c>
      <c r="C865">
        <v>21</v>
      </c>
      <c r="D865" s="22">
        <v>36525</v>
      </c>
      <c r="E865">
        <v>1.3149999999999999</v>
      </c>
      <c r="F865">
        <v>7.65</v>
      </c>
      <c r="G865">
        <v>15.154999999999999</v>
      </c>
      <c r="H865">
        <v>12.492978723404301</v>
      </c>
      <c r="I865">
        <v>1.22</v>
      </c>
      <c r="J865">
        <v>7.3049999999999997</v>
      </c>
      <c r="K865">
        <v>15.2475</v>
      </c>
      <c r="L865">
        <v>9.9223370786516796</v>
      </c>
      <c r="M865">
        <v>3.23</v>
      </c>
      <c r="N865">
        <v>10.41</v>
      </c>
      <c r="O865">
        <v>20.085000000000001</v>
      </c>
      <c r="P865">
        <v>16.460835898067199</v>
      </c>
      <c r="Q865">
        <v>4.6174999999999997</v>
      </c>
      <c r="R865">
        <v>8.7550000000000008</v>
      </c>
      <c r="S865">
        <v>13.53</v>
      </c>
      <c r="T865">
        <v>9.1425000000000001</v>
      </c>
      <c r="U865">
        <v>2.4550000000000001</v>
      </c>
      <c r="V865">
        <v>8.56</v>
      </c>
      <c r="W865">
        <v>17.23</v>
      </c>
      <c r="X865">
        <v>12.2973706004141</v>
      </c>
      <c r="Y865">
        <v>-1.3</v>
      </c>
      <c r="Z865">
        <v>6.2</v>
      </c>
      <c r="AA865">
        <v>15.59</v>
      </c>
      <c r="AB865">
        <v>13.3711764705882</v>
      </c>
      <c r="AC865">
        <v>-1.2575000000000001</v>
      </c>
      <c r="AD865">
        <v>4.0549999999999997</v>
      </c>
      <c r="AE865">
        <v>10.6075</v>
      </c>
      <c r="AF865">
        <v>5.5808928571428602</v>
      </c>
      <c r="AG865">
        <v>-1.1499999999999999</v>
      </c>
      <c r="AH865">
        <v>4.13</v>
      </c>
      <c r="AI865">
        <v>12.9</v>
      </c>
      <c r="AJ865">
        <v>7.5624242424242398</v>
      </c>
      <c r="AK865">
        <v>4.2699999999999996</v>
      </c>
      <c r="AL865">
        <v>8.61</v>
      </c>
      <c r="AM865">
        <v>14.26</v>
      </c>
      <c r="AN865">
        <v>9.8044943820224706</v>
      </c>
      <c r="AO865">
        <v>-1.7250000000000001</v>
      </c>
      <c r="AP865">
        <v>3.64</v>
      </c>
      <c r="AQ865">
        <v>10.23</v>
      </c>
      <c r="AR865">
        <v>4.4320374707259997</v>
      </c>
      <c r="AS865">
        <v>3.8675000000000002</v>
      </c>
      <c r="AT865">
        <v>11.375</v>
      </c>
      <c r="AU865">
        <v>19.86</v>
      </c>
      <c r="AV865">
        <v>13.7240862944162</v>
      </c>
      <c r="AW865">
        <v>4.12</v>
      </c>
      <c r="AX865">
        <v>9.0150000000000006</v>
      </c>
      <c r="AY865">
        <v>15.56</v>
      </c>
      <c r="AZ865">
        <v>12.2144482758621</v>
      </c>
      <c r="BA865">
        <v>4.1025</v>
      </c>
      <c r="BB865">
        <v>11.795</v>
      </c>
      <c r="BC865">
        <v>20.94</v>
      </c>
      <c r="BD865">
        <v>19.504322916666698</v>
      </c>
      <c r="BE865">
        <v>3.23</v>
      </c>
      <c r="BF865">
        <v>6.74</v>
      </c>
      <c r="BG865">
        <v>16.432500000000001</v>
      </c>
      <c r="BH865">
        <v>24.221250000000001</v>
      </c>
      <c r="BI865">
        <v>7.21</v>
      </c>
      <c r="BJ865">
        <v>15.61</v>
      </c>
      <c r="BK865">
        <v>24.774999999999999</v>
      </c>
      <c r="BL865">
        <v>23.2359677419355</v>
      </c>
    </row>
    <row r="866" spans="1:64" x14ac:dyDescent="0.25">
      <c r="A866" s="15" t="str">
        <f t="shared" si="26"/>
        <v>Banks w/ Loan Growth (last 4 qtrs)--36525</v>
      </c>
      <c r="B866" s="15" t="str">
        <f t="shared" si="27"/>
        <v>Banks w/ Loan Growth (last 4 qtrs)</v>
      </c>
      <c r="C866">
        <v>22</v>
      </c>
      <c r="D866" s="22">
        <v>36525</v>
      </c>
      <c r="F866">
        <v>80</v>
      </c>
      <c r="J866">
        <v>78.251366120218606</v>
      </c>
      <c r="N866">
        <v>81.0678479832129</v>
      </c>
      <c r="R866">
        <v>96.428571428571402</v>
      </c>
      <c r="V866">
        <v>81.287726358148902</v>
      </c>
      <c r="Z866">
        <v>68.235294117647101</v>
      </c>
      <c r="AD866">
        <v>66.6666666666667</v>
      </c>
      <c r="AH866">
        <v>69.607843137254903</v>
      </c>
      <c r="AI866"/>
      <c r="AK866"/>
      <c r="AL866">
        <v>89.887640449438194</v>
      </c>
      <c r="AP866">
        <v>67.1264367816092</v>
      </c>
      <c r="AT866">
        <v>86.815920398009993</v>
      </c>
      <c r="AX866">
        <v>87.118644067796595</v>
      </c>
      <c r="BB866">
        <v>84.343434343434296</v>
      </c>
      <c r="BF866">
        <v>84.313725490196106</v>
      </c>
      <c r="BJ866">
        <v>89.922480620155</v>
      </c>
    </row>
    <row r="867" spans="1:64" x14ac:dyDescent="0.25">
      <c r="A867" s="15" t="str">
        <f t="shared" si="26"/>
        <v>Equity / Assets--36616</v>
      </c>
      <c r="B867" s="15" t="str">
        <f t="shared" si="27"/>
        <v>Equity / Assets</v>
      </c>
      <c r="C867">
        <v>1</v>
      </c>
      <c r="D867" s="22">
        <v>36616</v>
      </c>
      <c r="E867">
        <v>8.1642948938498403</v>
      </c>
      <c r="F867">
        <v>8.9572706171411003</v>
      </c>
      <c r="G867">
        <v>10.673385216141</v>
      </c>
      <c r="H867">
        <v>9.8564055925965501</v>
      </c>
      <c r="I867">
        <v>7.9328348119104302</v>
      </c>
      <c r="J867">
        <v>9.2066534696034594</v>
      </c>
      <c r="K867">
        <v>11.4068878284367</v>
      </c>
      <c r="L867">
        <v>10.1694120022714</v>
      </c>
      <c r="M867">
        <v>7.6722858741394804</v>
      </c>
      <c r="N867">
        <v>9.17160365642623</v>
      </c>
      <c r="O867">
        <v>11.676480133525001</v>
      </c>
      <c r="P867">
        <v>10.5103044657577</v>
      </c>
      <c r="Q867">
        <v>9.7603979139214196</v>
      </c>
      <c r="R867">
        <v>12.6336248785228</v>
      </c>
      <c r="S867">
        <v>19.368988599757799</v>
      </c>
      <c r="T867">
        <v>14.8865221179859</v>
      </c>
      <c r="U867">
        <v>7.6427698275337397</v>
      </c>
      <c r="V867">
        <v>8.9168069360153606</v>
      </c>
      <c r="W867">
        <v>10.956313094854201</v>
      </c>
      <c r="X867">
        <v>9.8347020884868801</v>
      </c>
      <c r="Y867">
        <v>8.4055909625536795</v>
      </c>
      <c r="Z867">
        <v>9.2332489062859793</v>
      </c>
      <c r="AA867">
        <v>10.698168303689901</v>
      </c>
      <c r="AB867">
        <v>9.9109897478157798</v>
      </c>
      <c r="AC867">
        <v>7.9809886826192296</v>
      </c>
      <c r="AD867">
        <v>9.7208511571789007</v>
      </c>
      <c r="AE867">
        <v>11.3091421977177</v>
      </c>
      <c r="AF867">
        <v>9.9945371000537602</v>
      </c>
      <c r="AG867">
        <v>8.3919471317657308</v>
      </c>
      <c r="AH867">
        <v>10.6126774961552</v>
      </c>
      <c r="AI867">
        <v>14.296617071480901</v>
      </c>
      <c r="AJ867">
        <v>12.481466597380599</v>
      </c>
      <c r="AK867">
        <v>7.6018537705502602</v>
      </c>
      <c r="AL867">
        <v>8.5861406070018695</v>
      </c>
      <c r="AM867">
        <v>10.138751231717601</v>
      </c>
      <c r="AN867">
        <v>9.3586502286223698</v>
      </c>
      <c r="AO867">
        <v>8.3167717104143399</v>
      </c>
      <c r="AP867">
        <v>10.033703339988501</v>
      </c>
      <c r="AQ867">
        <v>11.901839087465101</v>
      </c>
      <c r="AR867">
        <v>10.6943214273058</v>
      </c>
      <c r="AS867">
        <v>7.6195954391332297</v>
      </c>
      <c r="AT867">
        <v>8.6802567719091499</v>
      </c>
      <c r="AU867">
        <v>10.746548412302401</v>
      </c>
      <c r="AV867">
        <v>9.5278156390085904</v>
      </c>
      <c r="AW867">
        <v>7.64238906273639</v>
      </c>
      <c r="AX867">
        <v>8.9500415299355893</v>
      </c>
      <c r="AY867">
        <v>10.7984763547506</v>
      </c>
      <c r="AZ867">
        <v>9.7264034824925893</v>
      </c>
      <c r="BA867">
        <v>7.8592470902023797</v>
      </c>
      <c r="BB867">
        <v>9.06232180843819</v>
      </c>
      <c r="BC867">
        <v>11.2678592718886</v>
      </c>
      <c r="BD867">
        <v>10.1836069808068</v>
      </c>
      <c r="BE867">
        <v>7.8963000626743698</v>
      </c>
      <c r="BF867">
        <v>9.5421118156287097</v>
      </c>
      <c r="BG867">
        <v>13.082660418004201</v>
      </c>
      <c r="BH867">
        <v>16.209646670649999</v>
      </c>
      <c r="BI867">
        <v>7.2618230096598504</v>
      </c>
      <c r="BJ867">
        <v>8.5862487584151896</v>
      </c>
      <c r="BK867">
        <v>10.4656801991615</v>
      </c>
      <c r="BL867">
        <v>9.4853696645311896</v>
      </c>
    </row>
    <row r="868" spans="1:64" x14ac:dyDescent="0.25">
      <c r="A868" s="15" t="str">
        <f t="shared" si="26"/>
        <v>Total Risk Based Capital Ratio--36616</v>
      </c>
      <c r="B868" s="15" t="str">
        <f t="shared" si="27"/>
        <v>Total Risk Based Capital Ratio</v>
      </c>
      <c r="C868">
        <v>2</v>
      </c>
      <c r="D868" s="22">
        <v>36616</v>
      </c>
      <c r="E868">
        <v>11.955579325393099</v>
      </c>
      <c r="F868">
        <v>13.9648942675881</v>
      </c>
      <c r="G868">
        <v>17.7590775379674</v>
      </c>
      <c r="H868">
        <v>15.751580636535</v>
      </c>
      <c r="I868">
        <v>11.809661139149201</v>
      </c>
      <c r="J868">
        <v>14.2596065983745</v>
      </c>
      <c r="K868">
        <v>18.453865336658399</v>
      </c>
      <c r="L868">
        <v>16.155198709287902</v>
      </c>
      <c r="M868">
        <v>12.1548428207307</v>
      </c>
      <c r="N868">
        <v>14.964170296473201</v>
      </c>
      <c r="O868">
        <v>20.233724189663999</v>
      </c>
      <c r="P868">
        <v>18.114178662296698</v>
      </c>
      <c r="Q868">
        <v>13.3933882892836</v>
      </c>
      <c r="R868">
        <v>16.814778244054999</v>
      </c>
      <c r="S868">
        <v>22.6860427978282</v>
      </c>
      <c r="T868">
        <v>20.914285156346601</v>
      </c>
      <c r="U868">
        <v>11.299621509613999</v>
      </c>
      <c r="V868">
        <v>13.3192312373008</v>
      </c>
      <c r="W868">
        <v>17.564998838394398</v>
      </c>
      <c r="X868">
        <v>15.435594719152901</v>
      </c>
      <c r="Y868">
        <v>12.7599086633701</v>
      </c>
      <c r="Z868">
        <v>14.541619885229499</v>
      </c>
      <c r="AA868">
        <v>17.7904991758889</v>
      </c>
      <c r="AB868">
        <v>15.9519948896081</v>
      </c>
      <c r="AC868">
        <v>12.549841579332201</v>
      </c>
      <c r="AD868">
        <v>15.3045705595133</v>
      </c>
      <c r="AE868">
        <v>20.324581527742399</v>
      </c>
      <c r="AF868">
        <v>16.895340950946402</v>
      </c>
      <c r="AG868">
        <v>12.156031274046599</v>
      </c>
      <c r="AH868">
        <v>16.7644076773785</v>
      </c>
      <c r="AI868">
        <v>22.137219893688901</v>
      </c>
      <c r="AJ868">
        <v>20.154774340006899</v>
      </c>
      <c r="AK868">
        <v>12.0711623662576</v>
      </c>
      <c r="AL868">
        <v>14.3831440105411</v>
      </c>
      <c r="AM868">
        <v>17.812287443344701</v>
      </c>
      <c r="AN868">
        <v>15.490486306250601</v>
      </c>
      <c r="AO868">
        <v>12.5051160223111</v>
      </c>
      <c r="AP868">
        <v>15.689941381792901</v>
      </c>
      <c r="AQ868">
        <v>19.941882066837699</v>
      </c>
      <c r="AR868">
        <v>17.242134047233002</v>
      </c>
      <c r="AS868">
        <v>11.1234858114658</v>
      </c>
      <c r="AT868">
        <v>12.897299440370899</v>
      </c>
      <c r="AU868">
        <v>17.103321282126</v>
      </c>
      <c r="AV868">
        <v>14.5971330751208</v>
      </c>
      <c r="AW868">
        <v>12.201209561294</v>
      </c>
      <c r="AX868">
        <v>14.399978161170599</v>
      </c>
      <c r="AY868">
        <v>18.178663685083102</v>
      </c>
      <c r="AZ868">
        <v>15.7227006240715</v>
      </c>
      <c r="BA868">
        <v>11.1654800279154</v>
      </c>
      <c r="BB868">
        <v>13.4182393148822</v>
      </c>
      <c r="BC868">
        <v>17.677526620852799</v>
      </c>
      <c r="BD868">
        <v>15.4687599190112</v>
      </c>
      <c r="BE868">
        <v>11.4752134850876</v>
      </c>
      <c r="BF868">
        <v>14.4938210982895</v>
      </c>
      <c r="BG868">
        <v>20.178808478644399</v>
      </c>
      <c r="BH868">
        <v>35.512574269967899</v>
      </c>
      <c r="BI868">
        <v>10.698248148664501</v>
      </c>
      <c r="BJ868">
        <v>12.112386035737</v>
      </c>
      <c r="BK868">
        <v>16.1043229346126</v>
      </c>
      <c r="BL868">
        <v>14.2383147615922</v>
      </c>
    </row>
    <row r="869" spans="1:64" x14ac:dyDescent="0.25">
      <c r="A869" s="15" t="str">
        <f t="shared" si="26"/>
        <v>Tier 1 Leverage Ratio--36616</v>
      </c>
      <c r="B869" s="15" t="str">
        <f t="shared" si="27"/>
        <v>Tier 1 Leverage Ratio</v>
      </c>
      <c r="C869">
        <v>3</v>
      </c>
      <c r="D869" s="22">
        <v>36616</v>
      </c>
      <c r="E869">
        <v>8.1670088205021898</v>
      </c>
      <c r="F869">
        <v>9.1721479758588291</v>
      </c>
      <c r="G869">
        <v>10.929399138556001</v>
      </c>
      <c r="H869">
        <v>10.068236267546199</v>
      </c>
      <c r="I869">
        <v>8.05169391332708</v>
      </c>
      <c r="J869">
        <v>9.3240919764773604</v>
      </c>
      <c r="K869">
        <v>11.3322668254027</v>
      </c>
      <c r="L869">
        <v>10.166100785616299</v>
      </c>
      <c r="M869">
        <v>7.8572486623384599</v>
      </c>
      <c r="N869">
        <v>9.2852845109162807</v>
      </c>
      <c r="O869">
        <v>11.7852684144819</v>
      </c>
      <c r="P869">
        <v>10.7443373156296</v>
      </c>
      <c r="Q869">
        <v>9.3358421073701905</v>
      </c>
      <c r="R869">
        <v>10.6271447485747</v>
      </c>
      <c r="S869">
        <v>13.0300826699326</v>
      </c>
      <c r="T869">
        <v>12.777069326346901</v>
      </c>
      <c r="U869">
        <v>7.8206584222377602</v>
      </c>
      <c r="V869">
        <v>8.8607684625506895</v>
      </c>
      <c r="W869">
        <v>10.7743106889627</v>
      </c>
      <c r="X869">
        <v>9.83189225189507</v>
      </c>
      <c r="Y869">
        <v>8.69917382148064</v>
      </c>
      <c r="Z869">
        <v>9.5201211139668303</v>
      </c>
      <c r="AA869">
        <v>10.9333627537511</v>
      </c>
      <c r="AB869">
        <v>10.125932985717901</v>
      </c>
      <c r="AC869">
        <v>8.2191201353637897</v>
      </c>
      <c r="AD869">
        <v>9.7422583839627404</v>
      </c>
      <c r="AE869">
        <v>11.5637166598873</v>
      </c>
      <c r="AF869">
        <v>10.209423174858999</v>
      </c>
      <c r="AG869">
        <v>8.39572691553313</v>
      </c>
      <c r="AH869">
        <v>10.8205528143955</v>
      </c>
      <c r="AI869">
        <v>14.1519624115549</v>
      </c>
      <c r="AJ869">
        <v>12.5351695738283</v>
      </c>
      <c r="AK869">
        <v>7.7878521179943299</v>
      </c>
      <c r="AL869">
        <v>8.7797870509026996</v>
      </c>
      <c r="AM869">
        <v>10.5456050880512</v>
      </c>
      <c r="AN869">
        <v>9.6269798226666907</v>
      </c>
      <c r="AO869">
        <v>8.4621871953709604</v>
      </c>
      <c r="AP869">
        <v>10.0010847178389</v>
      </c>
      <c r="AQ869">
        <v>11.899803207768301</v>
      </c>
      <c r="AR869">
        <v>10.731337519961899</v>
      </c>
      <c r="AS869">
        <v>7.7964221683741997</v>
      </c>
      <c r="AT869">
        <v>8.8216507877205501</v>
      </c>
      <c r="AU869">
        <v>10.5960772260841</v>
      </c>
      <c r="AV869">
        <v>9.5476116446619503</v>
      </c>
      <c r="AW869">
        <v>7.8631571968441296</v>
      </c>
      <c r="AX869">
        <v>9.2835046714370506</v>
      </c>
      <c r="AY869">
        <v>10.8383525964512</v>
      </c>
      <c r="AZ869">
        <v>9.6722922834969207</v>
      </c>
      <c r="BA869">
        <v>7.9708516110762302</v>
      </c>
      <c r="BB869">
        <v>9.1326495802895895</v>
      </c>
      <c r="BC869">
        <v>11.218313497562001</v>
      </c>
      <c r="BD869">
        <v>10.1901882114188</v>
      </c>
      <c r="BE869">
        <v>7.9167183242283397</v>
      </c>
      <c r="BF869">
        <v>9.3938104213534395</v>
      </c>
      <c r="BG869">
        <v>12.235286982877501</v>
      </c>
      <c r="BH869">
        <v>18.121884325616598</v>
      </c>
      <c r="BI869">
        <v>7.6046735604217401</v>
      </c>
      <c r="BJ869">
        <v>8.7576256555706298</v>
      </c>
      <c r="BK869">
        <v>10.316224146049899</v>
      </c>
      <c r="BL869">
        <v>9.5511814546960601</v>
      </c>
    </row>
    <row r="870" spans="1:64" x14ac:dyDescent="0.25">
      <c r="A870" s="15" t="str">
        <f t="shared" si="26"/>
        <v>ALLL / Nonaccrual Loans--36616</v>
      </c>
      <c r="B870" s="15" t="str">
        <f t="shared" si="27"/>
        <v>ALLL / Nonaccrual Loans</v>
      </c>
      <c r="C870">
        <v>4</v>
      </c>
      <c r="D870" s="22">
        <v>36616</v>
      </c>
      <c r="E870">
        <v>153.216374269006</v>
      </c>
      <c r="F870">
        <v>336.39705882352899</v>
      </c>
      <c r="G870">
        <v>892.857142857143</v>
      </c>
      <c r="H870">
        <v>3893.21367795488</v>
      </c>
      <c r="I870">
        <v>148.03489295522999</v>
      </c>
      <c r="J870">
        <v>330.83309129635001</v>
      </c>
      <c r="K870">
        <v>1092.7685950413199</v>
      </c>
      <c r="L870">
        <v>1558.5708881345399</v>
      </c>
      <c r="M870">
        <v>145.969854425216</v>
      </c>
      <c r="N870">
        <v>323.80952380952402</v>
      </c>
      <c r="O870">
        <v>879.29025423728797</v>
      </c>
      <c r="P870">
        <v>1161.3911493088999</v>
      </c>
      <c r="Q870">
        <v>137.254901960784</v>
      </c>
      <c r="R870">
        <v>270.12987012987003</v>
      </c>
      <c r="S870">
        <v>1712.5</v>
      </c>
      <c r="T870">
        <v>6505.2850671714396</v>
      </c>
      <c r="U870">
        <v>154.749373433584</v>
      </c>
      <c r="V870">
        <v>362.35446313066001</v>
      </c>
      <c r="W870">
        <v>1243.0408163265299</v>
      </c>
      <c r="X870">
        <v>1732.7313151539199</v>
      </c>
      <c r="Y870">
        <v>109.996690281952</v>
      </c>
      <c r="Z870">
        <v>219.50887657147399</v>
      </c>
      <c r="AA870">
        <v>451.89674477374803</v>
      </c>
      <c r="AB870">
        <v>1728.01482220754</v>
      </c>
      <c r="AC870">
        <v>164.39509564509601</v>
      </c>
      <c r="AD870">
        <v>287.56531725524002</v>
      </c>
      <c r="AE870">
        <v>1120.84710743802</v>
      </c>
      <c r="AF870">
        <v>985.03374213647305</v>
      </c>
      <c r="AG870">
        <v>213.29686143725201</v>
      </c>
      <c r="AH870">
        <v>491.97414064963698</v>
      </c>
      <c r="AI870">
        <v>1253.125</v>
      </c>
      <c r="AJ870">
        <v>2688.7395981833001</v>
      </c>
      <c r="AK870">
        <v>115.005675291286</v>
      </c>
      <c r="AL870">
        <v>258.422555928029</v>
      </c>
      <c r="AM870">
        <v>712.2578125</v>
      </c>
      <c r="AN870">
        <v>3443.6127213987602</v>
      </c>
      <c r="AO870">
        <v>141.41481777275601</v>
      </c>
      <c r="AP870">
        <v>308.695652173913</v>
      </c>
      <c r="AQ870">
        <v>1070.45454545455</v>
      </c>
      <c r="AR870">
        <v>1315.2345546598201</v>
      </c>
      <c r="AS870">
        <v>149.316880872664</v>
      </c>
      <c r="AT870">
        <v>376.36363636363598</v>
      </c>
      <c r="AU870">
        <v>1208.16703621582</v>
      </c>
      <c r="AV870">
        <v>1945.9905135213201</v>
      </c>
      <c r="AW870">
        <v>132.716000527635</v>
      </c>
      <c r="AX870">
        <v>294.767441860465</v>
      </c>
      <c r="AY870">
        <v>897.94372294372295</v>
      </c>
      <c r="AZ870">
        <v>1528.3684319172801</v>
      </c>
      <c r="BA870">
        <v>153.216374269006</v>
      </c>
      <c r="BB870">
        <v>324.66666666666703</v>
      </c>
      <c r="BC870">
        <v>1170.37037037037</v>
      </c>
      <c r="BD870">
        <v>2391.5588788069799</v>
      </c>
      <c r="BE870">
        <v>270.50245027107297</v>
      </c>
      <c r="BF870">
        <v>493.17259819288199</v>
      </c>
      <c r="BG870">
        <v>1292.06676669167</v>
      </c>
      <c r="BH870">
        <v>2293.6223340245401</v>
      </c>
      <c r="BI870">
        <v>231.822956455309</v>
      </c>
      <c r="BJ870">
        <v>591.705999042342</v>
      </c>
      <c r="BK870">
        <v>2125.68681318681</v>
      </c>
      <c r="BL870">
        <v>2853.4844025563798</v>
      </c>
    </row>
    <row r="871" spans="1:64" x14ac:dyDescent="0.25">
      <c r="A871" s="15" t="str">
        <f t="shared" si="26"/>
        <v>[NCL + OREO] / [Total Loans + OREO]--36616</v>
      </c>
      <c r="B871" s="15" t="str">
        <f t="shared" si="27"/>
        <v>[NCL + OREO] / [Total Loans + OREO]</v>
      </c>
      <c r="C871">
        <v>5</v>
      </c>
      <c r="D871" s="22">
        <v>36616</v>
      </c>
      <c r="E871">
        <v>0.258741092972604</v>
      </c>
      <c r="F871">
        <v>0.79881211217328796</v>
      </c>
      <c r="G871">
        <v>1.9131191997303201</v>
      </c>
      <c r="H871">
        <v>1.33921275942254</v>
      </c>
      <c r="I871">
        <v>0.231352191064915</v>
      </c>
      <c r="J871">
        <v>0.78598118799123795</v>
      </c>
      <c r="K871">
        <v>1.6164231960970701</v>
      </c>
      <c r="L871">
        <v>1.1997304145929799</v>
      </c>
      <c r="M871">
        <v>0.193612743966211</v>
      </c>
      <c r="N871">
        <v>0.653925637006327</v>
      </c>
      <c r="O871">
        <v>1.45685763184804</v>
      </c>
      <c r="P871">
        <v>1.05041942674697</v>
      </c>
      <c r="Q871">
        <v>0.31429201588001798</v>
      </c>
      <c r="R871">
        <v>1.06043467722388</v>
      </c>
      <c r="S871">
        <v>1.85690990623726</v>
      </c>
      <c r="T871">
        <v>1.40925595551322</v>
      </c>
      <c r="U871">
        <v>0.16944523125480501</v>
      </c>
      <c r="V871">
        <v>0.59049306170652505</v>
      </c>
      <c r="W871">
        <v>1.32680138803838</v>
      </c>
      <c r="X871">
        <v>1.0184550142040201</v>
      </c>
      <c r="Y871">
        <v>0.39019381337440601</v>
      </c>
      <c r="Z871">
        <v>1.3803400572856399</v>
      </c>
      <c r="AA871">
        <v>2.5773195876288701</v>
      </c>
      <c r="AB871">
        <v>1.79322054634826</v>
      </c>
      <c r="AC871">
        <v>0.529353936124625</v>
      </c>
      <c r="AD871">
        <v>1.17785042297807</v>
      </c>
      <c r="AE871">
        <v>2.5346485204145299</v>
      </c>
      <c r="AF871">
        <v>1.70025995473737</v>
      </c>
      <c r="AG871">
        <v>0.24119754371444199</v>
      </c>
      <c r="AH871">
        <v>0.87968414490545099</v>
      </c>
      <c r="AI871">
        <v>1.8922977901737801</v>
      </c>
      <c r="AJ871">
        <v>1.44054693993765</v>
      </c>
      <c r="AK871">
        <v>0.24704021553242</v>
      </c>
      <c r="AL871">
        <v>0.79490718263113402</v>
      </c>
      <c r="AM871">
        <v>1.2983106004460201</v>
      </c>
      <c r="AN871">
        <v>0.96615479829392203</v>
      </c>
      <c r="AO871">
        <v>0.324033553945342</v>
      </c>
      <c r="AP871">
        <v>0.97110619072634896</v>
      </c>
      <c r="AQ871">
        <v>2.1407245746179102</v>
      </c>
      <c r="AR871">
        <v>1.4501201283277301</v>
      </c>
      <c r="AS871">
        <v>0.22797797670383299</v>
      </c>
      <c r="AT871">
        <v>0.69306016488633004</v>
      </c>
      <c r="AU871">
        <v>1.44957358555978</v>
      </c>
      <c r="AV871">
        <v>1.06032411837598</v>
      </c>
      <c r="AW871">
        <v>0.22804670396497201</v>
      </c>
      <c r="AX871">
        <v>0.79389312977099202</v>
      </c>
      <c r="AY871">
        <v>1.3850305052304199</v>
      </c>
      <c r="AZ871">
        <v>1.0507168636603299</v>
      </c>
      <c r="BA871">
        <v>0.16503135814701</v>
      </c>
      <c r="BB871">
        <v>0.65408653128296301</v>
      </c>
      <c r="BC871">
        <v>1.3254303818528701</v>
      </c>
      <c r="BD871">
        <v>1.0679153140243201</v>
      </c>
      <c r="BE871">
        <v>0.16083163248016999</v>
      </c>
      <c r="BF871">
        <v>0.61359163354300905</v>
      </c>
      <c r="BG871">
        <v>1.4191080529503</v>
      </c>
      <c r="BH871">
        <v>1.47024703077883</v>
      </c>
      <c r="BI871">
        <v>7.8707694614144896E-2</v>
      </c>
      <c r="BJ871">
        <v>0.30313815490727902</v>
      </c>
      <c r="BK871">
        <v>0.82764597551727903</v>
      </c>
      <c r="BL871">
        <v>0.62265957403379901</v>
      </c>
    </row>
    <row r="872" spans="1:64" x14ac:dyDescent="0.25">
      <c r="A872" s="15" t="str">
        <f t="shared" si="26"/>
        <v>[Noncurrent + Delinquent Loans] / [Capital + ALLL]--36616</v>
      </c>
      <c r="B872" s="15" t="str">
        <f t="shared" si="27"/>
        <v>[Noncurrent + Delinquent Loans] / [Capital + ALLL]</v>
      </c>
      <c r="C872">
        <v>6</v>
      </c>
      <c r="D872" s="22">
        <v>36616</v>
      </c>
      <c r="E872">
        <v>9.5177436423270798</v>
      </c>
      <c r="F872">
        <v>15.7515635215887</v>
      </c>
      <c r="G872">
        <v>23.171093312658002</v>
      </c>
      <c r="H872">
        <v>17.7998737708748</v>
      </c>
      <c r="I872">
        <v>6.1801251445686702</v>
      </c>
      <c r="J872">
        <v>13.2710060563297</v>
      </c>
      <c r="K872">
        <v>22.306150763064601</v>
      </c>
      <c r="L872">
        <v>15.8945099320716</v>
      </c>
      <c r="M872">
        <v>4.6730142821348002</v>
      </c>
      <c r="N872">
        <v>10.624123422159901</v>
      </c>
      <c r="O872">
        <v>19.235924932975902</v>
      </c>
      <c r="P872">
        <v>13.582043460824901</v>
      </c>
      <c r="Q872">
        <v>9.0418604651162795</v>
      </c>
      <c r="R872">
        <v>14.5299145299145</v>
      </c>
      <c r="S872">
        <v>19.3624371859297</v>
      </c>
      <c r="T872">
        <v>14.440720397437</v>
      </c>
      <c r="U872">
        <v>5.8278668312066699</v>
      </c>
      <c r="V872">
        <v>12.320283373885101</v>
      </c>
      <c r="W872">
        <v>20.359963040015401</v>
      </c>
      <c r="X872">
        <v>14.7695605937256</v>
      </c>
      <c r="Y872">
        <v>9.4948426342237493</v>
      </c>
      <c r="Z872">
        <v>16.6130942310946</v>
      </c>
      <c r="AA872">
        <v>26.669858750299301</v>
      </c>
      <c r="AB872">
        <v>19.7206698434399</v>
      </c>
      <c r="AC872">
        <v>9.1209967876958995</v>
      </c>
      <c r="AD872">
        <v>16.869142658798999</v>
      </c>
      <c r="AE872">
        <v>27.552860186854598</v>
      </c>
      <c r="AF872">
        <v>19.881139893908401</v>
      </c>
      <c r="AG872">
        <v>3.88449921648481</v>
      </c>
      <c r="AH872">
        <v>9.4931932381323492</v>
      </c>
      <c r="AI872">
        <v>20.2827453935999</v>
      </c>
      <c r="AJ872">
        <v>15.1960322473125</v>
      </c>
      <c r="AK872">
        <v>7.9720616554369803</v>
      </c>
      <c r="AL872">
        <v>14.5646783693223</v>
      </c>
      <c r="AM872">
        <v>22.2929653875131</v>
      </c>
      <c r="AN872">
        <v>17.276236403376199</v>
      </c>
      <c r="AO872">
        <v>5.8278668312066699</v>
      </c>
      <c r="AP872">
        <v>14.216259551759901</v>
      </c>
      <c r="AQ872">
        <v>23.9225390053133</v>
      </c>
      <c r="AR872">
        <v>16.946190607111902</v>
      </c>
      <c r="AS872">
        <v>6.5218900019259403</v>
      </c>
      <c r="AT872">
        <v>12.716625777906501</v>
      </c>
      <c r="AU872">
        <v>22.087152660931501</v>
      </c>
      <c r="AV872">
        <v>16.038264825069302</v>
      </c>
      <c r="AW872">
        <v>7.2759812392001999</v>
      </c>
      <c r="AX872">
        <v>13.4642576590731</v>
      </c>
      <c r="AY872">
        <v>21.370695476029699</v>
      </c>
      <c r="AZ872">
        <v>15.4559926577071</v>
      </c>
      <c r="BA872">
        <v>4.5020409165214899</v>
      </c>
      <c r="BB872">
        <v>12.818779889947301</v>
      </c>
      <c r="BC872">
        <v>20.0150905432596</v>
      </c>
      <c r="BD872">
        <v>14.874781083652</v>
      </c>
      <c r="BE872">
        <v>6.0903846243752797</v>
      </c>
      <c r="BF872">
        <v>10.7753572265167</v>
      </c>
      <c r="BG872">
        <v>22.126684862670398</v>
      </c>
      <c r="BH872">
        <v>16.598109194817901</v>
      </c>
      <c r="BI872">
        <v>3.5758835758835801</v>
      </c>
      <c r="BJ872">
        <v>8.2743603701687505</v>
      </c>
      <c r="BK872">
        <v>15.0918878782254</v>
      </c>
      <c r="BL872">
        <v>10.7907025224753</v>
      </c>
    </row>
    <row r="873" spans="1:64" x14ac:dyDescent="0.25">
      <c r="A873" s="15" t="str">
        <f t="shared" si="26"/>
        <v xml:space="preserve">  Ag [NCL+DQ] / [Capital + ALLL]--36616</v>
      </c>
      <c r="B873" s="15" t="str">
        <f t="shared" si="27"/>
        <v xml:space="preserve">  Ag [NCL+DQ] / [Capital + ALLL]</v>
      </c>
      <c r="C873">
        <v>7</v>
      </c>
      <c r="D873" s="22">
        <v>36616</v>
      </c>
      <c r="E873">
        <v>0</v>
      </c>
      <c r="F873">
        <v>3.9860254636685501E-2</v>
      </c>
      <c r="G873">
        <v>3.8551190014160799</v>
      </c>
      <c r="H873">
        <v>3.6427487239160401</v>
      </c>
      <c r="I873">
        <v>0</v>
      </c>
      <c r="J873">
        <v>0.688895990909414</v>
      </c>
      <c r="K873">
        <v>6.1869535978480199</v>
      </c>
      <c r="L873">
        <v>4.6306085184166301</v>
      </c>
      <c r="M873">
        <v>0</v>
      </c>
      <c r="N873">
        <v>0</v>
      </c>
      <c r="O873">
        <v>1.46301971896143</v>
      </c>
      <c r="P873">
        <v>1.94569349665438</v>
      </c>
      <c r="Q873">
        <v>0</v>
      </c>
      <c r="R873">
        <v>0</v>
      </c>
      <c r="S873">
        <v>0</v>
      </c>
      <c r="T873">
        <v>4.0118889463289502E-4</v>
      </c>
      <c r="U873">
        <v>0</v>
      </c>
      <c r="V873">
        <v>0.38851174393379201</v>
      </c>
      <c r="W873">
        <v>4.9233979303867104</v>
      </c>
      <c r="X873">
        <v>3.8424711092393</v>
      </c>
      <c r="Y873">
        <v>0</v>
      </c>
      <c r="Z873">
        <v>0.477200424178155</v>
      </c>
      <c r="AA873">
        <v>9.6092031805109102</v>
      </c>
      <c r="AB873">
        <v>6.0206940351630198</v>
      </c>
      <c r="AC873">
        <v>2.2681224673570499</v>
      </c>
      <c r="AD873">
        <v>8.4337349397590398</v>
      </c>
      <c r="AE873">
        <v>17.8985841524431</v>
      </c>
      <c r="AF873">
        <v>12.104906133308999</v>
      </c>
      <c r="AG873">
        <v>0</v>
      </c>
      <c r="AH873">
        <v>1.41581571191065</v>
      </c>
      <c r="AI873">
        <v>6.5890511055236898</v>
      </c>
      <c r="AJ873">
        <v>4.2133995578519903</v>
      </c>
      <c r="AK873">
        <v>0</v>
      </c>
      <c r="AL873">
        <v>1.3687380235422901E-2</v>
      </c>
      <c r="AM873">
        <v>2.7142420920732802</v>
      </c>
      <c r="AN873">
        <v>1.8437582248803399</v>
      </c>
      <c r="AO873">
        <v>0.74775598049791303</v>
      </c>
      <c r="AP873">
        <v>5.0112486823472304</v>
      </c>
      <c r="AQ873">
        <v>13.0636112017279</v>
      </c>
      <c r="AR873">
        <v>9.0617352971034002</v>
      </c>
      <c r="AS873">
        <v>0</v>
      </c>
      <c r="AT873">
        <v>0.45327597426782101</v>
      </c>
      <c r="AU873">
        <v>4.5574157416484198</v>
      </c>
      <c r="AV873">
        <v>4.0504229073502396</v>
      </c>
      <c r="AW873">
        <v>0</v>
      </c>
      <c r="AX873">
        <v>0</v>
      </c>
      <c r="AY873">
        <v>1.78326474622771</v>
      </c>
      <c r="AZ873">
        <v>1.64566560908096</v>
      </c>
      <c r="BA873">
        <v>0</v>
      </c>
      <c r="BB873">
        <v>0</v>
      </c>
      <c r="BC873">
        <v>1.42833190062495</v>
      </c>
      <c r="BD873">
        <v>1.7375965039657</v>
      </c>
      <c r="BE873">
        <v>0</v>
      </c>
      <c r="BF873">
        <v>0.129735339906591</v>
      </c>
      <c r="BG873">
        <v>2.4503092177847901</v>
      </c>
      <c r="BH873">
        <v>2.1255684145278999</v>
      </c>
      <c r="BI873">
        <v>0</v>
      </c>
      <c r="BJ873">
        <v>0</v>
      </c>
      <c r="BK873">
        <v>0</v>
      </c>
      <c r="BL873">
        <v>0.58366759291680503</v>
      </c>
    </row>
    <row r="874" spans="1:64" x14ac:dyDescent="0.25">
      <c r="A874" s="15" t="str">
        <f t="shared" si="26"/>
        <v xml:space="preserve">  CLD [NCL+DQ] / [Capital + ALLL]--36616</v>
      </c>
      <c r="B874" s="15" t="str">
        <f t="shared" si="27"/>
        <v xml:space="preserve">  CLD [NCL+DQ] / [Capital + ALLL]</v>
      </c>
      <c r="C874">
        <v>8</v>
      </c>
      <c r="D874" s="22">
        <v>36616</v>
      </c>
      <c r="E874">
        <v>0</v>
      </c>
      <c r="F874">
        <v>0</v>
      </c>
      <c r="G874">
        <v>0</v>
      </c>
      <c r="H874">
        <v>0.32314246569793298</v>
      </c>
      <c r="I874">
        <v>0</v>
      </c>
      <c r="J874">
        <v>0</v>
      </c>
      <c r="K874">
        <v>0</v>
      </c>
      <c r="L874">
        <v>0.15192818999041399</v>
      </c>
      <c r="M874">
        <v>0</v>
      </c>
      <c r="N874">
        <v>0</v>
      </c>
      <c r="O874">
        <v>0</v>
      </c>
      <c r="P874">
        <v>0.36823136981615601</v>
      </c>
      <c r="Q874">
        <v>0</v>
      </c>
      <c r="R874">
        <v>0</v>
      </c>
      <c r="S874">
        <v>0</v>
      </c>
      <c r="T874">
        <v>2.9114851210501499E-2</v>
      </c>
      <c r="U874">
        <v>0</v>
      </c>
      <c r="V874">
        <v>0</v>
      </c>
      <c r="W874">
        <v>0</v>
      </c>
      <c r="X874">
        <v>0.12186991394470099</v>
      </c>
      <c r="Y874">
        <v>0</v>
      </c>
      <c r="Z874">
        <v>0</v>
      </c>
      <c r="AA874">
        <v>9.6946194861851701E-2</v>
      </c>
      <c r="AB874">
        <v>0.82801942326358902</v>
      </c>
      <c r="AC874">
        <v>0</v>
      </c>
      <c r="AD874">
        <v>0</v>
      </c>
      <c r="AE874">
        <v>0</v>
      </c>
      <c r="AF874">
        <v>7.9231640544601897E-2</v>
      </c>
      <c r="AG874">
        <v>0</v>
      </c>
      <c r="AH874">
        <v>0</v>
      </c>
      <c r="AI874">
        <v>0</v>
      </c>
      <c r="AJ874">
        <v>0.12529705782953501</v>
      </c>
      <c r="AK874">
        <v>0</v>
      </c>
      <c r="AL874">
        <v>0</v>
      </c>
      <c r="AM874">
        <v>0</v>
      </c>
      <c r="AN874">
        <v>0.29823264494169599</v>
      </c>
      <c r="AO874">
        <v>0</v>
      </c>
      <c r="AP874">
        <v>0</v>
      </c>
      <c r="AQ874">
        <v>0</v>
      </c>
      <c r="AR874">
        <v>4.7744816853274703E-2</v>
      </c>
      <c r="AS874">
        <v>0</v>
      </c>
      <c r="AT874">
        <v>0</v>
      </c>
      <c r="AU874">
        <v>0</v>
      </c>
      <c r="AV874">
        <v>0.339215464858312</v>
      </c>
      <c r="AW874">
        <v>0</v>
      </c>
      <c r="AX874">
        <v>0</v>
      </c>
      <c r="AY874">
        <v>0</v>
      </c>
      <c r="AZ874">
        <v>0.18257919744361301</v>
      </c>
      <c r="BA874">
        <v>0</v>
      </c>
      <c r="BB874">
        <v>0</v>
      </c>
      <c r="BC874">
        <v>0</v>
      </c>
      <c r="BD874">
        <v>0.17747791871713001</v>
      </c>
      <c r="BE874">
        <v>0</v>
      </c>
      <c r="BF874">
        <v>0</v>
      </c>
      <c r="BG874">
        <v>0</v>
      </c>
      <c r="BH874">
        <v>0.130790426672173</v>
      </c>
      <c r="BI874">
        <v>0</v>
      </c>
      <c r="BJ874">
        <v>0</v>
      </c>
      <c r="BK874">
        <v>0</v>
      </c>
      <c r="BL874">
        <v>0.27928138520593898</v>
      </c>
    </row>
    <row r="875" spans="1:64" x14ac:dyDescent="0.25">
      <c r="A875" s="15" t="str">
        <f t="shared" si="26"/>
        <v xml:space="preserve">  CRE [NCL+DQ] / [Capital + ALLL]--36616</v>
      </c>
      <c r="B875" s="15" t="str">
        <f t="shared" si="27"/>
        <v xml:space="preserve">  CRE [NCL+DQ] / [Capital + ALLL]</v>
      </c>
      <c r="C875">
        <v>9</v>
      </c>
      <c r="D875" s="22">
        <v>36616</v>
      </c>
      <c r="E875">
        <v>0</v>
      </c>
      <c r="F875">
        <v>0.90711918663621804</v>
      </c>
      <c r="G875">
        <v>3.0391584145611401</v>
      </c>
      <c r="H875">
        <v>2.3742503979379999</v>
      </c>
      <c r="I875">
        <v>0</v>
      </c>
      <c r="J875">
        <v>0.137340442720957</v>
      </c>
      <c r="K875">
        <v>2.4769809363247299</v>
      </c>
      <c r="L875">
        <v>1.8098411467459701</v>
      </c>
      <c r="M875">
        <v>0</v>
      </c>
      <c r="N875">
        <v>0.390946502057613</v>
      </c>
      <c r="O875">
        <v>2.8857296288968701</v>
      </c>
      <c r="P875">
        <v>2.1408555750953702</v>
      </c>
      <c r="Q875">
        <v>0</v>
      </c>
      <c r="R875">
        <v>0</v>
      </c>
      <c r="S875">
        <v>0</v>
      </c>
      <c r="T875">
        <v>2.0327428427832999</v>
      </c>
      <c r="U875">
        <v>0</v>
      </c>
      <c r="V875">
        <v>0</v>
      </c>
      <c r="W875">
        <v>2.41743589227075</v>
      </c>
      <c r="X875">
        <v>1.7134907100927099</v>
      </c>
      <c r="Y875">
        <v>0</v>
      </c>
      <c r="Z875">
        <v>0.974076983503535</v>
      </c>
      <c r="AA875">
        <v>2.9054726368159201</v>
      </c>
      <c r="AB875">
        <v>2.7810708752901601</v>
      </c>
      <c r="AC875">
        <v>0</v>
      </c>
      <c r="AD875">
        <v>0.37169081392702702</v>
      </c>
      <c r="AE875">
        <v>1.89246019825774</v>
      </c>
      <c r="AF875">
        <v>1.52699231171378</v>
      </c>
      <c r="AG875">
        <v>0</v>
      </c>
      <c r="AH875">
        <v>0</v>
      </c>
      <c r="AI875">
        <v>1.1297916631645</v>
      </c>
      <c r="AJ875">
        <v>1.0122161526417699</v>
      </c>
      <c r="AK875">
        <v>7.7531400217087897E-3</v>
      </c>
      <c r="AL875">
        <v>2.0033841295078898</v>
      </c>
      <c r="AM875">
        <v>4.0066908607922302</v>
      </c>
      <c r="AN875">
        <v>3.3797067480927501</v>
      </c>
      <c r="AO875">
        <v>0</v>
      </c>
      <c r="AP875">
        <v>0</v>
      </c>
      <c r="AQ875">
        <v>1.46383971830807</v>
      </c>
      <c r="AR875">
        <v>1.2093451969995801</v>
      </c>
      <c r="AS875">
        <v>0</v>
      </c>
      <c r="AT875">
        <v>0.406258589475335</v>
      </c>
      <c r="AU875">
        <v>3.1531142465872799</v>
      </c>
      <c r="AV875">
        <v>2.2336802408482499</v>
      </c>
      <c r="AW875">
        <v>0</v>
      </c>
      <c r="AX875">
        <v>0.53995680345572294</v>
      </c>
      <c r="AY875">
        <v>3.12280701754386</v>
      </c>
      <c r="AZ875">
        <v>2.2081282876497301</v>
      </c>
      <c r="BA875">
        <v>0</v>
      </c>
      <c r="BB875">
        <v>0</v>
      </c>
      <c r="BC875">
        <v>2.3951529028313598</v>
      </c>
      <c r="BD875">
        <v>1.9248360635935</v>
      </c>
      <c r="BE875">
        <v>0</v>
      </c>
      <c r="BF875">
        <v>1.8757766887851999E-2</v>
      </c>
      <c r="BG875">
        <v>2.14476958506875</v>
      </c>
      <c r="BH875">
        <v>1.4810429535549099</v>
      </c>
      <c r="BI875">
        <v>0</v>
      </c>
      <c r="BJ875">
        <v>2.57245125204877E-2</v>
      </c>
      <c r="BK875">
        <v>2.8393351800554001</v>
      </c>
      <c r="BL875">
        <v>2.0803245935988599</v>
      </c>
    </row>
    <row r="876" spans="1:64" x14ac:dyDescent="0.25">
      <c r="A876" s="15" t="str">
        <f t="shared" si="26"/>
        <v xml:space="preserve">  Res RE [NCL+DQ] / [Capital + ALLL]--36616</v>
      </c>
      <c r="B876" s="15" t="str">
        <f t="shared" si="27"/>
        <v xml:space="preserve">  Res RE [NCL+DQ] / [Capital + ALLL]</v>
      </c>
      <c r="C876">
        <v>10</v>
      </c>
      <c r="D876" s="22">
        <v>36616</v>
      </c>
      <c r="E876">
        <v>0.59694516413828103</v>
      </c>
      <c r="F876">
        <v>1.9947970226735301</v>
      </c>
      <c r="G876">
        <v>3.8221683981719798</v>
      </c>
      <c r="H876">
        <v>3.09449241505969</v>
      </c>
      <c r="I876">
        <v>4.4598059984390703E-2</v>
      </c>
      <c r="J876">
        <v>1.26870527000651</v>
      </c>
      <c r="K876">
        <v>3.7984582728186802</v>
      </c>
      <c r="L876">
        <v>2.4648900026752401</v>
      </c>
      <c r="M876">
        <v>0.234678661353802</v>
      </c>
      <c r="N876">
        <v>1.8464163822525601</v>
      </c>
      <c r="O876">
        <v>4.71841704718417</v>
      </c>
      <c r="P876">
        <v>3.20915676985978</v>
      </c>
      <c r="Q876">
        <v>1.46140394703972</v>
      </c>
      <c r="R876">
        <v>4.8946531504671</v>
      </c>
      <c r="S876">
        <v>7.1967380224260999</v>
      </c>
      <c r="T876">
        <v>5.7800371729874298</v>
      </c>
      <c r="U876">
        <v>0.20946918468378201</v>
      </c>
      <c r="V876">
        <v>1.6241797415272501</v>
      </c>
      <c r="W876">
        <v>4.0727910493464901</v>
      </c>
      <c r="X876">
        <v>2.6334030195732101</v>
      </c>
      <c r="Y876">
        <v>0</v>
      </c>
      <c r="Z876">
        <v>1.19435856168735</v>
      </c>
      <c r="AA876">
        <v>3.2509752925877802</v>
      </c>
      <c r="AB876">
        <v>2.41169928060601</v>
      </c>
      <c r="AC876">
        <v>0</v>
      </c>
      <c r="AD876">
        <v>0.40923706518561798</v>
      </c>
      <c r="AE876">
        <v>1.3441449338885201</v>
      </c>
      <c r="AF876">
        <v>0.89653030620881302</v>
      </c>
      <c r="AG876">
        <v>0</v>
      </c>
      <c r="AH876">
        <v>0.13302565430111599</v>
      </c>
      <c r="AI876">
        <v>0.90952052079463597</v>
      </c>
      <c r="AJ876">
        <v>0.74518682122317803</v>
      </c>
      <c r="AK876">
        <v>1.95678193874425</v>
      </c>
      <c r="AL876">
        <v>3.79536681901891</v>
      </c>
      <c r="AM876">
        <v>6.9637579256686797</v>
      </c>
      <c r="AN876">
        <v>5.2649623139854498</v>
      </c>
      <c r="AO876">
        <v>0</v>
      </c>
      <c r="AP876">
        <v>0.75996288364066999</v>
      </c>
      <c r="AQ876">
        <v>2.0965138122049698</v>
      </c>
      <c r="AR876">
        <v>1.50376581210108</v>
      </c>
      <c r="AS876">
        <v>0.124968261738401</v>
      </c>
      <c r="AT876">
        <v>1.4194491198743799</v>
      </c>
      <c r="AU876">
        <v>3.81765993228582</v>
      </c>
      <c r="AV876">
        <v>2.5943977874081399</v>
      </c>
      <c r="AW876">
        <v>1.22694879141871</v>
      </c>
      <c r="AX876">
        <v>3.6552748885586901</v>
      </c>
      <c r="AY876">
        <v>6.20272314674735</v>
      </c>
      <c r="AZ876">
        <v>4.43626676274339</v>
      </c>
      <c r="BA876">
        <v>0</v>
      </c>
      <c r="BB876">
        <v>0.79759927234817496</v>
      </c>
      <c r="BC876">
        <v>3.01454273745229</v>
      </c>
      <c r="BD876">
        <v>1.9285582468843401</v>
      </c>
      <c r="BE876">
        <v>0</v>
      </c>
      <c r="BF876">
        <v>0.90749285871237095</v>
      </c>
      <c r="BG876">
        <v>3.28852593652294</v>
      </c>
      <c r="BH876">
        <v>1.91749411350767</v>
      </c>
      <c r="BI876">
        <v>0</v>
      </c>
      <c r="BJ876">
        <v>0.998135962810207</v>
      </c>
      <c r="BK876">
        <v>3.5836566993836998</v>
      </c>
      <c r="BL876">
        <v>2.1846783442769202</v>
      </c>
    </row>
    <row r="877" spans="1:64" x14ac:dyDescent="0.25">
      <c r="A877" s="15" t="str">
        <f t="shared" si="26"/>
        <v xml:space="preserve">  C&amp;I [NCL+DQ] / [Capital + ALLL]--36616</v>
      </c>
      <c r="B877" s="15" t="str">
        <f t="shared" si="27"/>
        <v xml:space="preserve">  C&amp;I [NCL+DQ] / [Capital + ALLL]</v>
      </c>
      <c r="C877">
        <v>11</v>
      </c>
      <c r="D877" s="22">
        <v>36616</v>
      </c>
      <c r="E877">
        <v>1.5237158619511599</v>
      </c>
      <c r="F877">
        <v>4.5623971578481299</v>
      </c>
      <c r="G877">
        <v>11.487518411871299</v>
      </c>
      <c r="H877">
        <v>7.7450810118842304</v>
      </c>
      <c r="I877">
        <v>1.2503005530175499</v>
      </c>
      <c r="J877">
        <v>4.3035631652013002</v>
      </c>
      <c r="K877">
        <v>10.084033613445399</v>
      </c>
      <c r="L877">
        <v>6.87160914176585</v>
      </c>
      <c r="M877">
        <v>0.431230140717204</v>
      </c>
      <c r="N877">
        <v>2.1553287394435499</v>
      </c>
      <c r="O877">
        <v>6.2015503875968996</v>
      </c>
      <c r="P877">
        <v>4.4722542286212796</v>
      </c>
      <c r="Q877">
        <v>1.3840830449827</v>
      </c>
      <c r="R877">
        <v>2.9013539651837501</v>
      </c>
      <c r="S877">
        <v>7.2586230779886396</v>
      </c>
      <c r="T877">
        <v>4.4014266544675396</v>
      </c>
      <c r="U877">
        <v>0.967663121365123</v>
      </c>
      <c r="V877">
        <v>3.7270318882416502</v>
      </c>
      <c r="W877">
        <v>9.1866614488285698</v>
      </c>
      <c r="X877">
        <v>6.1256079527131</v>
      </c>
      <c r="Y877">
        <v>2.6536312849161998</v>
      </c>
      <c r="Z877">
        <v>5.9412849523999398</v>
      </c>
      <c r="AA877">
        <v>15.3660012099214</v>
      </c>
      <c r="AB877">
        <v>10.5772367703717</v>
      </c>
      <c r="AC877">
        <v>3.9587784340832002</v>
      </c>
      <c r="AD877">
        <v>8.8054187192118203</v>
      </c>
      <c r="AE877">
        <v>15.926605504587201</v>
      </c>
      <c r="AF877">
        <v>11.349230804763801</v>
      </c>
      <c r="AG877">
        <v>1.0201054475804401</v>
      </c>
      <c r="AH877">
        <v>2.97542838138695</v>
      </c>
      <c r="AI877">
        <v>7.3984133989427798</v>
      </c>
      <c r="AJ877">
        <v>5.8589563891723602</v>
      </c>
      <c r="AK877">
        <v>0.85772273221238704</v>
      </c>
      <c r="AL877">
        <v>2.64460486064314</v>
      </c>
      <c r="AM877">
        <v>7.6082447698029396</v>
      </c>
      <c r="AN877">
        <v>5.7376971032144404</v>
      </c>
      <c r="AO877">
        <v>2.17277069497622</v>
      </c>
      <c r="AP877">
        <v>6.5030868123872096</v>
      </c>
      <c r="AQ877">
        <v>13.9449488050571</v>
      </c>
      <c r="AR877">
        <v>9.0730055331017301</v>
      </c>
      <c r="AS877">
        <v>1.39782057293272</v>
      </c>
      <c r="AT877">
        <v>3.8790788887128</v>
      </c>
      <c r="AU877">
        <v>9.7334446073168195</v>
      </c>
      <c r="AV877">
        <v>6.6676958010045997</v>
      </c>
      <c r="AW877">
        <v>0.82894615313567899</v>
      </c>
      <c r="AX877">
        <v>3.0906872712484801</v>
      </c>
      <c r="AY877">
        <v>7.5157377552587104</v>
      </c>
      <c r="AZ877">
        <v>5.2146102222966197</v>
      </c>
      <c r="BA877">
        <v>1.5298474619284499</v>
      </c>
      <c r="BB877">
        <v>4.9374927282307199</v>
      </c>
      <c r="BC877">
        <v>13.208471879921101</v>
      </c>
      <c r="BD877">
        <v>8.05463130056404</v>
      </c>
      <c r="BE877">
        <v>0</v>
      </c>
      <c r="BF877">
        <v>1.48203038162282</v>
      </c>
      <c r="BG877">
        <v>4.79515634324052</v>
      </c>
      <c r="BH877">
        <v>3.4770952749081001</v>
      </c>
      <c r="BI877">
        <v>0.40547389761784097</v>
      </c>
      <c r="BJ877">
        <v>2.21100454316002</v>
      </c>
      <c r="BK877">
        <v>6.2139744130465298</v>
      </c>
      <c r="BL877">
        <v>4.3497122646958903</v>
      </c>
    </row>
    <row r="878" spans="1:64" x14ac:dyDescent="0.25">
      <c r="A878" s="15" t="str">
        <f t="shared" si="26"/>
        <v xml:space="preserve">  Ind [NCL+DQ] / [Capital + ALLL]--36616</v>
      </c>
      <c r="B878" s="15" t="str">
        <f t="shared" si="27"/>
        <v xml:space="preserve">  Ind [NCL+DQ] / [Capital + ALLL]</v>
      </c>
      <c r="C878">
        <v>12</v>
      </c>
      <c r="D878" s="22">
        <v>36616</v>
      </c>
      <c r="E878">
        <v>0.54916567433088803</v>
      </c>
      <c r="F878">
        <v>1.5634253995838201</v>
      </c>
      <c r="G878">
        <v>3.0941567899511599</v>
      </c>
      <c r="H878">
        <v>3.11353520936159</v>
      </c>
      <c r="I878">
        <v>0.38095238095238099</v>
      </c>
      <c r="J878">
        <v>1.1959121548162599</v>
      </c>
      <c r="K878">
        <v>2.6410761154855602</v>
      </c>
      <c r="L878">
        <v>1.96505263920812</v>
      </c>
      <c r="M878">
        <v>0.24883359253499199</v>
      </c>
      <c r="N878">
        <v>1.04489164086687</v>
      </c>
      <c r="O878">
        <v>2.57989988448209</v>
      </c>
      <c r="P878">
        <v>1.9684070603488799</v>
      </c>
      <c r="Q878">
        <v>0.455908068948289</v>
      </c>
      <c r="R878">
        <v>1.81480422977994</v>
      </c>
      <c r="S878">
        <v>3.2446463335496398</v>
      </c>
      <c r="T878">
        <v>2.10843637189629</v>
      </c>
      <c r="U878">
        <v>0.44690376583834002</v>
      </c>
      <c r="V878">
        <v>1.2277948544472199</v>
      </c>
      <c r="W878">
        <v>2.6679981959925301</v>
      </c>
      <c r="X878">
        <v>1.89620109647885</v>
      </c>
      <c r="Y878">
        <v>0.42325056433408598</v>
      </c>
      <c r="Z878">
        <v>1.1717695339921199</v>
      </c>
      <c r="AA878">
        <v>2.49130938586327</v>
      </c>
      <c r="AB878">
        <v>1.7944756310865899</v>
      </c>
      <c r="AC878">
        <v>0.25606008876749697</v>
      </c>
      <c r="AD878">
        <v>0.74641524258495395</v>
      </c>
      <c r="AE878">
        <v>2.1221532091097299</v>
      </c>
      <c r="AF878">
        <v>1.4365816078784099</v>
      </c>
      <c r="AG878">
        <v>0.164168005259162</v>
      </c>
      <c r="AH878">
        <v>0.79119420850120104</v>
      </c>
      <c r="AI878">
        <v>3.3934148766486101</v>
      </c>
      <c r="AJ878">
        <v>5.3297616285836202</v>
      </c>
      <c r="AK878">
        <v>0.59358848683549004</v>
      </c>
      <c r="AL878">
        <v>1.22376836181297</v>
      </c>
      <c r="AM878">
        <v>2.78193023408982</v>
      </c>
      <c r="AN878">
        <v>2.06598478355252</v>
      </c>
      <c r="AO878">
        <v>0.240545478233577</v>
      </c>
      <c r="AP878">
        <v>0.94415842704905695</v>
      </c>
      <c r="AQ878">
        <v>2.20223444625895</v>
      </c>
      <c r="AR878">
        <v>1.5877281701766</v>
      </c>
      <c r="AS878">
        <v>0.45505322365691803</v>
      </c>
      <c r="AT878">
        <v>1.20660603176618</v>
      </c>
      <c r="AU878">
        <v>2.5993778007263701</v>
      </c>
      <c r="AV878">
        <v>1.9181464604029099</v>
      </c>
      <c r="AW878">
        <v>0.66666666666666696</v>
      </c>
      <c r="AX878">
        <v>1.5902140672782901</v>
      </c>
      <c r="AY878">
        <v>3.1265758951084202</v>
      </c>
      <c r="AZ878">
        <v>2.2895838344450499</v>
      </c>
      <c r="BA878">
        <v>0.33044600841211003</v>
      </c>
      <c r="BB878">
        <v>1.05501890917463</v>
      </c>
      <c r="BC878">
        <v>2.1305065881299301</v>
      </c>
      <c r="BD878">
        <v>1.60188746590583</v>
      </c>
      <c r="BE878">
        <v>0.35050166489924101</v>
      </c>
      <c r="BF878">
        <v>1.5031798034303301</v>
      </c>
      <c r="BG878">
        <v>6.3961644391718098</v>
      </c>
      <c r="BH878">
        <v>8.6432244898169106</v>
      </c>
      <c r="BI878">
        <v>0.338983050847458</v>
      </c>
      <c r="BJ878">
        <v>0.84239326085391297</v>
      </c>
      <c r="BK878">
        <v>1.8557153837707301</v>
      </c>
      <c r="BL878">
        <v>1.31394716076745</v>
      </c>
    </row>
    <row r="879" spans="1:64" x14ac:dyDescent="0.25">
      <c r="A879" s="15" t="str">
        <f t="shared" si="26"/>
        <v xml:space="preserve">  OREO / [Capital + ALLL]--36616</v>
      </c>
      <c r="B879" s="15" t="str">
        <f t="shared" si="27"/>
        <v xml:space="preserve">  OREO / [Capital + ALLL]</v>
      </c>
      <c r="C879">
        <v>13</v>
      </c>
      <c r="D879" s="22">
        <v>36616</v>
      </c>
      <c r="E879">
        <v>0</v>
      </c>
      <c r="F879">
        <v>0</v>
      </c>
      <c r="G879">
        <v>0.62304744460222805</v>
      </c>
      <c r="H879">
        <v>0.91166568796283398</v>
      </c>
      <c r="I879">
        <v>0</v>
      </c>
      <c r="J879">
        <v>0</v>
      </c>
      <c r="K879">
        <v>0.65235118238651801</v>
      </c>
      <c r="L879">
        <v>0.70019853671386201</v>
      </c>
      <c r="M879">
        <v>0</v>
      </c>
      <c r="N879">
        <v>0</v>
      </c>
      <c r="O879">
        <v>0.90661831368993695</v>
      </c>
      <c r="P879">
        <v>0.89201729194172996</v>
      </c>
      <c r="Q879">
        <v>0.16591840718329101</v>
      </c>
      <c r="R879">
        <v>0.28396989919068599</v>
      </c>
      <c r="S879">
        <v>1.2012870933142701</v>
      </c>
      <c r="T879">
        <v>1.2385463562930901</v>
      </c>
      <c r="U879">
        <v>0</v>
      </c>
      <c r="V879">
        <v>0</v>
      </c>
      <c r="W879">
        <v>0.46810352149738299</v>
      </c>
      <c r="X879">
        <v>0.60260073033653605</v>
      </c>
      <c r="Y879">
        <v>0</v>
      </c>
      <c r="Z879">
        <v>0</v>
      </c>
      <c r="AA879">
        <v>0.65845977669625</v>
      </c>
      <c r="AB879">
        <v>0.88722711598399695</v>
      </c>
      <c r="AC879">
        <v>0</v>
      </c>
      <c r="AD879">
        <v>0</v>
      </c>
      <c r="AE879">
        <v>1.15521327014218</v>
      </c>
      <c r="AF879">
        <v>1.11072477452636</v>
      </c>
      <c r="AG879">
        <v>0</v>
      </c>
      <c r="AH879">
        <v>0</v>
      </c>
      <c r="AI879">
        <v>0.40886297123092402</v>
      </c>
      <c r="AJ879">
        <v>0.61948275223012805</v>
      </c>
      <c r="AK879">
        <v>0</v>
      </c>
      <c r="AL879">
        <v>0</v>
      </c>
      <c r="AM879">
        <v>0.30296163820809302</v>
      </c>
      <c r="AN879">
        <v>0.80361906241417602</v>
      </c>
      <c r="AO879">
        <v>0</v>
      </c>
      <c r="AP879">
        <v>0</v>
      </c>
      <c r="AQ879">
        <v>0.66927332926723004</v>
      </c>
      <c r="AR879">
        <v>0.710998050554563</v>
      </c>
      <c r="AS879">
        <v>0</v>
      </c>
      <c r="AT879">
        <v>0</v>
      </c>
      <c r="AU879">
        <v>0.660815201378956</v>
      </c>
      <c r="AV879">
        <v>0.73285963158104805</v>
      </c>
      <c r="AW879">
        <v>0</v>
      </c>
      <c r="AX879">
        <v>0</v>
      </c>
      <c r="AY879">
        <v>0.75132405468653796</v>
      </c>
      <c r="AZ879">
        <v>0.75531950714726104</v>
      </c>
      <c r="BA879">
        <v>0</v>
      </c>
      <c r="BB879">
        <v>0</v>
      </c>
      <c r="BC879">
        <v>0.89748173239443896</v>
      </c>
      <c r="BD879">
        <v>0.78020838121181002</v>
      </c>
      <c r="BE879">
        <v>0</v>
      </c>
      <c r="BF879">
        <v>0</v>
      </c>
      <c r="BG879">
        <v>0.212279906732386</v>
      </c>
      <c r="BH879">
        <v>0.70073908257088702</v>
      </c>
      <c r="BI879">
        <v>0</v>
      </c>
      <c r="BJ879">
        <v>0</v>
      </c>
      <c r="BK879">
        <v>0.294596480347314</v>
      </c>
      <c r="BL879">
        <v>0.57458075547402399</v>
      </c>
    </row>
    <row r="880" spans="1:64" x14ac:dyDescent="0.25">
      <c r="A880" s="15" t="str">
        <f t="shared" si="26"/>
        <v>ROAA--36616</v>
      </c>
      <c r="B880" s="15" t="str">
        <f t="shared" si="27"/>
        <v>ROAA</v>
      </c>
      <c r="C880">
        <v>14</v>
      </c>
      <c r="D880" s="22">
        <v>36616</v>
      </c>
      <c r="E880">
        <v>0.98750000000000004</v>
      </c>
      <c r="F880">
        <v>1.2849999999999999</v>
      </c>
      <c r="G880">
        <v>1.71</v>
      </c>
      <c r="H880">
        <v>1.3382608695652201</v>
      </c>
      <c r="I880">
        <v>0.9</v>
      </c>
      <c r="J880">
        <v>1.26</v>
      </c>
      <c r="K880">
        <v>1.66</v>
      </c>
      <c r="L880">
        <v>1.2988268156424601</v>
      </c>
      <c r="M880">
        <v>0.8</v>
      </c>
      <c r="N880">
        <v>1.1599999999999999</v>
      </c>
      <c r="O880">
        <v>1.54</v>
      </c>
      <c r="P880">
        <v>1.1042898238043899</v>
      </c>
      <c r="Q880">
        <v>0.03</v>
      </c>
      <c r="R880">
        <v>1.17</v>
      </c>
      <c r="S880">
        <v>1.23</v>
      </c>
      <c r="T880">
        <v>0.53241379310344805</v>
      </c>
      <c r="U880">
        <v>0.85</v>
      </c>
      <c r="V880">
        <v>1.2549999999999999</v>
      </c>
      <c r="W880">
        <v>1.66</v>
      </c>
      <c r="X880">
        <v>1.26628571428571</v>
      </c>
      <c r="Y880">
        <v>1.02</v>
      </c>
      <c r="Z880">
        <v>1.36</v>
      </c>
      <c r="AA880">
        <v>1.75</v>
      </c>
      <c r="AB880">
        <v>1.4259999999999999</v>
      </c>
      <c r="AC880">
        <v>0.92</v>
      </c>
      <c r="AD880">
        <v>1.19</v>
      </c>
      <c r="AE880">
        <v>1.61</v>
      </c>
      <c r="AF880">
        <v>1.2550450450450401</v>
      </c>
      <c r="AG880">
        <v>0.98250000000000004</v>
      </c>
      <c r="AH880">
        <v>1.44</v>
      </c>
      <c r="AI880">
        <v>1.9650000000000001</v>
      </c>
      <c r="AJ880">
        <v>1.6556999999999999</v>
      </c>
      <c r="AK880">
        <v>0.98</v>
      </c>
      <c r="AL880">
        <v>1.2250000000000001</v>
      </c>
      <c r="AM880">
        <v>1.47</v>
      </c>
      <c r="AN880">
        <v>1.2612790697674401</v>
      </c>
      <c r="AO880">
        <v>0.9325</v>
      </c>
      <c r="AP880">
        <v>1.28</v>
      </c>
      <c r="AQ880">
        <v>1.64</v>
      </c>
      <c r="AR880">
        <v>1.31662679425837</v>
      </c>
      <c r="AS880">
        <v>0.91749999999999998</v>
      </c>
      <c r="AT880">
        <v>1.28</v>
      </c>
      <c r="AU880">
        <v>1.675</v>
      </c>
      <c r="AV880">
        <v>1.3045202020202</v>
      </c>
      <c r="AW880">
        <v>0.88</v>
      </c>
      <c r="AX880">
        <v>1.24</v>
      </c>
      <c r="AY880">
        <v>1.6</v>
      </c>
      <c r="AZ880">
        <v>1.2660553633217999</v>
      </c>
      <c r="BA880">
        <v>0.82</v>
      </c>
      <c r="BB880">
        <v>1.2549999999999999</v>
      </c>
      <c r="BC880">
        <v>1.7</v>
      </c>
      <c r="BD880">
        <v>1.2386666666666699</v>
      </c>
      <c r="BE880">
        <v>0.78500000000000003</v>
      </c>
      <c r="BF880">
        <v>1.29</v>
      </c>
      <c r="BG880">
        <v>1.9</v>
      </c>
      <c r="BH880">
        <v>1.8050980392156899</v>
      </c>
      <c r="BI880">
        <v>0.82</v>
      </c>
      <c r="BJ880">
        <v>1.27</v>
      </c>
      <c r="BK880">
        <v>1.66</v>
      </c>
      <c r="BL880">
        <v>1.18889763779528</v>
      </c>
    </row>
    <row r="881" spans="1:64" x14ac:dyDescent="0.25">
      <c r="A881" s="15" t="str">
        <f t="shared" si="26"/>
        <v>NIM--36616</v>
      </c>
      <c r="B881" s="15" t="str">
        <f t="shared" si="27"/>
        <v>NIM</v>
      </c>
      <c r="C881">
        <v>15</v>
      </c>
      <c r="D881" s="22">
        <v>36616</v>
      </c>
      <c r="E881">
        <v>4.3125</v>
      </c>
      <c r="F881">
        <v>4.7549999999999999</v>
      </c>
      <c r="G881">
        <v>5.27</v>
      </c>
      <c r="H881">
        <v>5.1947826086956503</v>
      </c>
      <c r="I881">
        <v>4.2300000000000004</v>
      </c>
      <c r="J881">
        <v>4.62</v>
      </c>
      <c r="K881">
        <v>5.0599999999999996</v>
      </c>
      <c r="L881">
        <v>4.6691396648044696</v>
      </c>
      <c r="M881">
        <v>4.0199999999999996</v>
      </c>
      <c r="N881">
        <v>4.49</v>
      </c>
      <c r="O881">
        <v>5.05</v>
      </c>
      <c r="P881">
        <v>4.5688301570178602</v>
      </c>
      <c r="Q881">
        <v>2.81</v>
      </c>
      <c r="R881">
        <v>4.4800000000000004</v>
      </c>
      <c r="S881">
        <v>4.87</v>
      </c>
      <c r="T881">
        <v>3.6017241379310301</v>
      </c>
      <c r="U881">
        <v>4.25</v>
      </c>
      <c r="V881">
        <v>4.6399999999999997</v>
      </c>
      <c r="W881">
        <v>5.07</v>
      </c>
      <c r="X881">
        <v>4.67075510204082</v>
      </c>
      <c r="Y881">
        <v>4.76</v>
      </c>
      <c r="Z881">
        <v>5.1100000000000003</v>
      </c>
      <c r="AA881">
        <v>5.62</v>
      </c>
      <c r="AB881">
        <v>5.1695294117647101</v>
      </c>
      <c r="AC881">
        <v>4.1500000000000004</v>
      </c>
      <c r="AD881">
        <v>4.4800000000000004</v>
      </c>
      <c r="AE881">
        <v>4.8600000000000003</v>
      </c>
      <c r="AF881">
        <v>4.45432432432432</v>
      </c>
      <c r="AG881">
        <v>4.18</v>
      </c>
      <c r="AH881">
        <v>4.6399999999999997</v>
      </c>
      <c r="AI881">
        <v>5.36</v>
      </c>
      <c r="AJ881">
        <v>5.8076999999999996</v>
      </c>
      <c r="AK881">
        <v>4.04</v>
      </c>
      <c r="AL881">
        <v>4.3250000000000002</v>
      </c>
      <c r="AM881">
        <v>4.6150000000000002</v>
      </c>
      <c r="AN881">
        <v>4.3601162790697696</v>
      </c>
      <c r="AO881">
        <v>4.2125000000000004</v>
      </c>
      <c r="AP881">
        <v>4.5350000000000001</v>
      </c>
      <c r="AQ881">
        <v>4.92</v>
      </c>
      <c r="AR881">
        <v>4.57564593301435</v>
      </c>
      <c r="AS881">
        <v>4.2975000000000003</v>
      </c>
      <c r="AT881">
        <v>4.6900000000000004</v>
      </c>
      <c r="AU881">
        <v>5.14</v>
      </c>
      <c r="AV881">
        <v>4.7344191919191898</v>
      </c>
      <c r="AW881">
        <v>4.21</v>
      </c>
      <c r="AX881">
        <v>4.57</v>
      </c>
      <c r="AY881">
        <v>5.03</v>
      </c>
      <c r="AZ881">
        <v>4.5423875432526</v>
      </c>
      <c r="BA881">
        <v>4.3324999999999996</v>
      </c>
      <c r="BB881">
        <v>4.7649999999999997</v>
      </c>
      <c r="BC881">
        <v>5.2575000000000003</v>
      </c>
      <c r="BD881">
        <v>4.7948095238095201</v>
      </c>
      <c r="BE881">
        <v>4.0650000000000004</v>
      </c>
      <c r="BF881">
        <v>4.7699999999999996</v>
      </c>
      <c r="BG881">
        <v>5.72</v>
      </c>
      <c r="BH881">
        <v>7.2256862745098003</v>
      </c>
      <c r="BI881">
        <v>4.5</v>
      </c>
      <c r="BJ881">
        <v>4.9400000000000004</v>
      </c>
      <c r="BK881">
        <v>5.45</v>
      </c>
      <c r="BL881">
        <v>4.9959842519685003</v>
      </c>
    </row>
    <row r="882" spans="1:64" x14ac:dyDescent="0.25">
      <c r="A882" s="15" t="str">
        <f t="shared" si="26"/>
        <v>Provisions / Avg Assets--36616</v>
      </c>
      <c r="B882" s="15" t="str">
        <f t="shared" si="27"/>
        <v>Provisions / Avg Assets</v>
      </c>
      <c r="C882">
        <v>16</v>
      </c>
      <c r="D882" s="22">
        <v>36616</v>
      </c>
      <c r="E882">
        <v>0.04</v>
      </c>
      <c r="F882">
        <v>0.115</v>
      </c>
      <c r="G882">
        <v>0.22</v>
      </c>
      <c r="H882">
        <v>0.28706521739130397</v>
      </c>
      <c r="I882">
        <v>0</v>
      </c>
      <c r="J882">
        <v>0.08</v>
      </c>
      <c r="K882">
        <v>0.19</v>
      </c>
      <c r="L882">
        <v>0.154536312849162</v>
      </c>
      <c r="M882">
        <v>0</v>
      </c>
      <c r="N882">
        <v>0.12</v>
      </c>
      <c r="O882">
        <v>0.25</v>
      </c>
      <c r="P882">
        <v>0.20070598106196799</v>
      </c>
      <c r="Q882">
        <v>0</v>
      </c>
      <c r="R882">
        <v>0.1</v>
      </c>
      <c r="S882">
        <v>0.14000000000000001</v>
      </c>
      <c r="T882">
        <v>0.13206896551724101</v>
      </c>
      <c r="U882">
        <v>0</v>
      </c>
      <c r="V882">
        <v>0.08</v>
      </c>
      <c r="W882">
        <v>0.19</v>
      </c>
      <c r="X882">
        <v>0.13528571428571401</v>
      </c>
      <c r="Y882">
        <v>0</v>
      </c>
      <c r="Z882">
        <v>0.06</v>
      </c>
      <c r="AA882">
        <v>0.21</v>
      </c>
      <c r="AB882">
        <v>0.11764705882352899</v>
      </c>
      <c r="AC882">
        <v>0</v>
      </c>
      <c r="AD882">
        <v>0.08</v>
      </c>
      <c r="AE882">
        <v>0.19</v>
      </c>
      <c r="AF882">
        <v>0.13441441441441401</v>
      </c>
      <c r="AG882">
        <v>0</v>
      </c>
      <c r="AH882">
        <v>8.5000000000000006E-2</v>
      </c>
      <c r="AI882">
        <v>0.3075</v>
      </c>
      <c r="AJ882">
        <v>0.77329999999999999</v>
      </c>
      <c r="AK882">
        <v>2.5000000000000001E-3</v>
      </c>
      <c r="AL882">
        <v>8.5000000000000006E-2</v>
      </c>
      <c r="AM882">
        <v>0.17</v>
      </c>
      <c r="AN882">
        <v>0.10081395348837199</v>
      </c>
      <c r="AO882">
        <v>0</v>
      </c>
      <c r="AP882">
        <v>0.03</v>
      </c>
      <c r="AQ882">
        <v>0.14000000000000001</v>
      </c>
      <c r="AR882">
        <v>0.10681818181818201</v>
      </c>
      <c r="AS882">
        <v>0</v>
      </c>
      <c r="AT882">
        <v>0.11</v>
      </c>
      <c r="AU882">
        <v>0.23</v>
      </c>
      <c r="AV882">
        <v>0.17542929292929299</v>
      </c>
      <c r="AW882">
        <v>0</v>
      </c>
      <c r="AX882">
        <v>0.08</v>
      </c>
      <c r="AY882">
        <v>0.17</v>
      </c>
      <c r="AZ882">
        <v>0.109653979238754</v>
      </c>
      <c r="BA882">
        <v>0</v>
      </c>
      <c r="BB882">
        <v>0.12</v>
      </c>
      <c r="BC882">
        <v>0.24</v>
      </c>
      <c r="BD882">
        <v>0.20747619047619001</v>
      </c>
      <c r="BE882">
        <v>0</v>
      </c>
      <c r="BF882">
        <v>0.09</v>
      </c>
      <c r="BG882">
        <v>0.23499999999999999</v>
      </c>
      <c r="BH882">
        <v>1.6601960784313701</v>
      </c>
      <c r="BI882">
        <v>0.06</v>
      </c>
      <c r="BJ882">
        <v>0.13</v>
      </c>
      <c r="BK882">
        <v>0.22</v>
      </c>
      <c r="BL882">
        <v>0.18102362204724401</v>
      </c>
    </row>
    <row r="883" spans="1:64" x14ac:dyDescent="0.25">
      <c r="A883" s="15" t="str">
        <f t="shared" si="26"/>
        <v>Negative Earners (last 4 qtrs)--36616</v>
      </c>
      <c r="B883" s="15" t="str">
        <f t="shared" si="27"/>
        <v>Negative Earners (last 4 qtrs)</v>
      </c>
      <c r="C883">
        <v>17</v>
      </c>
      <c r="D883" s="22">
        <v>36616</v>
      </c>
      <c r="F883">
        <v>1.0869565217391299</v>
      </c>
      <c r="H883">
        <v>1</v>
      </c>
      <c r="J883">
        <v>2.4096385542168699</v>
      </c>
      <c r="L883">
        <v>22</v>
      </c>
      <c r="N883">
        <v>5.3917537883237401</v>
      </c>
      <c r="P883">
        <v>459</v>
      </c>
      <c r="R883">
        <v>0</v>
      </c>
      <c r="T883">
        <v>0</v>
      </c>
      <c r="V883">
        <v>2.4096385542168699</v>
      </c>
      <c r="X883">
        <v>12</v>
      </c>
      <c r="Z883">
        <v>0</v>
      </c>
      <c r="AB883">
        <v>0</v>
      </c>
      <c r="AD883">
        <v>5.3097345132743401</v>
      </c>
      <c r="AF883">
        <v>6</v>
      </c>
      <c r="AH883">
        <v>3.9215686274509798</v>
      </c>
      <c r="AI883"/>
      <c r="AJ883">
        <v>4</v>
      </c>
      <c r="AK883"/>
      <c r="AL883">
        <v>0</v>
      </c>
      <c r="AN883">
        <v>0</v>
      </c>
      <c r="AP883">
        <v>2.1126760563380298</v>
      </c>
      <c r="AR883">
        <v>9</v>
      </c>
      <c r="AT883">
        <v>2.4752475247524801</v>
      </c>
      <c r="AV883">
        <v>10</v>
      </c>
      <c r="AX883">
        <v>1.0238907849829399</v>
      </c>
      <c r="AZ883">
        <v>3</v>
      </c>
      <c r="BB883">
        <v>3.7383177570093502</v>
      </c>
      <c r="BD883">
        <v>8</v>
      </c>
      <c r="BF883">
        <v>3.9215686274509798</v>
      </c>
      <c r="BH883">
        <v>2</v>
      </c>
      <c r="BJ883">
        <v>3.1007751937984498</v>
      </c>
      <c r="BL883">
        <v>4</v>
      </c>
    </row>
    <row r="884" spans="1:64" x14ac:dyDescent="0.25">
      <c r="A884" s="15" t="str">
        <f t="shared" si="26"/>
        <v>Noncore Funding / Liab--36616</v>
      </c>
      <c r="B884" s="15" t="str">
        <f t="shared" si="27"/>
        <v>Noncore Funding / Liab</v>
      </c>
      <c r="C884">
        <v>18</v>
      </c>
      <c r="D884" s="22">
        <v>36616</v>
      </c>
      <c r="E884">
        <v>11.0307073894494</v>
      </c>
      <c r="F884">
        <v>18.214770291076501</v>
      </c>
      <c r="G884">
        <v>23.498339911017698</v>
      </c>
      <c r="H884">
        <v>19.4913476833343</v>
      </c>
      <c r="I884">
        <v>8.9648927277793309</v>
      </c>
      <c r="J884">
        <v>14.208627027756201</v>
      </c>
      <c r="K884">
        <v>20.798514391829201</v>
      </c>
      <c r="L884">
        <v>16.445168966662202</v>
      </c>
      <c r="M884">
        <v>11.8952603600518</v>
      </c>
      <c r="N884">
        <v>18.019183835631999</v>
      </c>
      <c r="O884">
        <v>25.963074558654</v>
      </c>
      <c r="P884">
        <v>20.5213076310093</v>
      </c>
      <c r="Q884">
        <v>11.373850515107501</v>
      </c>
      <c r="R884">
        <v>15.558566951808301</v>
      </c>
      <c r="S884">
        <v>20.327309644669999</v>
      </c>
      <c r="T884">
        <v>16.466386524408598</v>
      </c>
      <c r="U884">
        <v>7.9624680083641701</v>
      </c>
      <c r="V884">
        <v>13.7951552283468</v>
      </c>
      <c r="W884">
        <v>20.875557079070301</v>
      </c>
      <c r="X884">
        <v>16.1425507253951</v>
      </c>
      <c r="Y884">
        <v>11.2786723512209</v>
      </c>
      <c r="Z884">
        <v>15.9675642509517</v>
      </c>
      <c r="AA884">
        <v>22.951757972199498</v>
      </c>
      <c r="AB884">
        <v>17.515708006256101</v>
      </c>
      <c r="AC884">
        <v>8.8256911856165505</v>
      </c>
      <c r="AD884">
        <v>13.6646210249462</v>
      </c>
      <c r="AE884">
        <v>18.675078864353299</v>
      </c>
      <c r="AF884">
        <v>14.6091438920499</v>
      </c>
      <c r="AG884">
        <v>9.7435578847481494</v>
      </c>
      <c r="AH884">
        <v>15.068412183355999</v>
      </c>
      <c r="AI884">
        <v>22.9875772529053</v>
      </c>
      <c r="AJ884">
        <v>21.789560027449099</v>
      </c>
      <c r="AK884">
        <v>8.6942036750676799</v>
      </c>
      <c r="AL884">
        <v>15.720261554639199</v>
      </c>
      <c r="AM884">
        <v>21.997406447503899</v>
      </c>
      <c r="AN884">
        <v>16.973361511860599</v>
      </c>
      <c r="AO884">
        <v>8.6031462701471106</v>
      </c>
      <c r="AP884">
        <v>13.157269688198401</v>
      </c>
      <c r="AQ884">
        <v>18.276003097893501</v>
      </c>
      <c r="AR884">
        <v>14.073461630112799</v>
      </c>
      <c r="AS884">
        <v>9.3676783170564608</v>
      </c>
      <c r="AT884">
        <v>15.6002387908822</v>
      </c>
      <c r="AU884">
        <v>22.385128030716299</v>
      </c>
      <c r="AV884">
        <v>17.3251036677459</v>
      </c>
      <c r="AW884">
        <v>8.4697706740792196</v>
      </c>
      <c r="AX884">
        <v>14.208627027756201</v>
      </c>
      <c r="AY884">
        <v>20.993126298809798</v>
      </c>
      <c r="AZ884">
        <v>15.9873357181222</v>
      </c>
      <c r="BA884">
        <v>9.3291751123613302</v>
      </c>
      <c r="BB884">
        <v>15.3360419675044</v>
      </c>
      <c r="BC884">
        <v>23.0594520929311</v>
      </c>
      <c r="BD884">
        <v>17.614329850663101</v>
      </c>
      <c r="BE884">
        <v>9.2863340360911408</v>
      </c>
      <c r="BF884">
        <v>17.026457437416301</v>
      </c>
      <c r="BG884">
        <v>36.632562189719103</v>
      </c>
      <c r="BH884">
        <v>32.033250365237201</v>
      </c>
      <c r="BI884">
        <v>7.8564223268325497</v>
      </c>
      <c r="BJ884">
        <v>12.770612244898</v>
      </c>
      <c r="BK884">
        <v>18.9367345346751</v>
      </c>
      <c r="BL884">
        <v>16.2500533637408</v>
      </c>
    </row>
    <row r="885" spans="1:64" x14ac:dyDescent="0.25">
      <c r="A885" s="15" t="str">
        <f t="shared" si="26"/>
        <v>Brokered Dep / Liab--36616</v>
      </c>
      <c r="B885" s="15" t="str">
        <f t="shared" si="27"/>
        <v>Brokered Dep / Liab</v>
      </c>
      <c r="C885">
        <v>19</v>
      </c>
      <c r="D885" s="22">
        <v>36616</v>
      </c>
      <c r="E885">
        <v>0</v>
      </c>
      <c r="F885">
        <v>0</v>
      </c>
      <c r="G885">
        <v>0</v>
      </c>
      <c r="H885">
        <v>1.30565396833853</v>
      </c>
      <c r="I885">
        <v>0</v>
      </c>
      <c r="J885">
        <v>0</v>
      </c>
      <c r="K885">
        <v>0</v>
      </c>
      <c r="L885">
        <v>0.92801841080963199</v>
      </c>
      <c r="M885">
        <v>0</v>
      </c>
      <c r="N885">
        <v>0</v>
      </c>
      <c r="O885">
        <v>0</v>
      </c>
      <c r="P885">
        <v>0.55089863682391904</v>
      </c>
      <c r="Q885">
        <v>0</v>
      </c>
      <c r="R885">
        <v>0</v>
      </c>
      <c r="S885">
        <v>0</v>
      </c>
      <c r="T885">
        <v>7.8422954253572694E-2</v>
      </c>
      <c r="U885">
        <v>0</v>
      </c>
      <c r="V885">
        <v>0</v>
      </c>
      <c r="W885">
        <v>0</v>
      </c>
      <c r="X885">
        <v>1.2484967886992699</v>
      </c>
      <c r="Y885">
        <v>0</v>
      </c>
      <c r="Z885">
        <v>0</v>
      </c>
      <c r="AA885">
        <v>0</v>
      </c>
      <c r="AB885">
        <v>0.25272135573152399</v>
      </c>
      <c r="AC885">
        <v>0</v>
      </c>
      <c r="AD885">
        <v>0</v>
      </c>
      <c r="AE885">
        <v>0</v>
      </c>
      <c r="AF885">
        <v>0.57943386783608997</v>
      </c>
      <c r="AG885">
        <v>0</v>
      </c>
      <c r="AH885">
        <v>0</v>
      </c>
      <c r="AI885">
        <v>0</v>
      </c>
      <c r="AJ885">
        <v>1.4663075277762001</v>
      </c>
      <c r="AK885">
        <v>0</v>
      </c>
      <c r="AL885">
        <v>0</v>
      </c>
      <c r="AM885">
        <v>1.50175188566782</v>
      </c>
      <c r="AN885">
        <v>1.3420516757138301</v>
      </c>
      <c r="AO885">
        <v>0</v>
      </c>
      <c r="AP885">
        <v>0</v>
      </c>
      <c r="AQ885">
        <v>0</v>
      </c>
      <c r="AR885">
        <v>0.59853144350774101</v>
      </c>
      <c r="AS885">
        <v>0</v>
      </c>
      <c r="AT885">
        <v>0</v>
      </c>
      <c r="AU885">
        <v>0.297492900869889</v>
      </c>
      <c r="AV885">
        <v>1.4791962065042401</v>
      </c>
      <c r="AW885">
        <v>0</v>
      </c>
      <c r="AX885">
        <v>0</v>
      </c>
      <c r="AY885">
        <v>0</v>
      </c>
      <c r="AZ885">
        <v>0.64153208277599805</v>
      </c>
      <c r="BA885">
        <v>0</v>
      </c>
      <c r="BB885">
        <v>0</v>
      </c>
      <c r="BC885">
        <v>0</v>
      </c>
      <c r="BD885">
        <v>1.037161649058</v>
      </c>
      <c r="BE885">
        <v>0</v>
      </c>
      <c r="BF885">
        <v>0</v>
      </c>
      <c r="BG885">
        <v>0</v>
      </c>
      <c r="BH885">
        <v>3.6366903978604399</v>
      </c>
      <c r="BI885">
        <v>0</v>
      </c>
      <c r="BJ885">
        <v>0</v>
      </c>
      <c r="BK885">
        <v>0</v>
      </c>
      <c r="BL885">
        <v>1.4010143910191999</v>
      </c>
    </row>
    <row r="886" spans="1:64" x14ac:dyDescent="0.25">
      <c r="A886" s="15" t="str">
        <f t="shared" si="26"/>
        <v>Liquid Assets / Assets--36616</v>
      </c>
      <c r="B886" s="15" t="str">
        <f t="shared" si="27"/>
        <v>Liquid Assets / Assets</v>
      </c>
      <c r="C886">
        <v>20</v>
      </c>
      <c r="D886" s="22">
        <v>36616</v>
      </c>
      <c r="E886">
        <v>10.328195397458201</v>
      </c>
      <c r="F886">
        <v>19.353757199014201</v>
      </c>
      <c r="G886">
        <v>26.5206711561768</v>
      </c>
      <c r="H886">
        <v>19.340864417667898</v>
      </c>
      <c r="I886">
        <v>10.1098288214853</v>
      </c>
      <c r="J886">
        <v>17.300262710554801</v>
      </c>
      <c r="K886">
        <v>26.679342514438002</v>
      </c>
      <c r="L886">
        <v>19.4266323572412</v>
      </c>
      <c r="M886">
        <v>9.7025118045709409</v>
      </c>
      <c r="N886">
        <v>17.758464417285499</v>
      </c>
      <c r="O886">
        <v>27.526382295686599</v>
      </c>
      <c r="P886">
        <v>19.590884541040801</v>
      </c>
      <c r="Q886">
        <v>13.235294117647101</v>
      </c>
      <c r="R886">
        <v>19.994573695991299</v>
      </c>
      <c r="S886">
        <v>25.103408255116399</v>
      </c>
      <c r="T886">
        <v>22.407101212698802</v>
      </c>
      <c r="U886">
        <v>9.5399395559963391</v>
      </c>
      <c r="V886">
        <v>16.522562335176801</v>
      </c>
      <c r="W886">
        <v>25.889669099191</v>
      </c>
      <c r="X886">
        <v>18.957464187410899</v>
      </c>
      <c r="Y886">
        <v>12.518859113442099</v>
      </c>
      <c r="Z886">
        <v>22.463187053506299</v>
      </c>
      <c r="AA886">
        <v>30.2972279037382</v>
      </c>
      <c r="AB886">
        <v>21.191762172924602</v>
      </c>
      <c r="AC886">
        <v>11.192140563007699</v>
      </c>
      <c r="AD886">
        <v>18.528330998639799</v>
      </c>
      <c r="AE886">
        <v>28.8879637339254</v>
      </c>
      <c r="AF886">
        <v>20.800794236944501</v>
      </c>
      <c r="AG886">
        <v>8.5535604390536903</v>
      </c>
      <c r="AH886">
        <v>15.3116775608868</v>
      </c>
      <c r="AI886">
        <v>26.466419072731799</v>
      </c>
      <c r="AJ886">
        <v>18.859219679955899</v>
      </c>
      <c r="AK886">
        <v>10.4868457176853</v>
      </c>
      <c r="AL886">
        <v>17.207477785453801</v>
      </c>
      <c r="AM886">
        <v>24.969492581930201</v>
      </c>
      <c r="AN886">
        <v>18.984027081587701</v>
      </c>
      <c r="AO886">
        <v>10.1261916151095</v>
      </c>
      <c r="AP886">
        <v>18.1437330806753</v>
      </c>
      <c r="AQ886">
        <v>27.8054836860885</v>
      </c>
      <c r="AR886">
        <v>20.143924724864601</v>
      </c>
      <c r="AS886">
        <v>8.8032042334022798</v>
      </c>
      <c r="AT886">
        <v>15.42066568613</v>
      </c>
      <c r="AU886">
        <v>23.651166262333099</v>
      </c>
      <c r="AV886">
        <v>17.025995038722701</v>
      </c>
      <c r="AW886">
        <v>9.7817614964925994</v>
      </c>
      <c r="AX886">
        <v>16.861031590578101</v>
      </c>
      <c r="AY886">
        <v>25.515568135867401</v>
      </c>
      <c r="AZ886">
        <v>18.501135012417901</v>
      </c>
      <c r="BA886">
        <v>11.3762783267935</v>
      </c>
      <c r="BB886">
        <v>17.5748135552302</v>
      </c>
      <c r="BC886">
        <v>26.407402098746299</v>
      </c>
      <c r="BD886">
        <v>19.787625056449201</v>
      </c>
      <c r="BE886">
        <v>13.768044862685</v>
      </c>
      <c r="BF886">
        <v>22.572672865234601</v>
      </c>
      <c r="BG886">
        <v>30.6138904977939</v>
      </c>
      <c r="BH886">
        <v>27.344563644835301</v>
      </c>
      <c r="BI886">
        <v>11.4786579612786</v>
      </c>
      <c r="BJ886">
        <v>17.059295456202999</v>
      </c>
      <c r="BK886">
        <v>24.8194967497421</v>
      </c>
      <c r="BL886">
        <v>19.639067523681501</v>
      </c>
    </row>
    <row r="887" spans="1:64" x14ac:dyDescent="0.25">
      <c r="A887" s="15" t="str">
        <f t="shared" si="26"/>
        <v>Net Loan Growth (last 4 qtrs)--36616</v>
      </c>
      <c r="B887" s="15" t="str">
        <f t="shared" si="27"/>
        <v>Net Loan Growth (last 4 qtrs)</v>
      </c>
      <c r="C887">
        <v>21</v>
      </c>
      <c r="D887" s="22">
        <v>36616</v>
      </c>
      <c r="E887">
        <v>2.95</v>
      </c>
      <c r="F887">
        <v>11</v>
      </c>
      <c r="G887">
        <v>17.39</v>
      </c>
      <c r="H887">
        <v>14.278351648351601</v>
      </c>
      <c r="I887">
        <v>2.34</v>
      </c>
      <c r="J887">
        <v>10.44</v>
      </c>
      <c r="K887">
        <v>17.765000000000001</v>
      </c>
      <c r="L887">
        <v>12.2274124293785</v>
      </c>
      <c r="M887">
        <v>4.5599999999999996</v>
      </c>
      <c r="N887">
        <v>12.03</v>
      </c>
      <c r="O887">
        <v>21.7</v>
      </c>
      <c r="P887">
        <v>18.564870620279802</v>
      </c>
      <c r="Q887">
        <v>5.28</v>
      </c>
      <c r="R887">
        <v>10.36</v>
      </c>
      <c r="S887">
        <v>15.984999999999999</v>
      </c>
      <c r="T887">
        <v>10.685714285714299</v>
      </c>
      <c r="U887">
        <v>4.1900000000000004</v>
      </c>
      <c r="V887">
        <v>11.5</v>
      </c>
      <c r="W887">
        <v>19.295000000000002</v>
      </c>
      <c r="X887">
        <v>14.6029813664596</v>
      </c>
      <c r="Y887">
        <v>0.74</v>
      </c>
      <c r="Z887">
        <v>9.67</v>
      </c>
      <c r="AA887">
        <v>18.03</v>
      </c>
      <c r="AB887">
        <v>12.556352941176501</v>
      </c>
      <c r="AC887">
        <v>-0.13</v>
      </c>
      <c r="AD887">
        <v>4.75</v>
      </c>
      <c r="AE887">
        <v>12.34</v>
      </c>
      <c r="AF887">
        <v>6.5167567567567604</v>
      </c>
      <c r="AG887">
        <v>-1.79</v>
      </c>
      <c r="AH887">
        <v>7.73</v>
      </c>
      <c r="AI887">
        <v>16.100000000000001</v>
      </c>
      <c r="AJ887">
        <v>10.409191919191899</v>
      </c>
      <c r="AK887">
        <v>7.42</v>
      </c>
      <c r="AL887">
        <v>12.35</v>
      </c>
      <c r="AM887">
        <v>18.149999999999999</v>
      </c>
      <c r="AN887">
        <v>12.6721176470588</v>
      </c>
      <c r="AO887">
        <v>-0.1275</v>
      </c>
      <c r="AP887">
        <v>5.83</v>
      </c>
      <c r="AQ887">
        <v>12.75</v>
      </c>
      <c r="AR887">
        <v>6.6314832535885202</v>
      </c>
      <c r="AS887">
        <v>6.5</v>
      </c>
      <c r="AT887">
        <v>14.02</v>
      </c>
      <c r="AU887">
        <v>21.02</v>
      </c>
      <c r="AV887">
        <v>16.040379746835399</v>
      </c>
      <c r="AW887">
        <v>6.8525</v>
      </c>
      <c r="AX887">
        <v>12.494999999999999</v>
      </c>
      <c r="AY887">
        <v>18.987500000000001</v>
      </c>
      <c r="AZ887">
        <v>14.161493055555599</v>
      </c>
      <c r="BA887">
        <v>3.1749999999999998</v>
      </c>
      <c r="BB887">
        <v>13.85</v>
      </c>
      <c r="BC887">
        <v>23.375</v>
      </c>
      <c r="BD887">
        <v>17.760000000000002</v>
      </c>
      <c r="BE887">
        <v>7.42</v>
      </c>
      <c r="BF887">
        <v>11.58</v>
      </c>
      <c r="BG887">
        <v>22.29</v>
      </c>
      <c r="BH887">
        <v>26.800212765957401</v>
      </c>
      <c r="BI887">
        <v>10.91</v>
      </c>
      <c r="BJ887">
        <v>17.16</v>
      </c>
      <c r="BK887">
        <v>29.89</v>
      </c>
      <c r="BL887">
        <v>24.764065040650401</v>
      </c>
    </row>
    <row r="888" spans="1:64" x14ac:dyDescent="0.25">
      <c r="A888" s="15" t="str">
        <f t="shared" si="26"/>
        <v>Banks w/ Loan Growth (last 4 qtrs)--36616</v>
      </c>
      <c r="B888" s="15" t="str">
        <f t="shared" si="27"/>
        <v>Banks w/ Loan Growth (last 4 qtrs)</v>
      </c>
      <c r="C888">
        <v>22</v>
      </c>
      <c r="D888" s="22">
        <v>36616</v>
      </c>
      <c r="F888">
        <v>85.869565217391298</v>
      </c>
      <c r="J888">
        <v>82.037239868565194</v>
      </c>
      <c r="N888">
        <v>83.754258193351305</v>
      </c>
      <c r="R888">
        <v>93.103448275862107</v>
      </c>
      <c r="V888">
        <v>84.538152610441799</v>
      </c>
      <c r="Z888">
        <v>78.823529411764696</v>
      </c>
      <c r="AD888">
        <v>73.451327433628293</v>
      </c>
      <c r="AH888">
        <v>68.627450980392197</v>
      </c>
      <c r="AI888"/>
      <c r="AK888"/>
      <c r="AL888">
        <v>94.186046511627893</v>
      </c>
      <c r="AP888">
        <v>74.178403755868501</v>
      </c>
      <c r="AT888">
        <v>88.613861386138595</v>
      </c>
      <c r="AX888">
        <v>91.467576791808895</v>
      </c>
      <c r="BB888">
        <v>82.242990654205599</v>
      </c>
      <c r="BF888">
        <v>82.352941176470594</v>
      </c>
      <c r="BJ888">
        <v>88.3720930232558</v>
      </c>
    </row>
    <row r="889" spans="1:64" x14ac:dyDescent="0.25">
      <c r="A889" s="15" t="str">
        <f t="shared" si="26"/>
        <v>Equity / Assets--36707</v>
      </c>
      <c r="B889" s="15" t="str">
        <f t="shared" si="27"/>
        <v>Equity / Assets</v>
      </c>
      <c r="C889">
        <v>1</v>
      </c>
      <c r="D889" s="22">
        <v>36707</v>
      </c>
      <c r="E889">
        <v>8.0617586085281001</v>
      </c>
      <c r="F889">
        <v>9.1239740973040302</v>
      </c>
      <c r="G889">
        <v>10.3206395478972</v>
      </c>
      <c r="H889">
        <v>9.7494284956942696</v>
      </c>
      <c r="I889">
        <v>7.8682354114215904</v>
      </c>
      <c r="J889">
        <v>9.3823359630556098</v>
      </c>
      <c r="K889">
        <v>11.538837322911601</v>
      </c>
      <c r="L889">
        <v>10.312660501341499</v>
      </c>
      <c r="M889">
        <v>7.7005842667902504</v>
      </c>
      <c r="N889">
        <v>9.2283815410617702</v>
      </c>
      <c r="O889">
        <v>11.772781876834101</v>
      </c>
      <c r="P889">
        <v>10.6065678322145</v>
      </c>
      <c r="Q889">
        <v>9.8180912035883399</v>
      </c>
      <c r="R889">
        <v>12.6143405134258</v>
      </c>
      <c r="S889">
        <v>19.161315772172401</v>
      </c>
      <c r="T889">
        <v>14.096847614922</v>
      </c>
      <c r="U889">
        <v>7.64849796068179</v>
      </c>
      <c r="V889">
        <v>8.9575941063866509</v>
      </c>
      <c r="W889">
        <v>11.0039371568823</v>
      </c>
      <c r="X889">
        <v>9.9579952052654992</v>
      </c>
      <c r="Y889">
        <v>8.3952027412906904</v>
      </c>
      <c r="Z889">
        <v>9.5825732374718307</v>
      </c>
      <c r="AA889">
        <v>10.534371948311501</v>
      </c>
      <c r="AB889">
        <v>9.9345810768275093</v>
      </c>
      <c r="AC889">
        <v>8.0184840223510392</v>
      </c>
      <c r="AD889">
        <v>9.5775270957752703</v>
      </c>
      <c r="AE889">
        <v>11.466370921986</v>
      </c>
      <c r="AF889">
        <v>10.059807450767901</v>
      </c>
      <c r="AG889">
        <v>8.5547048982705292</v>
      </c>
      <c r="AH889">
        <v>10.581692949612499</v>
      </c>
      <c r="AI889">
        <v>13.9689760930123</v>
      </c>
      <c r="AJ889">
        <v>13.1308159688371</v>
      </c>
      <c r="AK889">
        <v>7.7711633419428896</v>
      </c>
      <c r="AL889">
        <v>8.7123274674362907</v>
      </c>
      <c r="AM889">
        <v>10.314649030145301</v>
      </c>
      <c r="AN889">
        <v>9.4858143239557897</v>
      </c>
      <c r="AO889">
        <v>8.2544992306148401</v>
      </c>
      <c r="AP889">
        <v>10.041514761975</v>
      </c>
      <c r="AQ889">
        <v>12.062802827715901</v>
      </c>
      <c r="AR889">
        <v>10.695064118581501</v>
      </c>
      <c r="AS889">
        <v>7.5754445063978002</v>
      </c>
      <c r="AT889">
        <v>8.6842504017449507</v>
      </c>
      <c r="AU889">
        <v>10.662882212027</v>
      </c>
      <c r="AV889">
        <v>9.5819285853064304</v>
      </c>
      <c r="AW889">
        <v>7.69983230855226</v>
      </c>
      <c r="AX889">
        <v>8.9368386243386304</v>
      </c>
      <c r="AY889">
        <v>10.8501042362142</v>
      </c>
      <c r="AZ889">
        <v>9.7542810718601292</v>
      </c>
      <c r="BA889">
        <v>7.8608396217881404</v>
      </c>
      <c r="BB889">
        <v>9.3228297161936595</v>
      </c>
      <c r="BC889">
        <v>11.3918792257695</v>
      </c>
      <c r="BD889">
        <v>10.6168092721266</v>
      </c>
      <c r="BE889">
        <v>8.0665132629081704</v>
      </c>
      <c r="BF889">
        <v>10.038882997525601</v>
      </c>
      <c r="BG889">
        <v>13.9835044104682</v>
      </c>
      <c r="BH889">
        <v>17.077016429639201</v>
      </c>
      <c r="BI889">
        <v>7.37403493868353</v>
      </c>
      <c r="BJ889">
        <v>8.6066840952889496</v>
      </c>
      <c r="BK889">
        <v>10.900478122027399</v>
      </c>
      <c r="BL889">
        <v>10.169193692467999</v>
      </c>
    </row>
    <row r="890" spans="1:64" x14ac:dyDescent="0.25">
      <c r="A890" s="15" t="str">
        <f t="shared" si="26"/>
        <v>Total Risk Based Capital Ratio--36707</v>
      </c>
      <c r="B890" s="15" t="str">
        <f t="shared" si="27"/>
        <v>Total Risk Based Capital Ratio</v>
      </c>
      <c r="C890">
        <v>2</v>
      </c>
      <c r="D890" s="22">
        <v>36707</v>
      </c>
      <c r="E890">
        <v>11.8459998178657</v>
      </c>
      <c r="F890">
        <v>13.8186279692464</v>
      </c>
      <c r="G890">
        <v>17.043566256467798</v>
      </c>
      <c r="H890">
        <v>15.2665602145584</v>
      </c>
      <c r="I890">
        <v>11.562149103406</v>
      </c>
      <c r="J890">
        <v>14.007060900264801</v>
      </c>
      <c r="K890">
        <v>18.216139688532301</v>
      </c>
      <c r="L890">
        <v>15.9528879762131</v>
      </c>
      <c r="M890">
        <v>12.05307255192</v>
      </c>
      <c r="N890">
        <v>14.8064357161562</v>
      </c>
      <c r="O890">
        <v>20.079005342595998</v>
      </c>
      <c r="P890">
        <v>17.975676753493801</v>
      </c>
      <c r="Q890">
        <v>13.3683463449255</v>
      </c>
      <c r="R890">
        <v>16.370678350326799</v>
      </c>
      <c r="S890">
        <v>22.811812755262299</v>
      </c>
      <c r="T890">
        <v>19.077479038542599</v>
      </c>
      <c r="U890">
        <v>11.169766015743001</v>
      </c>
      <c r="V890">
        <v>13.350044928117599</v>
      </c>
      <c r="W890">
        <v>17.3497764105812</v>
      </c>
      <c r="X890">
        <v>15.409338176838601</v>
      </c>
      <c r="Y890">
        <v>12.2859582395405</v>
      </c>
      <c r="Z890">
        <v>14.301305726691099</v>
      </c>
      <c r="AA890">
        <v>17.5949016348019</v>
      </c>
      <c r="AB890">
        <v>15.482106058555701</v>
      </c>
      <c r="AC890">
        <v>12.0702383264655</v>
      </c>
      <c r="AD890">
        <v>14.633893383115501</v>
      </c>
      <c r="AE890">
        <v>19.0781812033512</v>
      </c>
      <c r="AF890">
        <v>16.011631208557201</v>
      </c>
      <c r="AG890">
        <v>11.717818334205999</v>
      </c>
      <c r="AH890">
        <v>16.256015230462399</v>
      </c>
      <c r="AI890">
        <v>22.445205738339801</v>
      </c>
      <c r="AJ890">
        <v>21.5604860244901</v>
      </c>
      <c r="AK890">
        <v>11.8325877281664</v>
      </c>
      <c r="AL890">
        <v>14.3755408808595</v>
      </c>
      <c r="AM890">
        <v>17.6237083168689</v>
      </c>
      <c r="AN890">
        <v>15.4953510043942</v>
      </c>
      <c r="AO890">
        <v>12.2270121749017</v>
      </c>
      <c r="AP890">
        <v>15.1519974534458</v>
      </c>
      <c r="AQ890">
        <v>19.213973799126599</v>
      </c>
      <c r="AR890">
        <v>16.624030042769402</v>
      </c>
      <c r="AS890">
        <v>10.9378096956444</v>
      </c>
      <c r="AT890">
        <v>12.7938982357483</v>
      </c>
      <c r="AU890">
        <v>16.529723769220201</v>
      </c>
      <c r="AV890">
        <v>14.381408429465401</v>
      </c>
      <c r="AW890">
        <v>11.9565820887236</v>
      </c>
      <c r="AX890">
        <v>14.2919868276619</v>
      </c>
      <c r="AY890">
        <v>17.719372235133701</v>
      </c>
      <c r="AZ890">
        <v>15.6980276540364</v>
      </c>
      <c r="BA890">
        <v>11.001354506902</v>
      </c>
      <c r="BB890">
        <v>13.256903300323</v>
      </c>
      <c r="BC890">
        <v>17.529204778840299</v>
      </c>
      <c r="BD890">
        <v>15.771037552546</v>
      </c>
      <c r="BE890">
        <v>11.510569726753699</v>
      </c>
      <c r="BF890">
        <v>14.234149403640901</v>
      </c>
      <c r="BG890">
        <v>21.060219515754</v>
      </c>
      <c r="BH890">
        <v>38.165601030416703</v>
      </c>
      <c r="BI890">
        <v>10.472936245528301</v>
      </c>
      <c r="BJ890">
        <v>12.058834649549899</v>
      </c>
      <c r="BK890">
        <v>16.0792583790025</v>
      </c>
      <c r="BL890">
        <v>15.160570302094101</v>
      </c>
    </row>
    <row r="891" spans="1:64" x14ac:dyDescent="0.25">
      <c r="A891" s="15" t="str">
        <f t="shared" si="26"/>
        <v>Tier 1 Leverage Ratio--36707</v>
      </c>
      <c r="B891" s="15" t="str">
        <f t="shared" si="27"/>
        <v>Tier 1 Leverage Ratio</v>
      </c>
      <c r="C891">
        <v>3</v>
      </c>
      <c r="D891" s="22">
        <v>36707</v>
      </c>
      <c r="E891">
        <v>8.2526060408116404</v>
      </c>
      <c r="F891">
        <v>9.1329424801444894</v>
      </c>
      <c r="G891">
        <v>10.7093439069843</v>
      </c>
      <c r="H891">
        <v>9.9917310520650897</v>
      </c>
      <c r="I891">
        <v>8.0803838969742294</v>
      </c>
      <c r="J891">
        <v>9.3233706932337093</v>
      </c>
      <c r="K891">
        <v>11.498924217069099</v>
      </c>
      <c r="L891">
        <v>10.3801146547226</v>
      </c>
      <c r="M891">
        <v>7.8881669063820103</v>
      </c>
      <c r="N891">
        <v>9.3322856174231994</v>
      </c>
      <c r="O891">
        <v>11.8491286321975</v>
      </c>
      <c r="P891">
        <v>10.8357688105386</v>
      </c>
      <c r="Q891">
        <v>9.2011589403973506</v>
      </c>
      <c r="R891">
        <v>10.158574519881</v>
      </c>
      <c r="S891">
        <v>13.4925660444264</v>
      </c>
      <c r="T891">
        <v>11.9823421563599</v>
      </c>
      <c r="U891">
        <v>7.8589358616949703</v>
      </c>
      <c r="V891">
        <v>8.9606513461143091</v>
      </c>
      <c r="W891">
        <v>10.972452335365199</v>
      </c>
      <c r="X891">
        <v>10.1198203304117</v>
      </c>
      <c r="Y891">
        <v>8.4900992820467707</v>
      </c>
      <c r="Z891">
        <v>9.7940877240746893</v>
      </c>
      <c r="AA891">
        <v>11.054968611238699</v>
      </c>
      <c r="AB891">
        <v>10.205244834949299</v>
      </c>
      <c r="AC891">
        <v>8.3733301151596606</v>
      </c>
      <c r="AD891">
        <v>9.8440310327239509</v>
      </c>
      <c r="AE891">
        <v>11.7757224149961</v>
      </c>
      <c r="AF891">
        <v>10.310630274268</v>
      </c>
      <c r="AG891">
        <v>8.5512031217030895</v>
      </c>
      <c r="AH891">
        <v>10.8071555096839</v>
      </c>
      <c r="AI891">
        <v>13.992141330891</v>
      </c>
      <c r="AJ891">
        <v>13.0282757002916</v>
      </c>
      <c r="AK891">
        <v>7.8872765383835901</v>
      </c>
      <c r="AL891">
        <v>9.0157867842676591</v>
      </c>
      <c r="AM891">
        <v>10.803528701905201</v>
      </c>
      <c r="AN891">
        <v>9.7521861541199399</v>
      </c>
      <c r="AO891">
        <v>8.43424846433496</v>
      </c>
      <c r="AP891">
        <v>10.1538936518869</v>
      </c>
      <c r="AQ891">
        <v>12.1518935767107</v>
      </c>
      <c r="AR891">
        <v>10.8374942501436</v>
      </c>
      <c r="AS891">
        <v>7.7614289007354902</v>
      </c>
      <c r="AT891">
        <v>8.9379902570845307</v>
      </c>
      <c r="AU891">
        <v>10.738425638917301</v>
      </c>
      <c r="AV891">
        <v>9.66274281231453</v>
      </c>
      <c r="AW891">
        <v>7.9264027890952198</v>
      </c>
      <c r="AX891">
        <v>9.1055041687191007</v>
      </c>
      <c r="AY891">
        <v>10.956741395642601</v>
      </c>
      <c r="AZ891">
        <v>9.7543294471488302</v>
      </c>
      <c r="BA891">
        <v>7.9465190895426696</v>
      </c>
      <c r="BB891">
        <v>9.1769024424678793</v>
      </c>
      <c r="BC891">
        <v>11.127951341348201</v>
      </c>
      <c r="BD891">
        <v>10.9108076022547</v>
      </c>
      <c r="BE891">
        <v>7.9932165174040097</v>
      </c>
      <c r="BF891">
        <v>9.5506717099256608</v>
      </c>
      <c r="BG891">
        <v>12.4189885785685</v>
      </c>
      <c r="BH891">
        <v>16.705121925207699</v>
      </c>
      <c r="BI891">
        <v>7.7119845840894001</v>
      </c>
      <c r="BJ891">
        <v>8.7981731802864296</v>
      </c>
      <c r="BK891">
        <v>10.585428508110001</v>
      </c>
      <c r="BL891">
        <v>10.509522150943701</v>
      </c>
    </row>
    <row r="892" spans="1:64" x14ac:dyDescent="0.25">
      <c r="A892" s="15" t="str">
        <f t="shared" si="26"/>
        <v>ALLL / Nonaccrual Loans--36707</v>
      </c>
      <c r="B892" s="15" t="str">
        <f t="shared" si="27"/>
        <v>ALLL / Nonaccrual Loans</v>
      </c>
      <c r="C892">
        <v>4</v>
      </c>
      <c r="D892" s="22">
        <v>36707</v>
      </c>
      <c r="E892">
        <v>137.49422711800599</v>
      </c>
      <c r="F892">
        <v>282.78062020340701</v>
      </c>
      <c r="G892">
        <v>774.58333333333303</v>
      </c>
      <c r="H892">
        <v>1448.2348487515701</v>
      </c>
      <c r="I892">
        <v>150</v>
      </c>
      <c r="J892">
        <v>320.16806722689103</v>
      </c>
      <c r="K892">
        <v>990.24390243902405</v>
      </c>
      <c r="L892">
        <v>1419.0626785294101</v>
      </c>
      <c r="M892">
        <v>147.12092434804799</v>
      </c>
      <c r="N892">
        <v>318.52433281004699</v>
      </c>
      <c r="O892">
        <v>865.523097826087</v>
      </c>
      <c r="P892">
        <v>1147.2838518942101</v>
      </c>
      <c r="Q892">
        <v>99.559867787039096</v>
      </c>
      <c r="R892">
        <v>187.28493999954</v>
      </c>
      <c r="S892">
        <v>313.50639948518102</v>
      </c>
      <c r="T892">
        <v>272.99875993809502</v>
      </c>
      <c r="U892">
        <v>156.40488110137699</v>
      </c>
      <c r="V892">
        <v>402.58290816326502</v>
      </c>
      <c r="W892">
        <v>1285.7142857142901</v>
      </c>
      <c r="X892">
        <v>1715.3941138431301</v>
      </c>
      <c r="Y892">
        <v>109.74617062500801</v>
      </c>
      <c r="Z892">
        <v>204.84286723929401</v>
      </c>
      <c r="AA892">
        <v>525.70921985815596</v>
      </c>
      <c r="AB892">
        <v>1656.8156066942699</v>
      </c>
      <c r="AC892">
        <v>169.06077348066299</v>
      </c>
      <c r="AD892">
        <v>260.15625</v>
      </c>
      <c r="AE892">
        <v>819.65317919075096</v>
      </c>
      <c r="AF892">
        <v>1092.4102450673399</v>
      </c>
      <c r="AG892">
        <v>220.979431229933</v>
      </c>
      <c r="AH892">
        <v>413.55851000119799</v>
      </c>
      <c r="AI892">
        <v>1127.0853014726299</v>
      </c>
      <c r="AJ892">
        <v>1591.7720833881699</v>
      </c>
      <c r="AK892">
        <v>123.84669151910499</v>
      </c>
      <c r="AL892">
        <v>212.82430213464701</v>
      </c>
      <c r="AM892">
        <v>583.92521902377996</v>
      </c>
      <c r="AN892">
        <v>1622.17265029347</v>
      </c>
      <c r="AO892">
        <v>144.58598726114599</v>
      </c>
      <c r="AP892">
        <v>313.64985163204801</v>
      </c>
      <c r="AQ892">
        <v>821.42857142857099</v>
      </c>
      <c r="AR892">
        <v>1224.73749321221</v>
      </c>
      <c r="AS892">
        <v>154.20026002800299</v>
      </c>
      <c r="AT892">
        <v>380.100574712644</v>
      </c>
      <c r="AU892">
        <v>1061.2526483050799</v>
      </c>
      <c r="AV892">
        <v>1660.1180072314901</v>
      </c>
      <c r="AW892">
        <v>143.10972695490599</v>
      </c>
      <c r="AX892">
        <v>313.77245508982003</v>
      </c>
      <c r="AY892">
        <v>996.80306905370799</v>
      </c>
      <c r="AZ892">
        <v>1299.0780510904201</v>
      </c>
      <c r="BA892">
        <v>136.14130434782601</v>
      </c>
      <c r="BB892">
        <v>296</v>
      </c>
      <c r="BC892">
        <v>1065.625</v>
      </c>
      <c r="BD892">
        <v>1718.41298769225</v>
      </c>
      <c r="BE892">
        <v>185.04201680672301</v>
      </c>
      <c r="BF892">
        <v>337.62047191758103</v>
      </c>
      <c r="BG892">
        <v>1464.10346032856</v>
      </c>
      <c r="BH892">
        <v>2038.78667852272</v>
      </c>
      <c r="BI892">
        <v>239.130434782609</v>
      </c>
      <c r="BJ892">
        <v>583.75</v>
      </c>
      <c r="BK892">
        <v>2075</v>
      </c>
      <c r="BL892">
        <v>3128.8756969138199</v>
      </c>
    </row>
    <row r="893" spans="1:64" x14ac:dyDescent="0.25">
      <c r="A893" s="15" t="str">
        <f t="shared" si="26"/>
        <v>[NCL + OREO] / [Total Loans + OREO]--36707</v>
      </c>
      <c r="B893" s="15" t="str">
        <f t="shared" si="27"/>
        <v>[NCL + OREO] / [Total Loans + OREO]</v>
      </c>
      <c r="C893">
        <v>5</v>
      </c>
      <c r="D893" s="22">
        <v>36707</v>
      </c>
      <c r="E893">
        <v>0.25357424907342102</v>
      </c>
      <c r="F893">
        <v>0.74924927640031802</v>
      </c>
      <c r="G893">
        <v>1.7888213010257701</v>
      </c>
      <c r="H893">
        <v>1.2796371928219401</v>
      </c>
      <c r="I893">
        <v>0.23004552372985501</v>
      </c>
      <c r="J893">
        <v>0.75904729195467802</v>
      </c>
      <c r="K893">
        <v>1.6207299077429</v>
      </c>
      <c r="L893">
        <v>1.1373946795576</v>
      </c>
      <c r="M893">
        <v>0.18906901018871899</v>
      </c>
      <c r="N893">
        <v>0.64349084263031597</v>
      </c>
      <c r="O893">
        <v>1.4340637522111099</v>
      </c>
      <c r="P893">
        <v>1.0174411184827401</v>
      </c>
      <c r="Q893">
        <v>0.64349084263031597</v>
      </c>
      <c r="R893">
        <v>1.2424349702456201</v>
      </c>
      <c r="S893">
        <v>1.9455434023737499</v>
      </c>
      <c r="T893">
        <v>1.7593578793043101</v>
      </c>
      <c r="U893">
        <v>0.15030298142392601</v>
      </c>
      <c r="V893">
        <v>0.56852703758354295</v>
      </c>
      <c r="W893">
        <v>1.2567895297698899</v>
      </c>
      <c r="X893">
        <v>0.93543781801001202</v>
      </c>
      <c r="Y893">
        <v>0.47320670974479501</v>
      </c>
      <c r="Z893">
        <v>1.17332638028812</v>
      </c>
      <c r="AA893">
        <v>2.2197558268590498</v>
      </c>
      <c r="AB893">
        <v>1.6656904811159701</v>
      </c>
      <c r="AC893">
        <v>0.58802139603849102</v>
      </c>
      <c r="AD893">
        <v>1.11598246313272</v>
      </c>
      <c r="AE893">
        <v>2.4100318768722202</v>
      </c>
      <c r="AF893">
        <v>1.57008761750427</v>
      </c>
      <c r="AG893">
        <v>0.22268123421616401</v>
      </c>
      <c r="AH893">
        <v>1.1495148124571799</v>
      </c>
      <c r="AI893">
        <v>1.9752624601709601</v>
      </c>
      <c r="AJ893">
        <v>1.59487979699162</v>
      </c>
      <c r="AK893">
        <v>0.26668915409246102</v>
      </c>
      <c r="AL893">
        <v>0.67364513107764701</v>
      </c>
      <c r="AM893">
        <v>1.40576567941991</v>
      </c>
      <c r="AN893">
        <v>0.98631658808704403</v>
      </c>
      <c r="AO893">
        <v>0.27763010219150602</v>
      </c>
      <c r="AP893">
        <v>0.93969894005522403</v>
      </c>
      <c r="AQ893">
        <v>1.9691232158462</v>
      </c>
      <c r="AR893">
        <v>1.3576750173970999</v>
      </c>
      <c r="AS893">
        <v>0.22047456924505501</v>
      </c>
      <c r="AT893">
        <v>0.66047469855702701</v>
      </c>
      <c r="AU893">
        <v>1.47533071009328</v>
      </c>
      <c r="AV893">
        <v>1.0126959154834601</v>
      </c>
      <c r="AW893">
        <v>0.217198405445853</v>
      </c>
      <c r="AX893">
        <v>0.64349084263031597</v>
      </c>
      <c r="AY893">
        <v>1.27697520955948</v>
      </c>
      <c r="AZ893">
        <v>0.92813251944380504</v>
      </c>
      <c r="BA893">
        <v>0.119746717535412</v>
      </c>
      <c r="BB893">
        <v>0.58643158298198494</v>
      </c>
      <c r="BC893">
        <v>1.3996088896577199</v>
      </c>
      <c r="BD893">
        <v>1.0447757583172901</v>
      </c>
      <c r="BE893">
        <v>0.15035970065504201</v>
      </c>
      <c r="BF893">
        <v>0.82539895418041498</v>
      </c>
      <c r="BG893">
        <v>1.50597817392498</v>
      </c>
      <c r="BH893">
        <v>1.5081907478651699</v>
      </c>
      <c r="BI893">
        <v>5.6598615413437102E-2</v>
      </c>
      <c r="BJ893">
        <v>0.33533818025957202</v>
      </c>
      <c r="BK893">
        <v>0.83073674881823201</v>
      </c>
      <c r="BL893">
        <v>0.59018868704156602</v>
      </c>
    </row>
    <row r="894" spans="1:64" x14ac:dyDescent="0.25">
      <c r="A894" s="15" t="str">
        <f t="shared" si="26"/>
        <v>[Noncurrent + Delinquent Loans] / [Capital + ALLL]--36707</v>
      </c>
      <c r="B894" s="15" t="str">
        <f t="shared" si="27"/>
        <v>[Noncurrent + Delinquent Loans] / [Capital + ALLL]</v>
      </c>
      <c r="C894">
        <v>6</v>
      </c>
      <c r="D894" s="22">
        <v>36707</v>
      </c>
      <c r="E894">
        <v>7.2420052841438203</v>
      </c>
      <c r="F894">
        <v>13.1578946967149</v>
      </c>
      <c r="G894">
        <v>20.3788209041447</v>
      </c>
      <c r="H894">
        <v>16.792231736719199</v>
      </c>
      <c r="I894">
        <v>5.6609195402298802</v>
      </c>
      <c r="J894">
        <v>11.7516629711752</v>
      </c>
      <c r="K894">
        <v>19.956427015250501</v>
      </c>
      <c r="L894">
        <v>14.310533826727699</v>
      </c>
      <c r="M894">
        <v>4.2362084137569997</v>
      </c>
      <c r="N894">
        <v>9.8999364769189704</v>
      </c>
      <c r="O894">
        <v>17.891972903385199</v>
      </c>
      <c r="P894">
        <v>12.580737137920799</v>
      </c>
      <c r="Q894">
        <v>6.2139654067905203</v>
      </c>
      <c r="R894">
        <v>15.134568332750799</v>
      </c>
      <c r="S894">
        <v>21.820569532762001</v>
      </c>
      <c r="T894">
        <v>15.4420778633647</v>
      </c>
      <c r="U894">
        <v>4.9582309156144104</v>
      </c>
      <c r="V894">
        <v>10.8775059672742</v>
      </c>
      <c r="W894">
        <v>18.252463387823902</v>
      </c>
      <c r="X894">
        <v>13.0988351156532</v>
      </c>
      <c r="Y894">
        <v>8.0221997981836495</v>
      </c>
      <c r="Z894">
        <v>16.532060695056298</v>
      </c>
      <c r="AA894">
        <v>23.175018392871699</v>
      </c>
      <c r="AB894">
        <v>18.302746535703601</v>
      </c>
      <c r="AC894">
        <v>7.3026787936408404</v>
      </c>
      <c r="AD894">
        <v>13.545816733067699</v>
      </c>
      <c r="AE894">
        <v>21.038193474798302</v>
      </c>
      <c r="AF894">
        <v>16.3201143382481</v>
      </c>
      <c r="AG894">
        <v>3.5308404221411198</v>
      </c>
      <c r="AH894">
        <v>10.481149728530401</v>
      </c>
      <c r="AI894">
        <v>19.2230886042449</v>
      </c>
      <c r="AJ894">
        <v>14.6535514566252</v>
      </c>
      <c r="AK894">
        <v>7.1400224754295802</v>
      </c>
      <c r="AL894">
        <v>14.722255794829501</v>
      </c>
      <c r="AM894">
        <v>21.832541021106699</v>
      </c>
      <c r="AN894">
        <v>16.723334788825099</v>
      </c>
      <c r="AO894">
        <v>5.7889163430991903</v>
      </c>
      <c r="AP894">
        <v>11.4252607184241</v>
      </c>
      <c r="AQ894">
        <v>19.956427015250501</v>
      </c>
      <c r="AR894">
        <v>14.256614797801801</v>
      </c>
      <c r="AS894">
        <v>5.6357468479007702</v>
      </c>
      <c r="AT894">
        <v>11.790109247903199</v>
      </c>
      <c r="AU894">
        <v>19.943890897217099</v>
      </c>
      <c r="AV894">
        <v>14.3104570547445</v>
      </c>
      <c r="AW894">
        <v>5.7073544433094998</v>
      </c>
      <c r="AX894">
        <v>12.8256513026052</v>
      </c>
      <c r="AY894">
        <v>19.670781893004101</v>
      </c>
      <c r="AZ894">
        <v>14.507904613132601</v>
      </c>
      <c r="BA894">
        <v>4.2248949954983503</v>
      </c>
      <c r="BB894">
        <v>11.235867446393801</v>
      </c>
      <c r="BC894">
        <v>19.468049895966701</v>
      </c>
      <c r="BD894">
        <v>13.5663991932946</v>
      </c>
      <c r="BE894">
        <v>3.44410745437703</v>
      </c>
      <c r="BF894">
        <v>11.6396761133603</v>
      </c>
      <c r="BG894">
        <v>23.082702328076898</v>
      </c>
      <c r="BH894">
        <v>17.311700899528098</v>
      </c>
      <c r="BI894">
        <v>2.8303747910468</v>
      </c>
      <c r="BJ894">
        <v>7.8504815502436802</v>
      </c>
      <c r="BK894">
        <v>14.203907907269</v>
      </c>
      <c r="BL894">
        <v>9.6233294137233205</v>
      </c>
    </row>
    <row r="895" spans="1:64" x14ac:dyDescent="0.25">
      <c r="A895" s="15" t="str">
        <f t="shared" si="26"/>
        <v xml:space="preserve">  Ag [NCL+DQ] / [Capital + ALLL]--36707</v>
      </c>
      <c r="B895" s="15" t="str">
        <f t="shared" si="27"/>
        <v xml:space="preserve">  Ag [NCL+DQ] / [Capital + ALLL]</v>
      </c>
      <c r="C895">
        <v>7</v>
      </c>
      <c r="D895" s="22">
        <v>36707</v>
      </c>
      <c r="E895">
        <v>0</v>
      </c>
      <c r="F895">
        <v>7.0865164029724495E-2</v>
      </c>
      <c r="G895">
        <v>3.0380370722483199</v>
      </c>
      <c r="H895">
        <v>2.8052710041778299</v>
      </c>
      <c r="I895">
        <v>0</v>
      </c>
      <c r="J895">
        <v>0.438212094653812</v>
      </c>
      <c r="K895">
        <v>4.2263442122564001</v>
      </c>
      <c r="L895">
        <v>3.1994894216935501</v>
      </c>
      <c r="M895">
        <v>0</v>
      </c>
      <c r="N895">
        <v>0</v>
      </c>
      <c r="O895">
        <v>0.90234036034628895</v>
      </c>
      <c r="P895">
        <v>1.3875802224337399</v>
      </c>
      <c r="Q895">
        <v>0</v>
      </c>
      <c r="R895">
        <v>0</v>
      </c>
      <c r="S895">
        <v>0</v>
      </c>
      <c r="T895">
        <v>1.2069752675024499E-2</v>
      </c>
      <c r="U895">
        <v>0</v>
      </c>
      <c r="V895">
        <v>4.3460971977969103E-2</v>
      </c>
      <c r="W895">
        <v>2.78154730980232</v>
      </c>
      <c r="X895">
        <v>2.4303946207904099</v>
      </c>
      <c r="Y895">
        <v>0</v>
      </c>
      <c r="Z895">
        <v>0.65339380428933802</v>
      </c>
      <c r="AA895">
        <v>7.2658171249720498</v>
      </c>
      <c r="AB895">
        <v>4.4366146110475304</v>
      </c>
      <c r="AC895">
        <v>0.97760151239263904</v>
      </c>
      <c r="AD895">
        <v>4.3988269794721404</v>
      </c>
      <c r="AE895">
        <v>11.2355782953993</v>
      </c>
      <c r="AF895">
        <v>7.9225970166680302</v>
      </c>
      <c r="AG895">
        <v>0</v>
      </c>
      <c r="AH895">
        <v>1.3914203756239401</v>
      </c>
      <c r="AI895">
        <v>5.7929699698771904</v>
      </c>
      <c r="AJ895">
        <v>3.7559389738034201</v>
      </c>
      <c r="AK895">
        <v>0</v>
      </c>
      <c r="AL895">
        <v>1.3333333333333299E-2</v>
      </c>
      <c r="AM895">
        <v>2.2013533176997702</v>
      </c>
      <c r="AN895">
        <v>1.6614533682750701</v>
      </c>
      <c r="AO895">
        <v>0.35906642728904797</v>
      </c>
      <c r="AP895">
        <v>2.9935501962983699</v>
      </c>
      <c r="AQ895">
        <v>8.4137081879745494</v>
      </c>
      <c r="AR895">
        <v>5.9390172855309196</v>
      </c>
      <c r="AS895">
        <v>0</v>
      </c>
      <c r="AT895">
        <v>0.13961566145445301</v>
      </c>
      <c r="AU895">
        <v>3.4041617419977599</v>
      </c>
      <c r="AV895">
        <v>2.6616589127191199</v>
      </c>
      <c r="AW895">
        <v>0</v>
      </c>
      <c r="AX895">
        <v>0</v>
      </c>
      <c r="AY895">
        <v>0.99800399201596801</v>
      </c>
      <c r="AZ895">
        <v>1.26367017170038</v>
      </c>
      <c r="BA895">
        <v>0</v>
      </c>
      <c r="BB895">
        <v>0</v>
      </c>
      <c r="BC895">
        <v>1.31105962466739</v>
      </c>
      <c r="BD895">
        <v>1.3625395850628601</v>
      </c>
      <c r="BE895">
        <v>0</v>
      </c>
      <c r="BF895">
        <v>0</v>
      </c>
      <c r="BG895">
        <v>1.85117171729909</v>
      </c>
      <c r="BH895">
        <v>2.0731813467195801</v>
      </c>
      <c r="BI895">
        <v>0</v>
      </c>
      <c r="BJ895">
        <v>0</v>
      </c>
      <c r="BK895">
        <v>0</v>
      </c>
      <c r="BL895">
        <v>0.383341358061358</v>
      </c>
    </row>
    <row r="896" spans="1:64" x14ac:dyDescent="0.25">
      <c r="A896" s="15" t="str">
        <f t="shared" si="26"/>
        <v xml:space="preserve">  CLD [NCL+DQ] / [Capital + ALLL]--36707</v>
      </c>
      <c r="B896" s="15" t="str">
        <f t="shared" si="27"/>
        <v xml:space="preserve">  CLD [NCL+DQ] / [Capital + ALLL]</v>
      </c>
      <c r="C896">
        <v>8</v>
      </c>
      <c r="D896" s="22">
        <v>36707</v>
      </c>
      <c r="E896">
        <v>0</v>
      </c>
      <c r="F896">
        <v>0</v>
      </c>
      <c r="G896">
        <v>0</v>
      </c>
      <c r="H896">
        <v>0.37117101766758398</v>
      </c>
      <c r="I896">
        <v>0</v>
      </c>
      <c r="J896">
        <v>0</v>
      </c>
      <c r="K896">
        <v>0</v>
      </c>
      <c r="L896">
        <v>0.20842254009200201</v>
      </c>
      <c r="M896">
        <v>0</v>
      </c>
      <c r="N896">
        <v>0</v>
      </c>
      <c r="O896">
        <v>0</v>
      </c>
      <c r="P896">
        <v>0.36297336213929798</v>
      </c>
      <c r="Q896">
        <v>0</v>
      </c>
      <c r="R896">
        <v>0</v>
      </c>
      <c r="S896">
        <v>0</v>
      </c>
      <c r="T896">
        <v>2.6678904306334902E-2</v>
      </c>
      <c r="U896">
        <v>0</v>
      </c>
      <c r="V896">
        <v>0</v>
      </c>
      <c r="W896">
        <v>0</v>
      </c>
      <c r="X896">
        <v>0.186106324613517</v>
      </c>
      <c r="Y896">
        <v>0</v>
      </c>
      <c r="Z896">
        <v>0</v>
      </c>
      <c r="AA896">
        <v>0</v>
      </c>
      <c r="AB896">
        <v>0.93148743238024301</v>
      </c>
      <c r="AC896">
        <v>0</v>
      </c>
      <c r="AD896">
        <v>0</v>
      </c>
      <c r="AE896">
        <v>0</v>
      </c>
      <c r="AF896">
        <v>7.7659122055353705E-2</v>
      </c>
      <c r="AG896">
        <v>0</v>
      </c>
      <c r="AH896">
        <v>0</v>
      </c>
      <c r="AI896">
        <v>0</v>
      </c>
      <c r="AJ896">
        <v>0.209913820939299</v>
      </c>
      <c r="AK896">
        <v>0</v>
      </c>
      <c r="AL896">
        <v>0</v>
      </c>
      <c r="AM896">
        <v>0</v>
      </c>
      <c r="AN896">
        <v>0.321373246487974</v>
      </c>
      <c r="AO896">
        <v>0</v>
      </c>
      <c r="AP896">
        <v>0</v>
      </c>
      <c r="AQ896">
        <v>0</v>
      </c>
      <c r="AR896">
        <v>7.4594510089385696E-2</v>
      </c>
      <c r="AS896">
        <v>0</v>
      </c>
      <c r="AT896">
        <v>0</v>
      </c>
      <c r="AU896">
        <v>0</v>
      </c>
      <c r="AV896">
        <v>0.378397705326944</v>
      </c>
      <c r="AW896">
        <v>0</v>
      </c>
      <c r="AX896">
        <v>0</v>
      </c>
      <c r="AY896">
        <v>0</v>
      </c>
      <c r="AZ896">
        <v>0.32644214625428702</v>
      </c>
      <c r="BA896">
        <v>0</v>
      </c>
      <c r="BB896">
        <v>0</v>
      </c>
      <c r="BC896">
        <v>0</v>
      </c>
      <c r="BD896">
        <v>0.237334621906266</v>
      </c>
      <c r="BE896">
        <v>0</v>
      </c>
      <c r="BF896">
        <v>0</v>
      </c>
      <c r="BG896">
        <v>0</v>
      </c>
      <c r="BH896">
        <v>0.178651556070475</v>
      </c>
      <c r="BI896">
        <v>0</v>
      </c>
      <c r="BJ896">
        <v>0</v>
      </c>
      <c r="BK896">
        <v>0</v>
      </c>
      <c r="BL896">
        <v>0.33042728075851302</v>
      </c>
    </row>
    <row r="897" spans="1:64" x14ac:dyDescent="0.25">
      <c r="A897" s="15" t="str">
        <f t="shared" si="26"/>
        <v xml:space="preserve">  CRE [NCL+DQ] / [Capital + ALLL]--36707</v>
      </c>
      <c r="B897" s="15" t="str">
        <f t="shared" si="27"/>
        <v xml:space="preserve">  CRE [NCL+DQ] / [Capital + ALLL]</v>
      </c>
      <c r="C897">
        <v>9</v>
      </c>
      <c r="D897" s="22">
        <v>36707</v>
      </c>
      <c r="E897">
        <v>0</v>
      </c>
      <c r="F897">
        <v>0.57247312120313998</v>
      </c>
      <c r="G897">
        <v>2.23096711100135</v>
      </c>
      <c r="H897">
        <v>2.1703665598045698</v>
      </c>
      <c r="I897">
        <v>0</v>
      </c>
      <c r="J897">
        <v>0</v>
      </c>
      <c r="K897">
        <v>2.4360535931790501</v>
      </c>
      <c r="L897">
        <v>1.7349993283007199</v>
      </c>
      <c r="M897">
        <v>0</v>
      </c>
      <c r="N897">
        <v>0.326624981645109</v>
      </c>
      <c r="O897">
        <v>2.6739182477873298</v>
      </c>
      <c r="P897">
        <v>2.02053438165149</v>
      </c>
      <c r="Q897">
        <v>0</v>
      </c>
      <c r="R897">
        <v>0</v>
      </c>
      <c r="S897">
        <v>0.83594566353187005</v>
      </c>
      <c r="T897">
        <v>2.3240907658008898</v>
      </c>
      <c r="U897">
        <v>0</v>
      </c>
      <c r="V897">
        <v>0</v>
      </c>
      <c r="W897">
        <v>2.3253294892601701</v>
      </c>
      <c r="X897">
        <v>1.6301650210308201</v>
      </c>
      <c r="Y897">
        <v>0</v>
      </c>
      <c r="Z897">
        <v>0.95642933049946899</v>
      </c>
      <c r="AA897">
        <v>3.84513672184905</v>
      </c>
      <c r="AB897">
        <v>2.81410417197797</v>
      </c>
      <c r="AC897">
        <v>0</v>
      </c>
      <c r="AD897">
        <v>0</v>
      </c>
      <c r="AE897">
        <v>2.17014045626714</v>
      </c>
      <c r="AF897">
        <v>1.4431526501957901</v>
      </c>
      <c r="AG897">
        <v>0</v>
      </c>
      <c r="AH897">
        <v>0</v>
      </c>
      <c r="AI897">
        <v>0.83909870973717704</v>
      </c>
      <c r="AJ897">
        <v>1.09652814432298</v>
      </c>
      <c r="AK897">
        <v>1.1144130757800901E-2</v>
      </c>
      <c r="AL897">
        <v>1.5497837773745899</v>
      </c>
      <c r="AM897">
        <v>4.3961885427712</v>
      </c>
      <c r="AN897">
        <v>2.8463363262713699</v>
      </c>
      <c r="AO897">
        <v>0</v>
      </c>
      <c r="AP897">
        <v>0</v>
      </c>
      <c r="AQ897">
        <v>1.4792204742897399</v>
      </c>
      <c r="AR897">
        <v>1.22294815061988</v>
      </c>
      <c r="AS897">
        <v>0</v>
      </c>
      <c r="AT897">
        <v>0.33591108550950199</v>
      </c>
      <c r="AU897">
        <v>3.2191004933918399</v>
      </c>
      <c r="AV897">
        <v>2.0699887521621601</v>
      </c>
      <c r="AW897">
        <v>0</v>
      </c>
      <c r="AX897">
        <v>0.32224767755091799</v>
      </c>
      <c r="AY897">
        <v>3.3480732785849701</v>
      </c>
      <c r="AZ897">
        <v>2.07528237790198</v>
      </c>
      <c r="BA897">
        <v>0</v>
      </c>
      <c r="BB897">
        <v>0</v>
      </c>
      <c r="BC897">
        <v>1.8208044610807399</v>
      </c>
      <c r="BD897">
        <v>1.64654720600658</v>
      </c>
      <c r="BE897">
        <v>0</v>
      </c>
      <c r="BF897">
        <v>2.2243016459832201E-2</v>
      </c>
      <c r="BG897">
        <v>2.1609964531022698</v>
      </c>
      <c r="BH897">
        <v>2.29501466794984</v>
      </c>
      <c r="BI897">
        <v>0</v>
      </c>
      <c r="BJ897">
        <v>0</v>
      </c>
      <c r="BK897">
        <v>2.1736156354580198</v>
      </c>
      <c r="BL897">
        <v>1.59716084078721</v>
      </c>
    </row>
    <row r="898" spans="1:64" x14ac:dyDescent="0.25">
      <c r="A898" s="15" t="str">
        <f t="shared" si="26"/>
        <v xml:space="preserve">  Res RE [NCL+DQ] / [Capital + ALLL]--36707</v>
      </c>
      <c r="B898" s="15" t="str">
        <f t="shared" si="27"/>
        <v xml:space="preserve">  Res RE [NCL+DQ] / [Capital + ALLL]</v>
      </c>
      <c r="C898">
        <v>10</v>
      </c>
      <c r="D898" s="22">
        <v>36707</v>
      </c>
      <c r="E898">
        <v>0.52723726276820304</v>
      </c>
      <c r="F898">
        <v>2.03747810858144</v>
      </c>
      <c r="G898">
        <v>3.61085199004975</v>
      </c>
      <c r="H898">
        <v>2.8390153477934899</v>
      </c>
      <c r="I898">
        <v>1.0738831615120299E-2</v>
      </c>
      <c r="J898">
        <v>1.33928571428571</v>
      </c>
      <c r="K898">
        <v>3.4352941176470599</v>
      </c>
      <c r="L898">
        <v>2.3910758005953499</v>
      </c>
      <c r="M898">
        <v>0.13462656767117301</v>
      </c>
      <c r="N898">
        <v>1.64106644071962</v>
      </c>
      <c r="O898">
        <v>4.3446743089493696</v>
      </c>
      <c r="P898">
        <v>3.0032321872837602</v>
      </c>
      <c r="Q898">
        <v>1.13913390363902</v>
      </c>
      <c r="R898">
        <v>3.9932270354169601</v>
      </c>
      <c r="S898">
        <v>6.2344484379319898</v>
      </c>
      <c r="T898">
        <v>4.4145242208096001</v>
      </c>
      <c r="U898">
        <v>6.0685808975553597E-2</v>
      </c>
      <c r="V898">
        <v>1.4745470390853199</v>
      </c>
      <c r="W898">
        <v>3.5147133897786902</v>
      </c>
      <c r="X898">
        <v>2.4573792916444899</v>
      </c>
      <c r="Y898">
        <v>0.52618697993147301</v>
      </c>
      <c r="Z898">
        <v>1.4499320344358899</v>
      </c>
      <c r="AA898">
        <v>3.0014025245441802</v>
      </c>
      <c r="AB898">
        <v>2.6319252369319899</v>
      </c>
      <c r="AC898">
        <v>1.1944577161968501E-2</v>
      </c>
      <c r="AD898">
        <v>0.73642747045726997</v>
      </c>
      <c r="AE898">
        <v>1.5461895084453201</v>
      </c>
      <c r="AF898">
        <v>1.2128263239824599</v>
      </c>
      <c r="AG898">
        <v>0</v>
      </c>
      <c r="AH898">
        <v>2.6461519581524501E-2</v>
      </c>
      <c r="AI898">
        <v>0.69755516739595103</v>
      </c>
      <c r="AJ898">
        <v>0.66400408079327899</v>
      </c>
      <c r="AK898">
        <v>1.91449276429508</v>
      </c>
      <c r="AL898">
        <v>3.9151410247957101</v>
      </c>
      <c r="AM898">
        <v>6.6917525191669203</v>
      </c>
      <c r="AN898">
        <v>5.2292429665577602</v>
      </c>
      <c r="AO898">
        <v>0</v>
      </c>
      <c r="AP898">
        <v>0.86455331412103797</v>
      </c>
      <c r="AQ898">
        <v>2.3930384336475701</v>
      </c>
      <c r="AR898">
        <v>1.62676748715158</v>
      </c>
      <c r="AS898">
        <v>0.22909692009733501</v>
      </c>
      <c r="AT898">
        <v>1.38082237427933</v>
      </c>
      <c r="AU898">
        <v>3.3497252929643899</v>
      </c>
      <c r="AV898">
        <v>2.5012352731880498</v>
      </c>
      <c r="AW898">
        <v>1.3318112633181101</v>
      </c>
      <c r="AX898">
        <v>3.34116418689637</v>
      </c>
      <c r="AY898">
        <v>6.3413707993164996</v>
      </c>
      <c r="AZ898">
        <v>4.4032302793477998</v>
      </c>
      <c r="BA898">
        <v>0</v>
      </c>
      <c r="BB898">
        <v>0.93872105212999102</v>
      </c>
      <c r="BC898">
        <v>2.3521864578745202</v>
      </c>
      <c r="BD898">
        <v>1.8636264373498099</v>
      </c>
      <c r="BE898">
        <v>0</v>
      </c>
      <c r="BF898">
        <v>0.61022232678508403</v>
      </c>
      <c r="BG898">
        <v>2.7326477419991702</v>
      </c>
      <c r="BH898">
        <v>1.85198508657474</v>
      </c>
      <c r="BI898">
        <v>0</v>
      </c>
      <c r="BJ898">
        <v>1.03028459895562</v>
      </c>
      <c r="BK898">
        <v>3.0928815116873598</v>
      </c>
      <c r="BL898">
        <v>1.88131831653143</v>
      </c>
    </row>
    <row r="899" spans="1:64" x14ac:dyDescent="0.25">
      <c r="A899" s="15" t="str">
        <f t="shared" ref="A899:A962" si="28">B899&amp;"--"&amp;D899</f>
        <v xml:space="preserve">  C&amp;I [NCL+DQ] / [Capital + ALLL]--36707</v>
      </c>
      <c r="B899" s="15" t="str">
        <f t="shared" ref="B899:B962" si="29">VLOOKUP(C899,labels,2,FALSE)</f>
        <v xml:space="preserve">  C&amp;I [NCL+DQ] / [Capital + ALLL]</v>
      </c>
      <c r="C899">
        <v>11</v>
      </c>
      <c r="D899" s="22">
        <v>36707</v>
      </c>
      <c r="E899">
        <v>1.2953387403016099</v>
      </c>
      <c r="F899">
        <v>4.74359413435044</v>
      </c>
      <c r="G899">
        <v>10.173393013602899</v>
      </c>
      <c r="H899">
        <v>7.0741624528472196</v>
      </c>
      <c r="I899">
        <v>1.0100061070136701</v>
      </c>
      <c r="J899">
        <v>3.8590395830748201</v>
      </c>
      <c r="K899">
        <v>9.0260980267345605</v>
      </c>
      <c r="L899">
        <v>6.0134418737604998</v>
      </c>
      <c r="M899">
        <v>0.34168821759003298</v>
      </c>
      <c r="N899">
        <v>2.0164158993936701</v>
      </c>
      <c r="O899">
        <v>5.5953459170343303</v>
      </c>
      <c r="P899">
        <v>4.03921487544401</v>
      </c>
      <c r="Q899">
        <v>1.48786217697729</v>
      </c>
      <c r="R899">
        <v>4.2566910374523204</v>
      </c>
      <c r="S899">
        <v>9.0571231933929806</v>
      </c>
      <c r="T899">
        <v>6.2772524756391599</v>
      </c>
      <c r="U899">
        <v>0.73432694498327</v>
      </c>
      <c r="V899">
        <v>3.2763238266990502</v>
      </c>
      <c r="W899">
        <v>7.9104975772351303</v>
      </c>
      <c r="X899">
        <v>5.2957616435258501</v>
      </c>
      <c r="Y899">
        <v>1.9431988041853501</v>
      </c>
      <c r="Z899">
        <v>5.71487248422389</v>
      </c>
      <c r="AA899">
        <v>11.6835326586937</v>
      </c>
      <c r="AB899">
        <v>8.8173100563821603</v>
      </c>
      <c r="AC899">
        <v>2.8127273684243099</v>
      </c>
      <c r="AD899">
        <v>6.4834123222748801</v>
      </c>
      <c r="AE899">
        <v>13.196112929065499</v>
      </c>
      <c r="AF899">
        <v>8.5395749266072407</v>
      </c>
      <c r="AG899">
        <v>0.45166933038322699</v>
      </c>
      <c r="AH899">
        <v>3.4954492450536301</v>
      </c>
      <c r="AI899">
        <v>9.0554304746379799</v>
      </c>
      <c r="AJ899">
        <v>5.6180060356394002</v>
      </c>
      <c r="AK899">
        <v>0.86104343587453003</v>
      </c>
      <c r="AL899">
        <v>3.4793086819102501</v>
      </c>
      <c r="AM899">
        <v>8.0235101148168404</v>
      </c>
      <c r="AN899">
        <v>5.8264649751573199</v>
      </c>
      <c r="AO899">
        <v>1.48619957537155</v>
      </c>
      <c r="AP899">
        <v>5.0971486247792104</v>
      </c>
      <c r="AQ899">
        <v>10.728556825573801</v>
      </c>
      <c r="AR899">
        <v>7.2593684471680504</v>
      </c>
      <c r="AS899">
        <v>1.08507895422628</v>
      </c>
      <c r="AT899">
        <v>3.7472517395343701</v>
      </c>
      <c r="AU899">
        <v>8.5226804123711304</v>
      </c>
      <c r="AV899">
        <v>5.7517753502459001</v>
      </c>
      <c r="AW899">
        <v>0.61258423033167098</v>
      </c>
      <c r="AX899">
        <v>2.9100084104289299</v>
      </c>
      <c r="AY899">
        <v>6.9988137603796003</v>
      </c>
      <c r="AZ899">
        <v>4.5762881447914596</v>
      </c>
      <c r="BA899">
        <v>1.43767504631545</v>
      </c>
      <c r="BB899">
        <v>5.2326875974170601</v>
      </c>
      <c r="BC899">
        <v>10.881066444961</v>
      </c>
      <c r="BD899">
        <v>7.1887160043196099</v>
      </c>
      <c r="BE899">
        <v>7.6700056758041996E-3</v>
      </c>
      <c r="BF899">
        <v>2.1862348178137601</v>
      </c>
      <c r="BG899">
        <v>4.8540805374139602</v>
      </c>
      <c r="BH899">
        <v>3.6185925187463801</v>
      </c>
      <c r="BI899">
        <v>0.55131869571555403</v>
      </c>
      <c r="BJ899">
        <v>2.0998814282396401</v>
      </c>
      <c r="BK899">
        <v>6.8826117374776201</v>
      </c>
      <c r="BL899">
        <v>4.0083887087384502</v>
      </c>
    </row>
    <row r="900" spans="1:64" x14ac:dyDescent="0.25">
      <c r="A900" s="15" t="str">
        <f t="shared" si="28"/>
        <v xml:space="preserve">  Ind [NCL+DQ] / [Capital + ALLL]--36707</v>
      </c>
      <c r="B900" s="15" t="str">
        <f t="shared" si="29"/>
        <v xml:space="preserve">  Ind [NCL+DQ] / [Capital + ALLL]</v>
      </c>
      <c r="C900">
        <v>12</v>
      </c>
      <c r="D900" s="22">
        <v>36707</v>
      </c>
      <c r="E900">
        <v>0.62829397267704101</v>
      </c>
      <c r="F900">
        <v>1.33177682250084</v>
      </c>
      <c r="G900">
        <v>3.3109784488084499</v>
      </c>
      <c r="H900">
        <v>3.4648948095970402</v>
      </c>
      <c r="I900">
        <v>0.39733676975944998</v>
      </c>
      <c r="J900">
        <v>1.09469074986316</v>
      </c>
      <c r="K900">
        <v>2.47960848287113</v>
      </c>
      <c r="L900">
        <v>1.9266638326290799</v>
      </c>
      <c r="M900">
        <v>0.25074949180436001</v>
      </c>
      <c r="N900">
        <v>1.0717402152575399</v>
      </c>
      <c r="O900">
        <v>2.6367760358474599</v>
      </c>
      <c r="P900">
        <v>2.01032397154645</v>
      </c>
      <c r="Q900">
        <v>0.65113719735876696</v>
      </c>
      <c r="R900">
        <v>1.07149814923047</v>
      </c>
      <c r="S900">
        <v>3.8100141588363998</v>
      </c>
      <c r="T900">
        <v>2.2910766763709201</v>
      </c>
      <c r="U900">
        <v>0.40240672083113999</v>
      </c>
      <c r="V900">
        <v>1.1522829995383199</v>
      </c>
      <c r="W900">
        <v>2.3561517039136302</v>
      </c>
      <c r="X900">
        <v>1.7747395545948901</v>
      </c>
      <c r="Y900">
        <v>0.62893081761006298</v>
      </c>
      <c r="Z900">
        <v>1.20054570259209</v>
      </c>
      <c r="AA900">
        <v>2.8584189370254598</v>
      </c>
      <c r="AB900">
        <v>2.2741141110226999</v>
      </c>
      <c r="AC900">
        <v>0.35076618224355499</v>
      </c>
      <c r="AD900">
        <v>0.92405913978494603</v>
      </c>
      <c r="AE900">
        <v>2.2657358640871399</v>
      </c>
      <c r="AF900">
        <v>1.4722810758571301</v>
      </c>
      <c r="AG900">
        <v>0.164036805225659</v>
      </c>
      <c r="AH900">
        <v>0.71923358377361502</v>
      </c>
      <c r="AI900">
        <v>2.67415099757241</v>
      </c>
      <c r="AJ900">
        <v>4.9614088980143203</v>
      </c>
      <c r="AK900">
        <v>0.61789197314056499</v>
      </c>
      <c r="AL900">
        <v>1.3020157334870801</v>
      </c>
      <c r="AM900">
        <v>3.3137028141424598</v>
      </c>
      <c r="AN900">
        <v>2.15618139854198</v>
      </c>
      <c r="AO900">
        <v>0.36979369404437501</v>
      </c>
      <c r="AP900">
        <v>0.99075297225891701</v>
      </c>
      <c r="AQ900">
        <v>2.0847048496818101</v>
      </c>
      <c r="AR900">
        <v>1.53620302047987</v>
      </c>
      <c r="AS900">
        <v>0.402456811500782</v>
      </c>
      <c r="AT900">
        <v>1.10848063625162</v>
      </c>
      <c r="AU900">
        <v>2.3614243613295298</v>
      </c>
      <c r="AV900">
        <v>1.8506981681542201</v>
      </c>
      <c r="AW900">
        <v>0.62893081761006298</v>
      </c>
      <c r="AX900">
        <v>1.43729787998563</v>
      </c>
      <c r="AY900">
        <v>3.2400034745345598</v>
      </c>
      <c r="AZ900">
        <v>2.2393193487826699</v>
      </c>
      <c r="BA900">
        <v>0.29099746208093602</v>
      </c>
      <c r="BB900">
        <v>0.90946672178586196</v>
      </c>
      <c r="BC900">
        <v>2.1996847767515</v>
      </c>
      <c r="BD900">
        <v>1.6566632568912101</v>
      </c>
      <c r="BE900">
        <v>0.27581820265821999</v>
      </c>
      <c r="BF900">
        <v>1.27143922445936</v>
      </c>
      <c r="BG900">
        <v>6.9020058184778401</v>
      </c>
      <c r="BH900">
        <v>8.1733345267604403</v>
      </c>
      <c r="BI900">
        <v>0.22099034102600901</v>
      </c>
      <c r="BJ900">
        <v>0.67320610178692297</v>
      </c>
      <c r="BK900">
        <v>1.7439986841645601</v>
      </c>
      <c r="BL900">
        <v>1.2397650614912199</v>
      </c>
    </row>
    <row r="901" spans="1:64" x14ac:dyDescent="0.25">
      <c r="A901" s="15" t="str">
        <f t="shared" si="28"/>
        <v xml:space="preserve">  OREO / [Capital + ALLL]--36707</v>
      </c>
      <c r="B901" s="15" t="str">
        <f t="shared" si="29"/>
        <v xml:space="preserve">  OREO / [Capital + ALLL]</v>
      </c>
      <c r="C901">
        <v>13</v>
      </c>
      <c r="D901" s="22">
        <v>36707</v>
      </c>
      <c r="E901">
        <v>0</v>
      </c>
      <c r="F901">
        <v>0</v>
      </c>
      <c r="G901">
        <v>0.52351013240140298</v>
      </c>
      <c r="H901">
        <v>0.68593614551016602</v>
      </c>
      <c r="I901">
        <v>0</v>
      </c>
      <c r="J901">
        <v>0</v>
      </c>
      <c r="K901">
        <v>0.49900199600798401</v>
      </c>
      <c r="L901">
        <v>0.60336187843542699</v>
      </c>
      <c r="M901">
        <v>0</v>
      </c>
      <c r="N901">
        <v>0</v>
      </c>
      <c r="O901">
        <v>0.87600948237113596</v>
      </c>
      <c r="P901">
        <v>0.85935767443521205</v>
      </c>
      <c r="Q901">
        <v>0</v>
      </c>
      <c r="R901">
        <v>0.42707666026051699</v>
      </c>
      <c r="S901">
        <v>1.7698545501351499</v>
      </c>
      <c r="T901">
        <v>1.3756253501720599</v>
      </c>
      <c r="U901">
        <v>0</v>
      </c>
      <c r="V901">
        <v>0</v>
      </c>
      <c r="W901">
        <v>0.21458658451524301</v>
      </c>
      <c r="X901">
        <v>0.46068629928884902</v>
      </c>
      <c r="Y901">
        <v>0</v>
      </c>
      <c r="Z901">
        <v>0</v>
      </c>
      <c r="AA901">
        <v>0.85658345570239802</v>
      </c>
      <c r="AB901">
        <v>0.83367074270535502</v>
      </c>
      <c r="AC901">
        <v>0</v>
      </c>
      <c r="AD901">
        <v>0</v>
      </c>
      <c r="AE901">
        <v>1.1596284138949</v>
      </c>
      <c r="AF901">
        <v>1.05717609811697</v>
      </c>
      <c r="AG901">
        <v>0</v>
      </c>
      <c r="AH901">
        <v>0</v>
      </c>
      <c r="AI901">
        <v>0.71161361181567695</v>
      </c>
      <c r="AJ901">
        <v>0.56313759123658802</v>
      </c>
      <c r="AK901">
        <v>0</v>
      </c>
      <c r="AL901">
        <v>0</v>
      </c>
      <c r="AM901">
        <v>0.27965959713553001</v>
      </c>
      <c r="AN901">
        <v>0.58329678687875397</v>
      </c>
      <c r="AO901">
        <v>0</v>
      </c>
      <c r="AP901">
        <v>0</v>
      </c>
      <c r="AQ901">
        <v>0.67357512953367904</v>
      </c>
      <c r="AR901">
        <v>0.62236521967430902</v>
      </c>
      <c r="AS901">
        <v>0</v>
      </c>
      <c r="AT901">
        <v>0</v>
      </c>
      <c r="AU901">
        <v>0.61986219009167898</v>
      </c>
      <c r="AV901">
        <v>0.65249903641651097</v>
      </c>
      <c r="AW901">
        <v>0</v>
      </c>
      <c r="AX901">
        <v>0</v>
      </c>
      <c r="AY901">
        <v>0.47865975269246103</v>
      </c>
      <c r="AZ901">
        <v>0.61626186149553597</v>
      </c>
      <c r="BA901">
        <v>0</v>
      </c>
      <c r="BB901">
        <v>0</v>
      </c>
      <c r="BC901">
        <v>0.80543264047051299</v>
      </c>
      <c r="BD901">
        <v>0.68263466709984599</v>
      </c>
      <c r="BE901">
        <v>0</v>
      </c>
      <c r="BF901">
        <v>0</v>
      </c>
      <c r="BG901">
        <v>8.6199842114308894E-2</v>
      </c>
      <c r="BH901">
        <v>0.56910959759526503</v>
      </c>
      <c r="BI901">
        <v>0</v>
      </c>
      <c r="BJ901">
        <v>0</v>
      </c>
      <c r="BK901">
        <v>0.104005488570344</v>
      </c>
      <c r="BL901">
        <v>0.41403887904436498</v>
      </c>
    </row>
    <row r="902" spans="1:64" x14ac:dyDescent="0.25">
      <c r="A902" s="15" t="str">
        <f t="shared" si="28"/>
        <v>ROAA--36707</v>
      </c>
      <c r="B902" s="15" t="str">
        <f t="shared" si="29"/>
        <v>ROAA</v>
      </c>
      <c r="C902">
        <v>14</v>
      </c>
      <c r="D902" s="22">
        <v>36707</v>
      </c>
      <c r="E902">
        <v>1.0075000000000001</v>
      </c>
      <c r="F902">
        <v>1.335</v>
      </c>
      <c r="G902">
        <v>1.7075</v>
      </c>
      <c r="H902">
        <v>1.3475555555555601</v>
      </c>
      <c r="I902">
        <v>0.96</v>
      </c>
      <c r="J902">
        <v>1.29</v>
      </c>
      <c r="K902">
        <v>1.68</v>
      </c>
      <c r="L902">
        <v>1.3023569023568999</v>
      </c>
      <c r="M902">
        <v>0.82</v>
      </c>
      <c r="N902">
        <v>1.175</v>
      </c>
      <c r="O902">
        <v>1.54</v>
      </c>
      <c r="P902">
        <v>1.0979275048169601</v>
      </c>
      <c r="Q902">
        <v>0.6</v>
      </c>
      <c r="R902">
        <v>1.19</v>
      </c>
      <c r="S902">
        <v>1.35</v>
      </c>
      <c r="T902">
        <v>0.75344827586206897</v>
      </c>
      <c r="U902">
        <v>0.89749999999999996</v>
      </c>
      <c r="V902">
        <v>1.2450000000000001</v>
      </c>
      <c r="W902">
        <v>1.64</v>
      </c>
      <c r="X902">
        <v>1.2414693877551</v>
      </c>
      <c r="Y902">
        <v>1.1200000000000001</v>
      </c>
      <c r="Z902">
        <v>1.4</v>
      </c>
      <c r="AA902">
        <v>1.77</v>
      </c>
      <c r="AB902">
        <v>1.4251764705882399</v>
      </c>
      <c r="AC902">
        <v>1.03</v>
      </c>
      <c r="AD902">
        <v>1.32</v>
      </c>
      <c r="AE902">
        <v>1.7450000000000001</v>
      </c>
      <c r="AF902">
        <v>1.34587155963303</v>
      </c>
      <c r="AG902">
        <v>0.95</v>
      </c>
      <c r="AH902">
        <v>1.415</v>
      </c>
      <c r="AI902">
        <v>1.865</v>
      </c>
      <c r="AJ902">
        <v>1.7284693877551001</v>
      </c>
      <c r="AK902">
        <v>0.95750000000000002</v>
      </c>
      <c r="AL902">
        <v>1.2549999999999999</v>
      </c>
      <c r="AM902">
        <v>1.5575000000000001</v>
      </c>
      <c r="AN902">
        <v>1.2752380952380999</v>
      </c>
      <c r="AO902">
        <v>1.01</v>
      </c>
      <c r="AP902">
        <v>1.31</v>
      </c>
      <c r="AQ902">
        <v>1.68</v>
      </c>
      <c r="AR902">
        <v>1.34760095011876</v>
      </c>
      <c r="AS902">
        <v>0.96250000000000002</v>
      </c>
      <c r="AT902">
        <v>1.32</v>
      </c>
      <c r="AU902">
        <v>1.76</v>
      </c>
      <c r="AV902">
        <v>1.34788944723618</v>
      </c>
      <c r="AW902">
        <v>0.9</v>
      </c>
      <c r="AX902">
        <v>1.25</v>
      </c>
      <c r="AY902">
        <v>1.59</v>
      </c>
      <c r="AZ902">
        <v>1.2577508650519</v>
      </c>
      <c r="BA902">
        <v>0.82499999999999996</v>
      </c>
      <c r="BB902">
        <v>1.2</v>
      </c>
      <c r="BC902">
        <v>1.65</v>
      </c>
      <c r="BD902">
        <v>1.12431279620853</v>
      </c>
      <c r="BE902">
        <v>0.85</v>
      </c>
      <c r="BF902">
        <v>1.33</v>
      </c>
      <c r="BG902">
        <v>2.3450000000000002</v>
      </c>
      <c r="BH902">
        <v>2.86808510638298</v>
      </c>
      <c r="BI902">
        <v>0.8</v>
      </c>
      <c r="BJ902">
        <v>1.23</v>
      </c>
      <c r="BK902">
        <v>1.71</v>
      </c>
      <c r="BL902">
        <v>1.067109375</v>
      </c>
    </row>
    <row r="903" spans="1:64" x14ac:dyDescent="0.25">
      <c r="A903" s="15" t="str">
        <f t="shared" si="28"/>
        <v>NIM--36707</v>
      </c>
      <c r="B903" s="15" t="str">
        <f t="shared" si="29"/>
        <v>NIM</v>
      </c>
      <c r="C903">
        <v>15</v>
      </c>
      <c r="D903" s="22">
        <v>36707</v>
      </c>
      <c r="E903">
        <v>4.37</v>
      </c>
      <c r="F903">
        <v>4.8550000000000004</v>
      </c>
      <c r="G903">
        <v>5.2725</v>
      </c>
      <c r="H903">
        <v>5.0993333333333304</v>
      </c>
      <c r="I903">
        <v>4.26</v>
      </c>
      <c r="J903">
        <v>4.67</v>
      </c>
      <c r="K903">
        <v>5.12</v>
      </c>
      <c r="L903">
        <v>4.7111784511784496</v>
      </c>
      <c r="M903">
        <v>4.04</v>
      </c>
      <c r="N903">
        <v>4.5199999999999996</v>
      </c>
      <c r="O903">
        <v>5.1100000000000003</v>
      </c>
      <c r="P903">
        <v>4.5993376685934502</v>
      </c>
      <c r="Q903">
        <v>4.3099999999999996</v>
      </c>
      <c r="R903">
        <v>4.63</v>
      </c>
      <c r="S903">
        <v>4.93</v>
      </c>
      <c r="T903">
        <v>4.39896551724138</v>
      </c>
      <c r="U903">
        <v>4.2699999999999996</v>
      </c>
      <c r="V903">
        <v>4.67</v>
      </c>
      <c r="W903">
        <v>5.1124999999999998</v>
      </c>
      <c r="X903">
        <v>4.69685714285714</v>
      </c>
      <c r="Y903">
        <v>4.8499999999999996</v>
      </c>
      <c r="Z903">
        <v>5.15</v>
      </c>
      <c r="AA903">
        <v>5.6</v>
      </c>
      <c r="AB903">
        <v>5.2410588235294098</v>
      </c>
      <c r="AC903">
        <v>4.22</v>
      </c>
      <c r="AD903">
        <v>4.57</v>
      </c>
      <c r="AE903">
        <v>4.9050000000000002</v>
      </c>
      <c r="AF903">
        <v>4.5649541284403696</v>
      </c>
      <c r="AG903">
        <v>4.2249999999999996</v>
      </c>
      <c r="AH903">
        <v>4.72</v>
      </c>
      <c r="AI903">
        <v>5.4175000000000004</v>
      </c>
      <c r="AJ903">
        <v>5.7838775510204101</v>
      </c>
      <c r="AK903">
        <v>4</v>
      </c>
      <c r="AL903">
        <v>4.28</v>
      </c>
      <c r="AM903">
        <v>4.67</v>
      </c>
      <c r="AN903">
        <v>4.3457142857142896</v>
      </c>
      <c r="AO903">
        <v>4.26</v>
      </c>
      <c r="AP903">
        <v>4.5999999999999996</v>
      </c>
      <c r="AQ903">
        <v>5</v>
      </c>
      <c r="AR903">
        <v>4.6449643705463197</v>
      </c>
      <c r="AS903">
        <v>4.3099999999999996</v>
      </c>
      <c r="AT903">
        <v>4.7</v>
      </c>
      <c r="AU903">
        <v>5.2175000000000002</v>
      </c>
      <c r="AV903">
        <v>4.7702763819095502</v>
      </c>
      <c r="AW903">
        <v>4.1500000000000004</v>
      </c>
      <c r="AX903">
        <v>4.5999999999999996</v>
      </c>
      <c r="AY903">
        <v>5.0999999999999996</v>
      </c>
      <c r="AZ903">
        <v>4.6157785467128001</v>
      </c>
      <c r="BA903">
        <v>4.3499999999999996</v>
      </c>
      <c r="BB903">
        <v>4.84</v>
      </c>
      <c r="BC903">
        <v>5.2450000000000001</v>
      </c>
      <c r="BD903">
        <v>4.7690995260663502</v>
      </c>
      <c r="BE903">
        <v>4.2450000000000001</v>
      </c>
      <c r="BF903">
        <v>4.8499999999999996</v>
      </c>
      <c r="BG903">
        <v>6.03</v>
      </c>
      <c r="BH903">
        <v>7.2602127659574496</v>
      </c>
      <c r="BI903">
        <v>4.4424999999999999</v>
      </c>
      <c r="BJ903">
        <v>4.93</v>
      </c>
      <c r="BK903">
        <v>5.47</v>
      </c>
      <c r="BL903">
        <v>4.912109375</v>
      </c>
    </row>
    <row r="904" spans="1:64" x14ac:dyDescent="0.25">
      <c r="A904" s="15" t="str">
        <f t="shared" si="28"/>
        <v>Provisions / Avg Assets--36707</v>
      </c>
      <c r="B904" s="15" t="str">
        <f t="shared" si="29"/>
        <v>Provisions / Avg Assets</v>
      </c>
      <c r="C904">
        <v>16</v>
      </c>
      <c r="D904" s="22">
        <v>36707</v>
      </c>
      <c r="E904">
        <v>0.04</v>
      </c>
      <c r="F904">
        <v>0.12</v>
      </c>
      <c r="G904">
        <v>0.2175</v>
      </c>
      <c r="H904">
        <v>0.36833333333333301</v>
      </c>
      <c r="I904">
        <v>0</v>
      </c>
      <c r="J904">
        <v>0.1</v>
      </c>
      <c r="K904">
        <v>0.22</v>
      </c>
      <c r="L904">
        <v>0.19702581369248001</v>
      </c>
      <c r="M904">
        <v>0.03</v>
      </c>
      <c r="N904">
        <v>0.13</v>
      </c>
      <c r="O904">
        <v>0.28000000000000003</v>
      </c>
      <c r="P904">
        <v>0.22756864161849699</v>
      </c>
      <c r="Q904">
        <v>0</v>
      </c>
      <c r="R904">
        <v>0.1</v>
      </c>
      <c r="S904">
        <v>0.15</v>
      </c>
      <c r="T904">
        <v>0.16517241379310299</v>
      </c>
      <c r="U904">
        <v>0</v>
      </c>
      <c r="V904">
        <v>0.1</v>
      </c>
      <c r="W904">
        <v>0.21</v>
      </c>
      <c r="X904">
        <v>0.167367346938776</v>
      </c>
      <c r="Y904">
        <v>0</v>
      </c>
      <c r="Z904">
        <v>0.06</v>
      </c>
      <c r="AA904">
        <v>0.24</v>
      </c>
      <c r="AB904">
        <v>0.17835294117647099</v>
      </c>
      <c r="AC904">
        <v>0.01</v>
      </c>
      <c r="AD904">
        <v>0.11</v>
      </c>
      <c r="AE904">
        <v>0.23</v>
      </c>
      <c r="AF904">
        <v>0.17972477064220199</v>
      </c>
      <c r="AG904">
        <v>0</v>
      </c>
      <c r="AH904">
        <v>9.5000000000000001E-2</v>
      </c>
      <c r="AI904">
        <v>0.35749999999999998</v>
      </c>
      <c r="AJ904">
        <v>0.98428571428571399</v>
      </c>
      <c r="AK904">
        <v>0.03</v>
      </c>
      <c r="AL904">
        <v>9.5000000000000001E-2</v>
      </c>
      <c r="AM904">
        <v>0.18</v>
      </c>
      <c r="AN904">
        <v>0.11892857142857099</v>
      </c>
      <c r="AO904">
        <v>0</v>
      </c>
      <c r="AP904">
        <v>0.06</v>
      </c>
      <c r="AQ904">
        <v>0.18</v>
      </c>
      <c r="AR904">
        <v>0.132375296912114</v>
      </c>
      <c r="AS904">
        <v>4.2500000000000003E-2</v>
      </c>
      <c r="AT904">
        <v>0.13</v>
      </c>
      <c r="AU904">
        <v>0.24</v>
      </c>
      <c r="AV904">
        <v>0.22391959798995001</v>
      </c>
      <c r="AW904">
        <v>0.02</v>
      </c>
      <c r="AX904">
        <v>0.09</v>
      </c>
      <c r="AY904">
        <v>0.18</v>
      </c>
      <c r="AZ904">
        <v>0.14768166089965401</v>
      </c>
      <c r="BA904">
        <v>3.5000000000000003E-2</v>
      </c>
      <c r="BB904">
        <v>0.13</v>
      </c>
      <c r="BC904">
        <v>0.32</v>
      </c>
      <c r="BD904">
        <v>0.27336492890995301</v>
      </c>
      <c r="BE904">
        <v>0</v>
      </c>
      <c r="BF904">
        <v>0.08</v>
      </c>
      <c r="BG904">
        <v>0.32500000000000001</v>
      </c>
      <c r="BH904">
        <v>2.2804255319148901</v>
      </c>
      <c r="BI904">
        <v>7.0000000000000007E-2</v>
      </c>
      <c r="BJ904">
        <v>0.15</v>
      </c>
      <c r="BK904">
        <v>0.25750000000000001</v>
      </c>
      <c r="BL904">
        <v>0.21875</v>
      </c>
    </row>
    <row r="905" spans="1:64" x14ac:dyDescent="0.25">
      <c r="A905" s="15" t="str">
        <f t="shared" si="28"/>
        <v>Negative Earners (last 4 qtrs)--36707</v>
      </c>
      <c r="B905" s="15" t="str">
        <f t="shared" si="29"/>
        <v>Negative Earners (last 4 qtrs)</v>
      </c>
      <c r="C905">
        <v>17</v>
      </c>
      <c r="D905" s="22">
        <v>36707</v>
      </c>
      <c r="F905">
        <v>1.1111111111111101</v>
      </c>
      <c r="H905">
        <v>1</v>
      </c>
      <c r="J905">
        <v>2.09020902090209</v>
      </c>
      <c r="L905">
        <v>19</v>
      </c>
      <c r="N905">
        <v>5.2880075542965104</v>
      </c>
      <c r="P905">
        <v>448</v>
      </c>
      <c r="R905">
        <v>0</v>
      </c>
      <c r="T905">
        <v>0</v>
      </c>
      <c r="V905">
        <v>2</v>
      </c>
      <c r="X905">
        <v>10</v>
      </c>
      <c r="Z905">
        <v>1.1764705882352899</v>
      </c>
      <c r="AB905">
        <v>1</v>
      </c>
      <c r="AD905">
        <v>3.6036036036036001</v>
      </c>
      <c r="AF905">
        <v>4</v>
      </c>
      <c r="AH905">
        <v>4</v>
      </c>
      <c r="AI905"/>
      <c r="AJ905">
        <v>4</v>
      </c>
      <c r="AK905"/>
      <c r="AL905">
        <v>0</v>
      </c>
      <c r="AN905">
        <v>0</v>
      </c>
      <c r="AP905">
        <v>1.63170163170163</v>
      </c>
      <c r="AR905">
        <v>7</v>
      </c>
      <c r="AT905">
        <v>2.4630541871921201</v>
      </c>
      <c r="AV905">
        <v>10</v>
      </c>
      <c r="AX905">
        <v>1.3651877133105801</v>
      </c>
      <c r="AZ905">
        <v>4</v>
      </c>
      <c r="BB905">
        <v>4.6511627906976702</v>
      </c>
      <c r="BD905">
        <v>10</v>
      </c>
      <c r="BF905">
        <v>4.2553191489361701</v>
      </c>
      <c r="BH905">
        <v>2</v>
      </c>
      <c r="BJ905">
        <v>2.3076923076923102</v>
      </c>
      <c r="BL905">
        <v>3</v>
      </c>
    </row>
    <row r="906" spans="1:64" x14ac:dyDescent="0.25">
      <c r="A906" s="15" t="str">
        <f t="shared" si="28"/>
        <v>Noncore Funding / Liab--36707</v>
      </c>
      <c r="B906" s="15" t="str">
        <f t="shared" si="29"/>
        <v>Noncore Funding / Liab</v>
      </c>
      <c r="C906">
        <v>18</v>
      </c>
      <c r="D906" s="22">
        <v>36707</v>
      </c>
      <c r="E906">
        <v>11.981376503577099</v>
      </c>
      <c r="F906">
        <v>20.463503933389401</v>
      </c>
      <c r="G906">
        <v>29.023769672949999</v>
      </c>
      <c r="H906">
        <v>22.699912779667201</v>
      </c>
      <c r="I906">
        <v>10.5958083421403</v>
      </c>
      <c r="J906">
        <v>16.424102732960201</v>
      </c>
      <c r="K906">
        <v>23.747710023553999</v>
      </c>
      <c r="L906">
        <v>18.694304669871599</v>
      </c>
      <c r="M906">
        <v>12.9634545374313</v>
      </c>
      <c r="N906">
        <v>19.495479415854799</v>
      </c>
      <c r="O906">
        <v>27.439512738490599</v>
      </c>
      <c r="P906">
        <v>21.8083480704802</v>
      </c>
      <c r="Q906">
        <v>11.269586577128001</v>
      </c>
      <c r="R906">
        <v>16.102714992644099</v>
      </c>
      <c r="S906">
        <v>21.238182107747299</v>
      </c>
      <c r="T906">
        <v>17.333132570564501</v>
      </c>
      <c r="U906">
        <v>9.9310822199160906</v>
      </c>
      <c r="V906">
        <v>15.4278700854004</v>
      </c>
      <c r="W906">
        <v>23.576504130771902</v>
      </c>
      <c r="X906">
        <v>18.0518548628561</v>
      </c>
      <c r="Y906">
        <v>11.280370721216601</v>
      </c>
      <c r="Z906">
        <v>19.302289464865201</v>
      </c>
      <c r="AA906">
        <v>25.257618943214201</v>
      </c>
      <c r="AB906">
        <v>19.304709920854702</v>
      </c>
      <c r="AC906">
        <v>12.215419059166599</v>
      </c>
      <c r="AD906">
        <v>17.1464600972798</v>
      </c>
      <c r="AE906">
        <v>23.540867838655299</v>
      </c>
      <c r="AF906">
        <v>18.535804975799199</v>
      </c>
      <c r="AG906">
        <v>11.9397599500198</v>
      </c>
      <c r="AH906">
        <v>17.6614517687341</v>
      </c>
      <c r="AI906">
        <v>25.046685090714799</v>
      </c>
      <c r="AJ906">
        <v>24.757357435636901</v>
      </c>
      <c r="AK906">
        <v>10.553088367248201</v>
      </c>
      <c r="AL906">
        <v>16.398560834192299</v>
      </c>
      <c r="AM906">
        <v>22.174781184161802</v>
      </c>
      <c r="AN906">
        <v>18.395284530740099</v>
      </c>
      <c r="AO906">
        <v>10.5197917527477</v>
      </c>
      <c r="AP906">
        <v>15.6866614048934</v>
      </c>
      <c r="AQ906">
        <v>22.059996013553899</v>
      </c>
      <c r="AR906">
        <v>16.665628056086501</v>
      </c>
      <c r="AS906">
        <v>11.5009696896047</v>
      </c>
      <c r="AT906">
        <v>17.709154438886799</v>
      </c>
      <c r="AU906">
        <v>25.435993184109901</v>
      </c>
      <c r="AV906">
        <v>19.727251148348198</v>
      </c>
      <c r="AW906">
        <v>9.7975236078397501</v>
      </c>
      <c r="AX906">
        <v>15.1277938188429</v>
      </c>
      <c r="AY906">
        <v>22.056185255917399</v>
      </c>
      <c r="AZ906">
        <v>17.082801237510601</v>
      </c>
      <c r="BA906">
        <v>10.7428869269924</v>
      </c>
      <c r="BB906">
        <v>18.044029104772498</v>
      </c>
      <c r="BC906">
        <v>26.544361529884799</v>
      </c>
      <c r="BD906">
        <v>20.1885895478847</v>
      </c>
      <c r="BE906">
        <v>13.0144762555817</v>
      </c>
      <c r="BF906">
        <v>21.124328080609899</v>
      </c>
      <c r="BG906">
        <v>45.498292265213699</v>
      </c>
      <c r="BH906">
        <v>36.679044440978501</v>
      </c>
      <c r="BI906">
        <v>9.9799448189956408</v>
      </c>
      <c r="BJ906">
        <v>13.776954678916701</v>
      </c>
      <c r="BK906">
        <v>21.379811730149701</v>
      </c>
      <c r="BL906">
        <v>18.463769485605301</v>
      </c>
    </row>
    <row r="907" spans="1:64" x14ac:dyDescent="0.25">
      <c r="A907" s="15" t="str">
        <f t="shared" si="28"/>
        <v>Brokered Dep / Liab--36707</v>
      </c>
      <c r="B907" s="15" t="str">
        <f t="shared" si="29"/>
        <v>Brokered Dep / Liab</v>
      </c>
      <c r="C907">
        <v>19</v>
      </c>
      <c r="D907" s="22">
        <v>36707</v>
      </c>
      <c r="E907">
        <v>0</v>
      </c>
      <c r="F907">
        <v>0</v>
      </c>
      <c r="G907">
        <v>0</v>
      </c>
      <c r="H907">
        <v>2.2801971760659101</v>
      </c>
      <c r="I907">
        <v>0</v>
      </c>
      <c r="J907">
        <v>0</v>
      </c>
      <c r="K907">
        <v>0</v>
      </c>
      <c r="L907">
        <v>1.2469353373435601</v>
      </c>
      <c r="M907">
        <v>0</v>
      </c>
      <c r="N907">
        <v>0</v>
      </c>
      <c r="O907">
        <v>0</v>
      </c>
      <c r="P907">
        <v>0.65412232329919395</v>
      </c>
      <c r="Q907">
        <v>0</v>
      </c>
      <c r="R907">
        <v>0</v>
      </c>
      <c r="S907">
        <v>0</v>
      </c>
      <c r="T907">
        <v>0.10250115675467</v>
      </c>
      <c r="U907">
        <v>0</v>
      </c>
      <c r="V907">
        <v>0</v>
      </c>
      <c r="W907">
        <v>0.26756934924341302</v>
      </c>
      <c r="X907">
        <v>1.6454501557497401</v>
      </c>
      <c r="Y907">
        <v>0</v>
      </c>
      <c r="Z907">
        <v>0</v>
      </c>
      <c r="AA907">
        <v>0</v>
      </c>
      <c r="AB907">
        <v>0.20540814949064501</v>
      </c>
      <c r="AC907">
        <v>0</v>
      </c>
      <c r="AD907">
        <v>0</v>
      </c>
      <c r="AE907">
        <v>0</v>
      </c>
      <c r="AF907">
        <v>0.68185745581609303</v>
      </c>
      <c r="AG907">
        <v>0</v>
      </c>
      <c r="AH907">
        <v>0</v>
      </c>
      <c r="AI907">
        <v>0</v>
      </c>
      <c r="AJ907">
        <v>1.5833811621910301</v>
      </c>
      <c r="AK907">
        <v>0</v>
      </c>
      <c r="AL907">
        <v>0</v>
      </c>
      <c r="AM907">
        <v>2.2169935730817301</v>
      </c>
      <c r="AN907">
        <v>1.8153344828836699</v>
      </c>
      <c r="AO907">
        <v>0</v>
      </c>
      <c r="AP907">
        <v>0</v>
      </c>
      <c r="AQ907">
        <v>0</v>
      </c>
      <c r="AR907">
        <v>0.65071975211214494</v>
      </c>
      <c r="AS907">
        <v>0</v>
      </c>
      <c r="AT907">
        <v>0</v>
      </c>
      <c r="AU907">
        <v>0.70065198925107797</v>
      </c>
      <c r="AV907">
        <v>1.7629172988967099</v>
      </c>
      <c r="AW907">
        <v>0</v>
      </c>
      <c r="AX907">
        <v>0</v>
      </c>
      <c r="AY907">
        <v>0</v>
      </c>
      <c r="AZ907">
        <v>0.86886210875196801</v>
      </c>
      <c r="BA907">
        <v>0</v>
      </c>
      <c r="BB907">
        <v>0</v>
      </c>
      <c r="BC907">
        <v>0.44002271905205298</v>
      </c>
      <c r="BD907">
        <v>1.7182376911856301</v>
      </c>
      <c r="BE907">
        <v>0</v>
      </c>
      <c r="BF907">
        <v>0</v>
      </c>
      <c r="BG907">
        <v>0</v>
      </c>
      <c r="BH907">
        <v>4.4649785283879897</v>
      </c>
      <c r="BI907">
        <v>0</v>
      </c>
      <c r="BJ907">
        <v>0</v>
      </c>
      <c r="BK907">
        <v>1.4549623032494199E-2</v>
      </c>
      <c r="BL907">
        <v>2.2707951470324401</v>
      </c>
    </row>
    <row r="908" spans="1:64" x14ac:dyDescent="0.25">
      <c r="A908" s="15" t="str">
        <f t="shared" si="28"/>
        <v>Liquid Assets / Assets--36707</v>
      </c>
      <c r="B908" s="15" t="str">
        <f t="shared" si="29"/>
        <v>Liquid Assets / Assets</v>
      </c>
      <c r="C908">
        <v>20</v>
      </c>
      <c r="D908" s="22">
        <v>36707</v>
      </c>
      <c r="E908">
        <v>9.1561289480733308</v>
      </c>
      <c r="F908">
        <v>16.301610112195299</v>
      </c>
      <c r="G908">
        <v>25.350330415853399</v>
      </c>
      <c r="H908">
        <v>17.395532158441199</v>
      </c>
      <c r="I908">
        <v>8.4629501489214505</v>
      </c>
      <c r="J908">
        <v>15.1487082418799</v>
      </c>
      <c r="K908">
        <v>24.179864253393699</v>
      </c>
      <c r="L908">
        <v>17.167093108276202</v>
      </c>
      <c r="M908">
        <v>8.6132823774651701</v>
      </c>
      <c r="N908">
        <v>16.225711250724501</v>
      </c>
      <c r="O908">
        <v>25.7237527412281</v>
      </c>
      <c r="P908">
        <v>18.067773901235601</v>
      </c>
      <c r="Q908">
        <v>13.4040361912382</v>
      </c>
      <c r="R908">
        <v>20.050789444628499</v>
      </c>
      <c r="S908">
        <v>26.7806411062225</v>
      </c>
      <c r="T908">
        <v>21.9156221078069</v>
      </c>
      <c r="U908">
        <v>9.3930724809622603</v>
      </c>
      <c r="V908">
        <v>15.245732916274999</v>
      </c>
      <c r="W908">
        <v>24.1032442109945</v>
      </c>
      <c r="X908">
        <v>17.4861699055581</v>
      </c>
      <c r="Y908">
        <v>11.3098958333333</v>
      </c>
      <c r="Z908">
        <v>18.514496788803498</v>
      </c>
      <c r="AA908">
        <v>26.290050866030999</v>
      </c>
      <c r="AB908">
        <v>18.4493555866914</v>
      </c>
      <c r="AC908">
        <v>6.3138917324448904</v>
      </c>
      <c r="AD908">
        <v>14.1235999213991</v>
      </c>
      <c r="AE908">
        <v>21.756649157734099</v>
      </c>
      <c r="AF908">
        <v>15.4332023995703</v>
      </c>
      <c r="AG908">
        <v>6.4163678325358804</v>
      </c>
      <c r="AH908">
        <v>11.102265605455599</v>
      </c>
      <c r="AI908">
        <v>21.442378523321</v>
      </c>
      <c r="AJ908">
        <v>15.5483795347327</v>
      </c>
      <c r="AK908">
        <v>8.4489065770271505</v>
      </c>
      <c r="AL908">
        <v>14.799057374010401</v>
      </c>
      <c r="AM908">
        <v>23.027035202971302</v>
      </c>
      <c r="AN908">
        <v>16.918175526239398</v>
      </c>
      <c r="AO908">
        <v>7.2003078699249601</v>
      </c>
      <c r="AP908">
        <v>14.2662194258094</v>
      </c>
      <c r="AQ908">
        <v>23.7738126023619</v>
      </c>
      <c r="AR908">
        <v>16.579639725452999</v>
      </c>
      <c r="AS908">
        <v>7.8304697673818797</v>
      </c>
      <c r="AT908">
        <v>13.6805997535091</v>
      </c>
      <c r="AU908">
        <v>21.583848771356099</v>
      </c>
      <c r="AV908">
        <v>15.4155775618518</v>
      </c>
      <c r="AW908">
        <v>9.8336206395630406</v>
      </c>
      <c r="AX908">
        <v>16.172422015564401</v>
      </c>
      <c r="AY908">
        <v>24.6310740049068</v>
      </c>
      <c r="AZ908">
        <v>17.778825340562399</v>
      </c>
      <c r="BA908">
        <v>10.8126038163701</v>
      </c>
      <c r="BB908">
        <v>17.185388161670801</v>
      </c>
      <c r="BC908">
        <v>24.339334801235001</v>
      </c>
      <c r="BD908">
        <v>18.607602199230602</v>
      </c>
      <c r="BE908">
        <v>10.404867658865999</v>
      </c>
      <c r="BF908">
        <v>18.6857038296315</v>
      </c>
      <c r="BG908">
        <v>27.2705935267855</v>
      </c>
      <c r="BH908">
        <v>24.602200157258899</v>
      </c>
      <c r="BI908">
        <v>11.361471129893401</v>
      </c>
      <c r="BJ908">
        <v>15.786998357145301</v>
      </c>
      <c r="BK908">
        <v>24.145973510319301</v>
      </c>
      <c r="BL908">
        <v>18.7812720686264</v>
      </c>
    </row>
    <row r="909" spans="1:64" x14ac:dyDescent="0.25">
      <c r="A909" s="15" t="str">
        <f t="shared" si="28"/>
        <v>Net Loan Growth (last 4 qtrs)--36707</v>
      </c>
      <c r="B909" s="15" t="str">
        <f t="shared" si="29"/>
        <v>Net Loan Growth (last 4 qtrs)</v>
      </c>
      <c r="C909">
        <v>21</v>
      </c>
      <c r="D909" s="22">
        <v>36707</v>
      </c>
      <c r="E909">
        <v>5.51</v>
      </c>
      <c r="F909">
        <v>11.32</v>
      </c>
      <c r="G909">
        <v>18.96</v>
      </c>
      <c r="H909">
        <v>13.661011235955099</v>
      </c>
      <c r="I909">
        <v>4.5374999999999996</v>
      </c>
      <c r="J909">
        <v>11.234999999999999</v>
      </c>
      <c r="K909">
        <v>18.68</v>
      </c>
      <c r="L909">
        <v>13.7991590909091</v>
      </c>
      <c r="M909">
        <v>5.27</v>
      </c>
      <c r="N909">
        <v>12.395</v>
      </c>
      <c r="O909">
        <v>21.7</v>
      </c>
      <c r="P909">
        <v>18.899117720258801</v>
      </c>
      <c r="Q909">
        <v>6.7525000000000004</v>
      </c>
      <c r="R909">
        <v>11.29</v>
      </c>
      <c r="S909">
        <v>17.5075</v>
      </c>
      <c r="T909">
        <v>11.38</v>
      </c>
      <c r="U909">
        <v>5.2350000000000003</v>
      </c>
      <c r="V909">
        <v>12.01</v>
      </c>
      <c r="W909">
        <v>20.39</v>
      </c>
      <c r="X909">
        <v>15.435859213250501</v>
      </c>
      <c r="Y909">
        <v>3.14</v>
      </c>
      <c r="Z909">
        <v>10.029999999999999</v>
      </c>
      <c r="AA909">
        <v>17.079999999999998</v>
      </c>
      <c r="AB909">
        <v>11.7434117647059</v>
      </c>
      <c r="AC909">
        <v>3.45</v>
      </c>
      <c r="AD909">
        <v>6.95</v>
      </c>
      <c r="AE909">
        <v>13.815</v>
      </c>
      <c r="AF909">
        <v>10.2900917431193</v>
      </c>
      <c r="AG909">
        <v>3.0674999999999999</v>
      </c>
      <c r="AH909">
        <v>8.84</v>
      </c>
      <c r="AI909">
        <v>18.45</v>
      </c>
      <c r="AJ909">
        <v>14.0316326530612</v>
      </c>
      <c r="AK909">
        <v>8.0050000000000008</v>
      </c>
      <c r="AL909">
        <v>12.91</v>
      </c>
      <c r="AM909">
        <v>18.11</v>
      </c>
      <c r="AN909">
        <v>14.0848192771084</v>
      </c>
      <c r="AO909">
        <v>2.2200000000000002</v>
      </c>
      <c r="AP909">
        <v>6.94</v>
      </c>
      <c r="AQ909">
        <v>13.58</v>
      </c>
      <c r="AR909">
        <v>8.6237054631828993</v>
      </c>
      <c r="AS909">
        <v>7.3525</v>
      </c>
      <c r="AT909">
        <v>13.82</v>
      </c>
      <c r="AU909">
        <v>23.317499999999999</v>
      </c>
      <c r="AV909">
        <v>17.6007537688442</v>
      </c>
      <c r="AW909">
        <v>7.08</v>
      </c>
      <c r="AX909">
        <v>12.86</v>
      </c>
      <c r="AY909">
        <v>19.079999999999998</v>
      </c>
      <c r="AZ909">
        <v>15.362961672473901</v>
      </c>
      <c r="BA909">
        <v>6.9</v>
      </c>
      <c r="BB909">
        <v>15</v>
      </c>
      <c r="BC909">
        <v>23.164999999999999</v>
      </c>
      <c r="BD909">
        <v>18.626748768472901</v>
      </c>
      <c r="BE909">
        <v>3.7949999999999999</v>
      </c>
      <c r="BF909">
        <v>11.27</v>
      </c>
      <c r="BG909">
        <v>24.26</v>
      </c>
      <c r="BH909">
        <v>23.426511627907001</v>
      </c>
      <c r="BI909">
        <v>12.9575</v>
      </c>
      <c r="BJ909">
        <v>20.100000000000001</v>
      </c>
      <c r="BK909">
        <v>31.204999999999998</v>
      </c>
      <c r="BL909">
        <v>27.200901639344298</v>
      </c>
    </row>
    <row r="910" spans="1:64" x14ac:dyDescent="0.25">
      <c r="A910" s="15" t="str">
        <f t="shared" si="28"/>
        <v>Banks w/ Loan Growth (last 4 qtrs)--36707</v>
      </c>
      <c r="B910" s="15" t="str">
        <f t="shared" si="29"/>
        <v>Banks w/ Loan Growth (last 4 qtrs)</v>
      </c>
      <c r="C910">
        <v>22</v>
      </c>
      <c r="D910" s="22">
        <v>36707</v>
      </c>
      <c r="F910">
        <v>91.1111111111111</v>
      </c>
      <c r="J910">
        <v>87.898789878987898</v>
      </c>
      <c r="N910">
        <v>86.071765816808295</v>
      </c>
      <c r="R910">
        <v>86.2068965517241</v>
      </c>
      <c r="V910">
        <v>87.2</v>
      </c>
      <c r="Z910">
        <v>84.705882352941202</v>
      </c>
      <c r="AD910">
        <v>90.990990990990994</v>
      </c>
      <c r="AH910">
        <v>85</v>
      </c>
      <c r="AI910"/>
      <c r="AK910"/>
      <c r="AL910">
        <v>95.238095238095198</v>
      </c>
      <c r="AP910">
        <v>85.314685314685306</v>
      </c>
      <c r="AT910">
        <v>92.857142857142904</v>
      </c>
      <c r="AX910">
        <v>91.467576791808895</v>
      </c>
      <c r="BB910">
        <v>86.046511627906995</v>
      </c>
      <c r="BF910">
        <v>78.723404255319195</v>
      </c>
      <c r="BJ910">
        <v>90.769230769230802</v>
      </c>
    </row>
    <row r="911" spans="1:64" x14ac:dyDescent="0.25">
      <c r="A911" s="15" t="str">
        <f t="shared" si="28"/>
        <v>Equity / Assets--36799</v>
      </c>
      <c r="B911" s="15" t="str">
        <f t="shared" si="29"/>
        <v>Equity / Assets</v>
      </c>
      <c r="C911">
        <v>1</v>
      </c>
      <c r="D911" s="22">
        <v>36799</v>
      </c>
      <c r="E911">
        <v>8.3755724707247001</v>
      </c>
      <c r="F911">
        <v>9.0446396957206794</v>
      </c>
      <c r="G911">
        <v>10.5764451812788</v>
      </c>
      <c r="H911">
        <v>9.8581773257539798</v>
      </c>
      <c r="I911">
        <v>8.0575510898591993</v>
      </c>
      <c r="J911">
        <v>9.4298811983471094</v>
      </c>
      <c r="K911">
        <v>11.728276130796001</v>
      </c>
      <c r="L911">
        <v>10.434376985920499</v>
      </c>
      <c r="M911">
        <v>7.8713395741224597</v>
      </c>
      <c r="N911">
        <v>9.380911922968</v>
      </c>
      <c r="O911">
        <v>11.976243616085499</v>
      </c>
      <c r="P911">
        <v>10.696155922975199</v>
      </c>
      <c r="Q911">
        <v>9.0034027826641605</v>
      </c>
      <c r="R911">
        <v>10.985451842412701</v>
      </c>
      <c r="S911">
        <v>13.5486519269189</v>
      </c>
      <c r="T911">
        <v>11.870647310956601</v>
      </c>
      <c r="U911">
        <v>7.7937310124408503</v>
      </c>
      <c r="V911">
        <v>9.1573359436959798</v>
      </c>
      <c r="W911">
        <v>11.1373733959883</v>
      </c>
      <c r="X911">
        <v>10.134223776115</v>
      </c>
      <c r="Y911">
        <v>8.5352743340138701</v>
      </c>
      <c r="Z911">
        <v>9.4094013660104494</v>
      </c>
      <c r="AA911">
        <v>11.041237113402101</v>
      </c>
      <c r="AB911">
        <v>10.2081017242496</v>
      </c>
      <c r="AC911">
        <v>8.2239337537146096</v>
      </c>
      <c r="AD911">
        <v>9.6575074279659994</v>
      </c>
      <c r="AE911">
        <v>11.7351798379099</v>
      </c>
      <c r="AF911">
        <v>10.245331592601399</v>
      </c>
      <c r="AG911">
        <v>8.8253706979544102</v>
      </c>
      <c r="AH911">
        <v>11.287909294044301</v>
      </c>
      <c r="AI911">
        <v>14.4605382765019</v>
      </c>
      <c r="AJ911">
        <v>13.7946465118287</v>
      </c>
      <c r="AK911">
        <v>8.08288397272403</v>
      </c>
      <c r="AL911">
        <v>8.7355699068896602</v>
      </c>
      <c r="AM911">
        <v>10.8316401049536</v>
      </c>
      <c r="AN911">
        <v>9.5856613393446199</v>
      </c>
      <c r="AO911">
        <v>8.3980101559956601</v>
      </c>
      <c r="AP911">
        <v>10.171463490565399</v>
      </c>
      <c r="AQ911">
        <v>12.367237834122299</v>
      </c>
      <c r="AR911">
        <v>10.9349779455288</v>
      </c>
      <c r="AS911">
        <v>7.7290964449620896</v>
      </c>
      <c r="AT911">
        <v>8.8607659518683501</v>
      </c>
      <c r="AU911">
        <v>10.6896855766028</v>
      </c>
      <c r="AV911">
        <v>9.6084411784755499</v>
      </c>
      <c r="AW911">
        <v>7.8998226615075602</v>
      </c>
      <c r="AX911">
        <v>8.9221793446878603</v>
      </c>
      <c r="AY911">
        <v>10.900509817959</v>
      </c>
      <c r="AZ911">
        <v>9.7090580553255403</v>
      </c>
      <c r="BA911">
        <v>7.95797240917687</v>
      </c>
      <c r="BB911">
        <v>9.18450371210848</v>
      </c>
      <c r="BC911">
        <v>11.162287567868599</v>
      </c>
      <c r="BD911">
        <v>10.5986881466648</v>
      </c>
      <c r="BE911">
        <v>8.7160851389382206</v>
      </c>
      <c r="BF911">
        <v>10.7905237873857</v>
      </c>
      <c r="BG911">
        <v>16.328600405679499</v>
      </c>
      <c r="BH911">
        <v>15.7304453974225</v>
      </c>
      <c r="BI911">
        <v>7.5929414478489896</v>
      </c>
      <c r="BJ911">
        <v>8.5825129978095092</v>
      </c>
      <c r="BK911">
        <v>10.776412384296201</v>
      </c>
      <c r="BL911">
        <v>10.070873501932599</v>
      </c>
    </row>
    <row r="912" spans="1:64" x14ac:dyDescent="0.25">
      <c r="A912" s="15" t="str">
        <f t="shared" si="28"/>
        <v>Total Risk Based Capital Ratio--36799</v>
      </c>
      <c r="B912" s="15" t="str">
        <f t="shared" si="29"/>
        <v>Total Risk Based Capital Ratio</v>
      </c>
      <c r="C912">
        <v>2</v>
      </c>
      <c r="D912" s="22">
        <v>36799</v>
      </c>
      <c r="E912">
        <v>11.7013076545435</v>
      </c>
      <c r="F912">
        <v>14.0456372590202</v>
      </c>
      <c r="G912">
        <v>16.656362974925202</v>
      </c>
      <c r="H912">
        <v>15.195817896046201</v>
      </c>
      <c r="I912">
        <v>11.6271674339349</v>
      </c>
      <c r="J912">
        <v>14.144316369354</v>
      </c>
      <c r="K912">
        <v>18.349674726541899</v>
      </c>
      <c r="L912">
        <v>16.034446995519399</v>
      </c>
      <c r="M912">
        <v>12.0362705414489</v>
      </c>
      <c r="N912">
        <v>14.751422127974701</v>
      </c>
      <c r="O912">
        <v>20.042619182513</v>
      </c>
      <c r="P912">
        <v>17.838631111150999</v>
      </c>
      <c r="Q912">
        <v>13.8625179259411</v>
      </c>
      <c r="R912">
        <v>18.2006120918543</v>
      </c>
      <c r="S912">
        <v>22.7819373880026</v>
      </c>
      <c r="T912">
        <v>19.484335324616499</v>
      </c>
      <c r="U912">
        <v>11.228612075353301</v>
      </c>
      <c r="V912">
        <v>13.5060440647603</v>
      </c>
      <c r="W912">
        <v>17.272803031096299</v>
      </c>
      <c r="X912">
        <v>15.368997194625299</v>
      </c>
      <c r="Y912">
        <v>12.379487564242</v>
      </c>
      <c r="Z912">
        <v>14.496497875760699</v>
      </c>
      <c r="AA912">
        <v>17.363491674828602</v>
      </c>
      <c r="AB912">
        <v>15.7047506902084</v>
      </c>
      <c r="AC912">
        <v>12.072428472853</v>
      </c>
      <c r="AD912">
        <v>14.5720455282495</v>
      </c>
      <c r="AE912">
        <v>18.965017649981501</v>
      </c>
      <c r="AF912">
        <v>15.9691228804778</v>
      </c>
      <c r="AG912">
        <v>11.9096246793831</v>
      </c>
      <c r="AH912">
        <v>16.668487888045</v>
      </c>
      <c r="AI912">
        <v>22.157588273372902</v>
      </c>
      <c r="AJ912">
        <v>23.154872210806602</v>
      </c>
      <c r="AK912">
        <v>12.1026967468222</v>
      </c>
      <c r="AL912">
        <v>14.1556604141054</v>
      </c>
      <c r="AM912">
        <v>17.588111669858801</v>
      </c>
      <c r="AN912">
        <v>15.5055923075753</v>
      </c>
      <c r="AO912">
        <v>12.146093182664799</v>
      </c>
      <c r="AP912">
        <v>15.0270816575292</v>
      </c>
      <c r="AQ912">
        <v>19.268943237700899</v>
      </c>
      <c r="AR912">
        <v>16.694935088463801</v>
      </c>
      <c r="AS912">
        <v>10.9708494834532</v>
      </c>
      <c r="AT912">
        <v>12.9157181446344</v>
      </c>
      <c r="AU912">
        <v>15.827693285371</v>
      </c>
      <c r="AV912">
        <v>14.2286198415181</v>
      </c>
      <c r="AW912">
        <v>11.9938292911165</v>
      </c>
      <c r="AX912">
        <v>14.269917577214001</v>
      </c>
      <c r="AY912">
        <v>17.887485170750001</v>
      </c>
      <c r="AZ912">
        <v>15.7579094396049</v>
      </c>
      <c r="BA912">
        <v>10.973849679442599</v>
      </c>
      <c r="BB912">
        <v>13.210066198952401</v>
      </c>
      <c r="BC912">
        <v>17.329443641171999</v>
      </c>
      <c r="BD912">
        <v>15.5660225497847</v>
      </c>
      <c r="BE912">
        <v>12.3747901378959</v>
      </c>
      <c r="BF912">
        <v>15.9349508188381</v>
      </c>
      <c r="BG912">
        <v>24.160978384527901</v>
      </c>
      <c r="BH912">
        <v>36.418576928044999</v>
      </c>
      <c r="BI912">
        <v>10.5195786804506</v>
      </c>
      <c r="BJ912">
        <v>12.4104347826087</v>
      </c>
      <c r="BK912">
        <v>16.124929338609402</v>
      </c>
      <c r="BL912">
        <v>14.4905544483433</v>
      </c>
    </row>
    <row r="913" spans="1:64" x14ac:dyDescent="0.25">
      <c r="A913" s="15" t="str">
        <f t="shared" si="28"/>
        <v>Tier 1 Leverage Ratio--36799</v>
      </c>
      <c r="B913" s="15" t="str">
        <f t="shared" si="29"/>
        <v>Tier 1 Leverage Ratio</v>
      </c>
      <c r="C913">
        <v>3</v>
      </c>
      <c r="D913" s="22">
        <v>36799</v>
      </c>
      <c r="E913">
        <v>8.2488006830265803</v>
      </c>
      <c r="F913">
        <v>9.1834984953211904</v>
      </c>
      <c r="G913">
        <v>10.7709190239962</v>
      </c>
      <c r="H913">
        <v>9.9417142063071093</v>
      </c>
      <c r="I913">
        <v>8.0887076794583095</v>
      </c>
      <c r="J913">
        <v>9.3156244235380896</v>
      </c>
      <c r="K913">
        <v>11.531705067604801</v>
      </c>
      <c r="L913">
        <v>10.3640203048242</v>
      </c>
      <c r="M913">
        <v>7.9083384002706101</v>
      </c>
      <c r="N913">
        <v>9.3243022018498802</v>
      </c>
      <c r="O913">
        <v>11.899402265387399</v>
      </c>
      <c r="P913">
        <v>10.776977087092201</v>
      </c>
      <c r="Q913">
        <v>8.8000903216437294</v>
      </c>
      <c r="R913">
        <v>10.494858276348101</v>
      </c>
      <c r="S913">
        <v>13.3421651463924</v>
      </c>
      <c r="T913">
        <v>11.7675820577747</v>
      </c>
      <c r="U913">
        <v>7.8335074832960299</v>
      </c>
      <c r="V913">
        <v>8.9943240863270901</v>
      </c>
      <c r="W913">
        <v>11.013761602222999</v>
      </c>
      <c r="X913">
        <v>10.0817625586792</v>
      </c>
      <c r="Y913">
        <v>8.5785574647597507</v>
      </c>
      <c r="Z913">
        <v>9.5032253774024102</v>
      </c>
      <c r="AA913">
        <v>11.104695390763199</v>
      </c>
      <c r="AB913">
        <v>10.228202483389399</v>
      </c>
      <c r="AC913">
        <v>8.2102308685907399</v>
      </c>
      <c r="AD913">
        <v>9.7790997970854097</v>
      </c>
      <c r="AE913">
        <v>11.7584105020309</v>
      </c>
      <c r="AF913">
        <v>10.2745032822795</v>
      </c>
      <c r="AG913">
        <v>8.5458555906067506</v>
      </c>
      <c r="AH913">
        <v>11.335156700888399</v>
      </c>
      <c r="AI913">
        <v>14.432660711512201</v>
      </c>
      <c r="AJ913">
        <v>13.2950358937158</v>
      </c>
      <c r="AK913">
        <v>7.7689608786111304</v>
      </c>
      <c r="AL913">
        <v>8.84334997384315</v>
      </c>
      <c r="AM913">
        <v>10.906887038117899</v>
      </c>
      <c r="AN913">
        <v>9.6705283188182491</v>
      </c>
      <c r="AO913">
        <v>8.4275604099262207</v>
      </c>
      <c r="AP913">
        <v>10.2271698269897</v>
      </c>
      <c r="AQ913">
        <v>12.510147664683799</v>
      </c>
      <c r="AR913">
        <v>10.948602314280601</v>
      </c>
      <c r="AS913">
        <v>7.7704996548332197</v>
      </c>
      <c r="AT913">
        <v>8.77286956121476</v>
      </c>
      <c r="AU913">
        <v>10.533071497551401</v>
      </c>
      <c r="AV913">
        <v>9.5236400485312505</v>
      </c>
      <c r="AW913">
        <v>8.0131834415787697</v>
      </c>
      <c r="AX913">
        <v>9.0486665961688395</v>
      </c>
      <c r="AY913">
        <v>10.918878992376699</v>
      </c>
      <c r="AZ913">
        <v>9.7155295472789298</v>
      </c>
      <c r="BA913">
        <v>7.9315961694565402</v>
      </c>
      <c r="BB913">
        <v>9.0809434667001092</v>
      </c>
      <c r="BC913">
        <v>11.1080503482591</v>
      </c>
      <c r="BD913">
        <v>10.5749384054186</v>
      </c>
      <c r="BE913">
        <v>8.6892530961739194</v>
      </c>
      <c r="BF913">
        <v>10.281358453148201</v>
      </c>
      <c r="BG913">
        <v>13.760813087047101</v>
      </c>
      <c r="BH913">
        <v>13.326261138974999</v>
      </c>
      <c r="BI913">
        <v>7.6241995070933397</v>
      </c>
      <c r="BJ913">
        <v>8.5566912308690597</v>
      </c>
      <c r="BK913">
        <v>10.2694610778443</v>
      </c>
      <c r="BL913">
        <v>10.0068251976382</v>
      </c>
    </row>
    <row r="914" spans="1:64" x14ac:dyDescent="0.25">
      <c r="A914" s="15" t="str">
        <f t="shared" si="28"/>
        <v>ALLL / Nonaccrual Loans--36799</v>
      </c>
      <c r="B914" s="15" t="str">
        <f t="shared" si="29"/>
        <v>ALLL / Nonaccrual Loans</v>
      </c>
      <c r="C914">
        <v>4</v>
      </c>
      <c r="D914" s="22">
        <v>36799</v>
      </c>
      <c r="E914">
        <v>128.56056343897799</v>
      </c>
      <c r="F914">
        <v>346.08695652173901</v>
      </c>
      <c r="G914">
        <v>791.9140625</v>
      </c>
      <c r="H914">
        <v>2950.5257611226202</v>
      </c>
      <c r="I914">
        <v>143.569442393819</v>
      </c>
      <c r="J914">
        <v>316.83118513058503</v>
      </c>
      <c r="K914">
        <v>1051.4607843137301</v>
      </c>
      <c r="L914">
        <v>1419.33811228491</v>
      </c>
      <c r="M914">
        <v>141.21316731960201</v>
      </c>
      <c r="N914">
        <v>307.223113964687</v>
      </c>
      <c r="O914">
        <v>849.01960784313701</v>
      </c>
      <c r="P914">
        <v>1139.94627804381</v>
      </c>
      <c r="Q914">
        <v>79.609493062233796</v>
      </c>
      <c r="R914">
        <v>188.82023369391601</v>
      </c>
      <c r="S914">
        <v>408.54772317982997</v>
      </c>
      <c r="T914">
        <v>307.59996811797498</v>
      </c>
      <c r="U914">
        <v>156.38297872340399</v>
      </c>
      <c r="V914">
        <v>373.19587628865997</v>
      </c>
      <c r="W914">
        <v>1457.1428571428601</v>
      </c>
      <c r="X914">
        <v>1857.8927522627901</v>
      </c>
      <c r="Y914">
        <v>137.51328374070101</v>
      </c>
      <c r="Z914">
        <v>287.11656441717798</v>
      </c>
      <c r="AA914">
        <v>610.34482758620697</v>
      </c>
      <c r="AB914">
        <v>2462.5664192920399</v>
      </c>
      <c r="AC914">
        <v>150.63775510204101</v>
      </c>
      <c r="AD914">
        <v>267.331189710611</v>
      </c>
      <c r="AE914">
        <v>1075.6927083333301</v>
      </c>
      <c r="AF914">
        <v>992.78544562951595</v>
      </c>
      <c r="AG914">
        <v>223.23077767411201</v>
      </c>
      <c r="AH914">
        <v>477.45098039215702</v>
      </c>
      <c r="AI914">
        <v>1184.5141065830701</v>
      </c>
      <c r="AJ914">
        <v>2434.5222423520499</v>
      </c>
      <c r="AK914">
        <v>115.063602961643</v>
      </c>
      <c r="AL914">
        <v>228.602362383447</v>
      </c>
      <c r="AM914">
        <v>610.904255319149</v>
      </c>
      <c r="AN914">
        <v>912.54132752181204</v>
      </c>
      <c r="AO914">
        <v>144.017094017094</v>
      </c>
      <c r="AP914">
        <v>304.20560747663598</v>
      </c>
      <c r="AQ914">
        <v>1127.27272727273</v>
      </c>
      <c r="AR914">
        <v>1314.10543411503</v>
      </c>
      <c r="AS914">
        <v>158.905152758778</v>
      </c>
      <c r="AT914">
        <v>375.08051529790703</v>
      </c>
      <c r="AU914">
        <v>1233.7215909090901</v>
      </c>
      <c r="AV914">
        <v>1692.7212684460101</v>
      </c>
      <c r="AW914">
        <v>150</v>
      </c>
      <c r="AX914">
        <v>299.67532467532499</v>
      </c>
      <c r="AY914">
        <v>995.744680851064</v>
      </c>
      <c r="AZ914">
        <v>1517.1766354827701</v>
      </c>
      <c r="BA914">
        <v>136.594202898551</v>
      </c>
      <c r="BB914">
        <v>310.08771929824599</v>
      </c>
      <c r="BC914">
        <v>771.42857142857099</v>
      </c>
      <c r="BD914">
        <v>1362.7028322772301</v>
      </c>
      <c r="BE914">
        <v>161.05630097342799</v>
      </c>
      <c r="BF914">
        <v>301.35869565217399</v>
      </c>
      <c r="BG914">
        <v>700.14513061755599</v>
      </c>
      <c r="BH914">
        <v>1352.7607970189699</v>
      </c>
      <c r="BI914">
        <v>204.363143631436</v>
      </c>
      <c r="BJ914">
        <v>564.16184971098301</v>
      </c>
      <c r="BK914">
        <v>1772.0095693779899</v>
      </c>
      <c r="BL914">
        <v>2328.7884579167999</v>
      </c>
    </row>
    <row r="915" spans="1:64" x14ac:dyDescent="0.25">
      <c r="A915" s="15" t="str">
        <f t="shared" si="28"/>
        <v>[NCL + OREO] / [Total Loans + OREO]--36799</v>
      </c>
      <c r="B915" s="15" t="str">
        <f t="shared" si="29"/>
        <v>[NCL + OREO] / [Total Loans + OREO]</v>
      </c>
      <c r="C915">
        <v>5</v>
      </c>
      <c r="D915" s="22">
        <v>36799</v>
      </c>
      <c r="E915">
        <v>0.36435611478301499</v>
      </c>
      <c r="F915">
        <v>0.71294372053780697</v>
      </c>
      <c r="G915">
        <v>1.86181132037938</v>
      </c>
      <c r="H915">
        <v>1.2803025075402299</v>
      </c>
      <c r="I915">
        <v>0.234815780301037</v>
      </c>
      <c r="J915">
        <v>0.77037008560776399</v>
      </c>
      <c r="K915">
        <v>1.60330920654562</v>
      </c>
      <c r="L915">
        <v>1.1040772899667599</v>
      </c>
      <c r="M915">
        <v>0.19881703862021</v>
      </c>
      <c r="N915">
        <v>0.65884134797425198</v>
      </c>
      <c r="O915">
        <v>1.4559614812825501</v>
      </c>
      <c r="P915">
        <v>1.0260741772806199</v>
      </c>
      <c r="Q915">
        <v>0.76563796569633402</v>
      </c>
      <c r="R915">
        <v>1.56067434485061</v>
      </c>
      <c r="S915">
        <v>2.7900307843110999</v>
      </c>
      <c r="T915">
        <v>1.95401238406264</v>
      </c>
      <c r="U915">
        <v>0.177810673418033</v>
      </c>
      <c r="V915">
        <v>0.60102173695282002</v>
      </c>
      <c r="W915">
        <v>1.29512371554266</v>
      </c>
      <c r="X915">
        <v>0.91601601249710296</v>
      </c>
      <c r="Y915">
        <v>0.34792374976347301</v>
      </c>
      <c r="Z915">
        <v>1.02343118771883</v>
      </c>
      <c r="AA915">
        <v>2.1613585682429002</v>
      </c>
      <c r="AB915">
        <v>1.3864058779942099</v>
      </c>
      <c r="AC915">
        <v>0.56400624933975496</v>
      </c>
      <c r="AD915">
        <v>1.07006100726895</v>
      </c>
      <c r="AE915">
        <v>2.2851259718413699</v>
      </c>
      <c r="AF915">
        <v>1.6196594033891301</v>
      </c>
      <c r="AG915">
        <v>0.221910535689681</v>
      </c>
      <c r="AH915">
        <v>0.86914189677995901</v>
      </c>
      <c r="AI915">
        <v>1.9088236695952501</v>
      </c>
      <c r="AJ915">
        <v>1.28269686301912</v>
      </c>
      <c r="AK915">
        <v>0.32437968350465801</v>
      </c>
      <c r="AL915">
        <v>0.71812516477962796</v>
      </c>
      <c r="AM915">
        <v>1.3178262786845301</v>
      </c>
      <c r="AN915">
        <v>0.98545354201192203</v>
      </c>
      <c r="AO915">
        <v>0.30547346438796502</v>
      </c>
      <c r="AP915">
        <v>0.85296392655128905</v>
      </c>
      <c r="AQ915">
        <v>1.9226488311315899</v>
      </c>
      <c r="AR915">
        <v>1.28705238963399</v>
      </c>
      <c r="AS915">
        <v>0.23129728744963801</v>
      </c>
      <c r="AT915">
        <v>0.689594676886917</v>
      </c>
      <c r="AU915">
        <v>1.44077860018027</v>
      </c>
      <c r="AV915">
        <v>0.97322890118800498</v>
      </c>
      <c r="AW915">
        <v>0.23608747908208599</v>
      </c>
      <c r="AX915">
        <v>0.66665362026192398</v>
      </c>
      <c r="AY915">
        <v>1.3283913007806101</v>
      </c>
      <c r="AZ915">
        <v>0.92545758137522904</v>
      </c>
      <c r="BA915">
        <v>0.16007190438216901</v>
      </c>
      <c r="BB915">
        <v>0.640140579715892</v>
      </c>
      <c r="BC915">
        <v>1.5434410862355199</v>
      </c>
      <c r="BD915">
        <v>1.01352787178919</v>
      </c>
      <c r="BE915">
        <v>0.23511333470179199</v>
      </c>
      <c r="BF915">
        <v>1.0447939065915299</v>
      </c>
      <c r="BG915">
        <v>1.81651549467133</v>
      </c>
      <c r="BH915">
        <v>1.3789581786845999</v>
      </c>
      <c r="BI915">
        <v>3.55998576005696E-2</v>
      </c>
      <c r="BJ915">
        <v>0.36304486197222902</v>
      </c>
      <c r="BK915">
        <v>0.89199698357926904</v>
      </c>
      <c r="BL915">
        <v>0.58639829078251504</v>
      </c>
    </row>
    <row r="916" spans="1:64" x14ac:dyDescent="0.25">
      <c r="A916" s="15" t="str">
        <f t="shared" si="28"/>
        <v>[Noncurrent + Delinquent Loans] / [Capital + ALLL]--36799</v>
      </c>
      <c r="B916" s="15" t="str">
        <f t="shared" si="29"/>
        <v>[Noncurrent + Delinquent Loans] / [Capital + ALLL]</v>
      </c>
      <c r="C916">
        <v>6</v>
      </c>
      <c r="D916" s="22">
        <v>36799</v>
      </c>
      <c r="E916">
        <v>6.2385909531250396</v>
      </c>
      <c r="F916">
        <v>14.0397876777287</v>
      </c>
      <c r="G916">
        <v>23.6333407602236</v>
      </c>
      <c r="H916">
        <v>17.6746035401498</v>
      </c>
      <c r="I916">
        <v>5.27538482394844</v>
      </c>
      <c r="J916">
        <v>10.9520607166875</v>
      </c>
      <c r="K916">
        <v>19.910652579908099</v>
      </c>
      <c r="L916">
        <v>13.8486795284899</v>
      </c>
      <c r="M916">
        <v>4.3913254305762699</v>
      </c>
      <c r="N916">
        <v>10.089358245329</v>
      </c>
      <c r="O916">
        <v>18.3807994355166</v>
      </c>
      <c r="P916">
        <v>12.822296996118499</v>
      </c>
      <c r="Q916">
        <v>12.160956732516601</v>
      </c>
      <c r="R916">
        <v>17.873201438848898</v>
      </c>
      <c r="S916">
        <v>23.671765053353202</v>
      </c>
      <c r="T916">
        <v>18.483940238394901</v>
      </c>
      <c r="U916">
        <v>5.1521819479251398</v>
      </c>
      <c r="V916">
        <v>10.853052755399</v>
      </c>
      <c r="W916">
        <v>18.878389121606101</v>
      </c>
      <c r="X916">
        <v>12.932984447588099</v>
      </c>
      <c r="Y916">
        <v>6.8068747173224802</v>
      </c>
      <c r="Z916">
        <v>12.2080182049394</v>
      </c>
      <c r="AA916">
        <v>20.723593013584701</v>
      </c>
      <c r="AB916">
        <v>15.3720550606775</v>
      </c>
      <c r="AC916">
        <v>5.7607403896885696</v>
      </c>
      <c r="AD916">
        <v>10.994464592479501</v>
      </c>
      <c r="AE916">
        <v>20.8625287693289</v>
      </c>
      <c r="AF916">
        <v>14.5634007388886</v>
      </c>
      <c r="AG916">
        <v>2.4243109174306401</v>
      </c>
      <c r="AH916">
        <v>7.1744496293239202</v>
      </c>
      <c r="AI916">
        <v>16.737242322718501</v>
      </c>
      <c r="AJ916">
        <v>12.936478338294499</v>
      </c>
      <c r="AK916">
        <v>8.1521293427880206</v>
      </c>
      <c r="AL916">
        <v>15.758638324715401</v>
      </c>
      <c r="AM916">
        <v>28.201895302917801</v>
      </c>
      <c r="AN916">
        <v>18.815733012547799</v>
      </c>
      <c r="AO916">
        <v>4.7190994457943596</v>
      </c>
      <c r="AP916">
        <v>10.0619916968946</v>
      </c>
      <c r="AQ916">
        <v>19.178588504944599</v>
      </c>
      <c r="AR916">
        <v>12.975870839732901</v>
      </c>
      <c r="AS916">
        <v>5.47515685687274</v>
      </c>
      <c r="AT916">
        <v>11.1149557862361</v>
      </c>
      <c r="AU916">
        <v>20.132945178418101</v>
      </c>
      <c r="AV916">
        <v>13.924020486550299</v>
      </c>
      <c r="AW916">
        <v>6.8473196088847397</v>
      </c>
      <c r="AX916">
        <v>12.8593445980543</v>
      </c>
      <c r="AY916">
        <v>21.755313102937301</v>
      </c>
      <c r="AZ916">
        <v>15.4220191604029</v>
      </c>
      <c r="BA916">
        <v>5.8190560248017498</v>
      </c>
      <c r="BB916">
        <v>12.0824062685992</v>
      </c>
      <c r="BC916">
        <v>19.348119123319801</v>
      </c>
      <c r="BD916">
        <v>14.436771190272299</v>
      </c>
      <c r="BE916">
        <v>4.6815042210284004</v>
      </c>
      <c r="BF916">
        <v>9.5697750600567808</v>
      </c>
      <c r="BG916">
        <v>17.114395886889501</v>
      </c>
      <c r="BH916">
        <v>15.430169589206599</v>
      </c>
      <c r="BI916">
        <v>3.2907261354365001</v>
      </c>
      <c r="BJ916">
        <v>8.8698425353797106</v>
      </c>
      <c r="BK916">
        <v>14.274779946421701</v>
      </c>
      <c r="BL916">
        <v>10.2405575887233</v>
      </c>
    </row>
    <row r="917" spans="1:64" x14ac:dyDescent="0.25">
      <c r="A917" s="15" t="str">
        <f t="shared" si="28"/>
        <v xml:space="preserve">  Ag [NCL+DQ] / [Capital + ALLL]--36799</v>
      </c>
      <c r="B917" s="15" t="str">
        <f t="shared" si="29"/>
        <v xml:space="preserve">  Ag [NCL+DQ] / [Capital + ALLL]</v>
      </c>
      <c r="C917">
        <v>7</v>
      </c>
      <c r="D917" s="22">
        <v>36799</v>
      </c>
      <c r="E917">
        <v>0</v>
      </c>
      <c r="F917">
        <v>0</v>
      </c>
      <c r="G917">
        <v>2.6392308630605199</v>
      </c>
      <c r="H917">
        <v>2.5613220802348802</v>
      </c>
      <c r="I917">
        <v>0</v>
      </c>
      <c r="J917">
        <v>9.8995898741337907E-2</v>
      </c>
      <c r="K917">
        <v>3.2040131709905002</v>
      </c>
      <c r="L917">
        <v>2.5799031723743799</v>
      </c>
      <c r="M917">
        <v>0</v>
      </c>
      <c r="N917">
        <v>0</v>
      </c>
      <c r="O917">
        <v>0.74776844432114298</v>
      </c>
      <c r="P917">
        <v>1.1958263884423099</v>
      </c>
      <c r="Q917">
        <v>0</v>
      </c>
      <c r="R917">
        <v>0</v>
      </c>
      <c r="S917">
        <v>0</v>
      </c>
      <c r="T917">
        <v>1.4153917418325499E-2</v>
      </c>
      <c r="U917">
        <v>0</v>
      </c>
      <c r="V917">
        <v>0</v>
      </c>
      <c r="W917">
        <v>2.3599347744169501</v>
      </c>
      <c r="X917">
        <v>2.1390567693031302</v>
      </c>
      <c r="Y917">
        <v>0</v>
      </c>
      <c r="Z917">
        <v>0</v>
      </c>
      <c r="AA917">
        <v>3.4532563025210101</v>
      </c>
      <c r="AB917">
        <v>3.0296615558450299</v>
      </c>
      <c r="AC917">
        <v>0.30020349286487003</v>
      </c>
      <c r="AD917">
        <v>2.7969671440606598</v>
      </c>
      <c r="AE917">
        <v>8.6573248782065004</v>
      </c>
      <c r="AF917">
        <v>5.6926504822953996</v>
      </c>
      <c r="AG917">
        <v>0</v>
      </c>
      <c r="AH917">
        <v>0.66227466137928703</v>
      </c>
      <c r="AI917">
        <v>3.2622262536712898</v>
      </c>
      <c r="AJ917">
        <v>2.9091764944182699</v>
      </c>
      <c r="AK917">
        <v>0</v>
      </c>
      <c r="AL917">
        <v>0</v>
      </c>
      <c r="AM917">
        <v>2.3545711980686499</v>
      </c>
      <c r="AN917">
        <v>2.1125186617710101</v>
      </c>
      <c r="AO917">
        <v>0</v>
      </c>
      <c r="AP917">
        <v>1.9963950047337999</v>
      </c>
      <c r="AQ917">
        <v>6.6274915536539796</v>
      </c>
      <c r="AR917">
        <v>4.6579382058934904</v>
      </c>
      <c r="AS917">
        <v>0</v>
      </c>
      <c r="AT917">
        <v>8.4022980418971896E-2</v>
      </c>
      <c r="AU917">
        <v>2.47530447189681</v>
      </c>
      <c r="AV917">
        <v>2.2157996871153598</v>
      </c>
      <c r="AW917">
        <v>0</v>
      </c>
      <c r="AX917">
        <v>0</v>
      </c>
      <c r="AY917">
        <v>0.82756989935004299</v>
      </c>
      <c r="AZ917">
        <v>1.3359235992707501</v>
      </c>
      <c r="BA917">
        <v>0</v>
      </c>
      <c r="BB917">
        <v>0</v>
      </c>
      <c r="BC917">
        <v>0.79335467327342302</v>
      </c>
      <c r="BD917">
        <v>1.05726324474103</v>
      </c>
      <c r="BE917">
        <v>0</v>
      </c>
      <c r="BF917">
        <v>0</v>
      </c>
      <c r="BG917">
        <v>1.1820330969267101</v>
      </c>
      <c r="BH917">
        <v>1.47833143949218</v>
      </c>
      <c r="BI917">
        <v>0</v>
      </c>
      <c r="BJ917">
        <v>0</v>
      </c>
      <c r="BK917">
        <v>0</v>
      </c>
      <c r="BL917">
        <v>0.44174265904816701</v>
      </c>
    </row>
    <row r="918" spans="1:64" x14ac:dyDescent="0.25">
      <c r="A918" s="15" t="str">
        <f t="shared" si="28"/>
        <v xml:space="preserve">  CLD [NCL+DQ] / [Capital + ALLL]--36799</v>
      </c>
      <c r="B918" s="15" t="str">
        <f t="shared" si="29"/>
        <v xml:space="preserve">  CLD [NCL+DQ] / [Capital + ALLL]</v>
      </c>
      <c r="C918">
        <v>8</v>
      </c>
      <c r="D918" s="22">
        <v>36799</v>
      </c>
      <c r="E918">
        <v>0</v>
      </c>
      <c r="F918">
        <v>0</v>
      </c>
      <c r="G918">
        <v>0</v>
      </c>
      <c r="H918">
        <v>0.56607319790243604</v>
      </c>
      <c r="I918">
        <v>0</v>
      </c>
      <c r="J918">
        <v>0</v>
      </c>
      <c r="K918">
        <v>0</v>
      </c>
      <c r="L918">
        <v>0.293436037933199</v>
      </c>
      <c r="M918">
        <v>0</v>
      </c>
      <c r="N918">
        <v>0</v>
      </c>
      <c r="O918">
        <v>0</v>
      </c>
      <c r="P918">
        <v>0.428096786619453</v>
      </c>
      <c r="Q918">
        <v>0</v>
      </c>
      <c r="R918">
        <v>0</v>
      </c>
      <c r="S918">
        <v>0</v>
      </c>
      <c r="T918">
        <v>0.13056665709190299</v>
      </c>
      <c r="U918">
        <v>0</v>
      </c>
      <c r="V918">
        <v>0</v>
      </c>
      <c r="W918">
        <v>0</v>
      </c>
      <c r="X918">
        <v>0.28873128389281</v>
      </c>
      <c r="Y918">
        <v>0</v>
      </c>
      <c r="Z918">
        <v>0</v>
      </c>
      <c r="AA918">
        <v>2.7586206896551699E-2</v>
      </c>
      <c r="AB918">
        <v>0.75825600072895205</v>
      </c>
      <c r="AC918">
        <v>0</v>
      </c>
      <c r="AD918">
        <v>0</v>
      </c>
      <c r="AE918">
        <v>0</v>
      </c>
      <c r="AF918">
        <v>9.6916819960969902E-2</v>
      </c>
      <c r="AG918">
        <v>0</v>
      </c>
      <c r="AH918">
        <v>0</v>
      </c>
      <c r="AI918">
        <v>0</v>
      </c>
      <c r="AJ918">
        <v>0.445791458095884</v>
      </c>
      <c r="AK918">
        <v>0</v>
      </c>
      <c r="AL918">
        <v>0</v>
      </c>
      <c r="AM918">
        <v>6.9946374446257899E-3</v>
      </c>
      <c r="AN918">
        <v>0.569211405938293</v>
      </c>
      <c r="AO918">
        <v>0</v>
      </c>
      <c r="AP918">
        <v>0</v>
      </c>
      <c r="AQ918">
        <v>0</v>
      </c>
      <c r="AR918">
        <v>0.15214609648372099</v>
      </c>
      <c r="AS918">
        <v>0</v>
      </c>
      <c r="AT918">
        <v>0</v>
      </c>
      <c r="AU918">
        <v>0</v>
      </c>
      <c r="AV918">
        <v>0.45197433586000402</v>
      </c>
      <c r="AW918">
        <v>0</v>
      </c>
      <c r="AX918">
        <v>0</v>
      </c>
      <c r="AY918">
        <v>0</v>
      </c>
      <c r="AZ918">
        <v>0.42235827582718399</v>
      </c>
      <c r="BA918">
        <v>0</v>
      </c>
      <c r="BB918">
        <v>0</v>
      </c>
      <c r="BC918">
        <v>0</v>
      </c>
      <c r="BD918">
        <v>0.48697417301398299</v>
      </c>
      <c r="BE918">
        <v>0</v>
      </c>
      <c r="BF918">
        <v>0</v>
      </c>
      <c r="BG918">
        <v>0</v>
      </c>
      <c r="BH918">
        <v>5.4377502288021601E-2</v>
      </c>
      <c r="BI918">
        <v>0</v>
      </c>
      <c r="BJ918">
        <v>0</v>
      </c>
      <c r="BK918">
        <v>0</v>
      </c>
      <c r="BL918">
        <v>0.61704996961120895</v>
      </c>
    </row>
    <row r="919" spans="1:64" x14ac:dyDescent="0.25">
      <c r="A919" s="15" t="str">
        <f t="shared" si="28"/>
        <v xml:space="preserve">  CRE [NCL+DQ] / [Capital + ALLL]--36799</v>
      </c>
      <c r="B919" s="15" t="str">
        <f t="shared" si="29"/>
        <v xml:space="preserve">  CRE [NCL+DQ] / [Capital + ALLL]</v>
      </c>
      <c r="C919">
        <v>9</v>
      </c>
      <c r="D919" s="22">
        <v>36799</v>
      </c>
      <c r="E919">
        <v>0</v>
      </c>
      <c r="F919">
        <v>0.73611196182372995</v>
      </c>
      <c r="G919">
        <v>3.1330331191719898</v>
      </c>
      <c r="H919">
        <v>2.82860895708937</v>
      </c>
      <c r="I919">
        <v>0</v>
      </c>
      <c r="J919">
        <v>2.48308399031597E-2</v>
      </c>
      <c r="K919">
        <v>2.4839883481454801</v>
      </c>
      <c r="L919">
        <v>1.8818208073228</v>
      </c>
      <c r="M919">
        <v>0</v>
      </c>
      <c r="N919">
        <v>0.38112522686025402</v>
      </c>
      <c r="O919">
        <v>2.9002223765923101</v>
      </c>
      <c r="P919">
        <v>2.1766064578725599</v>
      </c>
      <c r="Q919">
        <v>0</v>
      </c>
      <c r="R919">
        <v>0</v>
      </c>
      <c r="S919">
        <v>4.1368493146626699</v>
      </c>
      <c r="T919">
        <v>3.5518259717473999</v>
      </c>
      <c r="U919">
        <v>0</v>
      </c>
      <c r="V919">
        <v>0</v>
      </c>
      <c r="W919">
        <v>2.4983195926229</v>
      </c>
      <c r="X919">
        <v>1.82212324352852</v>
      </c>
      <c r="Y919">
        <v>0</v>
      </c>
      <c r="Z919">
        <v>1.00570807284588</v>
      </c>
      <c r="AA919">
        <v>4.0872239306681601</v>
      </c>
      <c r="AB919">
        <v>2.7197766121597402</v>
      </c>
      <c r="AC919">
        <v>0</v>
      </c>
      <c r="AD919">
        <v>0.12312238364934699</v>
      </c>
      <c r="AE919">
        <v>1.7398939980738199</v>
      </c>
      <c r="AF919">
        <v>1.50418652753462</v>
      </c>
      <c r="AG919">
        <v>0</v>
      </c>
      <c r="AH919">
        <v>0</v>
      </c>
      <c r="AI919">
        <v>0.77411576235749002</v>
      </c>
      <c r="AJ919">
        <v>1.49151461207725</v>
      </c>
      <c r="AK919">
        <v>0</v>
      </c>
      <c r="AL919">
        <v>1.5653629032739</v>
      </c>
      <c r="AM919">
        <v>4.0279984283981598</v>
      </c>
      <c r="AN919">
        <v>3.0026982200830301</v>
      </c>
      <c r="AO919">
        <v>0</v>
      </c>
      <c r="AP919">
        <v>0</v>
      </c>
      <c r="AQ919">
        <v>1.67328372497796</v>
      </c>
      <c r="AR919">
        <v>1.4202003471148601</v>
      </c>
      <c r="AS919">
        <v>0</v>
      </c>
      <c r="AT919">
        <v>0.44235805602491801</v>
      </c>
      <c r="AU919">
        <v>3.1132119206688</v>
      </c>
      <c r="AV919">
        <v>2.1739901387788798</v>
      </c>
      <c r="AW919">
        <v>0</v>
      </c>
      <c r="AX919">
        <v>0.39842636415371402</v>
      </c>
      <c r="AY919">
        <v>2.9639040400941599</v>
      </c>
      <c r="AZ919">
        <v>2.3176094398176801</v>
      </c>
      <c r="BA919">
        <v>0</v>
      </c>
      <c r="BB919">
        <v>6.3759245090538102E-3</v>
      </c>
      <c r="BC919">
        <v>3.0567984569069901</v>
      </c>
      <c r="BD919">
        <v>2.10272993117229</v>
      </c>
      <c r="BE919">
        <v>0</v>
      </c>
      <c r="BF919">
        <v>0</v>
      </c>
      <c r="BG919">
        <v>1.75015626395214</v>
      </c>
      <c r="BH919">
        <v>1.23173196211201</v>
      </c>
      <c r="BI919">
        <v>0</v>
      </c>
      <c r="BJ919">
        <v>0</v>
      </c>
      <c r="BK919">
        <v>2.1286811779769499</v>
      </c>
      <c r="BL919">
        <v>1.7485529997166001</v>
      </c>
    </row>
    <row r="920" spans="1:64" x14ac:dyDescent="0.25">
      <c r="A920" s="15" t="str">
        <f t="shared" si="28"/>
        <v xml:space="preserve">  Res RE [NCL+DQ] / [Capital + ALLL]--36799</v>
      </c>
      <c r="B920" s="15" t="str">
        <f t="shared" si="29"/>
        <v xml:space="preserve">  Res RE [NCL+DQ] / [Capital + ALLL]</v>
      </c>
      <c r="C920">
        <v>10</v>
      </c>
      <c r="D920" s="22">
        <v>36799</v>
      </c>
      <c r="E920">
        <v>0.84182873778632905</v>
      </c>
      <c r="F920">
        <v>2.0752036852154898</v>
      </c>
      <c r="G920">
        <v>4.1591535884382802</v>
      </c>
      <c r="H920">
        <v>3.5622089768384102</v>
      </c>
      <c r="I920">
        <v>8.3661675935740504E-2</v>
      </c>
      <c r="J920">
        <v>1.32991133924405</v>
      </c>
      <c r="K920">
        <v>3.4895487868242898</v>
      </c>
      <c r="L920">
        <v>2.50955199793205</v>
      </c>
      <c r="M920">
        <v>0.178956514366336</v>
      </c>
      <c r="N920">
        <v>1.8001241464928599</v>
      </c>
      <c r="O920">
        <v>4.6619360827602696</v>
      </c>
      <c r="P920">
        <v>3.1633766771836398</v>
      </c>
      <c r="Q920">
        <v>3.0923329194117799</v>
      </c>
      <c r="R920">
        <v>5.7566765578635</v>
      </c>
      <c r="S920">
        <v>7.5662196541514497</v>
      </c>
      <c r="T920">
        <v>5.9536538809344099</v>
      </c>
      <c r="U920">
        <v>0.19837929366231299</v>
      </c>
      <c r="V920">
        <v>1.4911037626599</v>
      </c>
      <c r="W920">
        <v>3.7895759744722701</v>
      </c>
      <c r="X920">
        <v>2.5174226355595399</v>
      </c>
      <c r="Y920">
        <v>0.452284034373587</v>
      </c>
      <c r="Z920">
        <v>1.5483459036673499</v>
      </c>
      <c r="AA920">
        <v>3.0155459823937099</v>
      </c>
      <c r="AB920">
        <v>2.8013473712690802</v>
      </c>
      <c r="AC920">
        <v>0</v>
      </c>
      <c r="AD920">
        <v>0.70766638584667196</v>
      </c>
      <c r="AE920">
        <v>1.58596004401402</v>
      </c>
      <c r="AF920">
        <v>0.99994336940161599</v>
      </c>
      <c r="AG920">
        <v>0</v>
      </c>
      <c r="AH920">
        <v>7.9431639446477006E-2</v>
      </c>
      <c r="AI920">
        <v>0.72200656350594505</v>
      </c>
      <c r="AJ920">
        <v>0.64296580395802405</v>
      </c>
      <c r="AK920">
        <v>2.4781734869736201</v>
      </c>
      <c r="AL920">
        <v>4.6945721147582402</v>
      </c>
      <c r="AM920">
        <v>8.8314284253950905</v>
      </c>
      <c r="AN920">
        <v>6.1645209058049897</v>
      </c>
      <c r="AO920">
        <v>0</v>
      </c>
      <c r="AP920">
        <v>0.77068678080908404</v>
      </c>
      <c r="AQ920">
        <v>2.1436260635003799</v>
      </c>
      <c r="AR920">
        <v>1.5041156087608301</v>
      </c>
      <c r="AS920">
        <v>0.25537157824603701</v>
      </c>
      <c r="AT920">
        <v>1.34887852557194</v>
      </c>
      <c r="AU920">
        <v>3.5418247126199698</v>
      </c>
      <c r="AV920">
        <v>2.6988696702708501</v>
      </c>
      <c r="AW920">
        <v>1.36091866772112</v>
      </c>
      <c r="AX920">
        <v>3.6057365556021601</v>
      </c>
      <c r="AY920">
        <v>6.8924853742182801</v>
      </c>
      <c r="AZ920">
        <v>4.7994690271458698</v>
      </c>
      <c r="BA920">
        <v>0</v>
      </c>
      <c r="BB920">
        <v>1.0205415974902099</v>
      </c>
      <c r="BC920">
        <v>2.9081753745811199</v>
      </c>
      <c r="BD920">
        <v>2.0326983072962399</v>
      </c>
      <c r="BE920">
        <v>0</v>
      </c>
      <c r="BF920">
        <v>0.661721931355439</v>
      </c>
      <c r="BG920">
        <v>1.9745024875621899</v>
      </c>
      <c r="BH920">
        <v>1.52042364353786</v>
      </c>
      <c r="BI920">
        <v>0</v>
      </c>
      <c r="BJ920">
        <v>0.97159940209267603</v>
      </c>
      <c r="BK920">
        <v>3.3944189920866301</v>
      </c>
      <c r="BL920">
        <v>2.2218898102600502</v>
      </c>
    </row>
    <row r="921" spans="1:64" x14ac:dyDescent="0.25">
      <c r="A921" s="15" t="str">
        <f t="shared" si="28"/>
        <v xml:space="preserve">  C&amp;I [NCL+DQ] / [Capital + ALLL]--36799</v>
      </c>
      <c r="B921" s="15" t="str">
        <f t="shared" si="29"/>
        <v xml:space="preserve">  C&amp;I [NCL+DQ] / [Capital + ALLL]</v>
      </c>
      <c r="C921">
        <v>11</v>
      </c>
      <c r="D921" s="22">
        <v>36799</v>
      </c>
      <c r="E921">
        <v>1.1410270373264999</v>
      </c>
      <c r="F921">
        <v>4.0222308169733703</v>
      </c>
      <c r="G921">
        <v>8.22206232485253</v>
      </c>
      <c r="H921">
        <v>6.3343054853908098</v>
      </c>
      <c r="I921">
        <v>0.833692838654012</v>
      </c>
      <c r="J921">
        <v>3.5924232527759599</v>
      </c>
      <c r="K921">
        <v>8.0630757328004492</v>
      </c>
      <c r="L921">
        <v>5.5408623818364902</v>
      </c>
      <c r="M921">
        <v>0.37259108749700298</v>
      </c>
      <c r="N921">
        <v>1.9804430975068501</v>
      </c>
      <c r="O921">
        <v>5.4806542172981496</v>
      </c>
      <c r="P921">
        <v>3.9243580191368999</v>
      </c>
      <c r="Q921">
        <v>1.5392022885712699</v>
      </c>
      <c r="R921">
        <v>4.7473929812866098</v>
      </c>
      <c r="S921">
        <v>8.1169595720427807</v>
      </c>
      <c r="T921">
        <v>5.7598625505235903</v>
      </c>
      <c r="U921">
        <v>0.53713769368497</v>
      </c>
      <c r="V921">
        <v>3.2348290652922498</v>
      </c>
      <c r="W921">
        <v>7.6805707118751796</v>
      </c>
      <c r="X921">
        <v>5.0837939876669704</v>
      </c>
      <c r="Y921">
        <v>1.5177304964539</v>
      </c>
      <c r="Z921">
        <v>4.4601511089446699</v>
      </c>
      <c r="AA921">
        <v>8.2766893242702899</v>
      </c>
      <c r="AB921">
        <v>6.7593291040062802</v>
      </c>
      <c r="AC921">
        <v>2.6163296082073901</v>
      </c>
      <c r="AD921">
        <v>4.9653158086892999</v>
      </c>
      <c r="AE921">
        <v>11.204830841694999</v>
      </c>
      <c r="AF921">
        <v>7.94616104232861</v>
      </c>
      <c r="AG921">
        <v>0.51831203598929199</v>
      </c>
      <c r="AH921">
        <v>1.983432792116</v>
      </c>
      <c r="AI921">
        <v>6.07788588929923</v>
      </c>
      <c r="AJ921">
        <v>4.3347040036486097</v>
      </c>
      <c r="AK921">
        <v>1.55534319463172</v>
      </c>
      <c r="AL921">
        <v>3.70289493261803</v>
      </c>
      <c r="AM921">
        <v>7.9023838181151502</v>
      </c>
      <c r="AN921">
        <v>6.46732366902895</v>
      </c>
      <c r="AO921">
        <v>1.21898674711411</v>
      </c>
      <c r="AP921">
        <v>4.3856520851456704</v>
      </c>
      <c r="AQ921">
        <v>9.3092356423298295</v>
      </c>
      <c r="AR921">
        <v>6.4384097977883297</v>
      </c>
      <c r="AS921">
        <v>0.84234626222443199</v>
      </c>
      <c r="AT921">
        <v>3.15854647773511</v>
      </c>
      <c r="AU921">
        <v>7.6974893295270803</v>
      </c>
      <c r="AV921">
        <v>5.22841815853279</v>
      </c>
      <c r="AW921">
        <v>0.69979017715835301</v>
      </c>
      <c r="AX921">
        <v>2.93803625841243</v>
      </c>
      <c r="AY921">
        <v>6.8084262438385998</v>
      </c>
      <c r="AZ921">
        <v>4.7420230444535996</v>
      </c>
      <c r="BA921">
        <v>1.2907047282066499</v>
      </c>
      <c r="BB921">
        <v>4.9123532078520702</v>
      </c>
      <c r="BC921">
        <v>11.1832905478238</v>
      </c>
      <c r="BD921">
        <v>7.2862881320536799</v>
      </c>
      <c r="BE921">
        <v>0</v>
      </c>
      <c r="BF921">
        <v>1.4708023882335799</v>
      </c>
      <c r="BG921">
        <v>4.5209456656988802</v>
      </c>
      <c r="BH921">
        <v>3.1471671599921902</v>
      </c>
      <c r="BI921">
        <v>0.26465798045602601</v>
      </c>
      <c r="BJ921">
        <v>1.72522445711405</v>
      </c>
      <c r="BK921">
        <v>5.7404823599760801</v>
      </c>
      <c r="BL921">
        <v>3.84364240511078</v>
      </c>
    </row>
    <row r="922" spans="1:64" x14ac:dyDescent="0.25">
      <c r="A922" s="15" t="str">
        <f t="shared" si="28"/>
        <v xml:space="preserve">  Ind [NCL+DQ] / [Capital + ALLL]--36799</v>
      </c>
      <c r="B922" s="15" t="str">
        <f t="shared" si="29"/>
        <v xml:space="preserve">  Ind [NCL+DQ] / [Capital + ALLL]</v>
      </c>
      <c r="C922">
        <v>12</v>
      </c>
      <c r="D922" s="22">
        <v>36799</v>
      </c>
      <c r="E922">
        <v>0.64354781566069497</v>
      </c>
      <c r="F922">
        <v>1.2517539102599</v>
      </c>
      <c r="G922">
        <v>2.6668261030534102</v>
      </c>
      <c r="H922">
        <v>3.81630571172294</v>
      </c>
      <c r="I922">
        <v>0.44316556903052601</v>
      </c>
      <c r="J922">
        <v>1.1720626381016399</v>
      </c>
      <c r="K922">
        <v>2.5900816466660599</v>
      </c>
      <c r="L922">
        <v>1.9747281210796199</v>
      </c>
      <c r="M922">
        <v>0.26780675138616</v>
      </c>
      <c r="N922">
        <v>1.1420740063956101</v>
      </c>
      <c r="O922">
        <v>2.8529543915073399</v>
      </c>
      <c r="P922">
        <v>2.1197432845838802</v>
      </c>
      <c r="Q922">
        <v>0.72125859327958597</v>
      </c>
      <c r="R922">
        <v>1.86680121089808</v>
      </c>
      <c r="S922">
        <v>3.8584659844351399</v>
      </c>
      <c r="T922">
        <v>2.67468805803321</v>
      </c>
      <c r="U922">
        <v>0.50169323826975198</v>
      </c>
      <c r="V922">
        <v>1.1900298227599799</v>
      </c>
      <c r="W922">
        <v>2.5562860576433901</v>
      </c>
      <c r="X922">
        <v>1.88044213556708</v>
      </c>
      <c r="Y922">
        <v>0.49356223175965702</v>
      </c>
      <c r="Z922">
        <v>1.19069096157316</v>
      </c>
      <c r="AA922">
        <v>2.59067357512953</v>
      </c>
      <c r="AB922">
        <v>1.9179775416943901</v>
      </c>
      <c r="AC922">
        <v>0.34470057520505798</v>
      </c>
      <c r="AD922">
        <v>0.91346153846153899</v>
      </c>
      <c r="AE922">
        <v>2.0860222550355099</v>
      </c>
      <c r="AF922">
        <v>1.4690425696076499</v>
      </c>
      <c r="AG922">
        <v>0.116489984684225</v>
      </c>
      <c r="AH922">
        <v>0.79407861210891595</v>
      </c>
      <c r="AI922">
        <v>2.3802314817422698</v>
      </c>
      <c r="AJ922">
        <v>5.46447459106205</v>
      </c>
      <c r="AK922">
        <v>0.57032899851122298</v>
      </c>
      <c r="AL922">
        <v>1.32811566533411</v>
      </c>
      <c r="AM922">
        <v>2.7112013677495099</v>
      </c>
      <c r="AN922">
        <v>2.2239146273087802</v>
      </c>
      <c r="AO922">
        <v>0.36593022517993401</v>
      </c>
      <c r="AP922">
        <v>1.0959280057234899</v>
      </c>
      <c r="AQ922">
        <v>2.2731640356897702</v>
      </c>
      <c r="AR922">
        <v>1.59336842425853</v>
      </c>
      <c r="AS922">
        <v>0.42857505933596302</v>
      </c>
      <c r="AT922">
        <v>1.1727311696607099</v>
      </c>
      <c r="AU922">
        <v>2.4857136282443899</v>
      </c>
      <c r="AV922">
        <v>1.8650177566583099</v>
      </c>
      <c r="AW922">
        <v>0.64798727252139698</v>
      </c>
      <c r="AX922">
        <v>1.445249794227</v>
      </c>
      <c r="AY922">
        <v>2.9515734572074299</v>
      </c>
      <c r="AZ922">
        <v>2.34075169535754</v>
      </c>
      <c r="BA922">
        <v>0.33083586951070498</v>
      </c>
      <c r="BB922">
        <v>1.1224649208714299</v>
      </c>
      <c r="BC922">
        <v>2.5584207541341502</v>
      </c>
      <c r="BD922">
        <v>1.8092881420492399</v>
      </c>
      <c r="BE922">
        <v>0.43843624406284298</v>
      </c>
      <c r="BF922">
        <v>0.98930907930429202</v>
      </c>
      <c r="BG922">
        <v>4.7561309500527997</v>
      </c>
      <c r="BH922">
        <v>8.1991905319898208</v>
      </c>
      <c r="BI922">
        <v>0.30146425495262702</v>
      </c>
      <c r="BJ922">
        <v>0.850065953392936</v>
      </c>
      <c r="BK922">
        <v>1.7450070607222099</v>
      </c>
      <c r="BL922">
        <v>1.4099652350637299</v>
      </c>
    </row>
    <row r="923" spans="1:64" x14ac:dyDescent="0.25">
      <c r="A923" s="15" t="str">
        <f t="shared" si="28"/>
        <v xml:space="preserve">  OREO / [Capital + ALLL]--36799</v>
      </c>
      <c r="B923" s="15" t="str">
        <f t="shared" si="29"/>
        <v xml:space="preserve">  OREO / [Capital + ALLL]</v>
      </c>
      <c r="C923">
        <v>13</v>
      </c>
      <c r="D923" s="22">
        <v>36799</v>
      </c>
      <c r="E923">
        <v>0</v>
      </c>
      <c r="F923">
        <v>0</v>
      </c>
      <c r="G923">
        <v>0.60390325992660199</v>
      </c>
      <c r="H923">
        <v>0.713406617891711</v>
      </c>
      <c r="I923">
        <v>0</v>
      </c>
      <c r="J923">
        <v>0</v>
      </c>
      <c r="K923">
        <v>0.63218277912086795</v>
      </c>
      <c r="L923">
        <v>0.63617983855278504</v>
      </c>
      <c r="M923">
        <v>0</v>
      </c>
      <c r="N923">
        <v>0</v>
      </c>
      <c r="O923">
        <v>0.89907353398022205</v>
      </c>
      <c r="P923">
        <v>0.87034344241588002</v>
      </c>
      <c r="Q923">
        <v>0.192382010349267</v>
      </c>
      <c r="R923">
        <v>0.60630973178501701</v>
      </c>
      <c r="S923">
        <v>2.6368167864955998</v>
      </c>
      <c r="T923">
        <v>1.82988979742068</v>
      </c>
      <c r="U923">
        <v>0</v>
      </c>
      <c r="V923">
        <v>0</v>
      </c>
      <c r="W923">
        <v>0.26504327855930099</v>
      </c>
      <c r="X923">
        <v>0.50382332523123197</v>
      </c>
      <c r="Y923">
        <v>0</v>
      </c>
      <c r="Z923">
        <v>0</v>
      </c>
      <c r="AA923">
        <v>0.897622513343037</v>
      </c>
      <c r="AB923">
        <v>0.952514217114386</v>
      </c>
      <c r="AC923">
        <v>0</v>
      </c>
      <c r="AD923">
        <v>0</v>
      </c>
      <c r="AE923">
        <v>1.03177468796725</v>
      </c>
      <c r="AF923">
        <v>1.00031032555712</v>
      </c>
      <c r="AG923">
        <v>0</v>
      </c>
      <c r="AH923">
        <v>0</v>
      </c>
      <c r="AI923">
        <v>0.711221797576995</v>
      </c>
      <c r="AJ923">
        <v>0.82564449223589098</v>
      </c>
      <c r="AK923">
        <v>0</v>
      </c>
      <c r="AL923">
        <v>0</v>
      </c>
      <c r="AM923">
        <v>0.46773461302616998</v>
      </c>
      <c r="AN923">
        <v>0.57873830566095896</v>
      </c>
      <c r="AO923">
        <v>0</v>
      </c>
      <c r="AP923">
        <v>0</v>
      </c>
      <c r="AQ923">
        <v>0.65022861474568605</v>
      </c>
      <c r="AR923">
        <v>0.61629141699507906</v>
      </c>
      <c r="AS923">
        <v>0</v>
      </c>
      <c r="AT923">
        <v>0</v>
      </c>
      <c r="AU923">
        <v>0.653045331171072</v>
      </c>
      <c r="AV923">
        <v>0.67491272145645997</v>
      </c>
      <c r="AW923">
        <v>0</v>
      </c>
      <c r="AX923">
        <v>0</v>
      </c>
      <c r="AY923">
        <v>0.61778589428797903</v>
      </c>
      <c r="AZ923">
        <v>0.64277419011357495</v>
      </c>
      <c r="BA923">
        <v>0</v>
      </c>
      <c r="BB923">
        <v>0</v>
      </c>
      <c r="BC923">
        <v>0.80164234298761305</v>
      </c>
      <c r="BD923">
        <v>0.68997895958572997</v>
      </c>
      <c r="BE923">
        <v>0</v>
      </c>
      <c r="BF923">
        <v>0</v>
      </c>
      <c r="BG923">
        <v>0.36107402220992002</v>
      </c>
      <c r="BH923">
        <v>0.54009245782205595</v>
      </c>
      <c r="BI923">
        <v>0</v>
      </c>
      <c r="BJ923">
        <v>0</v>
      </c>
      <c r="BK923">
        <v>0.11143210895584001</v>
      </c>
      <c r="BL923">
        <v>0.385719763767149</v>
      </c>
    </row>
    <row r="924" spans="1:64" x14ac:dyDescent="0.25">
      <c r="A924" s="15" t="str">
        <f t="shared" si="28"/>
        <v>ROAA--36799</v>
      </c>
      <c r="B924" s="15" t="str">
        <f t="shared" si="29"/>
        <v>ROAA</v>
      </c>
      <c r="C924">
        <v>14</v>
      </c>
      <c r="D924" s="22">
        <v>36799</v>
      </c>
      <c r="E924">
        <v>1.01</v>
      </c>
      <c r="F924">
        <v>1.37</v>
      </c>
      <c r="G924">
        <v>1.6875</v>
      </c>
      <c r="H924">
        <v>1.3640217391304299</v>
      </c>
      <c r="I924">
        <v>0.94</v>
      </c>
      <c r="J924">
        <v>1.28</v>
      </c>
      <c r="K924">
        <v>1.66</v>
      </c>
      <c r="L924">
        <v>1.2985257142857101</v>
      </c>
      <c r="M924">
        <v>0.81</v>
      </c>
      <c r="N924">
        <v>1.1599999999999999</v>
      </c>
      <c r="O924">
        <v>1.53</v>
      </c>
      <c r="P924">
        <v>1.0970505789153</v>
      </c>
      <c r="Q924">
        <v>1.1299999999999999</v>
      </c>
      <c r="R924">
        <v>1.24</v>
      </c>
      <c r="S924">
        <v>1.35</v>
      </c>
      <c r="T924">
        <v>0.93391304347826098</v>
      </c>
      <c r="U924">
        <v>0.87749999999999995</v>
      </c>
      <c r="V924">
        <v>1.23</v>
      </c>
      <c r="W924">
        <v>1.61</v>
      </c>
      <c r="X924">
        <v>1.23142561983471</v>
      </c>
      <c r="Y924">
        <v>1.17</v>
      </c>
      <c r="Z924">
        <v>1.42</v>
      </c>
      <c r="AA924">
        <v>1.73</v>
      </c>
      <c r="AB924">
        <v>1.4357647058823499</v>
      </c>
      <c r="AC924">
        <v>1</v>
      </c>
      <c r="AD924">
        <v>1.23</v>
      </c>
      <c r="AE924">
        <v>1.665</v>
      </c>
      <c r="AF924">
        <v>1.3011009174311901</v>
      </c>
      <c r="AG924">
        <v>1.0625</v>
      </c>
      <c r="AH924">
        <v>1.54</v>
      </c>
      <c r="AI924">
        <v>2.0024999999999999</v>
      </c>
      <c r="AJ924">
        <v>1.96602040816327</v>
      </c>
      <c r="AK924">
        <v>0.875</v>
      </c>
      <c r="AL924">
        <v>1.19</v>
      </c>
      <c r="AM924">
        <v>1.52</v>
      </c>
      <c r="AN924">
        <v>1.2228048780487799</v>
      </c>
      <c r="AO924">
        <v>0.99750000000000005</v>
      </c>
      <c r="AP924">
        <v>1.3</v>
      </c>
      <c r="AQ924">
        <v>1.66</v>
      </c>
      <c r="AR924">
        <v>1.33959134615385</v>
      </c>
      <c r="AS924">
        <v>0.94</v>
      </c>
      <c r="AT924">
        <v>1.2949999999999999</v>
      </c>
      <c r="AU924">
        <v>1.67</v>
      </c>
      <c r="AV924">
        <v>1.3363118811881201</v>
      </c>
      <c r="AW924">
        <v>0.90749999999999997</v>
      </c>
      <c r="AX924">
        <v>1.25</v>
      </c>
      <c r="AY924">
        <v>1.6074999999999999</v>
      </c>
      <c r="AZ924">
        <v>1.2545070422535201</v>
      </c>
      <c r="BA924">
        <v>0.76</v>
      </c>
      <c r="BB924">
        <v>1.19</v>
      </c>
      <c r="BC924">
        <v>1.58</v>
      </c>
      <c r="BD924">
        <v>1.0826732673267301</v>
      </c>
      <c r="BE924">
        <v>0.95</v>
      </c>
      <c r="BF924">
        <v>1.43</v>
      </c>
      <c r="BG924">
        <v>2.2799999999999998</v>
      </c>
      <c r="BH924">
        <v>2.44933333333333</v>
      </c>
      <c r="BI924">
        <v>0.82</v>
      </c>
      <c r="BJ924">
        <v>1.27</v>
      </c>
      <c r="BK924">
        <v>1.72</v>
      </c>
      <c r="BL924">
        <v>1.11503937007874</v>
      </c>
    </row>
    <row r="925" spans="1:64" x14ac:dyDescent="0.25">
      <c r="A925" s="15" t="str">
        <f t="shared" si="28"/>
        <v>NIM--36799</v>
      </c>
      <c r="B925" s="15" t="str">
        <f t="shared" si="29"/>
        <v>NIM</v>
      </c>
      <c r="C925">
        <v>15</v>
      </c>
      <c r="D925" s="22">
        <v>36799</v>
      </c>
      <c r="E925">
        <v>4.3925000000000001</v>
      </c>
      <c r="F925">
        <v>4.88</v>
      </c>
      <c r="G925">
        <v>5.2350000000000003</v>
      </c>
      <c r="H925">
        <v>5.1073913043478303</v>
      </c>
      <c r="I925">
        <v>4.25</v>
      </c>
      <c r="J925">
        <v>4.66</v>
      </c>
      <c r="K925">
        <v>5.13</v>
      </c>
      <c r="L925">
        <v>4.7297371428571404</v>
      </c>
      <c r="M925">
        <v>4.0199999999999996</v>
      </c>
      <c r="N925">
        <v>4.51</v>
      </c>
      <c r="O925">
        <v>5.0999999999999996</v>
      </c>
      <c r="P925">
        <v>4.5833284582571601</v>
      </c>
      <c r="Q925">
        <v>4.585</v>
      </c>
      <c r="R925">
        <v>4.8099999999999996</v>
      </c>
      <c r="S925">
        <v>5.23</v>
      </c>
      <c r="T925">
        <v>4.9260869565217398</v>
      </c>
      <c r="U925">
        <v>4.24</v>
      </c>
      <c r="V925">
        <v>4.625</v>
      </c>
      <c r="W925">
        <v>5.0724999999999998</v>
      </c>
      <c r="X925">
        <v>4.6807024793388399</v>
      </c>
      <c r="Y925">
        <v>4.87</v>
      </c>
      <c r="Z925">
        <v>5.2</v>
      </c>
      <c r="AA925">
        <v>5.6</v>
      </c>
      <c r="AB925">
        <v>5.2211764705882304</v>
      </c>
      <c r="AC925">
        <v>4.2300000000000004</v>
      </c>
      <c r="AD925">
        <v>4.5199999999999996</v>
      </c>
      <c r="AE925">
        <v>4.9749999999999996</v>
      </c>
      <c r="AF925">
        <v>4.5587155963302797</v>
      </c>
      <c r="AG925">
        <v>4.3224999999999998</v>
      </c>
      <c r="AH925">
        <v>4.7350000000000003</v>
      </c>
      <c r="AI925">
        <v>5.3274999999999997</v>
      </c>
      <c r="AJ925">
        <v>6.3095918367346897</v>
      </c>
      <c r="AK925">
        <v>3.95</v>
      </c>
      <c r="AL925">
        <v>4.2850000000000001</v>
      </c>
      <c r="AM925">
        <v>4.6974999999999998</v>
      </c>
      <c r="AN925">
        <v>4.3495121951219504</v>
      </c>
      <c r="AO925">
        <v>4.24</v>
      </c>
      <c r="AP925">
        <v>4.59</v>
      </c>
      <c r="AQ925">
        <v>5.0225</v>
      </c>
      <c r="AR925">
        <v>4.6397596153846203</v>
      </c>
      <c r="AS925">
        <v>4.29</v>
      </c>
      <c r="AT925">
        <v>4.72</v>
      </c>
      <c r="AU925">
        <v>5.27</v>
      </c>
      <c r="AV925">
        <v>4.7965594059405898</v>
      </c>
      <c r="AW925">
        <v>4.1900000000000004</v>
      </c>
      <c r="AX925">
        <v>4.62</v>
      </c>
      <c r="AY925">
        <v>5.1050000000000004</v>
      </c>
      <c r="AZ925">
        <v>4.6464084507042296</v>
      </c>
      <c r="BA925">
        <v>4.33</v>
      </c>
      <c r="BB925">
        <v>4.79</v>
      </c>
      <c r="BC925">
        <v>5.2474999999999996</v>
      </c>
      <c r="BD925">
        <v>4.7887623762376199</v>
      </c>
      <c r="BE925">
        <v>4.22</v>
      </c>
      <c r="BF925">
        <v>4.6500000000000004</v>
      </c>
      <c r="BG925">
        <v>5.97</v>
      </c>
      <c r="BH925">
        <v>7.6784444444444402</v>
      </c>
      <c r="BI925">
        <v>4.4000000000000004</v>
      </c>
      <c r="BJ925">
        <v>4.95</v>
      </c>
      <c r="BK925">
        <v>5.47</v>
      </c>
      <c r="BL925">
        <v>4.9058267716535404</v>
      </c>
    </row>
    <row r="926" spans="1:64" x14ac:dyDescent="0.25">
      <c r="A926" s="15" t="str">
        <f t="shared" si="28"/>
        <v>Provisions / Avg Assets--36799</v>
      </c>
      <c r="B926" s="15" t="str">
        <f t="shared" si="29"/>
        <v>Provisions / Avg Assets</v>
      </c>
      <c r="C926">
        <v>16</v>
      </c>
      <c r="D926" s="22">
        <v>36799</v>
      </c>
      <c r="E926">
        <v>0.03</v>
      </c>
      <c r="F926">
        <v>0.12</v>
      </c>
      <c r="G926">
        <v>0.22</v>
      </c>
      <c r="H926">
        <v>0.35641304347826103</v>
      </c>
      <c r="I926">
        <v>0.02</v>
      </c>
      <c r="J926">
        <v>0.12</v>
      </c>
      <c r="K926">
        <v>0.23</v>
      </c>
      <c r="L926">
        <v>0.20871999999999999</v>
      </c>
      <c r="M926">
        <v>0.05</v>
      </c>
      <c r="N926">
        <v>0.15</v>
      </c>
      <c r="O926">
        <v>0.3</v>
      </c>
      <c r="P926">
        <v>0.23550030469226099</v>
      </c>
      <c r="Q926">
        <v>7.0000000000000007E-2</v>
      </c>
      <c r="R926">
        <v>0.12</v>
      </c>
      <c r="S926">
        <v>0.185</v>
      </c>
      <c r="T926">
        <v>0.21652173913043499</v>
      </c>
      <c r="U926">
        <v>0.02</v>
      </c>
      <c r="V926">
        <v>0.11</v>
      </c>
      <c r="W926">
        <v>0.2225</v>
      </c>
      <c r="X926">
        <v>0.17200413223140501</v>
      </c>
      <c r="Y926">
        <v>0</v>
      </c>
      <c r="Z926">
        <v>0.1</v>
      </c>
      <c r="AA926">
        <v>0.23</v>
      </c>
      <c r="AB926">
        <v>0.20929411764705899</v>
      </c>
      <c r="AC926">
        <v>0.05</v>
      </c>
      <c r="AD926">
        <v>0.13</v>
      </c>
      <c r="AE926">
        <v>0.255</v>
      </c>
      <c r="AF926">
        <v>0.23256880733945001</v>
      </c>
      <c r="AG926">
        <v>0</v>
      </c>
      <c r="AH926">
        <v>0.12</v>
      </c>
      <c r="AI926">
        <v>0.35</v>
      </c>
      <c r="AJ926">
        <v>1.7867346938775499</v>
      </c>
      <c r="AK926">
        <v>0.04</v>
      </c>
      <c r="AL926">
        <v>0.1</v>
      </c>
      <c r="AM926">
        <v>0.1875</v>
      </c>
      <c r="AN926">
        <v>0.15268292682926801</v>
      </c>
      <c r="AO926">
        <v>0</v>
      </c>
      <c r="AP926">
        <v>0.08</v>
      </c>
      <c r="AQ926">
        <v>0.19</v>
      </c>
      <c r="AR926">
        <v>0.13634615384615401</v>
      </c>
      <c r="AS926">
        <v>0.06</v>
      </c>
      <c r="AT926">
        <v>0.15</v>
      </c>
      <c r="AU926">
        <v>0.26</v>
      </c>
      <c r="AV926">
        <v>0.207425742574257</v>
      </c>
      <c r="AW926">
        <v>0.03</v>
      </c>
      <c r="AX926">
        <v>0.105</v>
      </c>
      <c r="AY926">
        <v>0.2</v>
      </c>
      <c r="AZ926">
        <v>0.15852112676056301</v>
      </c>
      <c r="BA926">
        <v>5.2499999999999998E-2</v>
      </c>
      <c r="BB926">
        <v>0.17499999999999999</v>
      </c>
      <c r="BC926">
        <v>0.33</v>
      </c>
      <c r="BD926">
        <v>0.29970297029703002</v>
      </c>
      <c r="BE926">
        <v>0</v>
      </c>
      <c r="BF926">
        <v>0.12</v>
      </c>
      <c r="BG926">
        <v>0.41</v>
      </c>
      <c r="BH926">
        <v>3.2160000000000002</v>
      </c>
      <c r="BI926">
        <v>7.0000000000000007E-2</v>
      </c>
      <c r="BJ926">
        <v>0.16</v>
      </c>
      <c r="BK926">
        <v>0.28000000000000003</v>
      </c>
      <c r="BL926">
        <v>0.220472440944882</v>
      </c>
    </row>
    <row r="927" spans="1:64" x14ac:dyDescent="0.25">
      <c r="A927" s="15" t="str">
        <f t="shared" si="28"/>
        <v>Negative Earners (last 4 qtrs)--36799</v>
      </c>
      <c r="B927" s="15" t="str">
        <f t="shared" si="29"/>
        <v>Negative Earners (last 4 qtrs)</v>
      </c>
      <c r="C927">
        <v>17</v>
      </c>
      <c r="D927" s="22">
        <v>36799</v>
      </c>
      <c r="F927">
        <v>2.1739130434782599</v>
      </c>
      <c r="H927">
        <v>2</v>
      </c>
      <c r="J927">
        <v>1.9079685746352399</v>
      </c>
      <c r="L927">
        <v>17</v>
      </c>
      <c r="N927">
        <v>5.4951618683550301</v>
      </c>
      <c r="P927">
        <v>460</v>
      </c>
      <c r="R927">
        <v>0</v>
      </c>
      <c r="T927">
        <v>0</v>
      </c>
      <c r="V927">
        <v>1.82926829268293</v>
      </c>
      <c r="X927">
        <v>9</v>
      </c>
      <c r="Z927">
        <v>1.1764705882352899</v>
      </c>
      <c r="AB927">
        <v>1</v>
      </c>
      <c r="AD927">
        <v>3.6036036036036001</v>
      </c>
      <c r="AF927">
        <v>4</v>
      </c>
      <c r="AH927">
        <v>3.06122448979592</v>
      </c>
      <c r="AI927"/>
      <c r="AJ927">
        <v>3</v>
      </c>
      <c r="AK927"/>
      <c r="AL927">
        <v>0</v>
      </c>
      <c r="AN927">
        <v>0</v>
      </c>
      <c r="AP927">
        <v>1.17924528301887</v>
      </c>
      <c r="AR927">
        <v>5</v>
      </c>
      <c r="AT927">
        <v>1.94174757281553</v>
      </c>
      <c r="AV927">
        <v>8</v>
      </c>
      <c r="AX927">
        <v>1.0416666666666701</v>
      </c>
      <c r="AZ927">
        <v>3</v>
      </c>
      <c r="BB927">
        <v>2.9126213592233001</v>
      </c>
      <c r="BD927">
        <v>6</v>
      </c>
      <c r="BF927">
        <v>6.6666666666666696</v>
      </c>
      <c r="BH927">
        <v>3</v>
      </c>
      <c r="BJ927">
        <v>2.32558139534884</v>
      </c>
      <c r="BL927">
        <v>3</v>
      </c>
    </row>
    <row r="928" spans="1:64" x14ac:dyDescent="0.25">
      <c r="A928" s="15" t="str">
        <f t="shared" si="28"/>
        <v>Noncore Funding / Liab--36799</v>
      </c>
      <c r="B928" s="15" t="str">
        <f t="shared" si="29"/>
        <v>Noncore Funding / Liab</v>
      </c>
      <c r="C928">
        <v>18</v>
      </c>
      <c r="D928" s="22">
        <v>36799</v>
      </c>
      <c r="E928">
        <v>11.7125529953562</v>
      </c>
      <c r="F928">
        <v>18.839880422838402</v>
      </c>
      <c r="G928">
        <v>26.635219028810599</v>
      </c>
      <c r="H928">
        <v>21.768357567748499</v>
      </c>
      <c r="I928">
        <v>10.516442192060399</v>
      </c>
      <c r="J928">
        <v>16.252823654534101</v>
      </c>
      <c r="K928">
        <v>23.6685803378939</v>
      </c>
      <c r="L928">
        <v>18.7475403903344</v>
      </c>
      <c r="M928">
        <v>13.2894487797887</v>
      </c>
      <c r="N928">
        <v>19.932838067764202</v>
      </c>
      <c r="O928">
        <v>28.034201074722699</v>
      </c>
      <c r="P928">
        <v>22.345924962608201</v>
      </c>
      <c r="Q928">
        <v>11.358587252816401</v>
      </c>
      <c r="R928">
        <v>16.876775813081</v>
      </c>
      <c r="S928">
        <v>25.550121505313498</v>
      </c>
      <c r="T928">
        <v>19.140282647442199</v>
      </c>
      <c r="U928">
        <v>9.6421939550680307</v>
      </c>
      <c r="V928">
        <v>15.2025567177137</v>
      </c>
      <c r="W928">
        <v>23.344173069573301</v>
      </c>
      <c r="X928">
        <v>17.984097784031199</v>
      </c>
      <c r="Y928">
        <v>11.8574261453196</v>
      </c>
      <c r="Z928">
        <v>17.6906401778119</v>
      </c>
      <c r="AA928">
        <v>24.325009721212499</v>
      </c>
      <c r="AB928">
        <v>18.376731579342</v>
      </c>
      <c r="AC928">
        <v>11.131070326783099</v>
      </c>
      <c r="AD928">
        <v>17.044798948116899</v>
      </c>
      <c r="AE928">
        <v>21.5339527786114</v>
      </c>
      <c r="AF928">
        <v>17.860607104504702</v>
      </c>
      <c r="AG928">
        <v>11.909105291153001</v>
      </c>
      <c r="AH928">
        <v>18.6440277326159</v>
      </c>
      <c r="AI928">
        <v>27.170081220712699</v>
      </c>
      <c r="AJ928">
        <v>27.2175753047899</v>
      </c>
      <c r="AK928">
        <v>10.6253709405709</v>
      </c>
      <c r="AL928">
        <v>17.023213377910398</v>
      </c>
      <c r="AM928">
        <v>22.188062507666402</v>
      </c>
      <c r="AN928">
        <v>18.986995275192299</v>
      </c>
      <c r="AO928">
        <v>10.9158918624625</v>
      </c>
      <c r="AP928">
        <v>15.8145673151542</v>
      </c>
      <c r="AQ928">
        <v>21.284905966107601</v>
      </c>
      <c r="AR928">
        <v>16.8367776871589</v>
      </c>
      <c r="AS928">
        <v>11.345319113837601</v>
      </c>
      <c r="AT928">
        <v>17.330513800019201</v>
      </c>
      <c r="AU928">
        <v>24.778147202323201</v>
      </c>
      <c r="AV928">
        <v>19.5573389276163</v>
      </c>
      <c r="AW928">
        <v>9.2318335179664093</v>
      </c>
      <c r="AX928">
        <v>15.1030423217756</v>
      </c>
      <c r="AY928">
        <v>22.300114245791601</v>
      </c>
      <c r="AZ928">
        <v>17.050399393109601</v>
      </c>
      <c r="BA928">
        <v>10.341514811967301</v>
      </c>
      <c r="BB928">
        <v>17.0919873729062</v>
      </c>
      <c r="BC928">
        <v>26.091963061691601</v>
      </c>
      <c r="BD928">
        <v>20.498532445403701</v>
      </c>
      <c r="BE928">
        <v>10.644973910107799</v>
      </c>
      <c r="BF928">
        <v>17.826153925142499</v>
      </c>
      <c r="BG928">
        <v>27.5082927052838</v>
      </c>
      <c r="BH928">
        <v>32.543399054301602</v>
      </c>
      <c r="BI928">
        <v>9.50143657858791</v>
      </c>
      <c r="BJ928">
        <v>13.668381875405901</v>
      </c>
      <c r="BK928">
        <v>19.590492487283498</v>
      </c>
      <c r="BL928">
        <v>18.105087805947601</v>
      </c>
    </row>
    <row r="929" spans="1:64" x14ac:dyDescent="0.25">
      <c r="A929" s="15" t="str">
        <f t="shared" si="28"/>
        <v>Brokered Dep / Liab--36799</v>
      </c>
      <c r="B929" s="15" t="str">
        <f t="shared" si="29"/>
        <v>Brokered Dep / Liab</v>
      </c>
      <c r="C929">
        <v>19</v>
      </c>
      <c r="D929" s="22">
        <v>36799</v>
      </c>
      <c r="E929">
        <v>0</v>
      </c>
      <c r="F929">
        <v>0</v>
      </c>
      <c r="G929">
        <v>0.30614708383441303</v>
      </c>
      <c r="H929">
        <v>2.2830721228540698</v>
      </c>
      <c r="I929">
        <v>0</v>
      </c>
      <c r="J929">
        <v>0</v>
      </c>
      <c r="K929">
        <v>0.13493556843308599</v>
      </c>
      <c r="L929">
        <v>1.38679785011639</v>
      </c>
      <c r="M929">
        <v>0</v>
      </c>
      <c r="N929">
        <v>0</v>
      </c>
      <c r="O929">
        <v>0</v>
      </c>
      <c r="P929">
        <v>0.73340521075120702</v>
      </c>
      <c r="Q929">
        <v>0</v>
      </c>
      <c r="R929">
        <v>0</v>
      </c>
      <c r="S929">
        <v>0</v>
      </c>
      <c r="T929">
        <v>0.12792953846077201</v>
      </c>
      <c r="U929">
        <v>0</v>
      </c>
      <c r="V929">
        <v>0</v>
      </c>
      <c r="W929">
        <v>0.28861234734666402</v>
      </c>
      <c r="X929">
        <v>1.7226051816674599</v>
      </c>
      <c r="Y929">
        <v>0</v>
      </c>
      <c r="Z929">
        <v>0</v>
      </c>
      <c r="AA929">
        <v>0</v>
      </c>
      <c r="AB929">
        <v>0.23627919489472199</v>
      </c>
      <c r="AC929">
        <v>0</v>
      </c>
      <c r="AD929">
        <v>0</v>
      </c>
      <c r="AE929">
        <v>0</v>
      </c>
      <c r="AF929">
        <v>0.71208563013454096</v>
      </c>
      <c r="AG929">
        <v>0</v>
      </c>
      <c r="AH929">
        <v>0</v>
      </c>
      <c r="AI929">
        <v>0.19171080766347801</v>
      </c>
      <c r="AJ929">
        <v>3.2988981048213502</v>
      </c>
      <c r="AK929">
        <v>0</v>
      </c>
      <c r="AL929">
        <v>0</v>
      </c>
      <c r="AM929">
        <v>2.4281674581484798</v>
      </c>
      <c r="AN929">
        <v>2.1281059121922499</v>
      </c>
      <c r="AO929">
        <v>0</v>
      </c>
      <c r="AP929">
        <v>0</v>
      </c>
      <c r="AQ929">
        <v>0</v>
      </c>
      <c r="AR929">
        <v>0.77632564471895205</v>
      </c>
      <c r="AS929">
        <v>0</v>
      </c>
      <c r="AT929">
        <v>0</v>
      </c>
      <c r="AU929">
        <v>0.416423153866672</v>
      </c>
      <c r="AV929">
        <v>1.6385245109995701</v>
      </c>
      <c r="AW929">
        <v>0</v>
      </c>
      <c r="AX929">
        <v>0</v>
      </c>
      <c r="AY929">
        <v>0</v>
      </c>
      <c r="AZ929">
        <v>0.987565508504054</v>
      </c>
      <c r="BA929">
        <v>0</v>
      </c>
      <c r="BB929">
        <v>0</v>
      </c>
      <c r="BC929">
        <v>0.97348630249428503</v>
      </c>
      <c r="BD929">
        <v>2.1149853080535301</v>
      </c>
      <c r="BE929">
        <v>0</v>
      </c>
      <c r="BF929">
        <v>0</v>
      </c>
      <c r="BG929">
        <v>1.9132307042116801E-2</v>
      </c>
      <c r="BH929">
        <v>4.4453280915463802</v>
      </c>
      <c r="BI929">
        <v>0</v>
      </c>
      <c r="BJ929">
        <v>0</v>
      </c>
      <c r="BK929">
        <v>1.9132307042116801E-2</v>
      </c>
      <c r="BL929">
        <v>2.0683757933845501</v>
      </c>
    </row>
    <row r="930" spans="1:64" x14ac:dyDescent="0.25">
      <c r="A930" s="15" t="str">
        <f t="shared" si="28"/>
        <v>Liquid Assets / Assets--36799</v>
      </c>
      <c r="B930" s="15" t="str">
        <f t="shared" si="29"/>
        <v>Liquid Assets / Assets</v>
      </c>
      <c r="C930">
        <v>20</v>
      </c>
      <c r="D930" s="22">
        <v>36799</v>
      </c>
      <c r="E930">
        <v>8.6349702514522608</v>
      </c>
      <c r="F930">
        <v>16.111335203065501</v>
      </c>
      <c r="G930">
        <v>25.650610200255599</v>
      </c>
      <c r="H930">
        <v>17.232891509717899</v>
      </c>
      <c r="I930">
        <v>8.2870000254277194</v>
      </c>
      <c r="J930">
        <v>15.0823801461783</v>
      </c>
      <c r="K930">
        <v>24.346232119136499</v>
      </c>
      <c r="L930">
        <v>17.1672124369831</v>
      </c>
      <c r="M930">
        <v>8.4737847781001694</v>
      </c>
      <c r="N930">
        <v>16.1560555289612</v>
      </c>
      <c r="O930">
        <v>25.732183167067902</v>
      </c>
      <c r="P930">
        <v>17.9841698783456</v>
      </c>
      <c r="Q930">
        <v>14.1758768860775</v>
      </c>
      <c r="R930">
        <v>21.401542453510199</v>
      </c>
      <c r="S930">
        <v>36.507989745503501</v>
      </c>
      <c r="T930">
        <v>24.182671169747898</v>
      </c>
      <c r="U930">
        <v>9.2562724764699897</v>
      </c>
      <c r="V930">
        <v>15.9033273704622</v>
      </c>
      <c r="W930">
        <v>24.631713104235502</v>
      </c>
      <c r="X930">
        <v>17.868102929504001</v>
      </c>
      <c r="Y930">
        <v>10.133184787562699</v>
      </c>
      <c r="Z930">
        <v>16.850140618722399</v>
      </c>
      <c r="AA930">
        <v>27.459766230436699</v>
      </c>
      <c r="AB930">
        <v>18.551023907511802</v>
      </c>
      <c r="AC930">
        <v>6.0441840327800396</v>
      </c>
      <c r="AD930">
        <v>12.1481578322543</v>
      </c>
      <c r="AE930">
        <v>21.045273484844301</v>
      </c>
      <c r="AF930">
        <v>14.320398774409901</v>
      </c>
      <c r="AG930">
        <v>5.4699160647441101</v>
      </c>
      <c r="AH930">
        <v>11.5010412204551</v>
      </c>
      <c r="AI930">
        <v>19.998690884178099</v>
      </c>
      <c r="AJ930">
        <v>15.093920967371</v>
      </c>
      <c r="AK930">
        <v>8.8609661210325008</v>
      </c>
      <c r="AL930">
        <v>14.3851331643748</v>
      </c>
      <c r="AM930">
        <v>23.591729584013901</v>
      </c>
      <c r="AN930">
        <v>17.117017750995299</v>
      </c>
      <c r="AO930">
        <v>7.2748514813083203</v>
      </c>
      <c r="AP930">
        <v>13.685515104671801</v>
      </c>
      <c r="AQ930">
        <v>23.4326961008193</v>
      </c>
      <c r="AR930">
        <v>16.1854765149338</v>
      </c>
      <c r="AS930">
        <v>7.8142913328152499</v>
      </c>
      <c r="AT930">
        <v>13.2399002740772</v>
      </c>
      <c r="AU930">
        <v>20.885580495067199</v>
      </c>
      <c r="AV930">
        <v>14.953161513645799</v>
      </c>
      <c r="AW930">
        <v>9.2684246204931</v>
      </c>
      <c r="AX930">
        <v>16.8211309871722</v>
      </c>
      <c r="AY930">
        <v>26.0867101255891</v>
      </c>
      <c r="AZ930">
        <v>18.336643758193301</v>
      </c>
      <c r="BA930">
        <v>9.8131428735175295</v>
      </c>
      <c r="BB930">
        <v>16.981818831360201</v>
      </c>
      <c r="BC930">
        <v>25.334220878312699</v>
      </c>
      <c r="BD930">
        <v>18.8358485197008</v>
      </c>
      <c r="BE930">
        <v>9.7451554613994595</v>
      </c>
      <c r="BF930">
        <v>19.546659994996201</v>
      </c>
      <c r="BG930">
        <v>28.260519256471699</v>
      </c>
      <c r="BH930">
        <v>25.473025569470899</v>
      </c>
      <c r="BI930">
        <v>11.145252149537701</v>
      </c>
      <c r="BJ930">
        <v>16.660092770818199</v>
      </c>
      <c r="BK930">
        <v>24.652643261750399</v>
      </c>
      <c r="BL930">
        <v>19.375154933666799</v>
      </c>
    </row>
    <row r="931" spans="1:64" x14ac:dyDescent="0.25">
      <c r="A931" s="15" t="str">
        <f t="shared" si="28"/>
        <v>Net Loan Growth (last 4 qtrs)--36799</v>
      </c>
      <c r="B931" s="15" t="str">
        <f t="shared" si="29"/>
        <v>Net Loan Growth (last 4 qtrs)</v>
      </c>
      <c r="C931">
        <v>21</v>
      </c>
      <c r="D931" s="22">
        <v>36799</v>
      </c>
      <c r="E931">
        <v>3.91</v>
      </c>
      <c r="F931">
        <v>10.54</v>
      </c>
      <c r="G931">
        <v>16.647500000000001</v>
      </c>
      <c r="H931">
        <v>18.1586956521739</v>
      </c>
      <c r="I931">
        <v>3.88</v>
      </c>
      <c r="J931">
        <v>10.42</v>
      </c>
      <c r="K931">
        <v>17.55</v>
      </c>
      <c r="L931">
        <v>13.2030662020906</v>
      </c>
      <c r="M931">
        <v>4.67</v>
      </c>
      <c r="N931">
        <v>11.42</v>
      </c>
      <c r="O931">
        <v>20.69</v>
      </c>
      <c r="P931">
        <v>18.165875329898199</v>
      </c>
      <c r="Q931">
        <v>9.0425000000000004</v>
      </c>
      <c r="R931">
        <v>14.11</v>
      </c>
      <c r="S931">
        <v>21.4025</v>
      </c>
      <c r="T931">
        <v>20.489090909090901</v>
      </c>
      <c r="U931">
        <v>5.1124999999999998</v>
      </c>
      <c r="V931">
        <v>11.44</v>
      </c>
      <c r="W931">
        <v>19.1325</v>
      </c>
      <c r="X931">
        <v>14.897172995780601</v>
      </c>
      <c r="Y931">
        <v>0.42</v>
      </c>
      <c r="Z931">
        <v>8.26</v>
      </c>
      <c r="AA931">
        <v>14.25</v>
      </c>
      <c r="AB931">
        <v>9.7508235294117593</v>
      </c>
      <c r="AC931">
        <v>1.87</v>
      </c>
      <c r="AD931">
        <v>7</v>
      </c>
      <c r="AE931">
        <v>13.7</v>
      </c>
      <c r="AF931">
        <v>10.3537614678899</v>
      </c>
      <c r="AG931">
        <v>2.5975000000000001</v>
      </c>
      <c r="AH931">
        <v>9.14</v>
      </c>
      <c r="AI931">
        <v>17.535</v>
      </c>
      <c r="AJ931">
        <v>10.161875</v>
      </c>
      <c r="AK931">
        <v>6.97</v>
      </c>
      <c r="AL931">
        <v>11.1</v>
      </c>
      <c r="AM931">
        <v>18.5</v>
      </c>
      <c r="AN931">
        <v>13.586172839506199</v>
      </c>
      <c r="AO931">
        <v>1.605</v>
      </c>
      <c r="AP931">
        <v>6.84</v>
      </c>
      <c r="AQ931">
        <v>12.585000000000001</v>
      </c>
      <c r="AR931">
        <v>7.8260240963855399</v>
      </c>
      <c r="AS931">
        <v>6.9225000000000003</v>
      </c>
      <c r="AT931">
        <v>13.73</v>
      </c>
      <c r="AU931">
        <v>22.767499999999998</v>
      </c>
      <c r="AV931">
        <v>17.625371287128701</v>
      </c>
      <c r="AW931">
        <v>6.42</v>
      </c>
      <c r="AX931">
        <v>11.74</v>
      </c>
      <c r="AY931">
        <v>19.100000000000001</v>
      </c>
      <c r="AZ931">
        <v>14.9951245551601</v>
      </c>
      <c r="BA931">
        <v>6.3</v>
      </c>
      <c r="BB931">
        <v>13.52</v>
      </c>
      <c r="BC931">
        <v>22.73</v>
      </c>
      <c r="BD931">
        <v>17.357743589743599</v>
      </c>
      <c r="BE931">
        <v>3.585</v>
      </c>
      <c r="BF931">
        <v>13.725</v>
      </c>
      <c r="BG931">
        <v>22.587499999999999</v>
      </c>
      <c r="BH931">
        <v>16.956428571428599</v>
      </c>
      <c r="BI931">
        <v>11.91</v>
      </c>
      <c r="BJ931">
        <v>19.885000000000002</v>
      </c>
      <c r="BK931">
        <v>29.362500000000001</v>
      </c>
      <c r="BL931">
        <v>28.7045833333333</v>
      </c>
    </row>
    <row r="932" spans="1:64" x14ac:dyDescent="0.25">
      <c r="A932" s="15" t="str">
        <f t="shared" si="28"/>
        <v>Banks w/ Loan Growth (last 4 qtrs)--36799</v>
      </c>
      <c r="B932" s="15" t="str">
        <f t="shared" si="29"/>
        <v>Banks w/ Loan Growth (last 4 qtrs)</v>
      </c>
      <c r="C932">
        <v>22</v>
      </c>
      <c r="D932" s="22">
        <v>36799</v>
      </c>
      <c r="F932">
        <v>86.956521739130395</v>
      </c>
      <c r="J932">
        <v>85.297418630752006</v>
      </c>
      <c r="N932">
        <v>85.330307012304402</v>
      </c>
      <c r="R932">
        <v>95.652173913043498</v>
      </c>
      <c r="V932">
        <v>85.975609756097597</v>
      </c>
      <c r="Z932">
        <v>76.470588235294102</v>
      </c>
      <c r="AD932">
        <v>84.684684684684697</v>
      </c>
      <c r="AH932">
        <v>82.653061224489804</v>
      </c>
      <c r="AI932"/>
      <c r="AK932"/>
      <c r="AL932">
        <v>91.463414634146304</v>
      </c>
      <c r="AP932">
        <v>81.132075471698101</v>
      </c>
      <c r="AT932">
        <v>92.475728155339795</v>
      </c>
      <c r="AX932">
        <v>89.5833333333333</v>
      </c>
      <c r="BB932">
        <v>83.980582524271796</v>
      </c>
      <c r="BF932">
        <v>77.7777777777778</v>
      </c>
      <c r="BJ932">
        <v>89.922480620155</v>
      </c>
    </row>
    <row r="933" spans="1:64" x14ac:dyDescent="0.25">
      <c r="A933" s="15" t="str">
        <f t="shared" si="28"/>
        <v>Equity / Assets--36891</v>
      </c>
      <c r="B933" s="15" t="str">
        <f t="shared" si="29"/>
        <v>Equity / Assets</v>
      </c>
      <c r="C933">
        <v>1</v>
      </c>
      <c r="D933" s="22">
        <v>36891</v>
      </c>
      <c r="E933">
        <v>8.4844031291821693</v>
      </c>
      <c r="F933">
        <v>9.2810444539747596</v>
      </c>
      <c r="G933">
        <v>10.7211876317639</v>
      </c>
      <c r="H933">
        <v>9.9007324406235409</v>
      </c>
      <c r="I933">
        <v>8.1312694089525408</v>
      </c>
      <c r="J933">
        <v>9.4139751481199703</v>
      </c>
      <c r="K933">
        <v>11.5946789388027</v>
      </c>
      <c r="L933">
        <v>10.3984052575712</v>
      </c>
      <c r="M933">
        <v>7.9583444420207297</v>
      </c>
      <c r="N933">
        <v>9.4120517199316893</v>
      </c>
      <c r="O933">
        <v>11.9974955740749</v>
      </c>
      <c r="P933">
        <v>10.742264633280101</v>
      </c>
      <c r="Q933">
        <v>9.0321129152894404</v>
      </c>
      <c r="R933">
        <v>10.284732449680901</v>
      </c>
      <c r="S933">
        <v>13.4794256962343</v>
      </c>
      <c r="T933">
        <v>11.5922437428452</v>
      </c>
      <c r="U933">
        <v>7.9106718850057396</v>
      </c>
      <c r="V933">
        <v>9.2358180965775905</v>
      </c>
      <c r="W933">
        <v>11.285592970039801</v>
      </c>
      <c r="X933">
        <v>10.1707826504627</v>
      </c>
      <c r="Y933">
        <v>8.6964498676683899</v>
      </c>
      <c r="Z933">
        <v>9.4653740699506699</v>
      </c>
      <c r="AA933">
        <v>11.6653757663069</v>
      </c>
      <c r="AB933">
        <v>10.348195306554301</v>
      </c>
      <c r="AC933">
        <v>8.0646923957442205</v>
      </c>
      <c r="AD933">
        <v>9.7067977587131402</v>
      </c>
      <c r="AE933">
        <v>11.6393781462977</v>
      </c>
      <c r="AF933">
        <v>10.2211316694647</v>
      </c>
      <c r="AG933">
        <v>8.7074192922152793</v>
      </c>
      <c r="AH933">
        <v>10.8329736728528</v>
      </c>
      <c r="AI933">
        <v>13.576971214017499</v>
      </c>
      <c r="AJ933">
        <v>13.601744612137701</v>
      </c>
      <c r="AK933">
        <v>8.0876599008190393</v>
      </c>
      <c r="AL933">
        <v>8.7160894606206192</v>
      </c>
      <c r="AM933">
        <v>10.7350539760963</v>
      </c>
      <c r="AN933">
        <v>9.6110064006757003</v>
      </c>
      <c r="AO933">
        <v>8.5621523102467201</v>
      </c>
      <c r="AP933">
        <v>10.143462108788301</v>
      </c>
      <c r="AQ933">
        <v>12.2216454508533</v>
      </c>
      <c r="AR933">
        <v>10.882257074365</v>
      </c>
      <c r="AS933">
        <v>7.8670399939050499</v>
      </c>
      <c r="AT933">
        <v>8.9400872806940104</v>
      </c>
      <c r="AU933">
        <v>10.760603618863801</v>
      </c>
      <c r="AV933">
        <v>9.64233430069965</v>
      </c>
      <c r="AW933">
        <v>7.8689896928791896</v>
      </c>
      <c r="AX933">
        <v>9.0661760080518299</v>
      </c>
      <c r="AY933">
        <v>10.881568220558799</v>
      </c>
      <c r="AZ933">
        <v>9.7332358794922502</v>
      </c>
      <c r="BA933">
        <v>8.0416821126972593</v>
      </c>
      <c r="BB933">
        <v>9.2922801940590691</v>
      </c>
      <c r="BC933">
        <v>11.3380134809381</v>
      </c>
      <c r="BD933">
        <v>10.51992804386</v>
      </c>
      <c r="BE933">
        <v>8.3627690479334493</v>
      </c>
      <c r="BF933">
        <v>10.3355633988305</v>
      </c>
      <c r="BG933">
        <v>14.2741718287099</v>
      </c>
      <c r="BH933">
        <v>16.1256194873888</v>
      </c>
      <c r="BI933">
        <v>7.7686190666193502</v>
      </c>
      <c r="BJ933">
        <v>8.9182459089673891</v>
      </c>
      <c r="BK933">
        <v>10.910804503078801</v>
      </c>
      <c r="BL933">
        <v>10.0301994553457</v>
      </c>
    </row>
    <row r="934" spans="1:64" x14ac:dyDescent="0.25">
      <c r="A934" s="15" t="str">
        <f t="shared" si="28"/>
        <v>Total Risk Based Capital Ratio--36891</v>
      </c>
      <c r="B934" s="15" t="str">
        <f t="shared" si="29"/>
        <v>Total Risk Based Capital Ratio</v>
      </c>
      <c r="C934">
        <v>2</v>
      </c>
      <c r="D934" s="22">
        <v>36891</v>
      </c>
      <c r="E934">
        <v>12.023504997422901</v>
      </c>
      <c r="F934">
        <v>13.6801938879708</v>
      </c>
      <c r="G934">
        <v>16.907754274656199</v>
      </c>
      <c r="H934">
        <v>15.172461435171501</v>
      </c>
      <c r="I934">
        <v>11.738299367362099</v>
      </c>
      <c r="J934">
        <v>13.9827995255042</v>
      </c>
      <c r="K934">
        <v>18.118051274275398</v>
      </c>
      <c r="L934">
        <v>15.836024483925801</v>
      </c>
      <c r="M934">
        <v>11.908545617891599</v>
      </c>
      <c r="N934">
        <v>14.5729778581112</v>
      </c>
      <c r="O934">
        <v>19.764478425169202</v>
      </c>
      <c r="P934">
        <v>17.664131317606198</v>
      </c>
      <c r="Q934">
        <v>13.957939383889499</v>
      </c>
      <c r="R934">
        <v>17.376073863959601</v>
      </c>
      <c r="S934">
        <v>22.286653239122899</v>
      </c>
      <c r="T934">
        <v>18.536790085132601</v>
      </c>
      <c r="U934">
        <v>11.343875540063699</v>
      </c>
      <c r="V934">
        <v>13.420738974970201</v>
      </c>
      <c r="W934">
        <v>16.974686678478299</v>
      </c>
      <c r="X934">
        <v>15.2355153095848</v>
      </c>
      <c r="Y934">
        <v>12.6572598281917</v>
      </c>
      <c r="Z934">
        <v>13.9432244520499</v>
      </c>
      <c r="AA934">
        <v>17.615541371883001</v>
      </c>
      <c r="AB934">
        <v>15.7580453995305</v>
      </c>
      <c r="AC934">
        <v>12.0117976864067</v>
      </c>
      <c r="AD934">
        <v>14.6871613223009</v>
      </c>
      <c r="AE934">
        <v>18.1493790891586</v>
      </c>
      <c r="AF934">
        <v>16.074706571656598</v>
      </c>
      <c r="AG934">
        <v>11.957730812013301</v>
      </c>
      <c r="AH934">
        <v>16.325612177366001</v>
      </c>
      <c r="AI934">
        <v>22.0423086967877</v>
      </c>
      <c r="AJ934">
        <v>30.728664377243899</v>
      </c>
      <c r="AK934">
        <v>12.324564681280901</v>
      </c>
      <c r="AL934">
        <v>13.9417589560474</v>
      </c>
      <c r="AM934">
        <v>18.346741184401001</v>
      </c>
      <c r="AN934">
        <v>15.4768004522832</v>
      </c>
      <c r="AO934">
        <v>12.2224183468006</v>
      </c>
      <c r="AP934">
        <v>15.0822684156017</v>
      </c>
      <c r="AQ934">
        <v>19.0804857886252</v>
      </c>
      <c r="AR934">
        <v>16.677731696134</v>
      </c>
      <c r="AS934">
        <v>11.000414057380899</v>
      </c>
      <c r="AT934">
        <v>12.7002805066522</v>
      </c>
      <c r="AU934">
        <v>15.304142664263299</v>
      </c>
      <c r="AV934">
        <v>14.061441612507901</v>
      </c>
      <c r="AW934">
        <v>12.0245657767771</v>
      </c>
      <c r="AX934">
        <v>14.1577663779329</v>
      </c>
      <c r="AY934">
        <v>17.810862972153299</v>
      </c>
      <c r="AZ934">
        <v>15.478987288839001</v>
      </c>
      <c r="BA934">
        <v>11.180176317848099</v>
      </c>
      <c r="BB934">
        <v>13.1128381931865</v>
      </c>
      <c r="BC934">
        <v>17.193116757814401</v>
      </c>
      <c r="BD934">
        <v>15.2351848833873</v>
      </c>
      <c r="BE934">
        <v>12.2339577520925</v>
      </c>
      <c r="BF934">
        <v>14.9760476256918</v>
      </c>
      <c r="BG934">
        <v>21.552334054602699</v>
      </c>
      <c r="BH934">
        <v>53.373589196588902</v>
      </c>
      <c r="BI934">
        <v>10.5978437480553</v>
      </c>
      <c r="BJ934">
        <v>12.3331694513474</v>
      </c>
      <c r="BK934">
        <v>15.548120785038201</v>
      </c>
      <c r="BL934">
        <v>14.0671293924606</v>
      </c>
    </row>
    <row r="935" spans="1:64" x14ac:dyDescent="0.25">
      <c r="A935" s="15" t="str">
        <f t="shared" si="28"/>
        <v>Tier 1 Leverage Ratio--36891</v>
      </c>
      <c r="B935" s="15" t="str">
        <f t="shared" si="29"/>
        <v>Tier 1 Leverage Ratio</v>
      </c>
      <c r="C935">
        <v>3</v>
      </c>
      <c r="D935" s="22">
        <v>36891</v>
      </c>
      <c r="E935">
        <v>8.2671741885127794</v>
      </c>
      <c r="F935">
        <v>8.9392138274171593</v>
      </c>
      <c r="G935">
        <v>10.5740793995317</v>
      </c>
      <c r="H935">
        <v>9.7786157919964207</v>
      </c>
      <c r="I935">
        <v>8.0677631334040001</v>
      </c>
      <c r="J935">
        <v>9.1878983627398796</v>
      </c>
      <c r="K935">
        <v>11.4100217591507</v>
      </c>
      <c r="L935">
        <v>10.229484034159899</v>
      </c>
      <c r="M935">
        <v>7.8390630902909004</v>
      </c>
      <c r="N935">
        <v>9.2087823266906597</v>
      </c>
      <c r="O935">
        <v>11.736946262749299</v>
      </c>
      <c r="P935">
        <v>10.6882332996981</v>
      </c>
      <c r="Q935">
        <v>8.7072602042819103</v>
      </c>
      <c r="R935">
        <v>9.8482704958619198</v>
      </c>
      <c r="S935">
        <v>13.194372973575801</v>
      </c>
      <c r="T935">
        <v>11.245236091135199</v>
      </c>
      <c r="U935">
        <v>7.86014204064025</v>
      </c>
      <c r="V935">
        <v>8.91677675033025</v>
      </c>
      <c r="W935">
        <v>11.036873056876599</v>
      </c>
      <c r="X935">
        <v>9.9681450179916204</v>
      </c>
      <c r="Y935">
        <v>8.3588696554096806</v>
      </c>
      <c r="Z935">
        <v>9.38856528789346</v>
      </c>
      <c r="AA935">
        <v>11.2054161427927</v>
      </c>
      <c r="AB935">
        <v>10.0359051588478</v>
      </c>
      <c r="AC935">
        <v>8.2041774598430699</v>
      </c>
      <c r="AD935">
        <v>9.4952699138051102</v>
      </c>
      <c r="AE935">
        <v>11.485664354124101</v>
      </c>
      <c r="AF935">
        <v>10.1064396463119</v>
      </c>
      <c r="AG935">
        <v>8.2724538031800599</v>
      </c>
      <c r="AH935">
        <v>11.0216637214477</v>
      </c>
      <c r="AI935">
        <v>13.6575539568345</v>
      </c>
      <c r="AJ935">
        <v>13.2803407500411</v>
      </c>
      <c r="AK935">
        <v>8.0640213207409204</v>
      </c>
      <c r="AL935">
        <v>8.6755697231139894</v>
      </c>
      <c r="AM935">
        <v>10.908960139444501</v>
      </c>
      <c r="AN935">
        <v>9.6646212953484198</v>
      </c>
      <c r="AO935">
        <v>8.3967859733806893</v>
      </c>
      <c r="AP935">
        <v>10.0293939095955</v>
      </c>
      <c r="AQ935">
        <v>12.174039977952001</v>
      </c>
      <c r="AR935">
        <v>10.786685668106299</v>
      </c>
      <c r="AS935">
        <v>7.8311640905037301</v>
      </c>
      <c r="AT935">
        <v>8.7196772211798699</v>
      </c>
      <c r="AU935">
        <v>10.4716780557899</v>
      </c>
      <c r="AV935">
        <v>9.3920331104350705</v>
      </c>
      <c r="AW935">
        <v>7.9011409247495301</v>
      </c>
      <c r="AX935">
        <v>8.8625069022639398</v>
      </c>
      <c r="AY935">
        <v>10.8261627580001</v>
      </c>
      <c r="AZ935">
        <v>9.5761240519895807</v>
      </c>
      <c r="BA935">
        <v>8.0485978771878006</v>
      </c>
      <c r="BB935">
        <v>8.8558500323206193</v>
      </c>
      <c r="BC935">
        <v>11.324073408199199</v>
      </c>
      <c r="BD935">
        <v>10.392272542151799</v>
      </c>
      <c r="BE935">
        <v>8.3468259927335406</v>
      </c>
      <c r="BF935">
        <v>9.6664935064935094</v>
      </c>
      <c r="BG935">
        <v>13.649174607435199</v>
      </c>
      <c r="BH935">
        <v>15.2344223227024</v>
      </c>
      <c r="BI935">
        <v>7.7615263397889898</v>
      </c>
      <c r="BJ935">
        <v>8.5450824044279301</v>
      </c>
      <c r="BK935">
        <v>10.3109356818363</v>
      </c>
      <c r="BL935">
        <v>9.7632392696052506</v>
      </c>
    </row>
    <row r="936" spans="1:64" x14ac:dyDescent="0.25">
      <c r="A936" s="15" t="str">
        <f t="shared" si="28"/>
        <v>ALLL / Nonaccrual Loans--36891</v>
      </c>
      <c r="B936" s="15" t="str">
        <f t="shared" si="29"/>
        <v>ALLL / Nonaccrual Loans</v>
      </c>
      <c r="C936">
        <v>4</v>
      </c>
      <c r="D936" s="22">
        <v>36891</v>
      </c>
      <c r="E936">
        <v>130.115155450309</v>
      </c>
      <c r="F936">
        <v>278.241768695536</v>
      </c>
      <c r="G936">
        <v>718.22635135135101</v>
      </c>
      <c r="H936">
        <v>1837.42214968394</v>
      </c>
      <c r="I936">
        <v>128.293515376149</v>
      </c>
      <c r="J936">
        <v>286.53475786626899</v>
      </c>
      <c r="K936">
        <v>859.67632719393305</v>
      </c>
      <c r="L936">
        <v>1288.3502274524899</v>
      </c>
      <c r="M936">
        <v>138.871169480926</v>
      </c>
      <c r="N936">
        <v>298.04568379075801</v>
      </c>
      <c r="O936">
        <v>813.66511627907005</v>
      </c>
      <c r="P936">
        <v>1029.1739802213999</v>
      </c>
      <c r="Q936">
        <v>89.385729377474902</v>
      </c>
      <c r="R936">
        <v>122.557354925776</v>
      </c>
      <c r="S936">
        <v>319.78020334928198</v>
      </c>
      <c r="T936">
        <v>232.771125491248</v>
      </c>
      <c r="U936">
        <v>134.91158536585399</v>
      </c>
      <c r="V936">
        <v>316.56723750701798</v>
      </c>
      <c r="W936">
        <v>1105.3639846743299</v>
      </c>
      <c r="X936">
        <v>1645.4865090108999</v>
      </c>
      <c r="Y936">
        <v>126.91852157866001</v>
      </c>
      <c r="Z936">
        <v>217.11463923673199</v>
      </c>
      <c r="AA936">
        <v>508.679133077838</v>
      </c>
      <c r="AB936">
        <v>835.78855650962703</v>
      </c>
      <c r="AC936">
        <v>141.303733031674</v>
      </c>
      <c r="AD936">
        <v>280.827067669173</v>
      </c>
      <c r="AE936">
        <v>1075.5303030303</v>
      </c>
      <c r="AF936">
        <v>1666.4957273350501</v>
      </c>
      <c r="AG936">
        <v>198.44708039653901</v>
      </c>
      <c r="AH936">
        <v>478.43137254902001</v>
      </c>
      <c r="AI936">
        <v>1227.73763201779</v>
      </c>
      <c r="AJ936">
        <v>2306.5147328666199</v>
      </c>
      <c r="AK936">
        <v>101.008770438862</v>
      </c>
      <c r="AL936">
        <v>182.554236449721</v>
      </c>
      <c r="AM936">
        <v>430.81721334454699</v>
      </c>
      <c r="AN936">
        <v>414.24578107662802</v>
      </c>
      <c r="AO936">
        <v>128.24298851887801</v>
      </c>
      <c r="AP936">
        <v>280.41353383458602</v>
      </c>
      <c r="AQ936">
        <v>828.49025974025994</v>
      </c>
      <c r="AR936">
        <v>1123.14798737309</v>
      </c>
      <c r="AS936">
        <v>138.24685687468701</v>
      </c>
      <c r="AT936">
        <v>337.5</v>
      </c>
      <c r="AU936">
        <v>1076.6304347826101</v>
      </c>
      <c r="AV936">
        <v>1418.24581670987</v>
      </c>
      <c r="AW936">
        <v>110.56723332912701</v>
      </c>
      <c r="AX936">
        <v>255.10132774283699</v>
      </c>
      <c r="AY936">
        <v>676.31118881118903</v>
      </c>
      <c r="AZ936">
        <v>975.40279820838305</v>
      </c>
      <c r="BA936">
        <v>112.298515376458</v>
      </c>
      <c r="BB936">
        <v>305.39802810602799</v>
      </c>
      <c r="BC936">
        <v>903.44551282051304</v>
      </c>
      <c r="BD936">
        <v>1611.29636928738</v>
      </c>
      <c r="BE936">
        <v>152.63760557041101</v>
      </c>
      <c r="BF936">
        <v>421.09385423684301</v>
      </c>
      <c r="BG936">
        <v>1154.2613636363601</v>
      </c>
      <c r="BH936">
        <v>1001.2323624391601</v>
      </c>
      <c r="BI936">
        <v>209.32735426009</v>
      </c>
      <c r="BJ936">
        <v>406.47773279352202</v>
      </c>
      <c r="BK936">
        <v>1306.8571428571399</v>
      </c>
      <c r="BL936">
        <v>5937.7364735259298</v>
      </c>
    </row>
    <row r="937" spans="1:64" x14ac:dyDescent="0.25">
      <c r="A937" s="15" t="str">
        <f t="shared" si="28"/>
        <v>[NCL + OREO] / [Total Loans + OREO]--36891</v>
      </c>
      <c r="B937" s="15" t="str">
        <f t="shared" si="29"/>
        <v>[NCL + OREO] / [Total Loans + OREO]</v>
      </c>
      <c r="C937">
        <v>5</v>
      </c>
      <c r="D937" s="22">
        <v>36891</v>
      </c>
      <c r="E937">
        <v>0.35114011526805</v>
      </c>
      <c r="F937">
        <v>0.79391356056235995</v>
      </c>
      <c r="G937">
        <v>1.80308219911318</v>
      </c>
      <c r="H937">
        <v>1.20341289938107</v>
      </c>
      <c r="I937">
        <v>0.22364139045342199</v>
      </c>
      <c r="J937">
        <v>0.69360413940288301</v>
      </c>
      <c r="K937">
        <v>1.5112367728095</v>
      </c>
      <c r="L937">
        <v>1.0576276515465199</v>
      </c>
      <c r="M937">
        <v>0.186232018940232</v>
      </c>
      <c r="N937">
        <v>0.64119311340507501</v>
      </c>
      <c r="O937">
        <v>1.4183529490064499</v>
      </c>
      <c r="P937">
        <v>1.0038489928388299</v>
      </c>
      <c r="Q937">
        <v>0.87661394138010296</v>
      </c>
      <c r="R937">
        <v>1.4916208264039901</v>
      </c>
      <c r="S937">
        <v>2.6111883025462301</v>
      </c>
      <c r="T937">
        <v>1.81910757959419</v>
      </c>
      <c r="U937">
        <v>0.16067355265945599</v>
      </c>
      <c r="V937">
        <v>0.56731087935568802</v>
      </c>
      <c r="W937">
        <v>1.23315630463449</v>
      </c>
      <c r="X937">
        <v>0.90446257417970499</v>
      </c>
      <c r="Y937">
        <v>0.42458526934414997</v>
      </c>
      <c r="Z937">
        <v>1.06045993272026</v>
      </c>
      <c r="AA937">
        <v>2.0191906494497802</v>
      </c>
      <c r="AB937">
        <v>1.3801140379322001</v>
      </c>
      <c r="AC937">
        <v>0.49191391766497</v>
      </c>
      <c r="AD937">
        <v>0.83468116982320895</v>
      </c>
      <c r="AE937">
        <v>1.9106229381667601</v>
      </c>
      <c r="AF937">
        <v>1.3311552384898999</v>
      </c>
      <c r="AG937">
        <v>0.20862426852367</v>
      </c>
      <c r="AH937">
        <v>0.75140012445550697</v>
      </c>
      <c r="AI937">
        <v>1.62612784972089</v>
      </c>
      <c r="AJ937">
        <v>1.2080904933060099</v>
      </c>
      <c r="AK937">
        <v>0.34913755033555399</v>
      </c>
      <c r="AL937">
        <v>0.76753132581050298</v>
      </c>
      <c r="AM937">
        <v>1.3669029634986001</v>
      </c>
      <c r="AN937">
        <v>1.1067029897629801</v>
      </c>
      <c r="AO937">
        <v>0.238954140961286</v>
      </c>
      <c r="AP937">
        <v>0.73323395793428003</v>
      </c>
      <c r="AQ937">
        <v>1.6652432314727501</v>
      </c>
      <c r="AR937">
        <v>1.1483914403374</v>
      </c>
      <c r="AS937">
        <v>0.22327584391782701</v>
      </c>
      <c r="AT937">
        <v>0.64516129032258096</v>
      </c>
      <c r="AU937">
        <v>1.43188350882412</v>
      </c>
      <c r="AV937">
        <v>0.98292467637805603</v>
      </c>
      <c r="AW937">
        <v>0.29668088262562597</v>
      </c>
      <c r="AX937">
        <v>0.69458305057682301</v>
      </c>
      <c r="AY937">
        <v>1.4916208264039901</v>
      </c>
      <c r="AZ937">
        <v>1.0528471757939999</v>
      </c>
      <c r="BA937">
        <v>0.183340727117868</v>
      </c>
      <c r="BB937">
        <v>0.667250982498798</v>
      </c>
      <c r="BC937">
        <v>1.4565092683147101</v>
      </c>
      <c r="BD937">
        <v>1.05662972112749</v>
      </c>
      <c r="BE937">
        <v>0.15067799093683901</v>
      </c>
      <c r="BF937">
        <v>0.83509254783730702</v>
      </c>
      <c r="BG937">
        <v>1.4611336041117899</v>
      </c>
      <c r="BH937">
        <v>1.1463448267007199</v>
      </c>
      <c r="BI937">
        <v>9.6257775042712199E-2</v>
      </c>
      <c r="BJ937">
        <v>0.38440754552962503</v>
      </c>
      <c r="BK937">
        <v>0.78539113078545997</v>
      </c>
      <c r="BL937">
        <v>0.61699720449541495</v>
      </c>
    </row>
    <row r="938" spans="1:64" x14ac:dyDescent="0.25">
      <c r="A938" s="15" t="str">
        <f t="shared" si="28"/>
        <v>[Noncurrent + Delinquent Loans] / [Capital + ALLL]--36891</v>
      </c>
      <c r="B938" s="15" t="str">
        <f t="shared" si="29"/>
        <v>[Noncurrent + Delinquent Loans] / [Capital + ALLL]</v>
      </c>
      <c r="C938">
        <v>6</v>
      </c>
      <c r="D938" s="22">
        <v>36891</v>
      </c>
      <c r="E938">
        <v>8.8215094461697703</v>
      </c>
      <c r="F938">
        <v>13.622288581818999</v>
      </c>
      <c r="G938">
        <v>21.379783008099398</v>
      </c>
      <c r="H938">
        <v>17.558408828324499</v>
      </c>
      <c r="I938">
        <v>5.75747509688492</v>
      </c>
      <c r="J938">
        <v>11.2808988764045</v>
      </c>
      <c r="K938">
        <v>20.6168684010295</v>
      </c>
      <c r="L938">
        <v>14.673129381687399</v>
      </c>
      <c r="M938">
        <v>4.6638607666932099</v>
      </c>
      <c r="N938">
        <v>10.415069543314001</v>
      </c>
      <c r="O938">
        <v>19.277648324072398</v>
      </c>
      <c r="P938">
        <v>13.536140294123101</v>
      </c>
      <c r="Q938">
        <v>15.7004540020734</v>
      </c>
      <c r="R938">
        <v>18.521543802328001</v>
      </c>
      <c r="S938">
        <v>23.824514360785201</v>
      </c>
      <c r="T938">
        <v>20.415640041464201</v>
      </c>
      <c r="U938">
        <v>5.3027153118846302</v>
      </c>
      <c r="V938">
        <v>10.791757049891499</v>
      </c>
      <c r="W938">
        <v>19.128875830459801</v>
      </c>
      <c r="X938">
        <v>13.6414983857794</v>
      </c>
      <c r="Y938">
        <v>7.9317920216941404</v>
      </c>
      <c r="Z938">
        <v>11.3316067753826</v>
      </c>
      <c r="AA938">
        <v>21.401634679327799</v>
      </c>
      <c r="AB938">
        <v>16.028717124215301</v>
      </c>
      <c r="AC938">
        <v>6.6368012562140599</v>
      </c>
      <c r="AD938">
        <v>12.181336591375601</v>
      </c>
      <c r="AE938">
        <v>22.693496506777301</v>
      </c>
      <c r="AF938">
        <v>14.8505255922495</v>
      </c>
      <c r="AG938">
        <v>4.0908564144164998</v>
      </c>
      <c r="AH938">
        <v>7.47829393497687</v>
      </c>
      <c r="AI938">
        <v>20.389805097451301</v>
      </c>
      <c r="AJ938">
        <v>14.130000449602299</v>
      </c>
      <c r="AK938">
        <v>8.5773738230144101</v>
      </c>
      <c r="AL938">
        <v>15.665178505482301</v>
      </c>
      <c r="AM938">
        <v>28.837910093391901</v>
      </c>
      <c r="AN938">
        <v>20.630958010918398</v>
      </c>
      <c r="AO938">
        <v>5.2068237946342997</v>
      </c>
      <c r="AP938">
        <v>10.5004406407646</v>
      </c>
      <c r="AQ938">
        <v>19.630844846196801</v>
      </c>
      <c r="AR938">
        <v>13.390102177283801</v>
      </c>
      <c r="AS938">
        <v>6.1840897335561102</v>
      </c>
      <c r="AT938">
        <v>11.828978622327799</v>
      </c>
      <c r="AU938">
        <v>21.4075819977175</v>
      </c>
      <c r="AV938">
        <v>15.089129895718299</v>
      </c>
      <c r="AW938">
        <v>7.9355042680999004</v>
      </c>
      <c r="AX938">
        <v>14.2213400568639</v>
      </c>
      <c r="AY938">
        <v>24.7181628392484</v>
      </c>
      <c r="AZ938">
        <v>17.306029126483899</v>
      </c>
      <c r="BA938">
        <v>6.2888504209615199</v>
      </c>
      <c r="BB938">
        <v>11.523769100169799</v>
      </c>
      <c r="BC938">
        <v>21.4693745691591</v>
      </c>
      <c r="BD938">
        <v>15.596380539309401</v>
      </c>
      <c r="BE938">
        <v>4.7692307692307701</v>
      </c>
      <c r="BF938">
        <v>8.6577717917420802</v>
      </c>
      <c r="BG938">
        <v>14.144295302013401</v>
      </c>
      <c r="BH938">
        <v>15.2814399295199</v>
      </c>
      <c r="BI938">
        <v>3.5735005864310501</v>
      </c>
      <c r="BJ938">
        <v>8.6736769463231003</v>
      </c>
      <c r="BK938">
        <v>14.347877620350999</v>
      </c>
      <c r="BL938">
        <v>10.9379810006947</v>
      </c>
    </row>
    <row r="939" spans="1:64" x14ac:dyDescent="0.25">
      <c r="A939" s="15" t="str">
        <f t="shared" si="28"/>
        <v xml:space="preserve">  Ag [NCL+DQ] / [Capital + ALLL]--36891</v>
      </c>
      <c r="B939" s="15" t="str">
        <f t="shared" si="29"/>
        <v xml:space="preserve">  Ag [NCL+DQ] / [Capital + ALLL]</v>
      </c>
      <c r="C939">
        <v>7</v>
      </c>
      <c r="D939" s="22">
        <v>36891</v>
      </c>
      <c r="E939">
        <v>0</v>
      </c>
      <c r="F939">
        <v>0</v>
      </c>
      <c r="G939">
        <v>2.4229160210721998</v>
      </c>
      <c r="H939">
        <v>2.53459799934366</v>
      </c>
      <c r="I939">
        <v>0</v>
      </c>
      <c r="J939">
        <v>0.32938076416337297</v>
      </c>
      <c r="K939">
        <v>3.3007394898473401</v>
      </c>
      <c r="L939">
        <v>2.6213741739919598</v>
      </c>
      <c r="M939">
        <v>0</v>
      </c>
      <c r="N939">
        <v>0</v>
      </c>
      <c r="O939">
        <v>0.822713340861429</v>
      </c>
      <c r="P939">
        <v>1.21612389477245</v>
      </c>
      <c r="Q939">
        <v>0</v>
      </c>
      <c r="R939">
        <v>0</v>
      </c>
      <c r="S939">
        <v>0</v>
      </c>
      <c r="T939">
        <v>1.3846579894766E-2</v>
      </c>
      <c r="U939">
        <v>0</v>
      </c>
      <c r="V939">
        <v>3.7453183520599301E-2</v>
      </c>
      <c r="W939">
        <v>2.7080932425353601</v>
      </c>
      <c r="X939">
        <v>2.1918554707734699</v>
      </c>
      <c r="Y939">
        <v>0</v>
      </c>
      <c r="Z939">
        <v>3.4780189204229303E-2</v>
      </c>
      <c r="AA939">
        <v>3.66402004240088</v>
      </c>
      <c r="AB939">
        <v>3.6877863874084098</v>
      </c>
      <c r="AC939">
        <v>0.60498344893878397</v>
      </c>
      <c r="AD939">
        <v>3.14894647738218</v>
      </c>
      <c r="AE939">
        <v>9.6725626894268508</v>
      </c>
      <c r="AF939">
        <v>5.8590958748861697</v>
      </c>
      <c r="AG939">
        <v>0</v>
      </c>
      <c r="AH939">
        <v>0.73929115025005399</v>
      </c>
      <c r="AI939">
        <v>3.4427400980642502</v>
      </c>
      <c r="AJ939">
        <v>2.4975854801974302</v>
      </c>
      <c r="AK939">
        <v>0</v>
      </c>
      <c r="AL939">
        <v>9.0961165500544297E-2</v>
      </c>
      <c r="AM939">
        <v>1.6439290624338401</v>
      </c>
      <c r="AN939">
        <v>1.7274035433183199</v>
      </c>
      <c r="AO939">
        <v>0.262598497363707</v>
      </c>
      <c r="AP939">
        <v>2.3738386551962498</v>
      </c>
      <c r="AQ939">
        <v>7.1150336948661996</v>
      </c>
      <c r="AR939">
        <v>4.6831851502588897</v>
      </c>
      <c r="AS939">
        <v>0</v>
      </c>
      <c r="AT939">
        <v>0.26517383618149698</v>
      </c>
      <c r="AU939">
        <v>3.1811528609079001</v>
      </c>
      <c r="AV939">
        <v>2.5831839835686399</v>
      </c>
      <c r="AW939">
        <v>0</v>
      </c>
      <c r="AX939">
        <v>0</v>
      </c>
      <c r="AY939">
        <v>1.1352022193020901</v>
      </c>
      <c r="AZ939">
        <v>1.41666976567285</v>
      </c>
      <c r="BA939">
        <v>0</v>
      </c>
      <c r="BB939">
        <v>0</v>
      </c>
      <c r="BC939">
        <v>0.78990399033718395</v>
      </c>
      <c r="BD939">
        <v>1.0361078136805899</v>
      </c>
      <c r="BE939">
        <v>0</v>
      </c>
      <c r="BF939">
        <v>0</v>
      </c>
      <c r="BG939">
        <v>1.69739537606087</v>
      </c>
      <c r="BH939">
        <v>1.6730030709072501</v>
      </c>
      <c r="BI939">
        <v>0</v>
      </c>
      <c r="BJ939">
        <v>0</v>
      </c>
      <c r="BK939">
        <v>0</v>
      </c>
      <c r="BL939">
        <v>0.63369248715578097</v>
      </c>
    </row>
    <row r="940" spans="1:64" x14ac:dyDescent="0.25">
      <c r="A940" s="15" t="str">
        <f t="shared" si="28"/>
        <v xml:space="preserve">  CLD [NCL+DQ] / [Capital + ALLL]--36891</v>
      </c>
      <c r="B940" s="15" t="str">
        <f t="shared" si="29"/>
        <v xml:space="preserve">  CLD [NCL+DQ] / [Capital + ALLL]</v>
      </c>
      <c r="C940">
        <v>8</v>
      </c>
      <c r="D940" s="22">
        <v>36891</v>
      </c>
      <c r="E940">
        <v>0</v>
      </c>
      <c r="F940">
        <v>0</v>
      </c>
      <c r="G940">
        <v>0.35073136801792898</v>
      </c>
      <c r="H940">
        <v>0.50660565961595505</v>
      </c>
      <c r="I940">
        <v>0</v>
      </c>
      <c r="J940">
        <v>0</v>
      </c>
      <c r="K940">
        <v>0</v>
      </c>
      <c r="L940">
        <v>0.32930658185387002</v>
      </c>
      <c r="M940">
        <v>0</v>
      </c>
      <c r="N940">
        <v>0</v>
      </c>
      <c r="O940">
        <v>0</v>
      </c>
      <c r="P940">
        <v>0.446663835802183</v>
      </c>
      <c r="Q940">
        <v>0</v>
      </c>
      <c r="R940">
        <v>0</v>
      </c>
      <c r="S940">
        <v>0</v>
      </c>
      <c r="T940">
        <v>0.16316028360571699</v>
      </c>
      <c r="U940">
        <v>0</v>
      </c>
      <c r="V940">
        <v>0</v>
      </c>
      <c r="W940">
        <v>0</v>
      </c>
      <c r="X940">
        <v>0.37011281729067502</v>
      </c>
      <c r="Y940">
        <v>0</v>
      </c>
      <c r="Z940">
        <v>0</v>
      </c>
      <c r="AA940">
        <v>0.34105776958773099</v>
      </c>
      <c r="AB940">
        <v>0.75400610762666698</v>
      </c>
      <c r="AC940">
        <v>0</v>
      </c>
      <c r="AD940">
        <v>0</v>
      </c>
      <c r="AE940">
        <v>0</v>
      </c>
      <c r="AF940">
        <v>0.14592652850202001</v>
      </c>
      <c r="AG940">
        <v>0</v>
      </c>
      <c r="AH940">
        <v>0</v>
      </c>
      <c r="AI940">
        <v>0</v>
      </c>
      <c r="AJ940">
        <v>0.280621876247795</v>
      </c>
      <c r="AK940">
        <v>0</v>
      </c>
      <c r="AL940">
        <v>0</v>
      </c>
      <c r="AM940">
        <v>0</v>
      </c>
      <c r="AN940">
        <v>0.44792057698995902</v>
      </c>
      <c r="AO940">
        <v>0</v>
      </c>
      <c r="AP940">
        <v>0</v>
      </c>
      <c r="AQ940">
        <v>0</v>
      </c>
      <c r="AR940">
        <v>0.14820466919933001</v>
      </c>
      <c r="AS940">
        <v>0</v>
      </c>
      <c r="AT940">
        <v>0</v>
      </c>
      <c r="AU940">
        <v>0</v>
      </c>
      <c r="AV940">
        <v>0.53350404353553504</v>
      </c>
      <c r="AW940">
        <v>0</v>
      </c>
      <c r="AX940">
        <v>0</v>
      </c>
      <c r="AY940">
        <v>0</v>
      </c>
      <c r="AZ940">
        <v>0.48857600344896102</v>
      </c>
      <c r="BA940">
        <v>0</v>
      </c>
      <c r="BB940">
        <v>0</v>
      </c>
      <c r="BC940">
        <v>0</v>
      </c>
      <c r="BD940">
        <v>0.50370688761722704</v>
      </c>
      <c r="BE940">
        <v>0</v>
      </c>
      <c r="BF940">
        <v>0</v>
      </c>
      <c r="BG940">
        <v>0</v>
      </c>
      <c r="BH940">
        <v>0.17868915115565001</v>
      </c>
      <c r="BI940">
        <v>0</v>
      </c>
      <c r="BJ940">
        <v>0</v>
      </c>
      <c r="BK940">
        <v>3.84245917387128E-2</v>
      </c>
      <c r="BL940">
        <v>0.84966767089077599</v>
      </c>
    </row>
    <row r="941" spans="1:64" x14ac:dyDescent="0.25">
      <c r="A941" s="15" t="str">
        <f t="shared" si="28"/>
        <v xml:space="preserve">  CRE [NCL+DQ] / [Capital + ALLL]--36891</v>
      </c>
      <c r="B941" s="15" t="str">
        <f t="shared" si="29"/>
        <v xml:space="preserve">  CRE [NCL+DQ] / [Capital + ALLL]</v>
      </c>
      <c r="C941">
        <v>9</v>
      </c>
      <c r="D941" s="22">
        <v>36891</v>
      </c>
      <c r="E941">
        <v>0</v>
      </c>
      <c r="F941">
        <v>1.3688619762716501</v>
      </c>
      <c r="G941">
        <v>2.80202675985131</v>
      </c>
      <c r="H941">
        <v>2.51954686269079</v>
      </c>
      <c r="I941">
        <v>0</v>
      </c>
      <c r="J941">
        <v>0.37854438968645099</v>
      </c>
      <c r="K941">
        <v>2.7160519205064801</v>
      </c>
      <c r="L941">
        <v>2.0995006617035901</v>
      </c>
      <c r="M941">
        <v>0</v>
      </c>
      <c r="N941">
        <v>0.49373915849876598</v>
      </c>
      <c r="O941">
        <v>3.0394562960166098</v>
      </c>
      <c r="P941">
        <v>2.2626710789450302</v>
      </c>
      <c r="Q941">
        <v>0</v>
      </c>
      <c r="R941">
        <v>0</v>
      </c>
      <c r="S941">
        <v>1.8344811255315401</v>
      </c>
      <c r="T941">
        <v>2.5160875258887101</v>
      </c>
      <c r="U941">
        <v>0</v>
      </c>
      <c r="V941">
        <v>0.20725388601036299</v>
      </c>
      <c r="W941">
        <v>2.5309368436242399</v>
      </c>
      <c r="X941">
        <v>2.00967077255287</v>
      </c>
      <c r="Y941">
        <v>0</v>
      </c>
      <c r="Z941">
        <v>1.0142623527082</v>
      </c>
      <c r="AA941">
        <v>3.6553889724645301</v>
      </c>
      <c r="AB941">
        <v>2.6763903894181502</v>
      </c>
      <c r="AC941">
        <v>0</v>
      </c>
      <c r="AD941">
        <v>0.69332282212992902</v>
      </c>
      <c r="AE941">
        <v>2.06500524984</v>
      </c>
      <c r="AF941">
        <v>1.67310118959294</v>
      </c>
      <c r="AG941">
        <v>0</v>
      </c>
      <c r="AH941">
        <v>0</v>
      </c>
      <c r="AI941">
        <v>1.5181932245922201</v>
      </c>
      <c r="AJ941">
        <v>1.87929688686745</v>
      </c>
      <c r="AK941">
        <v>0.15999331447326501</v>
      </c>
      <c r="AL941">
        <v>1.72458620921832</v>
      </c>
      <c r="AM941">
        <v>5.0197690937357304</v>
      </c>
      <c r="AN941">
        <v>3.7079668575863098</v>
      </c>
      <c r="AO941">
        <v>0</v>
      </c>
      <c r="AP941">
        <v>0</v>
      </c>
      <c r="AQ941">
        <v>2.0492683836191201</v>
      </c>
      <c r="AR941">
        <v>1.4794436127808901</v>
      </c>
      <c r="AS941">
        <v>0</v>
      </c>
      <c r="AT941">
        <v>0.69220119981541295</v>
      </c>
      <c r="AU941">
        <v>3.3401281541187</v>
      </c>
      <c r="AV941">
        <v>2.4568624399851</v>
      </c>
      <c r="AW941">
        <v>0</v>
      </c>
      <c r="AX941">
        <v>0.66253291429542205</v>
      </c>
      <c r="AY941">
        <v>2.8985507246376798</v>
      </c>
      <c r="AZ941">
        <v>2.5892508572716801</v>
      </c>
      <c r="BA941">
        <v>0</v>
      </c>
      <c r="BB941">
        <v>0.47630094680218599</v>
      </c>
      <c r="BC941">
        <v>3.30209217526536</v>
      </c>
      <c r="BD941">
        <v>2.4516812623527802</v>
      </c>
      <c r="BE941">
        <v>0</v>
      </c>
      <c r="BF941">
        <v>0</v>
      </c>
      <c r="BG941">
        <v>1.53643546971027</v>
      </c>
      <c r="BH941">
        <v>1.4605125426732299</v>
      </c>
      <c r="BI941">
        <v>0</v>
      </c>
      <c r="BJ941">
        <v>0.48590810462351303</v>
      </c>
      <c r="BK941">
        <v>3.12520650544884</v>
      </c>
      <c r="BL941">
        <v>2.47521295073168</v>
      </c>
    </row>
    <row r="942" spans="1:64" x14ac:dyDescent="0.25">
      <c r="A942" s="15" t="str">
        <f t="shared" si="28"/>
        <v xml:space="preserve">  Res RE [NCL+DQ] / [Capital + ALLL]--36891</v>
      </c>
      <c r="B942" s="15" t="str">
        <f t="shared" si="29"/>
        <v xml:space="preserve">  Res RE [NCL+DQ] / [Capital + ALLL]</v>
      </c>
      <c r="C942">
        <v>10</v>
      </c>
      <c r="D942" s="22">
        <v>36891</v>
      </c>
      <c r="E942">
        <v>0.54066571294828003</v>
      </c>
      <c r="F942">
        <v>1.9433840908398301</v>
      </c>
      <c r="G942">
        <v>4.2511982081809503</v>
      </c>
      <c r="H942">
        <v>3.3404505305403598</v>
      </c>
      <c r="I942">
        <v>0.15605915638943799</v>
      </c>
      <c r="J942">
        <v>1.4386792452830199</v>
      </c>
      <c r="K942">
        <v>4.1580317763961903</v>
      </c>
      <c r="L942">
        <v>2.7582619960718202</v>
      </c>
      <c r="M942">
        <v>0.22290545734050701</v>
      </c>
      <c r="N942">
        <v>1.9788062283737</v>
      </c>
      <c r="O942">
        <v>5.2189338063672901</v>
      </c>
      <c r="P942">
        <v>3.5157341082709799</v>
      </c>
      <c r="Q942">
        <v>4.9525301128824797</v>
      </c>
      <c r="R942">
        <v>6.6893581550430703</v>
      </c>
      <c r="S942">
        <v>8.9342420315383997</v>
      </c>
      <c r="T942">
        <v>7.39357932225069</v>
      </c>
      <c r="U942">
        <v>0.26535293678129201</v>
      </c>
      <c r="V942">
        <v>1.68364844984471</v>
      </c>
      <c r="W942">
        <v>4.1522113184183</v>
      </c>
      <c r="X942">
        <v>2.6691356087666498</v>
      </c>
      <c r="Y942">
        <v>0.44968650565620299</v>
      </c>
      <c r="Z942">
        <v>1.5409607321065899</v>
      </c>
      <c r="AA942">
        <v>3.9300433059978199</v>
      </c>
      <c r="AB942">
        <v>2.8429031910271099</v>
      </c>
      <c r="AC942">
        <v>8.8808835738456895E-2</v>
      </c>
      <c r="AD942">
        <v>0.54098008589150204</v>
      </c>
      <c r="AE942">
        <v>1.6613199343651099</v>
      </c>
      <c r="AF942">
        <v>1.19082932610448</v>
      </c>
      <c r="AG942">
        <v>0</v>
      </c>
      <c r="AH942">
        <v>7.37871241468364E-2</v>
      </c>
      <c r="AI942">
        <v>1.03420843277645</v>
      </c>
      <c r="AJ942">
        <v>0.88386612725471103</v>
      </c>
      <c r="AK942">
        <v>1.9214433962293</v>
      </c>
      <c r="AL942">
        <v>5.3935726710430103</v>
      </c>
      <c r="AM942">
        <v>10.159712375587601</v>
      </c>
      <c r="AN942">
        <v>7.3836832530466596</v>
      </c>
      <c r="AO942">
        <v>0</v>
      </c>
      <c r="AP942">
        <v>0.88389002499432001</v>
      </c>
      <c r="AQ942">
        <v>2.5102395844109</v>
      </c>
      <c r="AR942">
        <v>1.65934746092789</v>
      </c>
      <c r="AS942">
        <v>0.31651157793500601</v>
      </c>
      <c r="AT942">
        <v>1.5279525435915899</v>
      </c>
      <c r="AU942">
        <v>4.0458303940052502</v>
      </c>
      <c r="AV942">
        <v>2.7273869302793798</v>
      </c>
      <c r="AW942">
        <v>1.6438734631855201</v>
      </c>
      <c r="AX942">
        <v>4.6057222609909303</v>
      </c>
      <c r="AY942">
        <v>7.8236787445188103</v>
      </c>
      <c r="AZ942">
        <v>5.6241748310132804</v>
      </c>
      <c r="BA942">
        <v>0</v>
      </c>
      <c r="BB942">
        <v>1.1449016100178899</v>
      </c>
      <c r="BC942">
        <v>3.08501710105452</v>
      </c>
      <c r="BD942">
        <v>2.1110290807512699</v>
      </c>
      <c r="BE942">
        <v>0</v>
      </c>
      <c r="BF942">
        <v>0.98573825503355705</v>
      </c>
      <c r="BG942">
        <v>2.7294831715387802</v>
      </c>
      <c r="BH942">
        <v>1.56864579384341</v>
      </c>
      <c r="BI942">
        <v>0</v>
      </c>
      <c r="BJ942">
        <v>1.2428969339317899</v>
      </c>
      <c r="BK942">
        <v>3.63200420635079</v>
      </c>
      <c r="BL942">
        <v>2.2343241276274002</v>
      </c>
    </row>
    <row r="943" spans="1:64" x14ac:dyDescent="0.25">
      <c r="A943" s="15" t="str">
        <f t="shared" si="28"/>
        <v xml:space="preserve">  C&amp;I [NCL+DQ] / [Capital + ALLL]--36891</v>
      </c>
      <c r="B943" s="15" t="str">
        <f t="shared" si="29"/>
        <v xml:space="preserve">  C&amp;I [NCL+DQ] / [Capital + ALLL]</v>
      </c>
      <c r="C943">
        <v>11</v>
      </c>
      <c r="D943" s="22">
        <v>36891</v>
      </c>
      <c r="E943">
        <v>1.3486336802701799</v>
      </c>
      <c r="F943">
        <v>4.8691594047992401</v>
      </c>
      <c r="G943">
        <v>8.0759042282221092</v>
      </c>
      <c r="H943">
        <v>6.4241671775706601</v>
      </c>
      <c r="I943">
        <v>0.87649357572777697</v>
      </c>
      <c r="J943">
        <v>3.43897505057316</v>
      </c>
      <c r="K943">
        <v>8.1418990134172802</v>
      </c>
      <c r="L943">
        <v>5.5503158137521202</v>
      </c>
      <c r="M943">
        <v>0.37276829507553499</v>
      </c>
      <c r="N943">
        <v>1.9369632236349601</v>
      </c>
      <c r="O943">
        <v>5.3322166387493004</v>
      </c>
      <c r="P943">
        <v>3.9052912766960302</v>
      </c>
      <c r="Q943">
        <v>2.9525435899536201</v>
      </c>
      <c r="R943">
        <v>5.4929755727123197</v>
      </c>
      <c r="S943">
        <v>10.053200882849399</v>
      </c>
      <c r="T943">
        <v>7.1101621722763397</v>
      </c>
      <c r="U943">
        <v>0.56254920439165002</v>
      </c>
      <c r="V943">
        <v>2.8697258133257599</v>
      </c>
      <c r="W943">
        <v>7.4406745068188798</v>
      </c>
      <c r="X943">
        <v>5.1474516807512201</v>
      </c>
      <c r="Y943">
        <v>1.92277199236969</v>
      </c>
      <c r="Z943">
        <v>4.79620065986669</v>
      </c>
      <c r="AA943">
        <v>7.8285103170608998</v>
      </c>
      <c r="AB943">
        <v>6.8414846642998697</v>
      </c>
      <c r="AC943">
        <v>2.5458369693662402</v>
      </c>
      <c r="AD943">
        <v>5.4761379906343102</v>
      </c>
      <c r="AE943">
        <v>10.5371232333737</v>
      </c>
      <c r="AF943">
        <v>7.2913606318500799</v>
      </c>
      <c r="AG943">
        <v>0.59630292188431699</v>
      </c>
      <c r="AH943">
        <v>2.2100313479623801</v>
      </c>
      <c r="AI943">
        <v>6.4883640152830804</v>
      </c>
      <c r="AJ943">
        <v>4.5599696062444499</v>
      </c>
      <c r="AK943">
        <v>0.90715959838240801</v>
      </c>
      <c r="AL943">
        <v>2.8608985342416999</v>
      </c>
      <c r="AM943">
        <v>7.2598807562907401</v>
      </c>
      <c r="AN943">
        <v>6.1641408073414903</v>
      </c>
      <c r="AO943">
        <v>1.0884841971146999</v>
      </c>
      <c r="AP943">
        <v>4.3229198247431304</v>
      </c>
      <c r="AQ943">
        <v>9.5110964665880804</v>
      </c>
      <c r="AR943">
        <v>6.1961683021713796</v>
      </c>
      <c r="AS943">
        <v>0.96125364353891496</v>
      </c>
      <c r="AT943">
        <v>3.24440052700922</v>
      </c>
      <c r="AU943">
        <v>7.8553693498389698</v>
      </c>
      <c r="AV943">
        <v>5.3703658112630004</v>
      </c>
      <c r="AW943">
        <v>0.73829583948579902</v>
      </c>
      <c r="AX943">
        <v>2.9498525073746298</v>
      </c>
      <c r="AY943">
        <v>7.0567217507816</v>
      </c>
      <c r="AZ943">
        <v>5.1056425235578802</v>
      </c>
      <c r="BA943">
        <v>1.5593718196688</v>
      </c>
      <c r="BB943">
        <v>4.9932523616734104</v>
      </c>
      <c r="BC943">
        <v>10.6331307605323</v>
      </c>
      <c r="BD943">
        <v>7.9670894927766502</v>
      </c>
      <c r="BE943">
        <v>0</v>
      </c>
      <c r="BF943">
        <v>0.72124606767436505</v>
      </c>
      <c r="BG943">
        <v>3.2777290020485799</v>
      </c>
      <c r="BH943">
        <v>2.8853989369772601</v>
      </c>
      <c r="BI943">
        <v>0.27085258983229599</v>
      </c>
      <c r="BJ943">
        <v>1.91452568196143</v>
      </c>
      <c r="BK943">
        <v>5.2989748287421303</v>
      </c>
      <c r="BL943">
        <v>3.7084511189693901</v>
      </c>
    </row>
    <row r="944" spans="1:64" x14ac:dyDescent="0.25">
      <c r="A944" s="15" t="str">
        <f t="shared" si="28"/>
        <v xml:space="preserve">  Ind [NCL+DQ] / [Capital + ALLL]--36891</v>
      </c>
      <c r="B944" s="15" t="str">
        <f t="shared" si="29"/>
        <v xml:space="preserve">  Ind [NCL+DQ] / [Capital + ALLL]</v>
      </c>
      <c r="C944">
        <v>12</v>
      </c>
      <c r="D944" s="22">
        <v>36891</v>
      </c>
      <c r="E944">
        <v>0.52457110248072703</v>
      </c>
      <c r="F944">
        <v>1.32762788262621</v>
      </c>
      <c r="G944">
        <v>2.74721059805352</v>
      </c>
      <c r="H944">
        <v>3.9617333163968098</v>
      </c>
      <c r="I944">
        <v>0.446608663595217</v>
      </c>
      <c r="J944">
        <v>1.3405812795079499</v>
      </c>
      <c r="K944">
        <v>2.8034673020252101</v>
      </c>
      <c r="L944">
        <v>2.2404141966612201</v>
      </c>
      <c r="M944">
        <v>0.28144409937888198</v>
      </c>
      <c r="N944">
        <v>1.2279958865162399</v>
      </c>
      <c r="O944">
        <v>3.0696576151121602</v>
      </c>
      <c r="P944">
        <v>2.3140044595046598</v>
      </c>
      <c r="Q944">
        <v>1.3797608993850199</v>
      </c>
      <c r="R944">
        <v>2.3407407407407401</v>
      </c>
      <c r="S944">
        <v>3.8212564983327</v>
      </c>
      <c r="T944">
        <v>2.8886470062870102</v>
      </c>
      <c r="U944">
        <v>0.48587465700766702</v>
      </c>
      <c r="V944">
        <v>1.4264313163551099</v>
      </c>
      <c r="W944">
        <v>2.7128306872637502</v>
      </c>
      <c r="X944">
        <v>2.0980822158977701</v>
      </c>
      <c r="Y944">
        <v>0.35377823383582002</v>
      </c>
      <c r="Z944">
        <v>1.1584739833291999</v>
      </c>
      <c r="AA944">
        <v>2.5038271007692798</v>
      </c>
      <c r="AB944">
        <v>2.1661686335922399</v>
      </c>
      <c r="AC944">
        <v>0.36372643887960399</v>
      </c>
      <c r="AD944">
        <v>0.87186807315855797</v>
      </c>
      <c r="AE944">
        <v>2.6588830062787099</v>
      </c>
      <c r="AF944">
        <v>1.6808017200512499</v>
      </c>
      <c r="AG944">
        <v>0.258254934513927</v>
      </c>
      <c r="AH944">
        <v>1.0219612959338999</v>
      </c>
      <c r="AI944">
        <v>2.8020565552699201</v>
      </c>
      <c r="AJ944">
        <v>5.8014798298047499</v>
      </c>
      <c r="AK944">
        <v>0.60702366105871997</v>
      </c>
      <c r="AL944">
        <v>1.8078383385411401</v>
      </c>
      <c r="AM944">
        <v>3.0319170782060101</v>
      </c>
      <c r="AN944">
        <v>2.5776934360632202</v>
      </c>
      <c r="AO944">
        <v>0.37990833758106102</v>
      </c>
      <c r="AP944">
        <v>1.1421713824352999</v>
      </c>
      <c r="AQ944">
        <v>2.5032010396907101</v>
      </c>
      <c r="AR944">
        <v>1.77481139153564</v>
      </c>
      <c r="AS944">
        <v>0.49024223895625901</v>
      </c>
      <c r="AT944">
        <v>1.3520038628681801</v>
      </c>
      <c r="AU944">
        <v>2.83066148950331</v>
      </c>
      <c r="AV944">
        <v>2.3237344451055901</v>
      </c>
      <c r="AW944">
        <v>0.839748075577327</v>
      </c>
      <c r="AX944">
        <v>1.86345381526104</v>
      </c>
      <c r="AY944">
        <v>3.68519675202998</v>
      </c>
      <c r="AZ944">
        <v>2.7351201641738299</v>
      </c>
      <c r="BA944">
        <v>0.36537176632200302</v>
      </c>
      <c r="BB944">
        <v>1.3006885998469799</v>
      </c>
      <c r="BC944">
        <v>2.62757190022058</v>
      </c>
      <c r="BD944">
        <v>1.9010079000491</v>
      </c>
      <c r="BE944">
        <v>0.286885245901639</v>
      </c>
      <c r="BF944">
        <v>1.21580547112462</v>
      </c>
      <c r="BG944">
        <v>3.1879194630872498</v>
      </c>
      <c r="BH944">
        <v>7.6137342622548196</v>
      </c>
      <c r="BI944">
        <v>0.229646656785821</v>
      </c>
      <c r="BJ944">
        <v>0.98283097750218895</v>
      </c>
      <c r="BK944">
        <v>2.0964725108779798</v>
      </c>
      <c r="BL944">
        <v>1.5370089013649</v>
      </c>
    </row>
    <row r="945" spans="1:64" x14ac:dyDescent="0.25">
      <c r="A945" s="15" t="str">
        <f t="shared" si="28"/>
        <v xml:space="preserve">  OREO / [Capital + ALLL]--36891</v>
      </c>
      <c r="B945" s="15" t="str">
        <f t="shared" si="29"/>
        <v xml:space="preserve">  OREO / [Capital + ALLL]</v>
      </c>
      <c r="C945">
        <v>13</v>
      </c>
      <c r="D945" s="22">
        <v>36891</v>
      </c>
      <c r="E945">
        <v>0</v>
      </c>
      <c r="F945">
        <v>0</v>
      </c>
      <c r="G945">
        <v>0.89694888592723399</v>
      </c>
      <c r="H945">
        <v>0.96147748529301202</v>
      </c>
      <c r="I945">
        <v>0</v>
      </c>
      <c r="J945">
        <v>0</v>
      </c>
      <c r="K945">
        <v>0.58880077891250604</v>
      </c>
      <c r="L945">
        <v>0.60750072114206399</v>
      </c>
      <c r="M945">
        <v>0</v>
      </c>
      <c r="N945">
        <v>0</v>
      </c>
      <c r="O945">
        <v>0.88622656217946105</v>
      </c>
      <c r="P945">
        <v>0.85303240868839503</v>
      </c>
      <c r="Q945">
        <v>0.18140891906850801</v>
      </c>
      <c r="R945">
        <v>0.58146036005814605</v>
      </c>
      <c r="S945">
        <v>3.0393906247596298</v>
      </c>
      <c r="T945">
        <v>1.7043538949994299</v>
      </c>
      <c r="U945">
        <v>0</v>
      </c>
      <c r="V945">
        <v>0</v>
      </c>
      <c r="W945">
        <v>0.33271176485668102</v>
      </c>
      <c r="X945">
        <v>0.56408643654566604</v>
      </c>
      <c r="Y945">
        <v>0</v>
      </c>
      <c r="Z945">
        <v>0</v>
      </c>
      <c r="AA945">
        <v>0.92510020563419804</v>
      </c>
      <c r="AB945">
        <v>0.92831608133010801</v>
      </c>
      <c r="AC945">
        <v>0</v>
      </c>
      <c r="AD945">
        <v>2.03798809814951E-2</v>
      </c>
      <c r="AE945">
        <v>0.88591049937141397</v>
      </c>
      <c r="AF945">
        <v>0.749529076353743</v>
      </c>
      <c r="AG945">
        <v>0</v>
      </c>
      <c r="AH945">
        <v>0</v>
      </c>
      <c r="AI945">
        <v>0.33589451321803598</v>
      </c>
      <c r="AJ945">
        <v>0.64525729093276896</v>
      </c>
      <c r="AK945">
        <v>0</v>
      </c>
      <c r="AL945">
        <v>0</v>
      </c>
      <c r="AM945">
        <v>0.155678981413333</v>
      </c>
      <c r="AN945">
        <v>0.39544843194513302</v>
      </c>
      <c r="AO945">
        <v>0</v>
      </c>
      <c r="AP945">
        <v>0</v>
      </c>
      <c r="AQ945">
        <v>0.57012966822220001</v>
      </c>
      <c r="AR945">
        <v>0.51937751737148197</v>
      </c>
      <c r="AS945">
        <v>0</v>
      </c>
      <c r="AT945">
        <v>0</v>
      </c>
      <c r="AU945">
        <v>0.67964098650764404</v>
      </c>
      <c r="AV945">
        <v>0.70411127352103697</v>
      </c>
      <c r="AW945">
        <v>0</v>
      </c>
      <c r="AX945">
        <v>0</v>
      </c>
      <c r="AY945">
        <v>0.68395554288971205</v>
      </c>
      <c r="AZ945">
        <v>0.71859541988744502</v>
      </c>
      <c r="BA945">
        <v>0</v>
      </c>
      <c r="BB945">
        <v>0</v>
      </c>
      <c r="BC945">
        <v>0.60380747805846502</v>
      </c>
      <c r="BD945">
        <v>0.631660988891112</v>
      </c>
      <c r="BE945">
        <v>0</v>
      </c>
      <c r="BF945">
        <v>0</v>
      </c>
      <c r="BG945">
        <v>0</v>
      </c>
      <c r="BH945">
        <v>0.493923850663818</v>
      </c>
      <c r="BI945">
        <v>0</v>
      </c>
      <c r="BJ945">
        <v>0</v>
      </c>
      <c r="BK945">
        <v>0.17625088868868399</v>
      </c>
      <c r="BL945">
        <v>0.50566353204052095</v>
      </c>
    </row>
    <row r="946" spans="1:64" x14ac:dyDescent="0.25">
      <c r="A946" s="15" t="str">
        <f t="shared" si="28"/>
        <v>ROAA--36891</v>
      </c>
      <c r="B946" s="15" t="str">
        <f t="shared" si="29"/>
        <v>ROAA</v>
      </c>
      <c r="C946">
        <v>14</v>
      </c>
      <c r="D946" s="22">
        <v>36891</v>
      </c>
      <c r="E946">
        <v>1.0049999999999999</v>
      </c>
      <c r="F946">
        <v>1.28</v>
      </c>
      <c r="G946">
        <v>1.615</v>
      </c>
      <c r="H946">
        <v>1.2840217391304301</v>
      </c>
      <c r="I946">
        <v>0.87</v>
      </c>
      <c r="J946">
        <v>1.21</v>
      </c>
      <c r="K946">
        <v>1.5649999999999999</v>
      </c>
      <c r="L946">
        <v>1.1930998851894401</v>
      </c>
      <c r="M946">
        <v>0.75</v>
      </c>
      <c r="N946">
        <v>1.1100000000000001</v>
      </c>
      <c r="O946">
        <v>1.45</v>
      </c>
      <c r="P946">
        <v>1.0067619982815801</v>
      </c>
      <c r="Q946">
        <v>1.0449999999999999</v>
      </c>
      <c r="R946">
        <v>1.2</v>
      </c>
      <c r="S946">
        <v>1.335</v>
      </c>
      <c r="T946">
        <v>0.97956521739130398</v>
      </c>
      <c r="U946">
        <v>0.82</v>
      </c>
      <c r="V946">
        <v>1.18</v>
      </c>
      <c r="W946">
        <v>1.56</v>
      </c>
      <c r="X946">
        <v>1.1296894409937901</v>
      </c>
      <c r="Y946">
        <v>1.0549999999999999</v>
      </c>
      <c r="Z946">
        <v>1.33</v>
      </c>
      <c r="AA946">
        <v>1.63</v>
      </c>
      <c r="AB946">
        <v>1.3344047619047601</v>
      </c>
      <c r="AC946">
        <v>0.88249999999999995</v>
      </c>
      <c r="AD946">
        <v>1.125</v>
      </c>
      <c r="AE946">
        <v>1.4350000000000001</v>
      </c>
      <c r="AF946">
        <v>1.14240740740741</v>
      </c>
      <c r="AG946">
        <v>1</v>
      </c>
      <c r="AH946">
        <v>1.36</v>
      </c>
      <c r="AI946">
        <v>1.67</v>
      </c>
      <c r="AJ946">
        <v>1.90824742268041</v>
      </c>
      <c r="AK946">
        <v>0.90249999999999997</v>
      </c>
      <c r="AL946">
        <v>1.2</v>
      </c>
      <c r="AM946">
        <v>1.4924999999999999</v>
      </c>
      <c r="AN946">
        <v>1.2281707317073201</v>
      </c>
      <c r="AO946">
        <v>0.87749999999999995</v>
      </c>
      <c r="AP946">
        <v>1.21</v>
      </c>
      <c r="AQ946">
        <v>1.55</v>
      </c>
      <c r="AR946">
        <v>1.19629901960784</v>
      </c>
      <c r="AS946">
        <v>0.89</v>
      </c>
      <c r="AT946">
        <v>1.22</v>
      </c>
      <c r="AU946">
        <v>1.56</v>
      </c>
      <c r="AV946">
        <v>1.2452405063291101</v>
      </c>
      <c r="AW946">
        <v>0.85</v>
      </c>
      <c r="AX946">
        <v>1.23</v>
      </c>
      <c r="AY946">
        <v>1.56</v>
      </c>
      <c r="AZ946">
        <v>1.2187364620938601</v>
      </c>
      <c r="BA946">
        <v>0.69</v>
      </c>
      <c r="BB946">
        <v>1.1100000000000001</v>
      </c>
      <c r="BC946">
        <v>1.5049999999999999</v>
      </c>
      <c r="BD946">
        <v>0.99457286432160796</v>
      </c>
      <c r="BE946">
        <v>0.88</v>
      </c>
      <c r="BF946">
        <v>1.24</v>
      </c>
      <c r="BG946">
        <v>1.8</v>
      </c>
      <c r="BH946">
        <v>2.5</v>
      </c>
      <c r="BI946">
        <v>0.84250000000000003</v>
      </c>
      <c r="BJ946">
        <v>1.21</v>
      </c>
      <c r="BK946">
        <v>1.625</v>
      </c>
      <c r="BL946">
        <v>1.0028125000000001</v>
      </c>
    </row>
    <row r="947" spans="1:64" x14ac:dyDescent="0.25">
      <c r="A947" s="15" t="str">
        <f t="shared" si="28"/>
        <v>NIM--36891</v>
      </c>
      <c r="B947" s="15" t="str">
        <f t="shared" si="29"/>
        <v>NIM</v>
      </c>
      <c r="C947">
        <v>15</v>
      </c>
      <c r="D947" s="22">
        <v>36891</v>
      </c>
      <c r="E947">
        <v>4.3899999999999997</v>
      </c>
      <c r="F947">
        <v>4.87</v>
      </c>
      <c r="G947">
        <v>5.2249999999999996</v>
      </c>
      <c r="H947">
        <v>5.1140217391304299</v>
      </c>
      <c r="I947">
        <v>4.2300000000000004</v>
      </c>
      <c r="J947">
        <v>4.6500000000000004</v>
      </c>
      <c r="K947">
        <v>5.12</v>
      </c>
      <c r="L947">
        <v>4.7095407577497097</v>
      </c>
      <c r="M947">
        <v>3.99</v>
      </c>
      <c r="N947">
        <v>4.49</v>
      </c>
      <c r="O947">
        <v>5.09</v>
      </c>
      <c r="P947">
        <v>4.5518718546704298</v>
      </c>
      <c r="Q947">
        <v>4.5449999999999999</v>
      </c>
      <c r="R947">
        <v>4.79</v>
      </c>
      <c r="S947">
        <v>5.1349999999999998</v>
      </c>
      <c r="T947">
        <v>4.8895652173912998</v>
      </c>
      <c r="U947">
        <v>4.21</v>
      </c>
      <c r="V947">
        <v>4.63</v>
      </c>
      <c r="W947">
        <v>5.09</v>
      </c>
      <c r="X947">
        <v>4.6735610766045497</v>
      </c>
      <c r="Y947">
        <v>4.8125</v>
      </c>
      <c r="Z947">
        <v>5.12</v>
      </c>
      <c r="AA947">
        <v>5.5350000000000001</v>
      </c>
      <c r="AB947">
        <v>5.07797619047619</v>
      </c>
      <c r="AC947">
        <v>4.2024999999999997</v>
      </c>
      <c r="AD947">
        <v>4.5199999999999996</v>
      </c>
      <c r="AE947">
        <v>4.95</v>
      </c>
      <c r="AF947">
        <v>4.5632407407407403</v>
      </c>
      <c r="AG947">
        <v>4.3099999999999996</v>
      </c>
      <c r="AH947">
        <v>4.72</v>
      </c>
      <c r="AI947">
        <v>5.35</v>
      </c>
      <c r="AJ947">
        <v>6.3231958762886604</v>
      </c>
      <c r="AK947">
        <v>3.9325000000000001</v>
      </c>
      <c r="AL947">
        <v>4.2699999999999996</v>
      </c>
      <c r="AM947">
        <v>4.7074999999999996</v>
      </c>
      <c r="AN947">
        <v>4.3395121951219497</v>
      </c>
      <c r="AO947">
        <v>4.21</v>
      </c>
      <c r="AP947">
        <v>4.585</v>
      </c>
      <c r="AQ947">
        <v>4.99</v>
      </c>
      <c r="AR947">
        <v>4.6168627450980404</v>
      </c>
      <c r="AS947">
        <v>4.25</v>
      </c>
      <c r="AT947">
        <v>4.68</v>
      </c>
      <c r="AU947">
        <v>5.2050000000000001</v>
      </c>
      <c r="AV947">
        <v>4.7568354430379696</v>
      </c>
      <c r="AW947">
        <v>4.1900000000000004</v>
      </c>
      <c r="AX947">
        <v>4.5999999999999996</v>
      </c>
      <c r="AY947">
        <v>5.09</v>
      </c>
      <c r="AZ947">
        <v>4.6304332129963903</v>
      </c>
      <c r="BA947">
        <v>4.335</v>
      </c>
      <c r="BB947">
        <v>4.8099999999999996</v>
      </c>
      <c r="BC947">
        <v>5.24</v>
      </c>
      <c r="BD947">
        <v>4.77989949748744</v>
      </c>
      <c r="BE947">
        <v>4.25</v>
      </c>
      <c r="BF947">
        <v>4.7</v>
      </c>
      <c r="BG947">
        <v>5.58</v>
      </c>
      <c r="BH947">
        <v>7.6068888888888901</v>
      </c>
      <c r="BI947">
        <v>4.43</v>
      </c>
      <c r="BJ947">
        <v>4.96</v>
      </c>
      <c r="BK947">
        <v>5.45</v>
      </c>
      <c r="BL947">
        <v>4.9216406250000002</v>
      </c>
    </row>
    <row r="948" spans="1:64" x14ac:dyDescent="0.25">
      <c r="A948" s="15" t="str">
        <f t="shared" si="28"/>
        <v>Provisions / Avg Assets--36891</v>
      </c>
      <c r="B948" s="15" t="str">
        <f t="shared" si="29"/>
        <v>Provisions / Avg Assets</v>
      </c>
      <c r="C948">
        <v>16</v>
      </c>
      <c r="D948" s="22">
        <v>36891</v>
      </c>
      <c r="E948">
        <v>0.06</v>
      </c>
      <c r="F948">
        <v>0.14000000000000001</v>
      </c>
      <c r="G948">
        <v>0.24</v>
      </c>
      <c r="H948">
        <v>0.40413043478260902</v>
      </c>
      <c r="I948">
        <v>0.04</v>
      </c>
      <c r="J948">
        <v>0.13</v>
      </c>
      <c r="K948">
        <v>0.25</v>
      </c>
      <c r="L948">
        <v>0.22980482204362801</v>
      </c>
      <c r="M948">
        <v>0.06</v>
      </c>
      <c r="N948">
        <v>0.17</v>
      </c>
      <c r="O948">
        <v>0.34</v>
      </c>
      <c r="P948">
        <v>0.27140788020130102</v>
      </c>
      <c r="Q948">
        <v>0.11</v>
      </c>
      <c r="R948">
        <v>0.19</v>
      </c>
      <c r="S948">
        <v>0.25</v>
      </c>
      <c r="T948">
        <v>0.27217391304347799</v>
      </c>
      <c r="U948">
        <v>0.04</v>
      </c>
      <c r="V948">
        <v>0.13</v>
      </c>
      <c r="W948">
        <v>0.245</v>
      </c>
      <c r="X948">
        <v>0.187391304347826</v>
      </c>
      <c r="Y948">
        <v>0</v>
      </c>
      <c r="Z948">
        <v>0.125</v>
      </c>
      <c r="AA948">
        <v>0.24</v>
      </c>
      <c r="AB948">
        <v>0.202738095238095</v>
      </c>
      <c r="AC948">
        <v>0.05</v>
      </c>
      <c r="AD948">
        <v>0.14000000000000001</v>
      </c>
      <c r="AE948">
        <v>0.27</v>
      </c>
      <c r="AF948">
        <v>0.26333333333333298</v>
      </c>
      <c r="AG948">
        <v>0.01</v>
      </c>
      <c r="AH948">
        <v>0.13</v>
      </c>
      <c r="AI948">
        <v>0.41</v>
      </c>
      <c r="AJ948">
        <v>1.82670103092784</v>
      </c>
      <c r="AK948">
        <v>0.06</v>
      </c>
      <c r="AL948">
        <v>0.13</v>
      </c>
      <c r="AM948">
        <v>0.1875</v>
      </c>
      <c r="AN948">
        <v>0.15609756097561001</v>
      </c>
      <c r="AO948">
        <v>0</v>
      </c>
      <c r="AP948">
        <v>0.11</v>
      </c>
      <c r="AQ948">
        <v>0.21249999999999999</v>
      </c>
      <c r="AR948">
        <v>0.168995098039216</v>
      </c>
      <c r="AS948">
        <v>0.08</v>
      </c>
      <c r="AT948">
        <v>0.16</v>
      </c>
      <c r="AU948">
        <v>0.26</v>
      </c>
      <c r="AV948">
        <v>0.230303797468354</v>
      </c>
      <c r="AW948">
        <v>0.06</v>
      </c>
      <c r="AX948">
        <v>0.12</v>
      </c>
      <c r="AY948">
        <v>0.22</v>
      </c>
      <c r="AZ948">
        <v>0.16696750902527099</v>
      </c>
      <c r="BA948">
        <v>0.09</v>
      </c>
      <c r="BB948">
        <v>0.2</v>
      </c>
      <c r="BC948">
        <v>0.35499999999999998</v>
      </c>
      <c r="BD948">
        <v>0.31768844221105502</v>
      </c>
      <c r="BE948">
        <v>0.01</v>
      </c>
      <c r="BF948">
        <v>0.14000000000000001</v>
      </c>
      <c r="BG948">
        <v>0.33</v>
      </c>
      <c r="BH948">
        <v>3.0357777777777799</v>
      </c>
      <c r="BI948">
        <v>0.09</v>
      </c>
      <c r="BJ948">
        <v>0.185</v>
      </c>
      <c r="BK948">
        <v>0.29499999999999998</v>
      </c>
      <c r="BL948">
        <v>0.24203125</v>
      </c>
    </row>
    <row r="949" spans="1:64" x14ac:dyDescent="0.25">
      <c r="A949" s="15" t="str">
        <f t="shared" si="28"/>
        <v>Negative Earners (last 4 qtrs)--36891</v>
      </c>
      <c r="B949" s="15" t="str">
        <f t="shared" si="29"/>
        <v>Negative Earners (last 4 qtrs)</v>
      </c>
      <c r="C949">
        <v>17</v>
      </c>
      <c r="D949" s="22">
        <v>36891</v>
      </c>
      <c r="F949">
        <v>2.1739130434782599</v>
      </c>
      <c r="H949">
        <v>2</v>
      </c>
      <c r="J949">
        <v>3.2694475760992101</v>
      </c>
      <c r="L949">
        <v>29</v>
      </c>
      <c r="N949">
        <v>7.3379044869481502</v>
      </c>
      <c r="P949">
        <v>610</v>
      </c>
      <c r="R949">
        <v>4.3478260869565197</v>
      </c>
      <c r="T949">
        <v>1</v>
      </c>
      <c r="V949">
        <v>3.6659877800407301</v>
      </c>
      <c r="X949">
        <v>18</v>
      </c>
      <c r="Z949">
        <v>1.19047619047619</v>
      </c>
      <c r="AB949">
        <v>1</v>
      </c>
      <c r="AD949">
        <v>3.6363636363636398</v>
      </c>
      <c r="AF949">
        <v>4</v>
      </c>
      <c r="AH949">
        <v>5.1546391752577296</v>
      </c>
      <c r="AI949"/>
      <c r="AJ949">
        <v>5</v>
      </c>
      <c r="AK949"/>
      <c r="AL949">
        <v>0</v>
      </c>
      <c r="AN949">
        <v>0</v>
      </c>
      <c r="AP949">
        <v>2.4038461538461502</v>
      </c>
      <c r="AR949">
        <v>10</v>
      </c>
      <c r="AT949">
        <v>1.9851116625310199</v>
      </c>
      <c r="AV949">
        <v>8</v>
      </c>
      <c r="AX949">
        <v>1.0676156583629901</v>
      </c>
      <c r="AZ949">
        <v>3</v>
      </c>
      <c r="BB949">
        <v>5.9113300492610801</v>
      </c>
      <c r="BD949">
        <v>12</v>
      </c>
      <c r="BF949">
        <v>8.8888888888888893</v>
      </c>
      <c r="BH949">
        <v>4</v>
      </c>
      <c r="BJ949">
        <v>6.9230769230769198</v>
      </c>
      <c r="BL949">
        <v>9</v>
      </c>
    </row>
    <row r="950" spans="1:64" x14ac:dyDescent="0.25">
      <c r="A950" s="15" t="str">
        <f t="shared" si="28"/>
        <v>Noncore Funding / Liab--36891</v>
      </c>
      <c r="B950" s="15" t="str">
        <f t="shared" si="29"/>
        <v>Noncore Funding / Liab</v>
      </c>
      <c r="C950">
        <v>18</v>
      </c>
      <c r="D950" s="22">
        <v>36891</v>
      </c>
      <c r="E950">
        <v>10.379627144958899</v>
      </c>
      <c r="F950">
        <v>17.961739526900399</v>
      </c>
      <c r="G950">
        <v>25.1444625430005</v>
      </c>
      <c r="H950">
        <v>21.022884785931399</v>
      </c>
      <c r="I950">
        <v>9.5960394238553199</v>
      </c>
      <c r="J950">
        <v>15.0291163481455</v>
      </c>
      <c r="K950">
        <v>21.932667866372999</v>
      </c>
      <c r="L950">
        <v>17.660311302211198</v>
      </c>
      <c r="M950">
        <v>13.181136190194801</v>
      </c>
      <c r="N950">
        <v>19.633659054558599</v>
      </c>
      <c r="O950">
        <v>27.9114532494145</v>
      </c>
      <c r="P950">
        <v>22.2043313885674</v>
      </c>
      <c r="Q950">
        <v>12.359772954223599</v>
      </c>
      <c r="R950">
        <v>19.6071784646062</v>
      </c>
      <c r="S950">
        <v>25.034257460095098</v>
      </c>
      <c r="T950">
        <v>20.3354377047804</v>
      </c>
      <c r="U950">
        <v>8.9058376658351008</v>
      </c>
      <c r="V950">
        <v>14.2720191731576</v>
      </c>
      <c r="W950">
        <v>22.062346974702301</v>
      </c>
      <c r="X950">
        <v>17.0220535051103</v>
      </c>
      <c r="Y950">
        <v>11.3373134865164</v>
      </c>
      <c r="Z950">
        <v>18.061665323161801</v>
      </c>
      <c r="AA950">
        <v>23.088245534456998</v>
      </c>
      <c r="AB950">
        <v>18.568991532651701</v>
      </c>
      <c r="AC950">
        <v>9.8268306143630504</v>
      </c>
      <c r="AD950">
        <v>13.8126548157174</v>
      </c>
      <c r="AE950">
        <v>18.676529252583201</v>
      </c>
      <c r="AF950">
        <v>15.824210719926</v>
      </c>
      <c r="AG950">
        <v>11.237080296738201</v>
      </c>
      <c r="AH950">
        <v>16.5098393926712</v>
      </c>
      <c r="AI950">
        <v>23.690333233263299</v>
      </c>
      <c r="AJ950">
        <v>23.166189651978002</v>
      </c>
      <c r="AK950">
        <v>10.451832613813799</v>
      </c>
      <c r="AL950">
        <v>16.738903860406499</v>
      </c>
      <c r="AM950">
        <v>21.809522755332299</v>
      </c>
      <c r="AN950">
        <v>18.7897854728959</v>
      </c>
      <c r="AO950">
        <v>9.5685442313247098</v>
      </c>
      <c r="AP950">
        <v>13.7664784502348</v>
      </c>
      <c r="AQ950">
        <v>19.1827385650206</v>
      </c>
      <c r="AR950">
        <v>15.0595867134674</v>
      </c>
      <c r="AS950">
        <v>10.346085252782199</v>
      </c>
      <c r="AT950">
        <v>16.5098393926712</v>
      </c>
      <c r="AU950">
        <v>23.722194341106</v>
      </c>
      <c r="AV950">
        <v>18.7234432725521</v>
      </c>
      <c r="AW950">
        <v>9.0236686390532608</v>
      </c>
      <c r="AX950">
        <v>14.747785906815601</v>
      </c>
      <c r="AY950">
        <v>22.4491025177689</v>
      </c>
      <c r="AZ950">
        <v>17.065279235626399</v>
      </c>
      <c r="BA950">
        <v>9.5998787368512506</v>
      </c>
      <c r="BB950">
        <v>16.3631453044216</v>
      </c>
      <c r="BC950">
        <v>26.1004965839421</v>
      </c>
      <c r="BD950">
        <v>19.443138909597099</v>
      </c>
      <c r="BE950">
        <v>11.919242585742101</v>
      </c>
      <c r="BF950">
        <v>17.416794443943399</v>
      </c>
      <c r="BG950">
        <v>33.889337166103502</v>
      </c>
      <c r="BH950">
        <v>31.901918323556501</v>
      </c>
      <c r="BI950">
        <v>8.7664619540256705</v>
      </c>
      <c r="BJ950">
        <v>13.837334671178599</v>
      </c>
      <c r="BK950">
        <v>19.687906914703099</v>
      </c>
      <c r="BL950">
        <v>17.357882645575401</v>
      </c>
    </row>
    <row r="951" spans="1:64" x14ac:dyDescent="0.25">
      <c r="A951" s="15" t="str">
        <f t="shared" si="28"/>
        <v>Brokered Dep / Liab--36891</v>
      </c>
      <c r="B951" s="15" t="str">
        <f t="shared" si="29"/>
        <v>Brokered Dep / Liab</v>
      </c>
      <c r="C951">
        <v>19</v>
      </c>
      <c r="D951" s="22">
        <v>36891</v>
      </c>
      <c r="E951">
        <v>0</v>
      </c>
      <c r="F951">
        <v>0</v>
      </c>
      <c r="G951">
        <v>0</v>
      </c>
      <c r="H951">
        <v>2.0582182082839302</v>
      </c>
      <c r="I951">
        <v>0</v>
      </c>
      <c r="J951">
        <v>0</v>
      </c>
      <c r="K951">
        <v>3.9675008365954903E-2</v>
      </c>
      <c r="L951">
        <v>1.22625915469381</v>
      </c>
      <c r="M951">
        <v>0</v>
      </c>
      <c r="N951">
        <v>0</v>
      </c>
      <c r="O951">
        <v>0</v>
      </c>
      <c r="P951">
        <v>0.75337710164081995</v>
      </c>
      <c r="Q951">
        <v>0</v>
      </c>
      <c r="R951">
        <v>0</v>
      </c>
      <c r="S951">
        <v>0</v>
      </c>
      <c r="T951">
        <v>0.123754006145903</v>
      </c>
      <c r="U951">
        <v>0</v>
      </c>
      <c r="V951">
        <v>0</v>
      </c>
      <c r="W951">
        <v>0.245650098107177</v>
      </c>
      <c r="X951">
        <v>1.5244009276403301</v>
      </c>
      <c r="Y951">
        <v>0</v>
      </c>
      <c r="Z951">
        <v>0</v>
      </c>
      <c r="AA951">
        <v>0</v>
      </c>
      <c r="AB951">
        <v>0.49157420252379702</v>
      </c>
      <c r="AC951">
        <v>0</v>
      </c>
      <c r="AD951">
        <v>0</v>
      </c>
      <c r="AE951">
        <v>0</v>
      </c>
      <c r="AF951">
        <v>0.73307232218252605</v>
      </c>
      <c r="AG951">
        <v>0</v>
      </c>
      <c r="AH951">
        <v>0</v>
      </c>
      <c r="AI951">
        <v>0.11547882888137199</v>
      </c>
      <c r="AJ951">
        <v>1.40124053963647</v>
      </c>
      <c r="AK951">
        <v>0</v>
      </c>
      <c r="AL951">
        <v>0</v>
      </c>
      <c r="AM951">
        <v>2.6648002338710399</v>
      </c>
      <c r="AN951">
        <v>2.20915759692577</v>
      </c>
      <c r="AO951">
        <v>0</v>
      </c>
      <c r="AP951">
        <v>0</v>
      </c>
      <c r="AQ951">
        <v>0</v>
      </c>
      <c r="AR951">
        <v>0.61484772333390103</v>
      </c>
      <c r="AS951">
        <v>0</v>
      </c>
      <c r="AT951">
        <v>0</v>
      </c>
      <c r="AU951">
        <v>0.335829898836423</v>
      </c>
      <c r="AV951">
        <v>1.67587227033907</v>
      </c>
      <c r="AW951">
        <v>0</v>
      </c>
      <c r="AX951">
        <v>0</v>
      </c>
      <c r="AY951">
        <v>0</v>
      </c>
      <c r="AZ951">
        <v>1.02721899778658</v>
      </c>
      <c r="BA951">
        <v>0</v>
      </c>
      <c r="BB951">
        <v>0</v>
      </c>
      <c r="BC951">
        <v>0.36194963043518102</v>
      </c>
      <c r="BD951">
        <v>1.7587664486199299</v>
      </c>
      <c r="BE951">
        <v>0</v>
      </c>
      <c r="BF951">
        <v>0</v>
      </c>
      <c r="BG951">
        <v>0</v>
      </c>
      <c r="BH951">
        <v>2.5790085926089801</v>
      </c>
      <c r="BI951">
        <v>0</v>
      </c>
      <c r="BJ951">
        <v>0</v>
      </c>
      <c r="BK951">
        <v>1.3993074799844201E-2</v>
      </c>
      <c r="BL951">
        <v>1.7844211325141599</v>
      </c>
    </row>
    <row r="952" spans="1:64" x14ac:dyDescent="0.25">
      <c r="A952" s="15" t="str">
        <f t="shared" si="28"/>
        <v>Liquid Assets / Assets--36891</v>
      </c>
      <c r="B952" s="15" t="str">
        <f t="shared" si="29"/>
        <v>Liquid Assets / Assets</v>
      </c>
      <c r="C952">
        <v>20</v>
      </c>
      <c r="D952" s="22">
        <v>36891</v>
      </c>
      <c r="E952">
        <v>9.8461579570911706</v>
      </c>
      <c r="F952">
        <v>17.0185515688691</v>
      </c>
      <c r="G952">
        <v>25.6093918742305</v>
      </c>
      <c r="H952">
        <v>18.599991151335701</v>
      </c>
      <c r="I952">
        <v>10.062653448092901</v>
      </c>
      <c r="J952">
        <v>16.671930101584302</v>
      </c>
      <c r="K952">
        <v>26.1450684600761</v>
      </c>
      <c r="L952">
        <v>18.959546482304201</v>
      </c>
      <c r="M952">
        <v>9.5333037744754492</v>
      </c>
      <c r="N952">
        <v>17.194984882481499</v>
      </c>
      <c r="O952">
        <v>26.471065002431502</v>
      </c>
      <c r="P952">
        <v>19.002002462256801</v>
      </c>
      <c r="Q952">
        <v>13.0658417111371</v>
      </c>
      <c r="R952">
        <v>21.5408530408356</v>
      </c>
      <c r="S952">
        <v>33.647055850441902</v>
      </c>
      <c r="T952">
        <v>23.4606150155889</v>
      </c>
      <c r="U952">
        <v>10.350377744873001</v>
      </c>
      <c r="V952">
        <v>17.363757573711801</v>
      </c>
      <c r="W952">
        <v>25.9181766235493</v>
      </c>
      <c r="X952">
        <v>19.1732638632913</v>
      </c>
      <c r="Y952">
        <v>11.578197369919099</v>
      </c>
      <c r="Z952">
        <v>19.396925957144799</v>
      </c>
      <c r="AA952">
        <v>28.957600090430901</v>
      </c>
      <c r="AB952">
        <v>20.966895004629698</v>
      </c>
      <c r="AC952">
        <v>9.4851840815077804</v>
      </c>
      <c r="AD952">
        <v>16.139048162775602</v>
      </c>
      <c r="AE952">
        <v>26.539904354626799</v>
      </c>
      <c r="AF952">
        <v>18.087820688217299</v>
      </c>
      <c r="AG952">
        <v>7.7822421288367796</v>
      </c>
      <c r="AH952">
        <v>13.0396635417759</v>
      </c>
      <c r="AI952">
        <v>22.558340535868599</v>
      </c>
      <c r="AJ952">
        <v>17.586213924028101</v>
      </c>
      <c r="AK952">
        <v>9.7972664744347497</v>
      </c>
      <c r="AL952">
        <v>16.258809875914299</v>
      </c>
      <c r="AM952">
        <v>25.642828451951701</v>
      </c>
      <c r="AN952">
        <v>18.075323393759099</v>
      </c>
      <c r="AO952">
        <v>9.7885241179683504</v>
      </c>
      <c r="AP952">
        <v>16.815364837756199</v>
      </c>
      <c r="AQ952">
        <v>26.945403463543801</v>
      </c>
      <c r="AR952">
        <v>19.123283618245601</v>
      </c>
      <c r="AS952">
        <v>9.0607071825557401</v>
      </c>
      <c r="AT952">
        <v>14.1151665384506</v>
      </c>
      <c r="AU952">
        <v>22.1385071200529</v>
      </c>
      <c r="AV952">
        <v>16.377037938893402</v>
      </c>
      <c r="AW952">
        <v>10.621232974230001</v>
      </c>
      <c r="AX952">
        <v>17.420405209840801</v>
      </c>
      <c r="AY952">
        <v>26.1395009636922</v>
      </c>
      <c r="AZ952">
        <v>19.033278514277701</v>
      </c>
      <c r="BA952">
        <v>11.042797467140799</v>
      </c>
      <c r="BB952">
        <v>17.455460179974601</v>
      </c>
      <c r="BC952">
        <v>26.742822810917101</v>
      </c>
      <c r="BD952">
        <v>19.470812734070901</v>
      </c>
      <c r="BE952">
        <v>13.830302721175199</v>
      </c>
      <c r="BF952">
        <v>21.138789351829601</v>
      </c>
      <c r="BG952">
        <v>26.626782494673002</v>
      </c>
      <c r="BH952">
        <v>25.741670018117301</v>
      </c>
      <c r="BI952">
        <v>11.8578321764635</v>
      </c>
      <c r="BJ952">
        <v>17.511661462346201</v>
      </c>
      <c r="BK952">
        <v>24.864329302501599</v>
      </c>
      <c r="BL952">
        <v>19.8239173927733</v>
      </c>
    </row>
    <row r="953" spans="1:64" x14ac:dyDescent="0.25">
      <c r="A953" s="15" t="str">
        <f t="shared" si="28"/>
        <v>Net Loan Growth (last 4 qtrs)--36891</v>
      </c>
      <c r="B953" s="15" t="str">
        <f t="shared" si="29"/>
        <v>Net Loan Growth (last 4 qtrs)</v>
      </c>
      <c r="C953">
        <v>21</v>
      </c>
      <c r="D953" s="22">
        <v>36891</v>
      </c>
      <c r="E953">
        <v>4.5525000000000002</v>
      </c>
      <c r="F953">
        <v>11.065</v>
      </c>
      <c r="G953">
        <v>15.4025</v>
      </c>
      <c r="H953">
        <v>13.805978260869599</v>
      </c>
      <c r="I953">
        <v>4.6399999999999997</v>
      </c>
      <c r="J953">
        <v>10.39</v>
      </c>
      <c r="K953">
        <v>17.585000000000001</v>
      </c>
      <c r="L953">
        <v>12.861204678362601</v>
      </c>
      <c r="M953">
        <v>4.71</v>
      </c>
      <c r="N953">
        <v>11.02</v>
      </c>
      <c r="O953">
        <v>20.02</v>
      </c>
      <c r="P953">
        <v>17.9097634408602</v>
      </c>
      <c r="Q953">
        <v>7.29</v>
      </c>
      <c r="R953">
        <v>12.945</v>
      </c>
      <c r="S953">
        <v>20.21</v>
      </c>
      <c r="T953">
        <v>19.6004545454545</v>
      </c>
      <c r="U953">
        <v>6.0350000000000001</v>
      </c>
      <c r="V953">
        <v>11.55</v>
      </c>
      <c r="W953">
        <v>18.850000000000001</v>
      </c>
      <c r="X953">
        <v>14.4870912951168</v>
      </c>
      <c r="Y953">
        <v>1.8875</v>
      </c>
      <c r="Z953">
        <v>7.59</v>
      </c>
      <c r="AA953">
        <v>13.845000000000001</v>
      </c>
      <c r="AB953">
        <v>8.6747619047618993</v>
      </c>
      <c r="AC953">
        <v>4.3975</v>
      </c>
      <c r="AD953">
        <v>8.4149999999999991</v>
      </c>
      <c r="AE953">
        <v>14.7575</v>
      </c>
      <c r="AF953">
        <v>12.767962962963001</v>
      </c>
      <c r="AG953">
        <v>3.63</v>
      </c>
      <c r="AH953">
        <v>9.5500000000000007</v>
      </c>
      <c r="AI953">
        <v>14.71</v>
      </c>
      <c r="AJ953">
        <v>9.2135789473684202</v>
      </c>
      <c r="AK953">
        <v>3.52</v>
      </c>
      <c r="AL953">
        <v>10.220000000000001</v>
      </c>
      <c r="AM953">
        <v>17.5</v>
      </c>
      <c r="AN953">
        <v>11.756790123456801</v>
      </c>
      <c r="AO953">
        <v>3.5049999999999999</v>
      </c>
      <c r="AP953">
        <v>8.2200000000000006</v>
      </c>
      <c r="AQ953">
        <v>13.3325</v>
      </c>
      <c r="AR953">
        <v>9.09815270935961</v>
      </c>
      <c r="AS953">
        <v>7.17</v>
      </c>
      <c r="AT953">
        <v>13.28</v>
      </c>
      <c r="AU953">
        <v>21.39</v>
      </c>
      <c r="AV953">
        <v>16.535797468354399</v>
      </c>
      <c r="AW953">
        <v>5.6550000000000002</v>
      </c>
      <c r="AX953">
        <v>11.545</v>
      </c>
      <c r="AY953">
        <v>17.725000000000001</v>
      </c>
      <c r="AZ953">
        <v>12.9437226277372</v>
      </c>
      <c r="BA953">
        <v>6.3125</v>
      </c>
      <c r="BB953">
        <v>13.585000000000001</v>
      </c>
      <c r="BC953">
        <v>23.03</v>
      </c>
      <c r="BD953">
        <v>18.655520833333298</v>
      </c>
      <c r="BE953">
        <v>3.38</v>
      </c>
      <c r="BF953">
        <v>14</v>
      </c>
      <c r="BG953">
        <v>18.66</v>
      </c>
      <c r="BH953">
        <v>14.4309756097561</v>
      </c>
      <c r="BI953">
        <v>11.234999999999999</v>
      </c>
      <c r="BJ953">
        <v>18.66</v>
      </c>
      <c r="BK953">
        <v>26.625</v>
      </c>
      <c r="BL953">
        <v>27.3090082644628</v>
      </c>
    </row>
    <row r="954" spans="1:64" x14ac:dyDescent="0.25">
      <c r="A954" s="15" t="str">
        <f t="shared" si="28"/>
        <v>Banks w/ Loan Growth (last 4 qtrs)--36891</v>
      </c>
      <c r="B954" s="15" t="str">
        <f t="shared" si="29"/>
        <v>Banks w/ Loan Growth (last 4 qtrs)</v>
      </c>
      <c r="C954">
        <v>22</v>
      </c>
      <c r="D954" s="22">
        <v>36891</v>
      </c>
      <c r="F954">
        <v>90.2173913043478</v>
      </c>
      <c r="J954">
        <v>86.133032694475801</v>
      </c>
      <c r="N954">
        <v>85.432455190665195</v>
      </c>
      <c r="R954">
        <v>91.304347826086996</v>
      </c>
      <c r="V954">
        <v>87.372708757637497</v>
      </c>
      <c r="Z954">
        <v>82.142857142857096</v>
      </c>
      <c r="AD954">
        <v>86.363636363636402</v>
      </c>
      <c r="AH954">
        <v>82.474226804123703</v>
      </c>
      <c r="AI954"/>
      <c r="AK954"/>
      <c r="AL954">
        <v>85.365853658536594</v>
      </c>
      <c r="AP954">
        <v>85.336538461538495</v>
      </c>
      <c r="AT954">
        <v>93.300248138957798</v>
      </c>
      <c r="AX954">
        <v>90.035587188612098</v>
      </c>
      <c r="BB954">
        <v>84.236453201970406</v>
      </c>
      <c r="BF954">
        <v>73.3333333333333</v>
      </c>
      <c r="BJ954">
        <v>90</v>
      </c>
    </row>
    <row r="955" spans="1:64" x14ac:dyDescent="0.25">
      <c r="A955" s="15" t="str">
        <f t="shared" si="28"/>
        <v>Equity / Assets--36981</v>
      </c>
      <c r="B955" s="15" t="str">
        <f t="shared" si="29"/>
        <v>Equity / Assets</v>
      </c>
      <c r="C955">
        <v>1</v>
      </c>
      <c r="D955" s="22">
        <v>36981</v>
      </c>
      <c r="E955">
        <v>8.7325163357262099</v>
      </c>
      <c r="F955">
        <v>9.7005805275560508</v>
      </c>
      <c r="G955">
        <v>11.0336536584912</v>
      </c>
      <c r="H955">
        <v>10.207995948605699</v>
      </c>
      <c r="I955">
        <v>8.2935648680156504</v>
      </c>
      <c r="J955">
        <v>9.7167265124483109</v>
      </c>
      <c r="K955">
        <v>11.934627521540801</v>
      </c>
      <c r="L955">
        <v>10.5943995381514</v>
      </c>
      <c r="M955">
        <v>8.0852814047776604</v>
      </c>
      <c r="N955">
        <v>9.5540933465188402</v>
      </c>
      <c r="O955">
        <v>12.140601894923799</v>
      </c>
      <c r="P955">
        <v>10.8113948926713</v>
      </c>
      <c r="Q955">
        <v>9.2595670055680408</v>
      </c>
      <c r="R955">
        <v>10.7004801497503</v>
      </c>
      <c r="S955">
        <v>13.4070777627149</v>
      </c>
      <c r="T955">
        <v>11.7651982194366</v>
      </c>
      <c r="U955">
        <v>8.0625419071393605</v>
      </c>
      <c r="V955">
        <v>9.4895931998391898</v>
      </c>
      <c r="W955">
        <v>11.7196699385358</v>
      </c>
      <c r="X955">
        <v>10.346885042532399</v>
      </c>
      <c r="Y955">
        <v>8.7831540779721493</v>
      </c>
      <c r="Z955">
        <v>9.7382438038218595</v>
      </c>
      <c r="AA955">
        <v>11.456150500285201</v>
      </c>
      <c r="AB955">
        <v>10.625587576409</v>
      </c>
      <c r="AC955">
        <v>8.4371887374583991</v>
      </c>
      <c r="AD955">
        <v>9.9133614061737898</v>
      </c>
      <c r="AE955">
        <v>11.8651158898837</v>
      </c>
      <c r="AF955">
        <v>10.3936322494019</v>
      </c>
      <c r="AG955">
        <v>9.1400529677519895</v>
      </c>
      <c r="AH955">
        <v>11.3555009272437</v>
      </c>
      <c r="AI955">
        <v>14.760543613980399</v>
      </c>
      <c r="AJ955">
        <v>13.763392835417299</v>
      </c>
      <c r="AK955">
        <v>8.3521845198491906</v>
      </c>
      <c r="AL955">
        <v>9.0155145173405202</v>
      </c>
      <c r="AM955">
        <v>11.195692536205</v>
      </c>
      <c r="AN955">
        <v>9.9507453572121793</v>
      </c>
      <c r="AO955">
        <v>8.7929944796894492</v>
      </c>
      <c r="AP955">
        <v>10.5101711434155</v>
      </c>
      <c r="AQ955">
        <v>12.6708680753074</v>
      </c>
      <c r="AR955">
        <v>11.2192507334907</v>
      </c>
      <c r="AS955">
        <v>8.0390919675683001</v>
      </c>
      <c r="AT955">
        <v>9.0994545687464097</v>
      </c>
      <c r="AU955">
        <v>11.157730059399499</v>
      </c>
      <c r="AV955">
        <v>9.8974017491400108</v>
      </c>
      <c r="AW955">
        <v>8.0616014456829408</v>
      </c>
      <c r="AX955">
        <v>9.3049127803488805</v>
      </c>
      <c r="AY955">
        <v>11.230923727837</v>
      </c>
      <c r="AZ955">
        <v>10.0021088513818</v>
      </c>
      <c r="BA955">
        <v>8.0588073704416203</v>
      </c>
      <c r="BB955">
        <v>9.5464535050211605</v>
      </c>
      <c r="BC955">
        <v>11.839557639128399</v>
      </c>
      <c r="BD955">
        <v>10.4908337773232</v>
      </c>
      <c r="BE955">
        <v>8.8495147911638306</v>
      </c>
      <c r="BF955">
        <v>10.9686428687872</v>
      </c>
      <c r="BG955">
        <v>14.108192056516501</v>
      </c>
      <c r="BH955">
        <v>15.7117742370736</v>
      </c>
      <c r="BI955">
        <v>7.8701309181880497</v>
      </c>
      <c r="BJ955">
        <v>8.7733659169059095</v>
      </c>
      <c r="BK955">
        <v>10.897860136774799</v>
      </c>
      <c r="BL955">
        <v>9.7778974220771904</v>
      </c>
    </row>
    <row r="956" spans="1:64" x14ac:dyDescent="0.25">
      <c r="A956" s="15" t="str">
        <f t="shared" si="28"/>
        <v>Total Risk Based Capital Ratio--36981</v>
      </c>
      <c r="B956" s="15" t="str">
        <f t="shared" si="29"/>
        <v>Total Risk Based Capital Ratio</v>
      </c>
      <c r="C956">
        <v>2</v>
      </c>
      <c r="D956" s="22">
        <v>36981</v>
      </c>
      <c r="E956">
        <v>12.25</v>
      </c>
      <c r="F956">
        <v>13.945</v>
      </c>
      <c r="G956">
        <v>16.98</v>
      </c>
      <c r="H956">
        <v>15.3233695652174</v>
      </c>
      <c r="I956">
        <v>11.6875</v>
      </c>
      <c r="J956">
        <v>14.12</v>
      </c>
      <c r="K956">
        <v>18.4175</v>
      </c>
      <c r="L956">
        <v>15.923310185185199</v>
      </c>
      <c r="M956">
        <v>11.92</v>
      </c>
      <c r="N956">
        <v>14.664999999999999</v>
      </c>
      <c r="O956">
        <v>19.79</v>
      </c>
      <c r="P956">
        <v>17.606803766105099</v>
      </c>
      <c r="Q956">
        <v>14.03</v>
      </c>
      <c r="R956">
        <v>16.34</v>
      </c>
      <c r="S956">
        <v>20.76</v>
      </c>
      <c r="T956">
        <v>18.2673913043478</v>
      </c>
      <c r="U956">
        <v>11.34</v>
      </c>
      <c r="V956">
        <v>13.44</v>
      </c>
      <c r="W956">
        <v>17.074999999999999</v>
      </c>
      <c r="X956">
        <v>15.2224273858921</v>
      </c>
      <c r="Y956">
        <v>12.32</v>
      </c>
      <c r="Z956">
        <v>14.365</v>
      </c>
      <c r="AA956">
        <v>17.672499999999999</v>
      </c>
      <c r="AB956">
        <v>15.817261904761899</v>
      </c>
      <c r="AC956">
        <v>12.09</v>
      </c>
      <c r="AD956">
        <v>15.39</v>
      </c>
      <c r="AE956">
        <v>19.45</v>
      </c>
      <c r="AF956">
        <v>16.686261682243</v>
      </c>
      <c r="AG956">
        <v>12.55</v>
      </c>
      <c r="AH956">
        <v>17.29</v>
      </c>
      <c r="AI956">
        <v>23.21</v>
      </c>
      <c r="AJ956">
        <v>20.775698924731199</v>
      </c>
      <c r="AK956">
        <v>12.48</v>
      </c>
      <c r="AL956">
        <v>13.98</v>
      </c>
      <c r="AM956">
        <v>18.3</v>
      </c>
      <c r="AN956">
        <v>15.4101234567901</v>
      </c>
      <c r="AO956">
        <v>12.265000000000001</v>
      </c>
      <c r="AP956">
        <v>15.32</v>
      </c>
      <c r="AQ956">
        <v>20.137499999999999</v>
      </c>
      <c r="AR956">
        <v>17.0596733668342</v>
      </c>
      <c r="AS956">
        <v>11.147500000000001</v>
      </c>
      <c r="AT956">
        <v>12.835000000000001</v>
      </c>
      <c r="AU956">
        <v>15.9</v>
      </c>
      <c r="AV956">
        <v>14.3400980392157</v>
      </c>
      <c r="AW956">
        <v>12.26</v>
      </c>
      <c r="AX956">
        <v>14.16</v>
      </c>
      <c r="AY956">
        <v>18.010000000000002</v>
      </c>
      <c r="AZ956">
        <v>15.6356043956044</v>
      </c>
      <c r="BA956">
        <v>11.2325</v>
      </c>
      <c r="BB956">
        <v>13.08</v>
      </c>
      <c r="BC956">
        <v>17.392499999999998</v>
      </c>
      <c r="BD956">
        <v>15.081542056074801</v>
      </c>
      <c r="BE956">
        <v>11.72</v>
      </c>
      <c r="BF956">
        <v>15.675000000000001</v>
      </c>
      <c r="BG956">
        <v>20.170000000000002</v>
      </c>
      <c r="BH956">
        <v>28.303125000000001</v>
      </c>
      <c r="BI956">
        <v>10.7</v>
      </c>
      <c r="BJ956">
        <v>11.9</v>
      </c>
      <c r="BK956">
        <v>15.5</v>
      </c>
      <c r="BL956">
        <v>13.7688976377953</v>
      </c>
    </row>
    <row r="957" spans="1:64" x14ac:dyDescent="0.25">
      <c r="A957" s="15" t="str">
        <f t="shared" si="28"/>
        <v>Tier 1 Leverage Ratio--36981</v>
      </c>
      <c r="B957" s="15" t="str">
        <f t="shared" si="29"/>
        <v>Tier 1 Leverage Ratio</v>
      </c>
      <c r="C957">
        <v>3</v>
      </c>
      <c r="D957" s="22">
        <v>36981</v>
      </c>
      <c r="E957">
        <v>8.1875</v>
      </c>
      <c r="F957">
        <v>9.24</v>
      </c>
      <c r="G957">
        <v>10.97</v>
      </c>
      <c r="H957">
        <v>9.8745652173913001</v>
      </c>
      <c r="I957">
        <v>8.01</v>
      </c>
      <c r="J957">
        <v>9.2200000000000006</v>
      </c>
      <c r="K957">
        <v>11.3225</v>
      </c>
      <c r="L957">
        <v>10.1527546296296</v>
      </c>
      <c r="M957">
        <v>7.82</v>
      </c>
      <c r="N957">
        <v>9.2100000000000009</v>
      </c>
      <c r="O957">
        <v>11.7</v>
      </c>
      <c r="P957">
        <v>10.568980426164501</v>
      </c>
      <c r="Q957">
        <v>8.8949999999999996</v>
      </c>
      <c r="R957">
        <v>9.92</v>
      </c>
      <c r="S957">
        <v>13.08</v>
      </c>
      <c r="T957">
        <v>11.086956521739101</v>
      </c>
      <c r="U957">
        <v>7.84</v>
      </c>
      <c r="V957">
        <v>8.98</v>
      </c>
      <c r="W957">
        <v>11.0425</v>
      </c>
      <c r="X957">
        <v>9.8768879668049792</v>
      </c>
      <c r="Y957">
        <v>8.5124999999999993</v>
      </c>
      <c r="Z957">
        <v>9.6</v>
      </c>
      <c r="AA957">
        <v>11.0375</v>
      </c>
      <c r="AB957">
        <v>10.1215476190476</v>
      </c>
      <c r="AC957">
        <v>8.06</v>
      </c>
      <c r="AD957">
        <v>9.39</v>
      </c>
      <c r="AE957">
        <v>11.5</v>
      </c>
      <c r="AF957">
        <v>10.045233644859801</v>
      </c>
      <c r="AG957">
        <v>8.35</v>
      </c>
      <c r="AH957">
        <v>11.07</v>
      </c>
      <c r="AI957">
        <v>14.12</v>
      </c>
      <c r="AJ957">
        <v>12.972795698924701</v>
      </c>
      <c r="AK957">
        <v>7.79</v>
      </c>
      <c r="AL957">
        <v>8.7100000000000009</v>
      </c>
      <c r="AM957">
        <v>11.12</v>
      </c>
      <c r="AN957">
        <v>9.6737037037036995</v>
      </c>
      <c r="AO957">
        <v>8.3424999999999994</v>
      </c>
      <c r="AP957">
        <v>9.8849999999999998</v>
      </c>
      <c r="AQ957">
        <v>12.0875</v>
      </c>
      <c r="AR957">
        <v>10.7729145728643</v>
      </c>
      <c r="AS957">
        <v>7.7874999999999996</v>
      </c>
      <c r="AT957">
        <v>8.7249999999999996</v>
      </c>
      <c r="AU957">
        <v>10.565</v>
      </c>
      <c r="AV957">
        <v>9.44</v>
      </c>
      <c r="AW957">
        <v>7.82</v>
      </c>
      <c r="AX957">
        <v>9.0299999999999994</v>
      </c>
      <c r="AY957">
        <v>10.9</v>
      </c>
      <c r="AZ957">
        <v>9.6671794871794905</v>
      </c>
      <c r="BA957">
        <v>7.97</v>
      </c>
      <c r="BB957">
        <v>9.01</v>
      </c>
      <c r="BC957">
        <v>11.2325</v>
      </c>
      <c r="BD957">
        <v>10.0751869158878</v>
      </c>
      <c r="BE957">
        <v>7.9850000000000003</v>
      </c>
      <c r="BF957">
        <v>9.5</v>
      </c>
      <c r="BG957">
        <v>13.21</v>
      </c>
      <c r="BH957">
        <v>14.228125</v>
      </c>
      <c r="BI957">
        <v>7.67</v>
      </c>
      <c r="BJ957">
        <v>8.68</v>
      </c>
      <c r="BK957">
        <v>10.210000000000001</v>
      </c>
      <c r="BL957">
        <v>9.3415748031496104</v>
      </c>
    </row>
    <row r="958" spans="1:64" x14ac:dyDescent="0.25">
      <c r="A958" s="15" t="str">
        <f t="shared" si="28"/>
        <v>ALLL / Nonaccrual Loans--36981</v>
      </c>
      <c r="B958" s="15" t="str">
        <f t="shared" si="29"/>
        <v>ALLL / Nonaccrual Loans</v>
      </c>
      <c r="C958">
        <v>4</v>
      </c>
      <c r="D958" s="22">
        <v>36981</v>
      </c>
      <c r="E958">
        <v>119.11072323666301</v>
      </c>
      <c r="F958">
        <v>193.43010363397701</v>
      </c>
      <c r="G958">
        <v>609.59183673469397</v>
      </c>
      <c r="H958">
        <v>1213.4647265435201</v>
      </c>
      <c r="I958">
        <v>129.489424786748</v>
      </c>
      <c r="J958">
        <v>292.803970223325</v>
      </c>
      <c r="K958">
        <v>773.29751131221701</v>
      </c>
      <c r="L958">
        <v>1214.4593625764401</v>
      </c>
      <c r="M958">
        <v>131.33041291474001</v>
      </c>
      <c r="N958">
        <v>279.84213721918599</v>
      </c>
      <c r="O958">
        <v>741.364760657646</v>
      </c>
      <c r="P958">
        <v>1017.88224136592</v>
      </c>
      <c r="Q958">
        <v>93.430099312452299</v>
      </c>
      <c r="R958">
        <v>143.870967741935</v>
      </c>
      <c r="S958">
        <v>372.29551451187302</v>
      </c>
      <c r="T958">
        <v>351.65814312549003</v>
      </c>
      <c r="U958">
        <v>137.05495818399001</v>
      </c>
      <c r="V958">
        <v>306.30188679245299</v>
      </c>
      <c r="W958">
        <v>906.91455696202502</v>
      </c>
      <c r="X958">
        <v>1420.9195805550701</v>
      </c>
      <c r="Y958">
        <v>109.11799922880699</v>
      </c>
      <c r="Z958">
        <v>203.33415075539099</v>
      </c>
      <c r="AA958">
        <v>515.271146860405</v>
      </c>
      <c r="AB958">
        <v>1761.1946957420801</v>
      </c>
      <c r="AC958">
        <v>134.038461538462</v>
      </c>
      <c r="AD958">
        <v>272.44897959183697</v>
      </c>
      <c r="AE958">
        <v>583.33333333333303</v>
      </c>
      <c r="AF958">
        <v>1244.64970522928</v>
      </c>
      <c r="AG958">
        <v>203.24020319303301</v>
      </c>
      <c r="AH958">
        <v>456.55487804877998</v>
      </c>
      <c r="AI958">
        <v>1328.8461538461499</v>
      </c>
      <c r="AJ958">
        <v>60695.102770430101</v>
      </c>
      <c r="AK958">
        <v>91.294117647058798</v>
      </c>
      <c r="AL958">
        <v>197.684010152284</v>
      </c>
      <c r="AM958">
        <v>478.87323943662</v>
      </c>
      <c r="AN958">
        <v>1234.0226134986899</v>
      </c>
      <c r="AO958">
        <v>132.39765266939199</v>
      </c>
      <c r="AP958">
        <v>272.44897959183697</v>
      </c>
      <c r="AQ958">
        <v>628.77637130801702</v>
      </c>
      <c r="AR958">
        <v>971.12525506516397</v>
      </c>
      <c r="AS958">
        <v>147.33650810124701</v>
      </c>
      <c r="AT958">
        <v>334.47857001777601</v>
      </c>
      <c r="AU958">
        <v>958.33691448216598</v>
      </c>
      <c r="AV958">
        <v>1326.5348541191099</v>
      </c>
      <c r="AW958">
        <v>120.255102040816</v>
      </c>
      <c r="AX958">
        <v>262.44725738396602</v>
      </c>
      <c r="AY958">
        <v>754.42708333333303</v>
      </c>
      <c r="AZ958">
        <v>1169.3976708933301</v>
      </c>
      <c r="BA958">
        <v>128.22470809042099</v>
      </c>
      <c r="BB958">
        <v>297.89473684210498</v>
      </c>
      <c r="BC958">
        <v>848.53536170901396</v>
      </c>
      <c r="BD958">
        <v>1542.47183717435</v>
      </c>
      <c r="BE958">
        <v>181.57657990374599</v>
      </c>
      <c r="BF958">
        <v>347.07258678855197</v>
      </c>
      <c r="BG958">
        <v>1019.58333333333</v>
      </c>
      <c r="BH958">
        <v>124019.903955895</v>
      </c>
      <c r="BI958">
        <v>197.519021008495</v>
      </c>
      <c r="BJ958">
        <v>556.46258503401396</v>
      </c>
      <c r="BK958">
        <v>1307.5067476383299</v>
      </c>
      <c r="BL958">
        <v>5535.0681360129502</v>
      </c>
    </row>
    <row r="959" spans="1:64" x14ac:dyDescent="0.25">
      <c r="A959" s="15" t="str">
        <f t="shared" si="28"/>
        <v>[NCL + OREO] / [Total Loans + OREO]--36981</v>
      </c>
      <c r="B959" s="15" t="str">
        <f t="shared" si="29"/>
        <v>[NCL + OREO] / [Total Loans + OREO]</v>
      </c>
      <c r="C959">
        <v>5</v>
      </c>
      <c r="D959" s="22">
        <v>36981</v>
      </c>
      <c r="E959">
        <v>0.54268680643131595</v>
      </c>
      <c r="F959">
        <v>1.2119128967892601</v>
      </c>
      <c r="G959">
        <v>1.99535582640854</v>
      </c>
      <c r="H959">
        <v>1.5993564719753099</v>
      </c>
      <c r="I959">
        <v>0.30193170008040598</v>
      </c>
      <c r="J959">
        <v>0.90263925636695697</v>
      </c>
      <c r="K959">
        <v>1.79907570951087</v>
      </c>
      <c r="L959">
        <v>1.25820762494362</v>
      </c>
      <c r="M959">
        <v>0.23177911619408501</v>
      </c>
      <c r="N959">
        <v>0.72547779651489597</v>
      </c>
      <c r="O959">
        <v>1.56402383962435</v>
      </c>
      <c r="P959">
        <v>1.10670098197279</v>
      </c>
      <c r="Q959">
        <v>0.92860875559685796</v>
      </c>
      <c r="R959">
        <v>1.1774150388011799</v>
      </c>
      <c r="S959">
        <v>2.4864405406240602</v>
      </c>
      <c r="T959">
        <v>1.8027667131612399</v>
      </c>
      <c r="U959">
        <v>0.24589596176490999</v>
      </c>
      <c r="V959">
        <v>0.72068742492839299</v>
      </c>
      <c r="W959">
        <v>1.4312497142073299</v>
      </c>
      <c r="X959">
        <v>1.07044836942326</v>
      </c>
      <c r="Y959">
        <v>0.57059908215830102</v>
      </c>
      <c r="Z959">
        <v>1.6290307499673</v>
      </c>
      <c r="AA959">
        <v>2.7258863200801899</v>
      </c>
      <c r="AB959">
        <v>1.8572716325737899</v>
      </c>
      <c r="AC959">
        <v>0.55489197870884699</v>
      </c>
      <c r="AD959">
        <v>1.30231098558716</v>
      </c>
      <c r="AE959">
        <v>2.1043366938710202</v>
      </c>
      <c r="AF959">
        <v>1.53241083297984</v>
      </c>
      <c r="AG959">
        <v>0.43723154144868698</v>
      </c>
      <c r="AH959">
        <v>1.12551589621027</v>
      </c>
      <c r="AI959">
        <v>2.06979208953608</v>
      </c>
      <c r="AJ959">
        <v>1.47280273823022</v>
      </c>
      <c r="AK959">
        <v>0.39820414307343599</v>
      </c>
      <c r="AL959">
        <v>0.88328182263430799</v>
      </c>
      <c r="AM959">
        <v>1.5359872517484601</v>
      </c>
      <c r="AN959">
        <v>1.2305371877437501</v>
      </c>
      <c r="AO959">
        <v>0.40268628454615901</v>
      </c>
      <c r="AP959">
        <v>1.0933012726548199</v>
      </c>
      <c r="AQ959">
        <v>2.10283703509955</v>
      </c>
      <c r="AR959">
        <v>1.4642626798057601</v>
      </c>
      <c r="AS959">
        <v>0.276499234665469</v>
      </c>
      <c r="AT959">
        <v>0.82282084283176105</v>
      </c>
      <c r="AU959">
        <v>1.61382405397022</v>
      </c>
      <c r="AV959">
        <v>1.1051572835962999</v>
      </c>
      <c r="AW959">
        <v>0.29124149659863902</v>
      </c>
      <c r="AX959">
        <v>0.84330794341675697</v>
      </c>
      <c r="AY959">
        <v>1.5359872517484601</v>
      </c>
      <c r="AZ959">
        <v>1.1301789623977601</v>
      </c>
      <c r="BA959">
        <v>0.23143921275172299</v>
      </c>
      <c r="BB959">
        <v>0.83700153779870001</v>
      </c>
      <c r="BC959">
        <v>1.6976458220166799</v>
      </c>
      <c r="BD959">
        <v>1.1521614466375101</v>
      </c>
      <c r="BE959">
        <v>0.23485561050649101</v>
      </c>
      <c r="BF959">
        <v>0.85407559643741904</v>
      </c>
      <c r="BG959">
        <v>2.1154287445179301</v>
      </c>
      <c r="BH959">
        <v>1.38645680189906</v>
      </c>
      <c r="BI959">
        <v>0.115962109004382</v>
      </c>
      <c r="BJ959">
        <v>0.34932408182796998</v>
      </c>
      <c r="BK959">
        <v>0.86235143427362904</v>
      </c>
      <c r="BL959">
        <v>0.63831211396719401</v>
      </c>
    </row>
    <row r="960" spans="1:64" x14ac:dyDescent="0.25">
      <c r="A960" s="15" t="str">
        <f t="shared" si="28"/>
        <v>[Noncurrent + Delinquent Loans] / [Capital + ALLL]--36981</v>
      </c>
      <c r="B960" s="15" t="str">
        <f t="shared" si="29"/>
        <v>[Noncurrent + Delinquent Loans] / [Capital + ALLL]</v>
      </c>
      <c r="C960">
        <v>6</v>
      </c>
      <c r="D960" s="22">
        <v>36981</v>
      </c>
      <c r="E960">
        <v>10.1923348542163</v>
      </c>
      <c r="F960">
        <v>17.9192507166632</v>
      </c>
      <c r="G960">
        <v>28.197408028823101</v>
      </c>
      <c r="H960">
        <v>20.5567999752537</v>
      </c>
      <c r="I960">
        <v>6.8418970336133098</v>
      </c>
      <c r="J960">
        <v>14.0794854981085</v>
      </c>
      <c r="K960">
        <v>23.7929870124633</v>
      </c>
      <c r="L960">
        <v>17.163754384348898</v>
      </c>
      <c r="M960">
        <v>5.2679048210817401</v>
      </c>
      <c r="N960">
        <v>11.490989745785701</v>
      </c>
      <c r="O960">
        <v>20.728230017197799</v>
      </c>
      <c r="P960">
        <v>14.6044387814382</v>
      </c>
      <c r="Q960">
        <v>11.956290218955401</v>
      </c>
      <c r="R960">
        <v>14.7784431137725</v>
      </c>
      <c r="S960">
        <v>19.7584506568815</v>
      </c>
      <c r="T960">
        <v>16.859280722522499</v>
      </c>
      <c r="U960">
        <v>6.1488166011183001</v>
      </c>
      <c r="V960">
        <v>12.3908797030694</v>
      </c>
      <c r="W960">
        <v>22.463556161682501</v>
      </c>
      <c r="X960">
        <v>15.9319353473355</v>
      </c>
      <c r="Y960">
        <v>8.87161762216118</v>
      </c>
      <c r="Z960">
        <v>17.285961689091799</v>
      </c>
      <c r="AA960">
        <v>30.6024889172065</v>
      </c>
      <c r="AB960">
        <v>20.565514563416901</v>
      </c>
      <c r="AC960">
        <v>11.0199714693295</v>
      </c>
      <c r="AD960">
        <v>17.482050425780599</v>
      </c>
      <c r="AE960">
        <v>23.652126794906501</v>
      </c>
      <c r="AF960">
        <v>19.187485535311499</v>
      </c>
      <c r="AG960">
        <v>4.6801051709027197</v>
      </c>
      <c r="AH960">
        <v>11.4735226400614</v>
      </c>
      <c r="AI960">
        <v>18.919803600654699</v>
      </c>
      <c r="AJ960">
        <v>15.0886251965981</v>
      </c>
      <c r="AK960">
        <v>7.9858525688756501</v>
      </c>
      <c r="AL960">
        <v>18.754274965800299</v>
      </c>
      <c r="AM960">
        <v>30.854782332380001</v>
      </c>
      <c r="AN960">
        <v>22.711227731729402</v>
      </c>
      <c r="AO960">
        <v>6.8244541836182302</v>
      </c>
      <c r="AP960">
        <v>14.621128280895</v>
      </c>
      <c r="AQ960">
        <v>24.030068494497101</v>
      </c>
      <c r="AR960">
        <v>17.613486269534999</v>
      </c>
      <c r="AS960">
        <v>6.9122768770434799</v>
      </c>
      <c r="AT960">
        <v>14.157949913492599</v>
      </c>
      <c r="AU960">
        <v>23.723405438901601</v>
      </c>
      <c r="AV960">
        <v>17.201425956995902</v>
      </c>
      <c r="AW960">
        <v>7.6617275027105203</v>
      </c>
      <c r="AX960">
        <v>15.0163769211388</v>
      </c>
      <c r="AY960">
        <v>25.067214929622001</v>
      </c>
      <c r="AZ960">
        <v>18.1479304080673</v>
      </c>
      <c r="BA960">
        <v>6.4778137962285198</v>
      </c>
      <c r="BB960">
        <v>12.170912619852</v>
      </c>
      <c r="BC960">
        <v>24.107748701817901</v>
      </c>
      <c r="BD960">
        <v>16.540707023514301</v>
      </c>
      <c r="BE960">
        <v>3.8276490983720999</v>
      </c>
      <c r="BF960">
        <v>9.3876875312099699</v>
      </c>
      <c r="BG960">
        <v>19.039482410702099</v>
      </c>
      <c r="BH960">
        <v>16.440577298052101</v>
      </c>
      <c r="BI960">
        <v>3.24557563629542</v>
      </c>
      <c r="BJ960">
        <v>8.5649276775556604</v>
      </c>
      <c r="BK960">
        <v>14.686219538494701</v>
      </c>
      <c r="BL960">
        <v>11.2389099272533</v>
      </c>
    </row>
    <row r="961" spans="1:64" x14ac:dyDescent="0.25">
      <c r="A961" s="15" t="str">
        <f t="shared" si="28"/>
        <v xml:space="preserve">  Ag [NCL+DQ] / [Capital + ALLL]--36981</v>
      </c>
      <c r="B961" s="15" t="str">
        <f t="shared" si="29"/>
        <v xml:space="preserve">  Ag [NCL+DQ] / [Capital + ALLL]</v>
      </c>
      <c r="C961">
        <v>7</v>
      </c>
      <c r="D961" s="22">
        <v>36981</v>
      </c>
      <c r="E961">
        <v>0</v>
      </c>
      <c r="F961">
        <v>0.32831826134650299</v>
      </c>
      <c r="G961">
        <v>5.3909454910324301</v>
      </c>
      <c r="H961">
        <v>4.0801483633055096</v>
      </c>
      <c r="I961">
        <v>0</v>
      </c>
      <c r="J961">
        <v>0.54289042787487296</v>
      </c>
      <c r="K961">
        <v>5.0362386463689504</v>
      </c>
      <c r="L961">
        <v>3.5895376570530702</v>
      </c>
      <c r="M961">
        <v>0</v>
      </c>
      <c r="N961">
        <v>0</v>
      </c>
      <c r="O961">
        <v>1.2992225917014399</v>
      </c>
      <c r="P961">
        <v>1.6899425403514501</v>
      </c>
      <c r="Q961">
        <v>0</v>
      </c>
      <c r="R961">
        <v>0</v>
      </c>
      <c r="S961">
        <v>0</v>
      </c>
      <c r="T961">
        <v>0.100274403607477</v>
      </c>
      <c r="U961">
        <v>0</v>
      </c>
      <c r="V961">
        <v>0.17339911035253899</v>
      </c>
      <c r="W961">
        <v>3.4007279281468898</v>
      </c>
      <c r="X961">
        <v>3.0257906796823799</v>
      </c>
      <c r="Y961">
        <v>0</v>
      </c>
      <c r="Z961">
        <v>0.64580817858105199</v>
      </c>
      <c r="AA961">
        <v>6.2608157155357702</v>
      </c>
      <c r="AB961">
        <v>4.8978044094616697</v>
      </c>
      <c r="AC961">
        <v>0.85154697700823201</v>
      </c>
      <c r="AD961">
        <v>5.7249070631970298</v>
      </c>
      <c r="AE961">
        <v>11.013874066168601</v>
      </c>
      <c r="AF961">
        <v>7.8940042640197197</v>
      </c>
      <c r="AG961">
        <v>0</v>
      </c>
      <c r="AH961">
        <v>1.9187862561356499</v>
      </c>
      <c r="AI961">
        <v>5.6511454586695198</v>
      </c>
      <c r="AJ961">
        <v>3.5838293368685998</v>
      </c>
      <c r="AK961">
        <v>0</v>
      </c>
      <c r="AL961">
        <v>0</v>
      </c>
      <c r="AM961">
        <v>3.2017075773746</v>
      </c>
      <c r="AN961">
        <v>2.0264681266659501</v>
      </c>
      <c r="AO961">
        <v>0.481155694315337</v>
      </c>
      <c r="AP961">
        <v>3.7035828931864998</v>
      </c>
      <c r="AQ961">
        <v>9.9842861630845601</v>
      </c>
      <c r="AR961">
        <v>6.7247108180503901</v>
      </c>
      <c r="AS961">
        <v>0</v>
      </c>
      <c r="AT961">
        <v>0.41354909842360399</v>
      </c>
      <c r="AU961">
        <v>4.0879394020734097</v>
      </c>
      <c r="AV961">
        <v>3.2544864650836698</v>
      </c>
      <c r="AW961">
        <v>0</v>
      </c>
      <c r="AX961">
        <v>0</v>
      </c>
      <c r="AY961">
        <v>1.2531328320802</v>
      </c>
      <c r="AZ961">
        <v>1.37930612940798</v>
      </c>
      <c r="BA961">
        <v>0</v>
      </c>
      <c r="BB961">
        <v>0</v>
      </c>
      <c r="BC961">
        <v>1.9974150105736199</v>
      </c>
      <c r="BD961">
        <v>2.1555591814116801</v>
      </c>
      <c r="BE961">
        <v>0</v>
      </c>
      <c r="BF961">
        <v>0</v>
      </c>
      <c r="BG961">
        <v>1.5370947949688101</v>
      </c>
      <c r="BH961">
        <v>2.0268582672911299</v>
      </c>
      <c r="BI961">
        <v>0</v>
      </c>
      <c r="BJ961">
        <v>0</v>
      </c>
      <c r="BK961">
        <v>3.10430463576159E-2</v>
      </c>
      <c r="BL961">
        <v>0.69405412410031797</v>
      </c>
    </row>
    <row r="962" spans="1:64" x14ac:dyDescent="0.25">
      <c r="A962" s="15" t="str">
        <f t="shared" si="28"/>
        <v xml:space="preserve">  CLD [NCL+DQ] / [Capital + ALLL]--36981</v>
      </c>
      <c r="B962" s="15" t="str">
        <f t="shared" si="29"/>
        <v xml:space="preserve">  CLD [NCL+DQ] / [Capital + ALLL]</v>
      </c>
      <c r="C962">
        <v>8</v>
      </c>
      <c r="D962" s="22">
        <v>36981</v>
      </c>
      <c r="E962">
        <v>0</v>
      </c>
      <c r="F962">
        <v>0</v>
      </c>
      <c r="G962">
        <v>0</v>
      </c>
      <c r="H962">
        <v>0.30914564254703097</v>
      </c>
      <c r="I962">
        <v>0</v>
      </c>
      <c r="J962">
        <v>0</v>
      </c>
      <c r="K962">
        <v>0</v>
      </c>
      <c r="L962">
        <v>0.43431110765427</v>
      </c>
      <c r="M962">
        <v>0</v>
      </c>
      <c r="N962">
        <v>0</v>
      </c>
      <c r="O962">
        <v>0.16675806728238701</v>
      </c>
      <c r="P962">
        <v>0.59006823055901403</v>
      </c>
      <c r="Q962">
        <v>0</v>
      </c>
      <c r="R962">
        <v>0</v>
      </c>
      <c r="S962">
        <v>0</v>
      </c>
      <c r="T962">
        <v>5.4884648060762098E-2</v>
      </c>
      <c r="U962">
        <v>0</v>
      </c>
      <c r="V962">
        <v>0</v>
      </c>
      <c r="W962">
        <v>0</v>
      </c>
      <c r="X962">
        <v>0.52672466848750099</v>
      </c>
      <c r="Y962">
        <v>0</v>
      </c>
      <c r="Z962">
        <v>0</v>
      </c>
      <c r="AA962">
        <v>0.74089810414693003</v>
      </c>
      <c r="AB962">
        <v>0.79734968978114995</v>
      </c>
      <c r="AC962">
        <v>0</v>
      </c>
      <c r="AD962">
        <v>0</v>
      </c>
      <c r="AE962">
        <v>0</v>
      </c>
      <c r="AF962">
        <v>0.21949991563534699</v>
      </c>
      <c r="AG962">
        <v>0</v>
      </c>
      <c r="AH962">
        <v>0</v>
      </c>
      <c r="AI962">
        <v>0</v>
      </c>
      <c r="AJ962">
        <v>0.23220588048767099</v>
      </c>
      <c r="AK962">
        <v>0</v>
      </c>
      <c r="AL962">
        <v>0</v>
      </c>
      <c r="AM962">
        <v>0</v>
      </c>
      <c r="AN962">
        <v>0.58497126462165705</v>
      </c>
      <c r="AO962">
        <v>0</v>
      </c>
      <c r="AP962">
        <v>0</v>
      </c>
      <c r="AQ962">
        <v>0</v>
      </c>
      <c r="AR962">
        <v>0.24729917972346599</v>
      </c>
      <c r="AS962">
        <v>0</v>
      </c>
      <c r="AT962">
        <v>0</v>
      </c>
      <c r="AU962">
        <v>0.258587249267685</v>
      </c>
      <c r="AV962">
        <v>0.66328184774866294</v>
      </c>
      <c r="AW962">
        <v>0</v>
      </c>
      <c r="AX962">
        <v>0</v>
      </c>
      <c r="AY962">
        <v>0</v>
      </c>
      <c r="AZ962">
        <v>0.52702467665387898</v>
      </c>
      <c r="BA962">
        <v>0</v>
      </c>
      <c r="BB962">
        <v>0</v>
      </c>
      <c r="BC962">
        <v>0</v>
      </c>
      <c r="BD962">
        <v>0.48657268879216697</v>
      </c>
      <c r="BE962">
        <v>0</v>
      </c>
      <c r="BF962">
        <v>0</v>
      </c>
      <c r="BG962">
        <v>0</v>
      </c>
      <c r="BH962">
        <v>0.50462061542463399</v>
      </c>
      <c r="BI962">
        <v>0</v>
      </c>
      <c r="BJ962">
        <v>0</v>
      </c>
      <c r="BK962">
        <v>0.482867906476111</v>
      </c>
      <c r="BL962">
        <v>0.90300489076214796</v>
      </c>
    </row>
    <row r="963" spans="1:64" x14ac:dyDescent="0.25">
      <c r="A963" s="15" t="str">
        <f t="shared" ref="A963:A1026" si="30">B963&amp;"--"&amp;D963</f>
        <v xml:space="preserve">  CRE [NCL+DQ] / [Capital + ALLL]--36981</v>
      </c>
      <c r="B963" s="15" t="str">
        <f t="shared" ref="B963:B1026" si="31">VLOOKUP(C963,labels,2,FALSE)</f>
        <v xml:space="preserve">  CRE [NCL+DQ] / [Capital + ALLL]</v>
      </c>
      <c r="C963">
        <v>9</v>
      </c>
      <c r="D963" s="22">
        <v>36981</v>
      </c>
      <c r="E963">
        <v>0</v>
      </c>
      <c r="F963">
        <v>1.30591024692105</v>
      </c>
      <c r="G963">
        <v>3.9589144583914502</v>
      </c>
      <c r="H963">
        <v>3.2177316552555002</v>
      </c>
      <c r="I963">
        <v>0</v>
      </c>
      <c r="J963">
        <v>0.68543851638607101</v>
      </c>
      <c r="K963">
        <v>3.7839936421815601</v>
      </c>
      <c r="L963">
        <v>2.6632492307476401</v>
      </c>
      <c r="M963">
        <v>0</v>
      </c>
      <c r="N963">
        <v>0.88119504335790799</v>
      </c>
      <c r="O963">
        <v>3.7834829976036701</v>
      </c>
      <c r="P963">
        <v>2.7559207073504699</v>
      </c>
      <c r="Q963">
        <v>0</v>
      </c>
      <c r="R963">
        <v>0.71221900734475896</v>
      </c>
      <c r="S963">
        <v>3.6609455753278199</v>
      </c>
      <c r="T963">
        <v>2.8294885129431502</v>
      </c>
      <c r="U963">
        <v>0</v>
      </c>
      <c r="V963">
        <v>0.48870626480347501</v>
      </c>
      <c r="W963">
        <v>3.6649674094328302</v>
      </c>
      <c r="X963">
        <v>2.6243617420691701</v>
      </c>
      <c r="Y963">
        <v>1.62866449511401E-2</v>
      </c>
      <c r="Z963">
        <v>1.6104746708467499</v>
      </c>
      <c r="AA963">
        <v>6.1964807870927796</v>
      </c>
      <c r="AB963">
        <v>4.1364221953059799</v>
      </c>
      <c r="AC963">
        <v>0</v>
      </c>
      <c r="AD963">
        <v>0.82772891877910004</v>
      </c>
      <c r="AE963">
        <v>2.3196533265358101</v>
      </c>
      <c r="AF963">
        <v>1.7628330378932799</v>
      </c>
      <c r="AG963">
        <v>0</v>
      </c>
      <c r="AH963">
        <v>0</v>
      </c>
      <c r="AI963">
        <v>1.18015414258189</v>
      </c>
      <c r="AJ963">
        <v>1.5134845412503</v>
      </c>
      <c r="AK963">
        <v>0.27943727115051098</v>
      </c>
      <c r="AL963">
        <v>2.2165781574694101</v>
      </c>
      <c r="AM963">
        <v>5.8900523560209397</v>
      </c>
      <c r="AN963">
        <v>4.7313147466624201</v>
      </c>
      <c r="AO963">
        <v>0</v>
      </c>
      <c r="AP963">
        <v>0.159169405214235</v>
      </c>
      <c r="AQ963">
        <v>2.4188512351710298</v>
      </c>
      <c r="AR963">
        <v>1.70760519506798</v>
      </c>
      <c r="AS963">
        <v>0</v>
      </c>
      <c r="AT963">
        <v>1.26678519442352</v>
      </c>
      <c r="AU963">
        <v>4.7877570668371501</v>
      </c>
      <c r="AV963">
        <v>3.2526599874050399</v>
      </c>
      <c r="AW963">
        <v>0</v>
      </c>
      <c r="AX963">
        <v>1.0091743119266099</v>
      </c>
      <c r="AY963">
        <v>5.2148819952591996</v>
      </c>
      <c r="AZ963">
        <v>3.4015911179806202</v>
      </c>
      <c r="BA963">
        <v>0</v>
      </c>
      <c r="BB963">
        <v>0.31253299390443701</v>
      </c>
      <c r="BC963">
        <v>3.4159914168100798</v>
      </c>
      <c r="BD963">
        <v>2.55439821660705</v>
      </c>
      <c r="BE963">
        <v>0</v>
      </c>
      <c r="BF963">
        <v>2.5610220877440599E-2</v>
      </c>
      <c r="BG963">
        <v>3.5652219555777398</v>
      </c>
      <c r="BH963">
        <v>2.01564828164341</v>
      </c>
      <c r="BI963">
        <v>0</v>
      </c>
      <c r="BJ963">
        <v>0.62782805429864297</v>
      </c>
      <c r="BK963">
        <v>4.2743377214366998</v>
      </c>
      <c r="BL963">
        <v>2.6907040120926302</v>
      </c>
    </row>
    <row r="964" spans="1:64" x14ac:dyDescent="0.25">
      <c r="A964" s="15" t="str">
        <f t="shared" si="30"/>
        <v xml:space="preserve">  Res RE [NCL+DQ] / [Capital + ALLL]--36981</v>
      </c>
      <c r="B964" s="15" t="str">
        <f t="shared" si="31"/>
        <v xml:space="preserve">  Res RE [NCL+DQ] / [Capital + ALLL]</v>
      </c>
      <c r="C964">
        <v>10</v>
      </c>
      <c r="D964" s="22">
        <v>36981</v>
      </c>
      <c r="E964">
        <v>0.52526651911672795</v>
      </c>
      <c r="F964">
        <v>1.8303860104740599</v>
      </c>
      <c r="G964">
        <v>5.1824626987679796</v>
      </c>
      <c r="H964">
        <v>3.6441899868030698</v>
      </c>
      <c r="I964">
        <v>0.15412545372734901</v>
      </c>
      <c r="J964">
        <v>1.3880892345645299</v>
      </c>
      <c r="K964">
        <v>3.9639351751259699</v>
      </c>
      <c r="L964">
        <v>2.7130764729027002</v>
      </c>
      <c r="M964">
        <v>0.26654236763109002</v>
      </c>
      <c r="N964">
        <v>1.9770960566021401</v>
      </c>
      <c r="O964">
        <v>5.0171889190908701</v>
      </c>
      <c r="P964">
        <v>3.3974882409120899</v>
      </c>
      <c r="Q964">
        <v>3.1893111823629399</v>
      </c>
      <c r="R964">
        <v>5.1698886936145296</v>
      </c>
      <c r="S964">
        <v>7.0133671042594203</v>
      </c>
      <c r="T964">
        <v>5.6355337818617199</v>
      </c>
      <c r="U964">
        <v>0.18481324876673699</v>
      </c>
      <c r="V964">
        <v>1.49628451278879</v>
      </c>
      <c r="W964">
        <v>3.9504451213310299</v>
      </c>
      <c r="X964">
        <v>2.5816183082435602</v>
      </c>
      <c r="Y964">
        <v>0.74878141284754995</v>
      </c>
      <c r="Z964">
        <v>1.8094990356926599</v>
      </c>
      <c r="AA964">
        <v>4.7489704296937596</v>
      </c>
      <c r="AB964">
        <v>3.2947407695152102</v>
      </c>
      <c r="AC964">
        <v>0.101626016260163</v>
      </c>
      <c r="AD964">
        <v>0.76335877862595403</v>
      </c>
      <c r="AE964">
        <v>1.60461131017292</v>
      </c>
      <c r="AF964">
        <v>1.1176630756952799</v>
      </c>
      <c r="AG964">
        <v>0</v>
      </c>
      <c r="AH964">
        <v>5.4397715295957598E-2</v>
      </c>
      <c r="AI964">
        <v>0.79288803459875101</v>
      </c>
      <c r="AJ964">
        <v>0.78294371236716898</v>
      </c>
      <c r="AK964">
        <v>2.3192210917842702</v>
      </c>
      <c r="AL964">
        <v>5.4261111814613097</v>
      </c>
      <c r="AM964">
        <v>10.207100591715999</v>
      </c>
      <c r="AN964">
        <v>7.5044784587661404</v>
      </c>
      <c r="AO964">
        <v>2.27458829951779E-3</v>
      </c>
      <c r="AP964">
        <v>0.81608447276225804</v>
      </c>
      <c r="AQ964">
        <v>2.4253992003653799</v>
      </c>
      <c r="AR964">
        <v>1.66292062454509</v>
      </c>
      <c r="AS964">
        <v>0.26646195716556298</v>
      </c>
      <c r="AT964">
        <v>1.56255220602182</v>
      </c>
      <c r="AU964">
        <v>4.0374537624729303</v>
      </c>
      <c r="AV964">
        <v>2.7824004549349102</v>
      </c>
      <c r="AW964">
        <v>1.5736150032334599</v>
      </c>
      <c r="AX964">
        <v>4.1766230269579001</v>
      </c>
      <c r="AY964">
        <v>7.7632763276327603</v>
      </c>
      <c r="AZ964">
        <v>5.3590583928781301</v>
      </c>
      <c r="BA964">
        <v>0</v>
      </c>
      <c r="BB964">
        <v>1.09901738899769</v>
      </c>
      <c r="BC964">
        <v>2.9504318319482099</v>
      </c>
      <c r="BD964">
        <v>2.0663633542597699</v>
      </c>
      <c r="BE964">
        <v>0</v>
      </c>
      <c r="BF964">
        <v>1.2394903106325099</v>
      </c>
      <c r="BG964">
        <v>2.6392984419908099</v>
      </c>
      <c r="BH964">
        <v>1.7659540496659001</v>
      </c>
      <c r="BI964">
        <v>0</v>
      </c>
      <c r="BJ964">
        <v>0.81527013911355595</v>
      </c>
      <c r="BK964">
        <v>3.0414983710361501</v>
      </c>
      <c r="BL964">
        <v>1.9180302925052399</v>
      </c>
    </row>
    <row r="965" spans="1:64" x14ac:dyDescent="0.25">
      <c r="A965" s="15" t="str">
        <f t="shared" si="30"/>
        <v xml:space="preserve">  C&amp;I [NCL+DQ] / [Capital + ALLL]--36981</v>
      </c>
      <c r="B965" s="15" t="str">
        <f t="shared" si="31"/>
        <v xml:space="preserve">  C&amp;I [NCL+DQ] / [Capital + ALLL]</v>
      </c>
      <c r="C965">
        <v>11</v>
      </c>
      <c r="D965" s="22">
        <v>36981</v>
      </c>
      <c r="E965">
        <v>1.0074640975405</v>
      </c>
      <c r="F965">
        <v>3.2054668030223299</v>
      </c>
      <c r="G965">
        <v>7.1762380219344104</v>
      </c>
      <c r="H965">
        <v>5.5713519815078003</v>
      </c>
      <c r="I965">
        <v>0.51913742967879795</v>
      </c>
      <c r="J965">
        <v>2.6024488421272598</v>
      </c>
      <c r="K965">
        <v>6.4098713593147796</v>
      </c>
      <c r="L965">
        <v>4.3480302746839499</v>
      </c>
      <c r="M965">
        <v>0.19747936771195199</v>
      </c>
      <c r="N965">
        <v>1.5068437329925399</v>
      </c>
      <c r="O965">
        <v>4.3555211448658699</v>
      </c>
      <c r="P965">
        <v>3.1780921673775699</v>
      </c>
      <c r="Q965">
        <v>1.9357523502376801</v>
      </c>
      <c r="R965">
        <v>4.4495944380069501</v>
      </c>
      <c r="S965">
        <v>8.14148322893071</v>
      </c>
      <c r="T965">
        <v>5.8170032634537501</v>
      </c>
      <c r="U965">
        <v>0.35700541790651802</v>
      </c>
      <c r="V965">
        <v>2.4631536694365201</v>
      </c>
      <c r="W965">
        <v>6.3495421306069701</v>
      </c>
      <c r="X965">
        <v>4.1502512205377302</v>
      </c>
      <c r="Y965">
        <v>1.7506120087239101</v>
      </c>
      <c r="Z965">
        <v>3.77615896092624</v>
      </c>
      <c r="AA965">
        <v>6.4250537276235198</v>
      </c>
      <c r="AB965">
        <v>5.7245127569535104</v>
      </c>
      <c r="AC965">
        <v>0.90536143726128204</v>
      </c>
      <c r="AD965">
        <v>3.4809549845088399</v>
      </c>
      <c r="AE965">
        <v>7.3105656350053403</v>
      </c>
      <c r="AF965">
        <v>4.7237913154892803</v>
      </c>
      <c r="AG965">
        <v>3.75798571965427E-2</v>
      </c>
      <c r="AH965">
        <v>0.97268986157875104</v>
      </c>
      <c r="AI965">
        <v>4.0330920372285401</v>
      </c>
      <c r="AJ965">
        <v>3.5463669213201898</v>
      </c>
      <c r="AK965">
        <v>1.0173941581883801</v>
      </c>
      <c r="AL965">
        <v>2.1856620569066898</v>
      </c>
      <c r="AM965">
        <v>6.8808015323412404</v>
      </c>
      <c r="AN965">
        <v>5.6321870093790398</v>
      </c>
      <c r="AO965">
        <v>0.39972333230863799</v>
      </c>
      <c r="AP965">
        <v>2.5951559041481702</v>
      </c>
      <c r="AQ965">
        <v>5.8152461923452696</v>
      </c>
      <c r="AR965">
        <v>3.93972006794053</v>
      </c>
      <c r="AS965">
        <v>0.71867861956073498</v>
      </c>
      <c r="AT965">
        <v>2.6037954188569801</v>
      </c>
      <c r="AU965">
        <v>6.0729895823063504</v>
      </c>
      <c r="AV965">
        <v>4.2188299392141104</v>
      </c>
      <c r="AW965">
        <v>0.54228345302652803</v>
      </c>
      <c r="AX965">
        <v>2.5283986808354699</v>
      </c>
      <c r="AY965">
        <v>6.7968551864062903</v>
      </c>
      <c r="AZ965">
        <v>4.5699995489484202</v>
      </c>
      <c r="BA965">
        <v>1.36887306242145</v>
      </c>
      <c r="BB965">
        <v>4.8078313745464598</v>
      </c>
      <c r="BC965">
        <v>9.9893474432349301</v>
      </c>
      <c r="BD965">
        <v>6.8535648882679503</v>
      </c>
      <c r="BE965">
        <v>0</v>
      </c>
      <c r="BF965">
        <v>1.13662638891937</v>
      </c>
      <c r="BG965">
        <v>2.77843554323782</v>
      </c>
      <c r="BH965">
        <v>2.84172482624124</v>
      </c>
      <c r="BI965">
        <v>0.23246803564509899</v>
      </c>
      <c r="BJ965">
        <v>1.90569744597249</v>
      </c>
      <c r="BK965">
        <v>4.7147432095836797</v>
      </c>
      <c r="BL965">
        <v>3.3514535510207302</v>
      </c>
    </row>
    <row r="966" spans="1:64" x14ac:dyDescent="0.25">
      <c r="A966" s="15" t="str">
        <f t="shared" si="30"/>
        <v xml:space="preserve">  Ind [NCL+DQ] / [Capital + ALLL]--36981</v>
      </c>
      <c r="B966" s="15" t="str">
        <f t="shared" si="31"/>
        <v xml:space="preserve">  Ind [NCL+DQ] / [Capital + ALLL]</v>
      </c>
      <c r="C966">
        <v>12</v>
      </c>
      <c r="D966" s="22">
        <v>36981</v>
      </c>
      <c r="E966">
        <v>0.61350764750891196</v>
      </c>
      <c r="F966">
        <v>1.2236358911023699</v>
      </c>
      <c r="G966">
        <v>2.5501872635238798</v>
      </c>
      <c r="H966">
        <v>3.3606483783152101</v>
      </c>
      <c r="I966">
        <v>0.39493537298562098</v>
      </c>
      <c r="J966">
        <v>1.1990960023698101</v>
      </c>
      <c r="K966">
        <v>2.65879906569719</v>
      </c>
      <c r="L966">
        <v>1.99750397063825</v>
      </c>
      <c r="M966">
        <v>0.29620661824051697</v>
      </c>
      <c r="N966">
        <v>1.13270849514602</v>
      </c>
      <c r="O966">
        <v>2.6885518456537598</v>
      </c>
      <c r="P966">
        <v>2.0492683945074401</v>
      </c>
      <c r="Q966">
        <v>0.568466763976754</v>
      </c>
      <c r="R966">
        <v>1.71021377672209</v>
      </c>
      <c r="S966">
        <v>3.6068689828964402</v>
      </c>
      <c r="T966">
        <v>2.3166690181343998</v>
      </c>
      <c r="U966">
        <v>0.43629581538557199</v>
      </c>
      <c r="V966">
        <v>1.2990294192921801</v>
      </c>
      <c r="W966">
        <v>2.7109471287326099</v>
      </c>
      <c r="X966">
        <v>1.9429893799171001</v>
      </c>
      <c r="Y966">
        <v>0.44564853465069398</v>
      </c>
      <c r="Z966">
        <v>1.16238332952323</v>
      </c>
      <c r="AA966">
        <v>2.3810861905485701</v>
      </c>
      <c r="AB966">
        <v>2.2035332176363598</v>
      </c>
      <c r="AC966">
        <v>0.29707172160135797</v>
      </c>
      <c r="AD966">
        <v>0.95047523761880903</v>
      </c>
      <c r="AE966">
        <v>2.2048865638428898</v>
      </c>
      <c r="AF966">
        <v>1.5723892145893501</v>
      </c>
      <c r="AG966">
        <v>0.221334153089456</v>
      </c>
      <c r="AH966">
        <v>0.86177180282661103</v>
      </c>
      <c r="AI966">
        <v>2.6532753710088399</v>
      </c>
      <c r="AJ966">
        <v>4.71751759244792</v>
      </c>
      <c r="AK966">
        <v>0.63907758312477703</v>
      </c>
      <c r="AL966">
        <v>1.4405762304922001</v>
      </c>
      <c r="AM966">
        <v>2.2849752101746099</v>
      </c>
      <c r="AN966">
        <v>2.0976241583309401</v>
      </c>
      <c r="AO966">
        <v>0.35995148268100302</v>
      </c>
      <c r="AP966">
        <v>1.0283097579668901</v>
      </c>
      <c r="AQ966">
        <v>2.2475624068415998</v>
      </c>
      <c r="AR966">
        <v>1.62009984932512</v>
      </c>
      <c r="AS966">
        <v>0.49040719068008298</v>
      </c>
      <c r="AT966">
        <v>1.3866054002352399</v>
      </c>
      <c r="AU966">
        <v>2.5917549786896501</v>
      </c>
      <c r="AV966">
        <v>1.9695748672511999</v>
      </c>
      <c r="AW966">
        <v>0.66083990620336797</v>
      </c>
      <c r="AX966">
        <v>1.52526215443279</v>
      </c>
      <c r="AY966">
        <v>3.0701754385964901</v>
      </c>
      <c r="AZ966">
        <v>2.3178991358052601</v>
      </c>
      <c r="BA966">
        <v>0.286494786245302</v>
      </c>
      <c r="BB966">
        <v>1.1311912385382801</v>
      </c>
      <c r="BC966">
        <v>2.32135408388522</v>
      </c>
      <c r="BD966">
        <v>1.6791933901651199</v>
      </c>
      <c r="BE966">
        <v>0.341018152117605</v>
      </c>
      <c r="BF966">
        <v>1.1986171871676501</v>
      </c>
      <c r="BG966">
        <v>3.4550477888426898</v>
      </c>
      <c r="BH966">
        <v>6.8100267691091503</v>
      </c>
      <c r="BI966">
        <v>0.17571059431524499</v>
      </c>
      <c r="BJ966">
        <v>0.89356632247815704</v>
      </c>
      <c r="BK966">
        <v>1.8518518518518501</v>
      </c>
      <c r="BL966">
        <v>1.49925518401765</v>
      </c>
    </row>
    <row r="967" spans="1:64" x14ac:dyDescent="0.25">
      <c r="A967" s="15" t="str">
        <f t="shared" si="30"/>
        <v xml:space="preserve">  OREO / [Capital + ALLL]--36981</v>
      </c>
      <c r="B967" s="15" t="str">
        <f t="shared" si="31"/>
        <v xml:space="preserve">  OREO / [Capital + ALLL]</v>
      </c>
      <c r="C967">
        <v>13</v>
      </c>
      <c r="D967" s="22">
        <v>36981</v>
      </c>
      <c r="E967">
        <v>0</v>
      </c>
      <c r="F967">
        <v>0</v>
      </c>
      <c r="G967">
        <v>0.70571150029076801</v>
      </c>
      <c r="H967">
        <v>0.84438145199265702</v>
      </c>
      <c r="I967">
        <v>0</v>
      </c>
      <c r="J967">
        <v>0</v>
      </c>
      <c r="K967">
        <v>0.66259651896446004</v>
      </c>
      <c r="L967">
        <v>0.65717801220588901</v>
      </c>
      <c r="M967">
        <v>0</v>
      </c>
      <c r="N967">
        <v>0</v>
      </c>
      <c r="O967">
        <v>0.94316188679937096</v>
      </c>
      <c r="P967">
        <v>0.90072533745711802</v>
      </c>
      <c r="Q967">
        <v>0.22827008719436701</v>
      </c>
      <c r="R967">
        <v>0.39674667724657797</v>
      </c>
      <c r="S967">
        <v>2.1463481277318102</v>
      </c>
      <c r="T967">
        <v>1.6949027797210301</v>
      </c>
      <c r="U967">
        <v>0</v>
      </c>
      <c r="V967">
        <v>0</v>
      </c>
      <c r="W967">
        <v>0.402093767957306</v>
      </c>
      <c r="X967">
        <v>0.61840088138549099</v>
      </c>
      <c r="Y967">
        <v>0</v>
      </c>
      <c r="Z967">
        <v>0</v>
      </c>
      <c r="AA967">
        <v>0.80374587367009798</v>
      </c>
      <c r="AB967">
        <v>0.91376312193883202</v>
      </c>
      <c r="AC967">
        <v>0</v>
      </c>
      <c r="AD967">
        <v>3.40045400656196E-2</v>
      </c>
      <c r="AE967">
        <v>1.0198135198135201</v>
      </c>
      <c r="AF967">
        <v>0.90215089136534099</v>
      </c>
      <c r="AG967">
        <v>0</v>
      </c>
      <c r="AH967">
        <v>0</v>
      </c>
      <c r="AI967">
        <v>9.3949642991356594E-2</v>
      </c>
      <c r="AJ967">
        <v>0.62247173574263603</v>
      </c>
      <c r="AK967">
        <v>0</v>
      </c>
      <c r="AL967">
        <v>0</v>
      </c>
      <c r="AM967">
        <v>0.305240497381358</v>
      </c>
      <c r="AN967">
        <v>0.46276634787724802</v>
      </c>
      <c r="AO967">
        <v>0</v>
      </c>
      <c r="AP967">
        <v>0</v>
      </c>
      <c r="AQ967">
        <v>0.66974366879577796</v>
      </c>
      <c r="AR967">
        <v>0.60990495181474602</v>
      </c>
      <c r="AS967">
        <v>0</v>
      </c>
      <c r="AT967">
        <v>0</v>
      </c>
      <c r="AU967">
        <v>0.60879835510179903</v>
      </c>
      <c r="AV967">
        <v>0.68010997188584799</v>
      </c>
      <c r="AW967">
        <v>0</v>
      </c>
      <c r="AX967">
        <v>0</v>
      </c>
      <c r="AY967">
        <v>0.80892266209094299</v>
      </c>
      <c r="AZ967">
        <v>0.82494315968499798</v>
      </c>
      <c r="BA967">
        <v>0</v>
      </c>
      <c r="BB967">
        <v>0</v>
      </c>
      <c r="BC967">
        <v>0.67660464858909197</v>
      </c>
      <c r="BD967">
        <v>0.64120790061067301</v>
      </c>
      <c r="BE967">
        <v>0</v>
      </c>
      <c r="BF967">
        <v>0</v>
      </c>
      <c r="BG967">
        <v>0.100457151144803</v>
      </c>
      <c r="BH967">
        <v>0.37663115705486699</v>
      </c>
      <c r="BI967">
        <v>0</v>
      </c>
      <c r="BJ967">
        <v>0</v>
      </c>
      <c r="BK967">
        <v>0.17687375635640101</v>
      </c>
      <c r="BL967">
        <v>0.47916023042629802</v>
      </c>
    </row>
    <row r="968" spans="1:64" x14ac:dyDescent="0.25">
      <c r="A968" s="15" t="str">
        <f t="shared" si="30"/>
        <v>ROAA--36981</v>
      </c>
      <c r="B968" s="15" t="str">
        <f t="shared" si="31"/>
        <v>ROAA</v>
      </c>
      <c r="C968">
        <v>14</v>
      </c>
      <c r="D968" s="22">
        <v>36981</v>
      </c>
      <c r="E968">
        <v>0.99250000000000005</v>
      </c>
      <c r="F968">
        <v>1.2649999999999999</v>
      </c>
      <c r="G968">
        <v>1.6475</v>
      </c>
      <c r="H968">
        <v>1.3538043478260899</v>
      </c>
      <c r="I968">
        <v>0.82</v>
      </c>
      <c r="J968">
        <v>1.18</v>
      </c>
      <c r="K968">
        <v>1.58</v>
      </c>
      <c r="L968">
        <v>1.2257986111111101</v>
      </c>
      <c r="M968">
        <v>0.71</v>
      </c>
      <c r="N968">
        <v>1.07</v>
      </c>
      <c r="O968">
        <v>1.46</v>
      </c>
      <c r="P968">
        <v>1.03846506442022</v>
      </c>
      <c r="Q968">
        <v>0.995</v>
      </c>
      <c r="R968">
        <v>1.19</v>
      </c>
      <c r="S968">
        <v>1.44</v>
      </c>
      <c r="T968">
        <v>1.1913043478260901</v>
      </c>
      <c r="U968">
        <v>0.76249999999999996</v>
      </c>
      <c r="V968">
        <v>1.1499999999999999</v>
      </c>
      <c r="W968">
        <v>1.55</v>
      </c>
      <c r="X968">
        <v>1.1654979253111999</v>
      </c>
      <c r="Y968">
        <v>0.995</v>
      </c>
      <c r="Z968">
        <v>1.3049999999999999</v>
      </c>
      <c r="AA968">
        <v>1.7450000000000001</v>
      </c>
      <c r="AB968">
        <v>1.40880952380952</v>
      </c>
      <c r="AC968">
        <v>0.76</v>
      </c>
      <c r="AD968">
        <v>1.1399999999999999</v>
      </c>
      <c r="AE968">
        <v>1.56</v>
      </c>
      <c r="AF968">
        <v>1.1885046728972</v>
      </c>
      <c r="AG968">
        <v>0.94</v>
      </c>
      <c r="AH968">
        <v>1.31</v>
      </c>
      <c r="AI968">
        <v>1.8</v>
      </c>
      <c r="AJ968">
        <v>2.4522580645161298</v>
      </c>
      <c r="AK968">
        <v>0.88</v>
      </c>
      <c r="AL968">
        <v>1.08</v>
      </c>
      <c r="AM968">
        <v>1.34</v>
      </c>
      <c r="AN968">
        <v>1.1529629629629601</v>
      </c>
      <c r="AO968">
        <v>0.83499999999999996</v>
      </c>
      <c r="AP968">
        <v>1.21</v>
      </c>
      <c r="AQ968">
        <v>1.6174999999999999</v>
      </c>
      <c r="AR968">
        <v>1.2409045226130699</v>
      </c>
      <c r="AS968">
        <v>0.85</v>
      </c>
      <c r="AT968">
        <v>1.18</v>
      </c>
      <c r="AU968">
        <v>1.54</v>
      </c>
      <c r="AV968">
        <v>1.2161764705882401</v>
      </c>
      <c r="AW968">
        <v>0.87</v>
      </c>
      <c r="AX968">
        <v>1.1499999999999999</v>
      </c>
      <c r="AY968">
        <v>1.5</v>
      </c>
      <c r="AZ968">
        <v>1.1812820512820501</v>
      </c>
      <c r="BA968">
        <v>0.73250000000000004</v>
      </c>
      <c r="BB968">
        <v>1.115</v>
      </c>
      <c r="BC968">
        <v>1.5674999999999999</v>
      </c>
      <c r="BD968">
        <v>1.1327570093457899</v>
      </c>
      <c r="BE968">
        <v>0.74</v>
      </c>
      <c r="BF968">
        <v>1.135</v>
      </c>
      <c r="BG968">
        <v>1.9550000000000001</v>
      </c>
      <c r="BH968">
        <v>3.5656249999999998</v>
      </c>
      <c r="BI968">
        <v>0.7</v>
      </c>
      <c r="BJ968">
        <v>1.1499999999999999</v>
      </c>
      <c r="BK968">
        <v>1.52</v>
      </c>
      <c r="BL968">
        <v>1.1030708661417301</v>
      </c>
    </row>
    <row r="969" spans="1:64" x14ac:dyDescent="0.25">
      <c r="A969" s="15" t="str">
        <f t="shared" si="30"/>
        <v>NIM--36981</v>
      </c>
      <c r="B969" s="15" t="str">
        <f t="shared" si="31"/>
        <v>NIM</v>
      </c>
      <c r="C969">
        <v>15</v>
      </c>
      <c r="D969" s="22">
        <v>36981</v>
      </c>
      <c r="E969">
        <v>4.1074999999999999</v>
      </c>
      <c r="F969">
        <v>4.5449999999999999</v>
      </c>
      <c r="G969">
        <v>5.1375000000000002</v>
      </c>
      <c r="H969">
        <v>4.9165217391304301</v>
      </c>
      <c r="I969">
        <v>4.0199999999999996</v>
      </c>
      <c r="J969">
        <v>4.41</v>
      </c>
      <c r="K969">
        <v>4.9000000000000004</v>
      </c>
      <c r="L969">
        <v>4.4793287037037004</v>
      </c>
      <c r="M969">
        <v>3.78</v>
      </c>
      <c r="N969">
        <v>4.25</v>
      </c>
      <c r="O969">
        <v>4.82</v>
      </c>
      <c r="P969">
        <v>4.3308572844400404</v>
      </c>
      <c r="Q969">
        <v>4.34</v>
      </c>
      <c r="R969">
        <v>4.5</v>
      </c>
      <c r="S969">
        <v>4.88</v>
      </c>
      <c r="T969">
        <v>4.66782608695652</v>
      </c>
      <c r="U969">
        <v>4.0425000000000004</v>
      </c>
      <c r="V969">
        <v>4.4249999999999998</v>
      </c>
      <c r="W969">
        <v>4.91</v>
      </c>
      <c r="X969">
        <v>4.4772406639004103</v>
      </c>
      <c r="Y969">
        <v>4.5525000000000002</v>
      </c>
      <c r="Z969">
        <v>4.91</v>
      </c>
      <c r="AA969">
        <v>5.5075000000000003</v>
      </c>
      <c r="AB969">
        <v>4.98309523809524</v>
      </c>
      <c r="AC969">
        <v>3.89</v>
      </c>
      <c r="AD969">
        <v>4.18</v>
      </c>
      <c r="AE969">
        <v>4.58</v>
      </c>
      <c r="AF969">
        <v>4.2357009345794401</v>
      </c>
      <c r="AG969">
        <v>4.01</v>
      </c>
      <c r="AH969">
        <v>4.43</v>
      </c>
      <c r="AI969">
        <v>5</v>
      </c>
      <c r="AJ969">
        <v>5.5723655913978503</v>
      </c>
      <c r="AK969">
        <v>3.71</v>
      </c>
      <c r="AL969">
        <v>4.1399999999999997</v>
      </c>
      <c r="AM969">
        <v>4.42</v>
      </c>
      <c r="AN969">
        <v>4.1233333333333304</v>
      </c>
      <c r="AO969">
        <v>3.99</v>
      </c>
      <c r="AP969">
        <v>4.33</v>
      </c>
      <c r="AQ969">
        <v>4.72</v>
      </c>
      <c r="AR969">
        <v>4.37075376884422</v>
      </c>
      <c r="AS969">
        <v>4.01</v>
      </c>
      <c r="AT969">
        <v>4.4249999999999998</v>
      </c>
      <c r="AU969">
        <v>4.9225000000000003</v>
      </c>
      <c r="AV969">
        <v>4.4822794117647096</v>
      </c>
      <c r="AW969">
        <v>4.03</v>
      </c>
      <c r="AX969">
        <v>4.3899999999999997</v>
      </c>
      <c r="AY969">
        <v>4.8600000000000003</v>
      </c>
      <c r="AZ969">
        <v>4.4348717948717997</v>
      </c>
      <c r="BA969">
        <v>4.0425000000000004</v>
      </c>
      <c r="BB969">
        <v>4.59</v>
      </c>
      <c r="BC969">
        <v>5.0625</v>
      </c>
      <c r="BD969">
        <v>4.5992990654205599</v>
      </c>
      <c r="BE969">
        <v>4.0750000000000002</v>
      </c>
      <c r="BF969">
        <v>4.66</v>
      </c>
      <c r="BG969">
        <v>5.39</v>
      </c>
      <c r="BH969">
        <v>6.3241666666666703</v>
      </c>
      <c r="BI969">
        <v>4.1399999999999997</v>
      </c>
      <c r="BJ969">
        <v>4.6900000000000004</v>
      </c>
      <c r="BK969">
        <v>5.26</v>
      </c>
      <c r="BL969">
        <v>4.7364566929133902</v>
      </c>
    </row>
    <row r="970" spans="1:64" x14ac:dyDescent="0.25">
      <c r="A970" s="15" t="str">
        <f t="shared" si="30"/>
        <v>Provisions / Avg Assets--36981</v>
      </c>
      <c r="B970" s="15" t="str">
        <f t="shared" si="31"/>
        <v>Provisions / Avg Assets</v>
      </c>
      <c r="C970">
        <v>16</v>
      </c>
      <c r="D970" s="22">
        <v>36981</v>
      </c>
      <c r="E970">
        <v>0.06</v>
      </c>
      <c r="F970">
        <v>0.12</v>
      </c>
      <c r="G970">
        <v>0.22</v>
      </c>
      <c r="H970">
        <v>0.29195652173913</v>
      </c>
      <c r="I970">
        <v>0</v>
      </c>
      <c r="J970">
        <v>0.09</v>
      </c>
      <c r="K970">
        <v>0.21</v>
      </c>
      <c r="L970">
        <v>0.161712962962963</v>
      </c>
      <c r="M970">
        <v>0.01</v>
      </c>
      <c r="N970">
        <v>0.13</v>
      </c>
      <c r="O970">
        <v>0.26</v>
      </c>
      <c r="P970">
        <v>0.21486744301288399</v>
      </c>
      <c r="Q970">
        <v>0.11</v>
      </c>
      <c r="R970">
        <v>0.13</v>
      </c>
      <c r="S970">
        <v>0.185</v>
      </c>
      <c r="T970">
        <v>9.5217391304347795E-2</v>
      </c>
      <c r="U970">
        <v>0</v>
      </c>
      <c r="V970">
        <v>0.11</v>
      </c>
      <c r="W970">
        <v>0.2175</v>
      </c>
      <c r="X970">
        <v>0.15485477178423199</v>
      </c>
      <c r="Y970">
        <v>0</v>
      </c>
      <c r="Z970">
        <v>0.08</v>
      </c>
      <c r="AA970">
        <v>0.21249999999999999</v>
      </c>
      <c r="AB970">
        <v>0.120357142857143</v>
      </c>
      <c r="AC970">
        <v>0</v>
      </c>
      <c r="AD970">
        <v>0.08</v>
      </c>
      <c r="AE970">
        <v>0.21</v>
      </c>
      <c r="AF970">
        <v>0.13299065420560699</v>
      </c>
      <c r="AG970">
        <v>0</v>
      </c>
      <c r="AH970">
        <v>0.08</v>
      </c>
      <c r="AI970">
        <v>0.24</v>
      </c>
      <c r="AJ970">
        <v>0.75752688172043003</v>
      </c>
      <c r="AK970">
        <v>0.03</v>
      </c>
      <c r="AL970">
        <v>0.09</v>
      </c>
      <c r="AM970">
        <v>0.15</v>
      </c>
      <c r="AN970">
        <v>0.11617283950617301</v>
      </c>
      <c r="AO970">
        <v>0</v>
      </c>
      <c r="AP970">
        <v>0.05</v>
      </c>
      <c r="AQ970">
        <v>0.16</v>
      </c>
      <c r="AR970">
        <v>0.10939698492462301</v>
      </c>
      <c r="AS970">
        <v>0.03</v>
      </c>
      <c r="AT970">
        <v>0.12</v>
      </c>
      <c r="AU970">
        <v>0.23</v>
      </c>
      <c r="AV970">
        <v>0.169656862745098</v>
      </c>
      <c r="AW970">
        <v>0.03</v>
      </c>
      <c r="AX970">
        <v>0.1</v>
      </c>
      <c r="AY970">
        <v>0.17</v>
      </c>
      <c r="AZ970">
        <v>0.134761904761905</v>
      </c>
      <c r="BA970">
        <v>2.2499999999999999E-2</v>
      </c>
      <c r="BB970">
        <v>0.14000000000000001</v>
      </c>
      <c r="BC970">
        <v>0.28999999999999998</v>
      </c>
      <c r="BD970">
        <v>0.20359813084112099</v>
      </c>
      <c r="BE970">
        <v>0</v>
      </c>
      <c r="BF970">
        <v>0.1</v>
      </c>
      <c r="BG970">
        <v>0.28999999999999998</v>
      </c>
      <c r="BH970">
        <v>0.90354166666666702</v>
      </c>
      <c r="BI970">
        <v>7.0000000000000007E-2</v>
      </c>
      <c r="BJ970">
        <v>0.15</v>
      </c>
      <c r="BK970">
        <v>0.28000000000000003</v>
      </c>
      <c r="BL970">
        <v>0.19645669291338599</v>
      </c>
    </row>
    <row r="971" spans="1:64" x14ac:dyDescent="0.25">
      <c r="A971" s="15" t="str">
        <f t="shared" si="30"/>
        <v>Negative Earners (last 4 qtrs)--36981</v>
      </c>
      <c r="B971" s="15" t="str">
        <f t="shared" si="31"/>
        <v>Negative Earners (last 4 qtrs)</v>
      </c>
      <c r="C971">
        <v>17</v>
      </c>
      <c r="D971" s="22">
        <v>36981</v>
      </c>
      <c r="F971">
        <v>2.1739130434782599</v>
      </c>
      <c r="H971">
        <v>2</v>
      </c>
      <c r="J971">
        <v>2.3863636363636398</v>
      </c>
      <c r="L971">
        <v>21</v>
      </c>
      <c r="N971">
        <v>5.6945118989800898</v>
      </c>
      <c r="P971">
        <v>469</v>
      </c>
      <c r="R971">
        <v>4.3478260869565197</v>
      </c>
      <c r="T971">
        <v>1</v>
      </c>
      <c r="V971">
        <v>2.6530612244898002</v>
      </c>
      <c r="X971">
        <v>13</v>
      </c>
      <c r="Z971">
        <v>2.38095238095238</v>
      </c>
      <c r="AB971">
        <v>2</v>
      </c>
      <c r="AD971">
        <v>2.75229357798165</v>
      </c>
      <c r="AF971">
        <v>3</v>
      </c>
      <c r="AH971">
        <v>2.1505376344085998</v>
      </c>
      <c r="AI971"/>
      <c r="AJ971">
        <v>2</v>
      </c>
      <c r="AK971"/>
      <c r="AL971">
        <v>0</v>
      </c>
      <c r="AN971">
        <v>0</v>
      </c>
      <c r="AP971">
        <v>2.7093596059113301</v>
      </c>
      <c r="AR971">
        <v>11</v>
      </c>
      <c r="AT971">
        <v>1.6826923076923099</v>
      </c>
      <c r="AV971">
        <v>7</v>
      </c>
      <c r="AX971">
        <v>1.08303249097473</v>
      </c>
      <c r="AZ971">
        <v>3</v>
      </c>
      <c r="BB971">
        <v>2.75229357798165</v>
      </c>
      <c r="BD971">
        <v>6</v>
      </c>
      <c r="BF971">
        <v>4.1666666666666696</v>
      </c>
      <c r="BH971">
        <v>2</v>
      </c>
      <c r="BJ971">
        <v>3.87596899224806</v>
      </c>
      <c r="BL971">
        <v>5</v>
      </c>
    </row>
    <row r="972" spans="1:64" x14ac:dyDescent="0.25">
      <c r="A972" s="15" t="str">
        <f t="shared" si="30"/>
        <v>Noncore Funding / Liab--36981</v>
      </c>
      <c r="B972" s="15" t="str">
        <f t="shared" si="31"/>
        <v>Noncore Funding / Liab</v>
      </c>
      <c r="C972">
        <v>18</v>
      </c>
      <c r="D972" s="22">
        <v>36981</v>
      </c>
      <c r="E972">
        <v>11.369697744415401</v>
      </c>
      <c r="F972">
        <v>17.674550525822401</v>
      </c>
      <c r="G972">
        <v>26.584382499615501</v>
      </c>
      <c r="H972">
        <v>21.0757008841715</v>
      </c>
      <c r="I972">
        <v>9.9858098382341804</v>
      </c>
      <c r="J972">
        <v>15.396606854995101</v>
      </c>
      <c r="K972">
        <v>22.6028129786724</v>
      </c>
      <c r="L972">
        <v>17.972527555681101</v>
      </c>
      <c r="M972">
        <v>13.493383435841301</v>
      </c>
      <c r="N972">
        <v>20</v>
      </c>
      <c r="O972">
        <v>28.280054490080801</v>
      </c>
      <c r="P972">
        <v>22.5516535838461</v>
      </c>
      <c r="Q972">
        <v>13.2233033187074</v>
      </c>
      <c r="R972">
        <v>18.494900525034701</v>
      </c>
      <c r="S972">
        <v>27.937479504817301</v>
      </c>
      <c r="T972">
        <v>21.1855102321461</v>
      </c>
      <c r="U972">
        <v>9.3647930913269199</v>
      </c>
      <c r="V972">
        <v>14.452897054581999</v>
      </c>
      <c r="W972">
        <v>22.596079964263499</v>
      </c>
      <c r="X972">
        <v>17.3511354209754</v>
      </c>
      <c r="Y972">
        <v>12.022320697751599</v>
      </c>
      <c r="Z972">
        <v>17.457221686556601</v>
      </c>
      <c r="AA972">
        <v>24.375432416420001</v>
      </c>
      <c r="AB972">
        <v>19.205880250555801</v>
      </c>
      <c r="AC972">
        <v>10.029918791850699</v>
      </c>
      <c r="AD972">
        <v>14.562733605942199</v>
      </c>
      <c r="AE972">
        <v>19.944232462576998</v>
      </c>
      <c r="AF972">
        <v>15.9866384505416</v>
      </c>
      <c r="AG972">
        <v>11.5548480734117</v>
      </c>
      <c r="AH972">
        <v>16.412107747847799</v>
      </c>
      <c r="AI972">
        <v>24.040428237115101</v>
      </c>
      <c r="AJ972">
        <v>23.506735124167001</v>
      </c>
      <c r="AK972">
        <v>10.3309826530087</v>
      </c>
      <c r="AL972">
        <v>16.771188907411801</v>
      </c>
      <c r="AM972">
        <v>22.126618467713101</v>
      </c>
      <c r="AN972">
        <v>18.888764510875099</v>
      </c>
      <c r="AO972">
        <v>9.6920471038486102</v>
      </c>
      <c r="AP972">
        <v>14.054162425649301</v>
      </c>
      <c r="AQ972">
        <v>20.004539864609502</v>
      </c>
      <c r="AR972">
        <v>15.4203153570763</v>
      </c>
      <c r="AS972">
        <v>10.6885592808067</v>
      </c>
      <c r="AT972">
        <v>16.420959768803701</v>
      </c>
      <c r="AU972">
        <v>23.6207386873931</v>
      </c>
      <c r="AV972">
        <v>18.947686431129998</v>
      </c>
      <c r="AW972">
        <v>9.3029321624970098</v>
      </c>
      <c r="AX972">
        <v>14.2722408158186</v>
      </c>
      <c r="AY972">
        <v>22.615350740659199</v>
      </c>
      <c r="AZ972">
        <v>17.095027366501402</v>
      </c>
      <c r="BA972">
        <v>10.3729501408716</v>
      </c>
      <c r="BB972">
        <v>16.935673536384499</v>
      </c>
      <c r="BC972">
        <v>24.8794458494406</v>
      </c>
      <c r="BD972">
        <v>19.7253096688517</v>
      </c>
      <c r="BE972">
        <v>11.865614675015101</v>
      </c>
      <c r="BF972">
        <v>18.375600217298398</v>
      </c>
      <c r="BG972">
        <v>32.971972987490503</v>
      </c>
      <c r="BH972">
        <v>29.197297880426198</v>
      </c>
      <c r="BI972">
        <v>9.7641095347322509</v>
      </c>
      <c r="BJ972">
        <v>14.529566977517501</v>
      </c>
      <c r="BK972">
        <v>21.533093473064</v>
      </c>
      <c r="BL972">
        <v>18.091547085468601</v>
      </c>
    </row>
    <row r="973" spans="1:64" x14ac:dyDescent="0.25">
      <c r="A973" s="15" t="str">
        <f t="shared" si="30"/>
        <v>Brokered Dep / Liab--36981</v>
      </c>
      <c r="B973" s="15" t="str">
        <f t="shared" si="31"/>
        <v>Brokered Dep / Liab</v>
      </c>
      <c r="C973">
        <v>19</v>
      </c>
      <c r="D973" s="22">
        <v>36981</v>
      </c>
      <c r="E973">
        <v>0</v>
      </c>
      <c r="F973">
        <v>0</v>
      </c>
      <c r="G973">
        <v>0</v>
      </c>
      <c r="H973">
        <v>1.8474807834042299</v>
      </c>
      <c r="I973">
        <v>0</v>
      </c>
      <c r="J973">
        <v>0</v>
      </c>
      <c r="K973">
        <v>0</v>
      </c>
      <c r="L973">
        <v>1.2110744843641399</v>
      </c>
      <c r="M973">
        <v>0</v>
      </c>
      <c r="N973">
        <v>0</v>
      </c>
      <c r="O973">
        <v>0</v>
      </c>
      <c r="P973">
        <v>0.76488141398478504</v>
      </c>
      <c r="Q973">
        <v>0</v>
      </c>
      <c r="R973">
        <v>0</v>
      </c>
      <c r="S973">
        <v>0</v>
      </c>
      <c r="T973">
        <v>0.123190685981379</v>
      </c>
      <c r="U973">
        <v>0</v>
      </c>
      <c r="V973">
        <v>0</v>
      </c>
      <c r="W973">
        <v>0.158229220903507</v>
      </c>
      <c r="X973">
        <v>1.4825192273544801</v>
      </c>
      <c r="Y973">
        <v>0</v>
      </c>
      <c r="Z973">
        <v>0</v>
      </c>
      <c r="AA973">
        <v>0</v>
      </c>
      <c r="AB973">
        <v>0.437581047356705</v>
      </c>
      <c r="AC973">
        <v>0</v>
      </c>
      <c r="AD973">
        <v>0</v>
      </c>
      <c r="AE973">
        <v>0</v>
      </c>
      <c r="AF973">
        <v>0.618282289649838</v>
      </c>
      <c r="AG973">
        <v>0</v>
      </c>
      <c r="AH973">
        <v>0</v>
      </c>
      <c r="AI973">
        <v>0.13270580973690299</v>
      </c>
      <c r="AJ973">
        <v>1.71015805638847</v>
      </c>
      <c r="AK973">
        <v>0</v>
      </c>
      <c r="AL973">
        <v>0</v>
      </c>
      <c r="AM973">
        <v>2.3603503479664498</v>
      </c>
      <c r="AN973">
        <v>2.11288660158427</v>
      </c>
      <c r="AO973">
        <v>0</v>
      </c>
      <c r="AP973">
        <v>0</v>
      </c>
      <c r="AQ973">
        <v>0</v>
      </c>
      <c r="AR973">
        <v>0.67768963188137699</v>
      </c>
      <c r="AS973">
        <v>0</v>
      </c>
      <c r="AT973">
        <v>0</v>
      </c>
      <c r="AU973">
        <v>0.28874499687703498</v>
      </c>
      <c r="AV973">
        <v>1.5922257369989099</v>
      </c>
      <c r="AW973">
        <v>0</v>
      </c>
      <c r="AX973">
        <v>0</v>
      </c>
      <c r="AY973">
        <v>0</v>
      </c>
      <c r="AZ973">
        <v>0.96561794286818003</v>
      </c>
      <c r="BA973">
        <v>0</v>
      </c>
      <c r="BB973">
        <v>0</v>
      </c>
      <c r="BC973">
        <v>0.80538116810590499</v>
      </c>
      <c r="BD973">
        <v>1.6346489083859601</v>
      </c>
      <c r="BE973">
        <v>0</v>
      </c>
      <c r="BF973">
        <v>0</v>
      </c>
      <c r="BG973">
        <v>0.21107179081031799</v>
      </c>
      <c r="BH973">
        <v>2.4937789400336898</v>
      </c>
      <c r="BI973">
        <v>0</v>
      </c>
      <c r="BJ973">
        <v>0</v>
      </c>
      <c r="BK973">
        <v>0.164573560861415</v>
      </c>
      <c r="BL973">
        <v>1.7240576808008199</v>
      </c>
    </row>
    <row r="974" spans="1:64" x14ac:dyDescent="0.25">
      <c r="A974" s="15" t="str">
        <f t="shared" si="30"/>
        <v>Liquid Assets / Assets--36981</v>
      </c>
      <c r="B974" s="15" t="str">
        <f t="shared" si="31"/>
        <v>Liquid Assets / Assets</v>
      </c>
      <c r="C974">
        <v>20</v>
      </c>
      <c r="D974" s="22">
        <v>36981</v>
      </c>
      <c r="E974">
        <v>9.71216946330164</v>
      </c>
      <c r="F974">
        <v>16.779023640031401</v>
      </c>
      <c r="G974">
        <v>24.2845856638851</v>
      </c>
      <c r="H974">
        <v>17.9056549757283</v>
      </c>
      <c r="I974">
        <v>10.7849013541648</v>
      </c>
      <c r="J974">
        <v>17.331444206203699</v>
      </c>
      <c r="K974">
        <v>26.517449772420701</v>
      </c>
      <c r="L974">
        <v>19.4162106914061</v>
      </c>
      <c r="M974">
        <v>11.0588414072995</v>
      </c>
      <c r="N974">
        <v>18.373401331476899</v>
      </c>
      <c r="O974">
        <v>27.924932586293199</v>
      </c>
      <c r="P974">
        <v>20.425362721929499</v>
      </c>
      <c r="Q974">
        <v>11.960378300183899</v>
      </c>
      <c r="R974">
        <v>22.2096609002737</v>
      </c>
      <c r="S974">
        <v>33.3338700847019</v>
      </c>
      <c r="T974">
        <v>23.5262762828606</v>
      </c>
      <c r="U974">
        <v>10.8169574161435</v>
      </c>
      <c r="V974">
        <v>17.086338393830101</v>
      </c>
      <c r="W974">
        <v>26.2111031967633</v>
      </c>
      <c r="X974">
        <v>19.210997048649901</v>
      </c>
      <c r="Y974">
        <v>12.008456916954501</v>
      </c>
      <c r="Z974">
        <v>17.977452275413501</v>
      </c>
      <c r="AA974">
        <v>25.710418171829801</v>
      </c>
      <c r="AB974">
        <v>19.4587513606096</v>
      </c>
      <c r="AC974">
        <v>10.944980481697</v>
      </c>
      <c r="AD974">
        <v>19.933973589435801</v>
      </c>
      <c r="AE974">
        <v>29.652927737614601</v>
      </c>
      <c r="AF974">
        <v>21.159002107596699</v>
      </c>
      <c r="AG974">
        <v>10.3399075734236</v>
      </c>
      <c r="AH974">
        <v>15.0495044306181</v>
      </c>
      <c r="AI974">
        <v>24.9606454151909</v>
      </c>
      <c r="AJ974">
        <v>18.660927132110501</v>
      </c>
      <c r="AK974">
        <v>9.9826543319693997</v>
      </c>
      <c r="AL974">
        <v>16.139486647653602</v>
      </c>
      <c r="AM974">
        <v>26.343657747996801</v>
      </c>
      <c r="AN974">
        <v>18.649348011221999</v>
      </c>
      <c r="AO974">
        <v>10.7439658074608</v>
      </c>
      <c r="AP974">
        <v>17.362503493108701</v>
      </c>
      <c r="AQ974">
        <v>28.639373217631501</v>
      </c>
      <c r="AR974">
        <v>20.090249372665699</v>
      </c>
      <c r="AS974">
        <v>9.1348340995943893</v>
      </c>
      <c r="AT974">
        <v>15.077318804306</v>
      </c>
      <c r="AU974">
        <v>23.3132367757885</v>
      </c>
      <c r="AV974">
        <v>17.130623143383101</v>
      </c>
      <c r="AW974">
        <v>10.851722282023699</v>
      </c>
      <c r="AX974">
        <v>17.148171754881201</v>
      </c>
      <c r="AY974">
        <v>26.453349061820301</v>
      </c>
      <c r="AZ974">
        <v>19.2415929541637</v>
      </c>
      <c r="BA974">
        <v>11.9271460735264</v>
      </c>
      <c r="BB974">
        <v>18.766078946371501</v>
      </c>
      <c r="BC974">
        <v>27.2209129659532</v>
      </c>
      <c r="BD974">
        <v>20.162083161325</v>
      </c>
      <c r="BE974">
        <v>13.288089700586699</v>
      </c>
      <c r="BF974">
        <v>19.071701367743898</v>
      </c>
      <c r="BG974">
        <v>26.729105568145201</v>
      </c>
      <c r="BH974">
        <v>23.418064174190299</v>
      </c>
      <c r="BI974">
        <v>11.9265162706156</v>
      </c>
      <c r="BJ974">
        <v>17.7807805420873</v>
      </c>
      <c r="BK974">
        <v>24.825374391867999</v>
      </c>
      <c r="BL974">
        <v>19.848913623071098</v>
      </c>
    </row>
    <row r="975" spans="1:64" x14ac:dyDescent="0.25">
      <c r="A975" s="15" t="str">
        <f t="shared" si="30"/>
        <v>Net Loan Growth (last 4 qtrs)--36981</v>
      </c>
      <c r="B975" s="15" t="str">
        <f t="shared" si="31"/>
        <v>Net Loan Growth (last 4 qtrs)</v>
      </c>
      <c r="C975">
        <v>21</v>
      </c>
      <c r="D975" s="22">
        <v>36981</v>
      </c>
      <c r="E975">
        <v>4.9749999999999996</v>
      </c>
      <c r="F975">
        <v>9.1349999999999998</v>
      </c>
      <c r="G975">
        <v>14.97</v>
      </c>
      <c r="H975">
        <v>12.1523913043478</v>
      </c>
      <c r="I975">
        <v>3.4375</v>
      </c>
      <c r="J975">
        <v>9.1349999999999998</v>
      </c>
      <c r="K975">
        <v>15.657500000000001</v>
      </c>
      <c r="L975">
        <v>12.0476291079812</v>
      </c>
      <c r="M975">
        <v>3.83</v>
      </c>
      <c r="N975">
        <v>10.18</v>
      </c>
      <c r="O975">
        <v>18.59</v>
      </c>
      <c r="P975">
        <v>16.881659661189701</v>
      </c>
      <c r="Q975">
        <v>6.4850000000000003</v>
      </c>
      <c r="R975">
        <v>13.77</v>
      </c>
      <c r="S975">
        <v>18.38</v>
      </c>
      <c r="T975">
        <v>67.508695652173898</v>
      </c>
      <c r="U975">
        <v>3.8149999999999999</v>
      </c>
      <c r="V975">
        <v>9.68</v>
      </c>
      <c r="W975">
        <v>16.234999999999999</v>
      </c>
      <c r="X975">
        <v>12.971694915254201</v>
      </c>
      <c r="Y975">
        <v>2.2850000000000001</v>
      </c>
      <c r="Z975">
        <v>7.1749999999999998</v>
      </c>
      <c r="AA975">
        <v>13.727499999999999</v>
      </c>
      <c r="AB975">
        <v>24.389047619047599</v>
      </c>
      <c r="AC975">
        <v>2.31</v>
      </c>
      <c r="AD975">
        <v>7.81</v>
      </c>
      <c r="AE975">
        <v>14.42</v>
      </c>
      <c r="AF975">
        <v>11.8414953271028</v>
      </c>
      <c r="AG975">
        <v>3.93</v>
      </c>
      <c r="AH975">
        <v>8.1199999999999992</v>
      </c>
      <c r="AI975">
        <v>13.785</v>
      </c>
      <c r="AJ975">
        <v>9.4959340659340707</v>
      </c>
      <c r="AK975">
        <v>1.59</v>
      </c>
      <c r="AL975">
        <v>8.77</v>
      </c>
      <c r="AM975">
        <v>14.01</v>
      </c>
      <c r="AN975">
        <v>10.686790123456801</v>
      </c>
      <c r="AO975">
        <v>2.13</v>
      </c>
      <c r="AP975">
        <v>6.96</v>
      </c>
      <c r="AQ975">
        <v>12.24</v>
      </c>
      <c r="AR975">
        <v>7.8586146095717897</v>
      </c>
      <c r="AS975">
        <v>5.9325000000000001</v>
      </c>
      <c r="AT975">
        <v>12.04</v>
      </c>
      <c r="AU975">
        <v>18.975000000000001</v>
      </c>
      <c r="AV975">
        <v>15.1272303921569</v>
      </c>
      <c r="AW975">
        <v>3.4824999999999999</v>
      </c>
      <c r="AX975">
        <v>9.15</v>
      </c>
      <c r="AY975">
        <v>15.71</v>
      </c>
      <c r="AZ975">
        <v>12.1612222222222</v>
      </c>
      <c r="BA975">
        <v>5.0824999999999996</v>
      </c>
      <c r="BB975">
        <v>10.645</v>
      </c>
      <c r="BC975">
        <v>19.305</v>
      </c>
      <c r="BD975">
        <v>16.1969902912621</v>
      </c>
      <c r="BE975">
        <v>3.83</v>
      </c>
      <c r="BF975">
        <v>10.38</v>
      </c>
      <c r="BG975">
        <v>16.2075</v>
      </c>
      <c r="BH975">
        <v>71.328260869565199</v>
      </c>
      <c r="BI975">
        <v>9.1999999999999993</v>
      </c>
      <c r="BJ975">
        <v>15.41</v>
      </c>
      <c r="BK975">
        <v>25.52</v>
      </c>
      <c r="BL975">
        <v>25.7912396694215</v>
      </c>
    </row>
    <row r="976" spans="1:64" x14ac:dyDescent="0.25">
      <c r="A976" s="15" t="str">
        <f t="shared" si="30"/>
        <v>Banks w/ Loan Growth (last 4 qtrs)--36981</v>
      </c>
      <c r="B976" s="15" t="str">
        <f t="shared" si="31"/>
        <v>Banks w/ Loan Growth (last 4 qtrs)</v>
      </c>
      <c r="C976">
        <v>22</v>
      </c>
      <c r="D976" s="22">
        <v>36981</v>
      </c>
      <c r="F976">
        <v>84.7826086956522</v>
      </c>
      <c r="J976">
        <v>84.090909090909093</v>
      </c>
      <c r="N976">
        <v>83.948518698397294</v>
      </c>
      <c r="R976">
        <v>100</v>
      </c>
      <c r="V976">
        <v>84.285714285714306</v>
      </c>
      <c r="Z976">
        <v>77.380952380952394</v>
      </c>
      <c r="AD976">
        <v>88.073394495412899</v>
      </c>
      <c r="AH976">
        <v>83.870967741935502</v>
      </c>
      <c r="AI976"/>
      <c r="AK976"/>
      <c r="AL976">
        <v>80.246913580246897</v>
      </c>
      <c r="AP976">
        <v>83.497536945812797</v>
      </c>
      <c r="AT976">
        <v>89.903846153846203</v>
      </c>
      <c r="AX976">
        <v>84.476534296028902</v>
      </c>
      <c r="BB976">
        <v>82.568807339449506</v>
      </c>
      <c r="BF976">
        <v>75</v>
      </c>
      <c r="BJ976">
        <v>90.697674418604606</v>
      </c>
    </row>
    <row r="977" spans="1:64" x14ac:dyDescent="0.25">
      <c r="A977" s="15" t="str">
        <f t="shared" si="30"/>
        <v>Equity / Assets--37072</v>
      </c>
      <c r="B977" s="15" t="str">
        <f t="shared" si="31"/>
        <v>Equity / Assets</v>
      </c>
      <c r="C977">
        <v>1</v>
      </c>
      <c r="D977" s="22">
        <v>37072</v>
      </c>
      <c r="E977">
        <v>8.88691065767871</v>
      </c>
      <c r="F977">
        <v>9.7362363347293908</v>
      </c>
      <c r="G977">
        <v>11.085935861664099</v>
      </c>
      <c r="H977">
        <v>10.285000879309599</v>
      </c>
      <c r="I977">
        <v>8.2495285299280106</v>
      </c>
      <c r="J977">
        <v>9.6903421394543106</v>
      </c>
      <c r="K977">
        <v>12.2101268351144</v>
      </c>
      <c r="L977">
        <v>10.638686395295201</v>
      </c>
      <c r="M977">
        <v>8.1184676610668394</v>
      </c>
      <c r="N977">
        <v>9.5599896910684006</v>
      </c>
      <c r="O977">
        <v>12.144216859065899</v>
      </c>
      <c r="P977">
        <v>10.7747200343145</v>
      </c>
      <c r="Q977">
        <v>9.1974408636949398</v>
      </c>
      <c r="R977">
        <v>10.8775806631823</v>
      </c>
      <c r="S977">
        <v>13.653941841483499</v>
      </c>
      <c r="T977">
        <v>11.8913479249383</v>
      </c>
      <c r="U977">
        <v>8.1214725390898099</v>
      </c>
      <c r="V977">
        <v>9.44770157899654</v>
      </c>
      <c r="W977">
        <v>11.8353010625738</v>
      </c>
      <c r="X977">
        <v>10.3666819053627</v>
      </c>
      <c r="Y977">
        <v>8.3239835140424994</v>
      </c>
      <c r="Z977">
        <v>9.6440355964403608</v>
      </c>
      <c r="AA977">
        <v>11.235080633695899</v>
      </c>
      <c r="AB977">
        <v>10.365966883681899</v>
      </c>
      <c r="AC977">
        <v>8.5674290973738199</v>
      </c>
      <c r="AD977">
        <v>10.169829600501499</v>
      </c>
      <c r="AE977">
        <v>12.251983463309699</v>
      </c>
      <c r="AF977">
        <v>10.6468678259734</v>
      </c>
      <c r="AG977">
        <v>9.16096258986612</v>
      </c>
      <c r="AH977">
        <v>11.2951690339177</v>
      </c>
      <c r="AI977">
        <v>14.923095240672399</v>
      </c>
      <c r="AJ977">
        <v>13.7396518863175</v>
      </c>
      <c r="AK977">
        <v>8.3939305618731197</v>
      </c>
      <c r="AL977">
        <v>9.1539819326604999</v>
      </c>
      <c r="AM977">
        <v>11.509860482135201</v>
      </c>
      <c r="AN977">
        <v>10.125889674677101</v>
      </c>
      <c r="AO977">
        <v>8.8028011290660704</v>
      </c>
      <c r="AP977">
        <v>10.4886903725594</v>
      </c>
      <c r="AQ977">
        <v>12.671559548491601</v>
      </c>
      <c r="AR977">
        <v>11.2556561622239</v>
      </c>
      <c r="AS977">
        <v>8.0222916949843697</v>
      </c>
      <c r="AT977">
        <v>9.0857851425994802</v>
      </c>
      <c r="AU977">
        <v>11.0424327027552</v>
      </c>
      <c r="AV977">
        <v>9.8749004988900406</v>
      </c>
      <c r="AW977">
        <v>8.0899827457108504</v>
      </c>
      <c r="AX977">
        <v>9.1548902134752108</v>
      </c>
      <c r="AY977">
        <v>11.169240146282</v>
      </c>
      <c r="AZ977">
        <v>9.9699219601695201</v>
      </c>
      <c r="BA977">
        <v>8.1554944055388798</v>
      </c>
      <c r="BB977">
        <v>9.6097413411093093</v>
      </c>
      <c r="BC977">
        <v>12.055555821803599</v>
      </c>
      <c r="BD977">
        <v>10.4736939932216</v>
      </c>
      <c r="BE977">
        <v>8.5977606273099791</v>
      </c>
      <c r="BF977">
        <v>10.1579105671451</v>
      </c>
      <c r="BG977">
        <v>13.5612603332094</v>
      </c>
      <c r="BH977">
        <v>15.519944948823399</v>
      </c>
      <c r="BI977">
        <v>7.9721096379748602</v>
      </c>
      <c r="BJ977">
        <v>8.8146935288673696</v>
      </c>
      <c r="BK977">
        <v>11.169240146282</v>
      </c>
      <c r="BL977">
        <v>9.9280861769718491</v>
      </c>
    </row>
    <row r="978" spans="1:64" x14ac:dyDescent="0.25">
      <c r="A978" s="15" t="str">
        <f t="shared" si="30"/>
        <v>Total Risk Based Capital Ratio--37072</v>
      </c>
      <c r="B978" s="15" t="str">
        <f t="shared" si="31"/>
        <v>Total Risk Based Capital Ratio</v>
      </c>
      <c r="C978">
        <v>2</v>
      </c>
      <c r="D978" s="22">
        <v>37072</v>
      </c>
      <c r="E978">
        <v>12.19</v>
      </c>
      <c r="F978">
        <v>14.06</v>
      </c>
      <c r="G978">
        <v>16.93</v>
      </c>
      <c r="H978">
        <v>15.2052325581395</v>
      </c>
      <c r="I978">
        <v>11.54</v>
      </c>
      <c r="J978">
        <v>13.75</v>
      </c>
      <c r="K978">
        <v>17.84</v>
      </c>
      <c r="L978">
        <v>15.5363015312132</v>
      </c>
      <c r="M978">
        <v>11.87</v>
      </c>
      <c r="N978">
        <v>14.46</v>
      </c>
      <c r="O978">
        <v>19.407499999999999</v>
      </c>
      <c r="P978">
        <v>17.275659011482801</v>
      </c>
      <c r="Q978">
        <v>13.795</v>
      </c>
      <c r="R978">
        <v>16.77</v>
      </c>
      <c r="S978">
        <v>20.734999999999999</v>
      </c>
      <c r="T978">
        <v>17.843913043478299</v>
      </c>
      <c r="U978">
        <v>11.13</v>
      </c>
      <c r="V978">
        <v>13.01</v>
      </c>
      <c r="W978">
        <v>16.600000000000001</v>
      </c>
      <c r="X978">
        <v>14.8710901467505</v>
      </c>
      <c r="Y978">
        <v>11.94</v>
      </c>
      <c r="Z978">
        <v>14.12</v>
      </c>
      <c r="AA978">
        <v>17.7</v>
      </c>
      <c r="AB978">
        <v>15.463373493975901</v>
      </c>
      <c r="AC978">
        <v>11.95</v>
      </c>
      <c r="AD978">
        <v>14.63</v>
      </c>
      <c r="AE978">
        <v>17.855</v>
      </c>
      <c r="AF978">
        <v>15.7569523809524</v>
      </c>
      <c r="AG978">
        <v>11.93</v>
      </c>
      <c r="AH978">
        <v>16.260000000000002</v>
      </c>
      <c r="AI978">
        <v>21.93</v>
      </c>
      <c r="AJ978">
        <v>20.661182795698899</v>
      </c>
      <c r="AK978">
        <v>12.807499999999999</v>
      </c>
      <c r="AL978">
        <v>14.315</v>
      </c>
      <c r="AM978">
        <v>18.087499999999999</v>
      </c>
      <c r="AN978">
        <v>15.7805405405405</v>
      </c>
      <c r="AO978">
        <v>11.9</v>
      </c>
      <c r="AP978">
        <v>14.91</v>
      </c>
      <c r="AQ978">
        <v>19.335000000000001</v>
      </c>
      <c r="AR978">
        <v>16.405612244897998</v>
      </c>
      <c r="AS978">
        <v>10.95</v>
      </c>
      <c r="AT978">
        <v>12.64</v>
      </c>
      <c r="AU978">
        <v>15.33</v>
      </c>
      <c r="AV978">
        <v>13.923050847457599</v>
      </c>
      <c r="AW978">
        <v>12.06</v>
      </c>
      <c r="AX978">
        <v>13.78</v>
      </c>
      <c r="AY978">
        <v>17.36</v>
      </c>
      <c r="AZ978">
        <v>15.3960700389105</v>
      </c>
      <c r="BA978">
        <v>10.9925</v>
      </c>
      <c r="BB978">
        <v>12.835000000000001</v>
      </c>
      <c r="BC978">
        <v>16.53</v>
      </c>
      <c r="BD978">
        <v>14.737427184466</v>
      </c>
      <c r="BE978">
        <v>11.785</v>
      </c>
      <c r="BF978">
        <v>14.555</v>
      </c>
      <c r="BG978">
        <v>20.305</v>
      </c>
      <c r="BH978">
        <v>30.600434782608701</v>
      </c>
      <c r="BI978">
        <v>10.62</v>
      </c>
      <c r="BJ978">
        <v>11.87</v>
      </c>
      <c r="BK978">
        <v>14.93</v>
      </c>
      <c r="BL978">
        <v>13.623149606299201</v>
      </c>
    </row>
    <row r="979" spans="1:64" x14ac:dyDescent="0.25">
      <c r="A979" s="15" t="str">
        <f t="shared" si="30"/>
        <v>Tier 1 Leverage Ratio--37072</v>
      </c>
      <c r="B979" s="15" t="str">
        <f t="shared" si="31"/>
        <v>Tier 1 Leverage Ratio</v>
      </c>
      <c r="C979">
        <v>3</v>
      </c>
      <c r="D979" s="22">
        <v>37072</v>
      </c>
      <c r="E979">
        <v>8.5024999999999995</v>
      </c>
      <c r="F979">
        <v>9.33</v>
      </c>
      <c r="G979">
        <v>10.8125</v>
      </c>
      <c r="H979">
        <v>10.0926744186047</v>
      </c>
      <c r="I979">
        <v>8.0500000000000007</v>
      </c>
      <c r="J979">
        <v>9.24</v>
      </c>
      <c r="K979">
        <v>11.56</v>
      </c>
      <c r="L979">
        <v>10.224511189634899</v>
      </c>
      <c r="M979">
        <v>7.81</v>
      </c>
      <c r="N979">
        <v>9.17</v>
      </c>
      <c r="O979">
        <v>11.69</v>
      </c>
      <c r="P979">
        <v>10.4919732900649</v>
      </c>
      <c r="Q979">
        <v>9.0150000000000006</v>
      </c>
      <c r="R979">
        <v>10.45</v>
      </c>
      <c r="S979">
        <v>12.11</v>
      </c>
      <c r="T979">
        <v>11.082608695652199</v>
      </c>
      <c r="U979">
        <v>7.85</v>
      </c>
      <c r="V979">
        <v>8.93</v>
      </c>
      <c r="W979">
        <v>11.16</v>
      </c>
      <c r="X979">
        <v>9.8746540880503204</v>
      </c>
      <c r="Y979">
        <v>8.3849999999999998</v>
      </c>
      <c r="Z979">
        <v>9.5399999999999991</v>
      </c>
      <c r="AA979">
        <v>11.09</v>
      </c>
      <c r="AB979">
        <v>10.123253012048201</v>
      </c>
      <c r="AC979">
        <v>8.31</v>
      </c>
      <c r="AD979">
        <v>9.56</v>
      </c>
      <c r="AE979">
        <v>11.695</v>
      </c>
      <c r="AF979">
        <v>10.207428571428601</v>
      </c>
      <c r="AG979">
        <v>8.4700000000000006</v>
      </c>
      <c r="AH979">
        <v>11.36</v>
      </c>
      <c r="AI979">
        <v>14.52</v>
      </c>
      <c r="AJ979">
        <v>13.3966666666667</v>
      </c>
      <c r="AK979">
        <v>8.2349999999999994</v>
      </c>
      <c r="AL979">
        <v>8.9849999999999994</v>
      </c>
      <c r="AM979">
        <v>11.425000000000001</v>
      </c>
      <c r="AN979">
        <v>10.000270270270301</v>
      </c>
      <c r="AO979">
        <v>8.3574999999999999</v>
      </c>
      <c r="AP979">
        <v>10.01</v>
      </c>
      <c r="AQ979">
        <v>12.352499999999999</v>
      </c>
      <c r="AR979">
        <v>10.873826530612201</v>
      </c>
      <c r="AS979">
        <v>7.82</v>
      </c>
      <c r="AT979">
        <v>8.59</v>
      </c>
      <c r="AU979">
        <v>10.42</v>
      </c>
      <c r="AV979">
        <v>9.4244067796610196</v>
      </c>
      <c r="AW979">
        <v>7.92</v>
      </c>
      <c r="AX979">
        <v>8.9</v>
      </c>
      <c r="AY979">
        <v>10.89</v>
      </c>
      <c r="AZ979">
        <v>9.6470038910505806</v>
      </c>
      <c r="BA979">
        <v>7.97</v>
      </c>
      <c r="BB979">
        <v>8.875</v>
      </c>
      <c r="BC979">
        <v>11.307499999999999</v>
      </c>
      <c r="BD979">
        <v>10.003155339805801</v>
      </c>
      <c r="BE979">
        <v>7.9550000000000001</v>
      </c>
      <c r="BF979">
        <v>9.51</v>
      </c>
      <c r="BG979">
        <v>12.8225</v>
      </c>
      <c r="BH979">
        <v>14.7802173913043</v>
      </c>
      <c r="BI979">
        <v>7.73</v>
      </c>
      <c r="BJ979">
        <v>8.39</v>
      </c>
      <c r="BK979">
        <v>10.08</v>
      </c>
      <c r="BL979">
        <v>9.42275590551181</v>
      </c>
    </row>
    <row r="980" spans="1:64" x14ac:dyDescent="0.25">
      <c r="A980" s="15" t="str">
        <f t="shared" si="30"/>
        <v>ALLL / Nonaccrual Loans--37072</v>
      </c>
      <c r="B980" s="15" t="str">
        <f t="shared" si="31"/>
        <v>ALLL / Nonaccrual Loans</v>
      </c>
      <c r="C980">
        <v>4</v>
      </c>
      <c r="D980" s="22">
        <v>37072</v>
      </c>
      <c r="E980">
        <v>118.333740227356</v>
      </c>
      <c r="F980">
        <v>226.43907898944701</v>
      </c>
      <c r="G980">
        <v>704.80072463768101</v>
      </c>
      <c r="H980">
        <v>1239.5975059857701</v>
      </c>
      <c r="I980">
        <v>123.178845710028</v>
      </c>
      <c r="J980">
        <v>249.77168949771701</v>
      </c>
      <c r="K980">
        <v>741.07142857142901</v>
      </c>
      <c r="L980">
        <v>969.626419772644</v>
      </c>
      <c r="M980">
        <v>125.38071911759801</v>
      </c>
      <c r="N980">
        <v>262.81637633724699</v>
      </c>
      <c r="O980">
        <v>688.73165618448604</v>
      </c>
      <c r="P980">
        <v>905.16014950667204</v>
      </c>
      <c r="Q980">
        <v>113.06709411495299</v>
      </c>
      <c r="R980">
        <v>175.132275132275</v>
      </c>
      <c r="S980">
        <v>275.02880658436197</v>
      </c>
      <c r="T980">
        <v>257.978114769424</v>
      </c>
      <c r="U980">
        <v>129.675360710322</v>
      </c>
      <c r="V980">
        <v>278.40579710144902</v>
      </c>
      <c r="W980">
        <v>1013.04347826087</v>
      </c>
      <c r="X980">
        <v>1071.9730499014399</v>
      </c>
      <c r="Y980">
        <v>117.585323993972</v>
      </c>
      <c r="Z980">
        <v>214.49692780337901</v>
      </c>
      <c r="AA980">
        <v>387.48106060606102</v>
      </c>
      <c r="AB980">
        <v>1027.85882210458</v>
      </c>
      <c r="AC980">
        <v>130.92024646661599</v>
      </c>
      <c r="AD980">
        <v>246.57033076136199</v>
      </c>
      <c r="AE980">
        <v>664.969696969697</v>
      </c>
      <c r="AF980">
        <v>1133.3873334094999</v>
      </c>
      <c r="AG980">
        <v>216.819291819292</v>
      </c>
      <c r="AH980">
        <v>526.82926829268297</v>
      </c>
      <c r="AI980">
        <v>1829.67104650079</v>
      </c>
      <c r="AJ980">
        <v>136093.501611407</v>
      </c>
      <c r="AK980">
        <v>72.985734378139497</v>
      </c>
      <c r="AL980">
        <v>177.04918032786901</v>
      </c>
      <c r="AM980">
        <v>415.130395683453</v>
      </c>
      <c r="AN980">
        <v>351.08831429037599</v>
      </c>
      <c r="AO980">
        <v>117.405861442198</v>
      </c>
      <c r="AP980">
        <v>249.54337899543401</v>
      </c>
      <c r="AQ980">
        <v>642.66917293233098</v>
      </c>
      <c r="AR980">
        <v>888.73845636280703</v>
      </c>
      <c r="AS980">
        <v>131.67602381545299</v>
      </c>
      <c r="AT980">
        <v>249.91003555057301</v>
      </c>
      <c r="AU980">
        <v>841.42156862745105</v>
      </c>
      <c r="AV980">
        <v>1074.88507846573</v>
      </c>
      <c r="AW980">
        <v>120.533025560539</v>
      </c>
      <c r="AX980">
        <v>226.41274583022201</v>
      </c>
      <c r="AY980">
        <v>626.11518915866702</v>
      </c>
      <c r="AZ980">
        <v>754.62792334243204</v>
      </c>
      <c r="BA980">
        <v>124.242489501454</v>
      </c>
      <c r="BB980">
        <v>247.23926380368101</v>
      </c>
      <c r="BC980">
        <v>731.43090569561195</v>
      </c>
      <c r="BD980">
        <v>1248.78671834126</v>
      </c>
      <c r="BE980">
        <v>163.16341224128101</v>
      </c>
      <c r="BF980">
        <v>315.91347618563998</v>
      </c>
      <c r="BG980">
        <v>1242.0833333333301</v>
      </c>
      <c r="BH980">
        <v>251280.06963681799</v>
      </c>
      <c r="BI980">
        <v>171.490819076338</v>
      </c>
      <c r="BJ980">
        <v>385.44585987261098</v>
      </c>
      <c r="BK980">
        <v>1448.86618769645</v>
      </c>
      <c r="BL980">
        <v>2235.8832014823101</v>
      </c>
    </row>
    <row r="981" spans="1:64" x14ac:dyDescent="0.25">
      <c r="A981" s="15" t="str">
        <f t="shared" si="30"/>
        <v>[NCL + OREO] / [Total Loans + OREO]--37072</v>
      </c>
      <c r="B981" s="15" t="str">
        <f t="shared" si="31"/>
        <v>[NCL + OREO] / [Total Loans + OREO]</v>
      </c>
      <c r="C981">
        <v>5</v>
      </c>
      <c r="D981" s="22">
        <v>37072</v>
      </c>
      <c r="E981">
        <v>0.484613168376959</v>
      </c>
      <c r="F981">
        <v>1.2979741227510699</v>
      </c>
      <c r="G981">
        <v>2.1725933559736101</v>
      </c>
      <c r="H981">
        <v>1.5973074601232</v>
      </c>
      <c r="I981">
        <v>0.32682329586880898</v>
      </c>
      <c r="J981">
        <v>0.97130983430915296</v>
      </c>
      <c r="K981">
        <v>1.8277782161816201</v>
      </c>
      <c r="L981">
        <v>1.30657131358759</v>
      </c>
      <c r="M981">
        <v>0.25170525542572703</v>
      </c>
      <c r="N981">
        <v>0.76630693352245105</v>
      </c>
      <c r="O981">
        <v>1.6332060923174101</v>
      </c>
      <c r="P981">
        <v>1.1638553895041499</v>
      </c>
      <c r="Q981">
        <v>0.97998464842681698</v>
      </c>
      <c r="R981">
        <v>1.55833258413498</v>
      </c>
      <c r="S981">
        <v>2.2354585888765102</v>
      </c>
      <c r="T981">
        <v>1.7429763833951699</v>
      </c>
      <c r="U981">
        <v>0.266097948991319</v>
      </c>
      <c r="V981">
        <v>0.83022512266994497</v>
      </c>
      <c r="W981">
        <v>1.6204107172154301</v>
      </c>
      <c r="X981">
        <v>1.1444509978361599</v>
      </c>
      <c r="Y981">
        <v>0.50748209328427896</v>
      </c>
      <c r="Z981">
        <v>1.2585754640839399</v>
      </c>
      <c r="AA981">
        <v>2.5473243474022702</v>
      </c>
      <c r="AB981">
        <v>1.71133247630134</v>
      </c>
      <c r="AC981">
        <v>0.59720326404831703</v>
      </c>
      <c r="AD981">
        <v>1.30835083185269</v>
      </c>
      <c r="AE981">
        <v>2.23307030006033</v>
      </c>
      <c r="AF981">
        <v>1.63772383284096</v>
      </c>
      <c r="AG981">
        <v>0.21490372267767299</v>
      </c>
      <c r="AH981">
        <v>1.0425070082611601</v>
      </c>
      <c r="AI981">
        <v>2.09173565450256</v>
      </c>
      <c r="AJ981">
        <v>1.3912761184704401</v>
      </c>
      <c r="AK981">
        <v>0.486772539175162</v>
      </c>
      <c r="AL981">
        <v>0.97149160655877898</v>
      </c>
      <c r="AM981">
        <v>1.8262929898334199</v>
      </c>
      <c r="AN981">
        <v>1.38309592634857</v>
      </c>
      <c r="AO981">
        <v>0.40305307762848902</v>
      </c>
      <c r="AP981">
        <v>1.1038937518121399</v>
      </c>
      <c r="AQ981">
        <v>2.02623788906235</v>
      </c>
      <c r="AR981">
        <v>1.4659662467507399</v>
      </c>
      <c r="AS981">
        <v>0.30521698704343803</v>
      </c>
      <c r="AT981">
        <v>0.831840443159098</v>
      </c>
      <c r="AU981">
        <v>1.6566093589889599</v>
      </c>
      <c r="AV981">
        <v>1.11941679093262</v>
      </c>
      <c r="AW981">
        <v>0.45115294641862502</v>
      </c>
      <c r="AX981">
        <v>0.94333030535951401</v>
      </c>
      <c r="AY981">
        <v>1.7823175339396</v>
      </c>
      <c r="AZ981">
        <v>1.21639415673819</v>
      </c>
      <c r="BA981">
        <v>0.30734959196294898</v>
      </c>
      <c r="BB981">
        <v>0.95929615043687799</v>
      </c>
      <c r="BC981">
        <v>1.6926067446542901</v>
      </c>
      <c r="BD981">
        <v>1.28948779343603</v>
      </c>
      <c r="BE981">
        <v>0.278375792627159</v>
      </c>
      <c r="BF981">
        <v>1.02123808855702</v>
      </c>
      <c r="BG981">
        <v>2.4792539888841101</v>
      </c>
      <c r="BH981">
        <v>1.51892210490243</v>
      </c>
      <c r="BI981">
        <v>8.9414357148910897E-2</v>
      </c>
      <c r="BJ981">
        <v>0.50491486275984299</v>
      </c>
      <c r="BK981">
        <v>1.02684010200298</v>
      </c>
      <c r="BL981">
        <v>0.73197054742419199</v>
      </c>
    </row>
    <row r="982" spans="1:64" x14ac:dyDescent="0.25">
      <c r="A982" s="15" t="str">
        <f t="shared" si="30"/>
        <v>[Noncurrent + Delinquent Loans] / [Capital + ALLL]--37072</v>
      </c>
      <c r="B982" s="15" t="str">
        <f t="shared" si="31"/>
        <v>[Noncurrent + Delinquent Loans] / [Capital + ALLL]</v>
      </c>
      <c r="C982">
        <v>6</v>
      </c>
      <c r="D982" s="22">
        <v>37072</v>
      </c>
      <c r="E982">
        <v>8.7954256200168608</v>
      </c>
      <c r="F982">
        <v>17.405792770982298</v>
      </c>
      <c r="G982">
        <v>31.520418618238601</v>
      </c>
      <c r="H982">
        <v>21.871208956673101</v>
      </c>
      <c r="I982">
        <v>6.6428206438426196</v>
      </c>
      <c r="J982">
        <v>13.294375456537599</v>
      </c>
      <c r="K982">
        <v>23.229111464405602</v>
      </c>
      <c r="L982">
        <v>16.575309817091298</v>
      </c>
      <c r="M982">
        <v>5.1644919977857402</v>
      </c>
      <c r="N982">
        <v>11.207656971416901</v>
      </c>
      <c r="O982">
        <v>20.0214882930775</v>
      </c>
      <c r="P982">
        <v>14.222040410150599</v>
      </c>
      <c r="Q982">
        <v>13.640043588978299</v>
      </c>
      <c r="R982">
        <v>20.171214553237</v>
      </c>
      <c r="S982">
        <v>25.415923234413501</v>
      </c>
      <c r="T982">
        <v>20.271835661918502</v>
      </c>
      <c r="U982">
        <v>6.38941398865785</v>
      </c>
      <c r="V982">
        <v>12.585955407376501</v>
      </c>
      <c r="W982">
        <v>21.930539703244701</v>
      </c>
      <c r="X982">
        <v>15.905880139166699</v>
      </c>
      <c r="Y982">
        <v>8.0552781800064395</v>
      </c>
      <c r="Z982">
        <v>14.6820809248555</v>
      </c>
      <c r="AA982">
        <v>28.990567147660101</v>
      </c>
      <c r="AB982">
        <v>19.272877639351101</v>
      </c>
      <c r="AC982">
        <v>8.1776374427901093</v>
      </c>
      <c r="AD982">
        <v>14.4079492133591</v>
      </c>
      <c r="AE982">
        <v>21.780645440068501</v>
      </c>
      <c r="AF982">
        <v>16.3236639525913</v>
      </c>
      <c r="AG982">
        <v>3.66766467065868</v>
      </c>
      <c r="AH982">
        <v>9.0000338856697493</v>
      </c>
      <c r="AI982">
        <v>21.5250263904693</v>
      </c>
      <c r="AJ982">
        <v>14.769547707364699</v>
      </c>
      <c r="AK982">
        <v>7.2433902699216102</v>
      </c>
      <c r="AL982">
        <v>16.640611703135001</v>
      </c>
      <c r="AM982">
        <v>30.096166857312799</v>
      </c>
      <c r="AN982">
        <v>21.8985572766139</v>
      </c>
      <c r="AO982">
        <v>6.1094117823459699</v>
      </c>
      <c r="AP982">
        <v>12.3496374768712</v>
      </c>
      <c r="AQ982">
        <v>21.385929494813599</v>
      </c>
      <c r="AR982">
        <v>15.361028887642901</v>
      </c>
      <c r="AS982">
        <v>6.7954696868754203</v>
      </c>
      <c r="AT982">
        <v>13.401172818213199</v>
      </c>
      <c r="AU982">
        <v>23.610524834669999</v>
      </c>
      <c r="AV982">
        <v>17.068611322818501</v>
      </c>
      <c r="AW982">
        <v>7.7902240325865604</v>
      </c>
      <c r="AX982">
        <v>16.116788321167899</v>
      </c>
      <c r="AY982">
        <v>25.801081980857301</v>
      </c>
      <c r="AZ982">
        <v>18.6021071894701</v>
      </c>
      <c r="BA982">
        <v>6.7904807662001003</v>
      </c>
      <c r="BB982">
        <v>13.0748058014075</v>
      </c>
      <c r="BC982">
        <v>24.8948789571695</v>
      </c>
      <c r="BD982">
        <v>17.5478316484174</v>
      </c>
      <c r="BE982">
        <v>6.2370539991687499</v>
      </c>
      <c r="BF982">
        <v>10.7475079182122</v>
      </c>
      <c r="BG982">
        <v>23.084112879091101</v>
      </c>
      <c r="BH982">
        <v>18.1066300248884</v>
      </c>
      <c r="BI982">
        <v>5.3515718742500598</v>
      </c>
      <c r="BJ982">
        <v>9.7623833822998805</v>
      </c>
      <c r="BK982">
        <v>16.123063071847</v>
      </c>
      <c r="BL982">
        <v>12.7864890743401</v>
      </c>
    </row>
    <row r="983" spans="1:64" x14ac:dyDescent="0.25">
      <c r="A983" s="15" t="str">
        <f t="shared" si="30"/>
        <v xml:space="preserve">  Ag [NCL+DQ] / [Capital + ALLL]--37072</v>
      </c>
      <c r="B983" s="15" t="str">
        <f t="shared" si="31"/>
        <v xml:space="preserve">  Ag [NCL+DQ] / [Capital + ALLL]</v>
      </c>
      <c r="C983">
        <v>7</v>
      </c>
      <c r="D983" s="22">
        <v>37072</v>
      </c>
      <c r="E983">
        <v>0</v>
      </c>
      <c r="F983">
        <v>0.57035831755434296</v>
      </c>
      <c r="G983">
        <v>4.1630925702206998</v>
      </c>
      <c r="H983">
        <v>3.36241624043083</v>
      </c>
      <c r="I983">
        <v>0</v>
      </c>
      <c r="J983">
        <v>0.245436416628317</v>
      </c>
      <c r="K983">
        <v>3.6296436694465499</v>
      </c>
      <c r="L983">
        <v>2.6538528748603998</v>
      </c>
      <c r="M983">
        <v>0</v>
      </c>
      <c r="N983">
        <v>0</v>
      </c>
      <c r="O983">
        <v>0.95885916693169204</v>
      </c>
      <c r="P983">
        <v>1.2540013528298399</v>
      </c>
      <c r="Q983">
        <v>0</v>
      </c>
      <c r="R983">
        <v>0</v>
      </c>
      <c r="S983">
        <v>0</v>
      </c>
      <c r="T983">
        <v>0.115031364020346</v>
      </c>
      <c r="U983">
        <v>0</v>
      </c>
      <c r="V983">
        <v>0</v>
      </c>
      <c r="W983">
        <v>2.4653833164471499</v>
      </c>
      <c r="X983">
        <v>2.11157973398609</v>
      </c>
      <c r="Y983">
        <v>0</v>
      </c>
      <c r="Z983">
        <v>0.70609002647837604</v>
      </c>
      <c r="AA983">
        <v>3.9524383349697998</v>
      </c>
      <c r="AB983">
        <v>3.16642749480414</v>
      </c>
      <c r="AC983">
        <v>0.96552357374097197</v>
      </c>
      <c r="AD983">
        <v>4.6685111897173703</v>
      </c>
      <c r="AE983">
        <v>10.3638333899321</v>
      </c>
      <c r="AF983">
        <v>6.3476324283196197</v>
      </c>
      <c r="AG983">
        <v>0</v>
      </c>
      <c r="AH983">
        <v>0.64751784824838099</v>
      </c>
      <c r="AI983">
        <v>3.3452219899151401</v>
      </c>
      <c r="AJ983">
        <v>2.54048528188879</v>
      </c>
      <c r="AK983">
        <v>0</v>
      </c>
      <c r="AL983">
        <v>2.25660863958736E-2</v>
      </c>
      <c r="AM983">
        <v>2.98401017905754</v>
      </c>
      <c r="AN983">
        <v>2.1980946141528199</v>
      </c>
      <c r="AO983">
        <v>0.177251227923999</v>
      </c>
      <c r="AP983">
        <v>2.63271435191644</v>
      </c>
      <c r="AQ983">
        <v>7.6589367900215501</v>
      </c>
      <c r="AR983">
        <v>4.8072554687302098</v>
      </c>
      <c r="AS983">
        <v>0</v>
      </c>
      <c r="AT983">
        <v>2.9720626114523498E-2</v>
      </c>
      <c r="AU983">
        <v>3.1107738998482599</v>
      </c>
      <c r="AV983">
        <v>2.3516024072479298</v>
      </c>
      <c r="AW983">
        <v>0</v>
      </c>
      <c r="AX983">
        <v>0</v>
      </c>
      <c r="AY983">
        <v>1.3248740436648601</v>
      </c>
      <c r="AZ983">
        <v>1.2670087028077599</v>
      </c>
      <c r="BA983">
        <v>0</v>
      </c>
      <c r="BB983">
        <v>0</v>
      </c>
      <c r="BC983">
        <v>1.26156792185523</v>
      </c>
      <c r="BD983">
        <v>1.4409478770844999</v>
      </c>
      <c r="BE983">
        <v>0</v>
      </c>
      <c r="BF983">
        <v>0</v>
      </c>
      <c r="BG983">
        <v>0.85968402984438297</v>
      </c>
      <c r="BH983">
        <v>1.1730799447118601</v>
      </c>
      <c r="BI983">
        <v>0</v>
      </c>
      <c r="BJ983">
        <v>0</v>
      </c>
      <c r="BK983">
        <v>0</v>
      </c>
      <c r="BL983">
        <v>0.41669801841627901</v>
      </c>
    </row>
    <row r="984" spans="1:64" x14ac:dyDescent="0.25">
      <c r="A984" s="15" t="str">
        <f t="shared" si="30"/>
        <v xml:space="preserve">  CLD [NCL+DQ] / [Capital + ALLL]--37072</v>
      </c>
      <c r="B984" s="15" t="str">
        <f t="shared" si="31"/>
        <v xml:space="preserve">  CLD [NCL+DQ] / [Capital + ALLL]</v>
      </c>
      <c r="C984">
        <v>8</v>
      </c>
      <c r="D984" s="22">
        <v>37072</v>
      </c>
      <c r="E984">
        <v>0</v>
      </c>
      <c r="F984">
        <v>0</v>
      </c>
      <c r="G984">
        <v>0.15917325122444301</v>
      </c>
      <c r="H984">
        <v>0.82011278617725702</v>
      </c>
      <c r="I984">
        <v>0</v>
      </c>
      <c r="J984">
        <v>0</v>
      </c>
      <c r="K984">
        <v>0</v>
      </c>
      <c r="L984">
        <v>0.440036275238608</v>
      </c>
      <c r="M984">
        <v>0</v>
      </c>
      <c r="N984">
        <v>0</v>
      </c>
      <c r="O984">
        <v>0.19460632555099799</v>
      </c>
      <c r="P984">
        <v>0.62262377966937199</v>
      </c>
      <c r="Q984">
        <v>0</v>
      </c>
      <c r="R984">
        <v>0</v>
      </c>
      <c r="S984">
        <v>1.7762890783597201E-2</v>
      </c>
      <c r="T984">
        <v>0.269674545304802</v>
      </c>
      <c r="U984">
        <v>0</v>
      </c>
      <c r="V984">
        <v>0</v>
      </c>
      <c r="W984">
        <v>0</v>
      </c>
      <c r="X984">
        <v>0.57000165358121402</v>
      </c>
      <c r="Y984">
        <v>0</v>
      </c>
      <c r="Z984">
        <v>0</v>
      </c>
      <c r="AA984">
        <v>0.43118688312833597</v>
      </c>
      <c r="AB984">
        <v>0.71281369441953701</v>
      </c>
      <c r="AC984">
        <v>0</v>
      </c>
      <c r="AD984">
        <v>0</v>
      </c>
      <c r="AE984">
        <v>0</v>
      </c>
      <c r="AF984">
        <v>0.12722013973517399</v>
      </c>
      <c r="AG984">
        <v>0</v>
      </c>
      <c r="AH984">
        <v>0</v>
      </c>
      <c r="AI984">
        <v>0</v>
      </c>
      <c r="AJ984">
        <v>0.40703978305858801</v>
      </c>
      <c r="AK984">
        <v>0</v>
      </c>
      <c r="AL984">
        <v>0</v>
      </c>
      <c r="AM984">
        <v>1.2656091798852499E-2</v>
      </c>
      <c r="AN984">
        <v>0.489321498530635</v>
      </c>
      <c r="AO984">
        <v>0</v>
      </c>
      <c r="AP984">
        <v>0</v>
      </c>
      <c r="AQ984">
        <v>0</v>
      </c>
      <c r="AR984">
        <v>0.19886053395689399</v>
      </c>
      <c r="AS984">
        <v>0</v>
      </c>
      <c r="AT984">
        <v>0</v>
      </c>
      <c r="AU984">
        <v>0.21834672339949099</v>
      </c>
      <c r="AV984">
        <v>0.69937452810212597</v>
      </c>
      <c r="AW984">
        <v>0</v>
      </c>
      <c r="AX984">
        <v>0</v>
      </c>
      <c r="AY984">
        <v>0</v>
      </c>
      <c r="AZ984">
        <v>0.46335500971550803</v>
      </c>
      <c r="BA984">
        <v>0</v>
      </c>
      <c r="BB984">
        <v>0</v>
      </c>
      <c r="BC984">
        <v>2.66443361753959E-2</v>
      </c>
      <c r="BD984">
        <v>0.50816692927575302</v>
      </c>
      <c r="BE984">
        <v>0</v>
      </c>
      <c r="BF984">
        <v>0</v>
      </c>
      <c r="BG984">
        <v>0</v>
      </c>
      <c r="BH984">
        <v>0.65641007119306205</v>
      </c>
      <c r="BI984">
        <v>0</v>
      </c>
      <c r="BJ984">
        <v>0</v>
      </c>
      <c r="BK984">
        <v>0.39580276445419899</v>
      </c>
      <c r="BL984">
        <v>1.14359947489972</v>
      </c>
    </row>
    <row r="985" spans="1:64" x14ac:dyDescent="0.25">
      <c r="A985" s="15" t="str">
        <f t="shared" si="30"/>
        <v xml:space="preserve">  CRE [NCL+DQ] / [Capital + ALLL]--37072</v>
      </c>
      <c r="B985" s="15" t="str">
        <f t="shared" si="31"/>
        <v xml:space="preserve">  CRE [NCL+DQ] / [Capital + ALLL]</v>
      </c>
      <c r="C985">
        <v>9</v>
      </c>
      <c r="D985" s="22">
        <v>37072</v>
      </c>
      <c r="E985">
        <v>0</v>
      </c>
      <c r="F985">
        <v>1.40358101486983</v>
      </c>
      <c r="G985">
        <v>5.6302302325717397</v>
      </c>
      <c r="H985">
        <v>4.7777772726432302</v>
      </c>
      <c r="I985">
        <v>0</v>
      </c>
      <c r="J985">
        <v>0.604626708727655</v>
      </c>
      <c r="K985">
        <v>3.4819882111337299</v>
      </c>
      <c r="L985">
        <v>2.6963646117585802</v>
      </c>
      <c r="M985">
        <v>0</v>
      </c>
      <c r="N985">
        <v>0.93413135393977897</v>
      </c>
      <c r="O985">
        <v>3.8661201078027201</v>
      </c>
      <c r="P985">
        <v>2.7988052369045602</v>
      </c>
      <c r="Q985">
        <v>0</v>
      </c>
      <c r="R985">
        <v>1.0606983353633801</v>
      </c>
      <c r="S985">
        <v>7.6619078363815198</v>
      </c>
      <c r="T985">
        <v>3.8008029946789201</v>
      </c>
      <c r="U985">
        <v>0</v>
      </c>
      <c r="V985">
        <v>0.604626708727655</v>
      </c>
      <c r="W985">
        <v>3.80146644106035</v>
      </c>
      <c r="X985">
        <v>2.8534270160831898</v>
      </c>
      <c r="Y985">
        <v>0</v>
      </c>
      <c r="Z985">
        <v>1.00543926157903</v>
      </c>
      <c r="AA985">
        <v>7.1959946412755</v>
      </c>
      <c r="AB985">
        <v>4.2565436052931496</v>
      </c>
      <c r="AC985">
        <v>0</v>
      </c>
      <c r="AD985">
        <v>0.240269101393561</v>
      </c>
      <c r="AE985">
        <v>2.1411734617529001</v>
      </c>
      <c r="AF985">
        <v>1.31609317271313</v>
      </c>
      <c r="AG985">
        <v>0</v>
      </c>
      <c r="AH985">
        <v>0</v>
      </c>
      <c r="AI985">
        <v>1.0879419764279199</v>
      </c>
      <c r="AJ985">
        <v>1.70443514887362</v>
      </c>
      <c r="AK985">
        <v>1.44550448106389E-2</v>
      </c>
      <c r="AL985">
        <v>1.8356496163603</v>
      </c>
      <c r="AM985">
        <v>5.8538412259402399</v>
      </c>
      <c r="AN985">
        <v>3.9420341957149501</v>
      </c>
      <c r="AO985">
        <v>0</v>
      </c>
      <c r="AP985">
        <v>0</v>
      </c>
      <c r="AQ985">
        <v>2.0927102926137802</v>
      </c>
      <c r="AR985">
        <v>1.5169706414495101</v>
      </c>
      <c r="AS985">
        <v>0</v>
      </c>
      <c r="AT985">
        <v>0.90748676581799803</v>
      </c>
      <c r="AU985">
        <v>3.7787107927883401</v>
      </c>
      <c r="AV985">
        <v>3.14909868079295</v>
      </c>
      <c r="AW985">
        <v>0</v>
      </c>
      <c r="AX985">
        <v>1.2291350531107701</v>
      </c>
      <c r="AY985">
        <v>4.7028507005959099</v>
      </c>
      <c r="AZ985">
        <v>3.3552132850032699</v>
      </c>
      <c r="BA985">
        <v>0</v>
      </c>
      <c r="BB985">
        <v>0.66315847250268201</v>
      </c>
      <c r="BC985">
        <v>3.8709999203571099</v>
      </c>
      <c r="BD985">
        <v>2.95757919574269</v>
      </c>
      <c r="BE985">
        <v>0</v>
      </c>
      <c r="BF985">
        <v>1.11601347678253</v>
      </c>
      <c r="BG985">
        <v>5.20642362954242</v>
      </c>
      <c r="BH985">
        <v>3.3251810505226702</v>
      </c>
      <c r="BI985">
        <v>0</v>
      </c>
      <c r="BJ985">
        <v>0.67990962956647805</v>
      </c>
      <c r="BK985">
        <v>3.8189771197846598</v>
      </c>
      <c r="BL985">
        <v>3.2653345791589299</v>
      </c>
    </row>
    <row r="986" spans="1:64" x14ac:dyDescent="0.25">
      <c r="A986" s="15" t="str">
        <f t="shared" si="30"/>
        <v xml:space="preserve">  Res RE [NCL+DQ] / [Capital + ALLL]--37072</v>
      </c>
      <c r="B986" s="15" t="str">
        <f t="shared" si="31"/>
        <v xml:space="preserve">  Res RE [NCL+DQ] / [Capital + ALLL]</v>
      </c>
      <c r="C986">
        <v>10</v>
      </c>
      <c r="D986" s="22">
        <v>37072</v>
      </c>
      <c r="E986">
        <v>0.50451146986237305</v>
      </c>
      <c r="F986">
        <v>1.89318838697852</v>
      </c>
      <c r="G986">
        <v>3.9140205814835101</v>
      </c>
      <c r="H986">
        <v>2.9320694909969198</v>
      </c>
      <c r="I986">
        <v>0.20618556701030899</v>
      </c>
      <c r="J986">
        <v>1.45593869731801</v>
      </c>
      <c r="K986">
        <v>4.0513833992094899</v>
      </c>
      <c r="L986">
        <v>2.6972872148214599</v>
      </c>
      <c r="M986">
        <v>0.26952410115839898</v>
      </c>
      <c r="N986">
        <v>2.0093168817279898</v>
      </c>
      <c r="O986">
        <v>5.06099917095443</v>
      </c>
      <c r="P986">
        <v>3.4168694751257598</v>
      </c>
      <c r="Q986">
        <v>4.4867534442169799</v>
      </c>
      <c r="R986">
        <v>6.7256052218458198</v>
      </c>
      <c r="S986">
        <v>9.3597468447760299</v>
      </c>
      <c r="T986">
        <v>7.0983519213367199</v>
      </c>
      <c r="U986">
        <v>0.23465863809439499</v>
      </c>
      <c r="V986">
        <v>1.7003489476085401</v>
      </c>
      <c r="W986">
        <v>4.0300751879699304</v>
      </c>
      <c r="X986">
        <v>2.5565936064971</v>
      </c>
      <c r="Y986">
        <v>0.82687400980067005</v>
      </c>
      <c r="Z986">
        <v>1.94956558592922</v>
      </c>
      <c r="AA986">
        <v>4.43174902558337</v>
      </c>
      <c r="AB986">
        <v>3.4738889362550398</v>
      </c>
      <c r="AC986">
        <v>0</v>
      </c>
      <c r="AD986">
        <v>0.66452795600366599</v>
      </c>
      <c r="AE986">
        <v>1.4919810923969401</v>
      </c>
      <c r="AF986">
        <v>1.0224303971555699</v>
      </c>
      <c r="AG986">
        <v>0</v>
      </c>
      <c r="AH986">
        <v>0.207650273224044</v>
      </c>
      <c r="AI986">
        <v>1.30018674136321</v>
      </c>
      <c r="AJ986">
        <v>1.06126035914701</v>
      </c>
      <c r="AK986">
        <v>1.6717565531776499</v>
      </c>
      <c r="AL986">
        <v>4.4203369399774504</v>
      </c>
      <c r="AM986">
        <v>10.421662669059099</v>
      </c>
      <c r="AN986">
        <v>7.06120810863814</v>
      </c>
      <c r="AO986">
        <v>0</v>
      </c>
      <c r="AP986">
        <v>0.82075416246233601</v>
      </c>
      <c r="AQ986">
        <v>2.27768023508985</v>
      </c>
      <c r="AR986">
        <v>1.55883552838019</v>
      </c>
      <c r="AS986">
        <v>0.29734513274336299</v>
      </c>
      <c r="AT986">
        <v>1.7634256556383401</v>
      </c>
      <c r="AU986">
        <v>4.3261868300153097</v>
      </c>
      <c r="AV986">
        <v>2.9390925835008201</v>
      </c>
      <c r="AW986">
        <v>1.7014338865431999</v>
      </c>
      <c r="AX986">
        <v>4.3257989088074797</v>
      </c>
      <c r="AY986">
        <v>7.7533182259630902</v>
      </c>
      <c r="AZ986">
        <v>5.44257889612458</v>
      </c>
      <c r="BA986">
        <v>5.4071950623307899E-2</v>
      </c>
      <c r="BB986">
        <v>1.15187816279821</v>
      </c>
      <c r="BC986">
        <v>3.5815259676885201</v>
      </c>
      <c r="BD986">
        <v>2.3073704866494</v>
      </c>
      <c r="BE986">
        <v>0.22219186128878601</v>
      </c>
      <c r="BF986">
        <v>1.4088945922215099</v>
      </c>
      <c r="BG986">
        <v>3.06293872952596</v>
      </c>
      <c r="BH986">
        <v>1.8499788196593401</v>
      </c>
      <c r="BI986">
        <v>0.14654400390784</v>
      </c>
      <c r="BJ986">
        <v>1.4166239972691601</v>
      </c>
      <c r="BK986">
        <v>4.0513833992094899</v>
      </c>
      <c r="BL986">
        <v>2.2193460205596298</v>
      </c>
    </row>
    <row r="987" spans="1:64" x14ac:dyDescent="0.25">
      <c r="A987" s="15" t="str">
        <f t="shared" si="30"/>
        <v xml:space="preserve">  C&amp;I [NCL+DQ] / [Capital + ALLL]--37072</v>
      </c>
      <c r="B987" s="15" t="str">
        <f t="shared" si="31"/>
        <v xml:space="preserve">  C&amp;I [NCL+DQ] / [Capital + ALLL]</v>
      </c>
      <c r="C987">
        <v>11</v>
      </c>
      <c r="D987" s="22">
        <v>37072</v>
      </c>
      <c r="E987">
        <v>0.81662358637015597</v>
      </c>
      <c r="F987">
        <v>3.2851633124244199</v>
      </c>
      <c r="G987">
        <v>7.1796905560726803</v>
      </c>
      <c r="H987">
        <v>6.0838073056851698</v>
      </c>
      <c r="I987">
        <v>0.58279742765273301</v>
      </c>
      <c r="J987">
        <v>2.7353041114508998</v>
      </c>
      <c r="K987">
        <v>7.0172732880937696</v>
      </c>
      <c r="L987">
        <v>4.5718481844593004</v>
      </c>
      <c r="M987">
        <v>0.18258208890868899</v>
      </c>
      <c r="N987">
        <v>1.45348738639883</v>
      </c>
      <c r="O987">
        <v>4.2834872380847804</v>
      </c>
      <c r="P987">
        <v>3.15540457861032</v>
      </c>
      <c r="Q987">
        <v>1.7380717333384199</v>
      </c>
      <c r="R987">
        <v>5.6248376201610801</v>
      </c>
      <c r="S987">
        <v>9.2704224559249901</v>
      </c>
      <c r="T987">
        <v>6.5513083842472302</v>
      </c>
      <c r="U987">
        <v>0.58635394456290002</v>
      </c>
      <c r="V987">
        <v>2.9193740276379598</v>
      </c>
      <c r="W987">
        <v>7.2376413419306598</v>
      </c>
      <c r="X987">
        <v>4.5756819868577798</v>
      </c>
      <c r="Y987">
        <v>1.0645084367294</v>
      </c>
      <c r="Z987">
        <v>3.0470914127423798</v>
      </c>
      <c r="AA987">
        <v>6.7471463995403402</v>
      </c>
      <c r="AB987">
        <v>5.69558546185936</v>
      </c>
      <c r="AC987">
        <v>0.942408376963351</v>
      </c>
      <c r="AD987">
        <v>3.8499312512276598</v>
      </c>
      <c r="AE987">
        <v>7.22371029364355</v>
      </c>
      <c r="AF987">
        <v>4.7386450448200099</v>
      </c>
      <c r="AG987">
        <v>7.4207569172055607E-2</v>
      </c>
      <c r="AH987">
        <v>1.1598587997982901</v>
      </c>
      <c r="AI987">
        <v>3.4294512877939498</v>
      </c>
      <c r="AJ987">
        <v>3.4914268788879599</v>
      </c>
      <c r="AK987">
        <v>0.72901098685549304</v>
      </c>
      <c r="AL987">
        <v>2.8932340526355498</v>
      </c>
      <c r="AM987">
        <v>7.1362566255011197</v>
      </c>
      <c r="AN987">
        <v>6.0160015089307404</v>
      </c>
      <c r="AO987">
        <v>0.345588409636715</v>
      </c>
      <c r="AP987">
        <v>2.0442224422276598</v>
      </c>
      <c r="AQ987">
        <v>6.1767005181964398</v>
      </c>
      <c r="AR987">
        <v>4.0021189045931802</v>
      </c>
      <c r="AS987">
        <v>0.92342342342342298</v>
      </c>
      <c r="AT987">
        <v>2.8828828828828801</v>
      </c>
      <c r="AU987">
        <v>6.4422612336930296</v>
      </c>
      <c r="AV987">
        <v>4.7579610260772398</v>
      </c>
      <c r="AW987">
        <v>0.74864517570814004</v>
      </c>
      <c r="AX987">
        <v>3.07995680548383</v>
      </c>
      <c r="AY987">
        <v>7.2845070422535203</v>
      </c>
      <c r="AZ987">
        <v>4.6740542019048403</v>
      </c>
      <c r="BA987">
        <v>1.8220742370908001</v>
      </c>
      <c r="BB987">
        <v>5.1770798119506303</v>
      </c>
      <c r="BC987">
        <v>10.420556028905899</v>
      </c>
      <c r="BD987">
        <v>7.6338220989992296</v>
      </c>
      <c r="BE987">
        <v>0</v>
      </c>
      <c r="BF987">
        <v>1.29435630961713</v>
      </c>
      <c r="BG987">
        <v>2.5967806741848598</v>
      </c>
      <c r="BH987">
        <v>2.6347765755595698</v>
      </c>
      <c r="BI987">
        <v>0.82843399251737004</v>
      </c>
      <c r="BJ987">
        <v>2.9146071245951899</v>
      </c>
      <c r="BK987">
        <v>5.5585833864631997</v>
      </c>
      <c r="BL987">
        <v>4.19647673770364</v>
      </c>
    </row>
    <row r="988" spans="1:64" x14ac:dyDescent="0.25">
      <c r="A988" s="15" t="str">
        <f t="shared" si="30"/>
        <v xml:space="preserve">  Ind [NCL+DQ] / [Capital + ALLL]--37072</v>
      </c>
      <c r="B988" s="15" t="str">
        <f t="shared" si="31"/>
        <v xml:space="preserve">  Ind [NCL+DQ] / [Capital + ALLL]</v>
      </c>
      <c r="C988">
        <v>12</v>
      </c>
      <c r="D988" s="22">
        <v>37072</v>
      </c>
      <c r="E988">
        <v>0.59859208338498304</v>
      </c>
      <c r="F988">
        <v>1.3258285879151299</v>
      </c>
      <c r="G988">
        <v>3.0320556937851499</v>
      </c>
      <c r="H988">
        <v>4.0378597229814002</v>
      </c>
      <c r="I988">
        <v>0.45082344281902698</v>
      </c>
      <c r="J988">
        <v>1.26522407473099</v>
      </c>
      <c r="K988">
        <v>2.8134692069118299</v>
      </c>
      <c r="L988">
        <v>2.0827464381790999</v>
      </c>
      <c r="M988">
        <v>0.29039814993310498</v>
      </c>
      <c r="N988">
        <v>1.1788535120519801</v>
      </c>
      <c r="O988">
        <v>2.7987759313944398</v>
      </c>
      <c r="P988">
        <v>2.1240673969195698</v>
      </c>
      <c r="Q988">
        <v>0.89169239332730899</v>
      </c>
      <c r="R988">
        <v>1.7841601392515201</v>
      </c>
      <c r="S988">
        <v>3.8358139891751701</v>
      </c>
      <c r="T988">
        <v>2.4585890675147302</v>
      </c>
      <c r="U988">
        <v>0.48590090807710701</v>
      </c>
      <c r="V988">
        <v>1.3837147418839799</v>
      </c>
      <c r="W988">
        <v>2.8275791414814102</v>
      </c>
      <c r="X988">
        <v>2.0417099164077301</v>
      </c>
      <c r="Y988">
        <v>0.52090406405177003</v>
      </c>
      <c r="Z988">
        <v>1.0811789506356499</v>
      </c>
      <c r="AA988">
        <v>2.52908474170526</v>
      </c>
      <c r="AB988">
        <v>2.0980635423224601</v>
      </c>
      <c r="AC988">
        <v>0.34148698403100902</v>
      </c>
      <c r="AD988">
        <v>0.868560221342766</v>
      </c>
      <c r="AE988">
        <v>1.9110382832006401</v>
      </c>
      <c r="AF988">
        <v>1.45698465553434</v>
      </c>
      <c r="AG988">
        <v>0.21505376344086</v>
      </c>
      <c r="AH988">
        <v>0.74780814853016997</v>
      </c>
      <c r="AI988">
        <v>3.1770631538163498</v>
      </c>
      <c r="AJ988">
        <v>5.0742469641021604</v>
      </c>
      <c r="AK988">
        <v>0.58880455375631702</v>
      </c>
      <c r="AL988">
        <v>1.6915694281223901</v>
      </c>
      <c r="AM988">
        <v>3.20800203129998</v>
      </c>
      <c r="AN988">
        <v>2.31640855860919</v>
      </c>
      <c r="AO988">
        <v>0.36564836849184501</v>
      </c>
      <c r="AP988">
        <v>1.0106236750245801</v>
      </c>
      <c r="AQ988">
        <v>2.5129590543124398</v>
      </c>
      <c r="AR988">
        <v>1.6283126614304</v>
      </c>
      <c r="AS988">
        <v>0.48590090807710701</v>
      </c>
      <c r="AT988">
        <v>1.3525305410122199</v>
      </c>
      <c r="AU988">
        <v>2.8275791414814102</v>
      </c>
      <c r="AV988">
        <v>2.1449018984099402</v>
      </c>
      <c r="AW988">
        <v>0.79654658512770404</v>
      </c>
      <c r="AX988">
        <v>1.7774131802023501</v>
      </c>
      <c r="AY988">
        <v>3.7996545768566499</v>
      </c>
      <c r="AZ988">
        <v>2.6368528083406599</v>
      </c>
      <c r="BA988">
        <v>0.39646385471047302</v>
      </c>
      <c r="BB988">
        <v>1.0833230235917699</v>
      </c>
      <c r="BC988">
        <v>2.3955989900214898</v>
      </c>
      <c r="BD988">
        <v>1.7231711560540399</v>
      </c>
      <c r="BE988">
        <v>0.59299492598697501</v>
      </c>
      <c r="BF988">
        <v>1.8499859001110901</v>
      </c>
      <c r="BG988">
        <v>3.5287916244578401</v>
      </c>
      <c r="BH988">
        <v>7.5739746501240903</v>
      </c>
      <c r="BI988">
        <v>0.254806578642576</v>
      </c>
      <c r="BJ988">
        <v>0.99717467176333696</v>
      </c>
      <c r="BK988">
        <v>1.8975332068311199</v>
      </c>
      <c r="BL988">
        <v>1.39398798436594</v>
      </c>
    </row>
    <row r="989" spans="1:64" x14ac:dyDescent="0.25">
      <c r="A989" s="15" t="str">
        <f t="shared" si="30"/>
        <v xml:space="preserve">  OREO / [Capital + ALLL]--37072</v>
      </c>
      <c r="B989" s="15" t="str">
        <f t="shared" si="31"/>
        <v xml:space="preserve">  OREO / [Capital + ALLL]</v>
      </c>
      <c r="C989">
        <v>13</v>
      </c>
      <c r="D989" s="22">
        <v>37072</v>
      </c>
      <c r="E989">
        <v>0</v>
      </c>
      <c r="F989">
        <v>0</v>
      </c>
      <c r="G989">
        <v>0.639070893420566</v>
      </c>
      <c r="H989">
        <v>0.52824380347033395</v>
      </c>
      <c r="I989">
        <v>0</v>
      </c>
      <c r="J989">
        <v>0</v>
      </c>
      <c r="K989">
        <v>0.58982550995330596</v>
      </c>
      <c r="L989">
        <v>0.65157297039843798</v>
      </c>
      <c r="M989">
        <v>0</v>
      </c>
      <c r="N989">
        <v>0</v>
      </c>
      <c r="O989">
        <v>0.96399312375885404</v>
      </c>
      <c r="P989">
        <v>0.92974196007647902</v>
      </c>
      <c r="Q989">
        <v>0.211151655365828</v>
      </c>
      <c r="R989">
        <v>0.40184822817316401</v>
      </c>
      <c r="S989">
        <v>1.71551329791088</v>
      </c>
      <c r="T989">
        <v>1.4068339090689199</v>
      </c>
      <c r="U989">
        <v>0</v>
      </c>
      <c r="V989">
        <v>0</v>
      </c>
      <c r="W989">
        <v>0.43681430312880898</v>
      </c>
      <c r="X989">
        <v>0.654468658463224</v>
      </c>
      <c r="Y989">
        <v>0</v>
      </c>
      <c r="Z989">
        <v>0</v>
      </c>
      <c r="AA989">
        <v>0.78607468790845303</v>
      </c>
      <c r="AB989">
        <v>0.88878176348988103</v>
      </c>
      <c r="AC989">
        <v>0</v>
      </c>
      <c r="AD989">
        <v>6.2959831627421702E-3</v>
      </c>
      <c r="AE989">
        <v>1.01441671609106</v>
      </c>
      <c r="AF989">
        <v>0.80548390884517296</v>
      </c>
      <c r="AG989">
        <v>0</v>
      </c>
      <c r="AH989">
        <v>0</v>
      </c>
      <c r="AI989">
        <v>0.265961092908161</v>
      </c>
      <c r="AJ989">
        <v>0.63859065566707696</v>
      </c>
      <c r="AK989">
        <v>0</v>
      </c>
      <c r="AL989">
        <v>0</v>
      </c>
      <c r="AM989">
        <v>0</v>
      </c>
      <c r="AN989">
        <v>0.47143273218221099</v>
      </c>
      <c r="AO989">
        <v>0</v>
      </c>
      <c r="AP989">
        <v>0</v>
      </c>
      <c r="AQ989">
        <v>0.60702432355296998</v>
      </c>
      <c r="AR989">
        <v>0.61818876851693705</v>
      </c>
      <c r="AS989">
        <v>0</v>
      </c>
      <c r="AT989">
        <v>0</v>
      </c>
      <c r="AU989">
        <v>0.66946442845723397</v>
      </c>
      <c r="AV989">
        <v>0.644317086918892</v>
      </c>
      <c r="AW989">
        <v>0</v>
      </c>
      <c r="AX989">
        <v>0</v>
      </c>
      <c r="AY989">
        <v>0.64542154094392901</v>
      </c>
      <c r="AZ989">
        <v>0.75109114051874604</v>
      </c>
      <c r="BA989">
        <v>0</v>
      </c>
      <c r="BB989">
        <v>0</v>
      </c>
      <c r="BC989">
        <v>0.736034826113803</v>
      </c>
      <c r="BD989">
        <v>0.79411496644089596</v>
      </c>
      <c r="BE989">
        <v>0</v>
      </c>
      <c r="BF989">
        <v>0</v>
      </c>
      <c r="BG989">
        <v>0.23392628390181</v>
      </c>
      <c r="BH989">
        <v>0.56914175616643303</v>
      </c>
      <c r="BI989">
        <v>0</v>
      </c>
      <c r="BJ989">
        <v>0</v>
      </c>
      <c r="BK989">
        <v>0.29585798816567999</v>
      </c>
      <c r="BL989">
        <v>0.47587294392964702</v>
      </c>
    </row>
    <row r="990" spans="1:64" x14ac:dyDescent="0.25">
      <c r="A990" s="15" t="str">
        <f t="shared" si="30"/>
        <v>ROAA--37072</v>
      </c>
      <c r="B990" s="15" t="str">
        <f t="shared" si="31"/>
        <v>ROAA</v>
      </c>
      <c r="C990">
        <v>14</v>
      </c>
      <c r="D990" s="22">
        <v>37072</v>
      </c>
      <c r="E990">
        <v>0.98750000000000004</v>
      </c>
      <c r="F990">
        <v>1.3</v>
      </c>
      <c r="G990">
        <v>1.6375</v>
      </c>
      <c r="H990">
        <v>1.35104651162791</v>
      </c>
      <c r="I990">
        <v>0.85</v>
      </c>
      <c r="J990">
        <v>1.2</v>
      </c>
      <c r="K990">
        <v>1.62</v>
      </c>
      <c r="L990">
        <v>1.2449469964664299</v>
      </c>
      <c r="M990">
        <v>0.71</v>
      </c>
      <c r="N990">
        <v>1.08</v>
      </c>
      <c r="O990">
        <v>1.45</v>
      </c>
      <c r="P990">
        <v>1.0230267099351</v>
      </c>
      <c r="Q990">
        <v>1.06</v>
      </c>
      <c r="R990">
        <v>1.28</v>
      </c>
      <c r="S990">
        <v>1.47</v>
      </c>
      <c r="T990">
        <v>1.26739130434783</v>
      </c>
      <c r="U990">
        <v>0.79</v>
      </c>
      <c r="V990">
        <v>1.18</v>
      </c>
      <c r="W990">
        <v>1.61</v>
      </c>
      <c r="X990">
        <v>1.18102725366876</v>
      </c>
      <c r="Y990">
        <v>0.98499999999999999</v>
      </c>
      <c r="Z990">
        <v>1.33</v>
      </c>
      <c r="AA990">
        <v>1.7450000000000001</v>
      </c>
      <c r="AB990">
        <v>1.4009638554216901</v>
      </c>
      <c r="AC990">
        <v>0.84</v>
      </c>
      <c r="AD990">
        <v>1.18</v>
      </c>
      <c r="AE990">
        <v>1.62</v>
      </c>
      <c r="AF990">
        <v>1.24057142857143</v>
      </c>
      <c r="AG990">
        <v>0.96</v>
      </c>
      <c r="AH990">
        <v>1.31</v>
      </c>
      <c r="AI990">
        <v>1.72</v>
      </c>
      <c r="AJ990">
        <v>2.29236559139785</v>
      </c>
      <c r="AK990">
        <v>0.88749999999999996</v>
      </c>
      <c r="AL990">
        <v>1.19</v>
      </c>
      <c r="AM990">
        <v>1.56</v>
      </c>
      <c r="AN990">
        <v>1.23445945945946</v>
      </c>
      <c r="AO990">
        <v>0.87749999999999995</v>
      </c>
      <c r="AP990">
        <v>1.2150000000000001</v>
      </c>
      <c r="AQ990">
        <v>1.6</v>
      </c>
      <c r="AR990">
        <v>1.24367346938776</v>
      </c>
      <c r="AS990">
        <v>0.88</v>
      </c>
      <c r="AT990">
        <v>1.2</v>
      </c>
      <c r="AU990">
        <v>1.59</v>
      </c>
      <c r="AV990">
        <v>1.2637288135593201</v>
      </c>
      <c r="AW990">
        <v>0.86</v>
      </c>
      <c r="AX990">
        <v>1.22</v>
      </c>
      <c r="AY990">
        <v>1.6</v>
      </c>
      <c r="AZ990">
        <v>1.2284046692607</v>
      </c>
      <c r="BA990">
        <v>0.79</v>
      </c>
      <c r="BB990">
        <v>1.1599999999999999</v>
      </c>
      <c r="BC990">
        <v>1.53</v>
      </c>
      <c r="BD990">
        <v>1.14407766990291</v>
      </c>
      <c r="BE990">
        <v>0.83</v>
      </c>
      <c r="BF990">
        <v>1.4350000000000001</v>
      </c>
      <c r="BG990">
        <v>2.0175000000000001</v>
      </c>
      <c r="BH990">
        <v>3.4032608695652198</v>
      </c>
      <c r="BI990">
        <v>0.71</v>
      </c>
      <c r="BJ990">
        <v>1.17</v>
      </c>
      <c r="BK990">
        <v>1.53</v>
      </c>
      <c r="BL990">
        <v>1.1340157480315001</v>
      </c>
    </row>
    <row r="991" spans="1:64" x14ac:dyDescent="0.25">
      <c r="A991" s="15" t="str">
        <f t="shared" si="30"/>
        <v>NIM--37072</v>
      </c>
      <c r="B991" s="15" t="str">
        <f t="shared" si="31"/>
        <v>NIM</v>
      </c>
      <c r="C991">
        <v>15</v>
      </c>
      <c r="D991" s="22">
        <v>37072</v>
      </c>
      <c r="E991">
        <v>4.1950000000000003</v>
      </c>
      <c r="F991">
        <v>4.6849999999999996</v>
      </c>
      <c r="G991">
        <v>5.2074999999999996</v>
      </c>
      <c r="H991">
        <v>5.0003488372092999</v>
      </c>
      <c r="I991">
        <v>4.07</v>
      </c>
      <c r="J991">
        <v>4.45</v>
      </c>
      <c r="K991">
        <v>4.9400000000000004</v>
      </c>
      <c r="L991">
        <v>4.5207184923439296</v>
      </c>
      <c r="M991">
        <v>3.78</v>
      </c>
      <c r="N991">
        <v>4.25</v>
      </c>
      <c r="O991">
        <v>4.79</v>
      </c>
      <c r="P991">
        <v>4.31226535197204</v>
      </c>
      <c r="Q991">
        <v>4.3899999999999997</v>
      </c>
      <c r="R991">
        <v>4.7300000000000004</v>
      </c>
      <c r="S991">
        <v>5.0599999999999996</v>
      </c>
      <c r="T991">
        <v>4.78</v>
      </c>
      <c r="U991">
        <v>4.1100000000000003</v>
      </c>
      <c r="V991">
        <v>4.46</v>
      </c>
      <c r="W991">
        <v>4.96</v>
      </c>
      <c r="X991">
        <v>4.5170649895178201</v>
      </c>
      <c r="Y991">
        <v>4.55</v>
      </c>
      <c r="Z991">
        <v>4.91</v>
      </c>
      <c r="AA991">
        <v>5.39</v>
      </c>
      <c r="AB991">
        <v>4.9815662650602404</v>
      </c>
      <c r="AC991">
        <v>3.94</v>
      </c>
      <c r="AD991">
        <v>4.24</v>
      </c>
      <c r="AE991">
        <v>4.5949999999999998</v>
      </c>
      <c r="AF991">
        <v>4.2771428571428602</v>
      </c>
      <c r="AG991">
        <v>3.94</v>
      </c>
      <c r="AH991">
        <v>4.4400000000000004</v>
      </c>
      <c r="AI991">
        <v>5.05</v>
      </c>
      <c r="AJ991">
        <v>5.3750537634408602</v>
      </c>
      <c r="AK991">
        <v>3.8224999999999998</v>
      </c>
      <c r="AL991">
        <v>4.2549999999999999</v>
      </c>
      <c r="AM991">
        <v>4.5975000000000001</v>
      </c>
      <c r="AN991">
        <v>4.2416216216216203</v>
      </c>
      <c r="AO991">
        <v>4</v>
      </c>
      <c r="AP991">
        <v>4.38</v>
      </c>
      <c r="AQ991">
        <v>4.74</v>
      </c>
      <c r="AR991">
        <v>4.3855102040816298</v>
      </c>
      <c r="AS991">
        <v>4.09</v>
      </c>
      <c r="AT991">
        <v>4.49</v>
      </c>
      <c r="AU991">
        <v>4.97</v>
      </c>
      <c r="AV991">
        <v>4.55147699757869</v>
      </c>
      <c r="AW991">
        <v>4.07</v>
      </c>
      <c r="AX991">
        <v>4.45</v>
      </c>
      <c r="AY991">
        <v>4.9400000000000004</v>
      </c>
      <c r="AZ991">
        <v>4.5186770428015599</v>
      </c>
      <c r="BA991">
        <v>4.1425000000000001</v>
      </c>
      <c r="BB991">
        <v>4.59</v>
      </c>
      <c r="BC991">
        <v>5.0875000000000004</v>
      </c>
      <c r="BD991">
        <v>4.6283009708737897</v>
      </c>
      <c r="BE991">
        <v>4.165</v>
      </c>
      <c r="BF991">
        <v>4.7149999999999999</v>
      </c>
      <c r="BG991">
        <v>5.1150000000000002</v>
      </c>
      <c r="BH991">
        <v>6.1758695652173898</v>
      </c>
      <c r="BI991">
        <v>4.22</v>
      </c>
      <c r="BJ991">
        <v>4.7</v>
      </c>
      <c r="BK991">
        <v>5.22</v>
      </c>
      <c r="BL991">
        <v>4.7468503937007904</v>
      </c>
    </row>
    <row r="992" spans="1:64" x14ac:dyDescent="0.25">
      <c r="A992" s="15" t="str">
        <f t="shared" si="30"/>
        <v>Provisions / Avg Assets--37072</v>
      </c>
      <c r="B992" s="15" t="str">
        <f t="shared" si="31"/>
        <v>Provisions / Avg Assets</v>
      </c>
      <c r="C992">
        <v>16</v>
      </c>
      <c r="D992" s="22">
        <v>37072</v>
      </c>
      <c r="E992">
        <v>7.0000000000000007E-2</v>
      </c>
      <c r="F992">
        <v>0.14000000000000001</v>
      </c>
      <c r="G992">
        <v>0.26</v>
      </c>
      <c r="H992">
        <v>0.39302325581395298</v>
      </c>
      <c r="I992">
        <v>0.01</v>
      </c>
      <c r="J992">
        <v>0.11</v>
      </c>
      <c r="K992">
        <v>0.23</v>
      </c>
      <c r="L992">
        <v>0.191790341578327</v>
      </c>
      <c r="M992">
        <v>0.04</v>
      </c>
      <c r="N992">
        <v>0.14000000000000001</v>
      </c>
      <c r="O992">
        <v>0.3</v>
      </c>
      <c r="P992">
        <v>0.24477284073889199</v>
      </c>
      <c r="Q992">
        <v>0.115</v>
      </c>
      <c r="R992">
        <v>0.14000000000000001</v>
      </c>
      <c r="S992">
        <v>0.21</v>
      </c>
      <c r="T992">
        <v>0.13565217391304299</v>
      </c>
      <c r="U992">
        <v>0.03</v>
      </c>
      <c r="V992">
        <v>0.12</v>
      </c>
      <c r="W992">
        <v>0.24</v>
      </c>
      <c r="X992">
        <v>0.19100628930817601</v>
      </c>
      <c r="Y992">
        <v>0</v>
      </c>
      <c r="Z992">
        <v>0.09</v>
      </c>
      <c r="AA992">
        <v>0.22</v>
      </c>
      <c r="AB992">
        <v>0.13325301204819301</v>
      </c>
      <c r="AC992">
        <v>0</v>
      </c>
      <c r="AD992">
        <v>0.1</v>
      </c>
      <c r="AE992">
        <v>0.22</v>
      </c>
      <c r="AF992">
        <v>0.15057142857142899</v>
      </c>
      <c r="AG992">
        <v>0</v>
      </c>
      <c r="AH992">
        <v>0.1</v>
      </c>
      <c r="AI992">
        <v>0.26</v>
      </c>
      <c r="AJ992">
        <v>0.83989247311827997</v>
      </c>
      <c r="AK992">
        <v>0.04</v>
      </c>
      <c r="AL992">
        <v>0.1</v>
      </c>
      <c r="AM992">
        <v>0.16</v>
      </c>
      <c r="AN992">
        <v>0.12905405405405401</v>
      </c>
      <c r="AO992">
        <v>0</v>
      </c>
      <c r="AP992">
        <v>7.0000000000000007E-2</v>
      </c>
      <c r="AQ992">
        <v>0.18</v>
      </c>
      <c r="AR992">
        <v>0.129183673469388</v>
      </c>
      <c r="AS992">
        <v>0.05</v>
      </c>
      <c r="AT992">
        <v>0.14000000000000001</v>
      </c>
      <c r="AU992">
        <v>0.25</v>
      </c>
      <c r="AV992">
        <v>0.21280871670702201</v>
      </c>
      <c r="AW992">
        <v>0.05</v>
      </c>
      <c r="AX992">
        <v>0.11</v>
      </c>
      <c r="AY992">
        <v>0.21</v>
      </c>
      <c r="AZ992">
        <v>0.175369649805447</v>
      </c>
      <c r="BA992">
        <v>7.0000000000000007E-2</v>
      </c>
      <c r="BB992">
        <v>0.16500000000000001</v>
      </c>
      <c r="BC992">
        <v>0.31</v>
      </c>
      <c r="BD992">
        <v>0.24330097087378599</v>
      </c>
      <c r="BE992">
        <v>0</v>
      </c>
      <c r="BF992">
        <v>0.09</v>
      </c>
      <c r="BG992">
        <v>0.22750000000000001</v>
      </c>
      <c r="BH992">
        <v>1.0971739130434801</v>
      </c>
      <c r="BI992">
        <v>7.0000000000000007E-2</v>
      </c>
      <c r="BJ992">
        <v>0.15</v>
      </c>
      <c r="BK992">
        <v>0.28999999999999998</v>
      </c>
      <c r="BL992">
        <v>0.23070866141732299</v>
      </c>
    </row>
    <row r="993" spans="1:64" x14ac:dyDescent="0.25">
      <c r="A993" s="15" t="str">
        <f t="shared" si="30"/>
        <v>Negative Earners (last 4 qtrs)--37072</v>
      </c>
      <c r="B993" s="15" t="str">
        <f t="shared" si="31"/>
        <v>Negative Earners (last 4 qtrs)</v>
      </c>
      <c r="C993">
        <v>17</v>
      </c>
      <c r="D993" s="22">
        <v>37072</v>
      </c>
      <c r="F993">
        <v>1.16279069767442</v>
      </c>
      <c r="H993">
        <v>1</v>
      </c>
      <c r="J993">
        <v>3.00578034682081</v>
      </c>
      <c r="L993">
        <v>26</v>
      </c>
      <c r="N993">
        <v>6.3004648886714003</v>
      </c>
      <c r="P993">
        <v>515</v>
      </c>
      <c r="R993">
        <v>4.3478260869565197</v>
      </c>
      <c r="T993">
        <v>1</v>
      </c>
      <c r="V993">
        <v>3.7113402061855698</v>
      </c>
      <c r="X993">
        <v>18</v>
      </c>
      <c r="Z993">
        <v>1.2048192771084301</v>
      </c>
      <c r="AB993">
        <v>1</v>
      </c>
      <c r="AD993">
        <v>2.8037383177570101</v>
      </c>
      <c r="AF993">
        <v>3</v>
      </c>
      <c r="AH993">
        <v>3.2258064516128999</v>
      </c>
      <c r="AI993"/>
      <c r="AJ993">
        <v>3</v>
      </c>
      <c r="AK993"/>
      <c r="AL993">
        <v>0</v>
      </c>
      <c r="AN993">
        <v>0</v>
      </c>
      <c r="AP993">
        <v>3.25</v>
      </c>
      <c r="AR993">
        <v>13</v>
      </c>
      <c r="AT993">
        <v>1.42517814726841</v>
      </c>
      <c r="AV993">
        <v>6</v>
      </c>
      <c r="AX993">
        <v>1.5325670498084301</v>
      </c>
      <c r="AZ993">
        <v>4</v>
      </c>
      <c r="BB993">
        <v>5.71428571428571</v>
      </c>
      <c r="BD993">
        <v>12</v>
      </c>
      <c r="BF993">
        <v>2.1739130434782599</v>
      </c>
      <c r="BH993">
        <v>1</v>
      </c>
      <c r="BJ993">
        <v>4.6511627906976702</v>
      </c>
      <c r="BL993">
        <v>6</v>
      </c>
    </row>
    <row r="994" spans="1:64" x14ac:dyDescent="0.25">
      <c r="A994" s="15" t="str">
        <f t="shared" si="30"/>
        <v>Noncore Funding / Liab--37072</v>
      </c>
      <c r="B994" s="15" t="str">
        <f t="shared" si="31"/>
        <v>Noncore Funding / Liab</v>
      </c>
      <c r="C994">
        <v>18</v>
      </c>
      <c r="D994" s="22">
        <v>37072</v>
      </c>
      <c r="E994">
        <v>11.874572724646301</v>
      </c>
      <c r="F994">
        <v>17.800451229668901</v>
      </c>
      <c r="G994">
        <v>25.9254820463876</v>
      </c>
      <c r="H994">
        <v>20.533302984019201</v>
      </c>
      <c r="I994">
        <v>10.327093847824701</v>
      </c>
      <c r="J994">
        <v>16.115092748735201</v>
      </c>
      <c r="K994">
        <v>22.509005312896999</v>
      </c>
      <c r="L994">
        <v>18.2472261191595</v>
      </c>
      <c r="M994">
        <v>13.570647192738701</v>
      </c>
      <c r="N994">
        <v>20.150945740286399</v>
      </c>
      <c r="O994">
        <v>28.410628280751101</v>
      </c>
      <c r="P994">
        <v>22.7463108945655</v>
      </c>
      <c r="Q994">
        <v>13.5146278477461</v>
      </c>
      <c r="R994">
        <v>22.302547882526799</v>
      </c>
      <c r="S994">
        <v>26.923963184302799</v>
      </c>
      <c r="T994">
        <v>20.3440217673975</v>
      </c>
      <c r="U994">
        <v>9.4177666207790107</v>
      </c>
      <c r="V994">
        <v>15.390568099053199</v>
      </c>
      <c r="W994">
        <v>21.994097266777899</v>
      </c>
      <c r="X994">
        <v>17.578161246510501</v>
      </c>
      <c r="Y994">
        <v>12.5562621452267</v>
      </c>
      <c r="Z994">
        <v>18.1264617264702</v>
      </c>
      <c r="AA994">
        <v>23.592436029731001</v>
      </c>
      <c r="AB994">
        <v>19.164440486794401</v>
      </c>
      <c r="AC994">
        <v>11.5965464121198</v>
      </c>
      <c r="AD994">
        <v>16.838279451506398</v>
      </c>
      <c r="AE994">
        <v>20.9610339831552</v>
      </c>
      <c r="AF994">
        <v>17.690317560347498</v>
      </c>
      <c r="AG994">
        <v>11.527249370028199</v>
      </c>
      <c r="AH994">
        <v>16.879464120498898</v>
      </c>
      <c r="AI994">
        <v>25.7755388999473</v>
      </c>
      <c r="AJ994">
        <v>24.196797234826199</v>
      </c>
      <c r="AK994">
        <v>10.8368619137512</v>
      </c>
      <c r="AL994">
        <v>15.9845981699162</v>
      </c>
      <c r="AM994">
        <v>21.338169854479801</v>
      </c>
      <c r="AN994">
        <v>17.2777146735183</v>
      </c>
      <c r="AO994">
        <v>10.799047439017899</v>
      </c>
      <c r="AP994">
        <v>15.446159416543599</v>
      </c>
      <c r="AQ994">
        <v>21.0876957481346</v>
      </c>
      <c r="AR994">
        <v>16.424748634009799</v>
      </c>
      <c r="AS994">
        <v>11.5886942835136</v>
      </c>
      <c r="AT994">
        <v>16.9974524557142</v>
      </c>
      <c r="AU994">
        <v>23.340747711523701</v>
      </c>
      <c r="AV994">
        <v>19.349749673848901</v>
      </c>
      <c r="AW994">
        <v>9.4177666207790107</v>
      </c>
      <c r="AX994">
        <v>15.1521227006165</v>
      </c>
      <c r="AY994">
        <v>22.295465170640501</v>
      </c>
      <c r="AZ994">
        <v>16.8116740650404</v>
      </c>
      <c r="BA994">
        <v>10.5047499597491</v>
      </c>
      <c r="BB994">
        <v>16.993998548097402</v>
      </c>
      <c r="BC994">
        <v>23.484505491791499</v>
      </c>
      <c r="BD994">
        <v>19.142782342301899</v>
      </c>
      <c r="BE994">
        <v>12.387280176587799</v>
      </c>
      <c r="BF994">
        <v>17.687078753594601</v>
      </c>
      <c r="BG994">
        <v>29.977225481903599</v>
      </c>
      <c r="BH994">
        <v>30.165991090240698</v>
      </c>
      <c r="BI994">
        <v>9.4177666207790107</v>
      </c>
      <c r="BJ994">
        <v>13.896698990925699</v>
      </c>
      <c r="BK994">
        <v>19.868912303990701</v>
      </c>
      <c r="BL994">
        <v>17.7411357877019</v>
      </c>
    </row>
    <row r="995" spans="1:64" x14ac:dyDescent="0.25">
      <c r="A995" s="15" t="str">
        <f t="shared" si="30"/>
        <v>Brokered Dep / Liab--37072</v>
      </c>
      <c r="B995" s="15" t="str">
        <f t="shared" si="31"/>
        <v>Brokered Dep / Liab</v>
      </c>
      <c r="C995">
        <v>19</v>
      </c>
      <c r="D995" s="22">
        <v>37072</v>
      </c>
      <c r="E995">
        <v>0</v>
      </c>
      <c r="F995">
        <v>0</v>
      </c>
      <c r="G995">
        <v>0</v>
      </c>
      <c r="H995">
        <v>1.3951044991178201</v>
      </c>
      <c r="I995">
        <v>0</v>
      </c>
      <c r="J995">
        <v>0</v>
      </c>
      <c r="K995">
        <v>2.8180556634540801E-2</v>
      </c>
      <c r="L995">
        <v>1.15308910125638</v>
      </c>
      <c r="M995">
        <v>0</v>
      </c>
      <c r="N995">
        <v>0</v>
      </c>
      <c r="O995">
        <v>0</v>
      </c>
      <c r="P995">
        <v>0.78900568281676298</v>
      </c>
      <c r="Q995">
        <v>0</v>
      </c>
      <c r="R995">
        <v>0</v>
      </c>
      <c r="S995">
        <v>0</v>
      </c>
      <c r="T995">
        <v>0.195169136256621</v>
      </c>
      <c r="U995">
        <v>0</v>
      </c>
      <c r="V995">
        <v>0</v>
      </c>
      <c r="W995">
        <v>0.23141654978962101</v>
      </c>
      <c r="X995">
        <v>1.5189887290587301</v>
      </c>
      <c r="Y995">
        <v>0</v>
      </c>
      <c r="Z995">
        <v>0</v>
      </c>
      <c r="AA995">
        <v>0</v>
      </c>
      <c r="AB995">
        <v>0.18207079441635199</v>
      </c>
      <c r="AC995">
        <v>0</v>
      </c>
      <c r="AD995">
        <v>0</v>
      </c>
      <c r="AE995">
        <v>0</v>
      </c>
      <c r="AF995">
        <v>0.59705650715213499</v>
      </c>
      <c r="AG995">
        <v>0</v>
      </c>
      <c r="AH995">
        <v>0</v>
      </c>
      <c r="AI995">
        <v>0.26514649343762398</v>
      </c>
      <c r="AJ995">
        <v>1.7179928460607099</v>
      </c>
      <c r="AK995">
        <v>0</v>
      </c>
      <c r="AL995">
        <v>0</v>
      </c>
      <c r="AM995">
        <v>2.2532189378932501</v>
      </c>
      <c r="AN995">
        <v>1.6517177527845399</v>
      </c>
      <c r="AO995">
        <v>0</v>
      </c>
      <c r="AP995">
        <v>0</v>
      </c>
      <c r="AQ995">
        <v>0</v>
      </c>
      <c r="AR995">
        <v>0.76416225062702503</v>
      </c>
      <c r="AS995">
        <v>0</v>
      </c>
      <c r="AT995">
        <v>0</v>
      </c>
      <c r="AU995">
        <v>0.33562735193409499</v>
      </c>
      <c r="AV995">
        <v>1.5221471420549999</v>
      </c>
      <c r="AW995">
        <v>0</v>
      </c>
      <c r="AX995">
        <v>0</v>
      </c>
      <c r="AY995">
        <v>0</v>
      </c>
      <c r="AZ995">
        <v>0.73877043091374905</v>
      </c>
      <c r="BA995">
        <v>0</v>
      </c>
      <c r="BB995">
        <v>0</v>
      </c>
      <c r="BC995">
        <v>0.23592269815376599</v>
      </c>
      <c r="BD995">
        <v>1.5317771620596099</v>
      </c>
      <c r="BE995">
        <v>0</v>
      </c>
      <c r="BF995">
        <v>0</v>
      </c>
      <c r="BG995">
        <v>0</v>
      </c>
      <c r="BH995">
        <v>3.3413985829064798</v>
      </c>
      <c r="BI995">
        <v>0</v>
      </c>
      <c r="BJ995">
        <v>0</v>
      </c>
      <c r="BK995">
        <v>0.201309528651023</v>
      </c>
      <c r="BL995">
        <v>1.71337571918932</v>
      </c>
    </row>
    <row r="996" spans="1:64" x14ac:dyDescent="0.25">
      <c r="A996" s="15" t="str">
        <f t="shared" si="30"/>
        <v>Liquid Assets / Assets--37072</v>
      </c>
      <c r="B996" s="15" t="str">
        <f t="shared" si="31"/>
        <v>Liquid Assets / Assets</v>
      </c>
      <c r="C996">
        <v>20</v>
      </c>
      <c r="D996" s="22">
        <v>37072</v>
      </c>
      <c r="E996">
        <v>9.8946323515082</v>
      </c>
      <c r="F996">
        <v>16.148300627178401</v>
      </c>
      <c r="G996">
        <v>24.6930846718796</v>
      </c>
      <c r="H996">
        <v>17.164547352969699</v>
      </c>
      <c r="I996">
        <v>9.5149873284977708</v>
      </c>
      <c r="J996">
        <v>15.811534500514901</v>
      </c>
      <c r="K996">
        <v>24.807769123227501</v>
      </c>
      <c r="L996">
        <v>17.853137887292998</v>
      </c>
      <c r="M996">
        <v>10.497457184212699</v>
      </c>
      <c r="N996">
        <v>17.830498936416401</v>
      </c>
      <c r="O996">
        <v>27.366024470407702</v>
      </c>
      <c r="P996">
        <v>19.8961542059672</v>
      </c>
      <c r="Q996">
        <v>14.302203597252801</v>
      </c>
      <c r="R996">
        <v>19.186009974919902</v>
      </c>
      <c r="S996">
        <v>28.907774072534298</v>
      </c>
      <c r="T996">
        <v>22.096613238983899</v>
      </c>
      <c r="U996">
        <v>9.6359317035493994</v>
      </c>
      <c r="V996">
        <v>15.981419252816799</v>
      </c>
      <c r="W996">
        <v>24.700684319437599</v>
      </c>
      <c r="X996">
        <v>18.234763167746198</v>
      </c>
      <c r="Y996">
        <v>11.101068581114401</v>
      </c>
      <c r="Z996">
        <v>16.799248657456801</v>
      </c>
      <c r="AA996">
        <v>26.401495810024599</v>
      </c>
      <c r="AB996">
        <v>18.762559018837099</v>
      </c>
      <c r="AC996">
        <v>6.4729295162703604</v>
      </c>
      <c r="AD996">
        <v>12.9233562148976</v>
      </c>
      <c r="AE996">
        <v>22.451089381539699</v>
      </c>
      <c r="AF996">
        <v>15.186955940931799</v>
      </c>
      <c r="AG996">
        <v>5.6221088838809203</v>
      </c>
      <c r="AH996">
        <v>13.0513051305131</v>
      </c>
      <c r="AI996">
        <v>20.993439730470001</v>
      </c>
      <c r="AJ996">
        <v>16.079490546397501</v>
      </c>
      <c r="AK996">
        <v>11.476272672006001</v>
      </c>
      <c r="AL996">
        <v>18.015217091379899</v>
      </c>
      <c r="AM996">
        <v>25.854205862677802</v>
      </c>
      <c r="AN996">
        <v>19.805464856340802</v>
      </c>
      <c r="AO996">
        <v>8.4501956770741007</v>
      </c>
      <c r="AP996">
        <v>15.501328817659999</v>
      </c>
      <c r="AQ996">
        <v>24.5653731169206</v>
      </c>
      <c r="AR996">
        <v>17.2480317096412</v>
      </c>
      <c r="AS996">
        <v>8.6249672860507705</v>
      </c>
      <c r="AT996">
        <v>14.176017732391299</v>
      </c>
      <c r="AU996">
        <v>21.357948717948702</v>
      </c>
      <c r="AV996">
        <v>15.7407884627949</v>
      </c>
      <c r="AW996">
        <v>11.1601085481682</v>
      </c>
      <c r="AX996">
        <v>17.886651834498199</v>
      </c>
      <c r="AY996">
        <v>25.886437707790801</v>
      </c>
      <c r="AZ996">
        <v>19.150364028371101</v>
      </c>
      <c r="BA996">
        <v>9.50844119610829</v>
      </c>
      <c r="BB996">
        <v>16.063914679836799</v>
      </c>
      <c r="BC996">
        <v>25.2920595528931</v>
      </c>
      <c r="BD996">
        <v>18.279726445277898</v>
      </c>
      <c r="BE996">
        <v>12.346916638002799</v>
      </c>
      <c r="BF996">
        <v>18.943504717072202</v>
      </c>
      <c r="BG996">
        <v>28.399664191949199</v>
      </c>
      <c r="BH996">
        <v>23.716596083659901</v>
      </c>
      <c r="BI996">
        <v>11.2456699840545</v>
      </c>
      <c r="BJ996">
        <v>17.886651834498199</v>
      </c>
      <c r="BK996">
        <v>24.4211573925007</v>
      </c>
      <c r="BL996">
        <v>19.3118149355725</v>
      </c>
    </row>
    <row r="997" spans="1:64" x14ac:dyDescent="0.25">
      <c r="A997" s="15" t="str">
        <f t="shared" si="30"/>
        <v>Net Loan Growth (last 4 qtrs)--37072</v>
      </c>
      <c r="B997" s="15" t="str">
        <f t="shared" si="31"/>
        <v>Net Loan Growth (last 4 qtrs)</v>
      </c>
      <c r="C997">
        <v>21</v>
      </c>
      <c r="D997" s="22">
        <v>37072</v>
      </c>
      <c r="E997">
        <v>2.78</v>
      </c>
      <c r="F997">
        <v>8.85</v>
      </c>
      <c r="G997">
        <v>14.99</v>
      </c>
      <c r="H997">
        <v>12.7265882352941</v>
      </c>
      <c r="I997">
        <v>1.93</v>
      </c>
      <c r="J997">
        <v>7.35</v>
      </c>
      <c r="K997">
        <v>14.345000000000001</v>
      </c>
      <c r="L997">
        <v>11.067878426698501</v>
      </c>
      <c r="M997">
        <v>2.2200000000000002</v>
      </c>
      <c r="N997">
        <v>8.65</v>
      </c>
      <c r="O997">
        <v>17.074999999999999</v>
      </c>
      <c r="P997">
        <v>15.280963778318201</v>
      </c>
      <c r="Q997">
        <v>5.78</v>
      </c>
      <c r="R997">
        <v>9.35</v>
      </c>
      <c r="S997">
        <v>18.32</v>
      </c>
      <c r="T997">
        <v>31.852608695652201</v>
      </c>
      <c r="U997">
        <v>2.2524999999999999</v>
      </c>
      <c r="V997">
        <v>8.0649999999999995</v>
      </c>
      <c r="W997">
        <v>14.8375</v>
      </c>
      <c r="X997">
        <v>12.815574468085099</v>
      </c>
      <c r="Y997">
        <v>1.3025</v>
      </c>
      <c r="Z997">
        <v>6.06</v>
      </c>
      <c r="AA997">
        <v>14.317500000000001</v>
      </c>
      <c r="AB997">
        <v>25.0642682926829</v>
      </c>
      <c r="AC997">
        <v>2.92</v>
      </c>
      <c r="AD997">
        <v>7.36</v>
      </c>
      <c r="AE997">
        <v>15.21</v>
      </c>
      <c r="AF997">
        <v>11.085333333333301</v>
      </c>
      <c r="AG997">
        <v>1.095</v>
      </c>
      <c r="AH997">
        <v>5.87</v>
      </c>
      <c r="AI997">
        <v>11.32</v>
      </c>
      <c r="AJ997">
        <v>6.5763736263736297</v>
      </c>
      <c r="AK997">
        <v>0.25750000000000001</v>
      </c>
      <c r="AL997">
        <v>5.6849999999999996</v>
      </c>
      <c r="AM997">
        <v>12.315</v>
      </c>
      <c r="AN997">
        <v>8.0889189189189192</v>
      </c>
      <c r="AO997">
        <v>0.95499999999999996</v>
      </c>
      <c r="AP997">
        <v>5.52</v>
      </c>
      <c r="AQ997">
        <v>11.15</v>
      </c>
      <c r="AR997">
        <v>7.1224427480915997</v>
      </c>
      <c r="AS997">
        <v>5.2</v>
      </c>
      <c r="AT997">
        <v>10.92</v>
      </c>
      <c r="AU997">
        <v>18.07</v>
      </c>
      <c r="AV997">
        <v>14.988401937046</v>
      </c>
      <c r="AW997">
        <v>2.4525000000000001</v>
      </c>
      <c r="AX997">
        <v>7.63</v>
      </c>
      <c r="AY997">
        <v>13.8225</v>
      </c>
      <c r="AZ997">
        <v>10.343346456692901</v>
      </c>
      <c r="BA997">
        <v>3.26</v>
      </c>
      <c r="BB997">
        <v>9.68</v>
      </c>
      <c r="BC997">
        <v>18.86</v>
      </c>
      <c r="BD997">
        <v>19.828019801980201</v>
      </c>
      <c r="BE997">
        <v>0.70499999999999996</v>
      </c>
      <c r="BF997">
        <v>6.9050000000000002</v>
      </c>
      <c r="BG997">
        <v>11.845000000000001</v>
      </c>
      <c r="BH997">
        <v>11.005000000000001</v>
      </c>
      <c r="BI997">
        <v>6.3</v>
      </c>
      <c r="BJ997">
        <v>13.07</v>
      </c>
      <c r="BK997">
        <v>23.87</v>
      </c>
      <c r="BL997">
        <v>31.102195121951201</v>
      </c>
    </row>
    <row r="998" spans="1:64" x14ac:dyDescent="0.25">
      <c r="A998" s="15" t="str">
        <f t="shared" si="30"/>
        <v>Banks w/ Loan Growth (last 4 qtrs)--37072</v>
      </c>
      <c r="B998" s="15" t="str">
        <f t="shared" si="31"/>
        <v>Banks w/ Loan Growth (last 4 qtrs)</v>
      </c>
      <c r="C998">
        <v>22</v>
      </c>
      <c r="D998" s="22">
        <v>37072</v>
      </c>
      <c r="F998">
        <v>87.209302325581405</v>
      </c>
      <c r="J998">
        <v>81.156069364161894</v>
      </c>
      <c r="N998">
        <v>80.168827991191606</v>
      </c>
      <c r="R998">
        <v>95.652173913043498</v>
      </c>
      <c r="V998">
        <v>81.855670103092805</v>
      </c>
      <c r="Z998">
        <v>77.108433734939794</v>
      </c>
      <c r="AD998">
        <v>86.9158878504673</v>
      </c>
      <c r="AH998">
        <v>75.268817204301101</v>
      </c>
      <c r="AI998"/>
      <c r="AK998"/>
      <c r="AL998">
        <v>75.675675675675706</v>
      </c>
      <c r="AP998">
        <v>78</v>
      </c>
      <c r="AT998">
        <v>90.498812351543904</v>
      </c>
      <c r="AX998">
        <v>83.141762452107301</v>
      </c>
      <c r="BB998">
        <v>83.3333333333333</v>
      </c>
      <c r="BF998">
        <v>73.913043478260903</v>
      </c>
      <c r="BJ998">
        <v>90.697674418604606</v>
      </c>
    </row>
    <row r="999" spans="1:64" x14ac:dyDescent="0.25">
      <c r="A999" s="15" t="str">
        <f t="shared" si="30"/>
        <v>Equity / Assets--37164</v>
      </c>
      <c r="B999" s="15" t="str">
        <f t="shared" si="31"/>
        <v>Equity / Assets</v>
      </c>
      <c r="C999">
        <v>1</v>
      </c>
      <c r="D999" s="22">
        <v>37164</v>
      </c>
      <c r="E999">
        <v>8.780519185827</v>
      </c>
      <c r="F999">
        <v>9.7130563209770795</v>
      </c>
      <c r="G999">
        <v>11.183990373683301</v>
      </c>
      <c r="H999">
        <v>10.3543537747487</v>
      </c>
      <c r="I999">
        <v>8.3888304057930299</v>
      </c>
      <c r="J999">
        <v>9.8505019474715798</v>
      </c>
      <c r="K999">
        <v>12.2946050847402</v>
      </c>
      <c r="L999">
        <v>10.7490429498329</v>
      </c>
      <c r="M999">
        <v>8.22880449635778</v>
      </c>
      <c r="N999">
        <v>9.6899557079582799</v>
      </c>
      <c r="O999">
        <v>12.1446930885106</v>
      </c>
      <c r="P999">
        <v>10.862002529032001</v>
      </c>
      <c r="Q999">
        <v>8.9668480542805096</v>
      </c>
      <c r="R999">
        <v>10.725182714822999</v>
      </c>
      <c r="S999">
        <v>13.5311539654928</v>
      </c>
      <c r="T999">
        <v>11.872343713638699</v>
      </c>
      <c r="U999">
        <v>8.2636343947870294</v>
      </c>
      <c r="V999">
        <v>9.5560109289617507</v>
      </c>
      <c r="W999">
        <v>11.9539866162041</v>
      </c>
      <c r="X999">
        <v>10.489809636505999</v>
      </c>
      <c r="Y999">
        <v>8.3909980675543903</v>
      </c>
      <c r="Z999">
        <v>9.7158255109961402</v>
      </c>
      <c r="AA999">
        <v>11.3833019986384</v>
      </c>
      <c r="AB999">
        <v>10.377978167853399</v>
      </c>
      <c r="AC999">
        <v>8.7161542458799204</v>
      </c>
      <c r="AD999">
        <v>10.4129305726995</v>
      </c>
      <c r="AE999">
        <v>12.3880716489695</v>
      </c>
      <c r="AF999">
        <v>10.909952423077801</v>
      </c>
      <c r="AG999">
        <v>9.2397928743723892</v>
      </c>
      <c r="AH999">
        <v>11.7796045323262</v>
      </c>
      <c r="AI999">
        <v>14.7918673087212</v>
      </c>
      <c r="AJ999">
        <v>13.570020929528599</v>
      </c>
      <c r="AK999">
        <v>8.2923875380644692</v>
      </c>
      <c r="AL999">
        <v>9.4922729345978105</v>
      </c>
      <c r="AM999">
        <v>11.764904450417699</v>
      </c>
      <c r="AN999">
        <v>10.223425526164499</v>
      </c>
      <c r="AO999">
        <v>9.0444233255128292</v>
      </c>
      <c r="AP999">
        <v>10.7910553853204</v>
      </c>
      <c r="AQ999">
        <v>13.018924733139899</v>
      </c>
      <c r="AR999">
        <v>11.4572499556431</v>
      </c>
      <c r="AS999">
        <v>8.1632653061224492</v>
      </c>
      <c r="AT999">
        <v>9.1903785869303096</v>
      </c>
      <c r="AU999">
        <v>11.4013227259657</v>
      </c>
      <c r="AV999">
        <v>10.060152958920201</v>
      </c>
      <c r="AW999">
        <v>7.9762577727529704</v>
      </c>
      <c r="AX999">
        <v>9.1536981989858397</v>
      </c>
      <c r="AY999">
        <v>11.1096899621406</v>
      </c>
      <c r="AZ999">
        <v>9.9208675398920292</v>
      </c>
      <c r="BA999">
        <v>8.2585138686176798</v>
      </c>
      <c r="BB999">
        <v>9.5947813187627897</v>
      </c>
      <c r="BC999">
        <v>11.873172807307601</v>
      </c>
      <c r="BD999">
        <v>10.4728056892873</v>
      </c>
      <c r="BE999">
        <v>8.9110306904168795</v>
      </c>
      <c r="BF999">
        <v>10.5313480023457</v>
      </c>
      <c r="BG999">
        <v>14.488518762023</v>
      </c>
      <c r="BH999">
        <v>17.147505745265601</v>
      </c>
      <c r="BI999">
        <v>8.0608523125619094</v>
      </c>
      <c r="BJ999">
        <v>8.9574153861242696</v>
      </c>
      <c r="BK999">
        <v>10.916525938588</v>
      </c>
      <c r="BL999">
        <v>9.9254887646733803</v>
      </c>
    </row>
    <row r="1000" spans="1:64" x14ac:dyDescent="0.25">
      <c r="A1000" s="15" t="str">
        <f t="shared" si="30"/>
        <v>Total Risk Based Capital Ratio--37164</v>
      </c>
      <c r="B1000" s="15" t="str">
        <f t="shared" si="31"/>
        <v>Total Risk Based Capital Ratio</v>
      </c>
      <c r="C1000">
        <v>2</v>
      </c>
      <c r="D1000" s="22">
        <v>37164</v>
      </c>
      <c r="E1000">
        <v>12.3675</v>
      </c>
      <c r="F1000">
        <v>13.88</v>
      </c>
      <c r="G1000">
        <v>17</v>
      </c>
      <c r="H1000">
        <v>15.3375</v>
      </c>
      <c r="I1000">
        <v>11.602499999999999</v>
      </c>
      <c r="J1000">
        <v>13.984999999999999</v>
      </c>
      <c r="K1000">
        <v>18.225000000000001</v>
      </c>
      <c r="L1000">
        <v>15.660201421800901</v>
      </c>
      <c r="M1000">
        <v>11.88</v>
      </c>
      <c r="N1000">
        <v>14.43</v>
      </c>
      <c r="O1000">
        <v>19.285</v>
      </c>
      <c r="P1000">
        <v>17.1684558547276</v>
      </c>
      <c r="Q1000">
        <v>13.74</v>
      </c>
      <c r="R1000">
        <v>15.46</v>
      </c>
      <c r="S1000">
        <v>19.984999999999999</v>
      </c>
      <c r="T1000">
        <v>17.5895652173913</v>
      </c>
      <c r="U1000">
        <v>11.24</v>
      </c>
      <c r="V1000">
        <v>13.1</v>
      </c>
      <c r="W1000">
        <v>16.795000000000002</v>
      </c>
      <c r="X1000">
        <v>15.0587157894737</v>
      </c>
      <c r="Y1000">
        <v>12.112500000000001</v>
      </c>
      <c r="Z1000">
        <v>14.234999999999999</v>
      </c>
      <c r="AA1000">
        <v>18.11</v>
      </c>
      <c r="AB1000">
        <v>15.828292682926801</v>
      </c>
      <c r="AC1000">
        <v>11.965</v>
      </c>
      <c r="AD1000">
        <v>14.58</v>
      </c>
      <c r="AE1000">
        <v>18.5</v>
      </c>
      <c r="AF1000">
        <v>15.8275238095238</v>
      </c>
      <c r="AG1000">
        <v>12.73</v>
      </c>
      <c r="AH1000">
        <v>16.489999999999998</v>
      </c>
      <c r="AI1000">
        <v>21.15</v>
      </c>
      <c r="AJ1000">
        <v>20.550322580645201</v>
      </c>
      <c r="AK1000">
        <v>12.612500000000001</v>
      </c>
      <c r="AL1000">
        <v>14.32</v>
      </c>
      <c r="AM1000">
        <v>18.322500000000002</v>
      </c>
      <c r="AN1000">
        <v>15.8394444444444</v>
      </c>
      <c r="AO1000">
        <v>12.2475</v>
      </c>
      <c r="AP1000">
        <v>15.3</v>
      </c>
      <c r="AQ1000">
        <v>19.45</v>
      </c>
      <c r="AR1000">
        <v>16.644041450777198</v>
      </c>
      <c r="AS1000">
        <v>10.97</v>
      </c>
      <c r="AT1000">
        <v>12.82</v>
      </c>
      <c r="AU1000">
        <v>16.309999999999999</v>
      </c>
      <c r="AV1000">
        <v>14.2664335664336</v>
      </c>
      <c r="AW1000">
        <v>12.07</v>
      </c>
      <c r="AX1000">
        <v>13.87</v>
      </c>
      <c r="AY1000">
        <v>17.13</v>
      </c>
      <c r="AZ1000">
        <v>15.3017509727626</v>
      </c>
      <c r="BA1000">
        <v>10.952500000000001</v>
      </c>
      <c r="BB1000">
        <v>12.685</v>
      </c>
      <c r="BC1000">
        <v>16.350000000000001</v>
      </c>
      <c r="BD1000">
        <v>14.8093229166667</v>
      </c>
      <c r="BE1000">
        <v>11.74</v>
      </c>
      <c r="BF1000">
        <v>15.06</v>
      </c>
      <c r="BG1000">
        <v>21.18</v>
      </c>
      <c r="BH1000">
        <v>34.652666666666697</v>
      </c>
      <c r="BI1000">
        <v>10.6675</v>
      </c>
      <c r="BJ1000">
        <v>11.855</v>
      </c>
      <c r="BK1000">
        <v>14.7125</v>
      </c>
      <c r="BL1000">
        <v>13.505158730158699</v>
      </c>
    </row>
    <row r="1001" spans="1:64" x14ac:dyDescent="0.25">
      <c r="A1001" s="15" t="str">
        <f t="shared" si="30"/>
        <v>Tier 1 Leverage Ratio--37164</v>
      </c>
      <c r="B1001" s="15" t="str">
        <f t="shared" si="31"/>
        <v>Tier 1 Leverage Ratio</v>
      </c>
      <c r="C1001">
        <v>3</v>
      </c>
      <c r="D1001" s="22">
        <v>37164</v>
      </c>
      <c r="E1001">
        <v>8.34</v>
      </c>
      <c r="F1001">
        <v>9.3149999999999995</v>
      </c>
      <c r="G1001">
        <v>10.744999999999999</v>
      </c>
      <c r="H1001">
        <v>9.9378571428571405</v>
      </c>
      <c r="I1001">
        <v>8.01</v>
      </c>
      <c r="J1001">
        <v>9.2100000000000009</v>
      </c>
      <c r="K1001">
        <v>11.585000000000001</v>
      </c>
      <c r="L1001">
        <v>10.200817535544999</v>
      </c>
      <c r="M1001">
        <v>7.81</v>
      </c>
      <c r="N1001">
        <v>9.1300000000000008</v>
      </c>
      <c r="O1001">
        <v>11.62</v>
      </c>
      <c r="P1001">
        <v>10.429368816530999</v>
      </c>
      <c r="Q1001">
        <v>8.77</v>
      </c>
      <c r="R1001">
        <v>10.199999999999999</v>
      </c>
      <c r="S1001">
        <v>12.18</v>
      </c>
      <c r="T1001">
        <v>10.923913043478301</v>
      </c>
      <c r="U1001">
        <v>7.8449999999999998</v>
      </c>
      <c r="V1001">
        <v>8.89</v>
      </c>
      <c r="W1001">
        <v>11.005000000000001</v>
      </c>
      <c r="X1001">
        <v>9.8792210526315802</v>
      </c>
      <c r="Y1001">
        <v>8.0824999999999996</v>
      </c>
      <c r="Z1001">
        <v>9.3149999999999995</v>
      </c>
      <c r="AA1001">
        <v>11.1275</v>
      </c>
      <c r="AB1001">
        <v>9.9752439024390203</v>
      </c>
      <c r="AC1001">
        <v>8.2799999999999994</v>
      </c>
      <c r="AD1001">
        <v>9.5299999999999994</v>
      </c>
      <c r="AE1001">
        <v>11.645</v>
      </c>
      <c r="AF1001">
        <v>10.271428571428601</v>
      </c>
      <c r="AG1001">
        <v>8.51</v>
      </c>
      <c r="AH1001">
        <v>11.51</v>
      </c>
      <c r="AI1001">
        <v>14.99</v>
      </c>
      <c r="AJ1001">
        <v>13.382903225806499</v>
      </c>
      <c r="AK1001">
        <v>7.94</v>
      </c>
      <c r="AL1001">
        <v>9.01</v>
      </c>
      <c r="AM1001">
        <v>11.4475</v>
      </c>
      <c r="AN1001">
        <v>9.8913888888888906</v>
      </c>
      <c r="AO1001">
        <v>8.4375</v>
      </c>
      <c r="AP1001">
        <v>10.085000000000001</v>
      </c>
      <c r="AQ1001">
        <v>12.48</v>
      </c>
      <c r="AR1001">
        <v>10.9114507772021</v>
      </c>
      <c r="AS1001">
        <v>7.79</v>
      </c>
      <c r="AT1001">
        <v>8.69</v>
      </c>
      <c r="AU1001">
        <v>10.5</v>
      </c>
      <c r="AV1001">
        <v>9.4758741258741299</v>
      </c>
      <c r="AW1001">
        <v>7.7</v>
      </c>
      <c r="AX1001">
        <v>8.73</v>
      </c>
      <c r="AY1001">
        <v>10.6</v>
      </c>
      <c r="AZ1001">
        <v>9.4283657587548593</v>
      </c>
      <c r="BA1001">
        <v>8.0399999999999991</v>
      </c>
      <c r="BB1001">
        <v>8.7149999999999999</v>
      </c>
      <c r="BC1001">
        <v>11.37</v>
      </c>
      <c r="BD1001">
        <v>9.9245312499999994</v>
      </c>
      <c r="BE1001">
        <v>8.02</v>
      </c>
      <c r="BF1001">
        <v>9.89</v>
      </c>
      <c r="BG1001">
        <v>15.14</v>
      </c>
      <c r="BH1001">
        <v>17.685777777777801</v>
      </c>
      <c r="BI1001">
        <v>7.7649999999999997</v>
      </c>
      <c r="BJ1001">
        <v>8.6199999999999992</v>
      </c>
      <c r="BK1001">
        <v>9.67</v>
      </c>
      <c r="BL1001">
        <v>9.3277777777777793</v>
      </c>
    </row>
    <row r="1002" spans="1:64" x14ac:dyDescent="0.25">
      <c r="A1002" s="15" t="str">
        <f t="shared" si="30"/>
        <v>ALLL / Nonaccrual Loans--37164</v>
      </c>
      <c r="B1002" s="15" t="str">
        <f t="shared" si="31"/>
        <v>ALLL / Nonaccrual Loans</v>
      </c>
      <c r="C1002">
        <v>4</v>
      </c>
      <c r="D1002" s="22">
        <v>37164</v>
      </c>
      <c r="E1002">
        <v>127.831173698865</v>
      </c>
      <c r="F1002">
        <v>289.86565611324198</v>
      </c>
      <c r="G1002">
        <v>796.23397435897402</v>
      </c>
      <c r="H1002">
        <v>1733.5731262465799</v>
      </c>
      <c r="I1002">
        <v>120.642609972348</v>
      </c>
      <c r="J1002">
        <v>260.39999999999998</v>
      </c>
      <c r="K1002">
        <v>755.61502347417797</v>
      </c>
      <c r="L1002">
        <v>1074.80250037715</v>
      </c>
      <c r="M1002">
        <v>121.089691894127</v>
      </c>
      <c r="N1002">
        <v>255.066225165563</v>
      </c>
      <c r="O1002">
        <v>666.780821917808</v>
      </c>
      <c r="P1002">
        <v>868.32686431908905</v>
      </c>
      <c r="Q1002">
        <v>123.154516165682</v>
      </c>
      <c r="R1002">
        <v>185.02202643171799</v>
      </c>
      <c r="S1002">
        <v>364.52859131323999</v>
      </c>
      <c r="T1002">
        <v>768.56493826588098</v>
      </c>
      <c r="U1002">
        <v>130.92618665015499</v>
      </c>
      <c r="V1002">
        <v>254.66603013823701</v>
      </c>
      <c r="W1002">
        <v>836.48208469055396</v>
      </c>
      <c r="X1002">
        <v>1086.62551337584</v>
      </c>
      <c r="Y1002">
        <v>111.58609993384</v>
      </c>
      <c r="Z1002">
        <v>195.12946979038199</v>
      </c>
      <c r="AA1002">
        <v>486.51132374199801</v>
      </c>
      <c r="AB1002">
        <v>1371.9704322566699</v>
      </c>
      <c r="AC1002">
        <v>115.873015873016</v>
      </c>
      <c r="AD1002">
        <v>263.99317406143302</v>
      </c>
      <c r="AE1002">
        <v>619.60104076322602</v>
      </c>
      <c r="AF1002">
        <v>810.34165105000795</v>
      </c>
      <c r="AG1002">
        <v>273.25089126559698</v>
      </c>
      <c r="AH1002">
        <v>593.77994428969396</v>
      </c>
      <c r="AI1002">
        <v>1650.5246913580199</v>
      </c>
      <c r="AJ1002">
        <v>71487.873122536403</v>
      </c>
      <c r="AK1002">
        <v>69.175410435870504</v>
      </c>
      <c r="AL1002">
        <v>159.61128860489899</v>
      </c>
      <c r="AM1002">
        <v>476.20984003226198</v>
      </c>
      <c r="AN1002">
        <v>863.54491701067695</v>
      </c>
      <c r="AO1002">
        <v>126.79069767441899</v>
      </c>
      <c r="AP1002">
        <v>268.06028196402502</v>
      </c>
      <c r="AQ1002">
        <v>714.41097122302199</v>
      </c>
      <c r="AR1002">
        <v>1108.9813425212601</v>
      </c>
      <c r="AS1002">
        <v>137.753493732892</v>
      </c>
      <c r="AT1002">
        <v>282.47152402554701</v>
      </c>
      <c r="AU1002">
        <v>902.88250938673298</v>
      </c>
      <c r="AV1002">
        <v>1105.6952853760199</v>
      </c>
      <c r="AW1002">
        <v>104.309643084626</v>
      </c>
      <c r="AX1002">
        <v>232.5</v>
      </c>
      <c r="AY1002">
        <v>707.57755150366995</v>
      </c>
      <c r="AZ1002">
        <v>981.27773669263502</v>
      </c>
      <c r="BA1002">
        <v>107.395875736166</v>
      </c>
      <c r="BB1002">
        <v>204.595588235294</v>
      </c>
      <c r="BC1002">
        <v>525.68334094715999</v>
      </c>
      <c r="BD1002">
        <v>922.23718662838905</v>
      </c>
      <c r="BE1002">
        <v>128.031822672955</v>
      </c>
      <c r="BF1002">
        <v>309.09090909090901</v>
      </c>
      <c r="BG1002">
        <v>979.13419913419898</v>
      </c>
      <c r="BH1002">
        <v>156143.802247213</v>
      </c>
      <c r="BI1002">
        <v>154.63277671050699</v>
      </c>
      <c r="BJ1002">
        <v>301.149425287356</v>
      </c>
      <c r="BK1002">
        <v>1243.4426229508199</v>
      </c>
      <c r="BL1002">
        <v>1758.0406927440799</v>
      </c>
    </row>
    <row r="1003" spans="1:64" x14ac:dyDescent="0.25">
      <c r="A1003" s="15" t="str">
        <f t="shared" si="30"/>
        <v>[NCL + OREO] / [Total Loans + OREO]--37164</v>
      </c>
      <c r="B1003" s="15" t="str">
        <f t="shared" si="31"/>
        <v>[NCL + OREO] / [Total Loans + OREO]</v>
      </c>
      <c r="C1003">
        <v>5</v>
      </c>
      <c r="D1003" s="22">
        <v>37164</v>
      </c>
      <c r="E1003">
        <v>0.66110296539774005</v>
      </c>
      <c r="F1003">
        <v>1.2038684980029299</v>
      </c>
      <c r="G1003">
        <v>1.9786051829633999</v>
      </c>
      <c r="H1003">
        <v>1.6432173258571701</v>
      </c>
      <c r="I1003">
        <v>0.361917865435542</v>
      </c>
      <c r="J1003">
        <v>0.98409638862451498</v>
      </c>
      <c r="K1003">
        <v>1.8701793127370701</v>
      </c>
      <c r="L1003">
        <v>1.32993372709417</v>
      </c>
      <c r="M1003">
        <v>0.27745398618550998</v>
      </c>
      <c r="N1003">
        <v>0.81580514669424598</v>
      </c>
      <c r="O1003">
        <v>1.69216367524196</v>
      </c>
      <c r="P1003">
        <v>1.2127070370326201</v>
      </c>
      <c r="Q1003">
        <v>1.08074426060962</v>
      </c>
      <c r="R1003">
        <v>1.2493162673668099</v>
      </c>
      <c r="S1003">
        <v>2.3078124349916398</v>
      </c>
      <c r="T1003">
        <v>1.78667668590974</v>
      </c>
      <c r="U1003">
        <v>0.27002729275291198</v>
      </c>
      <c r="V1003">
        <v>0.87170404944124302</v>
      </c>
      <c r="W1003">
        <v>1.7158342602944701</v>
      </c>
      <c r="X1003">
        <v>1.19913264090592</v>
      </c>
      <c r="Y1003">
        <v>0.56180288094805098</v>
      </c>
      <c r="Z1003">
        <v>1.1816783302424301</v>
      </c>
      <c r="AA1003">
        <v>2.7641850759736899</v>
      </c>
      <c r="AB1003">
        <v>1.6072746139857199</v>
      </c>
      <c r="AC1003">
        <v>0.53819730954362399</v>
      </c>
      <c r="AD1003">
        <v>1.1678244236383799</v>
      </c>
      <c r="AE1003">
        <v>2.4277702260400198</v>
      </c>
      <c r="AF1003">
        <v>1.6268835081833699</v>
      </c>
      <c r="AG1003">
        <v>0.29303536950662701</v>
      </c>
      <c r="AH1003">
        <v>1.0657555574120501</v>
      </c>
      <c r="AI1003">
        <v>1.8837860766060801</v>
      </c>
      <c r="AJ1003">
        <v>1.3802492100653501</v>
      </c>
      <c r="AK1003">
        <v>0.44875404898836302</v>
      </c>
      <c r="AL1003">
        <v>1.1524222974932301</v>
      </c>
      <c r="AM1003">
        <v>1.87941953573258</v>
      </c>
      <c r="AN1003">
        <v>1.4184238136931899</v>
      </c>
      <c r="AO1003">
        <v>0.37474994728067301</v>
      </c>
      <c r="AP1003">
        <v>1.1223074507819599</v>
      </c>
      <c r="AQ1003">
        <v>2.1810905229918398</v>
      </c>
      <c r="AR1003">
        <v>1.48504211765887</v>
      </c>
      <c r="AS1003">
        <v>0.29880681934467201</v>
      </c>
      <c r="AT1003">
        <v>0.87446893634856804</v>
      </c>
      <c r="AU1003">
        <v>1.7145306472353199</v>
      </c>
      <c r="AV1003">
        <v>1.12922982544405</v>
      </c>
      <c r="AW1003">
        <v>0.42191228104207501</v>
      </c>
      <c r="AX1003">
        <v>1.0286654779865601</v>
      </c>
      <c r="AY1003">
        <v>1.8203253949540199</v>
      </c>
      <c r="AZ1003">
        <v>1.2923284693783099</v>
      </c>
      <c r="BA1003">
        <v>0.270365050161609</v>
      </c>
      <c r="BB1003">
        <v>0.97438057375678699</v>
      </c>
      <c r="BC1003">
        <v>1.93356769066627</v>
      </c>
      <c r="BD1003">
        <v>1.38898806193931</v>
      </c>
      <c r="BE1003">
        <v>0.31112268440381002</v>
      </c>
      <c r="BF1003">
        <v>1.1051468266498301</v>
      </c>
      <c r="BG1003">
        <v>2.6896696222497898</v>
      </c>
      <c r="BH1003">
        <v>1.6513673959658399</v>
      </c>
      <c r="BI1003">
        <v>0.13866279713448801</v>
      </c>
      <c r="BJ1003">
        <v>0.50934548004661295</v>
      </c>
      <c r="BK1003">
        <v>1.06960817623305</v>
      </c>
      <c r="BL1003">
        <v>0.73884657166152801</v>
      </c>
    </row>
    <row r="1004" spans="1:64" x14ac:dyDescent="0.25">
      <c r="A1004" s="15" t="str">
        <f t="shared" si="30"/>
        <v>[Noncurrent + Delinquent Loans] / [Capital + ALLL]--37164</v>
      </c>
      <c r="B1004" s="15" t="str">
        <f t="shared" si="31"/>
        <v>[Noncurrent + Delinquent Loans] / [Capital + ALLL]</v>
      </c>
      <c r="C1004">
        <v>6</v>
      </c>
      <c r="D1004" s="22">
        <v>37164</v>
      </c>
      <c r="E1004">
        <v>9.3776298498899706</v>
      </c>
      <c r="F1004">
        <v>16.0268917361633</v>
      </c>
      <c r="G1004">
        <v>28.1746932587751</v>
      </c>
      <c r="H1004">
        <v>20.350905081892599</v>
      </c>
      <c r="I1004">
        <v>6.0781563863159302</v>
      </c>
      <c r="J1004">
        <v>12.1583086327649</v>
      </c>
      <c r="K1004">
        <v>21.7412648807945</v>
      </c>
      <c r="L1004">
        <v>15.3020775120584</v>
      </c>
      <c r="M1004">
        <v>5.0860702876336497</v>
      </c>
      <c r="N1004">
        <v>11.120053655264901</v>
      </c>
      <c r="O1004">
        <v>19.971621986621301</v>
      </c>
      <c r="P1004">
        <v>14.133330266805</v>
      </c>
      <c r="Q1004">
        <v>14.3871613326719</v>
      </c>
      <c r="R1004">
        <v>19.312275089964</v>
      </c>
      <c r="S1004">
        <v>26.621508325887699</v>
      </c>
      <c r="T1004">
        <v>19.856455236772899</v>
      </c>
      <c r="U1004">
        <v>6.0697587342148198</v>
      </c>
      <c r="V1004">
        <v>12.0061858568818</v>
      </c>
      <c r="W1004">
        <v>20.563281078683101</v>
      </c>
      <c r="X1004">
        <v>14.7603390272102</v>
      </c>
      <c r="Y1004">
        <v>8.4607995793117006</v>
      </c>
      <c r="Z1004">
        <v>14.5949326522022</v>
      </c>
      <c r="AA1004">
        <v>25.451617653271999</v>
      </c>
      <c r="AB1004">
        <v>18.307628257261801</v>
      </c>
      <c r="AC1004">
        <v>6.3214402803815997</v>
      </c>
      <c r="AD1004">
        <v>11.7586384734399</v>
      </c>
      <c r="AE1004">
        <v>20.220592751565299</v>
      </c>
      <c r="AF1004">
        <v>14.0995364622148</v>
      </c>
      <c r="AG1004">
        <v>2.6863849128281698</v>
      </c>
      <c r="AH1004">
        <v>7.4365893146249302</v>
      </c>
      <c r="AI1004">
        <v>18.553191489361701</v>
      </c>
      <c r="AJ1004">
        <v>13.519847016164601</v>
      </c>
      <c r="AK1004">
        <v>7.9609209516166404</v>
      </c>
      <c r="AL1004">
        <v>17.535441823459099</v>
      </c>
      <c r="AM1004">
        <v>29.438326727312798</v>
      </c>
      <c r="AN1004">
        <v>20.4922798736003</v>
      </c>
      <c r="AO1004">
        <v>4.57187680694744</v>
      </c>
      <c r="AP1004">
        <v>10.976760850108199</v>
      </c>
      <c r="AQ1004">
        <v>20.253138750997699</v>
      </c>
      <c r="AR1004">
        <v>13.637367271318499</v>
      </c>
      <c r="AS1004">
        <v>6.4749097248163396</v>
      </c>
      <c r="AT1004">
        <v>12.2970978848992</v>
      </c>
      <c r="AU1004">
        <v>22.021883186931699</v>
      </c>
      <c r="AV1004">
        <v>15.454314574977699</v>
      </c>
      <c r="AW1004">
        <v>8.1774758518204003</v>
      </c>
      <c r="AX1004">
        <v>14.9956255468066</v>
      </c>
      <c r="AY1004">
        <v>23.706796566921799</v>
      </c>
      <c r="AZ1004">
        <v>17.7770915487426</v>
      </c>
      <c r="BA1004">
        <v>7.1197405000049496</v>
      </c>
      <c r="BB1004">
        <v>12.992041469112801</v>
      </c>
      <c r="BC1004">
        <v>23.990938186501001</v>
      </c>
      <c r="BD1004">
        <v>17.323724725082101</v>
      </c>
      <c r="BE1004">
        <v>5.6253225528986697</v>
      </c>
      <c r="BF1004">
        <v>11.854082998661299</v>
      </c>
      <c r="BG1004">
        <v>22.319841314395902</v>
      </c>
      <c r="BH1004">
        <v>18.1949212181052</v>
      </c>
      <c r="BI1004">
        <v>5.5056478190873097</v>
      </c>
      <c r="BJ1004">
        <v>9.8048515117296091</v>
      </c>
      <c r="BK1004">
        <v>16.510590026047701</v>
      </c>
      <c r="BL1004">
        <v>12.2990013986898</v>
      </c>
    </row>
    <row r="1005" spans="1:64" x14ac:dyDescent="0.25">
      <c r="A1005" s="15" t="str">
        <f t="shared" si="30"/>
        <v xml:space="preserve">  Ag [NCL+DQ] / [Capital + ALLL]--37164</v>
      </c>
      <c r="B1005" s="15" t="str">
        <f t="shared" si="31"/>
        <v xml:space="preserve">  Ag [NCL+DQ] / [Capital + ALLL]</v>
      </c>
      <c r="C1005">
        <v>7</v>
      </c>
      <c r="D1005" s="22">
        <v>37164</v>
      </c>
      <c r="E1005">
        <v>0</v>
      </c>
      <c r="F1005">
        <v>0.15730237504431099</v>
      </c>
      <c r="G1005">
        <v>2.7995052365691602</v>
      </c>
      <c r="H1005">
        <v>2.7070216072002302</v>
      </c>
      <c r="I1005">
        <v>0</v>
      </c>
      <c r="J1005">
        <v>8.8772908593981098E-2</v>
      </c>
      <c r="K1005">
        <v>2.8955361313427801</v>
      </c>
      <c r="L1005">
        <v>2.1489998590257402</v>
      </c>
      <c r="M1005">
        <v>0</v>
      </c>
      <c r="N1005">
        <v>0</v>
      </c>
      <c r="O1005">
        <v>0.73203738724220502</v>
      </c>
      <c r="P1005">
        <v>1.06831491314676</v>
      </c>
      <c r="Q1005">
        <v>0</v>
      </c>
      <c r="R1005">
        <v>0</v>
      </c>
      <c r="S1005">
        <v>0</v>
      </c>
      <c r="T1005">
        <v>0.109190609607574</v>
      </c>
      <c r="U1005">
        <v>0</v>
      </c>
      <c r="V1005">
        <v>0</v>
      </c>
      <c r="W1005">
        <v>2.2810107839107898</v>
      </c>
      <c r="X1005">
        <v>1.89085891732092</v>
      </c>
      <c r="Y1005">
        <v>0</v>
      </c>
      <c r="Z1005">
        <v>0.15474483185108001</v>
      </c>
      <c r="AA1005">
        <v>3.4006040034698999</v>
      </c>
      <c r="AB1005">
        <v>2.98933418099704</v>
      </c>
      <c r="AC1005">
        <v>0</v>
      </c>
      <c r="AD1005">
        <v>1.8146718146718099</v>
      </c>
      <c r="AE1005">
        <v>6.2310017799014101</v>
      </c>
      <c r="AF1005">
        <v>4.0179999355420399</v>
      </c>
      <c r="AG1005">
        <v>0</v>
      </c>
      <c r="AH1005">
        <v>0.58944886531093399</v>
      </c>
      <c r="AI1005">
        <v>2.9268292682926802</v>
      </c>
      <c r="AJ1005">
        <v>2.3515942919824</v>
      </c>
      <c r="AK1005">
        <v>0</v>
      </c>
      <c r="AL1005">
        <v>0</v>
      </c>
      <c r="AM1005">
        <v>2.6815749673635101</v>
      </c>
      <c r="AN1005">
        <v>1.84555167848514</v>
      </c>
      <c r="AO1005">
        <v>0</v>
      </c>
      <c r="AP1005">
        <v>1.7717957165426199</v>
      </c>
      <c r="AQ1005">
        <v>6.4199844177968304</v>
      </c>
      <c r="AR1005">
        <v>3.8447094486253701</v>
      </c>
      <c r="AS1005">
        <v>0</v>
      </c>
      <c r="AT1005">
        <v>3.7167812674224102E-2</v>
      </c>
      <c r="AU1005">
        <v>2.6649273201639998</v>
      </c>
      <c r="AV1005">
        <v>1.95793878188253</v>
      </c>
      <c r="AW1005">
        <v>0</v>
      </c>
      <c r="AX1005">
        <v>0</v>
      </c>
      <c r="AY1005">
        <v>0.75961386295299904</v>
      </c>
      <c r="AZ1005">
        <v>1.1733860059624699</v>
      </c>
      <c r="BA1005">
        <v>0</v>
      </c>
      <c r="BB1005">
        <v>0</v>
      </c>
      <c r="BC1005">
        <v>0.59814952138964295</v>
      </c>
      <c r="BD1005">
        <v>1.3828116495564</v>
      </c>
      <c r="BE1005">
        <v>0</v>
      </c>
      <c r="BF1005">
        <v>0</v>
      </c>
      <c r="BG1005">
        <v>0.62427745664739898</v>
      </c>
      <c r="BH1005">
        <v>1.3277091394798299</v>
      </c>
      <c r="BI1005">
        <v>0</v>
      </c>
      <c r="BJ1005">
        <v>0</v>
      </c>
      <c r="BK1005">
        <v>0</v>
      </c>
      <c r="BL1005">
        <v>0.53147209352906299</v>
      </c>
    </row>
    <row r="1006" spans="1:64" x14ac:dyDescent="0.25">
      <c r="A1006" s="15" t="str">
        <f t="shared" si="30"/>
        <v xml:space="preserve">  CLD [NCL+DQ] / [Capital + ALLL]--37164</v>
      </c>
      <c r="B1006" s="15" t="str">
        <f t="shared" si="31"/>
        <v xml:space="preserve">  CLD [NCL+DQ] / [Capital + ALLL]</v>
      </c>
      <c r="C1006">
        <v>8</v>
      </c>
      <c r="D1006" s="22">
        <v>37164</v>
      </c>
      <c r="E1006">
        <v>0</v>
      </c>
      <c r="F1006">
        <v>0</v>
      </c>
      <c r="G1006">
        <v>0.21323144406827299</v>
      </c>
      <c r="H1006">
        <v>0.54472470585270405</v>
      </c>
      <c r="I1006">
        <v>0</v>
      </c>
      <c r="J1006">
        <v>0</v>
      </c>
      <c r="K1006">
        <v>0</v>
      </c>
      <c r="L1006">
        <v>0.451259930411473</v>
      </c>
      <c r="M1006">
        <v>0</v>
      </c>
      <c r="N1006">
        <v>0</v>
      </c>
      <c r="O1006">
        <v>0.22013642807030301</v>
      </c>
      <c r="P1006">
        <v>0.66042149390016602</v>
      </c>
      <c r="Q1006">
        <v>0</v>
      </c>
      <c r="R1006">
        <v>0</v>
      </c>
      <c r="S1006">
        <v>0.257942701308009</v>
      </c>
      <c r="T1006">
        <v>0.18653605418584099</v>
      </c>
      <c r="U1006">
        <v>0</v>
      </c>
      <c r="V1006">
        <v>0</v>
      </c>
      <c r="W1006">
        <v>0</v>
      </c>
      <c r="X1006">
        <v>0.47205515441948298</v>
      </c>
      <c r="Y1006">
        <v>0</v>
      </c>
      <c r="Z1006">
        <v>0</v>
      </c>
      <c r="AA1006">
        <v>0.72841903240408001</v>
      </c>
      <c r="AB1006">
        <v>0.911684345710156</v>
      </c>
      <c r="AC1006">
        <v>0</v>
      </c>
      <c r="AD1006">
        <v>0</v>
      </c>
      <c r="AE1006">
        <v>0</v>
      </c>
      <c r="AF1006">
        <v>0.197569189632846</v>
      </c>
      <c r="AG1006">
        <v>0</v>
      </c>
      <c r="AH1006">
        <v>0</v>
      </c>
      <c r="AI1006">
        <v>0</v>
      </c>
      <c r="AJ1006">
        <v>0.414471260013896</v>
      </c>
      <c r="AK1006">
        <v>0</v>
      </c>
      <c r="AL1006">
        <v>0</v>
      </c>
      <c r="AM1006">
        <v>0.54429282919765498</v>
      </c>
      <c r="AN1006">
        <v>0.92240033516705799</v>
      </c>
      <c r="AO1006">
        <v>0</v>
      </c>
      <c r="AP1006">
        <v>0</v>
      </c>
      <c r="AQ1006">
        <v>0</v>
      </c>
      <c r="AR1006">
        <v>0.24510052365985399</v>
      </c>
      <c r="AS1006">
        <v>0</v>
      </c>
      <c r="AT1006">
        <v>0</v>
      </c>
      <c r="AU1006">
        <v>0.12755102040816299</v>
      </c>
      <c r="AV1006">
        <v>0.68458809546363997</v>
      </c>
      <c r="AW1006">
        <v>0</v>
      </c>
      <c r="AX1006">
        <v>0</v>
      </c>
      <c r="AY1006">
        <v>0.20582181711261399</v>
      </c>
      <c r="AZ1006">
        <v>0.60676134964067496</v>
      </c>
      <c r="BA1006">
        <v>0</v>
      </c>
      <c r="BB1006">
        <v>0</v>
      </c>
      <c r="BC1006">
        <v>0</v>
      </c>
      <c r="BD1006">
        <v>0.57618609313443203</v>
      </c>
      <c r="BE1006">
        <v>0</v>
      </c>
      <c r="BF1006">
        <v>0</v>
      </c>
      <c r="BG1006">
        <v>0</v>
      </c>
      <c r="BH1006">
        <v>0.12018210109475699</v>
      </c>
      <c r="BI1006">
        <v>0</v>
      </c>
      <c r="BJ1006">
        <v>0</v>
      </c>
      <c r="BK1006">
        <v>0.26440312206335398</v>
      </c>
      <c r="BL1006">
        <v>0.88531940961442401</v>
      </c>
    </row>
    <row r="1007" spans="1:64" x14ac:dyDescent="0.25">
      <c r="A1007" s="15" t="str">
        <f t="shared" si="30"/>
        <v xml:space="preserve">  CRE [NCL+DQ] / [Capital + ALLL]--37164</v>
      </c>
      <c r="B1007" s="15" t="str">
        <f t="shared" si="31"/>
        <v xml:space="preserve">  CRE [NCL+DQ] / [Capital + ALLL]</v>
      </c>
      <c r="C1007">
        <v>9</v>
      </c>
      <c r="D1007" s="22">
        <v>37164</v>
      </c>
      <c r="E1007">
        <v>0.12196113505163</v>
      </c>
      <c r="F1007">
        <v>1.4059280678897901</v>
      </c>
      <c r="G1007">
        <v>5.2792201003624202</v>
      </c>
      <c r="H1007">
        <v>3.6340205777997099</v>
      </c>
      <c r="I1007">
        <v>0</v>
      </c>
      <c r="J1007">
        <v>0.66674993300824603</v>
      </c>
      <c r="K1007">
        <v>3.60016974868297</v>
      </c>
      <c r="L1007">
        <v>2.5156974912825998</v>
      </c>
      <c r="M1007">
        <v>0</v>
      </c>
      <c r="N1007">
        <v>0.969091094562889</v>
      </c>
      <c r="O1007">
        <v>4.0806137732177197</v>
      </c>
      <c r="P1007">
        <v>2.9884674691731998</v>
      </c>
      <c r="Q1007">
        <v>8.3409567884625696E-2</v>
      </c>
      <c r="R1007">
        <v>2.1952749320510101</v>
      </c>
      <c r="S1007">
        <v>5.5689753754084101</v>
      </c>
      <c r="T1007">
        <v>3.3150765607880399</v>
      </c>
      <c r="U1007">
        <v>0</v>
      </c>
      <c r="V1007">
        <v>0.66428380483102401</v>
      </c>
      <c r="W1007">
        <v>3.7229998128416799</v>
      </c>
      <c r="X1007">
        <v>2.5255753764505799</v>
      </c>
      <c r="Y1007">
        <v>0</v>
      </c>
      <c r="Z1007">
        <v>1.3274353505587599</v>
      </c>
      <c r="AA1007">
        <v>5.1302163535571301</v>
      </c>
      <c r="AB1007">
        <v>3.7511174558798199</v>
      </c>
      <c r="AC1007">
        <v>0</v>
      </c>
      <c r="AD1007">
        <v>0.38705137227304698</v>
      </c>
      <c r="AE1007">
        <v>2.3336125019976901</v>
      </c>
      <c r="AF1007">
        <v>1.55761706940999</v>
      </c>
      <c r="AG1007">
        <v>0</v>
      </c>
      <c r="AH1007">
        <v>0</v>
      </c>
      <c r="AI1007">
        <v>1.19369399457034</v>
      </c>
      <c r="AJ1007">
        <v>1.5486747834568899</v>
      </c>
      <c r="AK1007">
        <v>9.3436113057696807E-2</v>
      </c>
      <c r="AL1007">
        <v>2.1999508580697502</v>
      </c>
      <c r="AM1007">
        <v>6.4165924869775397</v>
      </c>
      <c r="AN1007">
        <v>4.4226420715700598</v>
      </c>
      <c r="AO1007">
        <v>0</v>
      </c>
      <c r="AP1007">
        <v>6.5737575598211898E-3</v>
      </c>
      <c r="AQ1007">
        <v>1.99998709373498</v>
      </c>
      <c r="AR1007">
        <v>1.56505202790639</v>
      </c>
      <c r="AS1007">
        <v>0</v>
      </c>
      <c r="AT1007">
        <v>1.05789574918254</v>
      </c>
      <c r="AU1007">
        <v>4.4184472590157604</v>
      </c>
      <c r="AV1007">
        <v>2.9550028213922301</v>
      </c>
      <c r="AW1007">
        <v>0</v>
      </c>
      <c r="AX1007">
        <v>1.2289287656335</v>
      </c>
      <c r="AY1007">
        <v>4.7750132345156198</v>
      </c>
      <c r="AZ1007">
        <v>3.2104164799545698</v>
      </c>
      <c r="BA1007">
        <v>0</v>
      </c>
      <c r="BB1007">
        <v>0.49000100236442501</v>
      </c>
      <c r="BC1007">
        <v>3.8363110929169202</v>
      </c>
      <c r="BD1007">
        <v>2.6159371271319798</v>
      </c>
      <c r="BE1007">
        <v>0</v>
      </c>
      <c r="BF1007">
        <v>0.59020791415157603</v>
      </c>
      <c r="BG1007">
        <v>3.91100702576112</v>
      </c>
      <c r="BH1007">
        <v>2.60109024806505</v>
      </c>
      <c r="BI1007">
        <v>0</v>
      </c>
      <c r="BJ1007">
        <v>0.92986959546952297</v>
      </c>
      <c r="BK1007">
        <v>4.1408534284310798</v>
      </c>
      <c r="BL1007">
        <v>2.7900218346206902</v>
      </c>
    </row>
    <row r="1008" spans="1:64" x14ac:dyDescent="0.25">
      <c r="A1008" s="15" t="str">
        <f t="shared" si="30"/>
        <v xml:space="preserve">  Res RE [NCL+DQ] / [Capital + ALLL]--37164</v>
      </c>
      <c r="B1008" s="15" t="str">
        <f t="shared" si="31"/>
        <v xml:space="preserve">  Res RE [NCL+DQ] / [Capital + ALLL]</v>
      </c>
      <c r="C1008">
        <v>10</v>
      </c>
      <c r="D1008" s="22">
        <v>37164</v>
      </c>
      <c r="E1008">
        <v>0.55091191368576198</v>
      </c>
      <c r="F1008">
        <v>1.64398141125973</v>
      </c>
      <c r="G1008">
        <v>3.67575927110718</v>
      </c>
      <c r="H1008">
        <v>2.9336840616891302</v>
      </c>
      <c r="I1008">
        <v>0.110436010521485</v>
      </c>
      <c r="J1008">
        <v>1.2774872064029501</v>
      </c>
      <c r="K1008">
        <v>3.5938197563902601</v>
      </c>
      <c r="L1008">
        <v>2.4875867188829202</v>
      </c>
      <c r="M1008">
        <v>0.27244880412016598</v>
      </c>
      <c r="N1008">
        <v>1.97748185403212</v>
      </c>
      <c r="O1008">
        <v>4.9605787787871201</v>
      </c>
      <c r="P1008">
        <v>3.36736349938207</v>
      </c>
      <c r="Q1008">
        <v>4.95315091801635</v>
      </c>
      <c r="R1008">
        <v>6.2055177928828504</v>
      </c>
      <c r="S1008">
        <v>7.86490792188496</v>
      </c>
      <c r="T1008">
        <v>6.6862076932530901</v>
      </c>
      <c r="U1008">
        <v>0.13423826979461101</v>
      </c>
      <c r="V1008">
        <v>1.4189693801344301</v>
      </c>
      <c r="W1008">
        <v>3.5955326696710701</v>
      </c>
      <c r="X1008">
        <v>2.4861286075599298</v>
      </c>
      <c r="Y1008">
        <v>0.44949942827727302</v>
      </c>
      <c r="Z1008">
        <v>1.7287182056097301</v>
      </c>
      <c r="AA1008">
        <v>3.5877035785290401</v>
      </c>
      <c r="AB1008">
        <v>2.911030827896</v>
      </c>
      <c r="AC1008">
        <v>1.7111567419575601E-2</v>
      </c>
      <c r="AD1008">
        <v>0.66401062416998702</v>
      </c>
      <c r="AE1008">
        <v>1.52038740526487</v>
      </c>
      <c r="AF1008">
        <v>0.91529974118805502</v>
      </c>
      <c r="AG1008">
        <v>0</v>
      </c>
      <c r="AH1008">
        <v>0.149157598562663</v>
      </c>
      <c r="AI1008">
        <v>0.94597958675628602</v>
      </c>
      <c r="AJ1008">
        <v>0.91848912795802296</v>
      </c>
      <c r="AK1008">
        <v>1.81604707817888</v>
      </c>
      <c r="AL1008">
        <v>4.7513491554788096</v>
      </c>
      <c r="AM1008">
        <v>9.4723262630786103</v>
      </c>
      <c r="AN1008">
        <v>6.0841349255255004</v>
      </c>
      <c r="AO1008">
        <v>0</v>
      </c>
      <c r="AP1008">
        <v>0.61364320000211403</v>
      </c>
      <c r="AQ1008">
        <v>1.8568910236001399</v>
      </c>
      <c r="AR1008">
        <v>1.31017706484054</v>
      </c>
      <c r="AS1008">
        <v>0.22559652928416499</v>
      </c>
      <c r="AT1008">
        <v>1.4352392065344199</v>
      </c>
      <c r="AU1008">
        <v>3.7053521753644199</v>
      </c>
      <c r="AV1008">
        <v>2.5613429621284598</v>
      </c>
      <c r="AW1008">
        <v>1.54233025984912</v>
      </c>
      <c r="AX1008">
        <v>4.0522628290096598</v>
      </c>
      <c r="AY1008">
        <v>7.79545860897551</v>
      </c>
      <c r="AZ1008">
        <v>5.2070468138588701</v>
      </c>
      <c r="BA1008">
        <v>2.1356893153853199E-2</v>
      </c>
      <c r="BB1008">
        <v>1.0954431882878199</v>
      </c>
      <c r="BC1008">
        <v>2.7927068147870102</v>
      </c>
      <c r="BD1008">
        <v>2.1578891033229999</v>
      </c>
      <c r="BE1008">
        <v>0</v>
      </c>
      <c r="BF1008">
        <v>1.95809672997846</v>
      </c>
      <c r="BG1008">
        <v>3.2526412112137102</v>
      </c>
      <c r="BH1008">
        <v>2.1161596773096698</v>
      </c>
      <c r="BI1008">
        <v>5.8532338244024699E-2</v>
      </c>
      <c r="BJ1008">
        <v>1.3261159651307799</v>
      </c>
      <c r="BK1008">
        <v>3.25664392594686</v>
      </c>
      <c r="BL1008">
        <v>2.20141000124169</v>
      </c>
    </row>
    <row r="1009" spans="1:64" x14ac:dyDescent="0.25">
      <c r="A1009" s="15" t="str">
        <f t="shared" si="30"/>
        <v xml:space="preserve">  C&amp;I [NCL+DQ] / [Capital + ALLL]--37164</v>
      </c>
      <c r="B1009" s="15" t="str">
        <f t="shared" si="31"/>
        <v xml:space="preserve">  C&amp;I [NCL+DQ] / [Capital + ALLL]</v>
      </c>
      <c r="C1009">
        <v>11</v>
      </c>
      <c r="D1009" s="22">
        <v>37164</v>
      </c>
      <c r="E1009">
        <v>1.0207936666033599</v>
      </c>
      <c r="F1009">
        <v>3.2605503600544301</v>
      </c>
      <c r="G1009">
        <v>8.5675738790183509</v>
      </c>
      <c r="H1009">
        <v>6.2059038836168696</v>
      </c>
      <c r="I1009">
        <v>0.54886452681361697</v>
      </c>
      <c r="J1009">
        <v>2.6356910285481701</v>
      </c>
      <c r="K1009">
        <v>6.4193804097210396</v>
      </c>
      <c r="L1009">
        <v>4.4480542281169102</v>
      </c>
      <c r="M1009">
        <v>0.20295934959349601</v>
      </c>
      <c r="N1009">
        <v>1.4473684210526301</v>
      </c>
      <c r="O1009">
        <v>4.3535326810814601</v>
      </c>
      <c r="P1009">
        <v>3.1496427229316999</v>
      </c>
      <c r="Q1009">
        <v>3.2523983978405502</v>
      </c>
      <c r="R1009">
        <v>6.8292682926829302</v>
      </c>
      <c r="S1009">
        <v>9.6491222491477604</v>
      </c>
      <c r="T1009">
        <v>6.8560455084336596</v>
      </c>
      <c r="U1009">
        <v>0.47615814724403399</v>
      </c>
      <c r="V1009">
        <v>2.63532763532764</v>
      </c>
      <c r="W1009">
        <v>6.5644658103133002</v>
      </c>
      <c r="X1009">
        <v>4.41662760575998</v>
      </c>
      <c r="Y1009">
        <v>1.17348100779054</v>
      </c>
      <c r="Z1009">
        <v>3.45080271871515</v>
      </c>
      <c r="AA1009">
        <v>7.3938861995705896</v>
      </c>
      <c r="AB1009">
        <v>5.6384984881485503</v>
      </c>
      <c r="AC1009">
        <v>1.0855279889787799</v>
      </c>
      <c r="AD1009">
        <v>3.2612008533983499</v>
      </c>
      <c r="AE1009">
        <v>6.6532282402363601</v>
      </c>
      <c r="AF1009">
        <v>4.5897002699373299</v>
      </c>
      <c r="AG1009">
        <v>0.11119347664937</v>
      </c>
      <c r="AH1009">
        <v>1.00878620240807</v>
      </c>
      <c r="AI1009">
        <v>3.3889557887493602</v>
      </c>
      <c r="AJ1009">
        <v>3.35796597775348</v>
      </c>
      <c r="AK1009">
        <v>0.82726195533276403</v>
      </c>
      <c r="AL1009">
        <v>2.55664667728671</v>
      </c>
      <c r="AM1009">
        <v>6.2739773430449697</v>
      </c>
      <c r="AN1009">
        <v>5.3964417227390999</v>
      </c>
      <c r="AO1009">
        <v>0.33974772572864298</v>
      </c>
      <c r="AP1009">
        <v>2.27490893373625</v>
      </c>
      <c r="AQ1009">
        <v>5.8856398571178197</v>
      </c>
      <c r="AR1009">
        <v>3.8780728709616801</v>
      </c>
      <c r="AS1009">
        <v>0.607589132179296</v>
      </c>
      <c r="AT1009">
        <v>2.7514806696824099</v>
      </c>
      <c r="AU1009">
        <v>6.0886110356075003</v>
      </c>
      <c r="AV1009">
        <v>4.3786436956079697</v>
      </c>
      <c r="AW1009">
        <v>0.71588366890380295</v>
      </c>
      <c r="AX1009">
        <v>2.82226157730133</v>
      </c>
      <c r="AY1009">
        <v>6.6539923954372604</v>
      </c>
      <c r="AZ1009">
        <v>4.5913875107159496</v>
      </c>
      <c r="BA1009">
        <v>2.2043375929334901</v>
      </c>
      <c r="BB1009">
        <v>5.4817364254894301</v>
      </c>
      <c r="BC1009">
        <v>12.472108253088001</v>
      </c>
      <c r="BD1009">
        <v>8.2420597855100208</v>
      </c>
      <c r="BE1009">
        <v>0.120433560818948</v>
      </c>
      <c r="BF1009">
        <v>1.3714285714285701</v>
      </c>
      <c r="BG1009">
        <v>3.3248081841432202</v>
      </c>
      <c r="BH1009">
        <v>2.6283941451267201</v>
      </c>
      <c r="BI1009">
        <v>0.52345447091135999</v>
      </c>
      <c r="BJ1009">
        <v>2.20530361542871</v>
      </c>
      <c r="BK1009">
        <v>5.1097187716342196</v>
      </c>
      <c r="BL1009">
        <v>4.0208782230334004</v>
      </c>
    </row>
    <row r="1010" spans="1:64" x14ac:dyDescent="0.25">
      <c r="A1010" s="15" t="str">
        <f t="shared" si="30"/>
        <v xml:space="preserve">  Ind [NCL+DQ] / [Capital + ALLL]--37164</v>
      </c>
      <c r="B1010" s="15" t="str">
        <f t="shared" si="31"/>
        <v xml:space="preserve">  Ind [NCL+DQ] / [Capital + ALLL]</v>
      </c>
      <c r="C1010">
        <v>12</v>
      </c>
      <c r="D1010" s="22">
        <v>37164</v>
      </c>
      <c r="E1010">
        <v>0.62744459456409196</v>
      </c>
      <c r="F1010">
        <v>1.5415436344475999</v>
      </c>
      <c r="G1010">
        <v>3.1123273897349901</v>
      </c>
      <c r="H1010">
        <v>4.22509211994669</v>
      </c>
      <c r="I1010">
        <v>0.45456726305228901</v>
      </c>
      <c r="J1010">
        <v>1.2578032811845801</v>
      </c>
      <c r="K1010">
        <v>2.6756639275900498</v>
      </c>
      <c r="L1010">
        <v>2.0529180785660901</v>
      </c>
      <c r="M1010">
        <v>0.30849702762910802</v>
      </c>
      <c r="N1010">
        <v>1.1904980617662699</v>
      </c>
      <c r="O1010">
        <v>2.77544816037283</v>
      </c>
      <c r="P1010">
        <v>2.1509269818714398</v>
      </c>
      <c r="Q1010">
        <v>0.775473742495286</v>
      </c>
      <c r="R1010">
        <v>2.5026511134676599</v>
      </c>
      <c r="S1010">
        <v>3.9551885252735</v>
      </c>
      <c r="T1010">
        <v>2.4941569960502199</v>
      </c>
      <c r="U1010">
        <v>0.43824164378698699</v>
      </c>
      <c r="V1010">
        <v>1.3020833333333299</v>
      </c>
      <c r="W1010">
        <v>2.6221051898689498</v>
      </c>
      <c r="X1010">
        <v>1.93237916822744</v>
      </c>
      <c r="Y1010">
        <v>0.62533556328053397</v>
      </c>
      <c r="Z1010">
        <v>1.32396233443689</v>
      </c>
      <c r="AA1010">
        <v>3.11102202999894</v>
      </c>
      <c r="AB1010">
        <v>2.4644715627920801</v>
      </c>
      <c r="AC1010">
        <v>0.36495965539254799</v>
      </c>
      <c r="AD1010">
        <v>0.90052152505587801</v>
      </c>
      <c r="AE1010">
        <v>2.3232125945330702</v>
      </c>
      <c r="AF1010">
        <v>1.52656479990778</v>
      </c>
      <c r="AG1010">
        <v>0.231910946196661</v>
      </c>
      <c r="AH1010">
        <v>1.1990407673860899</v>
      </c>
      <c r="AI1010">
        <v>2.4147923278598</v>
      </c>
      <c r="AJ1010">
        <v>4.95162768532236</v>
      </c>
      <c r="AK1010">
        <v>0.609186653183448</v>
      </c>
      <c r="AL1010">
        <v>1.7378937461817401</v>
      </c>
      <c r="AM1010">
        <v>3.45902189787388</v>
      </c>
      <c r="AN1010">
        <v>2.4510911317961099</v>
      </c>
      <c r="AO1010">
        <v>0.35662313896553899</v>
      </c>
      <c r="AP1010">
        <v>0.96380691927948203</v>
      </c>
      <c r="AQ1010">
        <v>2.2586154888802699</v>
      </c>
      <c r="AR1010">
        <v>1.57335095387263</v>
      </c>
      <c r="AS1010">
        <v>0.51020408163265296</v>
      </c>
      <c r="AT1010">
        <v>1.30293159609121</v>
      </c>
      <c r="AU1010">
        <v>2.6114362899594799</v>
      </c>
      <c r="AV1010">
        <v>2.0820379230041599</v>
      </c>
      <c r="AW1010">
        <v>0.66943365912438102</v>
      </c>
      <c r="AX1010">
        <v>1.8211444455094401</v>
      </c>
      <c r="AY1010">
        <v>3.66963451227311</v>
      </c>
      <c r="AZ1010">
        <v>2.5137506365612201</v>
      </c>
      <c r="BA1010">
        <v>0.29358432606696899</v>
      </c>
      <c r="BB1010">
        <v>1.0988687876383301</v>
      </c>
      <c r="BC1010">
        <v>2.3809103461797898</v>
      </c>
      <c r="BD1010">
        <v>1.76228780206521</v>
      </c>
      <c r="BE1010">
        <v>0.63086104006820098</v>
      </c>
      <c r="BF1010">
        <v>1.58125088239447</v>
      </c>
      <c r="BG1010">
        <v>3.1200631911532399</v>
      </c>
      <c r="BH1010">
        <v>7.84639380969268</v>
      </c>
      <c r="BI1010">
        <v>0.28989797304488002</v>
      </c>
      <c r="BJ1010">
        <v>1.0394961673933001</v>
      </c>
      <c r="BK1010">
        <v>1.9633391577547501</v>
      </c>
      <c r="BL1010">
        <v>1.5191824844494899</v>
      </c>
    </row>
    <row r="1011" spans="1:64" x14ac:dyDescent="0.25">
      <c r="A1011" s="15" t="str">
        <f t="shared" si="30"/>
        <v xml:space="preserve">  OREO / [Capital + ALLL]--37164</v>
      </c>
      <c r="B1011" s="15" t="str">
        <f t="shared" si="31"/>
        <v xml:space="preserve">  OREO / [Capital + ALLL]</v>
      </c>
      <c r="C1011">
        <v>13</v>
      </c>
      <c r="D1011" s="22">
        <v>37164</v>
      </c>
      <c r="E1011">
        <v>0</v>
      </c>
      <c r="F1011">
        <v>0</v>
      </c>
      <c r="G1011">
        <v>0.447791974611433</v>
      </c>
      <c r="H1011">
        <v>0.49735010678589903</v>
      </c>
      <c r="I1011">
        <v>0</v>
      </c>
      <c r="J1011">
        <v>0</v>
      </c>
      <c r="K1011">
        <v>0.56374878767856396</v>
      </c>
      <c r="L1011">
        <v>0.63648161932865199</v>
      </c>
      <c r="M1011">
        <v>0</v>
      </c>
      <c r="N1011">
        <v>0</v>
      </c>
      <c r="O1011">
        <v>1.0225832105850501</v>
      </c>
      <c r="P1011">
        <v>0.967563656630267</v>
      </c>
      <c r="Q1011">
        <v>0.220503135203238</v>
      </c>
      <c r="R1011">
        <v>0.59138585137246102</v>
      </c>
      <c r="S1011">
        <v>1.53523224259174</v>
      </c>
      <c r="T1011">
        <v>1.44800923021039</v>
      </c>
      <c r="U1011">
        <v>0</v>
      </c>
      <c r="V1011">
        <v>0</v>
      </c>
      <c r="W1011">
        <v>0.33072179716143402</v>
      </c>
      <c r="X1011">
        <v>0.61852686502457199</v>
      </c>
      <c r="Y1011">
        <v>0</v>
      </c>
      <c r="Z1011">
        <v>4.7393364928909998E-2</v>
      </c>
      <c r="AA1011">
        <v>0.90974004491691196</v>
      </c>
      <c r="AB1011">
        <v>0.85805897013086596</v>
      </c>
      <c r="AC1011">
        <v>0</v>
      </c>
      <c r="AD1011">
        <v>8.3177375753794996E-2</v>
      </c>
      <c r="AE1011">
        <v>1.0787387850594199</v>
      </c>
      <c r="AF1011">
        <v>0.783148389616522</v>
      </c>
      <c r="AG1011">
        <v>0</v>
      </c>
      <c r="AH1011">
        <v>0</v>
      </c>
      <c r="AI1011">
        <v>0.257302718988005</v>
      </c>
      <c r="AJ1011">
        <v>0.62171970941218002</v>
      </c>
      <c r="AK1011">
        <v>0</v>
      </c>
      <c r="AL1011">
        <v>0</v>
      </c>
      <c r="AM1011">
        <v>0.23714185798687301</v>
      </c>
      <c r="AN1011">
        <v>0.57205979639332305</v>
      </c>
      <c r="AO1011">
        <v>0</v>
      </c>
      <c r="AP1011">
        <v>0</v>
      </c>
      <c r="AQ1011">
        <v>0.61037355487197598</v>
      </c>
      <c r="AR1011">
        <v>0.62546290330711996</v>
      </c>
      <c r="AS1011">
        <v>0</v>
      </c>
      <c r="AT1011">
        <v>0</v>
      </c>
      <c r="AU1011">
        <v>0.64991334488734798</v>
      </c>
      <c r="AV1011">
        <v>0.71632160981263404</v>
      </c>
      <c r="AW1011">
        <v>0</v>
      </c>
      <c r="AX1011">
        <v>0</v>
      </c>
      <c r="AY1011">
        <v>0.511848341232227</v>
      </c>
      <c r="AZ1011">
        <v>0.66715100443491704</v>
      </c>
      <c r="BA1011">
        <v>0</v>
      </c>
      <c r="BB1011">
        <v>0</v>
      </c>
      <c r="BC1011">
        <v>0.94184795402603605</v>
      </c>
      <c r="BD1011">
        <v>0.811095530961499</v>
      </c>
      <c r="BE1011">
        <v>0</v>
      </c>
      <c r="BF1011">
        <v>0</v>
      </c>
      <c r="BG1011">
        <v>0.16805018326162199</v>
      </c>
      <c r="BH1011">
        <v>0.68474935732926501</v>
      </c>
      <c r="BI1011">
        <v>0</v>
      </c>
      <c r="BJ1011">
        <v>0</v>
      </c>
      <c r="BK1011">
        <v>0.237267415214861</v>
      </c>
      <c r="BL1011">
        <v>0.49337843230272099</v>
      </c>
    </row>
    <row r="1012" spans="1:64" x14ac:dyDescent="0.25">
      <c r="A1012" s="15" t="str">
        <f t="shared" si="30"/>
        <v>ROAA--37164</v>
      </c>
      <c r="B1012" s="15" t="str">
        <f t="shared" si="31"/>
        <v>ROAA</v>
      </c>
      <c r="C1012">
        <v>14</v>
      </c>
      <c r="D1012" s="22">
        <v>37164</v>
      </c>
      <c r="E1012">
        <v>1.0049999999999999</v>
      </c>
      <c r="F1012">
        <v>1.3149999999999999</v>
      </c>
      <c r="G1012">
        <v>1.66</v>
      </c>
      <c r="H1012">
        <v>1.33952380952381</v>
      </c>
      <c r="I1012">
        <v>0.87</v>
      </c>
      <c r="J1012">
        <v>1.24</v>
      </c>
      <c r="K1012">
        <v>1.59</v>
      </c>
      <c r="L1012">
        <v>1.26805687203791</v>
      </c>
      <c r="M1012">
        <v>0.71</v>
      </c>
      <c r="N1012">
        <v>1.07</v>
      </c>
      <c r="O1012">
        <v>1.44</v>
      </c>
      <c r="P1012">
        <v>1.0076693800876599</v>
      </c>
      <c r="Q1012">
        <v>1.075</v>
      </c>
      <c r="R1012">
        <v>1.26</v>
      </c>
      <c r="S1012">
        <v>1.5</v>
      </c>
      <c r="T1012">
        <v>1.2786956521739099</v>
      </c>
      <c r="U1012">
        <v>0.8</v>
      </c>
      <c r="V1012">
        <v>1.21</v>
      </c>
      <c r="W1012">
        <v>1.6</v>
      </c>
      <c r="X1012">
        <v>1.2229473684210499</v>
      </c>
      <c r="Y1012">
        <v>1.0225</v>
      </c>
      <c r="Z1012">
        <v>1.28</v>
      </c>
      <c r="AA1012">
        <v>1.655</v>
      </c>
      <c r="AB1012">
        <v>1.3792682926829301</v>
      </c>
      <c r="AC1012">
        <v>0.88</v>
      </c>
      <c r="AD1012">
        <v>1.1599999999999999</v>
      </c>
      <c r="AE1012">
        <v>1.5249999999999999</v>
      </c>
      <c r="AF1012">
        <v>1.21971428571429</v>
      </c>
      <c r="AG1012">
        <v>0.99</v>
      </c>
      <c r="AH1012">
        <v>1.36</v>
      </c>
      <c r="AI1012">
        <v>1.64</v>
      </c>
      <c r="AJ1012">
        <v>2.3395698924731199</v>
      </c>
      <c r="AK1012">
        <v>0.93</v>
      </c>
      <c r="AL1012">
        <v>1.2649999999999999</v>
      </c>
      <c r="AM1012">
        <v>1.5674999999999999</v>
      </c>
      <c r="AN1012">
        <v>1.26111111111111</v>
      </c>
      <c r="AO1012">
        <v>0.88</v>
      </c>
      <c r="AP1012">
        <v>1.24</v>
      </c>
      <c r="AQ1012">
        <v>1.56</v>
      </c>
      <c r="AR1012">
        <v>1.2526424870466299</v>
      </c>
      <c r="AS1012">
        <v>0.91</v>
      </c>
      <c r="AT1012">
        <v>1.24</v>
      </c>
      <c r="AU1012">
        <v>1.57</v>
      </c>
      <c r="AV1012">
        <v>1.2900466200466201</v>
      </c>
      <c r="AW1012">
        <v>0.93</v>
      </c>
      <c r="AX1012">
        <v>1.25</v>
      </c>
      <c r="AY1012">
        <v>1.58</v>
      </c>
      <c r="AZ1012">
        <v>1.2700389105058401</v>
      </c>
      <c r="BA1012">
        <v>0.74250000000000005</v>
      </c>
      <c r="BB1012">
        <v>1.145</v>
      </c>
      <c r="BC1012">
        <v>1.5</v>
      </c>
      <c r="BD1012">
        <v>1.14479166666667</v>
      </c>
      <c r="BE1012">
        <v>0.64</v>
      </c>
      <c r="BF1012">
        <v>1.35</v>
      </c>
      <c r="BG1012">
        <v>2.09</v>
      </c>
      <c r="BH1012">
        <v>3.1775555555555601</v>
      </c>
      <c r="BI1012">
        <v>0.7</v>
      </c>
      <c r="BJ1012">
        <v>1.2050000000000001</v>
      </c>
      <c r="BK1012">
        <v>1.6125</v>
      </c>
      <c r="BL1012">
        <v>1.16039682539683</v>
      </c>
    </row>
    <row r="1013" spans="1:64" x14ac:dyDescent="0.25">
      <c r="A1013" s="15" t="str">
        <f t="shared" si="30"/>
        <v>NIM--37164</v>
      </c>
      <c r="B1013" s="15" t="str">
        <f t="shared" si="31"/>
        <v>NIM</v>
      </c>
      <c r="C1013">
        <v>15</v>
      </c>
      <c r="D1013" s="22">
        <v>37164</v>
      </c>
      <c r="E1013">
        <v>4.1924999999999999</v>
      </c>
      <c r="F1013">
        <v>4.66</v>
      </c>
      <c r="G1013">
        <v>5.2125000000000004</v>
      </c>
      <c r="H1013">
        <v>5.0197619047619</v>
      </c>
      <c r="I1013">
        <v>4.09</v>
      </c>
      <c r="J1013">
        <v>4.46</v>
      </c>
      <c r="K1013">
        <v>4.93</v>
      </c>
      <c r="L1013">
        <v>4.5217654028435996</v>
      </c>
      <c r="M1013">
        <v>3.79</v>
      </c>
      <c r="N1013">
        <v>4.26</v>
      </c>
      <c r="O1013">
        <v>4.78</v>
      </c>
      <c r="P1013">
        <v>4.2973049467752</v>
      </c>
      <c r="Q1013">
        <v>4.4000000000000004</v>
      </c>
      <c r="R1013">
        <v>4.7300000000000004</v>
      </c>
      <c r="S1013">
        <v>5.08</v>
      </c>
      <c r="T1013">
        <v>4.8</v>
      </c>
      <c r="U1013">
        <v>4.09</v>
      </c>
      <c r="V1013">
        <v>4.4800000000000004</v>
      </c>
      <c r="W1013">
        <v>4.96</v>
      </c>
      <c r="X1013">
        <v>4.5100842105263199</v>
      </c>
      <c r="Y1013">
        <v>4.47</v>
      </c>
      <c r="Z1013">
        <v>4.8899999999999997</v>
      </c>
      <c r="AA1013">
        <v>5.3324999999999996</v>
      </c>
      <c r="AB1013">
        <v>4.9482926829268301</v>
      </c>
      <c r="AC1013">
        <v>4.0250000000000004</v>
      </c>
      <c r="AD1013">
        <v>4.26</v>
      </c>
      <c r="AE1013">
        <v>4.6500000000000004</v>
      </c>
      <c r="AF1013">
        <v>4.27257142857143</v>
      </c>
      <c r="AG1013">
        <v>3.97</v>
      </c>
      <c r="AH1013">
        <v>4.43</v>
      </c>
      <c r="AI1013">
        <v>5.04</v>
      </c>
      <c r="AJ1013">
        <v>5.3197849462365596</v>
      </c>
      <c r="AK1013">
        <v>3.9125000000000001</v>
      </c>
      <c r="AL1013">
        <v>4.21</v>
      </c>
      <c r="AM1013">
        <v>4.7525000000000004</v>
      </c>
      <c r="AN1013">
        <v>4.2934722222222197</v>
      </c>
      <c r="AO1013">
        <v>4.05</v>
      </c>
      <c r="AP1013">
        <v>4.3899999999999997</v>
      </c>
      <c r="AQ1013">
        <v>4.7699999999999996</v>
      </c>
      <c r="AR1013">
        <v>4.3947668393782404</v>
      </c>
      <c r="AS1013">
        <v>4.09</v>
      </c>
      <c r="AT1013">
        <v>4.47</v>
      </c>
      <c r="AU1013">
        <v>4.9800000000000004</v>
      </c>
      <c r="AV1013">
        <v>4.5506993006993</v>
      </c>
      <c r="AW1013">
        <v>4.09</v>
      </c>
      <c r="AX1013">
        <v>4.46</v>
      </c>
      <c r="AY1013">
        <v>4.93</v>
      </c>
      <c r="AZ1013">
        <v>4.5162645914396897</v>
      </c>
      <c r="BA1013">
        <v>4.1050000000000004</v>
      </c>
      <c r="BB1013">
        <v>4.5650000000000004</v>
      </c>
      <c r="BC1013">
        <v>5.04</v>
      </c>
      <c r="BD1013">
        <v>4.5801562499999999</v>
      </c>
      <c r="BE1013">
        <v>4.2</v>
      </c>
      <c r="BF1013">
        <v>4.67</v>
      </c>
      <c r="BG1013">
        <v>5.13</v>
      </c>
      <c r="BH1013">
        <v>6.0671111111111102</v>
      </c>
      <c r="BI1013">
        <v>4.22</v>
      </c>
      <c r="BJ1013">
        <v>4.76</v>
      </c>
      <c r="BK1013">
        <v>5.19</v>
      </c>
      <c r="BL1013">
        <v>4.7382539682539697</v>
      </c>
    </row>
    <row r="1014" spans="1:64" x14ac:dyDescent="0.25">
      <c r="A1014" s="15" t="str">
        <f t="shared" si="30"/>
        <v>Provisions / Avg Assets--37164</v>
      </c>
      <c r="B1014" s="15" t="str">
        <f t="shared" si="31"/>
        <v>Provisions / Avg Assets</v>
      </c>
      <c r="C1014">
        <v>16</v>
      </c>
      <c r="D1014" s="22">
        <v>37164</v>
      </c>
      <c r="E1014">
        <v>7.0000000000000007E-2</v>
      </c>
      <c r="F1014">
        <v>0.14499999999999999</v>
      </c>
      <c r="G1014">
        <v>0.28000000000000003</v>
      </c>
      <c r="H1014">
        <v>0.45464285714285702</v>
      </c>
      <c r="I1014">
        <v>0.03</v>
      </c>
      <c r="J1014">
        <v>0.12</v>
      </c>
      <c r="K1014">
        <v>0.25</v>
      </c>
      <c r="L1014">
        <v>0.20232227488151699</v>
      </c>
      <c r="M1014">
        <v>0.05</v>
      </c>
      <c r="N1014">
        <v>0.16</v>
      </c>
      <c r="O1014">
        <v>0.32</v>
      </c>
      <c r="P1014">
        <v>0.26030932999373801</v>
      </c>
      <c r="Q1014">
        <v>0.105</v>
      </c>
      <c r="R1014">
        <v>0.15</v>
      </c>
      <c r="S1014">
        <v>0.215</v>
      </c>
      <c r="T1014">
        <v>0.171304347826087</v>
      </c>
      <c r="U1014">
        <v>0.04</v>
      </c>
      <c r="V1014">
        <v>0.13</v>
      </c>
      <c r="W1014">
        <v>0.26500000000000001</v>
      </c>
      <c r="X1014">
        <v>0.19987368421052601</v>
      </c>
      <c r="Y1014">
        <v>0</v>
      </c>
      <c r="Z1014">
        <v>0.09</v>
      </c>
      <c r="AA1014">
        <v>0.22750000000000001</v>
      </c>
      <c r="AB1014">
        <v>0.142439024390244</v>
      </c>
      <c r="AC1014">
        <v>0.04</v>
      </c>
      <c r="AD1014">
        <v>0.13</v>
      </c>
      <c r="AE1014">
        <v>0.23499999999999999</v>
      </c>
      <c r="AF1014">
        <v>0.18247619047618999</v>
      </c>
      <c r="AG1014">
        <v>0</v>
      </c>
      <c r="AH1014">
        <v>0.12</v>
      </c>
      <c r="AI1014">
        <v>0.28000000000000003</v>
      </c>
      <c r="AJ1014">
        <v>0.90903225806451604</v>
      </c>
      <c r="AK1014">
        <v>0.03</v>
      </c>
      <c r="AL1014">
        <v>9.5000000000000001E-2</v>
      </c>
      <c r="AM1014">
        <v>0.17499999999999999</v>
      </c>
      <c r="AN1014">
        <v>0.125555555555556</v>
      </c>
      <c r="AO1014">
        <v>0</v>
      </c>
      <c r="AP1014">
        <v>0.08</v>
      </c>
      <c r="AQ1014">
        <v>0.19</v>
      </c>
      <c r="AR1014">
        <v>0.145492227979275</v>
      </c>
      <c r="AS1014">
        <v>0.06</v>
      </c>
      <c r="AT1014">
        <v>0.15</v>
      </c>
      <c r="AU1014">
        <v>0.27</v>
      </c>
      <c r="AV1014">
        <v>0.220606060606061</v>
      </c>
      <c r="AW1014">
        <v>0.05</v>
      </c>
      <c r="AX1014">
        <v>0.13</v>
      </c>
      <c r="AY1014">
        <v>0.23</v>
      </c>
      <c r="AZ1014">
        <v>0.18035019455252899</v>
      </c>
      <c r="BA1014">
        <v>7.0000000000000007E-2</v>
      </c>
      <c r="BB1014">
        <v>0.17</v>
      </c>
      <c r="BC1014">
        <v>0.3175</v>
      </c>
      <c r="BD1014">
        <v>0.25328125000000001</v>
      </c>
      <c r="BE1014">
        <v>0.03</v>
      </c>
      <c r="BF1014">
        <v>0.11</v>
      </c>
      <c r="BG1014">
        <v>0.44</v>
      </c>
      <c r="BH1014">
        <v>1.2117777777777801</v>
      </c>
      <c r="BI1014">
        <v>0.08</v>
      </c>
      <c r="BJ1014">
        <v>0.16</v>
      </c>
      <c r="BK1014">
        <v>0.29249999999999998</v>
      </c>
      <c r="BL1014">
        <v>0.23253968253968299</v>
      </c>
    </row>
    <row r="1015" spans="1:64" x14ac:dyDescent="0.25">
      <c r="A1015" s="15" t="str">
        <f t="shared" si="30"/>
        <v>Negative Earners (last 4 qtrs)--37164</v>
      </c>
      <c r="B1015" s="15" t="str">
        <f t="shared" si="31"/>
        <v>Negative Earners (last 4 qtrs)</v>
      </c>
      <c r="C1015">
        <v>17</v>
      </c>
      <c r="D1015" s="22">
        <v>37164</v>
      </c>
      <c r="F1015">
        <v>2.38095238095238</v>
      </c>
      <c r="H1015">
        <v>2</v>
      </c>
      <c r="J1015">
        <v>3.3720930232558102</v>
      </c>
      <c r="L1015">
        <v>29</v>
      </c>
      <c r="N1015">
        <v>6.8736958389591303</v>
      </c>
      <c r="P1015">
        <v>560</v>
      </c>
      <c r="R1015">
        <v>4.3478260869565197</v>
      </c>
      <c r="T1015">
        <v>1</v>
      </c>
      <c r="V1015">
        <v>4.1407867494824</v>
      </c>
      <c r="X1015">
        <v>20</v>
      </c>
      <c r="Z1015">
        <v>1.2195121951219501</v>
      </c>
      <c r="AB1015">
        <v>1</v>
      </c>
      <c r="AD1015">
        <v>1.86915887850467</v>
      </c>
      <c r="AF1015">
        <v>2</v>
      </c>
      <c r="AH1015">
        <v>5.3763440860215104</v>
      </c>
      <c r="AI1015"/>
      <c r="AJ1015">
        <v>5</v>
      </c>
      <c r="AK1015"/>
      <c r="AL1015">
        <v>0</v>
      </c>
      <c r="AN1015">
        <v>0</v>
      </c>
      <c r="AP1015">
        <v>3.5714285714285698</v>
      </c>
      <c r="AR1015">
        <v>14</v>
      </c>
      <c r="AT1015">
        <v>1.8306636155606399</v>
      </c>
      <c r="AV1015">
        <v>8</v>
      </c>
      <c r="AX1015">
        <v>2.6819923371647501</v>
      </c>
      <c r="AZ1015">
        <v>7</v>
      </c>
      <c r="BB1015">
        <v>4.1237113402061896</v>
      </c>
      <c r="BD1015">
        <v>8</v>
      </c>
      <c r="BF1015">
        <v>8.8888888888888893</v>
      </c>
      <c r="BH1015">
        <v>4</v>
      </c>
      <c r="BJ1015">
        <v>5.46875</v>
      </c>
      <c r="BL1015">
        <v>7</v>
      </c>
    </row>
    <row r="1016" spans="1:64" x14ac:dyDescent="0.25">
      <c r="A1016" s="15" t="str">
        <f t="shared" si="30"/>
        <v>Noncore Funding / Liab--37164</v>
      </c>
      <c r="B1016" s="15" t="str">
        <f t="shared" si="31"/>
        <v>Noncore Funding / Liab</v>
      </c>
      <c r="C1016">
        <v>18</v>
      </c>
      <c r="D1016" s="22">
        <v>37164</v>
      </c>
      <c r="E1016">
        <v>12.539969455966901</v>
      </c>
      <c r="F1016">
        <v>18.2453787514747</v>
      </c>
      <c r="G1016">
        <v>24.484283343059801</v>
      </c>
      <c r="H1016">
        <v>19.874609874891298</v>
      </c>
      <c r="I1016">
        <v>10.2836772146649</v>
      </c>
      <c r="J1016">
        <v>15.6334340521943</v>
      </c>
      <c r="K1016">
        <v>22.3695187146343</v>
      </c>
      <c r="L1016">
        <v>17.9600976212723</v>
      </c>
      <c r="M1016">
        <v>13.6348957860369</v>
      </c>
      <c r="N1016">
        <v>20.151095303086699</v>
      </c>
      <c r="O1016">
        <v>28.5140927429964</v>
      </c>
      <c r="P1016">
        <v>22.765519248653099</v>
      </c>
      <c r="Q1016">
        <v>13.217857232716501</v>
      </c>
      <c r="R1016">
        <v>17.3828475671794</v>
      </c>
      <c r="S1016">
        <v>25.225418480249299</v>
      </c>
      <c r="T1016">
        <v>19.361664586300201</v>
      </c>
      <c r="U1016">
        <v>9.4551116700725295</v>
      </c>
      <c r="V1016">
        <v>14.661876285248299</v>
      </c>
      <c r="W1016">
        <v>21.758117595332799</v>
      </c>
      <c r="X1016">
        <v>17.1902375153497</v>
      </c>
      <c r="Y1016">
        <v>12.8303975361105</v>
      </c>
      <c r="Z1016">
        <v>18.295638454712002</v>
      </c>
      <c r="AA1016">
        <v>24.042661169433799</v>
      </c>
      <c r="AB1016">
        <v>19.626253811419499</v>
      </c>
      <c r="AC1016">
        <v>11.323994136484901</v>
      </c>
      <c r="AD1016">
        <v>16.3079033593581</v>
      </c>
      <c r="AE1016">
        <v>20.2997620690121</v>
      </c>
      <c r="AF1016">
        <v>17.153704208882999</v>
      </c>
      <c r="AG1016">
        <v>11.5833486491454</v>
      </c>
      <c r="AH1016">
        <v>17.309184120881</v>
      </c>
      <c r="AI1016">
        <v>25.2511769197387</v>
      </c>
      <c r="AJ1016">
        <v>24.4434517056456</v>
      </c>
      <c r="AK1016">
        <v>10.2224021363802</v>
      </c>
      <c r="AL1016">
        <v>14.9029866628657</v>
      </c>
      <c r="AM1016">
        <v>20.351212358039099</v>
      </c>
      <c r="AN1016">
        <v>16.631221572631102</v>
      </c>
      <c r="AO1016">
        <v>10.289108673074301</v>
      </c>
      <c r="AP1016">
        <v>15.205470129581901</v>
      </c>
      <c r="AQ1016">
        <v>20.7049930593985</v>
      </c>
      <c r="AR1016">
        <v>16.022310858466501</v>
      </c>
      <c r="AS1016">
        <v>11.1576189866029</v>
      </c>
      <c r="AT1016">
        <v>16.7655437613411</v>
      </c>
      <c r="AU1016">
        <v>22.917014676819601</v>
      </c>
      <c r="AV1016">
        <v>18.8554778365543</v>
      </c>
      <c r="AW1016">
        <v>9.2250204107266196</v>
      </c>
      <c r="AX1016">
        <v>14.2696795616285</v>
      </c>
      <c r="AY1016">
        <v>21.667383358417499</v>
      </c>
      <c r="AZ1016">
        <v>16.4191761972384</v>
      </c>
      <c r="BA1016">
        <v>10.8975289193287</v>
      </c>
      <c r="BB1016">
        <v>17.734017311018199</v>
      </c>
      <c r="BC1016">
        <v>24.4081180765968</v>
      </c>
      <c r="BD1016">
        <v>19.9610495910241</v>
      </c>
      <c r="BE1016">
        <v>11.3319138869174</v>
      </c>
      <c r="BF1016">
        <v>17.659302119865501</v>
      </c>
      <c r="BG1016">
        <v>31.343208129012702</v>
      </c>
      <c r="BH1016">
        <v>30.393437525676799</v>
      </c>
      <c r="BI1016">
        <v>9.4729760712801294</v>
      </c>
      <c r="BJ1016">
        <v>14.3591612902352</v>
      </c>
      <c r="BK1016">
        <v>20.773161659044099</v>
      </c>
      <c r="BL1016">
        <v>17.6535854828631</v>
      </c>
    </row>
    <row r="1017" spans="1:64" x14ac:dyDescent="0.25">
      <c r="A1017" s="15" t="str">
        <f t="shared" si="30"/>
        <v>Brokered Dep / Liab--37164</v>
      </c>
      <c r="B1017" s="15" t="str">
        <f t="shared" si="31"/>
        <v>Brokered Dep / Liab</v>
      </c>
      <c r="C1017">
        <v>19</v>
      </c>
      <c r="D1017" s="22">
        <v>37164</v>
      </c>
      <c r="E1017">
        <v>0</v>
      </c>
      <c r="F1017">
        <v>0</v>
      </c>
      <c r="G1017">
        <v>0</v>
      </c>
      <c r="H1017">
        <v>1.21826776829395</v>
      </c>
      <c r="I1017">
        <v>0</v>
      </c>
      <c r="J1017">
        <v>0</v>
      </c>
      <c r="K1017">
        <v>2.4566910690290301E-2</v>
      </c>
      <c r="L1017">
        <v>1.0819414168000001</v>
      </c>
      <c r="M1017">
        <v>0</v>
      </c>
      <c r="N1017">
        <v>0</v>
      </c>
      <c r="O1017">
        <v>0</v>
      </c>
      <c r="P1017">
        <v>0.80019802015060604</v>
      </c>
      <c r="Q1017">
        <v>0</v>
      </c>
      <c r="R1017">
        <v>0</v>
      </c>
      <c r="S1017">
        <v>0</v>
      </c>
      <c r="T1017">
        <v>0.20795252837831099</v>
      </c>
      <c r="U1017">
        <v>0</v>
      </c>
      <c r="V1017">
        <v>0</v>
      </c>
      <c r="W1017">
        <v>0.18783638272384801</v>
      </c>
      <c r="X1017">
        <v>1.37118354717498</v>
      </c>
      <c r="Y1017">
        <v>0</v>
      </c>
      <c r="Z1017">
        <v>0</v>
      </c>
      <c r="AA1017">
        <v>0</v>
      </c>
      <c r="AB1017">
        <v>0.203228534930112</v>
      </c>
      <c r="AC1017">
        <v>0</v>
      </c>
      <c r="AD1017">
        <v>0</v>
      </c>
      <c r="AE1017">
        <v>0</v>
      </c>
      <c r="AF1017">
        <v>0.55530758668205904</v>
      </c>
      <c r="AG1017">
        <v>0</v>
      </c>
      <c r="AH1017">
        <v>0</v>
      </c>
      <c r="AI1017">
        <v>0.26985350809560499</v>
      </c>
      <c r="AJ1017">
        <v>1.7848565731158701</v>
      </c>
      <c r="AK1017">
        <v>0</v>
      </c>
      <c r="AL1017">
        <v>0</v>
      </c>
      <c r="AM1017">
        <v>1.92859404532098</v>
      </c>
      <c r="AN1017">
        <v>1.4634658882201399</v>
      </c>
      <c r="AO1017">
        <v>0</v>
      </c>
      <c r="AP1017">
        <v>0</v>
      </c>
      <c r="AQ1017">
        <v>0</v>
      </c>
      <c r="AR1017">
        <v>0.70891699173621903</v>
      </c>
      <c r="AS1017">
        <v>0</v>
      </c>
      <c r="AT1017">
        <v>0</v>
      </c>
      <c r="AU1017">
        <v>0.195347185224649</v>
      </c>
      <c r="AV1017">
        <v>1.30354457230431</v>
      </c>
      <c r="AW1017">
        <v>0</v>
      </c>
      <c r="AX1017">
        <v>0</v>
      </c>
      <c r="AY1017">
        <v>0</v>
      </c>
      <c r="AZ1017">
        <v>0.68228550344116201</v>
      </c>
      <c r="BA1017">
        <v>0</v>
      </c>
      <c r="BB1017">
        <v>0</v>
      </c>
      <c r="BC1017">
        <v>0.70430677429681099</v>
      </c>
      <c r="BD1017">
        <v>1.66963530602749</v>
      </c>
      <c r="BE1017">
        <v>0</v>
      </c>
      <c r="BF1017">
        <v>0</v>
      </c>
      <c r="BG1017">
        <v>0.77686228350428799</v>
      </c>
      <c r="BH1017">
        <v>2.88250494599068</v>
      </c>
      <c r="BI1017">
        <v>0</v>
      </c>
      <c r="BJ1017">
        <v>0</v>
      </c>
      <c r="BK1017">
        <v>0.161664464222572</v>
      </c>
      <c r="BL1017">
        <v>1.66274655224784</v>
      </c>
    </row>
    <row r="1018" spans="1:64" x14ac:dyDescent="0.25">
      <c r="A1018" s="15" t="str">
        <f t="shared" si="30"/>
        <v>Liquid Assets / Assets--37164</v>
      </c>
      <c r="B1018" s="15" t="str">
        <f t="shared" si="31"/>
        <v>Liquid Assets / Assets</v>
      </c>
      <c r="C1018">
        <v>20</v>
      </c>
      <c r="D1018" s="22">
        <v>37164</v>
      </c>
      <c r="E1018">
        <v>11.468213338512699</v>
      </c>
      <c r="F1018">
        <v>16.508199570957</v>
      </c>
      <c r="G1018">
        <v>26.0481731254071</v>
      </c>
      <c r="H1018">
        <v>19.105243677143299</v>
      </c>
      <c r="I1018">
        <v>10.2522057374777</v>
      </c>
      <c r="J1018">
        <v>17.115054538927001</v>
      </c>
      <c r="K1018">
        <v>26.406170370916001</v>
      </c>
      <c r="L1018">
        <v>19.069250013758101</v>
      </c>
      <c r="M1018">
        <v>10.7655851935772</v>
      </c>
      <c r="N1018">
        <v>18.282047062695401</v>
      </c>
      <c r="O1018">
        <v>28.047456399144298</v>
      </c>
      <c r="P1018">
        <v>20.3219678017871</v>
      </c>
      <c r="Q1018">
        <v>11.0243564512762</v>
      </c>
      <c r="R1018">
        <v>19.270122783083199</v>
      </c>
      <c r="S1018">
        <v>32.001222497354398</v>
      </c>
      <c r="T1018">
        <v>22.453432586299002</v>
      </c>
      <c r="U1018">
        <v>11.3601364587344</v>
      </c>
      <c r="V1018">
        <v>17.751714103044598</v>
      </c>
      <c r="W1018">
        <v>26.782168399998099</v>
      </c>
      <c r="X1018">
        <v>19.724142517226301</v>
      </c>
      <c r="Y1018">
        <v>12.3118272538353</v>
      </c>
      <c r="Z1018">
        <v>20.420755847691002</v>
      </c>
      <c r="AA1018">
        <v>26.138526368063999</v>
      </c>
      <c r="AB1018">
        <v>20.197129033283399</v>
      </c>
      <c r="AC1018">
        <v>6.6908884974712004</v>
      </c>
      <c r="AD1018">
        <v>12.6084432547489</v>
      </c>
      <c r="AE1018">
        <v>22.383310549465001</v>
      </c>
      <c r="AF1018">
        <v>15.402226968294601</v>
      </c>
      <c r="AG1018">
        <v>7.7285008851206598</v>
      </c>
      <c r="AH1018">
        <v>13.479968578161801</v>
      </c>
      <c r="AI1018">
        <v>23.7774210807919</v>
      </c>
      <c r="AJ1018">
        <v>17.102316201654201</v>
      </c>
      <c r="AK1018">
        <v>12.9362470098062</v>
      </c>
      <c r="AL1018">
        <v>19.388653554293601</v>
      </c>
      <c r="AM1018">
        <v>28.5126023313335</v>
      </c>
      <c r="AN1018">
        <v>21.346333523122698</v>
      </c>
      <c r="AO1018">
        <v>8.8540139370668491</v>
      </c>
      <c r="AP1018">
        <v>15.9623434091049</v>
      </c>
      <c r="AQ1018">
        <v>26.406170370916001</v>
      </c>
      <c r="AR1018">
        <v>18.4055060374025</v>
      </c>
      <c r="AS1018">
        <v>9.6769216655964101</v>
      </c>
      <c r="AT1018">
        <v>15.2054214315968</v>
      </c>
      <c r="AU1018">
        <v>22.816309757545302</v>
      </c>
      <c r="AV1018">
        <v>17.095019687617299</v>
      </c>
      <c r="AW1018">
        <v>12.3286310351679</v>
      </c>
      <c r="AX1018">
        <v>20.169889134345102</v>
      </c>
      <c r="AY1018">
        <v>27.960315310820601</v>
      </c>
      <c r="AZ1018">
        <v>20.980015044640101</v>
      </c>
      <c r="BA1018">
        <v>10.442476515766201</v>
      </c>
      <c r="BB1018">
        <v>17.411201031191101</v>
      </c>
      <c r="BC1018">
        <v>25.931955341046098</v>
      </c>
      <c r="BD1018">
        <v>19.447124626407401</v>
      </c>
      <c r="BE1018">
        <v>9.6052066832392704</v>
      </c>
      <c r="BF1018">
        <v>19.816998581004999</v>
      </c>
      <c r="BG1018">
        <v>27.935620966472499</v>
      </c>
      <c r="BH1018">
        <v>23.8501970556913</v>
      </c>
      <c r="BI1018">
        <v>12.4306874496197</v>
      </c>
      <c r="BJ1018">
        <v>18.351578183876899</v>
      </c>
      <c r="BK1018">
        <v>26.119171349183201</v>
      </c>
      <c r="BL1018">
        <v>19.787374346262599</v>
      </c>
    </row>
    <row r="1019" spans="1:64" x14ac:dyDescent="0.25">
      <c r="A1019" s="15" t="str">
        <f t="shared" si="30"/>
        <v>Net Loan Growth (last 4 qtrs)--37164</v>
      </c>
      <c r="B1019" s="15" t="str">
        <f t="shared" si="31"/>
        <v>Net Loan Growth (last 4 qtrs)</v>
      </c>
      <c r="C1019">
        <v>21</v>
      </c>
      <c r="D1019" s="22">
        <v>37164</v>
      </c>
      <c r="E1019">
        <v>2.34</v>
      </c>
      <c r="F1019">
        <v>9.09</v>
      </c>
      <c r="G1019">
        <v>17.504999999999999</v>
      </c>
      <c r="H1019">
        <v>15.4640963855422</v>
      </c>
      <c r="I1019">
        <v>0.88749999999999996</v>
      </c>
      <c r="J1019">
        <v>6.9850000000000003</v>
      </c>
      <c r="K1019">
        <v>13.64</v>
      </c>
      <c r="L1019">
        <v>10.1622248803828</v>
      </c>
      <c r="M1019">
        <v>1.1399999999999999</v>
      </c>
      <c r="N1019">
        <v>7.69</v>
      </c>
      <c r="O1019">
        <v>16.579999999999998</v>
      </c>
      <c r="P1019">
        <v>14.068545757925801</v>
      </c>
      <c r="Q1019">
        <v>4.17</v>
      </c>
      <c r="R1019">
        <v>8.94</v>
      </c>
      <c r="S1019">
        <v>15.445</v>
      </c>
      <c r="T1019">
        <v>15.7495652173913</v>
      </c>
      <c r="U1019">
        <v>0.8</v>
      </c>
      <c r="V1019">
        <v>6.87</v>
      </c>
      <c r="W1019">
        <v>13.8</v>
      </c>
      <c r="X1019">
        <v>11.3331130063966</v>
      </c>
      <c r="Y1019">
        <v>1.95</v>
      </c>
      <c r="Z1019">
        <v>7.97</v>
      </c>
      <c r="AA1019">
        <v>17.38</v>
      </c>
      <c r="AB1019">
        <v>29.364938271604899</v>
      </c>
      <c r="AC1019">
        <v>2.2799999999999998</v>
      </c>
      <c r="AD1019">
        <v>7.57</v>
      </c>
      <c r="AE1019">
        <v>14.225</v>
      </c>
      <c r="AF1019">
        <v>9.2675238095238104</v>
      </c>
      <c r="AG1019">
        <v>0.65249999999999997</v>
      </c>
      <c r="AH1019">
        <v>6.26</v>
      </c>
      <c r="AI1019">
        <v>11.3925</v>
      </c>
      <c r="AJ1019">
        <v>8.6154347826086894</v>
      </c>
      <c r="AK1019">
        <v>-0.63249999999999995</v>
      </c>
      <c r="AL1019">
        <v>5.22</v>
      </c>
      <c r="AM1019">
        <v>11.1775</v>
      </c>
      <c r="AN1019">
        <v>8.0437499999999993</v>
      </c>
      <c r="AO1019">
        <v>-0.22</v>
      </c>
      <c r="AP1019">
        <v>4.8099999999999996</v>
      </c>
      <c r="AQ1019">
        <v>10.945</v>
      </c>
      <c r="AR1019">
        <v>6.5030310880829001</v>
      </c>
      <c r="AS1019">
        <v>4.3499999999999996</v>
      </c>
      <c r="AT1019">
        <v>10.07</v>
      </c>
      <c r="AU1019">
        <v>17.46</v>
      </c>
      <c r="AV1019">
        <v>13.9840559440559</v>
      </c>
      <c r="AW1019">
        <v>0.6825</v>
      </c>
      <c r="AX1019">
        <v>6.7050000000000001</v>
      </c>
      <c r="AY1019">
        <v>13.725</v>
      </c>
      <c r="AZ1019">
        <v>10.001015625000001</v>
      </c>
      <c r="BA1019">
        <v>1.67</v>
      </c>
      <c r="BB1019">
        <v>8.6999999999999993</v>
      </c>
      <c r="BC1019">
        <v>18.504999999999999</v>
      </c>
      <c r="BD1019">
        <v>23.8306878306878</v>
      </c>
      <c r="BE1019">
        <v>1.93</v>
      </c>
      <c r="BF1019">
        <v>8.3800000000000008</v>
      </c>
      <c r="BG1019">
        <v>11.1</v>
      </c>
      <c r="BH1019">
        <v>17.363170731707299</v>
      </c>
      <c r="BI1019">
        <v>5.7975000000000003</v>
      </c>
      <c r="BJ1019">
        <v>12.365</v>
      </c>
      <c r="BK1019">
        <v>23.482500000000002</v>
      </c>
      <c r="BL1019">
        <v>27.842500000000001</v>
      </c>
    </row>
    <row r="1020" spans="1:64" x14ac:dyDescent="0.25">
      <c r="A1020" s="15" t="str">
        <f t="shared" si="30"/>
        <v>Banks w/ Loan Growth (last 4 qtrs)--37164</v>
      </c>
      <c r="B1020" s="15" t="str">
        <f t="shared" si="31"/>
        <v>Banks w/ Loan Growth (last 4 qtrs)</v>
      </c>
      <c r="C1020">
        <v>22</v>
      </c>
      <c r="D1020" s="22">
        <v>37164</v>
      </c>
      <c r="F1020">
        <v>82.142857142857096</v>
      </c>
      <c r="J1020">
        <v>76.511627906976699</v>
      </c>
      <c r="N1020">
        <v>76.617159690683707</v>
      </c>
      <c r="R1020">
        <v>86.956521739130395</v>
      </c>
      <c r="V1020">
        <v>75.776397515527904</v>
      </c>
      <c r="Z1020">
        <v>81.707317073170699</v>
      </c>
      <c r="AD1020">
        <v>81.308411214953296</v>
      </c>
      <c r="AH1020">
        <v>74.193548387096797</v>
      </c>
      <c r="AI1020"/>
      <c r="AK1020"/>
      <c r="AL1020">
        <v>68.0555555555556</v>
      </c>
      <c r="AP1020">
        <v>73.214285714285694</v>
      </c>
      <c r="AT1020">
        <v>87.185354691075503</v>
      </c>
      <c r="AX1020">
        <v>77.394636015325702</v>
      </c>
      <c r="BB1020">
        <v>79.381443298969103</v>
      </c>
      <c r="BF1020">
        <v>71.1111111111111</v>
      </c>
      <c r="BJ1020">
        <v>88.28125</v>
      </c>
    </row>
    <row r="1021" spans="1:64" x14ac:dyDescent="0.25">
      <c r="A1021" s="15" t="str">
        <f t="shared" si="30"/>
        <v>Equity / Assets--37256</v>
      </c>
      <c r="B1021" s="15" t="str">
        <f t="shared" si="31"/>
        <v>Equity / Assets</v>
      </c>
      <c r="C1021">
        <v>1</v>
      </c>
      <c r="D1021" s="22">
        <v>37256</v>
      </c>
      <c r="E1021">
        <v>8.6019990230338497</v>
      </c>
      <c r="F1021">
        <v>9.4666041546451201</v>
      </c>
      <c r="G1021">
        <v>10.7154478158301</v>
      </c>
      <c r="H1021">
        <v>10.0149100550724</v>
      </c>
      <c r="I1021">
        <v>8.1442716837107394</v>
      </c>
      <c r="J1021">
        <v>9.4410282491099906</v>
      </c>
      <c r="K1021">
        <v>11.7536324670123</v>
      </c>
      <c r="L1021">
        <v>10.365900037276999</v>
      </c>
      <c r="M1021">
        <v>8.0089156163995394</v>
      </c>
      <c r="N1021">
        <v>9.3982881343824101</v>
      </c>
      <c r="O1021">
        <v>11.7213118124355</v>
      </c>
      <c r="P1021">
        <v>10.547700793155199</v>
      </c>
      <c r="Q1021">
        <v>9.1457506423147503</v>
      </c>
      <c r="R1021">
        <v>10.3736054657096</v>
      </c>
      <c r="S1021">
        <v>13.210229324996</v>
      </c>
      <c r="T1021">
        <v>11.669141181734201</v>
      </c>
      <c r="U1021">
        <v>8.0287520456952208</v>
      </c>
      <c r="V1021">
        <v>9.2179153540610894</v>
      </c>
      <c r="W1021">
        <v>11.408072115532001</v>
      </c>
      <c r="X1021">
        <v>10.082802486626401</v>
      </c>
      <c r="Y1021">
        <v>8.4145442089387092</v>
      </c>
      <c r="Z1021">
        <v>9.2358316644517195</v>
      </c>
      <c r="AA1021">
        <v>10.6273198515562</v>
      </c>
      <c r="AB1021">
        <v>10.2912535707465</v>
      </c>
      <c r="AC1021">
        <v>8.1227643885364902</v>
      </c>
      <c r="AD1021">
        <v>9.5678192708753702</v>
      </c>
      <c r="AE1021">
        <v>12.026071500090399</v>
      </c>
      <c r="AF1021">
        <v>10.417505366114399</v>
      </c>
      <c r="AG1021">
        <v>8.6371793006450392</v>
      </c>
      <c r="AH1021">
        <v>11.1946459431792</v>
      </c>
      <c r="AI1021">
        <v>14.518310163899001</v>
      </c>
      <c r="AJ1021">
        <v>13.229745577137299</v>
      </c>
      <c r="AK1021">
        <v>8.0409945475214393</v>
      </c>
      <c r="AL1021">
        <v>9.0268149348269606</v>
      </c>
      <c r="AM1021">
        <v>11.3610546963048</v>
      </c>
      <c r="AN1021">
        <v>9.9332863672211396</v>
      </c>
      <c r="AO1021">
        <v>8.5634872825180892</v>
      </c>
      <c r="AP1021">
        <v>10.119140829004699</v>
      </c>
      <c r="AQ1021">
        <v>12.2794133064439</v>
      </c>
      <c r="AR1021">
        <v>10.901349197714</v>
      </c>
      <c r="AS1021">
        <v>7.8649520163414204</v>
      </c>
      <c r="AT1021">
        <v>8.9055112553807092</v>
      </c>
      <c r="AU1021">
        <v>10.875475802066299</v>
      </c>
      <c r="AV1021">
        <v>9.6565320896447506</v>
      </c>
      <c r="AW1021">
        <v>7.9840151687887797</v>
      </c>
      <c r="AX1021">
        <v>8.9955634427684092</v>
      </c>
      <c r="AY1021">
        <v>10.8816659211769</v>
      </c>
      <c r="AZ1021">
        <v>9.8194635461939104</v>
      </c>
      <c r="BA1021">
        <v>8.1022697886322899</v>
      </c>
      <c r="BB1021">
        <v>9.2216385115944099</v>
      </c>
      <c r="BC1021">
        <v>11.731632723276901</v>
      </c>
      <c r="BD1021">
        <v>10.3629696993192</v>
      </c>
      <c r="BE1021">
        <v>8.8716989311529399</v>
      </c>
      <c r="BF1021">
        <v>10.545103475637999</v>
      </c>
      <c r="BG1021">
        <v>14.842963899239701</v>
      </c>
      <c r="BH1021">
        <v>14.9845605789177</v>
      </c>
      <c r="BI1021">
        <v>7.9005377072311402</v>
      </c>
      <c r="BJ1021">
        <v>8.7115248196273196</v>
      </c>
      <c r="BK1021">
        <v>10.640487527192301</v>
      </c>
      <c r="BL1021">
        <v>9.64931411564441</v>
      </c>
    </row>
    <row r="1022" spans="1:64" x14ac:dyDescent="0.25">
      <c r="A1022" s="15" t="str">
        <f t="shared" si="30"/>
        <v>Total Risk Based Capital Ratio--37256</v>
      </c>
      <c r="B1022" s="15" t="str">
        <f t="shared" si="31"/>
        <v>Total Risk Based Capital Ratio</v>
      </c>
      <c r="C1022">
        <v>2</v>
      </c>
      <c r="D1022" s="22">
        <v>37256</v>
      </c>
      <c r="E1022">
        <v>12.17</v>
      </c>
      <c r="F1022">
        <v>13.65</v>
      </c>
      <c r="G1022">
        <v>16.97</v>
      </c>
      <c r="H1022">
        <v>15.2414117647059</v>
      </c>
      <c r="I1022">
        <v>11.574999999999999</v>
      </c>
      <c r="J1022">
        <v>13.85</v>
      </c>
      <c r="K1022">
        <v>17.97</v>
      </c>
      <c r="L1022">
        <v>15.6434326579261</v>
      </c>
      <c r="M1022">
        <v>11.84</v>
      </c>
      <c r="N1022">
        <v>14.34</v>
      </c>
      <c r="O1022">
        <v>19.079999999999998</v>
      </c>
      <c r="P1022">
        <v>17.052263888888898</v>
      </c>
      <c r="Q1022">
        <v>13.54</v>
      </c>
      <c r="R1022">
        <v>16.059999999999999</v>
      </c>
      <c r="S1022">
        <v>19.66</v>
      </c>
      <c r="T1022">
        <v>17.503478260869599</v>
      </c>
      <c r="U1022">
        <v>11.27</v>
      </c>
      <c r="V1022">
        <v>13.24</v>
      </c>
      <c r="W1022">
        <v>16.829999999999998</v>
      </c>
      <c r="X1022">
        <v>14.9939957716702</v>
      </c>
      <c r="Y1022">
        <v>12.012499999999999</v>
      </c>
      <c r="Z1022">
        <v>14.095000000000001</v>
      </c>
      <c r="AA1022">
        <v>17.0975</v>
      </c>
      <c r="AB1022">
        <v>16.2506097560976</v>
      </c>
      <c r="AC1022">
        <v>12.0275</v>
      </c>
      <c r="AD1022">
        <v>14.96</v>
      </c>
      <c r="AE1022">
        <v>18.8475</v>
      </c>
      <c r="AF1022">
        <v>16.081568627450999</v>
      </c>
      <c r="AG1022">
        <v>12.15</v>
      </c>
      <c r="AH1022">
        <v>15.89</v>
      </c>
      <c r="AI1022">
        <v>21.54</v>
      </c>
      <c r="AJ1022">
        <v>20.0868817204301</v>
      </c>
      <c r="AK1022">
        <v>12.307499999999999</v>
      </c>
      <c r="AL1022">
        <v>14.664999999999999</v>
      </c>
      <c r="AM1022">
        <v>17.9175</v>
      </c>
      <c r="AN1022">
        <v>15.7604166666667</v>
      </c>
      <c r="AO1022">
        <v>12.172499999999999</v>
      </c>
      <c r="AP1022">
        <v>14.904999999999999</v>
      </c>
      <c r="AQ1022">
        <v>19.425000000000001</v>
      </c>
      <c r="AR1022">
        <v>16.7037760416667</v>
      </c>
      <c r="AS1022">
        <v>10.96</v>
      </c>
      <c r="AT1022">
        <v>12.63</v>
      </c>
      <c r="AU1022">
        <v>15.79</v>
      </c>
      <c r="AV1022">
        <v>14.031771561771601</v>
      </c>
      <c r="AW1022">
        <v>12.22</v>
      </c>
      <c r="AX1022">
        <v>13.92</v>
      </c>
      <c r="AY1022">
        <v>17.48</v>
      </c>
      <c r="AZ1022">
        <v>15.5875097276265</v>
      </c>
      <c r="BA1022">
        <v>11.015000000000001</v>
      </c>
      <c r="BB1022">
        <v>12.925000000000001</v>
      </c>
      <c r="BC1022">
        <v>16.364999999999998</v>
      </c>
      <c r="BD1022">
        <v>15.23</v>
      </c>
      <c r="BE1022">
        <v>12.5</v>
      </c>
      <c r="BF1022">
        <v>15.02</v>
      </c>
      <c r="BG1022">
        <v>18.59</v>
      </c>
      <c r="BH1022">
        <v>26.2804545454545</v>
      </c>
      <c r="BI1022">
        <v>10.664999999999999</v>
      </c>
      <c r="BJ1022">
        <v>12.09</v>
      </c>
      <c r="BK1022">
        <v>15.52</v>
      </c>
      <c r="BL1022">
        <v>13.68216</v>
      </c>
    </row>
    <row r="1023" spans="1:64" x14ac:dyDescent="0.25">
      <c r="A1023" s="15" t="str">
        <f t="shared" si="30"/>
        <v>Tier 1 Leverage Ratio--37256</v>
      </c>
      <c r="B1023" s="15" t="str">
        <f t="shared" si="31"/>
        <v>Tier 1 Leverage Ratio</v>
      </c>
      <c r="C1023">
        <v>3</v>
      </c>
      <c r="D1023" s="22">
        <v>37256</v>
      </c>
      <c r="E1023">
        <v>8.3000000000000007</v>
      </c>
      <c r="F1023">
        <v>8.9499999999999993</v>
      </c>
      <c r="G1023">
        <v>10.220000000000001</v>
      </c>
      <c r="H1023">
        <v>9.6603529411764697</v>
      </c>
      <c r="I1023">
        <v>7.915</v>
      </c>
      <c r="J1023">
        <v>9.0299999999999994</v>
      </c>
      <c r="K1023">
        <v>11.175000000000001</v>
      </c>
      <c r="L1023">
        <v>10.0293206197855</v>
      </c>
      <c r="M1023">
        <v>7.74</v>
      </c>
      <c r="N1023">
        <v>9.01</v>
      </c>
      <c r="O1023">
        <v>11.28</v>
      </c>
      <c r="P1023">
        <v>10.2417285353535</v>
      </c>
      <c r="Q1023">
        <v>8.57</v>
      </c>
      <c r="R1023">
        <v>10.01</v>
      </c>
      <c r="S1023">
        <v>11.914999999999999</v>
      </c>
      <c r="T1023">
        <v>10.773043478260901</v>
      </c>
      <c r="U1023">
        <v>7.84</v>
      </c>
      <c r="V1023">
        <v>8.82</v>
      </c>
      <c r="W1023">
        <v>10.82</v>
      </c>
      <c r="X1023">
        <v>9.7383720930232602</v>
      </c>
      <c r="Y1023">
        <v>8.0124999999999993</v>
      </c>
      <c r="Z1023">
        <v>8.875</v>
      </c>
      <c r="AA1023">
        <v>10.31</v>
      </c>
      <c r="AB1023">
        <v>9.9179268292682892</v>
      </c>
      <c r="AC1023">
        <v>7.9775</v>
      </c>
      <c r="AD1023">
        <v>9.1349999999999998</v>
      </c>
      <c r="AE1023">
        <v>11.4825</v>
      </c>
      <c r="AF1023">
        <v>10.079411764705901</v>
      </c>
      <c r="AG1023">
        <v>8.3000000000000007</v>
      </c>
      <c r="AH1023">
        <v>10.95</v>
      </c>
      <c r="AI1023">
        <v>14.33</v>
      </c>
      <c r="AJ1023">
        <v>12.8288172043011</v>
      </c>
      <c r="AK1023">
        <v>7.71</v>
      </c>
      <c r="AL1023">
        <v>8.8800000000000008</v>
      </c>
      <c r="AM1023">
        <v>11.48</v>
      </c>
      <c r="AN1023">
        <v>9.8176388888888901</v>
      </c>
      <c r="AO1023">
        <v>8.3324999999999996</v>
      </c>
      <c r="AP1023">
        <v>9.6150000000000002</v>
      </c>
      <c r="AQ1023">
        <v>12.0525</v>
      </c>
      <c r="AR1023">
        <v>10.6459114583333</v>
      </c>
      <c r="AS1023">
        <v>7.71</v>
      </c>
      <c r="AT1023">
        <v>8.5399999999999991</v>
      </c>
      <c r="AU1023">
        <v>10.130000000000001</v>
      </c>
      <c r="AV1023">
        <v>9.2725874125874093</v>
      </c>
      <c r="AW1023">
        <v>7.73</v>
      </c>
      <c r="AX1023">
        <v>8.74</v>
      </c>
      <c r="AY1023">
        <v>10.37</v>
      </c>
      <c r="AZ1023">
        <v>9.4858365758754903</v>
      </c>
      <c r="BA1023">
        <v>7.9950000000000001</v>
      </c>
      <c r="BB1023">
        <v>8.69</v>
      </c>
      <c r="BC1023">
        <v>10.935</v>
      </c>
      <c r="BD1023">
        <v>9.9416847826087</v>
      </c>
      <c r="BE1023">
        <v>8.3825000000000003</v>
      </c>
      <c r="BF1023">
        <v>9.8550000000000004</v>
      </c>
      <c r="BG1023">
        <v>13.9125</v>
      </c>
      <c r="BH1023">
        <v>14.7688636363636</v>
      </c>
      <c r="BI1023">
        <v>7.78</v>
      </c>
      <c r="BJ1023">
        <v>8.48</v>
      </c>
      <c r="BK1023">
        <v>9.8149999999999995</v>
      </c>
      <c r="BL1023">
        <v>9.2875999999999994</v>
      </c>
    </row>
    <row r="1024" spans="1:64" x14ac:dyDescent="0.25">
      <c r="A1024" s="15" t="str">
        <f t="shared" si="30"/>
        <v>ALLL / Nonaccrual Loans--37256</v>
      </c>
      <c r="B1024" s="15" t="str">
        <f t="shared" si="31"/>
        <v>ALLL / Nonaccrual Loans</v>
      </c>
      <c r="C1024">
        <v>4</v>
      </c>
      <c r="D1024" s="22">
        <v>37256</v>
      </c>
      <c r="E1024">
        <v>111.244917483856</v>
      </c>
      <c r="F1024">
        <v>205.48846058400201</v>
      </c>
      <c r="G1024">
        <v>552.90264234035897</v>
      </c>
      <c r="H1024">
        <v>990.22344051272</v>
      </c>
      <c r="I1024">
        <v>111.811023622047</v>
      </c>
      <c r="J1024">
        <v>229.716276754604</v>
      </c>
      <c r="K1024">
        <v>709.25925925925901</v>
      </c>
      <c r="L1024">
        <v>1005.31711312768</v>
      </c>
      <c r="M1024">
        <v>121.054238367368</v>
      </c>
      <c r="N1024">
        <v>252.857142857143</v>
      </c>
      <c r="O1024">
        <v>691.18556956688894</v>
      </c>
      <c r="P1024">
        <v>937.85684004634402</v>
      </c>
      <c r="Q1024">
        <v>117.10491977747699</v>
      </c>
      <c r="R1024">
        <v>188.396088976318</v>
      </c>
      <c r="S1024">
        <v>215.996294319404</v>
      </c>
      <c r="T1024">
        <v>388.05046738253901</v>
      </c>
      <c r="U1024">
        <v>119.781434747407</v>
      </c>
      <c r="V1024">
        <v>222.20995382621899</v>
      </c>
      <c r="W1024">
        <v>656.33088235294099</v>
      </c>
      <c r="X1024">
        <v>941.27197072181696</v>
      </c>
      <c r="Y1024">
        <v>108.701321522527</v>
      </c>
      <c r="Z1024">
        <v>193.26599326599299</v>
      </c>
      <c r="AA1024">
        <v>623.85922330097105</v>
      </c>
      <c r="AB1024">
        <v>1661.93417128346</v>
      </c>
      <c r="AC1024">
        <v>130.257663930463</v>
      </c>
      <c r="AD1024">
        <v>309.01431709832201</v>
      </c>
      <c r="AE1024">
        <v>905.41442175166003</v>
      </c>
      <c r="AF1024">
        <v>1522.6481448637501</v>
      </c>
      <c r="AG1024">
        <v>178.51063829787199</v>
      </c>
      <c r="AH1024">
        <v>468.18181818181802</v>
      </c>
      <c r="AI1024">
        <v>1377.19298245614</v>
      </c>
      <c r="AJ1024">
        <v>71901.838251260502</v>
      </c>
      <c r="AK1024">
        <v>55.792682926829301</v>
      </c>
      <c r="AL1024">
        <v>129.09836065573799</v>
      </c>
      <c r="AM1024">
        <v>490.15151515151501</v>
      </c>
      <c r="AN1024">
        <v>542.41943035655004</v>
      </c>
      <c r="AO1024">
        <v>116.229479438715</v>
      </c>
      <c r="AP1024">
        <v>238.461538461538</v>
      </c>
      <c r="AQ1024">
        <v>717.80970595827603</v>
      </c>
      <c r="AR1024">
        <v>1165.7369122918401</v>
      </c>
      <c r="AS1024">
        <v>121.08273082849399</v>
      </c>
      <c r="AT1024">
        <v>264.409630448364</v>
      </c>
      <c r="AU1024">
        <v>829.419101924448</v>
      </c>
      <c r="AV1024">
        <v>1061.26788063032</v>
      </c>
      <c r="AW1024">
        <v>101.57785610615799</v>
      </c>
      <c r="AX1024">
        <v>198.57142857142901</v>
      </c>
      <c r="AY1024">
        <v>559.55741626794304</v>
      </c>
      <c r="AZ1024">
        <v>779.46748420701795</v>
      </c>
      <c r="BA1024">
        <v>103.67647058823501</v>
      </c>
      <c r="BB1024">
        <v>193.038821954485</v>
      </c>
      <c r="BC1024">
        <v>578.76787678767903</v>
      </c>
      <c r="BD1024">
        <v>913.57979818867602</v>
      </c>
      <c r="BE1024">
        <v>111.10903397981301</v>
      </c>
      <c r="BF1024">
        <v>276.99957680914099</v>
      </c>
      <c r="BG1024">
        <v>1180.04648969142</v>
      </c>
      <c r="BH1024">
        <v>161524.23951451201</v>
      </c>
      <c r="BI1024">
        <v>137.95419695787299</v>
      </c>
      <c r="BJ1024">
        <v>312.27946365561002</v>
      </c>
      <c r="BK1024">
        <v>928.32792207792204</v>
      </c>
      <c r="BL1024">
        <v>1221.3786375309101</v>
      </c>
    </row>
    <row r="1025" spans="1:64" x14ac:dyDescent="0.25">
      <c r="A1025" s="15" t="str">
        <f t="shared" si="30"/>
        <v>[NCL + OREO] / [Total Loans + OREO]--37256</v>
      </c>
      <c r="B1025" s="15" t="str">
        <f t="shared" si="31"/>
        <v>[NCL + OREO] / [Total Loans + OREO]</v>
      </c>
      <c r="C1025">
        <v>5</v>
      </c>
      <c r="D1025" s="22">
        <v>37256</v>
      </c>
      <c r="E1025">
        <v>0.49869633873159303</v>
      </c>
      <c r="F1025">
        <v>1.2055663973444699</v>
      </c>
      <c r="G1025">
        <v>1.8909561313396499</v>
      </c>
      <c r="H1025">
        <v>1.48320281957358</v>
      </c>
      <c r="I1025">
        <v>0.32074126870990699</v>
      </c>
      <c r="J1025">
        <v>0.91127393633396903</v>
      </c>
      <c r="K1025">
        <v>1.81630242173656</v>
      </c>
      <c r="L1025">
        <v>1.2715924817577</v>
      </c>
      <c r="M1025">
        <v>0.26007154436316798</v>
      </c>
      <c r="N1025">
        <v>0.79689090411155705</v>
      </c>
      <c r="O1025">
        <v>1.6918179509789899</v>
      </c>
      <c r="P1025">
        <v>1.19836855259621</v>
      </c>
      <c r="Q1025">
        <v>0.83448865970987696</v>
      </c>
      <c r="R1025">
        <v>1.4587958138902699</v>
      </c>
      <c r="S1025">
        <v>2.6327514351954</v>
      </c>
      <c r="T1025">
        <v>1.8955829940878699</v>
      </c>
      <c r="U1025">
        <v>0.23605572413845399</v>
      </c>
      <c r="V1025">
        <v>0.78263576120536904</v>
      </c>
      <c r="W1025">
        <v>1.6232577829817001</v>
      </c>
      <c r="X1025">
        <v>1.12541138254012</v>
      </c>
      <c r="Y1025">
        <v>0.54303045881498002</v>
      </c>
      <c r="Z1025">
        <v>1.34785997242754</v>
      </c>
      <c r="AA1025">
        <v>2.3934388902594899</v>
      </c>
      <c r="AB1025">
        <v>1.6420848638943599</v>
      </c>
      <c r="AC1025">
        <v>0.37543912882331198</v>
      </c>
      <c r="AD1025">
        <v>0.85765134782756502</v>
      </c>
      <c r="AE1025">
        <v>1.9815548741839599</v>
      </c>
      <c r="AF1025">
        <v>1.3725338919122201</v>
      </c>
      <c r="AG1025">
        <v>0.26512473724461</v>
      </c>
      <c r="AH1025">
        <v>1.0240257567767099</v>
      </c>
      <c r="AI1025">
        <v>1.6267339401726399</v>
      </c>
      <c r="AJ1025">
        <v>1.29767464478344</v>
      </c>
      <c r="AK1025">
        <v>0.53512300647328304</v>
      </c>
      <c r="AL1025">
        <v>1.28935839836097</v>
      </c>
      <c r="AM1025">
        <v>2.1368932488522199</v>
      </c>
      <c r="AN1025">
        <v>1.59605645157937</v>
      </c>
      <c r="AO1025">
        <v>0.29197143358067201</v>
      </c>
      <c r="AP1025">
        <v>0.83759993587207404</v>
      </c>
      <c r="AQ1025">
        <v>1.7474673378007699</v>
      </c>
      <c r="AR1025">
        <v>1.29792700022316</v>
      </c>
      <c r="AS1025">
        <v>0.33242344801491902</v>
      </c>
      <c r="AT1025">
        <v>0.92400092400092404</v>
      </c>
      <c r="AU1025">
        <v>1.7574202602105999</v>
      </c>
      <c r="AV1025">
        <v>1.18798869239919</v>
      </c>
      <c r="AW1025">
        <v>0.43757753467914701</v>
      </c>
      <c r="AX1025">
        <v>0.98728119884145604</v>
      </c>
      <c r="AY1025">
        <v>1.87259362968148</v>
      </c>
      <c r="AZ1025">
        <v>1.31519960477534</v>
      </c>
      <c r="BA1025">
        <v>0.305456236134378</v>
      </c>
      <c r="BB1025">
        <v>1.1927268433009099</v>
      </c>
      <c r="BC1025">
        <v>1.9533660925457099</v>
      </c>
      <c r="BD1025">
        <v>1.4341823436035399</v>
      </c>
      <c r="BE1025">
        <v>0.35219327050264798</v>
      </c>
      <c r="BF1025">
        <v>0.91733844350693206</v>
      </c>
      <c r="BG1025">
        <v>2.5615466241987499</v>
      </c>
      <c r="BH1025">
        <v>1.55568686457713</v>
      </c>
      <c r="BI1025">
        <v>0.15355181671433099</v>
      </c>
      <c r="BJ1025">
        <v>0.46954196336950799</v>
      </c>
      <c r="BK1025">
        <v>1.26664834421345</v>
      </c>
      <c r="BL1025">
        <v>0.84434531089209697</v>
      </c>
    </row>
    <row r="1026" spans="1:64" x14ac:dyDescent="0.25">
      <c r="A1026" s="15" t="str">
        <f t="shared" si="30"/>
        <v>[Noncurrent + Delinquent Loans] / [Capital + ALLL]--37256</v>
      </c>
      <c r="B1026" s="15" t="str">
        <f t="shared" si="31"/>
        <v>[Noncurrent + Delinquent Loans] / [Capital + ALLL]</v>
      </c>
      <c r="C1026">
        <v>6</v>
      </c>
      <c r="D1026" s="22">
        <v>37256</v>
      </c>
      <c r="E1026">
        <v>10.3002309468822</v>
      </c>
      <c r="F1026">
        <v>17.040054310930099</v>
      </c>
      <c r="G1026">
        <v>25.893536121673002</v>
      </c>
      <c r="H1026">
        <v>20.6476618029312</v>
      </c>
      <c r="I1026">
        <v>6.3771455694886097</v>
      </c>
      <c r="J1026">
        <v>13.455882352941201</v>
      </c>
      <c r="K1026">
        <v>22.202228907425098</v>
      </c>
      <c r="L1026">
        <v>16.0729252984491</v>
      </c>
      <c r="M1026">
        <v>5.23207602175584</v>
      </c>
      <c r="N1026">
        <v>11.628477743340699</v>
      </c>
      <c r="O1026">
        <v>21.059261140440299</v>
      </c>
      <c r="P1026">
        <v>14.8825092302915</v>
      </c>
      <c r="Q1026">
        <v>17.371818626367499</v>
      </c>
      <c r="R1026">
        <v>20.439154524933301</v>
      </c>
      <c r="S1026">
        <v>26.927840453283</v>
      </c>
      <c r="T1026">
        <v>22.347751233646999</v>
      </c>
      <c r="U1026">
        <v>5.9771381352430799</v>
      </c>
      <c r="V1026">
        <v>12.296659086933699</v>
      </c>
      <c r="W1026">
        <v>19.821567106283901</v>
      </c>
      <c r="X1026">
        <v>14.6105072528989</v>
      </c>
      <c r="Y1026">
        <v>9.5831830994599603</v>
      </c>
      <c r="Z1026">
        <v>18.451997216156599</v>
      </c>
      <c r="AA1026">
        <v>27.850886470499901</v>
      </c>
      <c r="AB1026">
        <v>21.919330381382</v>
      </c>
      <c r="AC1026">
        <v>7.5888345281856804</v>
      </c>
      <c r="AD1026">
        <v>12.9672751071862</v>
      </c>
      <c r="AE1026">
        <v>20.616454405949899</v>
      </c>
      <c r="AF1026">
        <v>14.939978869616199</v>
      </c>
      <c r="AG1026">
        <v>4.3542984741347199</v>
      </c>
      <c r="AH1026">
        <v>10.610479734486599</v>
      </c>
      <c r="AI1026">
        <v>17.5704225352113</v>
      </c>
      <c r="AJ1026">
        <v>14.0555743236854</v>
      </c>
      <c r="AK1026">
        <v>8.7545203330217696</v>
      </c>
      <c r="AL1026">
        <v>19.183327193248999</v>
      </c>
      <c r="AM1026">
        <v>35.911988220680399</v>
      </c>
      <c r="AN1026">
        <v>23.489185264283599</v>
      </c>
      <c r="AO1026">
        <v>5.1458508420934503</v>
      </c>
      <c r="AP1026">
        <v>11.851472911193399</v>
      </c>
      <c r="AQ1026">
        <v>19.9950098180176</v>
      </c>
      <c r="AR1026">
        <v>14.456797309496899</v>
      </c>
      <c r="AS1026">
        <v>7.15461908122459</v>
      </c>
      <c r="AT1026">
        <v>14.737420951333499</v>
      </c>
      <c r="AU1026">
        <v>23.8210888484113</v>
      </c>
      <c r="AV1026">
        <v>16.9649085134484</v>
      </c>
      <c r="AW1026">
        <v>7.5384169324441901</v>
      </c>
      <c r="AX1026">
        <v>16.097469774398601</v>
      </c>
      <c r="AY1026">
        <v>26.245091961149001</v>
      </c>
      <c r="AZ1026">
        <v>18.7320514763204</v>
      </c>
      <c r="BA1026">
        <v>6.6002798386113399</v>
      </c>
      <c r="BB1026">
        <v>13.8349773254598</v>
      </c>
      <c r="BC1026">
        <v>24.443787805812001</v>
      </c>
      <c r="BD1026">
        <v>17.544932824961499</v>
      </c>
      <c r="BE1026">
        <v>6.1086418187236902</v>
      </c>
      <c r="BF1026">
        <v>13.463855677058</v>
      </c>
      <c r="BG1026">
        <v>22.129185287647001</v>
      </c>
      <c r="BH1026">
        <v>18.884707997150699</v>
      </c>
      <c r="BI1026">
        <v>4.6364800314470198</v>
      </c>
      <c r="BJ1026">
        <v>9.4708444925775801</v>
      </c>
      <c r="BK1026">
        <v>17.477564995031099</v>
      </c>
      <c r="BL1026">
        <v>12.4309735818634</v>
      </c>
    </row>
    <row r="1027" spans="1:64" x14ac:dyDescent="0.25">
      <c r="A1027" s="15" t="str">
        <f t="shared" ref="A1027:A1090" si="32">B1027&amp;"--"&amp;D1027</f>
        <v xml:space="preserve">  Ag [NCL+DQ] / [Capital + ALLL]--37256</v>
      </c>
      <c r="B1027" s="15" t="str">
        <f t="shared" ref="B1027:B1090" si="33">VLOOKUP(C1027,labels,2,FALSE)</f>
        <v xml:space="preserve">  Ag [NCL+DQ] / [Capital + ALLL]</v>
      </c>
      <c r="C1027">
        <v>7</v>
      </c>
      <c r="D1027" s="22">
        <v>37256</v>
      </c>
      <c r="E1027">
        <v>0</v>
      </c>
      <c r="F1027">
        <v>0.16288041148735499</v>
      </c>
      <c r="G1027">
        <v>2.8022224522897501</v>
      </c>
      <c r="H1027">
        <v>2.7702037454475299</v>
      </c>
      <c r="I1027">
        <v>0</v>
      </c>
      <c r="J1027">
        <v>0.32042778129273197</v>
      </c>
      <c r="K1027">
        <v>3.4004542507167699</v>
      </c>
      <c r="L1027">
        <v>2.4753853285664702</v>
      </c>
      <c r="M1027">
        <v>0</v>
      </c>
      <c r="N1027">
        <v>0</v>
      </c>
      <c r="O1027">
        <v>0.77665108780857095</v>
      </c>
      <c r="P1027">
        <v>1.1238196403654901</v>
      </c>
      <c r="Q1027">
        <v>0</v>
      </c>
      <c r="R1027">
        <v>0</v>
      </c>
      <c r="S1027">
        <v>0</v>
      </c>
      <c r="T1027">
        <v>0.103175720897194</v>
      </c>
      <c r="U1027">
        <v>0</v>
      </c>
      <c r="V1027">
        <v>0</v>
      </c>
      <c r="W1027">
        <v>2.3479831426851301</v>
      </c>
      <c r="X1027">
        <v>1.88747876285593</v>
      </c>
      <c r="Y1027">
        <v>0</v>
      </c>
      <c r="Z1027">
        <v>1.12308430060021</v>
      </c>
      <c r="AA1027">
        <v>6.1527407846304802</v>
      </c>
      <c r="AB1027">
        <v>5.0722409640009998</v>
      </c>
      <c r="AC1027">
        <v>0.73789894593937799</v>
      </c>
      <c r="AD1027">
        <v>2.85168419130579</v>
      </c>
      <c r="AE1027">
        <v>6.7612304956754903</v>
      </c>
      <c r="AF1027">
        <v>4.6143265311126198</v>
      </c>
      <c r="AG1027">
        <v>0</v>
      </c>
      <c r="AH1027">
        <v>1.32756713265614</v>
      </c>
      <c r="AI1027">
        <v>4.0653008962868098</v>
      </c>
      <c r="AJ1027">
        <v>2.85784113416286</v>
      </c>
      <c r="AK1027">
        <v>0</v>
      </c>
      <c r="AL1027">
        <v>0</v>
      </c>
      <c r="AM1027">
        <v>2.75906048847872</v>
      </c>
      <c r="AN1027">
        <v>2.0670719126030401</v>
      </c>
      <c r="AO1027">
        <v>0.18083987459288101</v>
      </c>
      <c r="AP1027">
        <v>2.46411374383558</v>
      </c>
      <c r="AQ1027">
        <v>6.3686347658617404</v>
      </c>
      <c r="AR1027">
        <v>4.5029255520929103</v>
      </c>
      <c r="AS1027">
        <v>0</v>
      </c>
      <c r="AT1027">
        <v>0.24138055265338501</v>
      </c>
      <c r="AU1027">
        <v>3.06473829201102</v>
      </c>
      <c r="AV1027">
        <v>2.3099453901062099</v>
      </c>
      <c r="AW1027">
        <v>0</v>
      </c>
      <c r="AX1027">
        <v>0</v>
      </c>
      <c r="AY1027">
        <v>1.2768934755990899</v>
      </c>
      <c r="AZ1027">
        <v>1.25834189453252</v>
      </c>
      <c r="BA1027">
        <v>0</v>
      </c>
      <c r="BB1027">
        <v>0</v>
      </c>
      <c r="BC1027">
        <v>1.0050309804145099</v>
      </c>
      <c r="BD1027">
        <v>1.3609793226718501</v>
      </c>
      <c r="BE1027">
        <v>0</v>
      </c>
      <c r="BF1027">
        <v>0</v>
      </c>
      <c r="BG1027">
        <v>4.6541032212577799E-2</v>
      </c>
      <c r="BH1027">
        <v>1.1304331757564201</v>
      </c>
      <c r="BI1027">
        <v>0</v>
      </c>
      <c r="BJ1027">
        <v>0</v>
      </c>
      <c r="BK1027">
        <v>0</v>
      </c>
      <c r="BL1027">
        <v>0.46528791676074899</v>
      </c>
    </row>
    <row r="1028" spans="1:64" x14ac:dyDescent="0.25">
      <c r="A1028" s="15" t="str">
        <f t="shared" si="32"/>
        <v xml:space="preserve">  CLD [NCL+DQ] / [Capital + ALLL]--37256</v>
      </c>
      <c r="B1028" s="15" t="str">
        <f t="shared" si="33"/>
        <v xml:space="preserve">  CLD [NCL+DQ] / [Capital + ALLL]</v>
      </c>
      <c r="C1028">
        <v>8</v>
      </c>
      <c r="D1028" s="22">
        <v>37256</v>
      </c>
      <c r="E1028">
        <v>0</v>
      </c>
      <c r="F1028">
        <v>0</v>
      </c>
      <c r="G1028">
        <v>9.5893266624973897E-2</v>
      </c>
      <c r="H1028">
        <v>0.61847245670437301</v>
      </c>
      <c r="I1028">
        <v>0</v>
      </c>
      <c r="J1028">
        <v>0</v>
      </c>
      <c r="K1028">
        <v>0</v>
      </c>
      <c r="L1028">
        <v>0.43630718568348598</v>
      </c>
      <c r="M1028">
        <v>0</v>
      </c>
      <c r="N1028">
        <v>0</v>
      </c>
      <c r="O1028">
        <v>0.27489911023622998</v>
      </c>
      <c r="P1028">
        <v>0.68379761801291306</v>
      </c>
      <c r="Q1028">
        <v>0</v>
      </c>
      <c r="R1028">
        <v>0</v>
      </c>
      <c r="S1028">
        <v>1.7359388949508999E-2</v>
      </c>
      <c r="T1028">
        <v>0.100971657289477</v>
      </c>
      <c r="U1028">
        <v>0</v>
      </c>
      <c r="V1028">
        <v>0</v>
      </c>
      <c r="W1028">
        <v>0</v>
      </c>
      <c r="X1028">
        <v>0.47850340728434698</v>
      </c>
      <c r="Y1028">
        <v>0</v>
      </c>
      <c r="Z1028">
        <v>0</v>
      </c>
      <c r="AA1028">
        <v>0.23406906046391401</v>
      </c>
      <c r="AB1028">
        <v>0.69020838738049906</v>
      </c>
      <c r="AC1028">
        <v>0</v>
      </c>
      <c r="AD1028">
        <v>0</v>
      </c>
      <c r="AE1028">
        <v>0</v>
      </c>
      <c r="AF1028">
        <v>0.236433312004241</v>
      </c>
      <c r="AG1028">
        <v>0</v>
      </c>
      <c r="AH1028">
        <v>0</v>
      </c>
      <c r="AI1028">
        <v>0</v>
      </c>
      <c r="AJ1028">
        <v>0.33081075073340899</v>
      </c>
      <c r="AK1028">
        <v>0</v>
      </c>
      <c r="AL1028">
        <v>0</v>
      </c>
      <c r="AM1028">
        <v>0.596314928628073</v>
      </c>
      <c r="AN1028">
        <v>0.96432737320585105</v>
      </c>
      <c r="AO1028">
        <v>0</v>
      </c>
      <c r="AP1028">
        <v>0</v>
      </c>
      <c r="AQ1028">
        <v>0</v>
      </c>
      <c r="AR1028">
        <v>0.25483520447718899</v>
      </c>
      <c r="AS1028">
        <v>0</v>
      </c>
      <c r="AT1028">
        <v>0</v>
      </c>
      <c r="AU1028">
        <v>0.118139834604232</v>
      </c>
      <c r="AV1028">
        <v>0.63944582649266002</v>
      </c>
      <c r="AW1028">
        <v>0</v>
      </c>
      <c r="AX1028">
        <v>0</v>
      </c>
      <c r="AY1028">
        <v>0.14430014430014401</v>
      </c>
      <c r="AZ1028">
        <v>0.66360885578016104</v>
      </c>
      <c r="BA1028">
        <v>0</v>
      </c>
      <c r="BB1028">
        <v>0</v>
      </c>
      <c r="BC1028">
        <v>0</v>
      </c>
      <c r="BD1028">
        <v>0.51313275564802696</v>
      </c>
      <c r="BE1028">
        <v>0</v>
      </c>
      <c r="BF1028">
        <v>0</v>
      </c>
      <c r="BG1028">
        <v>0</v>
      </c>
      <c r="BH1028">
        <v>0.21430905030082201</v>
      </c>
      <c r="BI1028">
        <v>0</v>
      </c>
      <c r="BJ1028">
        <v>0</v>
      </c>
      <c r="BK1028">
        <v>0.85824368682355101</v>
      </c>
      <c r="BL1028">
        <v>1.09593741699027</v>
      </c>
    </row>
    <row r="1029" spans="1:64" x14ac:dyDescent="0.25">
      <c r="A1029" s="15" t="str">
        <f t="shared" si="32"/>
        <v xml:space="preserve">  CRE [NCL+DQ] / [Capital + ALLL]--37256</v>
      </c>
      <c r="B1029" s="15" t="str">
        <f t="shared" si="33"/>
        <v xml:space="preserve">  CRE [NCL+DQ] / [Capital + ALLL]</v>
      </c>
      <c r="C1029">
        <v>9</v>
      </c>
      <c r="D1029" s="22">
        <v>37256</v>
      </c>
      <c r="E1029">
        <v>0</v>
      </c>
      <c r="F1029">
        <v>1.6356638871071201</v>
      </c>
      <c r="G1029">
        <v>4.9780041676313997</v>
      </c>
      <c r="H1029">
        <v>3.6213330785065598</v>
      </c>
      <c r="I1029">
        <v>0</v>
      </c>
      <c r="J1029">
        <v>0.71530758226037205</v>
      </c>
      <c r="K1029">
        <v>4.3399731892593598</v>
      </c>
      <c r="L1029">
        <v>2.9139057211354298</v>
      </c>
      <c r="M1029">
        <v>0</v>
      </c>
      <c r="N1029">
        <v>1.01147078564145</v>
      </c>
      <c r="O1029">
        <v>4.3019863338945701</v>
      </c>
      <c r="P1029">
        <v>3.1123420705081299</v>
      </c>
      <c r="Q1029">
        <v>0.55698919090298005</v>
      </c>
      <c r="R1029">
        <v>2.9758214507129601</v>
      </c>
      <c r="S1029">
        <v>6.1557597297741298</v>
      </c>
      <c r="T1029">
        <v>4.4618038724786002</v>
      </c>
      <c r="U1029">
        <v>0</v>
      </c>
      <c r="V1029">
        <v>0.60296532949355397</v>
      </c>
      <c r="W1029">
        <v>4.2610364683301301</v>
      </c>
      <c r="X1029">
        <v>2.8912134627869599</v>
      </c>
      <c r="Y1029">
        <v>0</v>
      </c>
      <c r="Z1029">
        <v>1.676677784789</v>
      </c>
      <c r="AA1029">
        <v>5.9318782682134996</v>
      </c>
      <c r="AB1029">
        <v>3.80090251783529</v>
      </c>
      <c r="AC1029">
        <v>0</v>
      </c>
      <c r="AD1029">
        <v>0.65318694229788898</v>
      </c>
      <c r="AE1029">
        <v>2.55034904384507</v>
      </c>
      <c r="AF1029">
        <v>1.8007554532200201</v>
      </c>
      <c r="AG1029">
        <v>0</v>
      </c>
      <c r="AH1029">
        <v>0</v>
      </c>
      <c r="AI1029">
        <v>1.48075024679171</v>
      </c>
      <c r="AJ1029">
        <v>1.84719901325976</v>
      </c>
      <c r="AK1029">
        <v>0.53069887260559701</v>
      </c>
      <c r="AL1029">
        <v>2.6011602871455102</v>
      </c>
      <c r="AM1029">
        <v>7.7230711346712004</v>
      </c>
      <c r="AN1029">
        <v>5.4193037733507001</v>
      </c>
      <c r="AO1029">
        <v>0</v>
      </c>
      <c r="AP1029">
        <v>0</v>
      </c>
      <c r="AQ1029">
        <v>2.2389265813438599</v>
      </c>
      <c r="AR1029">
        <v>1.61700949925715</v>
      </c>
      <c r="AS1029">
        <v>0</v>
      </c>
      <c r="AT1029">
        <v>1.22396139814052</v>
      </c>
      <c r="AU1029">
        <v>5.1912095518255796</v>
      </c>
      <c r="AV1029">
        <v>3.62177450294047</v>
      </c>
      <c r="AW1029">
        <v>0</v>
      </c>
      <c r="AX1029">
        <v>1.8588787039010899</v>
      </c>
      <c r="AY1029">
        <v>5.4669703872437401</v>
      </c>
      <c r="AZ1029">
        <v>3.8461483146630102</v>
      </c>
      <c r="BA1029">
        <v>0</v>
      </c>
      <c r="BB1029">
        <v>0.46970531950126798</v>
      </c>
      <c r="BC1029">
        <v>4.5858712483412098</v>
      </c>
      <c r="BD1029">
        <v>3.0854304876027498</v>
      </c>
      <c r="BE1029">
        <v>0</v>
      </c>
      <c r="BF1029">
        <v>1.42143749286921</v>
      </c>
      <c r="BG1029">
        <v>5.2572500890324596</v>
      </c>
      <c r="BH1029">
        <v>3.2435824852398598</v>
      </c>
      <c r="BI1029">
        <v>0</v>
      </c>
      <c r="BJ1029">
        <v>1.38671997001687</v>
      </c>
      <c r="BK1029">
        <v>5.3017764316169798</v>
      </c>
      <c r="BL1029">
        <v>3.3142024278701698</v>
      </c>
    </row>
    <row r="1030" spans="1:64" x14ac:dyDescent="0.25">
      <c r="A1030" s="15" t="str">
        <f t="shared" si="32"/>
        <v xml:space="preserve">  Res RE [NCL+DQ] / [Capital + ALLL]--37256</v>
      </c>
      <c r="B1030" s="15" t="str">
        <f t="shared" si="33"/>
        <v xml:space="preserve">  Res RE [NCL+DQ] / [Capital + ALLL]</v>
      </c>
      <c r="C1030">
        <v>10</v>
      </c>
      <c r="D1030" s="22">
        <v>37256</v>
      </c>
      <c r="E1030">
        <v>0.97315436241610698</v>
      </c>
      <c r="F1030">
        <v>2.1456427710416199</v>
      </c>
      <c r="G1030">
        <v>4.0703308874428901</v>
      </c>
      <c r="H1030">
        <v>3.4936692543976799</v>
      </c>
      <c r="I1030">
        <v>0.121769020484796</v>
      </c>
      <c r="J1030">
        <v>1.4430577223088901</v>
      </c>
      <c r="K1030">
        <v>4.04231164001569</v>
      </c>
      <c r="L1030">
        <v>2.7943217689088899</v>
      </c>
      <c r="M1030">
        <v>0.37863622134907099</v>
      </c>
      <c r="N1030">
        <v>2.2520550574059501</v>
      </c>
      <c r="O1030">
        <v>5.6647275429424999</v>
      </c>
      <c r="P1030">
        <v>3.8624842279848099</v>
      </c>
      <c r="Q1030">
        <v>5.4929868983808099</v>
      </c>
      <c r="R1030">
        <v>7.5556554980886004</v>
      </c>
      <c r="S1030">
        <v>11.3718423210269</v>
      </c>
      <c r="T1030">
        <v>8.4365356788348898</v>
      </c>
      <c r="U1030">
        <v>0.19978205593897599</v>
      </c>
      <c r="V1030">
        <v>1.4806378132118501</v>
      </c>
      <c r="W1030">
        <v>3.7355212355212402</v>
      </c>
      <c r="X1030">
        <v>2.5559071342445199</v>
      </c>
      <c r="Y1030">
        <v>0.57912971557230197</v>
      </c>
      <c r="Z1030">
        <v>2.1068899629088498</v>
      </c>
      <c r="AA1030">
        <v>4.6440913214063198</v>
      </c>
      <c r="AB1030">
        <v>3.3424157260516201</v>
      </c>
      <c r="AC1030">
        <v>1.7361111111111101E-2</v>
      </c>
      <c r="AD1030">
        <v>0.75799735349049702</v>
      </c>
      <c r="AE1030">
        <v>1.7357562913534601</v>
      </c>
      <c r="AF1030">
        <v>1.22950036239588</v>
      </c>
      <c r="AG1030">
        <v>0</v>
      </c>
      <c r="AH1030">
        <v>0.28169014084506999</v>
      </c>
      <c r="AI1030">
        <v>1.27089500912054</v>
      </c>
      <c r="AJ1030">
        <v>1.0692264191884</v>
      </c>
      <c r="AK1030">
        <v>2.2434450265416999</v>
      </c>
      <c r="AL1030">
        <v>5.9647789965051201</v>
      </c>
      <c r="AM1030">
        <v>10.3601517904114</v>
      </c>
      <c r="AN1030">
        <v>7.66644582604546</v>
      </c>
      <c r="AO1030">
        <v>0</v>
      </c>
      <c r="AP1030">
        <v>0.72485350341732602</v>
      </c>
      <c r="AQ1030">
        <v>2.1259766939750402</v>
      </c>
      <c r="AR1030">
        <v>1.4898794611983901</v>
      </c>
      <c r="AS1030">
        <v>0.24894974327057701</v>
      </c>
      <c r="AT1030">
        <v>1.67384819356977</v>
      </c>
      <c r="AU1030">
        <v>4.0726087968350004</v>
      </c>
      <c r="AV1030">
        <v>2.8615343947643299</v>
      </c>
      <c r="AW1030">
        <v>1.83553597650514</v>
      </c>
      <c r="AX1030">
        <v>4.49154403689875</v>
      </c>
      <c r="AY1030">
        <v>7.8594609849019301</v>
      </c>
      <c r="AZ1030">
        <v>5.8524247082888099</v>
      </c>
      <c r="BA1030">
        <v>0</v>
      </c>
      <c r="BB1030">
        <v>1.2606335718421999</v>
      </c>
      <c r="BC1030">
        <v>3.0973743600528101</v>
      </c>
      <c r="BD1030">
        <v>2.5451938495861399</v>
      </c>
      <c r="BE1030">
        <v>0</v>
      </c>
      <c r="BF1030">
        <v>1.2802973081794999</v>
      </c>
      <c r="BG1030">
        <v>3.38291762503634</v>
      </c>
      <c r="BH1030">
        <v>2.46799225166597</v>
      </c>
      <c r="BI1030">
        <v>0</v>
      </c>
      <c r="BJ1030">
        <v>1.40115163147793</v>
      </c>
      <c r="BK1030">
        <v>2.9633956101402301</v>
      </c>
      <c r="BL1030">
        <v>2.1414981186220201</v>
      </c>
    </row>
    <row r="1031" spans="1:64" x14ac:dyDescent="0.25">
      <c r="A1031" s="15" t="str">
        <f t="shared" si="32"/>
        <v xml:space="preserve">  C&amp;I [NCL+DQ] / [Capital + ALLL]--37256</v>
      </c>
      <c r="B1031" s="15" t="str">
        <f t="shared" si="33"/>
        <v xml:space="preserve">  C&amp;I [NCL+DQ] / [Capital + ALLL]</v>
      </c>
      <c r="C1031">
        <v>11</v>
      </c>
      <c r="D1031" s="22">
        <v>37256</v>
      </c>
      <c r="E1031">
        <v>0.78095238095238095</v>
      </c>
      <c r="F1031">
        <v>3.9930303470306399</v>
      </c>
      <c r="G1031">
        <v>6.70638042785958</v>
      </c>
      <c r="H1031">
        <v>5.6352683225293001</v>
      </c>
      <c r="I1031">
        <v>0.43846596177809699</v>
      </c>
      <c r="J1031">
        <v>2.3815137939165298</v>
      </c>
      <c r="K1031">
        <v>5.5171892871421999</v>
      </c>
      <c r="L1031">
        <v>4.09089637562957</v>
      </c>
      <c r="M1031">
        <v>0.16573426340694999</v>
      </c>
      <c r="N1031">
        <v>1.3256793747253299</v>
      </c>
      <c r="O1031">
        <v>4.0161818520849399</v>
      </c>
      <c r="P1031">
        <v>2.9683216278900799</v>
      </c>
      <c r="Q1031">
        <v>2.9284389410218599</v>
      </c>
      <c r="R1031">
        <v>5.4350072328993599</v>
      </c>
      <c r="S1031">
        <v>9.7878183306075695</v>
      </c>
      <c r="T1031">
        <v>6.6078453484428596</v>
      </c>
      <c r="U1031">
        <v>0.33849759145944502</v>
      </c>
      <c r="V1031">
        <v>2.2586798187202102</v>
      </c>
      <c r="W1031">
        <v>5.0237697545933404</v>
      </c>
      <c r="X1031">
        <v>3.82890103891644</v>
      </c>
      <c r="Y1031">
        <v>1.1410011158935101</v>
      </c>
      <c r="Z1031">
        <v>4.0968886837190199</v>
      </c>
      <c r="AA1031">
        <v>7.9971604537364502</v>
      </c>
      <c r="AB1031">
        <v>6.4378952246905001</v>
      </c>
      <c r="AC1031">
        <v>0.818965517241379</v>
      </c>
      <c r="AD1031">
        <v>2.55224289925988</v>
      </c>
      <c r="AE1031">
        <v>5.0934023469452798</v>
      </c>
      <c r="AF1031">
        <v>4.0283898859117198</v>
      </c>
      <c r="AG1031">
        <v>7.8517051855392095E-2</v>
      </c>
      <c r="AH1031">
        <v>0.73353804162401903</v>
      </c>
      <c r="AI1031">
        <v>3.4540019926934602</v>
      </c>
      <c r="AJ1031">
        <v>2.8052751217009999</v>
      </c>
      <c r="AK1031">
        <v>1.1178132273844601</v>
      </c>
      <c r="AL1031">
        <v>2.83175403156508</v>
      </c>
      <c r="AM1031">
        <v>6.0082887707289903</v>
      </c>
      <c r="AN1031">
        <v>5.5970875071653898</v>
      </c>
      <c r="AO1031">
        <v>0.26741401294554601</v>
      </c>
      <c r="AP1031">
        <v>1.8974311493903899</v>
      </c>
      <c r="AQ1031">
        <v>4.8914493160346701</v>
      </c>
      <c r="AR1031">
        <v>3.6676080226099601</v>
      </c>
      <c r="AS1031">
        <v>0.53745381256298297</v>
      </c>
      <c r="AT1031">
        <v>2.5745257452574499</v>
      </c>
      <c r="AU1031">
        <v>6.1938061938061901</v>
      </c>
      <c r="AV1031">
        <v>4.41494361954895</v>
      </c>
      <c r="AW1031">
        <v>0.63369125154022199</v>
      </c>
      <c r="AX1031">
        <v>2.6887074287990398</v>
      </c>
      <c r="AY1031">
        <v>5.9865721745617302</v>
      </c>
      <c r="AZ1031">
        <v>4.2781412260110301</v>
      </c>
      <c r="BA1031">
        <v>1.23430337268353</v>
      </c>
      <c r="BB1031">
        <v>4.3372995554955498</v>
      </c>
      <c r="BC1031">
        <v>10.0829054310678</v>
      </c>
      <c r="BD1031">
        <v>7.4134277578320296</v>
      </c>
      <c r="BE1031">
        <v>0</v>
      </c>
      <c r="BF1031">
        <v>1.2247368467069999</v>
      </c>
      <c r="BG1031">
        <v>3.3460519219144098</v>
      </c>
      <c r="BH1031">
        <v>2.50097427304466</v>
      </c>
      <c r="BI1031">
        <v>0.40311864955118898</v>
      </c>
      <c r="BJ1031">
        <v>2.2586798187202102</v>
      </c>
      <c r="BK1031">
        <v>4.7434789484871196</v>
      </c>
      <c r="BL1031">
        <v>3.8407044670996</v>
      </c>
    </row>
    <row r="1032" spans="1:64" x14ac:dyDescent="0.25">
      <c r="A1032" s="15" t="str">
        <f t="shared" si="32"/>
        <v xml:space="preserve">  Ind [NCL+DQ] / [Capital + ALLL]--37256</v>
      </c>
      <c r="B1032" s="15" t="str">
        <f t="shared" si="33"/>
        <v xml:space="preserve">  Ind [NCL+DQ] / [Capital + ALLL]</v>
      </c>
      <c r="C1032">
        <v>12</v>
      </c>
      <c r="D1032" s="22">
        <v>37256</v>
      </c>
      <c r="E1032">
        <v>0.84452443582998704</v>
      </c>
      <c r="F1032">
        <v>1.7221317198045101</v>
      </c>
      <c r="G1032">
        <v>3.4586466165413499</v>
      </c>
      <c r="H1032">
        <v>4.0139914534728396</v>
      </c>
      <c r="I1032">
        <v>0.46732453731627099</v>
      </c>
      <c r="J1032">
        <v>1.26395618285233</v>
      </c>
      <c r="K1032">
        <v>2.8641683339768602</v>
      </c>
      <c r="L1032">
        <v>2.1424480636602299</v>
      </c>
      <c r="M1032">
        <v>0.318680592782563</v>
      </c>
      <c r="N1032">
        <v>1.25418171364446</v>
      </c>
      <c r="O1032">
        <v>2.9791792076004402</v>
      </c>
      <c r="P1032">
        <v>2.3064914305198299</v>
      </c>
      <c r="Q1032">
        <v>0.77416624690060898</v>
      </c>
      <c r="R1032">
        <v>2.4798512089274598</v>
      </c>
      <c r="S1032">
        <v>3.3145297158968701</v>
      </c>
      <c r="T1032">
        <v>2.3149227914128101</v>
      </c>
      <c r="U1032">
        <v>0.456393660277155</v>
      </c>
      <c r="V1032">
        <v>1.28601423072437</v>
      </c>
      <c r="W1032">
        <v>2.7683468268477398</v>
      </c>
      <c r="X1032">
        <v>1.9928548754486699</v>
      </c>
      <c r="Y1032">
        <v>0.80032658776087395</v>
      </c>
      <c r="Z1032">
        <v>1.4652766887556901</v>
      </c>
      <c r="AA1032">
        <v>2.9689574012855799</v>
      </c>
      <c r="AB1032">
        <v>2.4615447772444101</v>
      </c>
      <c r="AC1032">
        <v>0.31359957119058102</v>
      </c>
      <c r="AD1032">
        <v>1.00050455493723</v>
      </c>
      <c r="AE1032">
        <v>2.4965760327179698</v>
      </c>
      <c r="AF1032">
        <v>1.65104694217921</v>
      </c>
      <c r="AG1032">
        <v>0.25715808950355901</v>
      </c>
      <c r="AH1032">
        <v>1.1542321846771499</v>
      </c>
      <c r="AI1032">
        <v>2.7706734867860199</v>
      </c>
      <c r="AJ1032">
        <v>4.8278969357139596</v>
      </c>
      <c r="AK1032">
        <v>0.65670341547269895</v>
      </c>
      <c r="AL1032">
        <v>1.76694129576105</v>
      </c>
      <c r="AM1032">
        <v>3.7937491167742201</v>
      </c>
      <c r="AN1032">
        <v>2.4128253161220798</v>
      </c>
      <c r="AO1032">
        <v>0.36287447037059101</v>
      </c>
      <c r="AP1032">
        <v>1.10134806672745</v>
      </c>
      <c r="AQ1032">
        <v>2.35494293254605</v>
      </c>
      <c r="AR1032">
        <v>1.7071683988405599</v>
      </c>
      <c r="AS1032">
        <v>0.50041701417848194</v>
      </c>
      <c r="AT1032">
        <v>1.26395618285233</v>
      </c>
      <c r="AU1032">
        <v>2.8417588991923401</v>
      </c>
      <c r="AV1032">
        <v>2.1100661531462199</v>
      </c>
      <c r="AW1032">
        <v>0.68688222482827899</v>
      </c>
      <c r="AX1032">
        <v>1.7160686427457099</v>
      </c>
      <c r="AY1032">
        <v>3.3979914706287002</v>
      </c>
      <c r="AZ1032">
        <v>2.44391545825115</v>
      </c>
      <c r="BA1032">
        <v>0.282815299593142</v>
      </c>
      <c r="BB1032">
        <v>1.01736227849788</v>
      </c>
      <c r="BC1032">
        <v>2.53633556460484</v>
      </c>
      <c r="BD1032">
        <v>2.0195242606165</v>
      </c>
      <c r="BE1032">
        <v>0.765958579280415</v>
      </c>
      <c r="BF1032">
        <v>2.4983794078991299</v>
      </c>
      <c r="BG1032">
        <v>6.7422395519974803</v>
      </c>
      <c r="BH1032">
        <v>8.0416143550532695</v>
      </c>
      <c r="BI1032">
        <v>0.31206372488075201</v>
      </c>
      <c r="BJ1032">
        <v>0.81829626521191801</v>
      </c>
      <c r="BK1032">
        <v>1.9536658232379001</v>
      </c>
      <c r="BL1032">
        <v>1.4720509517249101</v>
      </c>
    </row>
    <row r="1033" spans="1:64" x14ac:dyDescent="0.25">
      <c r="A1033" s="15" t="str">
        <f t="shared" si="32"/>
        <v xml:space="preserve">  OREO / [Capital + ALLL]--37256</v>
      </c>
      <c r="B1033" s="15" t="str">
        <f t="shared" si="33"/>
        <v xml:space="preserve">  OREO / [Capital + ALLL]</v>
      </c>
      <c r="C1033">
        <v>13</v>
      </c>
      <c r="D1033" s="22">
        <v>37256</v>
      </c>
      <c r="E1033">
        <v>0</v>
      </c>
      <c r="F1033">
        <v>0</v>
      </c>
      <c r="G1033">
        <v>0.46153846153846201</v>
      </c>
      <c r="H1033">
        <v>0.57330450923318999</v>
      </c>
      <c r="I1033">
        <v>0</v>
      </c>
      <c r="J1033">
        <v>0</v>
      </c>
      <c r="K1033">
        <v>0.63566986630077404</v>
      </c>
      <c r="L1033">
        <v>0.70568945722996801</v>
      </c>
      <c r="M1033">
        <v>0</v>
      </c>
      <c r="N1033">
        <v>0</v>
      </c>
      <c r="O1033">
        <v>1.1106012343438101</v>
      </c>
      <c r="P1033">
        <v>1.05488723930277</v>
      </c>
      <c r="Q1033">
        <v>0.147803297862733</v>
      </c>
      <c r="R1033">
        <v>0.36975411351451298</v>
      </c>
      <c r="S1033">
        <v>1.60793098826679</v>
      </c>
      <c r="T1033">
        <v>1.3504162180841499</v>
      </c>
      <c r="U1033">
        <v>0</v>
      </c>
      <c r="V1033">
        <v>0</v>
      </c>
      <c r="W1033">
        <v>0.52498950020999602</v>
      </c>
      <c r="X1033">
        <v>0.74453257616462398</v>
      </c>
      <c r="Y1033">
        <v>0</v>
      </c>
      <c r="Z1033">
        <v>0.115575469174167</v>
      </c>
      <c r="AA1033">
        <v>0.91855827570113302</v>
      </c>
      <c r="AB1033">
        <v>0.82232251576235904</v>
      </c>
      <c r="AC1033">
        <v>0</v>
      </c>
      <c r="AD1033">
        <v>0</v>
      </c>
      <c r="AE1033">
        <v>0.86388983154495402</v>
      </c>
      <c r="AF1033">
        <v>0.67628694728663596</v>
      </c>
      <c r="AG1033">
        <v>0</v>
      </c>
      <c r="AH1033">
        <v>0</v>
      </c>
      <c r="AI1033">
        <v>0.13337482772418099</v>
      </c>
      <c r="AJ1033">
        <v>0.62298743508945598</v>
      </c>
      <c r="AK1033">
        <v>0</v>
      </c>
      <c r="AL1033">
        <v>0</v>
      </c>
      <c r="AM1033">
        <v>0.46141223932486097</v>
      </c>
      <c r="AN1033">
        <v>0.73627711973490195</v>
      </c>
      <c r="AO1033">
        <v>0</v>
      </c>
      <c r="AP1033">
        <v>0</v>
      </c>
      <c r="AQ1033">
        <v>0.49594418021498998</v>
      </c>
      <c r="AR1033">
        <v>0.51879565322981402</v>
      </c>
      <c r="AS1033">
        <v>0</v>
      </c>
      <c r="AT1033">
        <v>0</v>
      </c>
      <c r="AU1033">
        <v>0.78716679587333804</v>
      </c>
      <c r="AV1033">
        <v>0.73306527942720001</v>
      </c>
      <c r="AW1033">
        <v>0</v>
      </c>
      <c r="AX1033">
        <v>0</v>
      </c>
      <c r="AY1033">
        <v>0.97269255710065605</v>
      </c>
      <c r="AZ1033">
        <v>0.87240124841585998</v>
      </c>
      <c r="BA1033">
        <v>0</v>
      </c>
      <c r="BB1033">
        <v>0</v>
      </c>
      <c r="BC1033">
        <v>1.1425208506293401</v>
      </c>
      <c r="BD1033">
        <v>0.96009954167923395</v>
      </c>
      <c r="BE1033">
        <v>0</v>
      </c>
      <c r="BF1033">
        <v>0</v>
      </c>
      <c r="BG1033">
        <v>0.299924778441231</v>
      </c>
      <c r="BH1033">
        <v>0.97367249548734403</v>
      </c>
      <c r="BI1033">
        <v>0</v>
      </c>
      <c r="BJ1033">
        <v>0</v>
      </c>
      <c r="BK1033">
        <v>8.4607346213689302E-2</v>
      </c>
      <c r="BL1033">
        <v>0.575158179551719</v>
      </c>
    </row>
    <row r="1034" spans="1:64" x14ac:dyDescent="0.25">
      <c r="A1034" s="15" t="str">
        <f t="shared" si="32"/>
        <v>ROAA--37256</v>
      </c>
      <c r="B1034" s="15" t="str">
        <f t="shared" si="33"/>
        <v>ROAA</v>
      </c>
      <c r="C1034">
        <v>14</v>
      </c>
      <c r="D1034" s="22">
        <v>37256</v>
      </c>
      <c r="E1034">
        <v>0.93</v>
      </c>
      <c r="F1034">
        <v>1.27</v>
      </c>
      <c r="G1034">
        <v>1.62</v>
      </c>
      <c r="H1034">
        <v>1.25211764705882</v>
      </c>
      <c r="I1034">
        <v>0.86</v>
      </c>
      <c r="J1034">
        <v>1.18</v>
      </c>
      <c r="K1034">
        <v>1.5549999999999999</v>
      </c>
      <c r="L1034">
        <v>1.2082955899880801</v>
      </c>
      <c r="M1034">
        <v>0.66</v>
      </c>
      <c r="N1034">
        <v>1.03</v>
      </c>
      <c r="O1034">
        <v>1.38</v>
      </c>
      <c r="P1034">
        <v>0.93754040404040395</v>
      </c>
      <c r="Q1034">
        <v>1.06</v>
      </c>
      <c r="R1034">
        <v>1.25</v>
      </c>
      <c r="S1034">
        <v>1.425</v>
      </c>
      <c r="T1034">
        <v>1.3217391304347801</v>
      </c>
      <c r="U1034">
        <v>0.77</v>
      </c>
      <c r="V1034">
        <v>1.17</v>
      </c>
      <c r="W1034">
        <v>1.55</v>
      </c>
      <c r="X1034">
        <v>1.16799154334038</v>
      </c>
      <c r="Y1034">
        <v>0.96250000000000002</v>
      </c>
      <c r="Z1034">
        <v>1.21</v>
      </c>
      <c r="AA1034">
        <v>1.5874999999999999</v>
      </c>
      <c r="AB1034">
        <v>1.28646341463415</v>
      </c>
      <c r="AC1034">
        <v>0.87</v>
      </c>
      <c r="AD1034">
        <v>1.0649999999999999</v>
      </c>
      <c r="AE1034">
        <v>1.41</v>
      </c>
      <c r="AF1034">
        <v>1.1477450980392201</v>
      </c>
      <c r="AG1034">
        <v>0.9</v>
      </c>
      <c r="AH1034">
        <v>1.2</v>
      </c>
      <c r="AI1034">
        <v>1.62</v>
      </c>
      <c r="AJ1034">
        <v>2.1694623655914</v>
      </c>
      <c r="AK1034">
        <v>0.96250000000000002</v>
      </c>
      <c r="AL1034">
        <v>1.26</v>
      </c>
      <c r="AM1034">
        <v>1.62</v>
      </c>
      <c r="AN1034">
        <v>1.21722222222222</v>
      </c>
      <c r="AO1034">
        <v>0.82</v>
      </c>
      <c r="AP1034">
        <v>1.105</v>
      </c>
      <c r="AQ1034">
        <v>1.4675</v>
      </c>
      <c r="AR1034">
        <v>1.1472916666666699</v>
      </c>
      <c r="AS1034">
        <v>0.88</v>
      </c>
      <c r="AT1034">
        <v>1.19</v>
      </c>
      <c r="AU1034">
        <v>1.53</v>
      </c>
      <c r="AV1034">
        <v>1.23515151515152</v>
      </c>
      <c r="AW1034">
        <v>0.91</v>
      </c>
      <c r="AX1034">
        <v>1.23</v>
      </c>
      <c r="AY1034">
        <v>1.53</v>
      </c>
      <c r="AZ1034">
        <v>1.2191439688715999</v>
      </c>
      <c r="BA1034">
        <v>0.70250000000000001</v>
      </c>
      <c r="BB1034">
        <v>1.0349999999999999</v>
      </c>
      <c r="BC1034">
        <v>1.4724999999999999</v>
      </c>
      <c r="BD1034">
        <v>1.0845108695652199</v>
      </c>
      <c r="BE1034">
        <v>0.82</v>
      </c>
      <c r="BF1034">
        <v>1.31</v>
      </c>
      <c r="BG1034">
        <v>2.0750000000000002</v>
      </c>
      <c r="BH1034">
        <v>3.3568181818181801</v>
      </c>
      <c r="BI1034">
        <v>0.72499999999999998</v>
      </c>
      <c r="BJ1034">
        <v>1.22</v>
      </c>
      <c r="BK1034">
        <v>1.57</v>
      </c>
      <c r="BL1034">
        <v>1.1492800000000001</v>
      </c>
    </row>
    <row r="1035" spans="1:64" x14ac:dyDescent="0.25">
      <c r="A1035" s="15" t="str">
        <f t="shared" si="32"/>
        <v>NIM--37256</v>
      </c>
      <c r="B1035" s="15" t="str">
        <f t="shared" si="33"/>
        <v>NIM</v>
      </c>
      <c r="C1035">
        <v>15</v>
      </c>
      <c r="D1035" s="22">
        <v>37256</v>
      </c>
      <c r="E1035">
        <v>4.24</v>
      </c>
      <c r="F1035">
        <v>4.63</v>
      </c>
      <c r="G1035">
        <v>5.19</v>
      </c>
      <c r="H1035">
        <v>4.9795294117647098</v>
      </c>
      <c r="I1035">
        <v>4.1100000000000003</v>
      </c>
      <c r="J1035">
        <v>4.49</v>
      </c>
      <c r="K1035">
        <v>4.95</v>
      </c>
      <c r="L1035">
        <v>4.5447675804529197</v>
      </c>
      <c r="M1035">
        <v>3.79</v>
      </c>
      <c r="N1035">
        <v>4.2699999999999996</v>
      </c>
      <c r="O1035">
        <v>4.78</v>
      </c>
      <c r="P1035">
        <v>4.2956161616161603</v>
      </c>
      <c r="Q1035">
        <v>4.47</v>
      </c>
      <c r="R1035">
        <v>4.8</v>
      </c>
      <c r="S1035">
        <v>5.3049999999999997</v>
      </c>
      <c r="T1035">
        <v>4.8604347826087002</v>
      </c>
      <c r="U1035">
        <v>4.13</v>
      </c>
      <c r="V1035">
        <v>4.5</v>
      </c>
      <c r="W1035">
        <v>4.9400000000000004</v>
      </c>
      <c r="X1035">
        <v>4.5230021141649104</v>
      </c>
      <c r="Y1035">
        <v>4.47</v>
      </c>
      <c r="Z1035">
        <v>4.92</v>
      </c>
      <c r="AA1035">
        <v>5.2275</v>
      </c>
      <c r="AB1035">
        <v>4.9121951219512203</v>
      </c>
      <c r="AC1035">
        <v>4.0999999999999996</v>
      </c>
      <c r="AD1035">
        <v>4.34</v>
      </c>
      <c r="AE1035">
        <v>4.6950000000000003</v>
      </c>
      <c r="AF1035">
        <v>4.3574509803921604</v>
      </c>
      <c r="AG1035">
        <v>3.96</v>
      </c>
      <c r="AH1035">
        <v>4.3499999999999996</v>
      </c>
      <c r="AI1035">
        <v>5.0999999999999996</v>
      </c>
      <c r="AJ1035">
        <v>5.2826881720430103</v>
      </c>
      <c r="AK1035">
        <v>3.9624999999999999</v>
      </c>
      <c r="AL1035">
        <v>4.24</v>
      </c>
      <c r="AM1035">
        <v>4.835</v>
      </c>
      <c r="AN1035">
        <v>4.3302777777777797</v>
      </c>
      <c r="AO1035">
        <v>4.0199999999999996</v>
      </c>
      <c r="AP1035">
        <v>4.38</v>
      </c>
      <c r="AQ1035">
        <v>4.7549999999999999</v>
      </c>
      <c r="AR1035">
        <v>4.3848697916666701</v>
      </c>
      <c r="AS1035">
        <v>4.13</v>
      </c>
      <c r="AT1035">
        <v>4.5199999999999996</v>
      </c>
      <c r="AU1035">
        <v>4.97</v>
      </c>
      <c r="AV1035">
        <v>4.5972727272727303</v>
      </c>
      <c r="AW1035">
        <v>4.1399999999999997</v>
      </c>
      <c r="AX1035">
        <v>4.5199999999999996</v>
      </c>
      <c r="AY1035">
        <v>4.91</v>
      </c>
      <c r="AZ1035">
        <v>4.5592217898832699</v>
      </c>
      <c r="BA1035">
        <v>4.1475</v>
      </c>
      <c r="BB1035">
        <v>4.62</v>
      </c>
      <c r="BC1035">
        <v>5.1074999999999999</v>
      </c>
      <c r="BD1035">
        <v>4.6246739130434804</v>
      </c>
      <c r="BE1035">
        <v>4.01</v>
      </c>
      <c r="BF1035">
        <v>4.7450000000000001</v>
      </c>
      <c r="BG1035">
        <v>5.16</v>
      </c>
      <c r="BH1035">
        <v>6.0243181818181801</v>
      </c>
      <c r="BI1035">
        <v>4.2350000000000003</v>
      </c>
      <c r="BJ1035">
        <v>4.75</v>
      </c>
      <c r="BK1035">
        <v>5.21</v>
      </c>
      <c r="BL1035">
        <v>4.7375999999999996</v>
      </c>
    </row>
    <row r="1036" spans="1:64" x14ac:dyDescent="0.25">
      <c r="A1036" s="15" t="str">
        <f t="shared" si="32"/>
        <v>Provisions / Avg Assets--37256</v>
      </c>
      <c r="B1036" s="15" t="str">
        <f t="shared" si="33"/>
        <v>Provisions / Avg Assets</v>
      </c>
      <c r="C1036">
        <v>16</v>
      </c>
      <c r="D1036" s="22">
        <v>37256</v>
      </c>
      <c r="E1036">
        <v>0.09</v>
      </c>
      <c r="F1036">
        <v>0.19</v>
      </c>
      <c r="G1036">
        <v>0.32</v>
      </c>
      <c r="H1036">
        <v>0.502352941176471</v>
      </c>
      <c r="I1036">
        <v>0.05</v>
      </c>
      <c r="J1036">
        <v>0.14000000000000001</v>
      </c>
      <c r="K1036">
        <v>0.3</v>
      </c>
      <c r="L1036">
        <v>0.23488676996424299</v>
      </c>
      <c r="M1036">
        <v>7.0000000000000007E-2</v>
      </c>
      <c r="N1036">
        <v>0.19</v>
      </c>
      <c r="O1036">
        <v>0.38</v>
      </c>
      <c r="P1036">
        <v>0.308217171717172</v>
      </c>
      <c r="Q1036">
        <v>0.125</v>
      </c>
      <c r="R1036">
        <v>0.18</v>
      </c>
      <c r="S1036">
        <v>0.35</v>
      </c>
      <c r="T1036">
        <v>0.226521739130435</v>
      </c>
      <c r="U1036">
        <v>0.05</v>
      </c>
      <c r="V1036">
        <v>0.15</v>
      </c>
      <c r="W1036">
        <v>0.31</v>
      </c>
      <c r="X1036">
        <v>0.21881606765327699</v>
      </c>
      <c r="Y1036">
        <v>3.2500000000000001E-2</v>
      </c>
      <c r="Z1036">
        <v>0.13500000000000001</v>
      </c>
      <c r="AA1036">
        <v>0.2475</v>
      </c>
      <c r="AB1036">
        <v>0.176707317073171</v>
      </c>
      <c r="AC1036">
        <v>5.7500000000000002E-2</v>
      </c>
      <c r="AD1036">
        <v>0.14000000000000001</v>
      </c>
      <c r="AE1036">
        <v>0.26</v>
      </c>
      <c r="AF1036">
        <v>0.21009803921568601</v>
      </c>
      <c r="AG1036">
        <v>0</v>
      </c>
      <c r="AH1036">
        <v>0.12</v>
      </c>
      <c r="AI1036">
        <v>0.42</v>
      </c>
      <c r="AJ1036">
        <v>0.98548387096774204</v>
      </c>
      <c r="AK1036">
        <v>5.7500000000000002E-2</v>
      </c>
      <c r="AL1036">
        <v>0.12</v>
      </c>
      <c r="AM1036">
        <v>0.24249999999999999</v>
      </c>
      <c r="AN1036">
        <v>0.189444444444444</v>
      </c>
      <c r="AO1036">
        <v>0</v>
      </c>
      <c r="AP1036">
        <v>0.11</v>
      </c>
      <c r="AQ1036">
        <v>0.23</v>
      </c>
      <c r="AR1036">
        <v>0.16640625000000001</v>
      </c>
      <c r="AS1036">
        <v>0.08</v>
      </c>
      <c r="AT1036">
        <v>0.18</v>
      </c>
      <c r="AU1036">
        <v>0.33</v>
      </c>
      <c r="AV1036">
        <v>0.26482517482517498</v>
      </c>
      <c r="AW1036">
        <v>7.0000000000000007E-2</v>
      </c>
      <c r="AX1036">
        <v>0.14000000000000001</v>
      </c>
      <c r="AY1036">
        <v>0.28000000000000003</v>
      </c>
      <c r="AZ1036">
        <v>0.208249027237354</v>
      </c>
      <c r="BA1036">
        <v>0.1</v>
      </c>
      <c r="BB1036">
        <v>0.22</v>
      </c>
      <c r="BC1036">
        <v>0.44750000000000001</v>
      </c>
      <c r="BD1036">
        <v>0.32673913043478298</v>
      </c>
      <c r="BE1036">
        <v>0.04</v>
      </c>
      <c r="BF1036">
        <v>0.11</v>
      </c>
      <c r="BG1036">
        <v>0.39250000000000002</v>
      </c>
      <c r="BH1036">
        <v>1.2629545454545501</v>
      </c>
      <c r="BI1036">
        <v>8.5000000000000006E-2</v>
      </c>
      <c r="BJ1036">
        <v>0.18</v>
      </c>
      <c r="BK1036">
        <v>0.36</v>
      </c>
      <c r="BL1036">
        <v>0.24751999999999999</v>
      </c>
    </row>
    <row r="1037" spans="1:64" x14ac:dyDescent="0.25">
      <c r="A1037" s="15" t="str">
        <f t="shared" si="32"/>
        <v>Negative Earners (last 4 qtrs)--37256</v>
      </c>
      <c r="B1037" s="15" t="str">
        <f t="shared" si="33"/>
        <v>Negative Earners (last 4 qtrs)</v>
      </c>
      <c r="C1037">
        <v>17</v>
      </c>
      <c r="D1037" s="22">
        <v>37256</v>
      </c>
      <c r="F1037">
        <v>2.3529411764705901</v>
      </c>
      <c r="H1037">
        <v>2</v>
      </c>
      <c r="J1037">
        <v>2.9239766081871301</v>
      </c>
      <c r="L1037">
        <v>25</v>
      </c>
      <c r="N1037">
        <v>8.1311881188118793</v>
      </c>
      <c r="P1037">
        <v>657</v>
      </c>
      <c r="R1037">
        <v>0</v>
      </c>
      <c r="T1037">
        <v>0</v>
      </c>
      <c r="V1037">
        <v>3.9501039501039501</v>
      </c>
      <c r="X1037">
        <v>19</v>
      </c>
      <c r="Z1037">
        <v>1.2195121951219501</v>
      </c>
      <c r="AB1037">
        <v>1</v>
      </c>
      <c r="AD1037">
        <v>0</v>
      </c>
      <c r="AF1037">
        <v>0</v>
      </c>
      <c r="AH1037">
        <v>3.2258064516128999</v>
      </c>
      <c r="AI1037"/>
      <c r="AJ1037">
        <v>3</v>
      </c>
      <c r="AK1037"/>
      <c r="AL1037">
        <v>2.7777777777777799</v>
      </c>
      <c r="AN1037">
        <v>2</v>
      </c>
      <c r="AP1037">
        <v>2.0512820512820502</v>
      </c>
      <c r="AR1037">
        <v>8</v>
      </c>
      <c r="AT1037">
        <v>1.1441647597254001</v>
      </c>
      <c r="AV1037">
        <v>5</v>
      </c>
      <c r="AX1037">
        <v>3.0651340996168601</v>
      </c>
      <c r="AZ1037">
        <v>8</v>
      </c>
      <c r="BB1037">
        <v>5.9139784946236604</v>
      </c>
      <c r="BD1037">
        <v>11</v>
      </c>
      <c r="BF1037">
        <v>6.8181818181818201</v>
      </c>
      <c r="BH1037">
        <v>3</v>
      </c>
      <c r="BJ1037">
        <v>6.2992125984251999</v>
      </c>
      <c r="BL1037">
        <v>8</v>
      </c>
    </row>
    <row r="1038" spans="1:64" x14ac:dyDescent="0.25">
      <c r="A1038" s="15" t="str">
        <f t="shared" si="32"/>
        <v>Noncore Funding / Liab--37256</v>
      </c>
      <c r="B1038" s="15" t="str">
        <f t="shared" si="33"/>
        <v>Noncore Funding / Liab</v>
      </c>
      <c r="C1038">
        <v>18</v>
      </c>
      <c r="D1038" s="22">
        <v>37256</v>
      </c>
      <c r="E1038">
        <v>11.864832085651001</v>
      </c>
      <c r="F1038">
        <v>16.288983903420501</v>
      </c>
      <c r="G1038">
        <v>23.782652716841</v>
      </c>
      <c r="H1038">
        <v>18.6765557884416</v>
      </c>
      <c r="I1038">
        <v>9.7316652094338103</v>
      </c>
      <c r="J1038">
        <v>14.3973811818335</v>
      </c>
      <c r="K1038">
        <v>21.393654479160201</v>
      </c>
      <c r="L1038">
        <v>17.0383483589892</v>
      </c>
      <c r="M1038">
        <v>13.1955335365999</v>
      </c>
      <c r="N1038">
        <v>19.709366553479601</v>
      </c>
      <c r="O1038">
        <v>28.069717677061401</v>
      </c>
      <c r="P1038">
        <v>22.429231232498299</v>
      </c>
      <c r="Q1038">
        <v>13.5741701306002</v>
      </c>
      <c r="R1038">
        <v>17.974761465066202</v>
      </c>
      <c r="S1038">
        <v>24.2373486627428</v>
      </c>
      <c r="T1038">
        <v>19.6717375957918</v>
      </c>
      <c r="U1038">
        <v>8.8458505815099606</v>
      </c>
      <c r="V1038">
        <v>13.4045211859593</v>
      </c>
      <c r="W1038">
        <v>21.545531221824699</v>
      </c>
      <c r="X1038">
        <v>16.519927623193698</v>
      </c>
      <c r="Y1038">
        <v>12.054479239138301</v>
      </c>
      <c r="Z1038">
        <v>17.055163943016701</v>
      </c>
      <c r="AA1038">
        <v>22.768423868805499</v>
      </c>
      <c r="AB1038">
        <v>18.465406811482001</v>
      </c>
      <c r="AC1038">
        <v>9.8797666980586492</v>
      </c>
      <c r="AD1038">
        <v>14.0420222724188</v>
      </c>
      <c r="AE1038">
        <v>18.3343761650316</v>
      </c>
      <c r="AF1038">
        <v>15.2242705753255</v>
      </c>
      <c r="AG1038">
        <v>12.0146004661595</v>
      </c>
      <c r="AH1038">
        <v>16.398028506727101</v>
      </c>
      <c r="AI1038">
        <v>24.761078673221299</v>
      </c>
      <c r="AJ1038">
        <v>23.7757101138968</v>
      </c>
      <c r="AK1038">
        <v>9.7796957873506294</v>
      </c>
      <c r="AL1038">
        <v>14.157824755632101</v>
      </c>
      <c r="AM1038">
        <v>20.024129244033801</v>
      </c>
      <c r="AN1038">
        <v>15.8775601938748</v>
      </c>
      <c r="AO1038">
        <v>9.1914734816835892</v>
      </c>
      <c r="AP1038">
        <v>13.496155551768201</v>
      </c>
      <c r="AQ1038">
        <v>18.924922283865602</v>
      </c>
      <c r="AR1038">
        <v>14.6299669289739</v>
      </c>
      <c r="AS1038">
        <v>10.965858997355101</v>
      </c>
      <c r="AT1038">
        <v>16.13297643832</v>
      </c>
      <c r="AU1038">
        <v>22.4346076458752</v>
      </c>
      <c r="AV1038">
        <v>18.2309790226806</v>
      </c>
      <c r="AW1038">
        <v>8.9665633095746209</v>
      </c>
      <c r="AX1038">
        <v>13.416993980715199</v>
      </c>
      <c r="AY1038">
        <v>21.641505422070999</v>
      </c>
      <c r="AZ1038">
        <v>15.9228803005491</v>
      </c>
      <c r="BA1038">
        <v>10.4909147567716</v>
      </c>
      <c r="BB1038">
        <v>16.3222338818704</v>
      </c>
      <c r="BC1038">
        <v>24.2712976985156</v>
      </c>
      <c r="BD1038">
        <v>19.035932474155501</v>
      </c>
      <c r="BE1038">
        <v>9.9887798528126801</v>
      </c>
      <c r="BF1038">
        <v>17.052524114575998</v>
      </c>
      <c r="BG1038">
        <v>27.764507099890501</v>
      </c>
      <c r="BH1038">
        <v>29.758554983495198</v>
      </c>
      <c r="BI1038">
        <v>8.8899430240825197</v>
      </c>
      <c r="BJ1038">
        <v>13.3263387144208</v>
      </c>
      <c r="BK1038">
        <v>21.5479023585542</v>
      </c>
      <c r="BL1038">
        <v>17.528725843792699</v>
      </c>
    </row>
    <row r="1039" spans="1:64" x14ac:dyDescent="0.25">
      <c r="A1039" s="15" t="str">
        <f t="shared" si="32"/>
        <v>Brokered Dep / Liab--37256</v>
      </c>
      <c r="B1039" s="15" t="str">
        <f t="shared" si="33"/>
        <v>Brokered Dep / Liab</v>
      </c>
      <c r="C1039">
        <v>19</v>
      </c>
      <c r="D1039" s="22">
        <v>37256</v>
      </c>
      <c r="E1039">
        <v>0</v>
      </c>
      <c r="F1039">
        <v>0</v>
      </c>
      <c r="G1039">
        <v>0</v>
      </c>
      <c r="H1039">
        <v>0.90990058716435795</v>
      </c>
      <c r="I1039">
        <v>0</v>
      </c>
      <c r="J1039">
        <v>0</v>
      </c>
      <c r="K1039">
        <v>0</v>
      </c>
      <c r="L1039">
        <v>0.98743325027255302</v>
      </c>
      <c r="M1039">
        <v>0</v>
      </c>
      <c r="N1039">
        <v>0</v>
      </c>
      <c r="O1039">
        <v>0</v>
      </c>
      <c r="P1039">
        <v>0.86126693416906597</v>
      </c>
      <c r="Q1039">
        <v>0</v>
      </c>
      <c r="R1039">
        <v>0</v>
      </c>
      <c r="S1039">
        <v>0</v>
      </c>
      <c r="T1039">
        <v>0.21505591105965499</v>
      </c>
      <c r="U1039">
        <v>0</v>
      </c>
      <c r="V1039">
        <v>0</v>
      </c>
      <c r="W1039">
        <v>0.15578923941467801</v>
      </c>
      <c r="X1039">
        <v>1.23859918693158</v>
      </c>
      <c r="Y1039">
        <v>0</v>
      </c>
      <c r="Z1039">
        <v>0</v>
      </c>
      <c r="AA1039">
        <v>0</v>
      </c>
      <c r="AB1039">
        <v>0.21401504524204201</v>
      </c>
      <c r="AC1039">
        <v>0</v>
      </c>
      <c r="AD1039">
        <v>0</v>
      </c>
      <c r="AE1039">
        <v>0</v>
      </c>
      <c r="AF1039">
        <v>0.45751625983518801</v>
      </c>
      <c r="AG1039">
        <v>0</v>
      </c>
      <c r="AH1039">
        <v>0</v>
      </c>
      <c r="AI1039">
        <v>0.13157505691730001</v>
      </c>
      <c r="AJ1039">
        <v>2.0101784404562801</v>
      </c>
      <c r="AK1039">
        <v>0</v>
      </c>
      <c r="AL1039">
        <v>0</v>
      </c>
      <c r="AM1039">
        <v>1.344162873658</v>
      </c>
      <c r="AN1039">
        <v>1.1955273449888499</v>
      </c>
      <c r="AO1039">
        <v>0</v>
      </c>
      <c r="AP1039">
        <v>0</v>
      </c>
      <c r="AQ1039">
        <v>0</v>
      </c>
      <c r="AR1039">
        <v>0.620297238071846</v>
      </c>
      <c r="AS1039">
        <v>0</v>
      </c>
      <c r="AT1039">
        <v>0</v>
      </c>
      <c r="AU1039">
        <v>0.21094264996704001</v>
      </c>
      <c r="AV1039">
        <v>1.17639226367547</v>
      </c>
      <c r="AW1039">
        <v>0</v>
      </c>
      <c r="AX1039">
        <v>0</v>
      </c>
      <c r="AY1039">
        <v>0</v>
      </c>
      <c r="AZ1039">
        <v>0.60116452032788403</v>
      </c>
      <c r="BA1039">
        <v>0</v>
      </c>
      <c r="BB1039">
        <v>0</v>
      </c>
      <c r="BC1039">
        <v>0.74470270360796198</v>
      </c>
      <c r="BD1039">
        <v>1.5244597493054</v>
      </c>
      <c r="BE1039">
        <v>0</v>
      </c>
      <c r="BF1039">
        <v>0</v>
      </c>
      <c r="BG1039">
        <v>1.4063031220089499</v>
      </c>
      <c r="BH1039">
        <v>3.3162643116330601</v>
      </c>
      <c r="BI1039">
        <v>0</v>
      </c>
      <c r="BJ1039">
        <v>0</v>
      </c>
      <c r="BK1039">
        <v>0.140541745533142</v>
      </c>
      <c r="BL1039">
        <v>1.58477119365469</v>
      </c>
    </row>
    <row r="1040" spans="1:64" x14ac:dyDescent="0.25">
      <c r="A1040" s="15" t="str">
        <f t="shared" si="32"/>
        <v>Liquid Assets / Assets--37256</v>
      </c>
      <c r="B1040" s="15" t="str">
        <f t="shared" si="33"/>
        <v>Liquid Assets / Assets</v>
      </c>
      <c r="C1040">
        <v>20</v>
      </c>
      <c r="D1040" s="22">
        <v>37256</v>
      </c>
      <c r="E1040">
        <v>11.7168830528935</v>
      </c>
      <c r="F1040">
        <v>19.539680543327901</v>
      </c>
      <c r="G1040">
        <v>26.689079275566598</v>
      </c>
      <c r="H1040">
        <v>20.9624273158338</v>
      </c>
      <c r="I1040">
        <v>12.214590280571199</v>
      </c>
      <c r="J1040">
        <v>19.627183377424299</v>
      </c>
      <c r="K1040">
        <v>29.331570718596701</v>
      </c>
      <c r="L1040">
        <v>21.4247703328017</v>
      </c>
      <c r="M1040">
        <v>11.198066965222401</v>
      </c>
      <c r="N1040">
        <v>18.907128848770199</v>
      </c>
      <c r="O1040">
        <v>28.767944405703599</v>
      </c>
      <c r="P1040">
        <v>21.005674668716999</v>
      </c>
      <c r="Q1040">
        <v>11.5608667108439</v>
      </c>
      <c r="R1040">
        <v>21.872178776189699</v>
      </c>
      <c r="S1040">
        <v>28.765242336526502</v>
      </c>
      <c r="T1040">
        <v>22.194089901253701</v>
      </c>
      <c r="U1040">
        <v>13.121674662014801</v>
      </c>
      <c r="V1040">
        <v>20.2230251980186</v>
      </c>
      <c r="W1040">
        <v>29.4307067089131</v>
      </c>
      <c r="X1040">
        <v>21.9708740577789</v>
      </c>
      <c r="Y1040">
        <v>12.813738837588399</v>
      </c>
      <c r="Z1040">
        <v>22.651207640726099</v>
      </c>
      <c r="AA1040">
        <v>31.846108582175599</v>
      </c>
      <c r="AB1040">
        <v>23.2120201545799</v>
      </c>
      <c r="AC1040">
        <v>10.140926427927001</v>
      </c>
      <c r="AD1040">
        <v>18.870477702790399</v>
      </c>
      <c r="AE1040">
        <v>27.9820035049894</v>
      </c>
      <c r="AF1040">
        <v>19.9643367474733</v>
      </c>
      <c r="AG1040">
        <v>8.0588697578052404</v>
      </c>
      <c r="AH1040">
        <v>15.4243542435424</v>
      </c>
      <c r="AI1040">
        <v>24.971528512161399</v>
      </c>
      <c r="AJ1040">
        <v>18.6882781471522</v>
      </c>
      <c r="AK1040">
        <v>13.1477120623742</v>
      </c>
      <c r="AL1040">
        <v>20.504473770566001</v>
      </c>
      <c r="AM1040">
        <v>30.394723782720799</v>
      </c>
      <c r="AN1040">
        <v>21.822533048057998</v>
      </c>
      <c r="AO1040">
        <v>13.304455002552199</v>
      </c>
      <c r="AP1040">
        <v>21.543399118160298</v>
      </c>
      <c r="AQ1040">
        <v>30.7987448639226</v>
      </c>
      <c r="AR1040">
        <v>22.781625465877099</v>
      </c>
      <c r="AS1040">
        <v>11.1077342637223</v>
      </c>
      <c r="AT1040">
        <v>17.2409286216079</v>
      </c>
      <c r="AU1040">
        <v>24.377703558286399</v>
      </c>
      <c r="AV1040">
        <v>18.725662265462901</v>
      </c>
      <c r="AW1040">
        <v>13.435698472194799</v>
      </c>
      <c r="AX1040">
        <v>21.331990397085999</v>
      </c>
      <c r="AY1040">
        <v>30.699057759116201</v>
      </c>
      <c r="AZ1040">
        <v>22.3588014073556</v>
      </c>
      <c r="BA1040">
        <v>11.812565722737</v>
      </c>
      <c r="BB1040">
        <v>18.6991647637795</v>
      </c>
      <c r="BC1040">
        <v>27.5129243890438</v>
      </c>
      <c r="BD1040">
        <v>21.217508495871201</v>
      </c>
      <c r="BE1040">
        <v>8.6387494509424094</v>
      </c>
      <c r="BF1040">
        <v>18.6543226565758</v>
      </c>
      <c r="BG1040">
        <v>29.847616965331401</v>
      </c>
      <c r="BH1040">
        <v>22.4430214366059</v>
      </c>
      <c r="BI1040">
        <v>13.017262428287699</v>
      </c>
      <c r="BJ1040">
        <v>19.197607260726102</v>
      </c>
      <c r="BK1040">
        <v>26.582348448331899</v>
      </c>
      <c r="BL1040">
        <v>21.362157666192498</v>
      </c>
    </row>
    <row r="1041" spans="1:64" x14ac:dyDescent="0.25">
      <c r="A1041" s="15" t="str">
        <f t="shared" si="32"/>
        <v>Net Loan Growth (last 4 qtrs)--37256</v>
      </c>
      <c r="B1041" s="15" t="str">
        <f t="shared" si="33"/>
        <v>Net Loan Growth (last 4 qtrs)</v>
      </c>
      <c r="C1041">
        <v>21</v>
      </c>
      <c r="D1041" s="22">
        <v>37256</v>
      </c>
      <c r="E1041">
        <v>3.41</v>
      </c>
      <c r="F1041">
        <v>9.15</v>
      </c>
      <c r="G1041">
        <v>16</v>
      </c>
      <c r="H1041">
        <v>15.4569047619048</v>
      </c>
      <c r="I1041">
        <v>-7.0000000000000007E-2</v>
      </c>
      <c r="J1041">
        <v>6.74</v>
      </c>
      <c r="K1041">
        <v>13.26</v>
      </c>
      <c r="L1041">
        <v>9.6981512605042006</v>
      </c>
      <c r="M1041">
        <v>-0.01</v>
      </c>
      <c r="N1041">
        <v>7.0449999999999999</v>
      </c>
      <c r="O1041">
        <v>16.7075</v>
      </c>
      <c r="P1041">
        <v>13.8394391315585</v>
      </c>
      <c r="Q1041">
        <v>1.84</v>
      </c>
      <c r="R1041">
        <v>9.34</v>
      </c>
      <c r="S1041">
        <v>15.67</v>
      </c>
      <c r="T1041">
        <v>11.394782608695699</v>
      </c>
      <c r="U1041">
        <v>-0.82</v>
      </c>
      <c r="V1041">
        <v>5.95</v>
      </c>
      <c r="W1041">
        <v>13.01</v>
      </c>
      <c r="X1041">
        <v>9.8565671641791006</v>
      </c>
      <c r="Y1041">
        <v>2.81</v>
      </c>
      <c r="Z1041">
        <v>9.4700000000000006</v>
      </c>
      <c r="AA1041">
        <v>15.98</v>
      </c>
      <c r="AB1041">
        <v>31.135061728395101</v>
      </c>
      <c r="AC1041">
        <v>3.1425000000000001</v>
      </c>
      <c r="AD1041">
        <v>7.31</v>
      </c>
      <c r="AE1041">
        <v>12.97</v>
      </c>
      <c r="AF1041">
        <v>9.5001960784313706</v>
      </c>
      <c r="AG1041">
        <v>0.72250000000000003</v>
      </c>
      <c r="AH1041">
        <v>7.6449999999999996</v>
      </c>
      <c r="AI1041">
        <v>11.895</v>
      </c>
      <c r="AJ1041">
        <v>10.9</v>
      </c>
      <c r="AK1041">
        <v>-0.64500000000000002</v>
      </c>
      <c r="AL1041">
        <v>4.6500000000000004</v>
      </c>
      <c r="AM1041">
        <v>10.6</v>
      </c>
      <c r="AN1041">
        <v>7.3544444444444403</v>
      </c>
      <c r="AO1041">
        <v>-0.5625</v>
      </c>
      <c r="AP1041">
        <v>5.35</v>
      </c>
      <c r="AQ1041">
        <v>10.44</v>
      </c>
      <c r="AR1041">
        <v>6.3516145833333297</v>
      </c>
      <c r="AS1041">
        <v>3.89</v>
      </c>
      <c r="AT1041">
        <v>9.8000000000000007</v>
      </c>
      <c r="AU1041">
        <v>17.63</v>
      </c>
      <c r="AV1041">
        <v>13.4131701631702</v>
      </c>
      <c r="AW1041">
        <v>-0.48499999999999999</v>
      </c>
      <c r="AX1041">
        <v>5.67</v>
      </c>
      <c r="AY1041">
        <v>12.074999999999999</v>
      </c>
      <c r="AZ1041">
        <v>8.70929411764706</v>
      </c>
      <c r="BA1041">
        <v>2.08</v>
      </c>
      <c r="BB1041">
        <v>10.4</v>
      </c>
      <c r="BC1041">
        <v>17.975000000000001</v>
      </c>
      <c r="BD1041">
        <v>15.8926373626374</v>
      </c>
      <c r="BE1041">
        <v>-3.0274999999999999</v>
      </c>
      <c r="BF1041">
        <v>6.8049999999999997</v>
      </c>
      <c r="BG1041">
        <v>11.672499999999999</v>
      </c>
      <c r="BH1041">
        <v>12.817380952381001</v>
      </c>
      <c r="BI1041">
        <v>5.17</v>
      </c>
      <c r="BJ1041">
        <v>11.87</v>
      </c>
      <c r="BK1041">
        <v>22.96</v>
      </c>
      <c r="BL1041">
        <v>24.345447154471501</v>
      </c>
    </row>
    <row r="1042" spans="1:64" x14ac:dyDescent="0.25">
      <c r="A1042" s="15" t="str">
        <f t="shared" si="32"/>
        <v>Banks w/ Loan Growth (last 4 qtrs)--37256</v>
      </c>
      <c r="B1042" s="15" t="str">
        <f t="shared" si="33"/>
        <v>Banks w/ Loan Growth (last 4 qtrs)</v>
      </c>
      <c r="C1042">
        <v>22</v>
      </c>
      <c r="D1042" s="22">
        <v>37256</v>
      </c>
      <c r="F1042">
        <v>82.352941176470594</v>
      </c>
      <c r="J1042">
        <v>74.035087719298204</v>
      </c>
      <c r="N1042">
        <v>73.180693069306898</v>
      </c>
      <c r="R1042">
        <v>82.608695652173907</v>
      </c>
      <c r="V1042">
        <v>70.062370062370107</v>
      </c>
      <c r="Z1042">
        <v>81.707317073170699</v>
      </c>
      <c r="AD1042">
        <v>84.615384615384599</v>
      </c>
      <c r="AH1042">
        <v>77.419354838709694</v>
      </c>
      <c r="AI1042"/>
      <c r="AK1042"/>
      <c r="AL1042">
        <v>69.4444444444444</v>
      </c>
      <c r="AP1042">
        <v>71.025641025640994</v>
      </c>
      <c r="AT1042">
        <v>84.439359267734503</v>
      </c>
      <c r="AX1042">
        <v>72.030651340996201</v>
      </c>
      <c r="BB1042">
        <v>79.569892473118301</v>
      </c>
      <c r="BF1042">
        <v>65.909090909090907</v>
      </c>
      <c r="BJ1042">
        <v>84.251968503936993</v>
      </c>
    </row>
    <row r="1043" spans="1:64" x14ac:dyDescent="0.25">
      <c r="A1043" s="15" t="str">
        <f t="shared" si="32"/>
        <v>Equity / Assets--37346</v>
      </c>
      <c r="B1043" s="15" t="str">
        <f t="shared" si="33"/>
        <v>Equity / Assets</v>
      </c>
      <c r="C1043">
        <v>1</v>
      </c>
      <c r="D1043" s="22">
        <v>37346</v>
      </c>
      <c r="E1043">
        <v>8.8329027296130995</v>
      </c>
      <c r="F1043">
        <v>9.5796625354636404</v>
      </c>
      <c r="G1043">
        <v>10.899605081237199</v>
      </c>
      <c r="H1043">
        <v>10.2213558269078</v>
      </c>
      <c r="I1043">
        <v>8.2237976052774702</v>
      </c>
      <c r="J1043">
        <v>9.53325076687047</v>
      </c>
      <c r="K1043">
        <v>11.867121598252</v>
      </c>
      <c r="L1043">
        <v>10.5094014659492</v>
      </c>
      <c r="M1043">
        <v>8.0568798604300298</v>
      </c>
      <c r="N1043">
        <v>9.3858890651492004</v>
      </c>
      <c r="O1043">
        <v>11.7068277639142</v>
      </c>
      <c r="P1043">
        <v>10.4987931298345</v>
      </c>
      <c r="Q1043">
        <v>9.1934736693999604</v>
      </c>
      <c r="R1043">
        <v>9.9366926169903298</v>
      </c>
      <c r="S1043">
        <v>12.8940679793941</v>
      </c>
      <c r="T1043">
        <v>11.5922900652038</v>
      </c>
      <c r="U1043">
        <v>8.0854847875904898</v>
      </c>
      <c r="V1043">
        <v>9.3993731843095691</v>
      </c>
      <c r="W1043">
        <v>11.55997557575</v>
      </c>
      <c r="X1043">
        <v>10.250965489687699</v>
      </c>
      <c r="Y1043">
        <v>8.4155040002161208</v>
      </c>
      <c r="Z1043">
        <v>9.4055601407923</v>
      </c>
      <c r="AA1043">
        <v>10.902611011544</v>
      </c>
      <c r="AB1043">
        <v>10.451365918122301</v>
      </c>
      <c r="AC1043">
        <v>8.3805809208662705</v>
      </c>
      <c r="AD1043">
        <v>9.4293056797722699</v>
      </c>
      <c r="AE1043">
        <v>11.822347543177299</v>
      </c>
      <c r="AF1043">
        <v>10.3719649436142</v>
      </c>
      <c r="AG1043">
        <v>8.9565091355540591</v>
      </c>
      <c r="AH1043">
        <v>11.3163735700871</v>
      </c>
      <c r="AI1043">
        <v>14.9155503785673</v>
      </c>
      <c r="AJ1043">
        <v>12.912642854946601</v>
      </c>
      <c r="AK1043">
        <v>7.9576389593745498</v>
      </c>
      <c r="AL1043">
        <v>9.3114321555349697</v>
      </c>
      <c r="AM1043">
        <v>11.800384856028501</v>
      </c>
      <c r="AN1043">
        <v>10.1720620715202</v>
      </c>
      <c r="AO1043">
        <v>8.6398174447114808</v>
      </c>
      <c r="AP1043">
        <v>10.0948704258902</v>
      </c>
      <c r="AQ1043">
        <v>12.404682633444301</v>
      </c>
      <c r="AR1043">
        <v>10.9606024635733</v>
      </c>
      <c r="AS1043">
        <v>7.99985170355541</v>
      </c>
      <c r="AT1043">
        <v>9.0841284147061607</v>
      </c>
      <c r="AU1043">
        <v>11.2453377125039</v>
      </c>
      <c r="AV1043">
        <v>9.9692032086923401</v>
      </c>
      <c r="AW1043">
        <v>7.96488458320347</v>
      </c>
      <c r="AX1043">
        <v>9.3317162991166107</v>
      </c>
      <c r="AY1043">
        <v>10.9049561572741</v>
      </c>
      <c r="AZ1043">
        <v>9.8615458488933605</v>
      </c>
      <c r="BA1043">
        <v>8.0727390338919403</v>
      </c>
      <c r="BB1043">
        <v>9.4489007106936604</v>
      </c>
      <c r="BC1043">
        <v>12.037651745068301</v>
      </c>
      <c r="BD1043">
        <v>10.533451817829199</v>
      </c>
      <c r="BE1043">
        <v>9.3121096460791097</v>
      </c>
      <c r="BF1043">
        <v>10.8328986263259</v>
      </c>
      <c r="BG1043">
        <v>14.6675520876567</v>
      </c>
      <c r="BH1043">
        <v>14.342864168984599</v>
      </c>
      <c r="BI1043">
        <v>7.9238630148765701</v>
      </c>
      <c r="BJ1043">
        <v>9.2915607050608902</v>
      </c>
      <c r="BK1043">
        <v>10.9782260404548</v>
      </c>
      <c r="BL1043">
        <v>9.9833767014258203</v>
      </c>
    </row>
    <row r="1044" spans="1:64" x14ac:dyDescent="0.25">
      <c r="A1044" s="15" t="str">
        <f t="shared" si="32"/>
        <v>Total Risk Based Capital Ratio--37346</v>
      </c>
      <c r="B1044" s="15" t="str">
        <f t="shared" si="33"/>
        <v>Total Risk Based Capital Ratio</v>
      </c>
      <c r="C1044">
        <v>2</v>
      </c>
      <c r="D1044" s="22">
        <v>37346</v>
      </c>
      <c r="E1044">
        <v>12.58</v>
      </c>
      <c r="F1044">
        <v>13.77</v>
      </c>
      <c r="G1044">
        <v>17.34</v>
      </c>
      <c r="H1044">
        <v>15.6211764705882</v>
      </c>
      <c r="I1044">
        <v>11.87</v>
      </c>
      <c r="J1044">
        <v>14.1</v>
      </c>
      <c r="K1044">
        <v>18.114999999999998</v>
      </c>
      <c r="L1044">
        <v>15.810839328537201</v>
      </c>
      <c r="M1044">
        <v>11.98</v>
      </c>
      <c r="N1044">
        <v>14.48</v>
      </c>
      <c r="O1044">
        <v>19.14</v>
      </c>
      <c r="P1044">
        <v>17.098917919959199</v>
      </c>
      <c r="Q1044">
        <v>13.83</v>
      </c>
      <c r="R1044">
        <v>15.58</v>
      </c>
      <c r="S1044">
        <v>19.925000000000001</v>
      </c>
      <c r="T1044">
        <v>17.6404347826087</v>
      </c>
      <c r="U1044">
        <v>11.55</v>
      </c>
      <c r="V1044">
        <v>13.31</v>
      </c>
      <c r="W1044">
        <v>16.934999999999999</v>
      </c>
      <c r="X1044">
        <v>15.063269639065799</v>
      </c>
      <c r="Y1044">
        <v>12.422499999999999</v>
      </c>
      <c r="Z1044">
        <v>14.215</v>
      </c>
      <c r="AA1044">
        <v>16.925000000000001</v>
      </c>
      <c r="AB1044">
        <v>16.335625</v>
      </c>
      <c r="AC1044">
        <v>12.29</v>
      </c>
      <c r="AD1044">
        <v>15.185</v>
      </c>
      <c r="AE1044">
        <v>19.002500000000001</v>
      </c>
      <c r="AF1044">
        <v>16.4166666666667</v>
      </c>
      <c r="AG1044">
        <v>12.34</v>
      </c>
      <c r="AH1044">
        <v>16.059999999999999</v>
      </c>
      <c r="AI1044">
        <v>21.71</v>
      </c>
      <c r="AJ1044">
        <v>20.281935483870999</v>
      </c>
      <c r="AK1044">
        <v>13.074999999999999</v>
      </c>
      <c r="AL1044">
        <v>14.9</v>
      </c>
      <c r="AM1044">
        <v>18.585000000000001</v>
      </c>
      <c r="AN1044">
        <v>16.2054929577465</v>
      </c>
      <c r="AO1044">
        <v>12.33</v>
      </c>
      <c r="AP1044">
        <v>15.25</v>
      </c>
      <c r="AQ1044">
        <v>19.71</v>
      </c>
      <c r="AR1044">
        <v>16.922137203166201</v>
      </c>
      <c r="AS1044">
        <v>11.25</v>
      </c>
      <c r="AT1044">
        <v>12.82</v>
      </c>
      <c r="AU1044">
        <v>16.36</v>
      </c>
      <c r="AV1044">
        <v>14.4495337995338</v>
      </c>
      <c r="AW1044">
        <v>12.4475</v>
      </c>
      <c r="AX1044">
        <v>14.395</v>
      </c>
      <c r="AY1044">
        <v>17.822500000000002</v>
      </c>
      <c r="AZ1044">
        <v>15.837203389830499</v>
      </c>
      <c r="BA1044">
        <v>11.36</v>
      </c>
      <c r="BB1044">
        <v>13.04</v>
      </c>
      <c r="BC1044">
        <v>16.059999999999999</v>
      </c>
      <c r="BD1044">
        <v>14.8202673796791</v>
      </c>
      <c r="BE1044">
        <v>13.34</v>
      </c>
      <c r="BF1044">
        <v>15.32</v>
      </c>
      <c r="BG1044">
        <v>18.66</v>
      </c>
      <c r="BH1044">
        <v>26.196000000000002</v>
      </c>
      <c r="BI1044">
        <v>10.772500000000001</v>
      </c>
      <c r="BJ1044">
        <v>12.234999999999999</v>
      </c>
      <c r="BK1044">
        <v>15.56</v>
      </c>
      <c r="BL1044">
        <v>13.698064516129</v>
      </c>
    </row>
    <row r="1045" spans="1:64" x14ac:dyDescent="0.25">
      <c r="A1045" s="15" t="str">
        <f t="shared" si="32"/>
        <v>Tier 1 Leverage Ratio--37346</v>
      </c>
      <c r="B1045" s="15" t="str">
        <f t="shared" si="33"/>
        <v>Tier 1 Leverage Ratio</v>
      </c>
      <c r="C1045">
        <v>3</v>
      </c>
      <c r="D1045" s="22">
        <v>37346</v>
      </c>
      <c r="E1045">
        <v>8.57</v>
      </c>
      <c r="F1045">
        <v>9.25</v>
      </c>
      <c r="G1045">
        <v>10.49</v>
      </c>
      <c r="H1045">
        <v>9.8770588235294099</v>
      </c>
      <c r="I1045">
        <v>7.95</v>
      </c>
      <c r="J1045">
        <v>9.1</v>
      </c>
      <c r="K1045">
        <v>11.202500000000001</v>
      </c>
      <c r="L1045">
        <v>10.0127458033573</v>
      </c>
      <c r="M1045">
        <v>7.8</v>
      </c>
      <c r="N1045">
        <v>9.0399999999999991</v>
      </c>
      <c r="O1045">
        <v>11.27</v>
      </c>
      <c r="P1045">
        <v>10.210307162885501</v>
      </c>
      <c r="Q1045">
        <v>8.7249999999999996</v>
      </c>
      <c r="R1045">
        <v>9.98</v>
      </c>
      <c r="S1045">
        <v>11.78</v>
      </c>
      <c r="T1045">
        <v>10.8052173913043</v>
      </c>
      <c r="U1045">
        <v>7.7850000000000001</v>
      </c>
      <c r="V1045">
        <v>8.8699999999999992</v>
      </c>
      <c r="W1045">
        <v>10.835000000000001</v>
      </c>
      <c r="X1045">
        <v>9.6834819532908707</v>
      </c>
      <c r="Y1045">
        <v>8.2149999999999999</v>
      </c>
      <c r="Z1045">
        <v>9.3000000000000007</v>
      </c>
      <c r="AA1045">
        <v>10.365</v>
      </c>
      <c r="AB1045">
        <v>10.077</v>
      </c>
      <c r="AC1045">
        <v>7.9625000000000004</v>
      </c>
      <c r="AD1045">
        <v>8.9700000000000006</v>
      </c>
      <c r="AE1045">
        <v>11.265000000000001</v>
      </c>
      <c r="AF1045">
        <v>9.9080392156862693</v>
      </c>
      <c r="AG1045">
        <v>8.65</v>
      </c>
      <c r="AH1045">
        <v>11</v>
      </c>
      <c r="AI1045">
        <v>14.57</v>
      </c>
      <c r="AJ1045">
        <v>12.2634408602151</v>
      </c>
      <c r="AK1045">
        <v>7.8049999999999997</v>
      </c>
      <c r="AL1045">
        <v>9.11</v>
      </c>
      <c r="AM1045">
        <v>11.734999999999999</v>
      </c>
      <c r="AN1045">
        <v>9.9953521126760592</v>
      </c>
      <c r="AO1045">
        <v>8.2799999999999994</v>
      </c>
      <c r="AP1045">
        <v>9.58</v>
      </c>
      <c r="AQ1045">
        <v>11.9</v>
      </c>
      <c r="AR1045">
        <v>10.5708179419525</v>
      </c>
      <c r="AS1045">
        <v>7.75</v>
      </c>
      <c r="AT1045">
        <v>8.6999999999999993</v>
      </c>
      <c r="AU1045">
        <v>10.52</v>
      </c>
      <c r="AV1045">
        <v>9.4164335664335699</v>
      </c>
      <c r="AW1045">
        <v>7.78</v>
      </c>
      <c r="AX1045">
        <v>8.9700000000000006</v>
      </c>
      <c r="AY1045">
        <v>10.385</v>
      </c>
      <c r="AZ1045">
        <v>9.5147881355932196</v>
      </c>
      <c r="BA1045">
        <v>7.93</v>
      </c>
      <c r="BB1045">
        <v>8.7799999999999994</v>
      </c>
      <c r="BC1045">
        <v>10.88</v>
      </c>
      <c r="BD1045">
        <v>9.8467379679144393</v>
      </c>
      <c r="BE1045">
        <v>8.49</v>
      </c>
      <c r="BF1045">
        <v>9.7899999999999991</v>
      </c>
      <c r="BG1045">
        <v>13.1</v>
      </c>
      <c r="BH1045">
        <v>12.994666666666699</v>
      </c>
      <c r="BI1045">
        <v>7.8049999999999997</v>
      </c>
      <c r="BJ1045">
        <v>8.6</v>
      </c>
      <c r="BK1045">
        <v>9.9124999999999996</v>
      </c>
      <c r="BL1045">
        <v>9.2444354838709693</v>
      </c>
    </row>
    <row r="1046" spans="1:64" x14ac:dyDescent="0.25">
      <c r="A1046" s="15" t="str">
        <f t="shared" si="32"/>
        <v>ALLL / Nonaccrual Loans--37346</v>
      </c>
      <c r="B1046" s="15" t="str">
        <f t="shared" si="33"/>
        <v>ALLL / Nonaccrual Loans</v>
      </c>
      <c r="C1046">
        <v>4</v>
      </c>
      <c r="D1046" s="22">
        <v>37346</v>
      </c>
      <c r="E1046">
        <v>123.452203025049</v>
      </c>
      <c r="F1046">
        <v>248.63840746448199</v>
      </c>
      <c r="G1046">
        <v>738.15156375300705</v>
      </c>
      <c r="H1046">
        <v>1350.2083933860699</v>
      </c>
      <c r="I1046">
        <v>112.487164956942</v>
      </c>
      <c r="J1046">
        <v>218.54541357695899</v>
      </c>
      <c r="K1046">
        <v>671.99519230769204</v>
      </c>
      <c r="L1046">
        <v>964.59091317487002</v>
      </c>
      <c r="M1046">
        <v>120.725498515062</v>
      </c>
      <c r="N1046">
        <v>250.277777777778</v>
      </c>
      <c r="O1046">
        <v>651.26050420168099</v>
      </c>
      <c r="P1046">
        <v>890.87127984496499</v>
      </c>
      <c r="Q1046">
        <v>80.056162703656398</v>
      </c>
      <c r="R1046">
        <v>123.096234309623</v>
      </c>
      <c r="S1046">
        <v>193.30365173592401</v>
      </c>
      <c r="T1046">
        <v>175.27709220429301</v>
      </c>
      <c r="U1046">
        <v>121.403182125931</v>
      </c>
      <c r="V1046">
        <v>227.773512274133</v>
      </c>
      <c r="W1046">
        <v>679.99856569133703</v>
      </c>
      <c r="X1046">
        <v>927.81723607645097</v>
      </c>
      <c r="Y1046">
        <v>112.001315072691</v>
      </c>
      <c r="Z1046">
        <v>182.53968253968301</v>
      </c>
      <c r="AA1046">
        <v>564.50574712643697</v>
      </c>
      <c r="AB1046">
        <v>1361.1677391611599</v>
      </c>
      <c r="AC1046">
        <v>112.581473282912</v>
      </c>
      <c r="AD1046">
        <v>245.23809523809501</v>
      </c>
      <c r="AE1046">
        <v>613.82220555138804</v>
      </c>
      <c r="AF1046">
        <v>2728.8067623803099</v>
      </c>
      <c r="AG1046">
        <v>186.45418326693201</v>
      </c>
      <c r="AH1046">
        <v>373.493975903614</v>
      </c>
      <c r="AI1046">
        <v>1309.0909090909099</v>
      </c>
      <c r="AJ1046">
        <v>79890.054245954103</v>
      </c>
      <c r="AK1046">
        <v>62.3069981274827</v>
      </c>
      <c r="AL1046">
        <v>127.160429393011</v>
      </c>
      <c r="AM1046">
        <v>307.761155309581</v>
      </c>
      <c r="AN1046">
        <v>373.386363991569</v>
      </c>
      <c r="AO1046">
        <v>116.914279112754</v>
      </c>
      <c r="AP1046">
        <v>226.69211195928801</v>
      </c>
      <c r="AQ1046">
        <v>699.801166489926</v>
      </c>
      <c r="AR1046">
        <v>1120.5845447996401</v>
      </c>
      <c r="AS1046">
        <v>120.095524017467</v>
      </c>
      <c r="AT1046">
        <v>227.84619892580301</v>
      </c>
      <c r="AU1046">
        <v>632.752557544757</v>
      </c>
      <c r="AV1046">
        <v>933.50569668798198</v>
      </c>
      <c r="AW1046">
        <v>99.404476922152696</v>
      </c>
      <c r="AX1046">
        <v>184.31372549019599</v>
      </c>
      <c r="AY1046">
        <v>559.85416666666697</v>
      </c>
      <c r="AZ1046">
        <v>640.02228143309003</v>
      </c>
      <c r="BA1046">
        <v>105.36632210777501</v>
      </c>
      <c r="BB1046">
        <v>195.16969187001601</v>
      </c>
      <c r="BC1046">
        <v>487.881294964029</v>
      </c>
      <c r="BD1046">
        <v>754.30575169437395</v>
      </c>
      <c r="BE1046">
        <v>132.16513653484</v>
      </c>
      <c r="BF1046">
        <v>312.08080808080803</v>
      </c>
      <c r="BG1046">
        <v>1094.60847240051</v>
      </c>
      <c r="BH1046">
        <v>150732.68957645999</v>
      </c>
      <c r="BI1046">
        <v>145.29758299163399</v>
      </c>
      <c r="BJ1046">
        <v>285.71428571428601</v>
      </c>
      <c r="BK1046">
        <v>710.28110730593596</v>
      </c>
      <c r="BL1046">
        <v>855.18592300029604</v>
      </c>
    </row>
    <row r="1047" spans="1:64" x14ac:dyDescent="0.25">
      <c r="A1047" s="15" t="str">
        <f t="shared" si="32"/>
        <v>[NCL + OREO] / [Total Loans + OREO]--37346</v>
      </c>
      <c r="B1047" s="15" t="str">
        <f t="shared" si="33"/>
        <v>[NCL + OREO] / [Total Loans + OREO]</v>
      </c>
      <c r="C1047">
        <v>5</v>
      </c>
      <c r="D1047" s="22">
        <v>37346</v>
      </c>
      <c r="E1047">
        <v>0.42240151874703402</v>
      </c>
      <c r="F1047">
        <v>1.14855595032891</v>
      </c>
      <c r="G1047">
        <v>2.04292819708248</v>
      </c>
      <c r="H1047">
        <v>1.6142193850373801</v>
      </c>
      <c r="I1047">
        <v>0.37231917995846803</v>
      </c>
      <c r="J1047">
        <v>1.0364364642083499</v>
      </c>
      <c r="K1047">
        <v>2.02939671637307</v>
      </c>
      <c r="L1047">
        <v>1.46440658102443</v>
      </c>
      <c r="M1047">
        <v>0.279837927227018</v>
      </c>
      <c r="N1047">
        <v>0.83347803438096901</v>
      </c>
      <c r="O1047">
        <v>1.78362184961389</v>
      </c>
      <c r="P1047">
        <v>1.2604034392926899</v>
      </c>
      <c r="Q1047">
        <v>1.07704127711685</v>
      </c>
      <c r="R1047">
        <v>1.81831780671647</v>
      </c>
      <c r="S1047">
        <v>2.80736364737619</v>
      </c>
      <c r="T1047">
        <v>2.1374124620216399</v>
      </c>
      <c r="U1047">
        <v>0.28624735093422998</v>
      </c>
      <c r="V1047">
        <v>0.91280427648602203</v>
      </c>
      <c r="W1047">
        <v>1.7936270329205599</v>
      </c>
      <c r="X1047">
        <v>1.2740798421511801</v>
      </c>
      <c r="Y1047">
        <v>0.61426449459725996</v>
      </c>
      <c r="Z1047">
        <v>1.6492622174026099</v>
      </c>
      <c r="AA1047">
        <v>3.08946723163064</v>
      </c>
      <c r="AB1047">
        <v>2.03143281887799</v>
      </c>
      <c r="AC1047">
        <v>0.48129361876545701</v>
      </c>
      <c r="AD1047">
        <v>1.0724842783167401</v>
      </c>
      <c r="AE1047">
        <v>2.2189576241136302</v>
      </c>
      <c r="AF1047">
        <v>1.6296669654356799</v>
      </c>
      <c r="AG1047">
        <v>0.28404237401668198</v>
      </c>
      <c r="AH1047">
        <v>0.91897706153069703</v>
      </c>
      <c r="AI1047">
        <v>1.95478897357181</v>
      </c>
      <c r="AJ1047">
        <v>1.56424069784597</v>
      </c>
      <c r="AK1047">
        <v>0.62706080915276996</v>
      </c>
      <c r="AL1047">
        <v>1.19018429978342</v>
      </c>
      <c r="AM1047">
        <v>2.5222364817686702</v>
      </c>
      <c r="AN1047">
        <v>1.75512110282053</v>
      </c>
      <c r="AO1047">
        <v>0.36923076923076897</v>
      </c>
      <c r="AP1047">
        <v>1.08299033774119</v>
      </c>
      <c r="AQ1047">
        <v>2.1478299511183501</v>
      </c>
      <c r="AR1047">
        <v>1.6032682276422101</v>
      </c>
      <c r="AS1047">
        <v>0.39050765995794501</v>
      </c>
      <c r="AT1047">
        <v>0.93899931459904096</v>
      </c>
      <c r="AU1047">
        <v>1.9093703001373199</v>
      </c>
      <c r="AV1047">
        <v>1.3311110984452399</v>
      </c>
      <c r="AW1047">
        <v>0.44423070957989302</v>
      </c>
      <c r="AX1047">
        <v>1.02216626313964</v>
      </c>
      <c r="AY1047">
        <v>2.04821003773095</v>
      </c>
      <c r="AZ1047">
        <v>1.405843388094</v>
      </c>
      <c r="BA1047">
        <v>0.28538812785388101</v>
      </c>
      <c r="BB1047">
        <v>1.05271815116375</v>
      </c>
      <c r="BC1047">
        <v>2.0302974321078899</v>
      </c>
      <c r="BD1047">
        <v>1.46115667541863</v>
      </c>
      <c r="BE1047">
        <v>0.321925930035458</v>
      </c>
      <c r="BF1047">
        <v>1.0621921182266001</v>
      </c>
      <c r="BG1047">
        <v>2.0389303377475798</v>
      </c>
      <c r="BH1047">
        <v>1.52754426700042</v>
      </c>
      <c r="BI1047">
        <v>0.23856552452250701</v>
      </c>
      <c r="BJ1047">
        <v>0.56996537281793003</v>
      </c>
      <c r="BK1047">
        <v>1.2763216266219399</v>
      </c>
      <c r="BL1047">
        <v>0.941339144819758</v>
      </c>
    </row>
    <row r="1048" spans="1:64" x14ac:dyDescent="0.25">
      <c r="A1048" s="15" t="str">
        <f t="shared" si="32"/>
        <v>[Noncurrent + Delinquent Loans] / [Capital + ALLL]--37346</v>
      </c>
      <c r="B1048" s="15" t="str">
        <f t="shared" si="33"/>
        <v>[Noncurrent + Delinquent Loans] / [Capital + ALLL]</v>
      </c>
      <c r="C1048">
        <v>6</v>
      </c>
      <c r="D1048" s="22">
        <v>37346</v>
      </c>
      <c r="E1048">
        <v>9.4461247059542295</v>
      </c>
      <c r="F1048">
        <v>17.484450587422302</v>
      </c>
      <c r="G1048">
        <v>28.680715935334899</v>
      </c>
      <c r="H1048">
        <v>22.431330728979201</v>
      </c>
      <c r="I1048">
        <v>7.1649945778451496</v>
      </c>
      <c r="J1048">
        <v>14.6666674063791</v>
      </c>
      <c r="K1048">
        <v>23.579008988674101</v>
      </c>
      <c r="L1048">
        <v>17.8716780637717</v>
      </c>
      <c r="M1048">
        <v>5.3590646145589398</v>
      </c>
      <c r="N1048">
        <v>11.732761985875999</v>
      </c>
      <c r="O1048">
        <v>20.8901565125127</v>
      </c>
      <c r="P1048">
        <v>15.0477259449287</v>
      </c>
      <c r="Q1048">
        <v>13.509636047355301</v>
      </c>
      <c r="R1048">
        <v>18.649517684887499</v>
      </c>
      <c r="S1048">
        <v>24.600948590659101</v>
      </c>
      <c r="T1048">
        <v>21.0200674970276</v>
      </c>
      <c r="U1048">
        <v>6.9018264454795499</v>
      </c>
      <c r="V1048">
        <v>13.8713383113153</v>
      </c>
      <c r="W1048">
        <v>21.920201661704201</v>
      </c>
      <c r="X1048">
        <v>16.4762951521971</v>
      </c>
      <c r="Y1048">
        <v>9.0113738148755296</v>
      </c>
      <c r="Z1048">
        <v>17.094580027880699</v>
      </c>
      <c r="AA1048">
        <v>28.516508490078699</v>
      </c>
      <c r="AB1048">
        <v>22.336107732472499</v>
      </c>
      <c r="AC1048">
        <v>9.9812084329068291</v>
      </c>
      <c r="AD1048">
        <v>17.505450559935401</v>
      </c>
      <c r="AE1048">
        <v>26.977120211673999</v>
      </c>
      <c r="AF1048">
        <v>19.65066034861</v>
      </c>
      <c r="AG1048">
        <v>5.01683501683502</v>
      </c>
      <c r="AH1048">
        <v>10.803324099723</v>
      </c>
      <c r="AI1048">
        <v>19.803557207326801</v>
      </c>
      <c r="AJ1048">
        <v>16.727666522064201</v>
      </c>
      <c r="AK1048">
        <v>9.1515417075346406</v>
      </c>
      <c r="AL1048">
        <v>17.7192533878803</v>
      </c>
      <c r="AM1048">
        <v>29.994981344700498</v>
      </c>
      <c r="AN1048">
        <v>22.924858013013701</v>
      </c>
      <c r="AO1048">
        <v>6.9656073138876797</v>
      </c>
      <c r="AP1048">
        <v>15.7466293563979</v>
      </c>
      <c r="AQ1048">
        <v>25.911925911925898</v>
      </c>
      <c r="AR1048">
        <v>18.977298611789902</v>
      </c>
      <c r="AS1048">
        <v>7.7134559535334004</v>
      </c>
      <c r="AT1048">
        <v>14.802601447284101</v>
      </c>
      <c r="AU1048">
        <v>23.588565998891401</v>
      </c>
      <c r="AV1048">
        <v>18.235049564798899</v>
      </c>
      <c r="AW1048">
        <v>8.4154481177932201</v>
      </c>
      <c r="AX1048">
        <v>15.8793190223826</v>
      </c>
      <c r="AY1048">
        <v>23.4125285456639</v>
      </c>
      <c r="AZ1048">
        <v>18.389472879600198</v>
      </c>
      <c r="BA1048">
        <v>5.7429352780309904</v>
      </c>
      <c r="BB1048">
        <v>12.574529376298001</v>
      </c>
      <c r="BC1048">
        <v>22.1640115470972</v>
      </c>
      <c r="BD1048">
        <v>16.935464706402399</v>
      </c>
      <c r="BE1048">
        <v>8.2681115793698599</v>
      </c>
      <c r="BF1048">
        <v>13.374601388107299</v>
      </c>
      <c r="BG1048">
        <v>16.942655627108199</v>
      </c>
      <c r="BH1048">
        <v>14.937331417708499</v>
      </c>
      <c r="BI1048">
        <v>5.2983630496497396</v>
      </c>
      <c r="BJ1048">
        <v>10.1147452576361</v>
      </c>
      <c r="BK1048">
        <v>17.041481925399999</v>
      </c>
      <c r="BL1048">
        <v>12.1038549500126</v>
      </c>
    </row>
    <row r="1049" spans="1:64" x14ac:dyDescent="0.25">
      <c r="A1049" s="15" t="str">
        <f t="shared" si="32"/>
        <v xml:space="preserve">  Ag [NCL+DQ] / [Capital + ALLL]--37346</v>
      </c>
      <c r="B1049" s="15" t="str">
        <f t="shared" si="33"/>
        <v xml:space="preserve">  Ag [NCL+DQ] / [Capital + ALLL]</v>
      </c>
      <c r="C1049">
        <v>7</v>
      </c>
      <c r="D1049" s="22">
        <v>37346</v>
      </c>
      <c r="E1049">
        <v>0</v>
      </c>
      <c r="F1049">
        <v>0.64734441665440601</v>
      </c>
      <c r="G1049">
        <v>4.5708648470897701</v>
      </c>
      <c r="H1049">
        <v>4.1709452180142899</v>
      </c>
      <c r="I1049">
        <v>0</v>
      </c>
      <c r="J1049">
        <v>0.26990985333949302</v>
      </c>
      <c r="K1049">
        <v>4.6716358588170497</v>
      </c>
      <c r="L1049">
        <v>3.6637824746719398</v>
      </c>
      <c r="M1049">
        <v>0</v>
      </c>
      <c r="N1049">
        <v>0</v>
      </c>
      <c r="O1049">
        <v>1.2354666227683899</v>
      </c>
      <c r="P1049">
        <v>1.67950891664955</v>
      </c>
      <c r="Q1049">
        <v>0</v>
      </c>
      <c r="R1049">
        <v>0</v>
      </c>
      <c r="S1049">
        <v>0</v>
      </c>
      <c r="T1049">
        <v>8.5812758217259699E-2</v>
      </c>
      <c r="U1049">
        <v>0</v>
      </c>
      <c r="V1049">
        <v>0</v>
      </c>
      <c r="W1049">
        <v>3.3405424642767501</v>
      </c>
      <c r="X1049">
        <v>2.9729861279535199</v>
      </c>
      <c r="Y1049">
        <v>0</v>
      </c>
      <c r="Z1049">
        <v>0.87377110457669205</v>
      </c>
      <c r="AA1049">
        <v>7.8956384124467904</v>
      </c>
      <c r="AB1049">
        <v>6.35206843331237</v>
      </c>
      <c r="AC1049">
        <v>1.3651104048462599</v>
      </c>
      <c r="AD1049">
        <v>5.5422608713974304</v>
      </c>
      <c r="AE1049">
        <v>11.497397240109301</v>
      </c>
      <c r="AF1049">
        <v>7.8287541763004498</v>
      </c>
      <c r="AG1049">
        <v>0</v>
      </c>
      <c r="AH1049">
        <v>1.75945110560103</v>
      </c>
      <c r="AI1049">
        <v>4.6299960427384201</v>
      </c>
      <c r="AJ1049">
        <v>3.9954384861165302</v>
      </c>
      <c r="AK1049">
        <v>0</v>
      </c>
      <c r="AL1049">
        <v>0</v>
      </c>
      <c r="AM1049">
        <v>2.41114495588586</v>
      </c>
      <c r="AN1049">
        <v>1.8469516971112601</v>
      </c>
      <c r="AO1049">
        <v>0.27693856998992999</v>
      </c>
      <c r="AP1049">
        <v>3.99282920469361</v>
      </c>
      <c r="AQ1049">
        <v>10.3913331859385</v>
      </c>
      <c r="AR1049">
        <v>7.3170929379620402</v>
      </c>
      <c r="AS1049">
        <v>0</v>
      </c>
      <c r="AT1049">
        <v>0.26371842986104099</v>
      </c>
      <c r="AU1049">
        <v>4.63125548726953</v>
      </c>
      <c r="AV1049">
        <v>3.4690642618424699</v>
      </c>
      <c r="AW1049">
        <v>0</v>
      </c>
      <c r="AX1049">
        <v>0</v>
      </c>
      <c r="AY1049">
        <v>0.92733723723250605</v>
      </c>
      <c r="AZ1049">
        <v>1.2999636649489399</v>
      </c>
      <c r="BA1049">
        <v>0</v>
      </c>
      <c r="BB1049">
        <v>0</v>
      </c>
      <c r="BC1049">
        <v>0.54758800521512396</v>
      </c>
      <c r="BD1049">
        <v>1.5792304431045401</v>
      </c>
      <c r="BE1049">
        <v>0</v>
      </c>
      <c r="BF1049">
        <v>0</v>
      </c>
      <c r="BG1049">
        <v>0.27426583717974401</v>
      </c>
      <c r="BH1049">
        <v>1.08836097782309</v>
      </c>
      <c r="BI1049">
        <v>0</v>
      </c>
      <c r="BJ1049">
        <v>0</v>
      </c>
      <c r="BK1049">
        <v>7.4066758838633199E-3</v>
      </c>
      <c r="BL1049">
        <v>0.39989827624173302</v>
      </c>
    </row>
    <row r="1050" spans="1:64" x14ac:dyDescent="0.25">
      <c r="A1050" s="15" t="str">
        <f t="shared" si="32"/>
        <v xml:space="preserve">  CLD [NCL+DQ] / [Capital + ALLL]--37346</v>
      </c>
      <c r="B1050" s="15" t="str">
        <f t="shared" si="33"/>
        <v xml:space="preserve">  CLD [NCL+DQ] / [Capital + ALLL]</v>
      </c>
      <c r="C1050">
        <v>8</v>
      </c>
      <c r="D1050" s="22">
        <v>37346</v>
      </c>
      <c r="E1050">
        <v>0</v>
      </c>
      <c r="F1050">
        <v>0</v>
      </c>
      <c r="G1050">
        <v>0</v>
      </c>
      <c r="H1050">
        <v>0.34297837061365399</v>
      </c>
      <c r="I1050">
        <v>0</v>
      </c>
      <c r="J1050">
        <v>0</v>
      </c>
      <c r="K1050">
        <v>0</v>
      </c>
      <c r="L1050">
        <v>0.39329948222313399</v>
      </c>
      <c r="M1050">
        <v>0</v>
      </c>
      <c r="N1050">
        <v>0</v>
      </c>
      <c r="O1050">
        <v>0.21229289526935899</v>
      </c>
      <c r="P1050">
        <v>0.70635034281183295</v>
      </c>
      <c r="Q1050">
        <v>0</v>
      </c>
      <c r="R1050">
        <v>0</v>
      </c>
      <c r="S1050">
        <v>0.11280592476335299</v>
      </c>
      <c r="T1050">
        <v>0.211197042296103</v>
      </c>
      <c r="U1050">
        <v>0</v>
      </c>
      <c r="V1050">
        <v>0</v>
      </c>
      <c r="W1050">
        <v>0</v>
      </c>
      <c r="X1050">
        <v>0.36999379890622702</v>
      </c>
      <c r="Y1050">
        <v>0</v>
      </c>
      <c r="Z1050">
        <v>0</v>
      </c>
      <c r="AA1050">
        <v>0.31503122111353499</v>
      </c>
      <c r="AB1050">
        <v>0.40630039726190997</v>
      </c>
      <c r="AC1050">
        <v>0</v>
      </c>
      <c r="AD1050">
        <v>0</v>
      </c>
      <c r="AE1050">
        <v>0</v>
      </c>
      <c r="AF1050">
        <v>0.34792659980641499</v>
      </c>
      <c r="AG1050">
        <v>0</v>
      </c>
      <c r="AH1050">
        <v>0</v>
      </c>
      <c r="AI1050">
        <v>0</v>
      </c>
      <c r="AJ1050">
        <v>0.37823941392244997</v>
      </c>
      <c r="AK1050">
        <v>0</v>
      </c>
      <c r="AL1050">
        <v>0</v>
      </c>
      <c r="AM1050">
        <v>1.54663597695632</v>
      </c>
      <c r="AN1050">
        <v>1.13221989311954</v>
      </c>
      <c r="AO1050">
        <v>0</v>
      </c>
      <c r="AP1050">
        <v>0</v>
      </c>
      <c r="AQ1050">
        <v>0</v>
      </c>
      <c r="AR1050">
        <v>0.26605611812101498</v>
      </c>
      <c r="AS1050">
        <v>0</v>
      </c>
      <c r="AT1050">
        <v>0</v>
      </c>
      <c r="AU1050">
        <v>4.5401323807020499E-2</v>
      </c>
      <c r="AV1050">
        <v>0.52797132073865904</v>
      </c>
      <c r="AW1050">
        <v>0</v>
      </c>
      <c r="AX1050">
        <v>0</v>
      </c>
      <c r="AY1050">
        <v>0</v>
      </c>
      <c r="AZ1050">
        <v>0.50281970679650201</v>
      </c>
      <c r="BA1050">
        <v>0</v>
      </c>
      <c r="BB1050">
        <v>0</v>
      </c>
      <c r="BC1050">
        <v>0</v>
      </c>
      <c r="BD1050">
        <v>0.434640992318721</v>
      </c>
      <c r="BE1050">
        <v>0</v>
      </c>
      <c r="BF1050">
        <v>0</v>
      </c>
      <c r="BG1050">
        <v>0</v>
      </c>
      <c r="BH1050">
        <v>0.30605971810986299</v>
      </c>
      <c r="BI1050">
        <v>0</v>
      </c>
      <c r="BJ1050">
        <v>0</v>
      </c>
      <c r="BK1050">
        <v>0</v>
      </c>
      <c r="BL1050">
        <v>0.69524770348849096</v>
      </c>
    </row>
    <row r="1051" spans="1:64" x14ac:dyDescent="0.25">
      <c r="A1051" s="15" t="str">
        <f t="shared" si="32"/>
        <v xml:space="preserve">  CRE [NCL+DQ] / [Capital + ALLL]--37346</v>
      </c>
      <c r="B1051" s="15" t="str">
        <f t="shared" si="33"/>
        <v xml:space="preserve">  CRE [NCL+DQ] / [Capital + ALLL]</v>
      </c>
      <c r="C1051">
        <v>9</v>
      </c>
      <c r="D1051" s="22">
        <v>37346</v>
      </c>
      <c r="E1051">
        <v>0</v>
      </c>
      <c r="F1051">
        <v>0.891583452211127</v>
      </c>
      <c r="G1051">
        <v>5.2895148669796601</v>
      </c>
      <c r="H1051">
        <v>3.6460565380867598</v>
      </c>
      <c r="I1051">
        <v>0</v>
      </c>
      <c r="J1051">
        <v>0.69374032952737297</v>
      </c>
      <c r="K1051">
        <v>4.54689228091957</v>
      </c>
      <c r="L1051">
        <v>3.01331340516739</v>
      </c>
      <c r="M1051">
        <v>0</v>
      </c>
      <c r="N1051">
        <v>1.0388740218849899</v>
      </c>
      <c r="O1051">
        <v>4.5519825597621297</v>
      </c>
      <c r="P1051">
        <v>3.2206990163304701</v>
      </c>
      <c r="Q1051">
        <v>0</v>
      </c>
      <c r="R1051">
        <v>1.0692039825396</v>
      </c>
      <c r="S1051">
        <v>8.8596102375787407</v>
      </c>
      <c r="T1051">
        <v>4.7458236005177001</v>
      </c>
      <c r="U1051">
        <v>0</v>
      </c>
      <c r="V1051">
        <v>0.51174496644295298</v>
      </c>
      <c r="W1051">
        <v>4.3752786174248399</v>
      </c>
      <c r="X1051">
        <v>2.9367460219915902</v>
      </c>
      <c r="Y1051">
        <v>0</v>
      </c>
      <c r="Z1051">
        <v>1.27581065843666</v>
      </c>
      <c r="AA1051">
        <v>5.8515861514352103</v>
      </c>
      <c r="AB1051">
        <v>3.5307243759900802</v>
      </c>
      <c r="AC1051">
        <v>0</v>
      </c>
      <c r="AD1051">
        <v>0.57315436334048897</v>
      </c>
      <c r="AE1051">
        <v>3.2286436959551899</v>
      </c>
      <c r="AF1051">
        <v>2.4015313343262599</v>
      </c>
      <c r="AG1051">
        <v>0</v>
      </c>
      <c r="AH1051">
        <v>0</v>
      </c>
      <c r="AI1051">
        <v>1.8080297793140101</v>
      </c>
      <c r="AJ1051">
        <v>2.3235105889019199</v>
      </c>
      <c r="AK1051">
        <v>0.35093808924152298</v>
      </c>
      <c r="AL1051">
        <v>3.5714285714285698</v>
      </c>
      <c r="AM1051">
        <v>6.9044940338452898</v>
      </c>
      <c r="AN1051">
        <v>5.5039492021240797</v>
      </c>
      <c r="AO1051">
        <v>0</v>
      </c>
      <c r="AP1051">
        <v>0</v>
      </c>
      <c r="AQ1051">
        <v>2.7641478573765101</v>
      </c>
      <c r="AR1051">
        <v>1.9873650446377</v>
      </c>
      <c r="AS1051">
        <v>0</v>
      </c>
      <c r="AT1051">
        <v>1.3196480938416399</v>
      </c>
      <c r="AU1051">
        <v>5.2923976608187102</v>
      </c>
      <c r="AV1051">
        <v>3.5786070711444702</v>
      </c>
      <c r="AW1051">
        <v>0</v>
      </c>
      <c r="AX1051">
        <v>1.2656236493773201</v>
      </c>
      <c r="AY1051">
        <v>4.8902157204662702</v>
      </c>
      <c r="AZ1051">
        <v>3.8578076969989299</v>
      </c>
      <c r="BA1051">
        <v>0</v>
      </c>
      <c r="BB1051">
        <v>0.36651013629595702</v>
      </c>
      <c r="BC1051">
        <v>4.2983834456310399</v>
      </c>
      <c r="BD1051">
        <v>2.84136165146246</v>
      </c>
      <c r="BE1051">
        <v>0</v>
      </c>
      <c r="BF1051">
        <v>0.98602335822324305</v>
      </c>
      <c r="BG1051">
        <v>4.9382716049382704</v>
      </c>
      <c r="BH1051">
        <v>3.24751139017261</v>
      </c>
      <c r="BI1051">
        <v>0</v>
      </c>
      <c r="BJ1051">
        <v>0.36505552109591</v>
      </c>
      <c r="BK1051">
        <v>4.4728596767793496</v>
      </c>
      <c r="BL1051">
        <v>2.76708113239577</v>
      </c>
    </row>
    <row r="1052" spans="1:64" x14ac:dyDescent="0.25">
      <c r="A1052" s="15" t="str">
        <f t="shared" si="32"/>
        <v xml:space="preserve">  Res RE [NCL+DQ] / [Capital + ALLL]--37346</v>
      </c>
      <c r="B1052" s="15" t="str">
        <f t="shared" si="33"/>
        <v xml:space="preserve">  Res RE [NCL+DQ] / [Capital + ALLL]</v>
      </c>
      <c r="C1052">
        <v>10</v>
      </c>
      <c r="D1052" s="22">
        <v>37346</v>
      </c>
      <c r="E1052">
        <v>0.172078646314649</v>
      </c>
      <c r="F1052">
        <v>2.0575267688431702</v>
      </c>
      <c r="G1052">
        <v>3.3399639172873199</v>
      </c>
      <c r="H1052">
        <v>3.41892448740919</v>
      </c>
      <c r="I1052">
        <v>0.12693731122503901</v>
      </c>
      <c r="J1052">
        <v>1.3784719669504</v>
      </c>
      <c r="K1052">
        <v>3.9060406463177002</v>
      </c>
      <c r="L1052">
        <v>2.7137607725087198</v>
      </c>
      <c r="M1052">
        <v>0.256713156033328</v>
      </c>
      <c r="N1052">
        <v>1.9662198386557399</v>
      </c>
      <c r="O1052">
        <v>4.9511975000172397</v>
      </c>
      <c r="P1052">
        <v>3.3781267583157799</v>
      </c>
      <c r="Q1052">
        <v>4.07761201668895</v>
      </c>
      <c r="R1052">
        <v>7.5546023547949401</v>
      </c>
      <c r="S1052">
        <v>9.5447791508928308</v>
      </c>
      <c r="T1052">
        <v>6.8435137830728401</v>
      </c>
      <c r="U1052">
        <v>0.26711378143036701</v>
      </c>
      <c r="V1052">
        <v>1.5125668145115401</v>
      </c>
      <c r="W1052">
        <v>3.98598967753763</v>
      </c>
      <c r="X1052">
        <v>2.7398284438480101</v>
      </c>
      <c r="Y1052">
        <v>0.316342499441091</v>
      </c>
      <c r="Z1052">
        <v>1.97907967361036</v>
      </c>
      <c r="AA1052">
        <v>3.7844669847582901</v>
      </c>
      <c r="AB1052">
        <v>2.9339625669364402</v>
      </c>
      <c r="AC1052">
        <v>0</v>
      </c>
      <c r="AD1052">
        <v>0.50478211075363499</v>
      </c>
      <c r="AE1052">
        <v>1.5890724431241601</v>
      </c>
      <c r="AF1052">
        <v>1.0003083646187401</v>
      </c>
      <c r="AG1052">
        <v>0</v>
      </c>
      <c r="AH1052">
        <v>0.158290462999604</v>
      </c>
      <c r="AI1052">
        <v>1.1232799775344</v>
      </c>
      <c r="AJ1052">
        <v>0.99155330620771098</v>
      </c>
      <c r="AK1052">
        <v>2.2180604105914301</v>
      </c>
      <c r="AL1052">
        <v>4.81860465116279</v>
      </c>
      <c r="AM1052">
        <v>9.17082985578792</v>
      </c>
      <c r="AN1052">
        <v>6.5354671101266</v>
      </c>
      <c r="AO1052">
        <v>0</v>
      </c>
      <c r="AP1052">
        <v>0.76365024818633098</v>
      </c>
      <c r="AQ1052">
        <v>2.1937625993122301</v>
      </c>
      <c r="AR1052">
        <v>1.6130510185033999</v>
      </c>
      <c r="AS1052">
        <v>0.29939205083554798</v>
      </c>
      <c r="AT1052">
        <v>1.58147415984185</v>
      </c>
      <c r="AU1052">
        <v>3.78504672897196</v>
      </c>
      <c r="AV1052">
        <v>2.7332271951254099</v>
      </c>
      <c r="AW1052">
        <v>1.43199294516635</v>
      </c>
      <c r="AX1052">
        <v>4.0451292404723</v>
      </c>
      <c r="AY1052">
        <v>8.1634403137350091</v>
      </c>
      <c r="AZ1052">
        <v>5.46683040569825</v>
      </c>
      <c r="BA1052">
        <v>0</v>
      </c>
      <c r="BB1052">
        <v>1.11692844677138</v>
      </c>
      <c r="BC1052">
        <v>3.0030823425803601</v>
      </c>
      <c r="BD1052">
        <v>2.2945725724008899</v>
      </c>
      <c r="BE1052">
        <v>0.172078646314649</v>
      </c>
      <c r="BF1052">
        <v>1.12523621370898</v>
      </c>
      <c r="BG1052">
        <v>3.0635573845450401</v>
      </c>
      <c r="BH1052">
        <v>2.17296464609257</v>
      </c>
      <c r="BI1052">
        <v>0.11018060913061301</v>
      </c>
      <c r="BJ1052">
        <v>1.4894876373222601</v>
      </c>
      <c r="BK1052">
        <v>3.5632588415693802</v>
      </c>
      <c r="BL1052">
        <v>2.4653229534970902</v>
      </c>
    </row>
    <row r="1053" spans="1:64" x14ac:dyDescent="0.25">
      <c r="A1053" s="15" t="str">
        <f t="shared" si="32"/>
        <v xml:space="preserve">  C&amp;I [NCL+DQ] / [Capital + ALLL]--37346</v>
      </c>
      <c r="B1053" s="15" t="str">
        <f t="shared" si="33"/>
        <v xml:space="preserve">  C&amp;I [NCL+DQ] / [Capital + ALLL]</v>
      </c>
      <c r="C1053">
        <v>11</v>
      </c>
      <c r="D1053" s="22">
        <v>37346</v>
      </c>
      <c r="E1053">
        <v>1.12877217231053</v>
      </c>
      <c r="F1053">
        <v>3.1543462557187598</v>
      </c>
      <c r="G1053">
        <v>7.67414073147508</v>
      </c>
      <c r="H1053">
        <v>6.09460013410109</v>
      </c>
      <c r="I1053">
        <v>0.53190129837408895</v>
      </c>
      <c r="J1053">
        <v>2.5601333464587799</v>
      </c>
      <c r="K1053">
        <v>6.5734380008568101</v>
      </c>
      <c r="L1053">
        <v>4.3863014918893004</v>
      </c>
      <c r="M1053">
        <v>0.18382268026954901</v>
      </c>
      <c r="N1053">
        <v>1.41517428845539</v>
      </c>
      <c r="O1053">
        <v>4.40782037622047</v>
      </c>
      <c r="P1053">
        <v>3.1737081359508199</v>
      </c>
      <c r="Q1053">
        <v>1.5589890550405101</v>
      </c>
      <c r="R1053">
        <v>5.8279742765273301</v>
      </c>
      <c r="S1053">
        <v>10.2426406509645</v>
      </c>
      <c r="T1053">
        <v>6.9592311347376299</v>
      </c>
      <c r="U1053">
        <v>0.46072542132558802</v>
      </c>
      <c r="V1053">
        <v>2.3305734437289201</v>
      </c>
      <c r="W1053">
        <v>6.3070101766283102</v>
      </c>
      <c r="X1053">
        <v>4.1737492816576802</v>
      </c>
      <c r="Y1053">
        <v>1.4732304638812701</v>
      </c>
      <c r="Z1053">
        <v>3.8664237533124601</v>
      </c>
      <c r="AA1053">
        <v>7.7127259262617001</v>
      </c>
      <c r="AB1053">
        <v>6.4527619745088796</v>
      </c>
      <c r="AC1053">
        <v>1.00289072437697</v>
      </c>
      <c r="AD1053">
        <v>3.1364703460145802</v>
      </c>
      <c r="AE1053">
        <v>6.33099715653392</v>
      </c>
      <c r="AF1053">
        <v>4.2958631913583103</v>
      </c>
      <c r="AG1053">
        <v>0</v>
      </c>
      <c r="AH1053">
        <v>0.92400092400092404</v>
      </c>
      <c r="AI1053">
        <v>4.9632038336470998</v>
      </c>
      <c r="AJ1053">
        <v>3.62829883774755</v>
      </c>
      <c r="AK1053">
        <v>1.2608777455072</v>
      </c>
      <c r="AL1053">
        <v>3.2123487692949499</v>
      </c>
      <c r="AM1053">
        <v>6.5866830747147302</v>
      </c>
      <c r="AN1053">
        <v>6.5883450070726903</v>
      </c>
      <c r="AO1053">
        <v>0.232666356444858</v>
      </c>
      <c r="AP1053">
        <v>2.2650026553372302</v>
      </c>
      <c r="AQ1053">
        <v>6.3940061227778102</v>
      </c>
      <c r="AR1053">
        <v>4.2875205605293498</v>
      </c>
      <c r="AS1053">
        <v>0.81336882579118597</v>
      </c>
      <c r="AT1053">
        <v>2.7973927213470899</v>
      </c>
      <c r="AU1053">
        <v>6.3940061227778102</v>
      </c>
      <c r="AV1053">
        <v>4.33738660230894</v>
      </c>
      <c r="AW1053">
        <v>0.72202997023064996</v>
      </c>
      <c r="AX1053">
        <v>2.9108902338954001</v>
      </c>
      <c r="AY1053">
        <v>6.7230845623506799</v>
      </c>
      <c r="AZ1053">
        <v>4.3679120824287097</v>
      </c>
      <c r="BA1053">
        <v>1.42813734427226</v>
      </c>
      <c r="BB1053">
        <v>4.4250886330809296</v>
      </c>
      <c r="BC1053">
        <v>9.1215962793488892</v>
      </c>
      <c r="BD1053">
        <v>7.2510379991812703</v>
      </c>
      <c r="BE1053">
        <v>0</v>
      </c>
      <c r="BF1053">
        <v>1.14876507754164</v>
      </c>
      <c r="BG1053">
        <v>2.1270891053713501</v>
      </c>
      <c r="BH1053">
        <v>2.1537503186433899</v>
      </c>
      <c r="BI1053">
        <v>0.39815104917997501</v>
      </c>
      <c r="BJ1053">
        <v>2.6205203479235499</v>
      </c>
      <c r="BK1053">
        <v>5.0380266289095497</v>
      </c>
      <c r="BL1053">
        <v>3.7281075532912098</v>
      </c>
    </row>
    <row r="1054" spans="1:64" x14ac:dyDescent="0.25">
      <c r="A1054" s="15" t="str">
        <f t="shared" si="32"/>
        <v xml:space="preserve">  Ind [NCL+DQ] / [Capital + ALLL]--37346</v>
      </c>
      <c r="B1054" s="15" t="str">
        <f t="shared" si="33"/>
        <v xml:space="preserve">  Ind [NCL+DQ] / [Capital + ALLL]</v>
      </c>
      <c r="C1054">
        <v>12</v>
      </c>
      <c r="D1054" s="22">
        <v>37346</v>
      </c>
      <c r="E1054">
        <v>0.67918497802636801</v>
      </c>
      <c r="F1054">
        <v>1.4170815779394901</v>
      </c>
      <c r="G1054">
        <v>3.1072853243753902</v>
      </c>
      <c r="H1054">
        <v>3.8573397400365099</v>
      </c>
      <c r="I1054">
        <v>0.48040787109164201</v>
      </c>
      <c r="J1054">
        <v>1.25861073496662</v>
      </c>
      <c r="K1054">
        <v>2.7467305065221601</v>
      </c>
      <c r="L1054">
        <v>1.99599135717618</v>
      </c>
      <c r="M1054">
        <v>0.28092735853171502</v>
      </c>
      <c r="N1054">
        <v>1.0488509228616201</v>
      </c>
      <c r="O1054">
        <v>2.46684709408893</v>
      </c>
      <c r="P1054">
        <v>1.9317669396011401</v>
      </c>
      <c r="Q1054">
        <v>0.92608557146153703</v>
      </c>
      <c r="R1054">
        <v>2.30452674897119</v>
      </c>
      <c r="S1054">
        <v>3.3503149536332302</v>
      </c>
      <c r="T1054">
        <v>2.1412637189500798</v>
      </c>
      <c r="U1054">
        <v>0.42989772511329899</v>
      </c>
      <c r="V1054">
        <v>1.2719065321295799</v>
      </c>
      <c r="W1054">
        <v>2.6395415808432299</v>
      </c>
      <c r="X1054">
        <v>1.8746690742251699</v>
      </c>
      <c r="Y1054">
        <v>0.71803114877810004</v>
      </c>
      <c r="Z1054">
        <v>1.4328324142839599</v>
      </c>
      <c r="AA1054">
        <v>2.8166535156633699</v>
      </c>
      <c r="AB1054">
        <v>2.2103208962936001</v>
      </c>
      <c r="AC1054">
        <v>0.46176321201098203</v>
      </c>
      <c r="AD1054">
        <v>1.13699770406268</v>
      </c>
      <c r="AE1054">
        <v>2.53652136548483</v>
      </c>
      <c r="AF1054">
        <v>1.72385457225196</v>
      </c>
      <c r="AG1054">
        <v>0.319064078702473</v>
      </c>
      <c r="AH1054">
        <v>1.04</v>
      </c>
      <c r="AI1054">
        <v>2.8818443804034599</v>
      </c>
      <c r="AJ1054">
        <v>4.4904770683116801</v>
      </c>
      <c r="AK1054">
        <v>0.55628768420533403</v>
      </c>
      <c r="AL1054">
        <v>1.34949393977259</v>
      </c>
      <c r="AM1054">
        <v>2.9753308119440298</v>
      </c>
      <c r="AN1054">
        <v>2.1028356268376598</v>
      </c>
      <c r="AO1054">
        <v>0.372093023255814</v>
      </c>
      <c r="AP1054">
        <v>1.1441647597254001</v>
      </c>
      <c r="AQ1054">
        <v>2.4743777452415801</v>
      </c>
      <c r="AR1054">
        <v>1.7011829292787399</v>
      </c>
      <c r="AS1054">
        <v>0.50613198364804401</v>
      </c>
      <c r="AT1054">
        <v>1.3301088270858501</v>
      </c>
      <c r="AU1054">
        <v>2.6292134831460698</v>
      </c>
      <c r="AV1054">
        <v>1.97255278248023</v>
      </c>
      <c r="AW1054">
        <v>0.76393381457140797</v>
      </c>
      <c r="AX1054">
        <v>1.57043997901514</v>
      </c>
      <c r="AY1054">
        <v>3.13936209736142</v>
      </c>
      <c r="AZ1054">
        <v>2.2153643345226799</v>
      </c>
      <c r="BA1054">
        <v>0.28348952079129502</v>
      </c>
      <c r="BB1054">
        <v>0.98884151319967295</v>
      </c>
      <c r="BC1054">
        <v>2.2278898807291299</v>
      </c>
      <c r="BD1054">
        <v>1.7445421358330699</v>
      </c>
      <c r="BE1054">
        <v>0.483412895038975</v>
      </c>
      <c r="BF1054">
        <v>1.3177470775770499</v>
      </c>
      <c r="BG1054">
        <v>3.2889444990615799</v>
      </c>
      <c r="BH1054">
        <v>5.8670030246976896</v>
      </c>
      <c r="BI1054">
        <v>0.320371501529501</v>
      </c>
      <c r="BJ1054">
        <v>0.81239962831281598</v>
      </c>
      <c r="BK1054">
        <v>1.8589215978762299</v>
      </c>
      <c r="BL1054">
        <v>1.5045752035157101</v>
      </c>
    </row>
    <row r="1055" spans="1:64" x14ac:dyDescent="0.25">
      <c r="A1055" s="15" t="str">
        <f t="shared" si="32"/>
        <v xml:space="preserve">  OREO / [Capital + ALLL]--37346</v>
      </c>
      <c r="B1055" s="15" t="str">
        <f t="shared" si="33"/>
        <v xml:space="preserve">  OREO / [Capital + ALLL]</v>
      </c>
      <c r="C1055">
        <v>13</v>
      </c>
      <c r="D1055" s="22">
        <v>37346</v>
      </c>
      <c r="E1055">
        <v>0</v>
      </c>
      <c r="F1055">
        <v>0</v>
      </c>
      <c r="G1055">
        <v>0.47254725472547299</v>
      </c>
      <c r="H1055">
        <v>0.62636334183255404</v>
      </c>
      <c r="I1055">
        <v>0</v>
      </c>
      <c r="J1055">
        <v>0</v>
      </c>
      <c r="K1055">
        <v>0.63624414280849495</v>
      </c>
      <c r="L1055">
        <v>0.76447426458151602</v>
      </c>
      <c r="M1055">
        <v>0</v>
      </c>
      <c r="N1055">
        <v>0</v>
      </c>
      <c r="O1055">
        <v>1.2330614953642101</v>
      </c>
      <c r="P1055">
        <v>1.11568692312135</v>
      </c>
      <c r="Q1055">
        <v>0.25280249595447801</v>
      </c>
      <c r="R1055">
        <v>0.62554735393469296</v>
      </c>
      <c r="S1055">
        <v>2.1469617153397298</v>
      </c>
      <c r="T1055">
        <v>1.4616750674496</v>
      </c>
      <c r="U1055">
        <v>0</v>
      </c>
      <c r="V1055">
        <v>0</v>
      </c>
      <c r="W1055">
        <v>0.526257709122955</v>
      </c>
      <c r="X1055">
        <v>0.783914678963749</v>
      </c>
      <c r="Y1055">
        <v>0</v>
      </c>
      <c r="Z1055">
        <v>9.9400438050555803E-2</v>
      </c>
      <c r="AA1055">
        <v>0.99892002191303197</v>
      </c>
      <c r="AB1055">
        <v>1.08438123648508</v>
      </c>
      <c r="AC1055">
        <v>0</v>
      </c>
      <c r="AD1055">
        <v>0</v>
      </c>
      <c r="AE1055">
        <v>0.83100886313737699</v>
      </c>
      <c r="AF1055">
        <v>0.67898176159342605</v>
      </c>
      <c r="AG1055">
        <v>0</v>
      </c>
      <c r="AH1055">
        <v>0</v>
      </c>
      <c r="AI1055">
        <v>9.0844202193238605E-2</v>
      </c>
      <c r="AJ1055">
        <v>0.66392869302258695</v>
      </c>
      <c r="AK1055">
        <v>0</v>
      </c>
      <c r="AL1055">
        <v>0</v>
      </c>
      <c r="AM1055">
        <v>0.36009148416057801</v>
      </c>
      <c r="AN1055">
        <v>0.74715357865940202</v>
      </c>
      <c r="AO1055">
        <v>0</v>
      </c>
      <c r="AP1055">
        <v>0</v>
      </c>
      <c r="AQ1055">
        <v>0.43247918693912901</v>
      </c>
      <c r="AR1055">
        <v>0.58322251922734403</v>
      </c>
      <c r="AS1055">
        <v>0</v>
      </c>
      <c r="AT1055">
        <v>0</v>
      </c>
      <c r="AU1055">
        <v>0.71883101579071396</v>
      </c>
      <c r="AV1055">
        <v>0.78089027867078498</v>
      </c>
      <c r="AW1055">
        <v>0</v>
      </c>
      <c r="AX1055">
        <v>0</v>
      </c>
      <c r="AY1055">
        <v>0.98286427445815905</v>
      </c>
      <c r="AZ1055">
        <v>0.91879872223407</v>
      </c>
      <c r="BA1055">
        <v>0</v>
      </c>
      <c r="BB1055">
        <v>0</v>
      </c>
      <c r="BC1055">
        <v>1.16009280742459</v>
      </c>
      <c r="BD1055">
        <v>1.1185608923267201</v>
      </c>
      <c r="BE1055">
        <v>0</v>
      </c>
      <c r="BF1055">
        <v>0</v>
      </c>
      <c r="BG1055">
        <v>0.229438195086199</v>
      </c>
      <c r="BH1055">
        <v>0.62178307950045597</v>
      </c>
      <c r="BI1055">
        <v>0</v>
      </c>
      <c r="BJ1055">
        <v>0</v>
      </c>
      <c r="BK1055">
        <v>6.8315216522197103E-2</v>
      </c>
      <c r="BL1055">
        <v>0.67557413892428497</v>
      </c>
    </row>
    <row r="1056" spans="1:64" x14ac:dyDescent="0.25">
      <c r="A1056" s="15" t="str">
        <f t="shared" si="32"/>
        <v>ROAA--37346</v>
      </c>
      <c r="B1056" s="15" t="str">
        <f t="shared" si="33"/>
        <v>ROAA</v>
      </c>
      <c r="C1056">
        <v>14</v>
      </c>
      <c r="D1056" s="22">
        <v>37346</v>
      </c>
      <c r="E1056">
        <v>0.78</v>
      </c>
      <c r="F1056">
        <v>1.21</v>
      </c>
      <c r="G1056">
        <v>1.58</v>
      </c>
      <c r="H1056">
        <v>1.29870588235294</v>
      </c>
      <c r="I1056">
        <v>0.81</v>
      </c>
      <c r="J1056">
        <v>1.23</v>
      </c>
      <c r="K1056">
        <v>1.6875</v>
      </c>
      <c r="L1056">
        <v>1.2489928057554001</v>
      </c>
      <c r="M1056">
        <v>0.71</v>
      </c>
      <c r="N1056">
        <v>1.1100000000000001</v>
      </c>
      <c r="O1056">
        <v>1.5</v>
      </c>
      <c r="P1056">
        <v>1.0632054550089201</v>
      </c>
      <c r="Q1056">
        <v>1.0900000000000001</v>
      </c>
      <c r="R1056">
        <v>1.28</v>
      </c>
      <c r="S1056">
        <v>1.345</v>
      </c>
      <c r="T1056">
        <v>1.2813043478260899</v>
      </c>
      <c r="U1056">
        <v>0.77</v>
      </c>
      <c r="V1056">
        <v>1.24</v>
      </c>
      <c r="W1056">
        <v>1.7350000000000001</v>
      </c>
      <c r="X1056">
        <v>1.2245222929936299</v>
      </c>
      <c r="Y1056">
        <v>0.80249999999999999</v>
      </c>
      <c r="Z1056">
        <v>1.1950000000000001</v>
      </c>
      <c r="AA1056">
        <v>1.5525</v>
      </c>
      <c r="AB1056">
        <v>1.1701250000000001</v>
      </c>
      <c r="AC1056">
        <v>0.76</v>
      </c>
      <c r="AD1056">
        <v>1.18</v>
      </c>
      <c r="AE1056">
        <v>1.56</v>
      </c>
      <c r="AF1056">
        <v>1.17</v>
      </c>
      <c r="AG1056">
        <v>0.73</v>
      </c>
      <c r="AH1056">
        <v>1.32</v>
      </c>
      <c r="AI1056">
        <v>1.81</v>
      </c>
      <c r="AJ1056">
        <v>2.3270967741935502</v>
      </c>
      <c r="AK1056">
        <v>0.97499999999999998</v>
      </c>
      <c r="AL1056">
        <v>1.31</v>
      </c>
      <c r="AM1056">
        <v>1.6950000000000001</v>
      </c>
      <c r="AN1056">
        <v>1.28577464788732</v>
      </c>
      <c r="AO1056">
        <v>0.77</v>
      </c>
      <c r="AP1056">
        <v>1.21</v>
      </c>
      <c r="AQ1056">
        <v>1.61</v>
      </c>
      <c r="AR1056">
        <v>1.21720316622691</v>
      </c>
      <c r="AS1056">
        <v>0.8</v>
      </c>
      <c r="AT1056">
        <v>1.25</v>
      </c>
      <c r="AU1056">
        <v>1.66</v>
      </c>
      <c r="AV1056">
        <v>1.27104895104895</v>
      </c>
      <c r="AW1056">
        <v>0.96</v>
      </c>
      <c r="AX1056">
        <v>1.31</v>
      </c>
      <c r="AY1056">
        <v>1.73</v>
      </c>
      <c r="AZ1056">
        <v>1.3042372881355899</v>
      </c>
      <c r="BA1056">
        <v>0.62</v>
      </c>
      <c r="BB1056">
        <v>1.05</v>
      </c>
      <c r="BC1056">
        <v>1.63</v>
      </c>
      <c r="BD1056">
        <v>1.01117647058824</v>
      </c>
      <c r="BE1056">
        <v>1.04</v>
      </c>
      <c r="BF1056">
        <v>1.41</v>
      </c>
      <c r="BG1056">
        <v>2.06</v>
      </c>
      <c r="BH1056">
        <v>3.5153333333333299</v>
      </c>
      <c r="BI1056">
        <v>0.58250000000000002</v>
      </c>
      <c r="BJ1056">
        <v>1.2350000000000001</v>
      </c>
      <c r="BK1056">
        <v>1.7350000000000001</v>
      </c>
      <c r="BL1056">
        <v>1.1600806451612899</v>
      </c>
    </row>
    <row r="1057" spans="1:64" x14ac:dyDescent="0.25">
      <c r="A1057" s="15" t="str">
        <f t="shared" si="32"/>
        <v>NIM--37346</v>
      </c>
      <c r="B1057" s="15" t="str">
        <f t="shared" si="33"/>
        <v>NIM</v>
      </c>
      <c r="C1057">
        <v>15</v>
      </c>
      <c r="D1057" s="22">
        <v>37346</v>
      </c>
      <c r="E1057">
        <v>4.16</v>
      </c>
      <c r="F1057">
        <v>4.62</v>
      </c>
      <c r="G1057">
        <v>5.05</v>
      </c>
      <c r="H1057">
        <v>4.8304705882352899</v>
      </c>
      <c r="I1057">
        <v>3.98</v>
      </c>
      <c r="J1057">
        <v>4.4400000000000004</v>
      </c>
      <c r="K1057">
        <v>4.87</v>
      </c>
      <c r="L1057">
        <v>4.43675059952038</v>
      </c>
      <c r="M1057">
        <v>3.79</v>
      </c>
      <c r="N1057">
        <v>4.29</v>
      </c>
      <c r="O1057">
        <v>4.78</v>
      </c>
      <c r="P1057">
        <v>4.2932806525618101</v>
      </c>
      <c r="Q1057">
        <v>4.3550000000000004</v>
      </c>
      <c r="R1057">
        <v>4.6500000000000004</v>
      </c>
      <c r="S1057">
        <v>5.14</v>
      </c>
      <c r="T1057">
        <v>4.6943478260869602</v>
      </c>
      <c r="U1057">
        <v>4.0049999999999999</v>
      </c>
      <c r="V1057">
        <v>4.49</v>
      </c>
      <c r="W1057">
        <v>4.8899999999999997</v>
      </c>
      <c r="X1057">
        <v>4.4570276008492602</v>
      </c>
      <c r="Y1057">
        <v>4.2350000000000003</v>
      </c>
      <c r="Z1057">
        <v>4.7249999999999996</v>
      </c>
      <c r="AA1057">
        <v>5.1100000000000003</v>
      </c>
      <c r="AB1057">
        <v>4.7060000000000004</v>
      </c>
      <c r="AC1057">
        <v>3.8975</v>
      </c>
      <c r="AD1057">
        <v>4.1950000000000003</v>
      </c>
      <c r="AE1057">
        <v>4.46</v>
      </c>
      <c r="AF1057">
        <v>4.1845098039215696</v>
      </c>
      <c r="AG1057">
        <v>3.68</v>
      </c>
      <c r="AH1057">
        <v>4.32</v>
      </c>
      <c r="AI1057">
        <v>4.8600000000000003</v>
      </c>
      <c r="AJ1057">
        <v>4.9580645161290304</v>
      </c>
      <c r="AK1057">
        <v>4.0549999999999997</v>
      </c>
      <c r="AL1057">
        <v>4.3499999999999996</v>
      </c>
      <c r="AM1057">
        <v>4.7949999999999999</v>
      </c>
      <c r="AN1057">
        <v>4.3588732394366199</v>
      </c>
      <c r="AO1057">
        <v>3.81</v>
      </c>
      <c r="AP1057">
        <v>4.25</v>
      </c>
      <c r="AQ1057">
        <v>4.67</v>
      </c>
      <c r="AR1057">
        <v>4.2499208443271801</v>
      </c>
      <c r="AS1057">
        <v>4.01</v>
      </c>
      <c r="AT1057">
        <v>4.49</v>
      </c>
      <c r="AU1057">
        <v>4.92</v>
      </c>
      <c r="AV1057">
        <v>4.4881585081585103</v>
      </c>
      <c r="AW1057">
        <v>4.1174999999999997</v>
      </c>
      <c r="AX1057">
        <v>4.49</v>
      </c>
      <c r="AY1057">
        <v>4.8899999999999997</v>
      </c>
      <c r="AZ1057">
        <v>4.5276694915254199</v>
      </c>
      <c r="BA1057">
        <v>3.95</v>
      </c>
      <c r="BB1057">
        <v>4.49</v>
      </c>
      <c r="BC1057">
        <v>5</v>
      </c>
      <c r="BD1057">
        <v>4.4559893048128298</v>
      </c>
      <c r="BE1057">
        <v>4.1500000000000004</v>
      </c>
      <c r="BF1057">
        <v>4.53</v>
      </c>
      <c r="BG1057">
        <v>5.08</v>
      </c>
      <c r="BH1057">
        <v>5.56111111111111</v>
      </c>
      <c r="BI1057">
        <v>4.12</v>
      </c>
      <c r="BJ1057">
        <v>4.5599999999999996</v>
      </c>
      <c r="BK1057">
        <v>5.1050000000000004</v>
      </c>
      <c r="BL1057">
        <v>4.5470161290322597</v>
      </c>
    </row>
    <row r="1058" spans="1:64" x14ac:dyDescent="0.25">
      <c r="A1058" s="15" t="str">
        <f t="shared" si="32"/>
        <v>Provisions / Avg Assets--37346</v>
      </c>
      <c r="B1058" s="15" t="str">
        <f t="shared" si="33"/>
        <v>Provisions / Avg Assets</v>
      </c>
      <c r="C1058">
        <v>16</v>
      </c>
      <c r="D1058" s="22">
        <v>37346</v>
      </c>
      <c r="E1058">
        <v>0.06</v>
      </c>
      <c r="F1058">
        <v>0.17</v>
      </c>
      <c r="G1058">
        <v>0.32</v>
      </c>
      <c r="H1058">
        <v>0.46305882352941202</v>
      </c>
      <c r="I1058">
        <v>0</v>
      </c>
      <c r="J1058">
        <v>0.1</v>
      </c>
      <c r="K1058">
        <v>0.24</v>
      </c>
      <c r="L1058">
        <v>0.21441247002398101</v>
      </c>
      <c r="M1058">
        <v>0.02</v>
      </c>
      <c r="N1058">
        <v>0.14000000000000001</v>
      </c>
      <c r="O1058">
        <v>0.3</v>
      </c>
      <c r="P1058">
        <v>0.237277593678307</v>
      </c>
      <c r="Q1058">
        <v>7.4999999999999997E-2</v>
      </c>
      <c r="R1058">
        <v>0.16</v>
      </c>
      <c r="S1058">
        <v>0.185</v>
      </c>
      <c r="T1058">
        <v>0.166521739130435</v>
      </c>
      <c r="U1058">
        <v>0</v>
      </c>
      <c r="V1058">
        <v>0.1</v>
      </c>
      <c r="W1058">
        <v>0.26</v>
      </c>
      <c r="X1058">
        <v>0.21095541401273901</v>
      </c>
      <c r="Y1058">
        <v>0</v>
      </c>
      <c r="Z1058">
        <v>0.1</v>
      </c>
      <c r="AA1058">
        <v>0.2175</v>
      </c>
      <c r="AB1058">
        <v>0.15325</v>
      </c>
      <c r="AC1058">
        <v>0</v>
      </c>
      <c r="AD1058">
        <v>0.105</v>
      </c>
      <c r="AE1058">
        <v>0.185</v>
      </c>
      <c r="AF1058">
        <v>0.14333333333333301</v>
      </c>
      <c r="AG1058">
        <v>0</v>
      </c>
      <c r="AH1058">
        <v>0.04</v>
      </c>
      <c r="AI1058">
        <v>0.27</v>
      </c>
      <c r="AJ1058">
        <v>0.80602150537634398</v>
      </c>
      <c r="AK1058">
        <v>0.02</v>
      </c>
      <c r="AL1058">
        <v>0.09</v>
      </c>
      <c r="AM1058">
        <v>0.185</v>
      </c>
      <c r="AN1058">
        <v>0.19394366197183099</v>
      </c>
      <c r="AO1058">
        <v>0</v>
      </c>
      <c r="AP1058">
        <v>0.04</v>
      </c>
      <c r="AQ1058">
        <v>0.17</v>
      </c>
      <c r="AR1058">
        <v>0.12715039577836401</v>
      </c>
      <c r="AS1058">
        <v>0</v>
      </c>
      <c r="AT1058">
        <v>0.12</v>
      </c>
      <c r="AU1058">
        <v>0.27</v>
      </c>
      <c r="AV1058">
        <v>0.22284382284382301</v>
      </c>
      <c r="AW1058">
        <v>0.02</v>
      </c>
      <c r="AX1058">
        <v>0.1</v>
      </c>
      <c r="AY1058">
        <v>0.21</v>
      </c>
      <c r="AZ1058">
        <v>0.173008474576271</v>
      </c>
      <c r="BA1058">
        <v>0.02</v>
      </c>
      <c r="BB1058">
        <v>0.16</v>
      </c>
      <c r="BC1058">
        <v>0.34</v>
      </c>
      <c r="BD1058">
        <v>0.33401069518716597</v>
      </c>
      <c r="BE1058">
        <v>0</v>
      </c>
      <c r="BF1058">
        <v>0.09</v>
      </c>
      <c r="BG1058">
        <v>0.41</v>
      </c>
      <c r="BH1058">
        <v>1.2246666666666699</v>
      </c>
      <c r="BI1058">
        <v>2.2499999999999999E-2</v>
      </c>
      <c r="BJ1058">
        <v>0.125</v>
      </c>
      <c r="BK1058">
        <v>0.3075</v>
      </c>
      <c r="BL1058">
        <v>0.198225806451613</v>
      </c>
    </row>
    <row r="1059" spans="1:64" x14ac:dyDescent="0.25">
      <c r="A1059" s="15" t="str">
        <f t="shared" si="32"/>
        <v>Negative Earners (last 4 qtrs)--37346</v>
      </c>
      <c r="B1059" s="15" t="str">
        <f t="shared" si="33"/>
        <v>Negative Earners (last 4 qtrs)</v>
      </c>
      <c r="C1059">
        <v>17</v>
      </c>
      <c r="D1059" s="22">
        <v>37346</v>
      </c>
      <c r="F1059">
        <v>3.52941176470588</v>
      </c>
      <c r="H1059">
        <v>3</v>
      </c>
      <c r="J1059">
        <v>3.0588235294117601</v>
      </c>
      <c r="L1059">
        <v>26</v>
      </c>
      <c r="N1059">
        <v>7.1321508868348698</v>
      </c>
      <c r="P1059">
        <v>571</v>
      </c>
      <c r="R1059">
        <v>0</v>
      </c>
      <c r="T1059">
        <v>0</v>
      </c>
      <c r="V1059">
        <v>3.34029227557411</v>
      </c>
      <c r="X1059">
        <v>16</v>
      </c>
      <c r="Z1059">
        <v>1.25</v>
      </c>
      <c r="AB1059">
        <v>1</v>
      </c>
      <c r="AD1059">
        <v>1.92307692307692</v>
      </c>
      <c r="AF1059">
        <v>2</v>
      </c>
      <c r="AH1059">
        <v>4.3010752688171996</v>
      </c>
      <c r="AI1059"/>
      <c r="AJ1059">
        <v>4</v>
      </c>
      <c r="AK1059"/>
      <c r="AL1059">
        <v>4.2253521126760596</v>
      </c>
      <c r="AN1059">
        <v>3</v>
      </c>
      <c r="AP1059">
        <v>2.0779220779220799</v>
      </c>
      <c r="AR1059">
        <v>8</v>
      </c>
      <c r="AT1059">
        <v>1.8306636155606399</v>
      </c>
      <c r="AV1059">
        <v>8</v>
      </c>
      <c r="AX1059">
        <v>2.5</v>
      </c>
      <c r="AZ1059">
        <v>6</v>
      </c>
      <c r="BB1059">
        <v>6.3492063492063497</v>
      </c>
      <c r="BD1059">
        <v>12</v>
      </c>
      <c r="BF1059">
        <v>4.4444444444444402</v>
      </c>
      <c r="BH1059">
        <v>2</v>
      </c>
      <c r="BJ1059">
        <v>4.7619047619047601</v>
      </c>
      <c r="BL1059">
        <v>6</v>
      </c>
    </row>
    <row r="1060" spans="1:64" x14ac:dyDescent="0.25">
      <c r="A1060" s="15" t="str">
        <f t="shared" si="32"/>
        <v>Noncore Funding / Liab--37346</v>
      </c>
      <c r="B1060" s="15" t="str">
        <f t="shared" si="33"/>
        <v>Noncore Funding / Liab</v>
      </c>
      <c r="C1060">
        <v>18</v>
      </c>
      <c r="D1060" s="22">
        <v>37346</v>
      </c>
      <c r="E1060">
        <v>10.731487055990399</v>
      </c>
      <c r="F1060">
        <v>14.006721218076301</v>
      </c>
      <c r="G1060">
        <v>22.617730928680501</v>
      </c>
      <c r="H1060">
        <v>17.305003226699199</v>
      </c>
      <c r="I1060">
        <v>9.5560036560392305</v>
      </c>
      <c r="J1060">
        <v>13.9095449048727</v>
      </c>
      <c r="K1060">
        <v>20.299415556583298</v>
      </c>
      <c r="L1060">
        <v>16.2380771759826</v>
      </c>
      <c r="M1060">
        <v>12.118615589114</v>
      </c>
      <c r="N1060">
        <v>17.950551654227102</v>
      </c>
      <c r="O1060">
        <v>25.8962219469731</v>
      </c>
      <c r="P1060">
        <v>20.6159622588684</v>
      </c>
      <c r="Q1060">
        <v>12.485463731610899</v>
      </c>
      <c r="R1060">
        <v>17.941106625504599</v>
      </c>
      <c r="S1060">
        <v>23.340321753586601</v>
      </c>
      <c r="T1060">
        <v>19.006967685164501</v>
      </c>
      <c r="U1060">
        <v>8.5631960191755105</v>
      </c>
      <c r="V1060">
        <v>13.2758461680347</v>
      </c>
      <c r="W1060">
        <v>20.612264009214599</v>
      </c>
      <c r="X1060">
        <v>15.9455136010667</v>
      </c>
      <c r="Y1060">
        <v>11.4301653087918</v>
      </c>
      <c r="Z1060">
        <v>14.522499790984099</v>
      </c>
      <c r="AA1060">
        <v>20.977531324684499</v>
      </c>
      <c r="AB1060">
        <v>17.191372028775401</v>
      </c>
      <c r="AC1060">
        <v>9.6046984998021792</v>
      </c>
      <c r="AD1060">
        <v>13.396813982017999</v>
      </c>
      <c r="AE1060">
        <v>17.439017696857899</v>
      </c>
      <c r="AF1060">
        <v>14.271138871512299</v>
      </c>
      <c r="AG1060">
        <v>10.9981610134859</v>
      </c>
      <c r="AH1060">
        <v>15.570400822199399</v>
      </c>
      <c r="AI1060">
        <v>24.3394456841629</v>
      </c>
      <c r="AJ1060">
        <v>22.644593720784101</v>
      </c>
      <c r="AK1060">
        <v>9.5813213903287497</v>
      </c>
      <c r="AL1060">
        <v>12.9768241690808</v>
      </c>
      <c r="AM1060">
        <v>16.740086013991199</v>
      </c>
      <c r="AN1060">
        <v>14.794962372882701</v>
      </c>
      <c r="AO1060">
        <v>9.3086433442368506</v>
      </c>
      <c r="AP1060">
        <v>13.4804954082063</v>
      </c>
      <c r="AQ1060">
        <v>18.653119092627598</v>
      </c>
      <c r="AR1060">
        <v>14.529838480282701</v>
      </c>
      <c r="AS1060">
        <v>10.325902180776099</v>
      </c>
      <c r="AT1060">
        <v>14.310908705309799</v>
      </c>
      <c r="AU1060">
        <v>20.641543631763799</v>
      </c>
      <c r="AV1060">
        <v>16.490604245575401</v>
      </c>
      <c r="AW1060">
        <v>8.8595083351362796</v>
      </c>
      <c r="AX1060">
        <v>12.700858044287401</v>
      </c>
      <c r="AY1060">
        <v>20.425981797454501</v>
      </c>
      <c r="AZ1060">
        <v>14.9906737944344</v>
      </c>
      <c r="BA1060">
        <v>10.3774156418489</v>
      </c>
      <c r="BB1060">
        <v>14.8750795671547</v>
      </c>
      <c r="BC1060">
        <v>21.945928275841599</v>
      </c>
      <c r="BD1060">
        <v>18.071602961618801</v>
      </c>
      <c r="BE1060">
        <v>9.0750592337610101</v>
      </c>
      <c r="BF1060">
        <v>15.8269035102595</v>
      </c>
      <c r="BG1060">
        <v>25.578384219930001</v>
      </c>
      <c r="BH1060">
        <v>29.8250139983273</v>
      </c>
      <c r="BI1060">
        <v>8.7416213190379697</v>
      </c>
      <c r="BJ1060">
        <v>12.7619237839851</v>
      </c>
      <c r="BK1060">
        <v>20.20790220828</v>
      </c>
      <c r="BL1060">
        <v>16.0276319494922</v>
      </c>
    </row>
    <row r="1061" spans="1:64" x14ac:dyDescent="0.25">
      <c r="A1061" s="15" t="str">
        <f t="shared" si="32"/>
        <v>Brokered Dep / Liab--37346</v>
      </c>
      <c r="B1061" s="15" t="str">
        <f t="shared" si="33"/>
        <v>Brokered Dep / Liab</v>
      </c>
      <c r="C1061">
        <v>19</v>
      </c>
      <c r="D1061" s="22">
        <v>37346</v>
      </c>
      <c r="E1061">
        <v>0</v>
      </c>
      <c r="F1061">
        <v>0</v>
      </c>
      <c r="G1061">
        <v>0</v>
      </c>
      <c r="H1061">
        <v>1.0508438314164099</v>
      </c>
      <c r="I1061">
        <v>0</v>
      </c>
      <c r="J1061">
        <v>0</v>
      </c>
      <c r="K1061">
        <v>0</v>
      </c>
      <c r="L1061">
        <v>1.05750534081518</v>
      </c>
      <c r="M1061">
        <v>0</v>
      </c>
      <c r="N1061">
        <v>0</v>
      </c>
      <c r="O1061">
        <v>0</v>
      </c>
      <c r="P1061">
        <v>0.96568414406548697</v>
      </c>
      <c r="Q1061">
        <v>0</v>
      </c>
      <c r="R1061">
        <v>0</v>
      </c>
      <c r="S1061">
        <v>0</v>
      </c>
      <c r="T1061">
        <v>0.43874521975442998</v>
      </c>
      <c r="U1061">
        <v>0</v>
      </c>
      <c r="V1061">
        <v>0</v>
      </c>
      <c r="W1061">
        <v>0.234671919972327</v>
      </c>
      <c r="X1061">
        <v>1.32133191039619</v>
      </c>
      <c r="Y1061">
        <v>0</v>
      </c>
      <c r="Z1061">
        <v>0</v>
      </c>
      <c r="AA1061">
        <v>0</v>
      </c>
      <c r="AB1061">
        <v>0.269044259433174</v>
      </c>
      <c r="AC1061">
        <v>0</v>
      </c>
      <c r="AD1061">
        <v>0</v>
      </c>
      <c r="AE1061">
        <v>0</v>
      </c>
      <c r="AF1061">
        <v>0.46349174554748102</v>
      </c>
      <c r="AG1061">
        <v>0</v>
      </c>
      <c r="AH1061">
        <v>0</v>
      </c>
      <c r="AI1061">
        <v>0.23817498418369201</v>
      </c>
      <c r="AJ1061">
        <v>2.0937634937729501</v>
      </c>
      <c r="AK1061">
        <v>0</v>
      </c>
      <c r="AL1061">
        <v>0</v>
      </c>
      <c r="AM1061">
        <v>1.4608234461546801</v>
      </c>
      <c r="AN1061">
        <v>1.32522843428499</v>
      </c>
      <c r="AO1061">
        <v>0</v>
      </c>
      <c r="AP1061">
        <v>0</v>
      </c>
      <c r="AQ1061">
        <v>0</v>
      </c>
      <c r="AR1061">
        <v>0.67986773812111501</v>
      </c>
      <c r="AS1061">
        <v>0</v>
      </c>
      <c r="AT1061">
        <v>0</v>
      </c>
      <c r="AU1061">
        <v>0.23817498418369201</v>
      </c>
      <c r="AV1061">
        <v>1.0932296801362</v>
      </c>
      <c r="AW1061">
        <v>0</v>
      </c>
      <c r="AX1061">
        <v>0</v>
      </c>
      <c r="AY1061">
        <v>0</v>
      </c>
      <c r="AZ1061">
        <v>0.61914068017930401</v>
      </c>
      <c r="BA1061">
        <v>0</v>
      </c>
      <c r="BB1061">
        <v>0</v>
      </c>
      <c r="BC1061">
        <v>0.75672077462498699</v>
      </c>
      <c r="BD1061">
        <v>1.77259077306795</v>
      </c>
      <c r="BE1061">
        <v>0</v>
      </c>
      <c r="BF1061">
        <v>0</v>
      </c>
      <c r="BG1061">
        <v>0.580243585084809</v>
      </c>
      <c r="BH1061">
        <v>3.5532829480905401</v>
      </c>
      <c r="BI1061">
        <v>0</v>
      </c>
      <c r="BJ1061">
        <v>0</v>
      </c>
      <c r="BK1061">
        <v>0.37836252713201302</v>
      </c>
      <c r="BL1061">
        <v>1.65340124796023</v>
      </c>
    </row>
    <row r="1062" spans="1:64" x14ac:dyDescent="0.25">
      <c r="A1062" s="15" t="str">
        <f t="shared" si="32"/>
        <v>Liquid Assets / Assets--37346</v>
      </c>
      <c r="B1062" s="15" t="str">
        <f t="shared" si="33"/>
        <v>Liquid Assets / Assets</v>
      </c>
      <c r="C1062">
        <v>20</v>
      </c>
      <c r="D1062" s="22">
        <v>37346</v>
      </c>
      <c r="E1062">
        <v>12.868884633226701</v>
      </c>
      <c r="F1062">
        <v>20.522378860273299</v>
      </c>
      <c r="G1062">
        <v>27.7574767569517</v>
      </c>
      <c r="H1062">
        <v>21.1295016216596</v>
      </c>
      <c r="I1062">
        <v>11.4081200214503</v>
      </c>
      <c r="J1062">
        <v>19.296621399824399</v>
      </c>
      <c r="K1062">
        <v>28.6128581153855</v>
      </c>
      <c r="L1062">
        <v>21.021423297158002</v>
      </c>
      <c r="M1062">
        <v>11.108094839179101</v>
      </c>
      <c r="N1062">
        <v>18.908585412180699</v>
      </c>
      <c r="O1062">
        <v>28.865676981855099</v>
      </c>
      <c r="P1062">
        <v>21.007466072941899</v>
      </c>
      <c r="Q1062">
        <v>15.408477150608</v>
      </c>
      <c r="R1062">
        <v>22.882007549280001</v>
      </c>
      <c r="S1062">
        <v>31.346723585429199</v>
      </c>
      <c r="T1062">
        <v>24.417966421255901</v>
      </c>
      <c r="U1062">
        <v>11.5143722389766</v>
      </c>
      <c r="V1062">
        <v>19.7600378887544</v>
      </c>
      <c r="W1062">
        <v>28.525846824624299</v>
      </c>
      <c r="X1062">
        <v>21.161282568019999</v>
      </c>
      <c r="Y1062">
        <v>12.8490720744083</v>
      </c>
      <c r="Z1062">
        <v>21.1175835726944</v>
      </c>
      <c r="AA1062">
        <v>28.319001638471502</v>
      </c>
      <c r="AB1062">
        <v>21.5711369016676</v>
      </c>
      <c r="AC1062">
        <v>9.7966116236203895</v>
      </c>
      <c r="AD1062">
        <v>18.117784758722401</v>
      </c>
      <c r="AE1062">
        <v>28.297979383136902</v>
      </c>
      <c r="AF1062">
        <v>20.921904324671601</v>
      </c>
      <c r="AG1062">
        <v>8.6299916734153808</v>
      </c>
      <c r="AH1062">
        <v>16.359391223417099</v>
      </c>
      <c r="AI1062">
        <v>28.762065168102598</v>
      </c>
      <c r="AJ1062">
        <v>19.3200137419764</v>
      </c>
      <c r="AK1062">
        <v>12.5578327855476</v>
      </c>
      <c r="AL1062">
        <v>21.1186155221008</v>
      </c>
      <c r="AM1062">
        <v>29.010080360822201</v>
      </c>
      <c r="AN1062">
        <v>21.637121278538402</v>
      </c>
      <c r="AO1062">
        <v>11.671945292512</v>
      </c>
      <c r="AP1062">
        <v>20.433390556410298</v>
      </c>
      <c r="AQ1062">
        <v>29.623911831553698</v>
      </c>
      <c r="AR1062">
        <v>22.121025729755001</v>
      </c>
      <c r="AS1062">
        <v>10.5185940394634</v>
      </c>
      <c r="AT1062">
        <v>16.606241918718201</v>
      </c>
      <c r="AU1062">
        <v>24.761923916213298</v>
      </c>
      <c r="AV1062">
        <v>18.7626513373405</v>
      </c>
      <c r="AW1062">
        <v>13.539562205134599</v>
      </c>
      <c r="AX1062">
        <v>21.561029788145699</v>
      </c>
      <c r="AY1062">
        <v>29.879518896557698</v>
      </c>
      <c r="AZ1062">
        <v>22.410964282011701</v>
      </c>
      <c r="BA1062">
        <v>11.4774318287886</v>
      </c>
      <c r="BB1062">
        <v>17.644961129734</v>
      </c>
      <c r="BC1062">
        <v>26.381633214187499</v>
      </c>
      <c r="BD1062">
        <v>20.089584693258999</v>
      </c>
      <c r="BE1062">
        <v>6.6623512423442701</v>
      </c>
      <c r="BF1062">
        <v>14.6844027125717</v>
      </c>
      <c r="BG1062">
        <v>29.479479081312</v>
      </c>
      <c r="BH1062">
        <v>21.626814977735499</v>
      </c>
      <c r="BI1062">
        <v>11.6462052540522</v>
      </c>
      <c r="BJ1062">
        <v>20.535731611264499</v>
      </c>
      <c r="BK1062">
        <v>27.719884102906999</v>
      </c>
      <c r="BL1062">
        <v>20.8198341421942</v>
      </c>
    </row>
    <row r="1063" spans="1:64" x14ac:dyDescent="0.25">
      <c r="A1063" s="15" t="str">
        <f t="shared" si="32"/>
        <v>Net Loan Growth (last 4 qtrs)--37346</v>
      </c>
      <c r="B1063" s="15" t="str">
        <f t="shared" si="33"/>
        <v>Net Loan Growth (last 4 qtrs)</v>
      </c>
      <c r="C1063">
        <v>21</v>
      </c>
      <c r="D1063" s="22">
        <v>37346</v>
      </c>
      <c r="E1063">
        <v>2.1974999999999998</v>
      </c>
      <c r="F1063">
        <v>8.4600000000000009</v>
      </c>
      <c r="G1063">
        <v>16.317499999999999</v>
      </c>
      <c r="H1063">
        <v>15.412857142857099</v>
      </c>
      <c r="I1063">
        <v>-0.88500000000000001</v>
      </c>
      <c r="J1063">
        <v>5.1349999999999998</v>
      </c>
      <c r="K1063">
        <v>12.555</v>
      </c>
      <c r="L1063">
        <v>8.1501570048309198</v>
      </c>
      <c r="M1063">
        <v>-1.05</v>
      </c>
      <c r="N1063">
        <v>6.2949999999999999</v>
      </c>
      <c r="O1063">
        <v>16.732500000000002</v>
      </c>
      <c r="P1063">
        <v>12.662010940349001</v>
      </c>
      <c r="Q1063">
        <v>2</v>
      </c>
      <c r="R1063">
        <v>5.25</v>
      </c>
      <c r="S1063">
        <v>13.2</v>
      </c>
      <c r="T1063">
        <v>8.9139130434782601</v>
      </c>
      <c r="U1063">
        <v>-2.11</v>
      </c>
      <c r="V1063">
        <v>4.2699999999999996</v>
      </c>
      <c r="W1063">
        <v>12.195</v>
      </c>
      <c r="X1063">
        <v>7.7209421841541799</v>
      </c>
      <c r="Y1063">
        <v>1.115</v>
      </c>
      <c r="Z1063">
        <v>6.68</v>
      </c>
      <c r="AA1063">
        <v>16.28</v>
      </c>
      <c r="AB1063">
        <v>11.4513924050633</v>
      </c>
      <c r="AC1063">
        <v>0.99250000000000005</v>
      </c>
      <c r="AD1063">
        <v>7.18</v>
      </c>
      <c r="AE1063">
        <v>13.897500000000001</v>
      </c>
      <c r="AF1063">
        <v>8.7900980392156907</v>
      </c>
      <c r="AG1063">
        <v>2.73</v>
      </c>
      <c r="AH1063">
        <v>8.3699999999999992</v>
      </c>
      <c r="AI1063">
        <v>13.9925</v>
      </c>
      <c r="AJ1063">
        <v>23.496847826086999</v>
      </c>
      <c r="AK1063">
        <v>-2.9350000000000001</v>
      </c>
      <c r="AL1063">
        <v>2.79</v>
      </c>
      <c r="AM1063">
        <v>7.6050000000000004</v>
      </c>
      <c r="AN1063">
        <v>4.1607042253521103</v>
      </c>
      <c r="AO1063">
        <v>-0.75</v>
      </c>
      <c r="AP1063">
        <v>4.6500000000000004</v>
      </c>
      <c r="AQ1063">
        <v>10.39</v>
      </c>
      <c r="AR1063">
        <v>6.0163324538258598</v>
      </c>
      <c r="AS1063">
        <v>2.2200000000000002</v>
      </c>
      <c r="AT1063">
        <v>8.8699999999999992</v>
      </c>
      <c r="AU1063">
        <v>16.45</v>
      </c>
      <c r="AV1063">
        <v>11.657365967365999</v>
      </c>
      <c r="AW1063">
        <v>-1.915</v>
      </c>
      <c r="AX1063">
        <v>3.665</v>
      </c>
      <c r="AY1063">
        <v>10.94</v>
      </c>
      <c r="AZ1063">
        <v>5.7505982905982904</v>
      </c>
      <c r="BA1063">
        <v>0.82</v>
      </c>
      <c r="BB1063">
        <v>8.2200000000000006</v>
      </c>
      <c r="BC1063">
        <v>16.445</v>
      </c>
      <c r="BD1063">
        <v>17.277999999999999</v>
      </c>
      <c r="BE1063">
        <v>-3.3849999999999998</v>
      </c>
      <c r="BF1063">
        <v>1.74</v>
      </c>
      <c r="BG1063">
        <v>9.16</v>
      </c>
      <c r="BH1063">
        <v>8.23697674418605</v>
      </c>
      <c r="BI1063">
        <v>1.54</v>
      </c>
      <c r="BJ1063">
        <v>9.5950000000000006</v>
      </c>
      <c r="BK1063">
        <v>21.067499999999999</v>
      </c>
      <c r="BL1063">
        <v>18.225901639344301</v>
      </c>
    </row>
    <row r="1064" spans="1:64" x14ac:dyDescent="0.25">
      <c r="A1064" s="15" t="str">
        <f t="shared" si="32"/>
        <v>Banks w/ Loan Growth (last 4 qtrs)--37346</v>
      </c>
      <c r="B1064" s="15" t="str">
        <f t="shared" si="33"/>
        <v>Banks w/ Loan Growth (last 4 qtrs)</v>
      </c>
      <c r="C1064">
        <v>22</v>
      </c>
      <c r="D1064" s="22">
        <v>37346</v>
      </c>
      <c r="F1064">
        <v>78.823529411764696</v>
      </c>
      <c r="J1064">
        <v>70.941176470588204</v>
      </c>
      <c r="N1064">
        <v>70.309767674244299</v>
      </c>
      <c r="R1064">
        <v>78.260869565217405</v>
      </c>
      <c r="V1064">
        <v>66.597077244258898</v>
      </c>
      <c r="Z1064">
        <v>78.75</v>
      </c>
      <c r="AD1064">
        <v>80.769230769230802</v>
      </c>
      <c r="AH1064">
        <v>82.795698924731198</v>
      </c>
      <c r="AI1064"/>
      <c r="AK1064"/>
      <c r="AL1064">
        <v>59.154929577464799</v>
      </c>
      <c r="AP1064">
        <v>71.6883116883117</v>
      </c>
      <c r="AT1064">
        <v>81.693363844393602</v>
      </c>
      <c r="AX1064">
        <v>65</v>
      </c>
      <c r="BB1064">
        <v>76.190476190476204</v>
      </c>
      <c r="BF1064">
        <v>60</v>
      </c>
      <c r="BJ1064">
        <v>76.984126984127002</v>
      </c>
    </row>
    <row r="1065" spans="1:64" x14ac:dyDescent="0.25">
      <c r="A1065" s="15" t="str">
        <f t="shared" si="32"/>
        <v>Equity / Assets--37437</v>
      </c>
      <c r="B1065" s="15" t="str">
        <f t="shared" si="33"/>
        <v>Equity / Assets</v>
      </c>
      <c r="C1065">
        <v>1</v>
      </c>
      <c r="D1065" s="22">
        <v>37437</v>
      </c>
      <c r="E1065">
        <v>8.9525600478673404</v>
      </c>
      <c r="F1065">
        <v>9.8046157590777305</v>
      </c>
      <c r="G1065">
        <v>11.085888037320901</v>
      </c>
      <c r="H1065">
        <v>10.427504589988001</v>
      </c>
      <c r="I1065">
        <v>8.4604559527160106</v>
      </c>
      <c r="J1065">
        <v>9.7904809556570207</v>
      </c>
      <c r="K1065">
        <v>12.1885254769031</v>
      </c>
      <c r="L1065">
        <v>10.7528250398816</v>
      </c>
      <c r="M1065">
        <v>8.2377746560015606</v>
      </c>
      <c r="N1065">
        <v>9.5985838851245404</v>
      </c>
      <c r="O1065">
        <v>11.9945973917843</v>
      </c>
      <c r="P1065">
        <v>10.730572732710399</v>
      </c>
      <c r="Q1065">
        <v>9.1462221769796699</v>
      </c>
      <c r="R1065">
        <v>10.328931204513999</v>
      </c>
      <c r="S1065">
        <v>13.336452819361</v>
      </c>
      <c r="T1065">
        <v>13.128713350312999</v>
      </c>
      <c r="U1065">
        <v>8.2935351736674505</v>
      </c>
      <c r="V1065">
        <v>9.5769446061433197</v>
      </c>
      <c r="W1065">
        <v>11.814418463096301</v>
      </c>
      <c r="X1065">
        <v>10.434952313182199</v>
      </c>
      <c r="Y1065">
        <v>8.6724942148572097</v>
      </c>
      <c r="Z1065">
        <v>9.5739006299102201</v>
      </c>
      <c r="AA1065">
        <v>11.034281479498899</v>
      </c>
      <c r="AB1065">
        <v>10.5984596695705</v>
      </c>
      <c r="AC1065">
        <v>8.6039988463606694</v>
      </c>
      <c r="AD1065">
        <v>10.1443749213777</v>
      </c>
      <c r="AE1065">
        <v>12.4690022849888</v>
      </c>
      <c r="AF1065">
        <v>10.7884987832131</v>
      </c>
      <c r="AG1065">
        <v>8.8261415821852491</v>
      </c>
      <c r="AH1065">
        <v>11.488632824665199</v>
      </c>
      <c r="AI1065">
        <v>15.3630774849352</v>
      </c>
      <c r="AJ1065">
        <v>13.1854222650013</v>
      </c>
      <c r="AK1065">
        <v>8.3590568711807904</v>
      </c>
      <c r="AL1065">
        <v>9.3908582089552208</v>
      </c>
      <c r="AM1065">
        <v>11.873409916883</v>
      </c>
      <c r="AN1065">
        <v>10.4269237393954</v>
      </c>
      <c r="AO1065">
        <v>8.7856882187143306</v>
      </c>
      <c r="AP1065">
        <v>10.3617223463205</v>
      </c>
      <c r="AQ1065">
        <v>12.5751879699248</v>
      </c>
      <c r="AR1065">
        <v>11.1767513004971</v>
      </c>
      <c r="AS1065">
        <v>8.1689573301773493</v>
      </c>
      <c r="AT1065">
        <v>9.33356897981961</v>
      </c>
      <c r="AU1065">
        <v>11.315795061716999</v>
      </c>
      <c r="AV1065">
        <v>10.1608488241618</v>
      </c>
      <c r="AW1065">
        <v>8.1569842630995595</v>
      </c>
      <c r="AX1065">
        <v>9.3934971215438292</v>
      </c>
      <c r="AY1065">
        <v>11.3220917707468</v>
      </c>
      <c r="AZ1065">
        <v>10.078925131469999</v>
      </c>
      <c r="BA1065">
        <v>8.3256217041965996</v>
      </c>
      <c r="BB1065">
        <v>9.5713039340101496</v>
      </c>
      <c r="BC1065">
        <v>12.0048596063356</v>
      </c>
      <c r="BD1065">
        <v>10.750347439356</v>
      </c>
      <c r="BE1065">
        <v>9.2834097885532891</v>
      </c>
      <c r="BF1065">
        <v>10.560971110979599</v>
      </c>
      <c r="BG1065">
        <v>13.450319657190599</v>
      </c>
      <c r="BH1065">
        <v>14.563817513289401</v>
      </c>
      <c r="BI1065">
        <v>8.0872112311337592</v>
      </c>
      <c r="BJ1065">
        <v>9.3893016028438208</v>
      </c>
      <c r="BK1065">
        <v>10.887177535297401</v>
      </c>
      <c r="BL1065">
        <v>10.1560468086891</v>
      </c>
    </row>
    <row r="1066" spans="1:64" x14ac:dyDescent="0.25">
      <c r="A1066" s="15" t="str">
        <f t="shared" si="32"/>
        <v>Total Risk Based Capital Ratio--37437</v>
      </c>
      <c r="B1066" s="15" t="str">
        <f t="shared" si="33"/>
        <v>Total Risk Based Capital Ratio</v>
      </c>
      <c r="C1066">
        <v>2</v>
      </c>
      <c r="D1066" s="22">
        <v>37437</v>
      </c>
      <c r="E1066">
        <v>12.43</v>
      </c>
      <c r="F1066">
        <v>14.08</v>
      </c>
      <c r="G1066">
        <v>17.059999999999999</v>
      </c>
      <c r="H1066">
        <v>15.4585882352941</v>
      </c>
      <c r="I1066">
        <v>11.66</v>
      </c>
      <c r="J1066">
        <v>14.03</v>
      </c>
      <c r="K1066">
        <v>17.89</v>
      </c>
      <c r="L1066">
        <v>15.6281664656212</v>
      </c>
      <c r="M1066">
        <v>11.98</v>
      </c>
      <c r="N1066">
        <v>14.43</v>
      </c>
      <c r="O1066">
        <v>19.092500000000001</v>
      </c>
      <c r="P1066">
        <v>17.0733290653009</v>
      </c>
      <c r="Q1066">
        <v>13.645</v>
      </c>
      <c r="R1066">
        <v>15.44</v>
      </c>
      <c r="S1066">
        <v>20.32</v>
      </c>
      <c r="T1066">
        <v>20.791250000000002</v>
      </c>
      <c r="U1066">
        <v>11.43</v>
      </c>
      <c r="V1066">
        <v>13.32</v>
      </c>
      <c r="W1066">
        <v>16.855</v>
      </c>
      <c r="X1066">
        <v>14.9538362068966</v>
      </c>
      <c r="Y1066">
        <v>12.137499999999999</v>
      </c>
      <c r="Z1066">
        <v>14.125</v>
      </c>
      <c r="AA1066">
        <v>16.8125</v>
      </c>
      <c r="AB1066">
        <v>16.5075</v>
      </c>
      <c r="AC1066">
        <v>11.885</v>
      </c>
      <c r="AD1066">
        <v>14.574999999999999</v>
      </c>
      <c r="AE1066">
        <v>18.072500000000002</v>
      </c>
      <c r="AF1066">
        <v>15.9616666666667</v>
      </c>
      <c r="AG1066">
        <v>11.88</v>
      </c>
      <c r="AH1066">
        <v>15.53</v>
      </c>
      <c r="AI1066">
        <v>20.75</v>
      </c>
      <c r="AJ1066">
        <v>20.3648387096774</v>
      </c>
      <c r="AK1066">
        <v>12.615</v>
      </c>
      <c r="AL1066">
        <v>14.62</v>
      </c>
      <c r="AM1066">
        <v>18.91</v>
      </c>
      <c r="AN1066">
        <v>16.158028169014099</v>
      </c>
      <c r="AO1066">
        <v>11.99</v>
      </c>
      <c r="AP1066">
        <v>14.86</v>
      </c>
      <c r="AQ1066">
        <v>18.84</v>
      </c>
      <c r="AR1066">
        <v>16.451566579634498</v>
      </c>
      <c r="AS1066">
        <v>11.095000000000001</v>
      </c>
      <c r="AT1066">
        <v>12.71</v>
      </c>
      <c r="AU1066">
        <v>16.4375</v>
      </c>
      <c r="AV1066">
        <v>14.376513157894699</v>
      </c>
      <c r="AW1066">
        <v>12.345000000000001</v>
      </c>
      <c r="AX1066">
        <v>14.15</v>
      </c>
      <c r="AY1066">
        <v>17.68</v>
      </c>
      <c r="AZ1066">
        <v>15.7539207048458</v>
      </c>
      <c r="BA1066">
        <v>11.31</v>
      </c>
      <c r="BB1066">
        <v>12.95</v>
      </c>
      <c r="BC1066">
        <v>15.82</v>
      </c>
      <c r="BD1066">
        <v>15.0573796791444</v>
      </c>
      <c r="BE1066">
        <v>13.62</v>
      </c>
      <c r="BF1066">
        <v>15.17</v>
      </c>
      <c r="BG1066">
        <v>18.745000000000001</v>
      </c>
      <c r="BH1066">
        <v>28.068372093023299</v>
      </c>
      <c r="BI1066">
        <v>10.96</v>
      </c>
      <c r="BJ1066">
        <v>12.4</v>
      </c>
      <c r="BK1066">
        <v>15.654999999999999</v>
      </c>
      <c r="BL1066">
        <v>13.7766115702479</v>
      </c>
    </row>
    <row r="1067" spans="1:64" x14ac:dyDescent="0.25">
      <c r="A1067" s="15" t="str">
        <f t="shared" si="32"/>
        <v>Tier 1 Leverage Ratio--37437</v>
      </c>
      <c r="B1067" s="15" t="str">
        <f t="shared" si="33"/>
        <v>Tier 1 Leverage Ratio</v>
      </c>
      <c r="C1067">
        <v>3</v>
      </c>
      <c r="D1067" s="22">
        <v>37437</v>
      </c>
      <c r="E1067">
        <v>8.39</v>
      </c>
      <c r="F1067">
        <v>9.51</v>
      </c>
      <c r="G1067">
        <v>10.51</v>
      </c>
      <c r="H1067">
        <v>10.0223529411765</v>
      </c>
      <c r="I1067">
        <v>8.0399999999999991</v>
      </c>
      <c r="J1067">
        <v>9.2899999999999991</v>
      </c>
      <c r="K1067">
        <v>11.4</v>
      </c>
      <c r="L1067">
        <v>10.2075874547648</v>
      </c>
      <c r="M1067">
        <v>7.89</v>
      </c>
      <c r="N1067">
        <v>9.1199999999999992</v>
      </c>
      <c r="O1067">
        <v>11.42</v>
      </c>
      <c r="P1067">
        <v>10.3102919334187</v>
      </c>
      <c r="Q1067">
        <v>8.5274999999999999</v>
      </c>
      <c r="R1067">
        <v>9.8849999999999998</v>
      </c>
      <c r="S1067">
        <v>12.702500000000001</v>
      </c>
      <c r="T1067">
        <v>12.442083333333301</v>
      </c>
      <c r="U1067">
        <v>7.9649999999999999</v>
      </c>
      <c r="V1067">
        <v>9.0749999999999993</v>
      </c>
      <c r="W1067">
        <v>11.092499999999999</v>
      </c>
      <c r="X1067">
        <v>9.8680387931034499</v>
      </c>
      <c r="Y1067">
        <v>8.1850000000000005</v>
      </c>
      <c r="Z1067">
        <v>9.34</v>
      </c>
      <c r="AA1067">
        <v>10.57</v>
      </c>
      <c r="AB1067">
        <v>10.18125</v>
      </c>
      <c r="AC1067">
        <v>8.0649999999999995</v>
      </c>
      <c r="AD1067">
        <v>9.2149999999999999</v>
      </c>
      <c r="AE1067">
        <v>11.272500000000001</v>
      </c>
      <c r="AF1067">
        <v>10.042549019607801</v>
      </c>
      <c r="AG1067">
        <v>8.35</v>
      </c>
      <c r="AH1067">
        <v>11.12</v>
      </c>
      <c r="AI1067">
        <v>14.86</v>
      </c>
      <c r="AJ1067">
        <v>12.9515053763441</v>
      </c>
      <c r="AK1067">
        <v>8.0449999999999999</v>
      </c>
      <c r="AL1067">
        <v>9.2899999999999991</v>
      </c>
      <c r="AM1067">
        <v>11.395</v>
      </c>
      <c r="AN1067">
        <v>10.153661971830999</v>
      </c>
      <c r="AO1067">
        <v>8.32</v>
      </c>
      <c r="AP1067">
        <v>9.7799999999999994</v>
      </c>
      <c r="AQ1067">
        <v>12.02</v>
      </c>
      <c r="AR1067">
        <v>10.6543080939948</v>
      </c>
      <c r="AS1067">
        <v>7.83</v>
      </c>
      <c r="AT1067">
        <v>8.7650000000000006</v>
      </c>
      <c r="AU1067">
        <v>10.6325</v>
      </c>
      <c r="AV1067">
        <v>9.6001973684210498</v>
      </c>
      <c r="AW1067">
        <v>7.8250000000000002</v>
      </c>
      <c r="AX1067">
        <v>9.1199999999999992</v>
      </c>
      <c r="AY1067">
        <v>10.585000000000001</v>
      </c>
      <c r="AZ1067">
        <v>9.6689427312775305</v>
      </c>
      <c r="BA1067">
        <v>8.0399999999999991</v>
      </c>
      <c r="BB1067">
        <v>8.98</v>
      </c>
      <c r="BC1067">
        <v>11.12</v>
      </c>
      <c r="BD1067">
        <v>10.0750802139037</v>
      </c>
      <c r="BE1067">
        <v>8.6750000000000007</v>
      </c>
      <c r="BF1067">
        <v>9.92</v>
      </c>
      <c r="BG1067">
        <v>12.535</v>
      </c>
      <c r="BH1067">
        <v>14.3306976744186</v>
      </c>
      <c r="BI1067">
        <v>7.91</v>
      </c>
      <c r="BJ1067">
        <v>8.9</v>
      </c>
      <c r="BK1067">
        <v>10.525</v>
      </c>
      <c r="BL1067">
        <v>9.5566115702479308</v>
      </c>
    </row>
    <row r="1068" spans="1:64" x14ac:dyDescent="0.25">
      <c r="A1068" s="15" t="str">
        <f t="shared" si="32"/>
        <v>ALLL / Nonaccrual Loans--37437</v>
      </c>
      <c r="B1068" s="15" t="str">
        <f t="shared" si="33"/>
        <v>ALLL / Nonaccrual Loans</v>
      </c>
      <c r="C1068">
        <v>4</v>
      </c>
      <c r="D1068" s="22">
        <v>37437</v>
      </c>
      <c r="E1068">
        <v>135.955056179775</v>
      </c>
      <c r="F1068">
        <v>258.62068965517199</v>
      </c>
      <c r="G1068">
        <v>715.29411764705901</v>
      </c>
      <c r="H1068">
        <v>1027.6333288186499</v>
      </c>
      <c r="I1068">
        <v>118.145161290323</v>
      </c>
      <c r="J1068">
        <v>245.074626865672</v>
      </c>
      <c r="K1068">
        <v>681.39534883720899</v>
      </c>
      <c r="L1068">
        <v>989.63721791522005</v>
      </c>
      <c r="M1068">
        <v>120.89376709532</v>
      </c>
      <c r="N1068">
        <v>259.79381443299002</v>
      </c>
      <c r="O1068">
        <v>683.75235700817097</v>
      </c>
      <c r="P1068">
        <v>926.44564874854098</v>
      </c>
      <c r="Q1068">
        <v>109.289287848936</v>
      </c>
      <c r="R1068">
        <v>141.326067211626</v>
      </c>
      <c r="S1068">
        <v>242.58878820284801</v>
      </c>
      <c r="T1068">
        <v>225.11253074641201</v>
      </c>
      <c r="U1068">
        <v>122.324159021407</v>
      </c>
      <c r="V1068">
        <v>243.75</v>
      </c>
      <c r="W1068">
        <v>681.115879828326</v>
      </c>
      <c r="X1068">
        <v>1021.99052986272</v>
      </c>
      <c r="Y1068">
        <v>117.40144498210501</v>
      </c>
      <c r="Z1068">
        <v>228.84615384615401</v>
      </c>
      <c r="AA1068">
        <v>828.94506562955803</v>
      </c>
      <c r="AB1068">
        <v>2394.1929285415999</v>
      </c>
      <c r="AC1068">
        <v>107.324773367693</v>
      </c>
      <c r="AD1068">
        <v>245.23809523809501</v>
      </c>
      <c r="AE1068">
        <v>586.05405405405395</v>
      </c>
      <c r="AF1068">
        <v>1741.0671613724901</v>
      </c>
      <c r="AG1068">
        <v>223.473569755771</v>
      </c>
      <c r="AH1068">
        <v>415.19072733962997</v>
      </c>
      <c r="AI1068">
        <v>1277.3016602139201</v>
      </c>
      <c r="AJ1068">
        <v>39513.734267158099</v>
      </c>
      <c r="AK1068">
        <v>69.7916666666667</v>
      </c>
      <c r="AL1068">
        <v>152.027027027027</v>
      </c>
      <c r="AM1068">
        <v>407.5</v>
      </c>
      <c r="AN1068">
        <v>476.87661949031298</v>
      </c>
      <c r="AO1068">
        <v>115.842465753425</v>
      </c>
      <c r="AP1068">
        <v>238.888888888889</v>
      </c>
      <c r="AQ1068">
        <v>618.78810975609804</v>
      </c>
      <c r="AR1068">
        <v>998.67006887417301</v>
      </c>
      <c r="AS1068">
        <v>125.859532846962</v>
      </c>
      <c r="AT1068">
        <v>264.05775075987799</v>
      </c>
      <c r="AU1068">
        <v>777.22231848899696</v>
      </c>
      <c r="AV1068">
        <v>1258.9251732810101</v>
      </c>
      <c r="AW1068">
        <v>108.88973293106601</v>
      </c>
      <c r="AX1068">
        <v>222.79469164715101</v>
      </c>
      <c r="AY1068">
        <v>593.94771894771895</v>
      </c>
      <c r="AZ1068">
        <v>813.343020305962</v>
      </c>
      <c r="BA1068">
        <v>108.256880733945</v>
      </c>
      <c r="BB1068">
        <v>217.20867208672101</v>
      </c>
      <c r="BC1068">
        <v>640.36458333333303</v>
      </c>
      <c r="BD1068">
        <v>956.58483856990597</v>
      </c>
      <c r="BE1068">
        <v>130.67434210526301</v>
      </c>
      <c r="BF1068">
        <v>262.71863603850801</v>
      </c>
      <c r="BG1068">
        <v>940.10339046199704</v>
      </c>
      <c r="BH1068">
        <v>1209.0525840079999</v>
      </c>
      <c r="BI1068">
        <v>126.994906621392</v>
      </c>
      <c r="BJ1068">
        <v>255.69620253164601</v>
      </c>
      <c r="BK1068">
        <v>646.41975308641997</v>
      </c>
      <c r="BL1068">
        <v>2045.26172482024</v>
      </c>
    </row>
    <row r="1069" spans="1:64" x14ac:dyDescent="0.25">
      <c r="A1069" s="15" t="str">
        <f t="shared" si="32"/>
        <v>[NCL + OREO] / [Total Loans + OREO]--37437</v>
      </c>
      <c r="B1069" s="15" t="str">
        <f t="shared" si="33"/>
        <v>[NCL + OREO] / [Total Loans + OREO]</v>
      </c>
      <c r="C1069">
        <v>5</v>
      </c>
      <c r="D1069" s="22">
        <v>37437</v>
      </c>
      <c r="E1069">
        <v>0.52642588202482199</v>
      </c>
      <c r="F1069">
        <v>1.0738707502648599</v>
      </c>
      <c r="G1069">
        <v>1.8891559738632899</v>
      </c>
      <c r="H1069">
        <v>1.4583506789307701</v>
      </c>
      <c r="I1069">
        <v>0.30240976416590198</v>
      </c>
      <c r="J1069">
        <v>0.92922103598260197</v>
      </c>
      <c r="K1069">
        <v>1.9455341348438899</v>
      </c>
      <c r="L1069">
        <v>1.3704412236174399</v>
      </c>
      <c r="M1069">
        <v>0.272651953128069</v>
      </c>
      <c r="N1069">
        <v>0.82317724588641195</v>
      </c>
      <c r="O1069">
        <v>1.7735641512606599</v>
      </c>
      <c r="P1069">
        <v>1.2465594537719999</v>
      </c>
      <c r="Q1069">
        <v>0.85183275714043305</v>
      </c>
      <c r="R1069">
        <v>1.3521693114514</v>
      </c>
      <c r="S1069">
        <v>2.8823847530258</v>
      </c>
      <c r="T1069">
        <v>1.81706106181505</v>
      </c>
      <c r="U1069">
        <v>0.22574648174189599</v>
      </c>
      <c r="V1069">
        <v>0.81634045262553501</v>
      </c>
      <c r="W1069">
        <v>1.6623374159980699</v>
      </c>
      <c r="X1069">
        <v>1.1871830870428299</v>
      </c>
      <c r="Y1069">
        <v>0.50277088124237801</v>
      </c>
      <c r="Z1069">
        <v>1.18420668894</v>
      </c>
      <c r="AA1069">
        <v>2.3311331469808301</v>
      </c>
      <c r="AB1069">
        <v>1.7344366037465999</v>
      </c>
      <c r="AC1069">
        <v>0.54046756296228804</v>
      </c>
      <c r="AD1069">
        <v>1.3385556232893701</v>
      </c>
      <c r="AE1069">
        <v>2.76155708036723</v>
      </c>
      <c r="AF1069">
        <v>1.7947287282681199</v>
      </c>
      <c r="AG1069">
        <v>0.31968846001440798</v>
      </c>
      <c r="AH1069">
        <v>0.94041735264857595</v>
      </c>
      <c r="AI1069">
        <v>1.87147454217627</v>
      </c>
      <c r="AJ1069">
        <v>1.43141533240789</v>
      </c>
      <c r="AK1069">
        <v>0.56749414299337997</v>
      </c>
      <c r="AL1069">
        <v>1.1990664029789599</v>
      </c>
      <c r="AM1069">
        <v>2.2258736694372101</v>
      </c>
      <c r="AN1069">
        <v>1.6096734015329299</v>
      </c>
      <c r="AO1069">
        <v>0.35301331464611102</v>
      </c>
      <c r="AP1069">
        <v>1.1187620208189599</v>
      </c>
      <c r="AQ1069">
        <v>2.25389169041877</v>
      </c>
      <c r="AR1069">
        <v>1.5949452427419499</v>
      </c>
      <c r="AS1069">
        <v>0.28698331141800698</v>
      </c>
      <c r="AT1069">
        <v>0.86357801402902101</v>
      </c>
      <c r="AU1069">
        <v>1.66199376056985</v>
      </c>
      <c r="AV1069">
        <v>1.24059712965032</v>
      </c>
      <c r="AW1069">
        <v>0.30241627591958797</v>
      </c>
      <c r="AX1069">
        <v>0.84019701171309102</v>
      </c>
      <c r="AY1069">
        <v>1.7004753352545301</v>
      </c>
      <c r="AZ1069">
        <v>1.2369557788337</v>
      </c>
      <c r="BA1069">
        <v>0.19231040166809901</v>
      </c>
      <c r="BB1069">
        <v>0.95145528563842796</v>
      </c>
      <c r="BC1069">
        <v>2.14133270097226</v>
      </c>
      <c r="BD1069">
        <v>1.3645975572014699</v>
      </c>
      <c r="BE1069">
        <v>0.349084104077446</v>
      </c>
      <c r="BF1069">
        <v>1.02715877437326</v>
      </c>
      <c r="BG1069">
        <v>1.8437348890171401</v>
      </c>
      <c r="BH1069">
        <v>1.3131750917227001</v>
      </c>
      <c r="BI1069">
        <v>0.116725490288397</v>
      </c>
      <c r="BJ1069">
        <v>0.60624414325874798</v>
      </c>
      <c r="BK1069">
        <v>1.1715508072573499</v>
      </c>
      <c r="BL1069">
        <v>0.86079447379879304</v>
      </c>
    </row>
    <row r="1070" spans="1:64" x14ac:dyDescent="0.25">
      <c r="A1070" s="15" t="str">
        <f t="shared" si="32"/>
        <v>[Noncurrent + Delinquent Loans] / [Capital + ALLL]--37437</v>
      </c>
      <c r="B1070" s="15" t="str">
        <f t="shared" si="33"/>
        <v>[Noncurrent + Delinquent Loans] / [Capital + ALLL]</v>
      </c>
      <c r="C1070">
        <v>6</v>
      </c>
      <c r="D1070" s="22">
        <v>37437</v>
      </c>
      <c r="E1070">
        <v>8.5755369271247606</v>
      </c>
      <c r="F1070">
        <v>15.6422864167179</v>
      </c>
      <c r="G1070">
        <v>23.491724506139899</v>
      </c>
      <c r="H1070">
        <v>19.424468480832399</v>
      </c>
      <c r="I1070">
        <v>5.9333738467488004</v>
      </c>
      <c r="J1070">
        <v>12.743569758378801</v>
      </c>
      <c r="K1070">
        <v>21.3188155082935</v>
      </c>
      <c r="L1070">
        <v>15.4645487888404</v>
      </c>
      <c r="M1070">
        <v>4.7090744567239096</v>
      </c>
      <c r="N1070">
        <v>10.5083450451092</v>
      </c>
      <c r="O1070">
        <v>18.982504206901702</v>
      </c>
      <c r="P1070">
        <v>13.492772209308599</v>
      </c>
      <c r="Q1070">
        <v>10.9639094673181</v>
      </c>
      <c r="R1070">
        <v>17.106848002873399</v>
      </c>
      <c r="S1070">
        <v>26.917359397968902</v>
      </c>
      <c r="T1070">
        <v>19.950777927165301</v>
      </c>
      <c r="U1070">
        <v>5.4847549527610697</v>
      </c>
      <c r="V1070">
        <v>11.892598519562601</v>
      </c>
      <c r="W1070">
        <v>18.865844654931202</v>
      </c>
      <c r="X1070">
        <v>14.301085876510999</v>
      </c>
      <c r="Y1070">
        <v>8.4885928748456401</v>
      </c>
      <c r="Z1070">
        <v>14.666980766107899</v>
      </c>
      <c r="AA1070">
        <v>24.126467351430701</v>
      </c>
      <c r="AB1070">
        <v>18.6250895025291</v>
      </c>
      <c r="AC1070">
        <v>6.7455498693868199</v>
      </c>
      <c r="AD1070">
        <v>13.4013294978394</v>
      </c>
      <c r="AE1070">
        <v>24.306805217213601</v>
      </c>
      <c r="AF1070">
        <v>16.145082716196399</v>
      </c>
      <c r="AG1070">
        <v>5.4282267792521104</v>
      </c>
      <c r="AH1070">
        <v>10.203581064508199</v>
      </c>
      <c r="AI1070">
        <v>20.4046780086037</v>
      </c>
      <c r="AJ1070">
        <v>15.3789874760276</v>
      </c>
      <c r="AK1070">
        <v>8.4505900808299099</v>
      </c>
      <c r="AL1070">
        <v>17.0787620763059</v>
      </c>
      <c r="AM1070">
        <v>26.629244167551999</v>
      </c>
      <c r="AN1070">
        <v>20.189629324309902</v>
      </c>
      <c r="AO1070">
        <v>5.7565789473684204</v>
      </c>
      <c r="AP1070">
        <v>12.723492723492701</v>
      </c>
      <c r="AQ1070">
        <v>22.261844116148801</v>
      </c>
      <c r="AR1070">
        <v>15.5943938357328</v>
      </c>
      <c r="AS1070">
        <v>6.6499073685552004</v>
      </c>
      <c r="AT1070">
        <v>12.744688895678699</v>
      </c>
      <c r="AU1070">
        <v>20.855908780031701</v>
      </c>
      <c r="AV1070">
        <v>15.6709656271796</v>
      </c>
      <c r="AW1070">
        <v>7.2638804837816702</v>
      </c>
      <c r="AX1070">
        <v>14.8423817863398</v>
      </c>
      <c r="AY1070">
        <v>22.965764570966201</v>
      </c>
      <c r="AZ1070">
        <v>16.8625995504303</v>
      </c>
      <c r="BA1070">
        <v>5.5162659123055198</v>
      </c>
      <c r="BB1070">
        <v>12.1756185878093</v>
      </c>
      <c r="BC1070">
        <v>22.862180429033199</v>
      </c>
      <c r="BD1070">
        <v>15.753299985659901</v>
      </c>
      <c r="BE1070">
        <v>5.2373995488503198</v>
      </c>
      <c r="BF1070">
        <v>11.2393104384417</v>
      </c>
      <c r="BG1070">
        <v>16.638774624691401</v>
      </c>
      <c r="BH1070">
        <v>12.816762864287499</v>
      </c>
      <c r="BI1070">
        <v>4.3768210800796101</v>
      </c>
      <c r="BJ1070">
        <v>8.9680121858339703</v>
      </c>
      <c r="BK1070">
        <v>16.692623772469901</v>
      </c>
      <c r="BL1070">
        <v>11.8049598110909</v>
      </c>
    </row>
    <row r="1071" spans="1:64" x14ac:dyDescent="0.25">
      <c r="A1071" s="15" t="str">
        <f t="shared" si="32"/>
        <v xml:space="preserve">  Ag [NCL+DQ] / [Capital + ALLL]--37437</v>
      </c>
      <c r="B1071" s="15" t="str">
        <f t="shared" si="33"/>
        <v xml:space="preserve">  Ag [NCL+DQ] / [Capital + ALLL]</v>
      </c>
      <c r="C1071">
        <v>7</v>
      </c>
      <c r="D1071" s="22">
        <v>37437</v>
      </c>
      <c r="E1071">
        <v>0</v>
      </c>
      <c r="F1071">
        <v>0.42040048677951097</v>
      </c>
      <c r="G1071">
        <v>3.3393829401088899</v>
      </c>
      <c r="H1071">
        <v>2.6558858721642302</v>
      </c>
      <c r="I1071">
        <v>0</v>
      </c>
      <c r="J1071">
        <v>0.108687213725642</v>
      </c>
      <c r="K1071">
        <v>3.41898106050765</v>
      </c>
      <c r="L1071">
        <v>2.6363866087511298</v>
      </c>
      <c r="M1071">
        <v>0</v>
      </c>
      <c r="N1071">
        <v>0</v>
      </c>
      <c r="O1071">
        <v>0.83846037096392401</v>
      </c>
      <c r="P1071">
        <v>1.28659761877484</v>
      </c>
      <c r="Q1071">
        <v>0</v>
      </c>
      <c r="R1071">
        <v>0</v>
      </c>
      <c r="S1071">
        <v>0</v>
      </c>
      <c r="T1071">
        <v>8.3981656649754002E-2</v>
      </c>
      <c r="U1071">
        <v>0</v>
      </c>
      <c r="V1071">
        <v>0</v>
      </c>
      <c r="W1071">
        <v>2.0072745467105602</v>
      </c>
      <c r="X1071">
        <v>1.95423601373519</v>
      </c>
      <c r="Y1071">
        <v>0</v>
      </c>
      <c r="Z1071">
        <v>0.56463597876634197</v>
      </c>
      <c r="AA1071">
        <v>6.06756019130097</v>
      </c>
      <c r="AB1071">
        <v>3.7971437853561101</v>
      </c>
      <c r="AC1071">
        <v>0.38445775383809699</v>
      </c>
      <c r="AD1071">
        <v>3.6166023111129002</v>
      </c>
      <c r="AE1071">
        <v>9.7235509577491808</v>
      </c>
      <c r="AF1071">
        <v>6.0964929466895796</v>
      </c>
      <c r="AG1071">
        <v>0</v>
      </c>
      <c r="AH1071">
        <v>0.80207862629914095</v>
      </c>
      <c r="AI1071">
        <v>4.4596727123370599</v>
      </c>
      <c r="AJ1071">
        <v>3.5144374561351102</v>
      </c>
      <c r="AK1071">
        <v>0</v>
      </c>
      <c r="AL1071">
        <v>0.108687213725642</v>
      </c>
      <c r="AM1071">
        <v>1.9539904966202399</v>
      </c>
      <c r="AN1071">
        <v>1.74241383341824</v>
      </c>
      <c r="AO1071">
        <v>4.7978889288713002E-2</v>
      </c>
      <c r="AP1071">
        <v>2.4733966062697701</v>
      </c>
      <c r="AQ1071">
        <v>7.9989154013015202</v>
      </c>
      <c r="AR1071">
        <v>5.2451535865354098</v>
      </c>
      <c r="AS1071">
        <v>0</v>
      </c>
      <c r="AT1071">
        <v>0.100426556171577</v>
      </c>
      <c r="AU1071">
        <v>3.1272916523266998</v>
      </c>
      <c r="AV1071">
        <v>2.3965211507623398</v>
      </c>
      <c r="AW1071">
        <v>0</v>
      </c>
      <c r="AX1071">
        <v>0</v>
      </c>
      <c r="AY1071">
        <v>0.59078581587120804</v>
      </c>
      <c r="AZ1071">
        <v>1.0350597952848599</v>
      </c>
      <c r="BA1071">
        <v>0</v>
      </c>
      <c r="BB1071">
        <v>0</v>
      </c>
      <c r="BC1071">
        <v>0.32266738370529702</v>
      </c>
      <c r="BD1071">
        <v>1.1431508015340699</v>
      </c>
      <c r="BE1071">
        <v>0</v>
      </c>
      <c r="BF1071">
        <v>0</v>
      </c>
      <c r="BG1071">
        <v>0.78441911676213005</v>
      </c>
      <c r="BH1071">
        <v>0.72892146588173001</v>
      </c>
      <c r="BI1071">
        <v>0</v>
      </c>
      <c r="BJ1071">
        <v>0</v>
      </c>
      <c r="BK1071">
        <v>0</v>
      </c>
      <c r="BL1071">
        <v>0.51585652444526098</v>
      </c>
    </row>
    <row r="1072" spans="1:64" x14ac:dyDescent="0.25">
      <c r="A1072" s="15" t="str">
        <f t="shared" si="32"/>
        <v xml:space="preserve">  CLD [NCL+DQ] / [Capital + ALLL]--37437</v>
      </c>
      <c r="B1072" s="15" t="str">
        <f t="shared" si="33"/>
        <v xml:space="preserve">  CLD [NCL+DQ] / [Capital + ALLL]</v>
      </c>
      <c r="C1072">
        <v>8</v>
      </c>
      <c r="D1072" s="22">
        <v>37437</v>
      </c>
      <c r="E1072">
        <v>0</v>
      </c>
      <c r="F1072">
        <v>0</v>
      </c>
      <c r="G1072">
        <v>0</v>
      </c>
      <c r="H1072">
        <v>0.67304832992701302</v>
      </c>
      <c r="I1072">
        <v>0</v>
      </c>
      <c r="J1072">
        <v>0</v>
      </c>
      <c r="K1072">
        <v>0</v>
      </c>
      <c r="L1072">
        <v>0.39337722389426799</v>
      </c>
      <c r="M1072">
        <v>0</v>
      </c>
      <c r="N1072">
        <v>0</v>
      </c>
      <c r="O1072">
        <v>0.12954598753323601</v>
      </c>
      <c r="P1072">
        <v>0.60088300607802203</v>
      </c>
      <c r="Q1072">
        <v>0</v>
      </c>
      <c r="R1072">
        <v>0</v>
      </c>
      <c r="S1072">
        <v>0</v>
      </c>
      <c r="T1072">
        <v>7.3796434807159403E-2</v>
      </c>
      <c r="U1072">
        <v>0</v>
      </c>
      <c r="V1072">
        <v>0</v>
      </c>
      <c r="W1072">
        <v>0</v>
      </c>
      <c r="X1072">
        <v>0.401463802849018</v>
      </c>
      <c r="Y1072">
        <v>0</v>
      </c>
      <c r="Z1072">
        <v>0</v>
      </c>
      <c r="AA1072">
        <v>0.48164963135370198</v>
      </c>
      <c r="AB1072">
        <v>0.909663293806379</v>
      </c>
      <c r="AC1072">
        <v>0</v>
      </c>
      <c r="AD1072">
        <v>0</v>
      </c>
      <c r="AE1072">
        <v>0</v>
      </c>
      <c r="AF1072">
        <v>0.18227127341486599</v>
      </c>
      <c r="AG1072">
        <v>0</v>
      </c>
      <c r="AH1072">
        <v>0</v>
      </c>
      <c r="AI1072">
        <v>0</v>
      </c>
      <c r="AJ1072">
        <v>0.454300000660814</v>
      </c>
      <c r="AK1072">
        <v>0</v>
      </c>
      <c r="AL1072">
        <v>0</v>
      </c>
      <c r="AM1072">
        <v>0.57014457116424699</v>
      </c>
      <c r="AN1072">
        <v>0.719979164787106</v>
      </c>
      <c r="AO1072">
        <v>0</v>
      </c>
      <c r="AP1072">
        <v>0</v>
      </c>
      <c r="AQ1072">
        <v>0</v>
      </c>
      <c r="AR1072">
        <v>0.184464595699072</v>
      </c>
      <c r="AS1072">
        <v>0</v>
      </c>
      <c r="AT1072">
        <v>0</v>
      </c>
      <c r="AU1072">
        <v>6.32050312618858E-2</v>
      </c>
      <c r="AV1072">
        <v>0.56799849306736305</v>
      </c>
      <c r="AW1072">
        <v>0</v>
      </c>
      <c r="AX1072">
        <v>0</v>
      </c>
      <c r="AY1072">
        <v>0</v>
      </c>
      <c r="AZ1072">
        <v>0.60315043557455394</v>
      </c>
      <c r="BA1072">
        <v>0</v>
      </c>
      <c r="BB1072">
        <v>0</v>
      </c>
      <c r="BC1072">
        <v>0</v>
      </c>
      <c r="BD1072">
        <v>0.52143161781028202</v>
      </c>
      <c r="BE1072">
        <v>0</v>
      </c>
      <c r="BF1072">
        <v>0</v>
      </c>
      <c r="BG1072">
        <v>0</v>
      </c>
      <c r="BH1072">
        <v>0.25328965148874799</v>
      </c>
      <c r="BI1072">
        <v>0</v>
      </c>
      <c r="BJ1072">
        <v>0</v>
      </c>
      <c r="BK1072">
        <v>0.296059253537171</v>
      </c>
      <c r="BL1072">
        <v>0.68157779773785898</v>
      </c>
    </row>
    <row r="1073" spans="1:64" x14ac:dyDescent="0.25">
      <c r="A1073" s="15" t="str">
        <f t="shared" si="32"/>
        <v xml:space="preserve">  CRE [NCL+DQ] / [Capital + ALLL]--37437</v>
      </c>
      <c r="B1073" s="15" t="str">
        <f t="shared" si="33"/>
        <v xml:space="preserve">  CRE [NCL+DQ] / [Capital + ALLL]</v>
      </c>
      <c r="C1073">
        <v>9</v>
      </c>
      <c r="D1073" s="22">
        <v>37437</v>
      </c>
      <c r="E1073">
        <v>0</v>
      </c>
      <c r="F1073">
        <v>0.857671647180969</v>
      </c>
      <c r="G1073">
        <v>4.65427147891603</v>
      </c>
      <c r="H1073">
        <v>2.9918230407567901</v>
      </c>
      <c r="I1073">
        <v>0</v>
      </c>
      <c r="J1073">
        <v>0.48133961560625099</v>
      </c>
      <c r="K1073">
        <v>4.1314745090058</v>
      </c>
      <c r="L1073">
        <v>2.6730249137564202</v>
      </c>
      <c r="M1073">
        <v>0</v>
      </c>
      <c r="N1073">
        <v>0.87220687465720903</v>
      </c>
      <c r="O1073">
        <v>3.92266156820155</v>
      </c>
      <c r="P1073">
        <v>2.8547054785053598</v>
      </c>
      <c r="Q1073">
        <v>0</v>
      </c>
      <c r="R1073">
        <v>2.2081712310914399</v>
      </c>
      <c r="S1073">
        <v>7.1781837899859102</v>
      </c>
      <c r="T1073">
        <v>4.0641927698130296</v>
      </c>
      <c r="U1073">
        <v>0</v>
      </c>
      <c r="V1073">
        <v>0.29391342999984399</v>
      </c>
      <c r="W1073">
        <v>3.96583666971285</v>
      </c>
      <c r="X1073">
        <v>2.53376360364854</v>
      </c>
      <c r="Y1073">
        <v>0</v>
      </c>
      <c r="Z1073">
        <v>1.4406704399054799</v>
      </c>
      <c r="AA1073">
        <v>6.2941441073706104</v>
      </c>
      <c r="AB1073">
        <v>3.7948990729909999</v>
      </c>
      <c r="AC1073">
        <v>0</v>
      </c>
      <c r="AD1073">
        <v>0.236364641593548</v>
      </c>
      <c r="AE1073">
        <v>3.25314978992663</v>
      </c>
      <c r="AF1073">
        <v>1.94917235701546</v>
      </c>
      <c r="AG1073">
        <v>0</v>
      </c>
      <c r="AH1073">
        <v>0</v>
      </c>
      <c r="AI1073">
        <v>1.9581812147361399</v>
      </c>
      <c r="AJ1073">
        <v>2.1837936901583701</v>
      </c>
      <c r="AK1073">
        <v>0.182211689457768</v>
      </c>
      <c r="AL1073">
        <v>3.1294452347083901</v>
      </c>
      <c r="AM1073">
        <v>6.6751138099409202</v>
      </c>
      <c r="AN1073">
        <v>4.9390183648850998</v>
      </c>
      <c r="AO1073">
        <v>0</v>
      </c>
      <c r="AP1073">
        <v>0</v>
      </c>
      <c r="AQ1073">
        <v>2.2043675319324301</v>
      </c>
      <c r="AR1073">
        <v>1.69225926268136</v>
      </c>
      <c r="AS1073">
        <v>0</v>
      </c>
      <c r="AT1073">
        <v>0.85329213797430703</v>
      </c>
      <c r="AU1073">
        <v>4.3251478458763097</v>
      </c>
      <c r="AV1073">
        <v>2.9840693710599902</v>
      </c>
      <c r="AW1073">
        <v>0</v>
      </c>
      <c r="AX1073">
        <v>1.07565435640014</v>
      </c>
      <c r="AY1073">
        <v>4.8748197865779304</v>
      </c>
      <c r="AZ1073">
        <v>3.56675651565648</v>
      </c>
      <c r="BA1073">
        <v>0</v>
      </c>
      <c r="BB1073">
        <v>0.371920037192004</v>
      </c>
      <c r="BC1073">
        <v>3.8929440389294401</v>
      </c>
      <c r="BD1073">
        <v>2.6114089788550299</v>
      </c>
      <c r="BE1073">
        <v>0</v>
      </c>
      <c r="BF1073">
        <v>1.9120458891013401</v>
      </c>
      <c r="BG1073">
        <v>5.3995695281965403</v>
      </c>
      <c r="BH1073">
        <v>3.4079093437529799</v>
      </c>
      <c r="BI1073">
        <v>0</v>
      </c>
      <c r="BJ1073">
        <v>0.84891262876764595</v>
      </c>
      <c r="BK1073">
        <v>4.3630869853623402</v>
      </c>
      <c r="BL1073">
        <v>3.0064788035197001</v>
      </c>
    </row>
    <row r="1074" spans="1:64" x14ac:dyDescent="0.25">
      <c r="A1074" s="15" t="str">
        <f t="shared" si="32"/>
        <v xml:space="preserve">  Res RE [NCL+DQ] / [Capital + ALLL]--37437</v>
      </c>
      <c r="B1074" s="15" t="str">
        <f t="shared" si="33"/>
        <v xml:space="preserve">  Res RE [NCL+DQ] / [Capital + ALLL]</v>
      </c>
      <c r="C1074">
        <v>10</v>
      </c>
      <c r="D1074" s="22">
        <v>37437</v>
      </c>
      <c r="E1074">
        <v>0.24827337155238599</v>
      </c>
      <c r="F1074">
        <v>1.4610154780847699</v>
      </c>
      <c r="G1074">
        <v>3.2138899150350899</v>
      </c>
      <c r="H1074">
        <v>3.1481203649374701</v>
      </c>
      <c r="I1074">
        <v>7.7851304009342107E-2</v>
      </c>
      <c r="J1074">
        <v>1.2786259541984699</v>
      </c>
      <c r="K1074">
        <v>3.5647716682199402</v>
      </c>
      <c r="L1074">
        <v>2.4803201751142199</v>
      </c>
      <c r="M1074">
        <v>0.24831528442116399</v>
      </c>
      <c r="N1074">
        <v>1.7600584905899099</v>
      </c>
      <c r="O1074">
        <v>4.62614238497037</v>
      </c>
      <c r="P1074">
        <v>3.1287554789132299</v>
      </c>
      <c r="Q1074">
        <v>2.7476812231960701</v>
      </c>
      <c r="R1074">
        <v>6.63696296413013</v>
      </c>
      <c r="S1074">
        <v>9.3493026038179892</v>
      </c>
      <c r="T1074">
        <v>6.9174388424635698</v>
      </c>
      <c r="U1074">
        <v>0.232419114197388</v>
      </c>
      <c r="V1074">
        <v>1.40565830634982</v>
      </c>
      <c r="W1074">
        <v>3.6903485231138302</v>
      </c>
      <c r="X1074">
        <v>2.5311657014276201</v>
      </c>
      <c r="Y1074">
        <v>0.11182735802204</v>
      </c>
      <c r="Z1074">
        <v>1.4076684162030599</v>
      </c>
      <c r="AA1074">
        <v>3.1528961581467998</v>
      </c>
      <c r="AB1074">
        <v>2.8882393599354002</v>
      </c>
      <c r="AC1074">
        <v>0</v>
      </c>
      <c r="AD1074">
        <v>0.58578952884687996</v>
      </c>
      <c r="AE1074">
        <v>1.7592208800007101</v>
      </c>
      <c r="AF1074">
        <v>0.98012435742653503</v>
      </c>
      <c r="AG1074">
        <v>0</v>
      </c>
      <c r="AH1074">
        <v>0.12200632625395399</v>
      </c>
      <c r="AI1074">
        <v>1.06553010122536</v>
      </c>
      <c r="AJ1074">
        <v>0.89363264314679802</v>
      </c>
      <c r="AK1074">
        <v>1.4202203615053799</v>
      </c>
      <c r="AL1074">
        <v>4.3707786662526198</v>
      </c>
      <c r="AM1074">
        <v>8.5626729646366506</v>
      </c>
      <c r="AN1074">
        <v>5.3583864587232499</v>
      </c>
      <c r="AO1074">
        <v>0</v>
      </c>
      <c r="AP1074">
        <v>0.71862024912168598</v>
      </c>
      <c r="AQ1074">
        <v>2.1940202194020202</v>
      </c>
      <c r="AR1074">
        <v>1.56317588347332</v>
      </c>
      <c r="AS1074">
        <v>0.14027722843479201</v>
      </c>
      <c r="AT1074">
        <v>1.3643157895703899</v>
      </c>
      <c r="AU1074">
        <v>3.55702960320211</v>
      </c>
      <c r="AV1074">
        <v>2.5757009146556502</v>
      </c>
      <c r="AW1074">
        <v>1.21053639906998</v>
      </c>
      <c r="AX1074">
        <v>3.49378881987578</v>
      </c>
      <c r="AY1074">
        <v>7.8477516678089403</v>
      </c>
      <c r="AZ1074">
        <v>4.8597633351669698</v>
      </c>
      <c r="BA1074">
        <v>0</v>
      </c>
      <c r="BB1074">
        <v>1.0209814122762</v>
      </c>
      <c r="BC1074">
        <v>2.94217111937775</v>
      </c>
      <c r="BD1074">
        <v>2.09806715673394</v>
      </c>
      <c r="BE1074">
        <v>0.124713926155991</v>
      </c>
      <c r="BF1074">
        <v>1.00125156445557</v>
      </c>
      <c r="BG1074">
        <v>4.2865690486959096</v>
      </c>
      <c r="BH1074">
        <v>2.3681395753760701</v>
      </c>
      <c r="BI1074">
        <v>2.7889335118250799E-2</v>
      </c>
      <c r="BJ1074">
        <v>1.1752136752136799</v>
      </c>
      <c r="BK1074">
        <v>2.9303338028643902</v>
      </c>
      <c r="BL1074">
        <v>1.90612426612219</v>
      </c>
    </row>
    <row r="1075" spans="1:64" x14ac:dyDescent="0.25">
      <c r="A1075" s="15" t="str">
        <f t="shared" si="32"/>
        <v xml:space="preserve">  C&amp;I [NCL+DQ] / [Capital + ALLL]--37437</v>
      </c>
      <c r="B1075" s="15" t="str">
        <f t="shared" si="33"/>
        <v xml:space="preserve">  C&amp;I [NCL+DQ] / [Capital + ALLL]</v>
      </c>
      <c r="C1075">
        <v>11</v>
      </c>
      <c r="D1075" s="22">
        <v>37437</v>
      </c>
      <c r="E1075">
        <v>1.0023740437879201</v>
      </c>
      <c r="F1075">
        <v>3.4011020330609898</v>
      </c>
      <c r="G1075">
        <v>8.2476214965286694</v>
      </c>
      <c r="H1075">
        <v>5.4805046497354404</v>
      </c>
      <c r="I1075">
        <v>0.40458530006743099</v>
      </c>
      <c r="J1075">
        <v>2.4096385542168699</v>
      </c>
      <c r="K1075">
        <v>5.9071729957805896</v>
      </c>
      <c r="L1075">
        <v>4.1024799964894996</v>
      </c>
      <c r="M1075">
        <v>0.16953881312720701</v>
      </c>
      <c r="N1075">
        <v>1.3197260507155399</v>
      </c>
      <c r="O1075">
        <v>4.0087618807469498</v>
      </c>
      <c r="P1075">
        <v>2.93063502175124</v>
      </c>
      <c r="Q1075">
        <v>1.8754444602745199</v>
      </c>
      <c r="R1075">
        <v>3.5072645408961498</v>
      </c>
      <c r="S1075">
        <v>10.879274062</v>
      </c>
      <c r="T1075">
        <v>6.4718254833684599</v>
      </c>
      <c r="U1075">
        <v>0.362143499104985</v>
      </c>
      <c r="V1075">
        <v>2.4323347697593198</v>
      </c>
      <c r="W1075">
        <v>5.2035123071531597</v>
      </c>
      <c r="X1075">
        <v>3.98879490426933</v>
      </c>
      <c r="Y1075">
        <v>1.0547823913790599</v>
      </c>
      <c r="Z1075">
        <v>3.4341654986639698</v>
      </c>
      <c r="AA1075">
        <v>7.6693663364419802</v>
      </c>
      <c r="AB1075">
        <v>5.24425783651537</v>
      </c>
      <c r="AC1075">
        <v>0.54069628420079796</v>
      </c>
      <c r="AD1075">
        <v>2.0581292376656699</v>
      </c>
      <c r="AE1075">
        <v>5.1623268991251203</v>
      </c>
      <c r="AF1075">
        <v>3.72967622457492</v>
      </c>
      <c r="AG1075">
        <v>0</v>
      </c>
      <c r="AH1075">
        <v>1.1987213638785299</v>
      </c>
      <c r="AI1075">
        <v>4.4533762057877802</v>
      </c>
      <c r="AJ1075">
        <v>3.4470229764183302</v>
      </c>
      <c r="AK1075">
        <v>0.74254413777681205</v>
      </c>
      <c r="AL1075">
        <v>2.6281886111826802</v>
      </c>
      <c r="AM1075">
        <v>6.09406082679308</v>
      </c>
      <c r="AN1075">
        <v>5.5578370261171903</v>
      </c>
      <c r="AO1075">
        <v>0.213583938487826</v>
      </c>
      <c r="AP1075">
        <v>1.85866764814133</v>
      </c>
      <c r="AQ1075">
        <v>5.3095648840329703</v>
      </c>
      <c r="AR1075">
        <v>3.8113814528726002</v>
      </c>
      <c r="AS1075">
        <v>0.57107772619972397</v>
      </c>
      <c r="AT1075">
        <v>2.5195964336895198</v>
      </c>
      <c r="AU1075">
        <v>5.4793152758708601</v>
      </c>
      <c r="AV1075">
        <v>4.1052302866943498</v>
      </c>
      <c r="AW1075">
        <v>0.63575574858042405</v>
      </c>
      <c r="AX1075">
        <v>2.6281886111826802</v>
      </c>
      <c r="AY1075">
        <v>5.71406663957129</v>
      </c>
      <c r="AZ1075">
        <v>4.1208453078958804</v>
      </c>
      <c r="BA1075">
        <v>1.3281503077421399</v>
      </c>
      <c r="BB1075">
        <v>4.49603291213635</v>
      </c>
      <c r="BC1075">
        <v>10.8945761915943</v>
      </c>
      <c r="BD1075">
        <v>7.2343762453705001</v>
      </c>
      <c r="BE1075">
        <v>0</v>
      </c>
      <c r="BF1075">
        <v>1.13812255303651</v>
      </c>
      <c r="BG1075">
        <v>2.3858059781201999</v>
      </c>
      <c r="BH1075">
        <v>1.83317932448229</v>
      </c>
      <c r="BI1075">
        <v>0.69048718158382705</v>
      </c>
      <c r="BJ1075">
        <v>2.1915421218416999</v>
      </c>
      <c r="BK1075">
        <v>4.9017738149543799</v>
      </c>
      <c r="BL1075">
        <v>3.8391937756448802</v>
      </c>
    </row>
    <row r="1076" spans="1:64" x14ac:dyDescent="0.25">
      <c r="A1076" s="15" t="str">
        <f t="shared" si="32"/>
        <v xml:space="preserve">  Ind [NCL+DQ] / [Capital + ALLL]--37437</v>
      </c>
      <c r="B1076" s="15" t="str">
        <f t="shared" si="33"/>
        <v xml:space="preserve">  Ind [NCL+DQ] / [Capital + ALLL]</v>
      </c>
      <c r="C1076">
        <v>12</v>
      </c>
      <c r="D1076" s="22">
        <v>37437</v>
      </c>
      <c r="E1076">
        <v>0.66666666666666696</v>
      </c>
      <c r="F1076">
        <v>1.46917917598211</v>
      </c>
      <c r="G1076">
        <v>3.0496464684862801</v>
      </c>
      <c r="H1076">
        <v>4.00989485162878</v>
      </c>
      <c r="I1076">
        <v>0.43516100957354198</v>
      </c>
      <c r="J1076">
        <v>1.2032336905433401</v>
      </c>
      <c r="K1076">
        <v>2.5864856126737799</v>
      </c>
      <c r="L1076">
        <v>1.8908976385774601</v>
      </c>
      <c r="M1076">
        <v>0.25007822268680602</v>
      </c>
      <c r="N1076">
        <v>1.0083165789292901</v>
      </c>
      <c r="O1076">
        <v>2.4298748385051301</v>
      </c>
      <c r="P1076">
        <v>1.8530768597682901</v>
      </c>
      <c r="Q1076">
        <v>0.72119660635817795</v>
      </c>
      <c r="R1076">
        <v>2.2610350165636799</v>
      </c>
      <c r="S1076">
        <v>3.4378322758666102</v>
      </c>
      <c r="T1076">
        <v>2.2303999975127899</v>
      </c>
      <c r="U1076">
        <v>0.44485738199845098</v>
      </c>
      <c r="V1076">
        <v>1.22441444154086</v>
      </c>
      <c r="W1076">
        <v>2.4715812642992501</v>
      </c>
      <c r="X1076">
        <v>1.8186933507560401</v>
      </c>
      <c r="Y1076">
        <v>0.56617745238717598</v>
      </c>
      <c r="Z1076">
        <v>1.3822905275156001</v>
      </c>
      <c r="AA1076">
        <v>2.5928116648985502</v>
      </c>
      <c r="AB1076">
        <v>2.1130537777023202</v>
      </c>
      <c r="AC1076">
        <v>0.32523871975866397</v>
      </c>
      <c r="AD1076">
        <v>0.95038590077968699</v>
      </c>
      <c r="AE1076">
        <v>2.06221950224398</v>
      </c>
      <c r="AF1076">
        <v>1.45235793569623</v>
      </c>
      <c r="AG1076">
        <v>0.26425066062665198</v>
      </c>
      <c r="AH1076">
        <v>0.97427903351519896</v>
      </c>
      <c r="AI1076">
        <v>2.9487842731505398</v>
      </c>
      <c r="AJ1076">
        <v>4.3486262238417401</v>
      </c>
      <c r="AK1076">
        <v>0.53421298618470103</v>
      </c>
      <c r="AL1076">
        <v>1.2233285917496399</v>
      </c>
      <c r="AM1076">
        <v>3.3021534630509199</v>
      </c>
      <c r="AN1076">
        <v>2.14755317363249</v>
      </c>
      <c r="AO1076">
        <v>0.35758431926540701</v>
      </c>
      <c r="AP1076">
        <v>1.0526315789473699</v>
      </c>
      <c r="AQ1076">
        <v>2.3433520122261799</v>
      </c>
      <c r="AR1076">
        <v>1.6155338484228601</v>
      </c>
      <c r="AS1076">
        <v>0.44667507319663302</v>
      </c>
      <c r="AT1076">
        <v>1.2778324376103201</v>
      </c>
      <c r="AU1076">
        <v>2.5629057724365798</v>
      </c>
      <c r="AV1076">
        <v>1.9503896200533499</v>
      </c>
      <c r="AW1076">
        <v>0.76948892076128295</v>
      </c>
      <c r="AX1076">
        <v>1.6229402100861301</v>
      </c>
      <c r="AY1076">
        <v>3.4746522550776202</v>
      </c>
      <c r="AZ1076">
        <v>2.2597919896085199</v>
      </c>
      <c r="BA1076">
        <v>0.334018499486125</v>
      </c>
      <c r="BB1076">
        <v>1.0868500930186999</v>
      </c>
      <c r="BC1076">
        <v>2.3433520122261799</v>
      </c>
      <c r="BD1076">
        <v>1.6783087481585499</v>
      </c>
      <c r="BE1076">
        <v>0.44545661199235398</v>
      </c>
      <c r="BF1076">
        <v>0.84710311650282399</v>
      </c>
      <c r="BG1076">
        <v>3.1605202582966601</v>
      </c>
      <c r="BH1076">
        <v>3.81794564884849</v>
      </c>
      <c r="BI1076">
        <v>0.23730423737857101</v>
      </c>
      <c r="BJ1076">
        <v>0.82226438962681803</v>
      </c>
      <c r="BK1076">
        <v>1.9938729776419799</v>
      </c>
      <c r="BL1076">
        <v>1.3769735513549</v>
      </c>
    </row>
    <row r="1077" spans="1:64" x14ac:dyDescent="0.25">
      <c r="A1077" s="15" t="str">
        <f t="shared" si="32"/>
        <v xml:space="preserve">  OREO / [Capital + ALLL]--37437</v>
      </c>
      <c r="B1077" s="15" t="str">
        <f t="shared" si="33"/>
        <v xml:space="preserve">  OREO / [Capital + ALLL]</v>
      </c>
      <c r="C1077">
        <v>13</v>
      </c>
      <c r="D1077" s="22">
        <v>37437</v>
      </c>
      <c r="E1077">
        <v>0</v>
      </c>
      <c r="F1077">
        <v>0</v>
      </c>
      <c r="G1077">
        <v>0.78215527230590998</v>
      </c>
      <c r="H1077">
        <v>0.78518421252825898</v>
      </c>
      <c r="I1077">
        <v>0</v>
      </c>
      <c r="J1077">
        <v>0</v>
      </c>
      <c r="K1077">
        <v>0.729544362413175</v>
      </c>
      <c r="L1077">
        <v>0.80422537633193703</v>
      </c>
      <c r="M1077">
        <v>0</v>
      </c>
      <c r="N1077">
        <v>0</v>
      </c>
      <c r="O1077">
        <v>1.2181905568112299</v>
      </c>
      <c r="P1077">
        <v>1.1088078645437001</v>
      </c>
      <c r="Q1077">
        <v>1.8668790760193201E-2</v>
      </c>
      <c r="R1077">
        <v>0.69757567310234703</v>
      </c>
      <c r="S1077">
        <v>1.95062429661086</v>
      </c>
      <c r="T1077">
        <v>1.4889718552669899</v>
      </c>
      <c r="U1077">
        <v>0</v>
      </c>
      <c r="V1077">
        <v>0</v>
      </c>
      <c r="W1077">
        <v>0.66380699713437097</v>
      </c>
      <c r="X1077">
        <v>0.88490727702943495</v>
      </c>
      <c r="Y1077">
        <v>0</v>
      </c>
      <c r="Z1077">
        <v>0</v>
      </c>
      <c r="AA1077">
        <v>0.79692575399235899</v>
      </c>
      <c r="AB1077">
        <v>0.89851432520163399</v>
      </c>
      <c r="AC1077">
        <v>0</v>
      </c>
      <c r="AD1077">
        <v>0</v>
      </c>
      <c r="AE1077">
        <v>0.74269708988635896</v>
      </c>
      <c r="AF1077">
        <v>0.72467982133336595</v>
      </c>
      <c r="AG1077">
        <v>0</v>
      </c>
      <c r="AH1077">
        <v>0</v>
      </c>
      <c r="AI1077">
        <v>0.19560284797746699</v>
      </c>
      <c r="AJ1077">
        <v>0.564085802306309</v>
      </c>
      <c r="AK1077">
        <v>0</v>
      </c>
      <c r="AL1077">
        <v>0</v>
      </c>
      <c r="AM1077">
        <v>1.24529063793663</v>
      </c>
      <c r="AN1077">
        <v>0.97689620033656699</v>
      </c>
      <c r="AO1077">
        <v>0</v>
      </c>
      <c r="AP1077">
        <v>0</v>
      </c>
      <c r="AQ1077">
        <v>0.389273356401384</v>
      </c>
      <c r="AR1077">
        <v>0.65456747412576899</v>
      </c>
      <c r="AS1077">
        <v>0</v>
      </c>
      <c r="AT1077">
        <v>0</v>
      </c>
      <c r="AU1077">
        <v>0.91763883681305403</v>
      </c>
      <c r="AV1077">
        <v>0.91031724499415201</v>
      </c>
      <c r="AW1077">
        <v>0</v>
      </c>
      <c r="AX1077">
        <v>0</v>
      </c>
      <c r="AY1077">
        <v>1.3151817894121201</v>
      </c>
      <c r="AZ1077">
        <v>0.87635177459261404</v>
      </c>
      <c r="BA1077">
        <v>0</v>
      </c>
      <c r="BB1077">
        <v>0</v>
      </c>
      <c r="BC1077">
        <v>1.41333188931608</v>
      </c>
      <c r="BD1077">
        <v>1.0846429945596201</v>
      </c>
      <c r="BE1077">
        <v>0</v>
      </c>
      <c r="BF1077">
        <v>0</v>
      </c>
      <c r="BG1077">
        <v>1.0796881900111901</v>
      </c>
      <c r="BH1077">
        <v>0.74271310648601696</v>
      </c>
      <c r="BI1077">
        <v>0</v>
      </c>
      <c r="BJ1077">
        <v>0</v>
      </c>
      <c r="BK1077">
        <v>6.03109030038496E-2</v>
      </c>
      <c r="BL1077">
        <v>0.69734274080723502</v>
      </c>
    </row>
    <row r="1078" spans="1:64" x14ac:dyDescent="0.25">
      <c r="A1078" s="15" t="str">
        <f t="shared" si="32"/>
        <v>ROAA--37437</v>
      </c>
      <c r="B1078" s="15" t="str">
        <f t="shared" si="33"/>
        <v>ROAA</v>
      </c>
      <c r="C1078">
        <v>14</v>
      </c>
      <c r="D1078" s="22">
        <v>37437</v>
      </c>
      <c r="E1078">
        <v>0.89</v>
      </c>
      <c r="F1078">
        <v>1.3</v>
      </c>
      <c r="G1078">
        <v>1.71</v>
      </c>
      <c r="H1078">
        <v>1.3538823529411801</v>
      </c>
      <c r="I1078">
        <v>0.88</v>
      </c>
      <c r="J1078">
        <v>1.26</v>
      </c>
      <c r="K1078">
        <v>1.7</v>
      </c>
      <c r="L1078">
        <v>1.28232810615199</v>
      </c>
      <c r="M1078">
        <v>0.75</v>
      </c>
      <c r="N1078">
        <v>1.145</v>
      </c>
      <c r="O1078">
        <v>1.52</v>
      </c>
      <c r="P1078">
        <v>1.0938117797695299</v>
      </c>
      <c r="Q1078">
        <v>1.08</v>
      </c>
      <c r="R1078">
        <v>1.2749999999999999</v>
      </c>
      <c r="S1078">
        <v>1.4350000000000001</v>
      </c>
      <c r="T1078">
        <v>1.16041666666667</v>
      </c>
      <c r="U1078">
        <v>0.85750000000000004</v>
      </c>
      <c r="V1078">
        <v>1.26</v>
      </c>
      <c r="W1078">
        <v>1.7</v>
      </c>
      <c r="X1078">
        <v>1.26640086206897</v>
      </c>
      <c r="Y1078">
        <v>0.88500000000000001</v>
      </c>
      <c r="Z1078">
        <v>1.175</v>
      </c>
      <c r="AA1078">
        <v>1.4824999999999999</v>
      </c>
      <c r="AB1078">
        <v>1.1697500000000001</v>
      </c>
      <c r="AC1078">
        <v>0.9</v>
      </c>
      <c r="AD1078">
        <v>1.175</v>
      </c>
      <c r="AE1078">
        <v>1.6</v>
      </c>
      <c r="AF1078">
        <v>1.23588235294118</v>
      </c>
      <c r="AG1078">
        <v>0.83</v>
      </c>
      <c r="AH1078">
        <v>1.27</v>
      </c>
      <c r="AI1078">
        <v>1.79</v>
      </c>
      <c r="AJ1078">
        <v>2.4075268817204298</v>
      </c>
      <c r="AK1078">
        <v>1.0049999999999999</v>
      </c>
      <c r="AL1078">
        <v>1.42</v>
      </c>
      <c r="AM1078">
        <v>1.84</v>
      </c>
      <c r="AN1078">
        <v>1.37380281690141</v>
      </c>
      <c r="AO1078">
        <v>0.86</v>
      </c>
      <c r="AP1078">
        <v>1.21</v>
      </c>
      <c r="AQ1078">
        <v>1.62</v>
      </c>
      <c r="AR1078">
        <v>1.2352480417754601</v>
      </c>
      <c r="AS1078">
        <v>0.89</v>
      </c>
      <c r="AT1078">
        <v>1.26</v>
      </c>
      <c r="AU1078">
        <v>1.71</v>
      </c>
      <c r="AV1078">
        <v>1.2952192982456101</v>
      </c>
      <c r="AW1078">
        <v>1.0349999999999999</v>
      </c>
      <c r="AX1078">
        <v>1.35</v>
      </c>
      <c r="AY1078">
        <v>1.79</v>
      </c>
      <c r="AZ1078">
        <v>1.33911894273128</v>
      </c>
      <c r="BA1078">
        <v>0.7</v>
      </c>
      <c r="BB1078">
        <v>1.18</v>
      </c>
      <c r="BC1078">
        <v>1.63</v>
      </c>
      <c r="BD1078">
        <v>1.0983957219251299</v>
      </c>
      <c r="BE1078">
        <v>1.1000000000000001</v>
      </c>
      <c r="BF1078">
        <v>1.6</v>
      </c>
      <c r="BG1078">
        <v>2.46</v>
      </c>
      <c r="BH1078">
        <v>4.0330232558139496</v>
      </c>
      <c r="BI1078">
        <v>0.79500000000000004</v>
      </c>
      <c r="BJ1078">
        <v>1.33</v>
      </c>
      <c r="BK1078">
        <v>1.82</v>
      </c>
      <c r="BL1078">
        <v>1.2491735537190101</v>
      </c>
    </row>
    <row r="1079" spans="1:64" x14ac:dyDescent="0.25">
      <c r="A1079" s="15" t="str">
        <f t="shared" si="32"/>
        <v>NIM--37437</v>
      </c>
      <c r="B1079" s="15" t="str">
        <f t="shared" si="33"/>
        <v>NIM</v>
      </c>
      <c r="C1079">
        <v>15</v>
      </c>
      <c r="D1079" s="22">
        <v>37437</v>
      </c>
      <c r="E1079">
        <v>4.28</v>
      </c>
      <c r="F1079">
        <v>4.62</v>
      </c>
      <c r="G1079">
        <v>5.07</v>
      </c>
      <c r="H1079">
        <v>4.8991764705882401</v>
      </c>
      <c r="I1079">
        <v>4.0999999999999996</v>
      </c>
      <c r="J1079">
        <v>4.51</v>
      </c>
      <c r="K1079">
        <v>4.96</v>
      </c>
      <c r="L1079">
        <v>4.5327382388419801</v>
      </c>
      <c r="M1079">
        <v>3.88</v>
      </c>
      <c r="N1079">
        <v>4.3600000000000003</v>
      </c>
      <c r="O1079">
        <v>4.84</v>
      </c>
      <c r="P1079">
        <v>4.3568540332906496</v>
      </c>
      <c r="Q1079">
        <v>4.3274999999999997</v>
      </c>
      <c r="R1079">
        <v>4.7300000000000004</v>
      </c>
      <c r="S1079">
        <v>5.2249999999999996</v>
      </c>
      <c r="T1079">
        <v>4.5575000000000001</v>
      </c>
      <c r="U1079">
        <v>4.13</v>
      </c>
      <c r="V1079">
        <v>4.5650000000000004</v>
      </c>
      <c r="W1079">
        <v>4.9725000000000001</v>
      </c>
      <c r="X1079">
        <v>4.57006465517241</v>
      </c>
      <c r="Y1079">
        <v>4.3174999999999999</v>
      </c>
      <c r="Z1079">
        <v>4.7850000000000001</v>
      </c>
      <c r="AA1079">
        <v>5.1425000000000001</v>
      </c>
      <c r="AB1079">
        <v>4.7921250000000004</v>
      </c>
      <c r="AC1079">
        <v>3.94</v>
      </c>
      <c r="AD1079">
        <v>4.32</v>
      </c>
      <c r="AE1079">
        <v>4.5324999999999998</v>
      </c>
      <c r="AF1079">
        <v>4.2680392156862696</v>
      </c>
      <c r="AG1079">
        <v>3.85</v>
      </c>
      <c r="AH1079">
        <v>4.3899999999999997</v>
      </c>
      <c r="AI1079">
        <v>4.99</v>
      </c>
      <c r="AJ1079">
        <v>5.01129032258065</v>
      </c>
      <c r="AK1079">
        <v>4.1749999999999998</v>
      </c>
      <c r="AL1079">
        <v>4.4800000000000004</v>
      </c>
      <c r="AM1079">
        <v>4.87</v>
      </c>
      <c r="AN1079">
        <v>4.4773239436619701</v>
      </c>
      <c r="AO1079">
        <v>3.95</v>
      </c>
      <c r="AP1079">
        <v>4.37</v>
      </c>
      <c r="AQ1079">
        <v>4.72</v>
      </c>
      <c r="AR1079">
        <v>4.3280678851174903</v>
      </c>
      <c r="AS1079">
        <v>4.1399999999999997</v>
      </c>
      <c r="AT1079">
        <v>4.55</v>
      </c>
      <c r="AU1079">
        <v>5.05</v>
      </c>
      <c r="AV1079">
        <v>4.5979824561403504</v>
      </c>
      <c r="AW1079">
        <v>4.2300000000000004</v>
      </c>
      <c r="AX1079">
        <v>4.6399999999999997</v>
      </c>
      <c r="AY1079">
        <v>4.97</v>
      </c>
      <c r="AZ1079">
        <v>4.6430837004405303</v>
      </c>
      <c r="BA1079">
        <v>4.1500000000000004</v>
      </c>
      <c r="BB1079">
        <v>4.55</v>
      </c>
      <c r="BC1079">
        <v>5.13</v>
      </c>
      <c r="BD1079">
        <v>4.6000534759358302</v>
      </c>
      <c r="BE1079">
        <v>4.3849999999999998</v>
      </c>
      <c r="BF1079">
        <v>4.84</v>
      </c>
      <c r="BG1079">
        <v>5.3849999999999998</v>
      </c>
      <c r="BH1079">
        <v>5.6644186046511598</v>
      </c>
      <c r="BI1079">
        <v>4.28</v>
      </c>
      <c r="BJ1079">
        <v>4.66</v>
      </c>
      <c r="BK1079">
        <v>5.1950000000000003</v>
      </c>
      <c r="BL1079">
        <v>4.7247107438016496</v>
      </c>
    </row>
    <row r="1080" spans="1:64" x14ac:dyDescent="0.25">
      <c r="A1080" s="15" t="str">
        <f t="shared" si="32"/>
        <v>Provisions / Avg Assets--37437</v>
      </c>
      <c r="B1080" s="15" t="str">
        <f t="shared" si="33"/>
        <v>Provisions / Avg Assets</v>
      </c>
      <c r="C1080">
        <v>16</v>
      </c>
      <c r="D1080" s="22">
        <v>37437</v>
      </c>
      <c r="E1080">
        <v>0.09</v>
      </c>
      <c r="F1080">
        <v>0.18</v>
      </c>
      <c r="G1080">
        <v>0.34</v>
      </c>
      <c r="H1080">
        <v>0.46482352941176502</v>
      </c>
      <c r="I1080">
        <v>0.01</v>
      </c>
      <c r="J1080">
        <v>0.12</v>
      </c>
      <c r="K1080">
        <v>0.27</v>
      </c>
      <c r="L1080">
        <v>0.235440289505428</v>
      </c>
      <c r="M1080">
        <v>0.05</v>
      </c>
      <c r="N1080">
        <v>0.16</v>
      </c>
      <c r="O1080">
        <v>0.33</v>
      </c>
      <c r="P1080">
        <v>0.26526120358514699</v>
      </c>
      <c r="Q1080">
        <v>0.1225</v>
      </c>
      <c r="R1080">
        <v>0.16500000000000001</v>
      </c>
      <c r="S1080">
        <v>0.23</v>
      </c>
      <c r="T1080">
        <v>0.24083333333333301</v>
      </c>
      <c r="U1080">
        <v>0.01</v>
      </c>
      <c r="V1080">
        <v>0.125</v>
      </c>
      <c r="W1080">
        <v>0.3</v>
      </c>
      <c r="X1080">
        <v>0.23961206896551701</v>
      </c>
      <c r="Y1080">
        <v>1.7500000000000002E-2</v>
      </c>
      <c r="Z1080">
        <v>0.125</v>
      </c>
      <c r="AA1080">
        <v>0.26</v>
      </c>
      <c r="AB1080">
        <v>0.17899999999999999</v>
      </c>
      <c r="AC1080">
        <v>0</v>
      </c>
      <c r="AD1080">
        <v>0.12</v>
      </c>
      <c r="AE1080">
        <v>0.23</v>
      </c>
      <c r="AF1080">
        <v>0.16460784313725499</v>
      </c>
      <c r="AG1080">
        <v>0</v>
      </c>
      <c r="AH1080">
        <v>0.06</v>
      </c>
      <c r="AI1080">
        <v>0.34</v>
      </c>
      <c r="AJ1080">
        <v>0.83763440860215099</v>
      </c>
      <c r="AK1080">
        <v>0.03</v>
      </c>
      <c r="AL1080">
        <v>0.09</v>
      </c>
      <c r="AM1080">
        <v>0.17</v>
      </c>
      <c r="AN1080">
        <v>0.18901408450704199</v>
      </c>
      <c r="AO1080">
        <v>0</v>
      </c>
      <c r="AP1080">
        <v>7.0000000000000007E-2</v>
      </c>
      <c r="AQ1080">
        <v>0.2</v>
      </c>
      <c r="AR1080">
        <v>0.15678851174934699</v>
      </c>
      <c r="AS1080">
        <v>0.03</v>
      </c>
      <c r="AT1080">
        <v>0.14000000000000001</v>
      </c>
      <c r="AU1080">
        <v>0.28999999999999998</v>
      </c>
      <c r="AV1080">
        <v>0.24274122807017501</v>
      </c>
      <c r="AW1080">
        <v>0.03</v>
      </c>
      <c r="AX1080">
        <v>0.11</v>
      </c>
      <c r="AY1080">
        <v>0.215</v>
      </c>
      <c r="AZ1080">
        <v>0.199691629955947</v>
      </c>
      <c r="BA1080">
        <v>0.05</v>
      </c>
      <c r="BB1080">
        <v>0.19</v>
      </c>
      <c r="BC1080">
        <v>0.45</v>
      </c>
      <c r="BD1080">
        <v>0.34647058823529397</v>
      </c>
      <c r="BE1080">
        <v>1.4999999999999999E-2</v>
      </c>
      <c r="BF1080">
        <v>0.08</v>
      </c>
      <c r="BG1080">
        <v>0.48</v>
      </c>
      <c r="BH1080">
        <v>1.09720930232558</v>
      </c>
      <c r="BI1080">
        <v>0.05</v>
      </c>
      <c r="BJ1080">
        <v>0.14000000000000001</v>
      </c>
      <c r="BK1080">
        <v>0.31</v>
      </c>
      <c r="BL1080">
        <v>0.217685950413223</v>
      </c>
    </row>
    <row r="1081" spans="1:64" x14ac:dyDescent="0.25">
      <c r="A1081" s="15" t="str">
        <f t="shared" si="32"/>
        <v>Negative Earners (last 4 qtrs)--37437</v>
      </c>
      <c r="B1081" s="15" t="str">
        <f t="shared" si="33"/>
        <v>Negative Earners (last 4 qtrs)</v>
      </c>
      <c r="C1081">
        <v>17</v>
      </c>
      <c r="D1081" s="22">
        <v>37437</v>
      </c>
      <c r="F1081">
        <v>2.3529411764705901</v>
      </c>
      <c r="H1081">
        <v>2</v>
      </c>
      <c r="J1081">
        <v>2.9585798816567999</v>
      </c>
      <c r="L1081">
        <v>25</v>
      </c>
      <c r="N1081">
        <v>7.05321285140562</v>
      </c>
      <c r="P1081">
        <v>562</v>
      </c>
      <c r="R1081">
        <v>0</v>
      </c>
      <c r="T1081">
        <v>0</v>
      </c>
      <c r="V1081">
        <v>3.1779661016949201</v>
      </c>
      <c r="X1081">
        <v>15</v>
      </c>
      <c r="Z1081">
        <v>1.25</v>
      </c>
      <c r="AB1081">
        <v>1</v>
      </c>
      <c r="AD1081">
        <v>0.96153846153846201</v>
      </c>
      <c r="AF1081">
        <v>1</v>
      </c>
      <c r="AH1081">
        <v>5.3763440860215104</v>
      </c>
      <c r="AI1081"/>
      <c r="AJ1081">
        <v>5</v>
      </c>
      <c r="AK1081"/>
      <c r="AL1081">
        <v>4.2253521126760596</v>
      </c>
      <c r="AN1081">
        <v>3</v>
      </c>
      <c r="AP1081">
        <v>2.05655526992288</v>
      </c>
      <c r="AR1081">
        <v>8</v>
      </c>
      <c r="AT1081">
        <v>2.3706896551724101</v>
      </c>
      <c r="AV1081">
        <v>11</v>
      </c>
      <c r="AX1081">
        <v>2.16450216450216</v>
      </c>
      <c r="AZ1081">
        <v>5</v>
      </c>
      <c r="BB1081">
        <v>5.8201058201058196</v>
      </c>
      <c r="BD1081">
        <v>11</v>
      </c>
      <c r="BF1081">
        <v>2.32558139534884</v>
      </c>
      <c r="BH1081">
        <v>1</v>
      </c>
      <c r="BJ1081">
        <v>4.0650406504065</v>
      </c>
      <c r="BL1081">
        <v>5</v>
      </c>
    </row>
    <row r="1082" spans="1:64" x14ac:dyDescent="0.25">
      <c r="A1082" s="15" t="str">
        <f t="shared" si="32"/>
        <v>Noncore Funding / Liab--37437</v>
      </c>
      <c r="B1082" s="15" t="str">
        <f t="shared" si="33"/>
        <v>Noncore Funding / Liab</v>
      </c>
      <c r="C1082">
        <v>18</v>
      </c>
      <c r="D1082" s="22">
        <v>37437</v>
      </c>
      <c r="E1082">
        <v>11.815308078976001</v>
      </c>
      <c r="F1082">
        <v>15.221637866266001</v>
      </c>
      <c r="G1082">
        <v>23.9008268554736</v>
      </c>
      <c r="H1082">
        <v>18.681008065911001</v>
      </c>
      <c r="I1082">
        <v>9.6151982165358092</v>
      </c>
      <c r="J1082">
        <v>14.413562527439099</v>
      </c>
      <c r="K1082">
        <v>20.962096261329499</v>
      </c>
      <c r="L1082">
        <v>16.944633904287301</v>
      </c>
      <c r="M1082">
        <v>12.119928136309101</v>
      </c>
      <c r="N1082">
        <v>18.1561285764747</v>
      </c>
      <c r="O1082">
        <v>26.185243749799</v>
      </c>
      <c r="P1082">
        <v>20.885376461504201</v>
      </c>
      <c r="Q1082">
        <v>11.955994006788501</v>
      </c>
      <c r="R1082">
        <v>19.137094551524299</v>
      </c>
      <c r="S1082">
        <v>23.4576866863897</v>
      </c>
      <c r="T1082">
        <v>18.922411194104701</v>
      </c>
      <c r="U1082">
        <v>9.1695468251508601</v>
      </c>
      <c r="V1082">
        <v>14.1640180481974</v>
      </c>
      <c r="W1082">
        <v>21.229503605614301</v>
      </c>
      <c r="X1082">
        <v>16.563054437092202</v>
      </c>
      <c r="Y1082">
        <v>12.0779965591456</v>
      </c>
      <c r="Z1082">
        <v>14.872262710715001</v>
      </c>
      <c r="AA1082">
        <v>22.386478537686902</v>
      </c>
      <c r="AB1082">
        <v>17.6773820712488</v>
      </c>
      <c r="AC1082">
        <v>9.5321640307983593</v>
      </c>
      <c r="AD1082">
        <v>13.602683120950701</v>
      </c>
      <c r="AE1082">
        <v>18.967257838580899</v>
      </c>
      <c r="AF1082">
        <v>15.518693723821</v>
      </c>
      <c r="AG1082">
        <v>11.815308078976001</v>
      </c>
      <c r="AH1082">
        <v>17.100493039443201</v>
      </c>
      <c r="AI1082">
        <v>24.373808114235501</v>
      </c>
      <c r="AJ1082">
        <v>23.106792878970399</v>
      </c>
      <c r="AK1082">
        <v>9.1996526412101698</v>
      </c>
      <c r="AL1082">
        <v>13.2335920959774</v>
      </c>
      <c r="AM1082">
        <v>16.532734041587201</v>
      </c>
      <c r="AN1082">
        <v>15.072712449732601</v>
      </c>
      <c r="AO1082">
        <v>9.7364771151178893</v>
      </c>
      <c r="AP1082">
        <v>14.431224085090999</v>
      </c>
      <c r="AQ1082">
        <v>19.533085179429701</v>
      </c>
      <c r="AR1082">
        <v>15.561337736868699</v>
      </c>
      <c r="AS1082">
        <v>10.566296103987201</v>
      </c>
      <c r="AT1082">
        <v>14.6513691159046</v>
      </c>
      <c r="AU1082">
        <v>21.787163301214601</v>
      </c>
      <c r="AV1082">
        <v>17.241625654329201</v>
      </c>
      <c r="AW1082">
        <v>8.99068578638229</v>
      </c>
      <c r="AX1082">
        <v>12.7657417108865</v>
      </c>
      <c r="AY1082">
        <v>20.296143683486299</v>
      </c>
      <c r="AZ1082">
        <v>15.3405965299205</v>
      </c>
      <c r="BA1082">
        <v>10.6322396945577</v>
      </c>
      <c r="BB1082">
        <v>14.6736237933733</v>
      </c>
      <c r="BC1082">
        <v>22.491745398672698</v>
      </c>
      <c r="BD1082">
        <v>18.5718606585034</v>
      </c>
      <c r="BE1082">
        <v>8.4891269323404703</v>
      </c>
      <c r="BF1082">
        <v>15.772073729844401</v>
      </c>
      <c r="BG1082">
        <v>24.925054336919398</v>
      </c>
      <c r="BH1082">
        <v>26.904407984879299</v>
      </c>
      <c r="BI1082">
        <v>9.5407724705758703</v>
      </c>
      <c r="BJ1082">
        <v>13.777126099706701</v>
      </c>
      <c r="BK1082">
        <v>21.021736741935701</v>
      </c>
      <c r="BL1082">
        <v>16.989932190835301</v>
      </c>
    </row>
    <row r="1083" spans="1:64" x14ac:dyDescent="0.25">
      <c r="A1083" s="15" t="str">
        <f t="shared" si="32"/>
        <v>Brokered Dep / Liab--37437</v>
      </c>
      <c r="B1083" s="15" t="str">
        <f t="shared" si="33"/>
        <v>Brokered Dep / Liab</v>
      </c>
      <c r="C1083">
        <v>19</v>
      </c>
      <c r="D1083" s="22">
        <v>37437</v>
      </c>
      <c r="E1083">
        <v>0</v>
      </c>
      <c r="F1083">
        <v>0</v>
      </c>
      <c r="G1083">
        <v>0</v>
      </c>
      <c r="H1083">
        <v>1.31493764497175</v>
      </c>
      <c r="I1083">
        <v>0</v>
      </c>
      <c r="J1083">
        <v>0</v>
      </c>
      <c r="K1083">
        <v>0</v>
      </c>
      <c r="L1083">
        <v>1.1844142838832199</v>
      </c>
      <c r="M1083">
        <v>0</v>
      </c>
      <c r="N1083">
        <v>0</v>
      </c>
      <c r="O1083">
        <v>0</v>
      </c>
      <c r="P1083">
        <v>1.0743472140811801</v>
      </c>
      <c r="Q1083">
        <v>0</v>
      </c>
      <c r="R1083">
        <v>0</v>
      </c>
      <c r="S1083">
        <v>0</v>
      </c>
      <c r="T1083">
        <v>0.45776830768035898</v>
      </c>
      <c r="U1083">
        <v>0</v>
      </c>
      <c r="V1083">
        <v>0</v>
      </c>
      <c r="W1083">
        <v>0.30601992983120702</v>
      </c>
      <c r="X1083">
        <v>1.46973873886341</v>
      </c>
      <c r="Y1083">
        <v>0</v>
      </c>
      <c r="Z1083">
        <v>0</v>
      </c>
      <c r="AA1083">
        <v>0</v>
      </c>
      <c r="AB1083">
        <v>0.41789273397883597</v>
      </c>
      <c r="AC1083">
        <v>0</v>
      </c>
      <c r="AD1083">
        <v>0</v>
      </c>
      <c r="AE1083">
        <v>0</v>
      </c>
      <c r="AF1083">
        <v>0.85014062275651903</v>
      </c>
      <c r="AG1083">
        <v>0</v>
      </c>
      <c r="AH1083">
        <v>0</v>
      </c>
      <c r="AI1083">
        <v>9.5952376289971997E-2</v>
      </c>
      <c r="AJ1083">
        <v>1.7151093306226699</v>
      </c>
      <c r="AK1083">
        <v>0</v>
      </c>
      <c r="AL1083">
        <v>0</v>
      </c>
      <c r="AM1083">
        <v>1.2510811070536201</v>
      </c>
      <c r="AN1083">
        <v>1.30568404214722</v>
      </c>
      <c r="AO1083">
        <v>0</v>
      </c>
      <c r="AP1083">
        <v>0</v>
      </c>
      <c r="AQ1083">
        <v>0</v>
      </c>
      <c r="AR1083">
        <v>0.88269065599915697</v>
      </c>
      <c r="AS1083">
        <v>0</v>
      </c>
      <c r="AT1083">
        <v>0</v>
      </c>
      <c r="AU1083">
        <v>0.25019389788121199</v>
      </c>
      <c r="AV1083">
        <v>1.29991724101044</v>
      </c>
      <c r="AW1083">
        <v>0</v>
      </c>
      <c r="AX1083">
        <v>0</v>
      </c>
      <c r="AY1083">
        <v>0</v>
      </c>
      <c r="AZ1083">
        <v>0.66881307099904097</v>
      </c>
      <c r="BA1083">
        <v>0</v>
      </c>
      <c r="BB1083">
        <v>0</v>
      </c>
      <c r="BC1083">
        <v>0.62693951311277496</v>
      </c>
      <c r="BD1083">
        <v>2.0658792651115099</v>
      </c>
      <c r="BE1083">
        <v>0</v>
      </c>
      <c r="BF1083">
        <v>0</v>
      </c>
      <c r="BG1083">
        <v>0.37185658190952797</v>
      </c>
      <c r="BH1083">
        <v>2.2848813093455398</v>
      </c>
      <c r="BI1083">
        <v>0</v>
      </c>
      <c r="BJ1083">
        <v>0</v>
      </c>
      <c r="BK1083">
        <v>0.847703467303906</v>
      </c>
      <c r="BL1083">
        <v>1.8419298278779399</v>
      </c>
    </row>
    <row r="1084" spans="1:64" x14ac:dyDescent="0.25">
      <c r="A1084" s="15" t="str">
        <f t="shared" si="32"/>
        <v>Liquid Assets / Assets--37437</v>
      </c>
      <c r="B1084" s="15" t="str">
        <f t="shared" si="33"/>
        <v>Liquid Assets / Assets</v>
      </c>
      <c r="C1084">
        <v>20</v>
      </c>
      <c r="D1084" s="22">
        <v>37437</v>
      </c>
      <c r="E1084">
        <v>10.2474599513807</v>
      </c>
      <c r="F1084">
        <v>18.1586617998477</v>
      </c>
      <c r="G1084">
        <v>27.0406395736176</v>
      </c>
      <c r="H1084">
        <v>18.820145914544199</v>
      </c>
      <c r="I1084">
        <v>9.3293136202197093</v>
      </c>
      <c r="J1084">
        <v>16.802376760563401</v>
      </c>
      <c r="K1084">
        <v>26.764793254577</v>
      </c>
      <c r="L1084">
        <v>18.818002562983501</v>
      </c>
      <c r="M1084">
        <v>10.063731374183201</v>
      </c>
      <c r="N1084">
        <v>18.076275401567599</v>
      </c>
      <c r="O1084">
        <v>28.084539906116401</v>
      </c>
      <c r="P1084">
        <v>20.1853364357884</v>
      </c>
      <c r="Q1084">
        <v>15.4682775852327</v>
      </c>
      <c r="R1084">
        <v>22.549907809329401</v>
      </c>
      <c r="S1084">
        <v>33.555076349944599</v>
      </c>
      <c r="T1084">
        <v>25.534819307145799</v>
      </c>
      <c r="U1084">
        <v>9.8570822320324094</v>
      </c>
      <c r="V1084">
        <v>17.748247518166099</v>
      </c>
      <c r="W1084">
        <v>27.076399550591699</v>
      </c>
      <c r="X1084">
        <v>19.507824411211001</v>
      </c>
      <c r="Y1084">
        <v>11.1121986545692</v>
      </c>
      <c r="Z1084">
        <v>17.792394739824601</v>
      </c>
      <c r="AA1084">
        <v>26.130813237154001</v>
      </c>
      <c r="AB1084">
        <v>19.306320878644101</v>
      </c>
      <c r="AC1084">
        <v>7.8890671100538201</v>
      </c>
      <c r="AD1084">
        <v>13.344346302716501</v>
      </c>
      <c r="AE1084">
        <v>22.215159514162099</v>
      </c>
      <c r="AF1084">
        <v>15.9316136727842</v>
      </c>
      <c r="AG1084">
        <v>5.6589147286821699</v>
      </c>
      <c r="AH1084">
        <v>12.767924971964</v>
      </c>
      <c r="AI1084">
        <v>22.160983229685499</v>
      </c>
      <c r="AJ1084">
        <v>16.2476699650902</v>
      </c>
      <c r="AK1084">
        <v>10.550837455456</v>
      </c>
      <c r="AL1084">
        <v>17.692005320094101</v>
      </c>
      <c r="AM1084">
        <v>29.143719352092699</v>
      </c>
      <c r="AN1084">
        <v>20.336040884648</v>
      </c>
      <c r="AO1084">
        <v>8.6995186696161593</v>
      </c>
      <c r="AP1084">
        <v>16.8357760240511</v>
      </c>
      <c r="AQ1084">
        <v>26.8639982060769</v>
      </c>
      <c r="AR1084">
        <v>18.622088298365799</v>
      </c>
      <c r="AS1084">
        <v>8.8884331551670197</v>
      </c>
      <c r="AT1084">
        <v>14.3741849934332</v>
      </c>
      <c r="AU1084">
        <v>23.215519591972601</v>
      </c>
      <c r="AV1084">
        <v>17.009961322114201</v>
      </c>
      <c r="AW1084">
        <v>11.1829990942223</v>
      </c>
      <c r="AX1084">
        <v>19.7733812147302</v>
      </c>
      <c r="AY1084">
        <v>28.939452629480002</v>
      </c>
      <c r="AZ1084">
        <v>20.960128935763699</v>
      </c>
      <c r="BA1084">
        <v>9.4018308978222596</v>
      </c>
      <c r="BB1084">
        <v>14.790702047147899</v>
      </c>
      <c r="BC1084">
        <v>25.6727607058241</v>
      </c>
      <c r="BD1084">
        <v>18.1533070206305</v>
      </c>
      <c r="BE1084">
        <v>5.1084381280828604</v>
      </c>
      <c r="BF1084">
        <v>17.778730440640601</v>
      </c>
      <c r="BG1084">
        <v>30.5659578994639</v>
      </c>
      <c r="BH1084">
        <v>21.920660434096099</v>
      </c>
      <c r="BI1084">
        <v>10.530188326825501</v>
      </c>
      <c r="BJ1084">
        <v>17.602127987457202</v>
      </c>
      <c r="BK1084">
        <v>27.221248279927799</v>
      </c>
      <c r="BL1084">
        <v>19.485776205259999</v>
      </c>
    </row>
    <row r="1085" spans="1:64" x14ac:dyDescent="0.25">
      <c r="A1085" s="15" t="str">
        <f t="shared" si="32"/>
        <v>Net Loan Growth (last 4 qtrs)--37437</v>
      </c>
      <c r="B1085" s="15" t="str">
        <f t="shared" si="33"/>
        <v>Net Loan Growth (last 4 qtrs)</v>
      </c>
      <c r="C1085">
        <v>21</v>
      </c>
      <c r="D1085" s="22">
        <v>37437</v>
      </c>
      <c r="E1085">
        <v>0.77</v>
      </c>
      <c r="F1085">
        <v>7.61</v>
      </c>
      <c r="G1085">
        <v>14.65</v>
      </c>
      <c r="H1085">
        <v>11.390117647058799</v>
      </c>
      <c r="I1085">
        <v>-1.085</v>
      </c>
      <c r="J1085">
        <v>5.36</v>
      </c>
      <c r="K1085">
        <v>13.06</v>
      </c>
      <c r="L1085">
        <v>8.0491494532199308</v>
      </c>
      <c r="M1085">
        <v>-0.7</v>
      </c>
      <c r="N1085">
        <v>6.64</v>
      </c>
      <c r="O1085">
        <v>16.64</v>
      </c>
      <c r="P1085">
        <v>12.001774172445399</v>
      </c>
      <c r="Q1085">
        <v>0.315</v>
      </c>
      <c r="R1085">
        <v>5.68</v>
      </c>
      <c r="S1085">
        <v>15.15</v>
      </c>
      <c r="T1085">
        <v>8.3578260869565195</v>
      </c>
      <c r="U1085">
        <v>-1.78</v>
      </c>
      <c r="V1085">
        <v>5.14</v>
      </c>
      <c r="W1085">
        <v>13.395</v>
      </c>
      <c r="X1085">
        <v>8.3519565217391296</v>
      </c>
      <c r="Y1085">
        <v>0.75249999999999995</v>
      </c>
      <c r="Z1085">
        <v>7.27</v>
      </c>
      <c r="AA1085">
        <v>14.145</v>
      </c>
      <c r="AB1085">
        <v>9.1452500000000008</v>
      </c>
      <c r="AC1085">
        <v>-1.3374999999999999</v>
      </c>
      <c r="AD1085">
        <v>4.21</v>
      </c>
      <c r="AE1085">
        <v>10.2325</v>
      </c>
      <c r="AF1085">
        <v>5.4507843137254897</v>
      </c>
      <c r="AG1085">
        <v>2.2324999999999999</v>
      </c>
      <c r="AH1085">
        <v>7.7549999999999999</v>
      </c>
      <c r="AI1085">
        <v>14.37</v>
      </c>
      <c r="AJ1085">
        <v>24.3060869565217</v>
      </c>
      <c r="AK1085">
        <v>-1.04</v>
      </c>
      <c r="AL1085">
        <v>3.69</v>
      </c>
      <c r="AM1085">
        <v>8.1</v>
      </c>
      <c r="AN1085">
        <v>5.9873239436619698</v>
      </c>
      <c r="AO1085">
        <v>-1.57</v>
      </c>
      <c r="AP1085">
        <v>4.5999999999999996</v>
      </c>
      <c r="AQ1085">
        <v>10.82</v>
      </c>
      <c r="AR1085">
        <v>5.1691383812010399</v>
      </c>
      <c r="AS1085">
        <v>1.6074999999999999</v>
      </c>
      <c r="AT1085">
        <v>8.1349999999999998</v>
      </c>
      <c r="AU1085">
        <v>16.16</v>
      </c>
      <c r="AV1085">
        <v>11.2525438596491</v>
      </c>
      <c r="AW1085">
        <v>-1.75</v>
      </c>
      <c r="AX1085">
        <v>4.84</v>
      </c>
      <c r="AY1085">
        <v>11.78</v>
      </c>
      <c r="AZ1085">
        <v>6.6338666666666697</v>
      </c>
      <c r="BA1085">
        <v>1.1100000000000001</v>
      </c>
      <c r="BB1085">
        <v>8</v>
      </c>
      <c r="BC1085">
        <v>18.495000000000001</v>
      </c>
      <c r="BD1085">
        <v>20.8</v>
      </c>
      <c r="BE1085">
        <v>-1.22</v>
      </c>
      <c r="BF1085">
        <v>2.97</v>
      </c>
      <c r="BG1085">
        <v>6.36</v>
      </c>
      <c r="BH1085">
        <v>8.0724390243902402</v>
      </c>
      <c r="BI1085">
        <v>2.39</v>
      </c>
      <c r="BJ1085">
        <v>11.64</v>
      </c>
      <c r="BK1085">
        <v>23.25</v>
      </c>
      <c r="BL1085">
        <v>20.1573109243697</v>
      </c>
    </row>
    <row r="1086" spans="1:64" x14ac:dyDescent="0.25">
      <c r="A1086" s="15" t="str">
        <f t="shared" si="32"/>
        <v>Banks w/ Loan Growth (last 4 qtrs)--37437</v>
      </c>
      <c r="B1086" s="15" t="str">
        <f t="shared" si="33"/>
        <v>Banks w/ Loan Growth (last 4 qtrs)</v>
      </c>
      <c r="C1086">
        <v>22</v>
      </c>
      <c r="D1086" s="22">
        <v>37437</v>
      </c>
      <c r="F1086">
        <v>75.294117647058798</v>
      </c>
      <c r="J1086">
        <v>70.177514792899402</v>
      </c>
      <c r="N1086">
        <v>71.372991967871499</v>
      </c>
      <c r="R1086">
        <v>70.8333333333333</v>
      </c>
      <c r="V1086">
        <v>68.008474576271198</v>
      </c>
      <c r="Z1086">
        <v>75</v>
      </c>
      <c r="AD1086">
        <v>68.269230769230802</v>
      </c>
      <c r="AH1086">
        <v>80.645161290322605</v>
      </c>
      <c r="AI1086"/>
      <c r="AK1086"/>
      <c r="AL1086">
        <v>67.605633802816897</v>
      </c>
      <c r="AP1086">
        <v>68.637532133676103</v>
      </c>
      <c r="AT1086">
        <v>78.448275862068996</v>
      </c>
      <c r="AX1086">
        <v>66.6666666666667</v>
      </c>
      <c r="BB1086">
        <v>76.190476190476204</v>
      </c>
      <c r="BF1086">
        <v>62.790697674418603</v>
      </c>
      <c r="BJ1086">
        <v>77.235772357723604</v>
      </c>
    </row>
    <row r="1087" spans="1:64" x14ac:dyDescent="0.25">
      <c r="A1087" s="15" t="str">
        <f t="shared" si="32"/>
        <v>Equity / Assets--37529</v>
      </c>
      <c r="B1087" s="15" t="str">
        <f t="shared" si="33"/>
        <v>Equity / Assets</v>
      </c>
      <c r="C1087">
        <v>1</v>
      </c>
      <c r="D1087" s="22">
        <v>37529</v>
      </c>
      <c r="E1087">
        <v>9.03416215404153</v>
      </c>
      <c r="F1087">
        <v>10.021436897560401</v>
      </c>
      <c r="G1087">
        <v>11.3989876651962</v>
      </c>
      <c r="H1087">
        <v>10.591506736835299</v>
      </c>
      <c r="I1087">
        <v>8.5431835924569697</v>
      </c>
      <c r="J1087">
        <v>9.9699879951980801</v>
      </c>
      <c r="K1087">
        <v>12.289195493847499</v>
      </c>
      <c r="L1087">
        <v>10.8326710522586</v>
      </c>
      <c r="M1087">
        <v>8.3128246358617801</v>
      </c>
      <c r="N1087">
        <v>9.7304973581468808</v>
      </c>
      <c r="O1087">
        <v>12.1370863866011</v>
      </c>
      <c r="P1087">
        <v>10.819609663535999</v>
      </c>
      <c r="Q1087">
        <v>8.8192471891008992</v>
      </c>
      <c r="R1087">
        <v>10.1558845165598</v>
      </c>
      <c r="S1087">
        <v>12.6538550623206</v>
      </c>
      <c r="T1087">
        <v>12.1293377600445</v>
      </c>
      <c r="U1087">
        <v>8.4250725618610005</v>
      </c>
      <c r="V1087">
        <v>9.7581223873838905</v>
      </c>
      <c r="W1087">
        <v>11.8360172779143</v>
      </c>
      <c r="X1087">
        <v>10.469218898371</v>
      </c>
      <c r="Y1087">
        <v>8.5482407588471006</v>
      </c>
      <c r="Z1087">
        <v>9.9913242628211094</v>
      </c>
      <c r="AA1087">
        <v>11.264450823975499</v>
      </c>
      <c r="AB1087">
        <v>10.651678586012901</v>
      </c>
      <c r="AC1087">
        <v>8.9804919253208304</v>
      </c>
      <c r="AD1087">
        <v>10.5697035660331</v>
      </c>
      <c r="AE1087">
        <v>12.5945336846542</v>
      </c>
      <c r="AF1087">
        <v>11.030777112488</v>
      </c>
      <c r="AG1087">
        <v>9.1373478135827693</v>
      </c>
      <c r="AH1087">
        <v>11.401718953058401</v>
      </c>
      <c r="AI1087">
        <v>15.427967594223301</v>
      </c>
      <c r="AJ1087">
        <v>13.680836675562601</v>
      </c>
      <c r="AK1087">
        <v>8.3994992914808009</v>
      </c>
      <c r="AL1087">
        <v>9.5799158999125709</v>
      </c>
      <c r="AM1087">
        <v>11.7674039788194</v>
      </c>
      <c r="AN1087">
        <v>10.517210228044201</v>
      </c>
      <c r="AO1087">
        <v>9.06000814540546</v>
      </c>
      <c r="AP1087">
        <v>10.502831821911901</v>
      </c>
      <c r="AQ1087">
        <v>12.8678318064172</v>
      </c>
      <c r="AR1087">
        <v>11.3817437634914</v>
      </c>
      <c r="AS1087">
        <v>8.2509733453129694</v>
      </c>
      <c r="AT1087">
        <v>9.4982687215696906</v>
      </c>
      <c r="AU1087">
        <v>11.370869513968</v>
      </c>
      <c r="AV1087">
        <v>10.198544768660801</v>
      </c>
      <c r="AW1087">
        <v>8.2436888363603202</v>
      </c>
      <c r="AX1087">
        <v>9.6168849679441006</v>
      </c>
      <c r="AY1087">
        <v>11.334713218354899</v>
      </c>
      <c r="AZ1087">
        <v>10.1736330709683</v>
      </c>
      <c r="BA1087">
        <v>8.4054145538244693</v>
      </c>
      <c r="BB1087">
        <v>9.9520368092165405</v>
      </c>
      <c r="BC1087">
        <v>11.889965793683301</v>
      </c>
      <c r="BD1087">
        <v>10.6956495707428</v>
      </c>
      <c r="BE1087">
        <v>9.3507664562669106</v>
      </c>
      <c r="BF1087">
        <v>10.674373214972</v>
      </c>
      <c r="BG1087">
        <v>14.071539150981801</v>
      </c>
      <c r="BH1087">
        <v>15.277347399136501</v>
      </c>
      <c r="BI1087">
        <v>8.1503245901925396</v>
      </c>
      <c r="BJ1087">
        <v>9.4682919397186005</v>
      </c>
      <c r="BK1087">
        <v>10.868237345628099</v>
      </c>
      <c r="BL1087">
        <v>9.84867520530522</v>
      </c>
    </row>
    <row r="1088" spans="1:64" x14ac:dyDescent="0.25">
      <c r="A1088" s="15" t="str">
        <f t="shared" si="32"/>
        <v>Total Risk Based Capital Ratio--37529</v>
      </c>
      <c r="B1088" s="15" t="str">
        <f t="shared" si="33"/>
        <v>Total Risk Based Capital Ratio</v>
      </c>
      <c r="C1088">
        <v>2</v>
      </c>
      <c r="D1088" s="22">
        <v>37529</v>
      </c>
      <c r="E1088">
        <v>12.43</v>
      </c>
      <c r="F1088">
        <v>14.1</v>
      </c>
      <c r="G1088">
        <v>16.815000000000001</v>
      </c>
      <c r="H1088">
        <v>15.4991860465116</v>
      </c>
      <c r="I1088">
        <v>11.74</v>
      </c>
      <c r="J1088">
        <v>13.99</v>
      </c>
      <c r="K1088">
        <v>17.725000000000001</v>
      </c>
      <c r="L1088">
        <v>15.620984204131201</v>
      </c>
      <c r="M1088">
        <v>11.99</v>
      </c>
      <c r="N1088">
        <v>14.49</v>
      </c>
      <c r="O1088">
        <v>19.170000000000002</v>
      </c>
      <c r="P1088">
        <v>17.1266542320556</v>
      </c>
      <c r="Q1088">
        <v>13.455</v>
      </c>
      <c r="R1088">
        <v>15.435</v>
      </c>
      <c r="S1088">
        <v>20.142499999999998</v>
      </c>
      <c r="T1088">
        <v>18.282083333333301</v>
      </c>
      <c r="U1088">
        <v>11.51</v>
      </c>
      <c r="V1088">
        <v>13.51</v>
      </c>
      <c r="W1088">
        <v>17</v>
      </c>
      <c r="X1088">
        <v>14.9860698689956</v>
      </c>
      <c r="Y1088">
        <v>12.22</v>
      </c>
      <c r="Z1088">
        <v>14.115</v>
      </c>
      <c r="AA1088">
        <v>16.704999999999998</v>
      </c>
      <c r="AB1088">
        <v>15.550750000000001</v>
      </c>
      <c r="AC1088">
        <v>11.7775</v>
      </c>
      <c r="AD1088">
        <v>15.19</v>
      </c>
      <c r="AE1088">
        <v>17.782499999999999</v>
      </c>
      <c r="AF1088">
        <v>15.8802941176471</v>
      </c>
      <c r="AG1088">
        <v>12.21</v>
      </c>
      <c r="AH1088">
        <v>15.86</v>
      </c>
      <c r="AI1088">
        <v>20.9</v>
      </c>
      <c r="AJ1088">
        <v>20.899032258064501</v>
      </c>
      <c r="AK1088">
        <v>12.664999999999999</v>
      </c>
      <c r="AL1088">
        <v>14.88</v>
      </c>
      <c r="AM1088">
        <v>18.945</v>
      </c>
      <c r="AN1088">
        <v>16.1461971830986</v>
      </c>
      <c r="AO1088">
        <v>12.06</v>
      </c>
      <c r="AP1088">
        <v>15.15</v>
      </c>
      <c r="AQ1088">
        <v>18.852499999999999</v>
      </c>
      <c r="AR1088">
        <v>16.444148936170201</v>
      </c>
      <c r="AS1088">
        <v>11.16</v>
      </c>
      <c r="AT1088">
        <v>12.85</v>
      </c>
      <c r="AU1088">
        <v>16.16</v>
      </c>
      <c r="AV1088">
        <v>14.2582781456954</v>
      </c>
      <c r="AW1088">
        <v>12.4175</v>
      </c>
      <c r="AX1088">
        <v>14.255000000000001</v>
      </c>
      <c r="AY1088">
        <v>18.05</v>
      </c>
      <c r="AZ1088">
        <v>15.9273684210526</v>
      </c>
      <c r="BA1088">
        <v>11.2925</v>
      </c>
      <c r="BB1088">
        <v>13.34</v>
      </c>
      <c r="BC1088">
        <v>16.114999999999998</v>
      </c>
      <c r="BD1088">
        <v>14.719512195122</v>
      </c>
      <c r="BE1088">
        <v>13.66</v>
      </c>
      <c r="BF1088">
        <v>14.87</v>
      </c>
      <c r="BG1088">
        <v>19.079999999999998</v>
      </c>
      <c r="BH1088">
        <v>29.7446341463415</v>
      </c>
      <c r="BI1088">
        <v>10.85</v>
      </c>
      <c r="BJ1088">
        <v>12.37</v>
      </c>
      <c r="BK1088">
        <v>15.2675</v>
      </c>
      <c r="BL1088">
        <v>13.6278813559322</v>
      </c>
    </row>
    <row r="1089" spans="1:64" x14ac:dyDescent="0.25">
      <c r="A1089" s="15" t="str">
        <f t="shared" si="32"/>
        <v>Tier 1 Leverage Ratio--37529</v>
      </c>
      <c r="B1089" s="15" t="str">
        <f t="shared" si="33"/>
        <v>Tier 1 Leverage Ratio</v>
      </c>
      <c r="C1089">
        <v>3</v>
      </c>
      <c r="D1089" s="22">
        <v>37529</v>
      </c>
      <c r="E1089">
        <v>8.6074999999999999</v>
      </c>
      <c r="F1089">
        <v>9.52</v>
      </c>
      <c r="G1089">
        <v>10.7075</v>
      </c>
      <c r="H1089">
        <v>10.1373255813953</v>
      </c>
      <c r="I1089">
        <v>8.1199999999999992</v>
      </c>
      <c r="J1089">
        <v>9.34</v>
      </c>
      <c r="K1089">
        <v>11.36</v>
      </c>
      <c r="L1089">
        <v>10.237509113001201</v>
      </c>
      <c r="M1089">
        <v>7.92</v>
      </c>
      <c r="N1089">
        <v>9.15</v>
      </c>
      <c r="O1089">
        <v>11.4125</v>
      </c>
      <c r="P1089">
        <v>10.3379662979161</v>
      </c>
      <c r="Q1089">
        <v>8.6549999999999994</v>
      </c>
      <c r="R1089">
        <v>9.7750000000000004</v>
      </c>
      <c r="S1089">
        <v>12.56</v>
      </c>
      <c r="T1089">
        <v>11.453749999999999</v>
      </c>
      <c r="U1089">
        <v>8.08</v>
      </c>
      <c r="V1089">
        <v>9.1</v>
      </c>
      <c r="W1089">
        <v>10.89</v>
      </c>
      <c r="X1089">
        <v>9.8524454148471605</v>
      </c>
      <c r="Y1089">
        <v>7.9749999999999996</v>
      </c>
      <c r="Z1089">
        <v>9.32</v>
      </c>
      <c r="AA1089">
        <v>10.625</v>
      </c>
      <c r="AB1089">
        <v>10.157500000000001</v>
      </c>
      <c r="AC1089">
        <v>8.2449999999999992</v>
      </c>
      <c r="AD1089">
        <v>9.4600000000000009</v>
      </c>
      <c r="AE1089">
        <v>11.3375</v>
      </c>
      <c r="AF1089">
        <v>10.253529411764699</v>
      </c>
      <c r="AG1089">
        <v>8.48</v>
      </c>
      <c r="AH1089">
        <v>11.47</v>
      </c>
      <c r="AI1089">
        <v>14.75</v>
      </c>
      <c r="AJ1089">
        <v>13.281397849462399</v>
      </c>
      <c r="AK1089">
        <v>7.91</v>
      </c>
      <c r="AL1089">
        <v>9.2799999999999994</v>
      </c>
      <c r="AM1089">
        <v>11.275</v>
      </c>
      <c r="AN1089">
        <v>10.1378873239437</v>
      </c>
      <c r="AO1089">
        <v>8.4700000000000006</v>
      </c>
      <c r="AP1089">
        <v>9.8350000000000009</v>
      </c>
      <c r="AQ1089">
        <v>12.2</v>
      </c>
      <c r="AR1089">
        <v>10.7992819148936</v>
      </c>
      <c r="AS1089">
        <v>7.92</v>
      </c>
      <c r="AT1089">
        <v>8.7899999999999991</v>
      </c>
      <c r="AU1089">
        <v>10.42</v>
      </c>
      <c r="AV1089">
        <v>9.5803532008829997</v>
      </c>
      <c r="AW1089">
        <v>7.8825000000000003</v>
      </c>
      <c r="AX1089">
        <v>9.1449999999999996</v>
      </c>
      <c r="AY1089">
        <v>10.635</v>
      </c>
      <c r="AZ1089">
        <v>9.6836403508771909</v>
      </c>
      <c r="BA1089">
        <v>8.16</v>
      </c>
      <c r="BB1089">
        <v>9.1050000000000004</v>
      </c>
      <c r="BC1089">
        <v>10.7425</v>
      </c>
      <c r="BD1089">
        <v>10.0486585365854</v>
      </c>
      <c r="BE1089">
        <v>8.69</v>
      </c>
      <c r="BF1089">
        <v>9.86</v>
      </c>
      <c r="BG1089">
        <v>12.8</v>
      </c>
      <c r="BH1089">
        <v>14.7568292682927</v>
      </c>
      <c r="BI1089">
        <v>8.1024999999999991</v>
      </c>
      <c r="BJ1089">
        <v>8.93</v>
      </c>
      <c r="BK1089">
        <v>10.2525</v>
      </c>
      <c r="BL1089">
        <v>9.4158474576271196</v>
      </c>
    </row>
    <row r="1090" spans="1:64" x14ac:dyDescent="0.25">
      <c r="A1090" s="15" t="str">
        <f t="shared" si="32"/>
        <v>ALLL / Nonaccrual Loans--37529</v>
      </c>
      <c r="B1090" s="15" t="str">
        <f t="shared" si="33"/>
        <v>ALLL / Nonaccrual Loans</v>
      </c>
      <c r="C1090">
        <v>4</v>
      </c>
      <c r="D1090" s="22">
        <v>37529</v>
      </c>
      <c r="E1090">
        <v>147.27730898116499</v>
      </c>
      <c r="F1090">
        <v>262.54248204292202</v>
      </c>
      <c r="G1090">
        <v>475.58757630489998</v>
      </c>
      <c r="H1090">
        <v>1088.4871892763599</v>
      </c>
      <c r="I1090">
        <v>116.17790811339199</v>
      </c>
      <c r="J1090">
        <v>226.08142493638701</v>
      </c>
      <c r="K1090">
        <v>613.02325581395303</v>
      </c>
      <c r="L1090">
        <v>896.58351912969295</v>
      </c>
      <c r="M1090">
        <v>119.507581953805</v>
      </c>
      <c r="N1090">
        <v>250.39934553519501</v>
      </c>
      <c r="O1090">
        <v>668.53801169590599</v>
      </c>
      <c r="P1090">
        <v>877.29981937797504</v>
      </c>
      <c r="Q1090">
        <v>117.138164255454</v>
      </c>
      <c r="R1090">
        <v>156.18933150183199</v>
      </c>
      <c r="S1090">
        <v>196.308682483594</v>
      </c>
      <c r="T1090">
        <v>193.07758702905701</v>
      </c>
      <c r="U1090">
        <v>118.501323887219</v>
      </c>
      <c r="V1090">
        <v>241.60182058434901</v>
      </c>
      <c r="W1090">
        <v>631.82432432432404</v>
      </c>
      <c r="X1090">
        <v>1057.9537603669</v>
      </c>
      <c r="Y1090">
        <v>108.122491212745</v>
      </c>
      <c r="Z1090">
        <v>233.572943461911</v>
      </c>
      <c r="AA1090">
        <v>635.67996505532903</v>
      </c>
      <c r="AB1090">
        <v>880.336770365853</v>
      </c>
      <c r="AC1090">
        <v>120.833333333333</v>
      </c>
      <c r="AD1090">
        <v>216.07629427792901</v>
      </c>
      <c r="AE1090">
        <v>466.11111111111097</v>
      </c>
      <c r="AF1090">
        <v>656.50062093161205</v>
      </c>
      <c r="AG1090">
        <v>162.55506607929499</v>
      </c>
      <c r="AH1090">
        <v>303.99239543726202</v>
      </c>
      <c r="AI1090">
        <v>1111.0134548611099</v>
      </c>
      <c r="AJ1090">
        <v>50777.9072656321</v>
      </c>
      <c r="AK1090">
        <v>64.956108897845695</v>
      </c>
      <c r="AL1090">
        <v>127.004269449715</v>
      </c>
      <c r="AM1090">
        <v>291.25973308191197</v>
      </c>
      <c r="AN1090">
        <v>353.602257333007</v>
      </c>
      <c r="AO1090">
        <v>113.94626486136799</v>
      </c>
      <c r="AP1090">
        <v>227.200004503592</v>
      </c>
      <c r="AQ1090">
        <v>626.38888888888903</v>
      </c>
      <c r="AR1090">
        <v>760.27135432069099</v>
      </c>
      <c r="AS1090">
        <v>123.149495356126</v>
      </c>
      <c r="AT1090">
        <v>229.757785467128</v>
      </c>
      <c r="AU1090">
        <v>669.84339190221499</v>
      </c>
      <c r="AV1090">
        <v>994.97957990731595</v>
      </c>
      <c r="AW1090">
        <v>103.412755680563</v>
      </c>
      <c r="AX1090">
        <v>202.04469507101101</v>
      </c>
      <c r="AY1090">
        <v>553.45065562456898</v>
      </c>
      <c r="AZ1090">
        <v>799.79652880651304</v>
      </c>
      <c r="BA1090">
        <v>116.76502934979899</v>
      </c>
      <c r="BB1090">
        <v>216.206270676244</v>
      </c>
      <c r="BC1090">
        <v>564.26176282733604</v>
      </c>
      <c r="BD1090">
        <v>1405.21152436237</v>
      </c>
      <c r="BE1090">
        <v>137.965138674884</v>
      </c>
      <c r="BF1090">
        <v>257.73107228502897</v>
      </c>
      <c r="BG1090">
        <v>515.81457925636005</v>
      </c>
      <c r="BH1090">
        <v>1030.4883565607199</v>
      </c>
      <c r="BI1090">
        <v>145.600676818951</v>
      </c>
      <c r="BJ1090">
        <v>284.76190476190499</v>
      </c>
      <c r="BK1090">
        <v>638.461538461538</v>
      </c>
      <c r="BL1090">
        <v>1988.1113625922301</v>
      </c>
    </row>
    <row r="1091" spans="1:64" x14ac:dyDescent="0.25">
      <c r="A1091" s="15" t="str">
        <f t="shared" ref="A1091:A1154" si="34">B1091&amp;"--"&amp;D1091</f>
        <v>[NCL + OREO] / [Total Loans + OREO]--37529</v>
      </c>
      <c r="B1091" s="15" t="str">
        <f t="shared" ref="B1091:B1154" si="35">VLOOKUP(C1091,labels,2,FALSE)</f>
        <v>[NCL + OREO] / [Total Loans + OREO]</v>
      </c>
      <c r="C1091">
        <v>5</v>
      </c>
      <c r="D1091" s="22">
        <v>37529</v>
      </c>
      <c r="E1091">
        <v>0.51779449079557305</v>
      </c>
      <c r="F1091">
        <v>1.06270705476383</v>
      </c>
      <c r="G1091">
        <v>1.8076039592975299</v>
      </c>
      <c r="H1091">
        <v>1.4537886592890299</v>
      </c>
      <c r="I1091">
        <v>0.39244853761512</v>
      </c>
      <c r="J1091">
        <v>1.0133708655876099</v>
      </c>
      <c r="K1091">
        <v>1.9667389732465701</v>
      </c>
      <c r="L1091">
        <v>1.4046459450911899</v>
      </c>
      <c r="M1091">
        <v>0.28939603949687298</v>
      </c>
      <c r="N1091">
        <v>0.85956706481380996</v>
      </c>
      <c r="O1091">
        <v>1.7890500548024499</v>
      </c>
      <c r="P1091">
        <v>1.2762719458855001</v>
      </c>
      <c r="Q1091">
        <v>0.79719390349582298</v>
      </c>
      <c r="R1091">
        <v>1.4600949155380101</v>
      </c>
      <c r="S1091">
        <v>2.1717875611493098</v>
      </c>
      <c r="T1091">
        <v>1.76896203964235</v>
      </c>
      <c r="U1091">
        <v>0.32388260501270599</v>
      </c>
      <c r="V1091">
        <v>0.90690683136061201</v>
      </c>
      <c r="W1091">
        <v>1.86838281087814</v>
      </c>
      <c r="X1091">
        <v>1.3256396261941901</v>
      </c>
      <c r="Y1091">
        <v>0.52437168400861101</v>
      </c>
      <c r="Z1091">
        <v>1.23439115725187</v>
      </c>
      <c r="AA1091">
        <v>2.2065193836644501</v>
      </c>
      <c r="AB1091">
        <v>1.6515287968819301</v>
      </c>
      <c r="AC1091">
        <v>0.49646824218420799</v>
      </c>
      <c r="AD1091">
        <v>1.0963086012833501</v>
      </c>
      <c r="AE1091">
        <v>2.5243526280492801</v>
      </c>
      <c r="AF1091">
        <v>1.6055305624129199</v>
      </c>
      <c r="AG1091">
        <v>0.38614031515643199</v>
      </c>
      <c r="AH1091">
        <v>1.0125806508723001</v>
      </c>
      <c r="AI1091">
        <v>1.6411807756552801</v>
      </c>
      <c r="AJ1091">
        <v>1.2986268625003301</v>
      </c>
      <c r="AK1091">
        <v>0.62511566645232897</v>
      </c>
      <c r="AL1091">
        <v>1.3260910282824501</v>
      </c>
      <c r="AM1091">
        <v>2.0701425552792001</v>
      </c>
      <c r="AN1091">
        <v>1.5896143007431101</v>
      </c>
      <c r="AO1091">
        <v>0.41538201416471898</v>
      </c>
      <c r="AP1091">
        <v>1.1253306265520699</v>
      </c>
      <c r="AQ1091">
        <v>2.1601517398713601</v>
      </c>
      <c r="AR1091">
        <v>1.57183558962036</v>
      </c>
      <c r="AS1091">
        <v>0.37537663911660202</v>
      </c>
      <c r="AT1091">
        <v>0.92280145995454899</v>
      </c>
      <c r="AU1091">
        <v>1.7056457619544201</v>
      </c>
      <c r="AV1091">
        <v>1.2831280307033499</v>
      </c>
      <c r="AW1091">
        <v>0.40127301956410599</v>
      </c>
      <c r="AX1091">
        <v>1.02260914556711</v>
      </c>
      <c r="AY1091">
        <v>1.7719721549909</v>
      </c>
      <c r="AZ1091">
        <v>1.30684868545046</v>
      </c>
      <c r="BA1091">
        <v>0.29100801517341401</v>
      </c>
      <c r="BB1091">
        <v>0.996857006586923</v>
      </c>
      <c r="BC1091">
        <v>1.9151034709375201</v>
      </c>
      <c r="BD1091">
        <v>1.38496477124743</v>
      </c>
      <c r="BE1091">
        <v>0.486790340830841</v>
      </c>
      <c r="BF1091">
        <v>1.06855977793608</v>
      </c>
      <c r="BG1091">
        <v>1.98053081907388</v>
      </c>
      <c r="BH1091">
        <v>1.4154105771647401</v>
      </c>
      <c r="BI1091">
        <v>0.210705648187548</v>
      </c>
      <c r="BJ1091">
        <v>0.72427683126585396</v>
      </c>
      <c r="BK1091">
        <v>1.2309605942606301</v>
      </c>
      <c r="BL1091">
        <v>0.90055131281679501</v>
      </c>
    </row>
    <row r="1092" spans="1:64" x14ac:dyDescent="0.25">
      <c r="A1092" s="15" t="str">
        <f t="shared" si="34"/>
        <v>[Noncurrent + Delinquent Loans] / [Capital + ALLL]--37529</v>
      </c>
      <c r="B1092" s="15" t="str">
        <f t="shared" si="35"/>
        <v>[Noncurrent + Delinquent Loans] / [Capital + ALLL]</v>
      </c>
      <c r="C1092">
        <v>6</v>
      </c>
      <c r="D1092" s="22">
        <v>37529</v>
      </c>
      <c r="E1092">
        <v>8.1405060155556797</v>
      </c>
      <c r="F1092">
        <v>12.2925150666447</v>
      </c>
      <c r="G1092">
        <v>20.496052292078801</v>
      </c>
      <c r="H1092">
        <v>16.8497727853401</v>
      </c>
      <c r="I1092">
        <v>6.1906490019771701</v>
      </c>
      <c r="J1092">
        <v>12.3132313231323</v>
      </c>
      <c r="K1092">
        <v>19.871999789746599</v>
      </c>
      <c r="L1092">
        <v>14.688330616860499</v>
      </c>
      <c r="M1092">
        <v>4.7166559620668096</v>
      </c>
      <c r="N1092">
        <v>10.4249903767147</v>
      </c>
      <c r="O1092">
        <v>18.830807780237599</v>
      </c>
      <c r="P1092">
        <v>13.432255244326999</v>
      </c>
      <c r="Q1092">
        <v>9.2909667615172005</v>
      </c>
      <c r="R1092">
        <v>16.4732079218855</v>
      </c>
      <c r="S1092">
        <v>26.287587462447998</v>
      </c>
      <c r="T1092">
        <v>18.384978977887101</v>
      </c>
      <c r="U1092">
        <v>5.6278096153186201</v>
      </c>
      <c r="V1092">
        <v>12.4278164196582</v>
      </c>
      <c r="W1092">
        <v>19.1531595514492</v>
      </c>
      <c r="X1092">
        <v>14.5123221309389</v>
      </c>
      <c r="Y1092">
        <v>8.0114446873805196</v>
      </c>
      <c r="Z1092">
        <v>12.451237919646699</v>
      </c>
      <c r="AA1092">
        <v>19.583850511118602</v>
      </c>
      <c r="AB1092">
        <v>16.381818120361199</v>
      </c>
      <c r="AC1092">
        <v>5.7734559586636296</v>
      </c>
      <c r="AD1092">
        <v>11.020357741387</v>
      </c>
      <c r="AE1092">
        <v>15.8944736430111</v>
      </c>
      <c r="AF1092">
        <v>12.3475544040092</v>
      </c>
      <c r="AG1092">
        <v>4.1050295857988202</v>
      </c>
      <c r="AH1092">
        <v>9.8265722515602505</v>
      </c>
      <c r="AI1092">
        <v>17.114972625565301</v>
      </c>
      <c r="AJ1092">
        <v>12.7706843941196</v>
      </c>
      <c r="AK1092">
        <v>8.4348154197636802</v>
      </c>
      <c r="AL1092">
        <v>18.5968732985922</v>
      </c>
      <c r="AM1092">
        <v>27.702656181302999</v>
      </c>
      <c r="AN1092">
        <v>21.5125324297533</v>
      </c>
      <c r="AO1092">
        <v>5.4603582853531796</v>
      </c>
      <c r="AP1092">
        <v>11.6029326666378</v>
      </c>
      <c r="AQ1092">
        <v>18.809457575239399</v>
      </c>
      <c r="AR1092">
        <v>13.759627079688499</v>
      </c>
      <c r="AS1092">
        <v>6.4983491940182603</v>
      </c>
      <c r="AT1092">
        <v>12.4436000949893</v>
      </c>
      <c r="AU1092">
        <v>20.0080434345466</v>
      </c>
      <c r="AV1092">
        <v>15.1729555307388</v>
      </c>
      <c r="AW1092">
        <v>7.7780314729957896</v>
      </c>
      <c r="AX1092">
        <v>14.2348008852075</v>
      </c>
      <c r="AY1092">
        <v>21.900181865178599</v>
      </c>
      <c r="AZ1092">
        <v>16.883171696502799</v>
      </c>
      <c r="BA1092">
        <v>5.8945898611098499</v>
      </c>
      <c r="BB1092">
        <v>10.0743134315977</v>
      </c>
      <c r="BC1092">
        <v>21.467856394639799</v>
      </c>
      <c r="BD1092">
        <v>15.043686530230101</v>
      </c>
      <c r="BE1092">
        <v>8.4961178972355498</v>
      </c>
      <c r="BF1092">
        <v>12.7290106738888</v>
      </c>
      <c r="BG1092">
        <v>18.872441582088499</v>
      </c>
      <c r="BH1092">
        <v>14.626861223998599</v>
      </c>
      <c r="BI1092">
        <v>4.67605926524684</v>
      </c>
      <c r="BJ1092">
        <v>9.7453378066066101</v>
      </c>
      <c r="BK1092">
        <v>17.5076889038323</v>
      </c>
      <c r="BL1092">
        <v>11.9148393937497</v>
      </c>
    </row>
    <row r="1093" spans="1:64" x14ac:dyDescent="0.25">
      <c r="A1093" s="15" t="str">
        <f t="shared" si="34"/>
        <v xml:space="preserve">  Ag [NCL+DQ] / [Capital + ALLL]--37529</v>
      </c>
      <c r="B1093" s="15" t="str">
        <f t="shared" si="35"/>
        <v xml:space="preserve">  Ag [NCL+DQ] / [Capital + ALLL]</v>
      </c>
      <c r="C1093">
        <v>7</v>
      </c>
      <c r="D1093" s="22">
        <v>37529</v>
      </c>
      <c r="E1093">
        <v>0</v>
      </c>
      <c r="F1093">
        <v>0.153480449453335</v>
      </c>
      <c r="G1093">
        <v>2.9690019535639398</v>
      </c>
      <c r="H1093">
        <v>2.1966101199272701</v>
      </c>
      <c r="I1093">
        <v>0</v>
      </c>
      <c r="J1093">
        <v>7.8419071518193204E-2</v>
      </c>
      <c r="K1093">
        <v>2.8423735553613998</v>
      </c>
      <c r="L1093">
        <v>2.2114950821203401</v>
      </c>
      <c r="M1093">
        <v>0</v>
      </c>
      <c r="N1093">
        <v>0</v>
      </c>
      <c r="O1093">
        <v>0.78493366550886501</v>
      </c>
      <c r="P1093">
        <v>1.14619270860904</v>
      </c>
      <c r="Q1093">
        <v>0</v>
      </c>
      <c r="R1093">
        <v>0</v>
      </c>
      <c r="S1093">
        <v>0</v>
      </c>
      <c r="T1093">
        <v>9.6499420913628994E-2</v>
      </c>
      <c r="U1093">
        <v>0</v>
      </c>
      <c r="V1093">
        <v>0</v>
      </c>
      <c r="W1093">
        <v>1.8871251917643399</v>
      </c>
      <c r="X1093">
        <v>1.97147329318899</v>
      </c>
      <c r="Y1093">
        <v>0</v>
      </c>
      <c r="Z1093">
        <v>8.2103454703221196E-2</v>
      </c>
      <c r="AA1093">
        <v>4.1271156277504497</v>
      </c>
      <c r="AB1093">
        <v>2.5858045712160198</v>
      </c>
      <c r="AC1093">
        <v>0</v>
      </c>
      <c r="AD1093">
        <v>1.74238399375647</v>
      </c>
      <c r="AE1093">
        <v>5.6579836128830703</v>
      </c>
      <c r="AF1093">
        <v>3.4418284416175302</v>
      </c>
      <c r="AG1093">
        <v>0</v>
      </c>
      <c r="AH1093">
        <v>0.85814418132390002</v>
      </c>
      <c r="AI1093">
        <v>3.1425736023817401</v>
      </c>
      <c r="AJ1093">
        <v>2.7124400910065001</v>
      </c>
      <c r="AK1093">
        <v>0</v>
      </c>
      <c r="AL1093">
        <v>0</v>
      </c>
      <c r="AM1093">
        <v>3.25068997582988</v>
      </c>
      <c r="AN1093">
        <v>2.5933430587100799</v>
      </c>
      <c r="AO1093">
        <v>0</v>
      </c>
      <c r="AP1093">
        <v>1.74606729431581</v>
      </c>
      <c r="AQ1093">
        <v>6.5943845635292098</v>
      </c>
      <c r="AR1093">
        <v>4.0711687306829303</v>
      </c>
      <c r="AS1093">
        <v>0</v>
      </c>
      <c r="AT1093">
        <v>1.51676020021235E-2</v>
      </c>
      <c r="AU1093">
        <v>2.2733854619171701</v>
      </c>
      <c r="AV1093">
        <v>1.93472976972342</v>
      </c>
      <c r="AW1093">
        <v>0</v>
      </c>
      <c r="AX1093">
        <v>0</v>
      </c>
      <c r="AY1093">
        <v>0.59083965205093103</v>
      </c>
      <c r="AZ1093">
        <v>1.1611486553619099</v>
      </c>
      <c r="BA1093">
        <v>0</v>
      </c>
      <c r="BB1093">
        <v>0</v>
      </c>
      <c r="BC1093">
        <v>1.0105807438175201</v>
      </c>
      <c r="BD1093">
        <v>1.2393056433170699</v>
      </c>
      <c r="BE1093">
        <v>0</v>
      </c>
      <c r="BF1093">
        <v>0</v>
      </c>
      <c r="BG1093">
        <v>1.0111165369258599</v>
      </c>
      <c r="BH1093">
        <v>1.2486763455913601</v>
      </c>
      <c r="BI1093">
        <v>0</v>
      </c>
      <c r="BJ1093">
        <v>0</v>
      </c>
      <c r="BK1093">
        <v>0</v>
      </c>
      <c r="BL1093">
        <v>0.54705769356295197</v>
      </c>
    </row>
    <row r="1094" spans="1:64" x14ac:dyDescent="0.25">
      <c r="A1094" s="15" t="str">
        <f t="shared" si="34"/>
        <v xml:space="preserve">  CLD [NCL+DQ] / [Capital + ALLL]--37529</v>
      </c>
      <c r="B1094" s="15" t="str">
        <f t="shared" si="35"/>
        <v xml:space="preserve">  CLD [NCL+DQ] / [Capital + ALLL]</v>
      </c>
      <c r="C1094">
        <v>8</v>
      </c>
      <c r="D1094" s="22">
        <v>37529</v>
      </c>
      <c r="E1094">
        <v>0</v>
      </c>
      <c r="F1094">
        <v>0</v>
      </c>
      <c r="G1094">
        <v>1.9844419749166502E-2</v>
      </c>
      <c r="H1094">
        <v>0.58333087382332305</v>
      </c>
      <c r="I1094">
        <v>0</v>
      </c>
      <c r="J1094">
        <v>0</v>
      </c>
      <c r="K1094">
        <v>0</v>
      </c>
      <c r="L1094">
        <v>0.38541918252735502</v>
      </c>
      <c r="M1094">
        <v>0</v>
      </c>
      <c r="N1094">
        <v>0</v>
      </c>
      <c r="O1094">
        <v>0.18520215868200901</v>
      </c>
      <c r="P1094">
        <v>0.61476708910574995</v>
      </c>
      <c r="Q1094">
        <v>0</v>
      </c>
      <c r="R1094">
        <v>0</v>
      </c>
      <c r="S1094">
        <v>0</v>
      </c>
      <c r="T1094">
        <v>0.31109095465446501</v>
      </c>
      <c r="U1094">
        <v>0</v>
      </c>
      <c r="V1094">
        <v>0</v>
      </c>
      <c r="W1094">
        <v>0</v>
      </c>
      <c r="X1094">
        <v>0.38318842395358599</v>
      </c>
      <c r="Y1094">
        <v>0</v>
      </c>
      <c r="Z1094">
        <v>0</v>
      </c>
      <c r="AA1094">
        <v>0.16215506799635601</v>
      </c>
      <c r="AB1094">
        <v>0.77857728789533498</v>
      </c>
      <c r="AC1094">
        <v>0</v>
      </c>
      <c r="AD1094">
        <v>0</v>
      </c>
      <c r="AE1094">
        <v>0</v>
      </c>
      <c r="AF1094">
        <v>0.16594227036833101</v>
      </c>
      <c r="AG1094">
        <v>0</v>
      </c>
      <c r="AH1094">
        <v>0</v>
      </c>
      <c r="AI1094">
        <v>0</v>
      </c>
      <c r="AJ1094">
        <v>0.34637526355620701</v>
      </c>
      <c r="AK1094">
        <v>0</v>
      </c>
      <c r="AL1094">
        <v>0</v>
      </c>
      <c r="AM1094">
        <v>0.49731022072243503</v>
      </c>
      <c r="AN1094">
        <v>0.93393084122333103</v>
      </c>
      <c r="AO1094">
        <v>0</v>
      </c>
      <c r="AP1094">
        <v>0</v>
      </c>
      <c r="AQ1094">
        <v>0</v>
      </c>
      <c r="AR1094">
        <v>0.185949535133274</v>
      </c>
      <c r="AS1094">
        <v>0</v>
      </c>
      <c r="AT1094">
        <v>0</v>
      </c>
      <c r="AU1094">
        <v>0</v>
      </c>
      <c r="AV1094">
        <v>0.54113111854612095</v>
      </c>
      <c r="AW1094">
        <v>0</v>
      </c>
      <c r="AX1094">
        <v>0</v>
      </c>
      <c r="AY1094">
        <v>9.4202077299559206E-2</v>
      </c>
      <c r="AZ1094">
        <v>0.74670730993870904</v>
      </c>
      <c r="BA1094">
        <v>0</v>
      </c>
      <c r="BB1094">
        <v>0</v>
      </c>
      <c r="BC1094">
        <v>0</v>
      </c>
      <c r="BD1094">
        <v>0.55981493336197596</v>
      </c>
      <c r="BE1094">
        <v>0</v>
      </c>
      <c r="BF1094">
        <v>0</v>
      </c>
      <c r="BG1094">
        <v>0</v>
      </c>
      <c r="BH1094">
        <v>0.18304312547457499</v>
      </c>
      <c r="BI1094">
        <v>0</v>
      </c>
      <c r="BJ1094">
        <v>0</v>
      </c>
      <c r="BK1094">
        <v>3.9295435286031697E-3</v>
      </c>
      <c r="BL1094">
        <v>0.46033568124018298</v>
      </c>
    </row>
    <row r="1095" spans="1:64" x14ac:dyDescent="0.25">
      <c r="A1095" s="15" t="str">
        <f t="shared" si="34"/>
        <v xml:space="preserve">  CRE [NCL+DQ] / [Capital + ALLL]--37529</v>
      </c>
      <c r="B1095" s="15" t="str">
        <f t="shared" si="35"/>
        <v xml:space="preserve">  CRE [NCL+DQ] / [Capital + ALLL]</v>
      </c>
      <c r="C1095">
        <v>9</v>
      </c>
      <c r="D1095" s="22">
        <v>37529</v>
      </c>
      <c r="E1095">
        <v>0</v>
      </c>
      <c r="F1095">
        <v>0.74444554916359396</v>
      </c>
      <c r="G1095">
        <v>3.8575179573653702</v>
      </c>
      <c r="H1095">
        <v>2.7026911518955301</v>
      </c>
      <c r="I1095">
        <v>0</v>
      </c>
      <c r="J1095">
        <v>0.58164584230934901</v>
      </c>
      <c r="K1095">
        <v>3.7297051477122598</v>
      </c>
      <c r="L1095">
        <v>2.66854452307635</v>
      </c>
      <c r="M1095">
        <v>0</v>
      </c>
      <c r="N1095">
        <v>0.93914648244328702</v>
      </c>
      <c r="O1095">
        <v>4.0127253758931003</v>
      </c>
      <c r="P1095">
        <v>2.9476222925154798</v>
      </c>
      <c r="Q1095">
        <v>0</v>
      </c>
      <c r="R1095">
        <v>1.9623844294046799</v>
      </c>
      <c r="S1095">
        <v>5.5839491791970497</v>
      </c>
      <c r="T1095">
        <v>4.2158521098952004</v>
      </c>
      <c r="U1095">
        <v>0</v>
      </c>
      <c r="V1095">
        <v>0.57265740744727001</v>
      </c>
      <c r="W1095">
        <v>3.6210554502992198</v>
      </c>
      <c r="X1095">
        <v>2.6978914962435301</v>
      </c>
      <c r="Y1095">
        <v>0</v>
      </c>
      <c r="Z1095">
        <v>1.06359233723702</v>
      </c>
      <c r="AA1095">
        <v>6.2814101313911701</v>
      </c>
      <c r="AB1095">
        <v>4.1384457190515098</v>
      </c>
      <c r="AC1095">
        <v>0</v>
      </c>
      <c r="AD1095">
        <v>0.49043154132882399</v>
      </c>
      <c r="AE1095">
        <v>2.3095446485955602</v>
      </c>
      <c r="AF1095">
        <v>1.5391747772787201</v>
      </c>
      <c r="AG1095">
        <v>0</v>
      </c>
      <c r="AH1095">
        <v>0</v>
      </c>
      <c r="AI1095">
        <v>1.2901091630830299</v>
      </c>
      <c r="AJ1095">
        <v>1.8243055868776901</v>
      </c>
      <c r="AK1095">
        <v>0.36728008395487799</v>
      </c>
      <c r="AL1095">
        <v>2.5680150639568899</v>
      </c>
      <c r="AM1095">
        <v>7.3325035629154103</v>
      </c>
      <c r="AN1095">
        <v>4.62086805645058</v>
      </c>
      <c r="AO1095">
        <v>0</v>
      </c>
      <c r="AP1095">
        <v>0</v>
      </c>
      <c r="AQ1095">
        <v>2.0175994727511299</v>
      </c>
      <c r="AR1095">
        <v>1.6236250641018299</v>
      </c>
      <c r="AS1095">
        <v>0</v>
      </c>
      <c r="AT1095">
        <v>0.94979260406619603</v>
      </c>
      <c r="AU1095">
        <v>3.68840365889643</v>
      </c>
      <c r="AV1095">
        <v>2.9970894367402798</v>
      </c>
      <c r="AW1095">
        <v>0</v>
      </c>
      <c r="AX1095">
        <v>1.3963862689479301</v>
      </c>
      <c r="AY1095">
        <v>5.3328198883981601</v>
      </c>
      <c r="AZ1095">
        <v>3.5614306619659102</v>
      </c>
      <c r="BA1095">
        <v>0</v>
      </c>
      <c r="BB1095">
        <v>0.122898624883126</v>
      </c>
      <c r="BC1095">
        <v>3.39446106940464</v>
      </c>
      <c r="BD1095">
        <v>2.7243188042789699</v>
      </c>
      <c r="BE1095">
        <v>0</v>
      </c>
      <c r="BF1095">
        <v>1.0858572417096899</v>
      </c>
      <c r="BG1095">
        <v>6.0523367707465603</v>
      </c>
      <c r="BH1095">
        <v>3.12893043172802</v>
      </c>
      <c r="BI1095">
        <v>0</v>
      </c>
      <c r="BJ1095">
        <v>0.88895180785225603</v>
      </c>
      <c r="BK1095">
        <v>4.29188040697953</v>
      </c>
      <c r="BL1095">
        <v>2.9542757546530001</v>
      </c>
    </row>
    <row r="1096" spans="1:64" x14ac:dyDescent="0.25">
      <c r="A1096" s="15" t="str">
        <f t="shared" si="34"/>
        <v xml:space="preserve">  Res RE [NCL+DQ] / [Capital + ALLL]--37529</v>
      </c>
      <c r="B1096" s="15" t="str">
        <f t="shared" si="35"/>
        <v xml:space="preserve">  Res RE [NCL+DQ] / [Capital + ALLL]</v>
      </c>
      <c r="C1096">
        <v>10</v>
      </c>
      <c r="D1096" s="22">
        <v>37529</v>
      </c>
      <c r="E1096">
        <v>0.24363137038107999</v>
      </c>
      <c r="F1096">
        <v>1.1362769239843999</v>
      </c>
      <c r="G1096">
        <v>2.3917900511730799</v>
      </c>
      <c r="H1096">
        <v>2.5753741797328602</v>
      </c>
      <c r="I1096">
        <v>8.2928516134709598E-2</v>
      </c>
      <c r="J1096">
        <v>1.3200739241397501</v>
      </c>
      <c r="K1096">
        <v>3.5340731126482798</v>
      </c>
      <c r="L1096">
        <v>2.5072045755083501</v>
      </c>
      <c r="M1096">
        <v>0.27124988664299499</v>
      </c>
      <c r="N1096">
        <v>1.8789756992756199</v>
      </c>
      <c r="O1096">
        <v>4.6796982916130299</v>
      </c>
      <c r="P1096">
        <v>3.2336210721568501</v>
      </c>
      <c r="Q1096">
        <v>3.3358496107294999</v>
      </c>
      <c r="R1096">
        <v>6.0664866881019499</v>
      </c>
      <c r="S1096">
        <v>8.1868011016933799</v>
      </c>
      <c r="T1096">
        <v>6.4717966398920597</v>
      </c>
      <c r="U1096">
        <v>0.155467381689191</v>
      </c>
      <c r="V1096">
        <v>1.7002516558829399</v>
      </c>
      <c r="W1096">
        <v>3.8037797111221301</v>
      </c>
      <c r="X1096">
        <v>2.6140363055145999</v>
      </c>
      <c r="Y1096">
        <v>0.39101555370344299</v>
      </c>
      <c r="Z1096">
        <v>1.2195753974864401</v>
      </c>
      <c r="AA1096">
        <v>2.60436624590462</v>
      </c>
      <c r="AB1096">
        <v>2.4965605292956399</v>
      </c>
      <c r="AC1096">
        <v>0</v>
      </c>
      <c r="AD1096">
        <v>0.50457737909542599</v>
      </c>
      <c r="AE1096">
        <v>1.5674095428250301</v>
      </c>
      <c r="AF1096">
        <v>0.94525510198226403</v>
      </c>
      <c r="AG1096">
        <v>0</v>
      </c>
      <c r="AH1096">
        <v>0.14619883040935699</v>
      </c>
      <c r="AI1096">
        <v>1.0837171498239</v>
      </c>
      <c r="AJ1096">
        <v>0.82537666317367198</v>
      </c>
      <c r="AK1096">
        <v>1.26346383739529</v>
      </c>
      <c r="AL1096">
        <v>4.6250561293219601</v>
      </c>
      <c r="AM1096">
        <v>8.9916122131260394</v>
      </c>
      <c r="AN1096">
        <v>5.8964578258968299</v>
      </c>
      <c r="AO1096">
        <v>0</v>
      </c>
      <c r="AP1096">
        <v>0.66000166960234596</v>
      </c>
      <c r="AQ1096">
        <v>2.2559130283548399</v>
      </c>
      <c r="AR1096">
        <v>1.55322543479794</v>
      </c>
      <c r="AS1096">
        <v>0.112183082791115</v>
      </c>
      <c r="AT1096">
        <v>1.4999175869457699</v>
      </c>
      <c r="AU1096">
        <v>4.1707717569786498</v>
      </c>
      <c r="AV1096">
        <v>2.7794253392199701</v>
      </c>
      <c r="AW1096">
        <v>1.47268396970585</v>
      </c>
      <c r="AX1096">
        <v>3.77219246525984</v>
      </c>
      <c r="AY1096">
        <v>8.1954863462635696</v>
      </c>
      <c r="AZ1096">
        <v>5.1678020868941896</v>
      </c>
      <c r="BA1096">
        <v>0</v>
      </c>
      <c r="BB1096">
        <v>1.01196445760582</v>
      </c>
      <c r="BC1096">
        <v>2.7250840666274998</v>
      </c>
      <c r="BD1096">
        <v>2.0427059663924001</v>
      </c>
      <c r="BE1096">
        <v>0</v>
      </c>
      <c r="BF1096">
        <v>1.50240875316404</v>
      </c>
      <c r="BG1096">
        <v>3.5272560696289501</v>
      </c>
      <c r="BH1096">
        <v>2.4838463634682699</v>
      </c>
      <c r="BI1096">
        <v>0</v>
      </c>
      <c r="BJ1096">
        <v>1.27962206860524</v>
      </c>
      <c r="BK1096">
        <v>3.4410990493015401</v>
      </c>
      <c r="BL1096">
        <v>2.1461279176372701</v>
      </c>
    </row>
    <row r="1097" spans="1:64" x14ac:dyDescent="0.25">
      <c r="A1097" s="15" t="str">
        <f t="shared" si="34"/>
        <v xml:space="preserve">  C&amp;I [NCL+DQ] / [Capital + ALLL]--37529</v>
      </c>
      <c r="B1097" s="15" t="str">
        <f t="shared" si="35"/>
        <v xml:space="preserve">  C&amp;I [NCL+DQ] / [Capital + ALLL]</v>
      </c>
      <c r="C1097">
        <v>11</v>
      </c>
      <c r="D1097" s="22">
        <v>37529</v>
      </c>
      <c r="E1097">
        <v>0.85513581856036502</v>
      </c>
      <c r="F1097">
        <v>2.3017116179867898</v>
      </c>
      <c r="G1097">
        <v>6.4285807318174601</v>
      </c>
      <c r="H1097">
        <v>4.6755745448801003</v>
      </c>
      <c r="I1097">
        <v>0.47735304132367801</v>
      </c>
      <c r="J1097">
        <v>2.1526766367091801</v>
      </c>
      <c r="K1097">
        <v>5.5032350015616798</v>
      </c>
      <c r="L1097">
        <v>3.7811615070681301</v>
      </c>
      <c r="M1097">
        <v>0.17752623630454301</v>
      </c>
      <c r="N1097">
        <v>1.3060597964486</v>
      </c>
      <c r="O1097">
        <v>3.8713392987851099</v>
      </c>
      <c r="P1097">
        <v>2.8606954144701402</v>
      </c>
      <c r="Q1097">
        <v>1.6962798424396801</v>
      </c>
      <c r="R1097">
        <v>3.60495477697713</v>
      </c>
      <c r="S1097">
        <v>7.6453390082104802</v>
      </c>
      <c r="T1097">
        <v>5.3530553815083097</v>
      </c>
      <c r="U1097">
        <v>0.43615220281311701</v>
      </c>
      <c r="V1097">
        <v>2.1387897306375598</v>
      </c>
      <c r="W1097">
        <v>5.8344154976123299</v>
      </c>
      <c r="X1097">
        <v>3.8874963855090598</v>
      </c>
      <c r="Y1097">
        <v>1.1046690750300701</v>
      </c>
      <c r="Z1097">
        <v>2.8861774192276499</v>
      </c>
      <c r="AA1097">
        <v>6.0449096334474897</v>
      </c>
      <c r="AB1097">
        <v>4.2720172589803997</v>
      </c>
      <c r="AC1097">
        <v>1.07157078431246</v>
      </c>
      <c r="AD1097">
        <v>2.0807007298959501</v>
      </c>
      <c r="AE1097">
        <v>4.7892309870551903</v>
      </c>
      <c r="AF1097">
        <v>3.3457517660712299</v>
      </c>
      <c r="AG1097">
        <v>5.2650052650052702E-2</v>
      </c>
      <c r="AH1097">
        <v>1.3325977167593299</v>
      </c>
      <c r="AI1097">
        <v>4.1504539559014297</v>
      </c>
      <c r="AJ1097">
        <v>2.92846306688249</v>
      </c>
      <c r="AK1097">
        <v>0.70192214583131596</v>
      </c>
      <c r="AL1097">
        <v>2.0478108131265498</v>
      </c>
      <c r="AM1097">
        <v>5.1546310817694296</v>
      </c>
      <c r="AN1097">
        <v>5.4569144497596502</v>
      </c>
      <c r="AO1097">
        <v>0.41719419722914203</v>
      </c>
      <c r="AP1097">
        <v>2.0504551764426502</v>
      </c>
      <c r="AQ1097">
        <v>4.7549763601840702</v>
      </c>
      <c r="AR1097">
        <v>3.4106451809524301</v>
      </c>
      <c r="AS1097">
        <v>0.59267678817893998</v>
      </c>
      <c r="AT1097">
        <v>2.20044972695149</v>
      </c>
      <c r="AU1097">
        <v>5.3042121684867398</v>
      </c>
      <c r="AV1097">
        <v>3.8692917530226301</v>
      </c>
      <c r="AW1097">
        <v>0.55032641723516296</v>
      </c>
      <c r="AX1097">
        <v>2.1902673669144499</v>
      </c>
      <c r="AY1097">
        <v>5.3553706155955902</v>
      </c>
      <c r="AZ1097">
        <v>3.70830819370947</v>
      </c>
      <c r="BA1097">
        <v>1.1234548783070699</v>
      </c>
      <c r="BB1097">
        <v>4.6446393750900503</v>
      </c>
      <c r="BC1097">
        <v>8.80525570946015</v>
      </c>
      <c r="BD1097">
        <v>6.6930329206965604</v>
      </c>
      <c r="BE1097">
        <v>9.7599063048994707E-3</v>
      </c>
      <c r="BF1097">
        <v>1.6942831264318801</v>
      </c>
      <c r="BG1097">
        <v>3.7537537537537502</v>
      </c>
      <c r="BH1097">
        <v>2.6998311595475002</v>
      </c>
      <c r="BI1097">
        <v>0.33282525884089198</v>
      </c>
      <c r="BJ1097">
        <v>2.0429779570494402</v>
      </c>
      <c r="BK1097">
        <v>5.3128553976173496</v>
      </c>
      <c r="BL1097">
        <v>3.4802007313046999</v>
      </c>
    </row>
    <row r="1098" spans="1:64" x14ac:dyDescent="0.25">
      <c r="A1098" s="15" t="str">
        <f t="shared" si="34"/>
        <v xml:space="preserve">  Ind [NCL+DQ] / [Capital + ALLL]--37529</v>
      </c>
      <c r="B1098" s="15" t="str">
        <f t="shared" si="35"/>
        <v xml:space="preserve">  Ind [NCL+DQ] / [Capital + ALLL]</v>
      </c>
      <c r="C1098">
        <v>12</v>
      </c>
      <c r="D1098" s="22">
        <v>37529</v>
      </c>
      <c r="E1098">
        <v>0.70569418020254004</v>
      </c>
      <c r="F1098">
        <v>1.36210875594091</v>
      </c>
      <c r="G1098">
        <v>2.7792008205640801</v>
      </c>
      <c r="H1098">
        <v>3.39567836736745</v>
      </c>
      <c r="I1098">
        <v>0.38278388278388298</v>
      </c>
      <c r="J1098">
        <v>1.20537783959203</v>
      </c>
      <c r="K1098">
        <v>2.5064223817585001</v>
      </c>
      <c r="L1098">
        <v>1.85948898758203</v>
      </c>
      <c r="M1098">
        <v>0.25596745931779002</v>
      </c>
      <c r="N1098">
        <v>1.00972929802706</v>
      </c>
      <c r="O1098">
        <v>2.4324133769146399</v>
      </c>
      <c r="P1098">
        <v>1.85259510590403</v>
      </c>
      <c r="Q1098">
        <v>0.58817220498899603</v>
      </c>
      <c r="R1098">
        <v>1.9765913544108999</v>
      </c>
      <c r="S1098">
        <v>2.86552157519899</v>
      </c>
      <c r="T1098">
        <v>2.1160349118632</v>
      </c>
      <c r="U1098">
        <v>0.41486495709674998</v>
      </c>
      <c r="V1098">
        <v>1.23043766276802</v>
      </c>
      <c r="W1098">
        <v>2.3908925202662501</v>
      </c>
      <c r="X1098">
        <v>1.76774841304792</v>
      </c>
      <c r="Y1098">
        <v>0.48567785431403099</v>
      </c>
      <c r="Z1098">
        <v>1.24562125777346</v>
      </c>
      <c r="AA1098">
        <v>2.5269582403849</v>
      </c>
      <c r="AB1098">
        <v>2.0096359883903201</v>
      </c>
      <c r="AC1098">
        <v>0.29807618108188799</v>
      </c>
      <c r="AD1098">
        <v>0.91820373477486605</v>
      </c>
      <c r="AE1098">
        <v>2.2837011906273901</v>
      </c>
      <c r="AF1098">
        <v>1.45301927328831</v>
      </c>
      <c r="AG1098">
        <v>0.23582588189053699</v>
      </c>
      <c r="AH1098">
        <v>0.83315062486296898</v>
      </c>
      <c r="AI1098">
        <v>2.6270307639128898</v>
      </c>
      <c r="AJ1098">
        <v>4.0186938428324304</v>
      </c>
      <c r="AK1098">
        <v>0.51055900022230405</v>
      </c>
      <c r="AL1098">
        <v>1.67279733753722</v>
      </c>
      <c r="AM1098">
        <v>3.1281131253840102</v>
      </c>
      <c r="AN1098">
        <v>2.5020901953698802</v>
      </c>
      <c r="AO1098">
        <v>0.35582932773891501</v>
      </c>
      <c r="AP1098">
        <v>1.02708453215242</v>
      </c>
      <c r="AQ1098">
        <v>2.2148840952361102</v>
      </c>
      <c r="AR1098">
        <v>1.5764500681437901</v>
      </c>
      <c r="AS1098">
        <v>0.36884036588964297</v>
      </c>
      <c r="AT1098">
        <v>1.2578616352201299</v>
      </c>
      <c r="AU1098">
        <v>2.5282167042889401</v>
      </c>
      <c r="AV1098">
        <v>1.9738020215932599</v>
      </c>
      <c r="AW1098">
        <v>0.72673878010521398</v>
      </c>
      <c r="AX1098">
        <v>1.69633600791204</v>
      </c>
      <c r="AY1098">
        <v>3.2249262565358401</v>
      </c>
      <c r="AZ1098">
        <v>2.2911842692351998</v>
      </c>
      <c r="BA1098">
        <v>0.24448648807677301</v>
      </c>
      <c r="BB1098">
        <v>0.88275528635005795</v>
      </c>
      <c r="BC1098">
        <v>2.0999713436120899</v>
      </c>
      <c r="BD1098">
        <v>1.5737854834685401</v>
      </c>
      <c r="BE1098">
        <v>0.46301792710435702</v>
      </c>
      <c r="BF1098">
        <v>1.55284110578112</v>
      </c>
      <c r="BG1098">
        <v>4.59347548469486</v>
      </c>
      <c r="BH1098">
        <v>4.1915296754064597</v>
      </c>
      <c r="BI1098">
        <v>0.169025399550677</v>
      </c>
      <c r="BJ1098">
        <v>0.72854079238455105</v>
      </c>
      <c r="BK1098">
        <v>1.8081118784443599</v>
      </c>
      <c r="BL1098">
        <v>1.23970443115058</v>
      </c>
    </row>
    <row r="1099" spans="1:64" x14ac:dyDescent="0.25">
      <c r="A1099" s="15" t="str">
        <f t="shared" si="34"/>
        <v xml:space="preserve">  OREO / [Capital + ALLL]--37529</v>
      </c>
      <c r="B1099" s="15" t="str">
        <f t="shared" si="35"/>
        <v xml:space="preserve">  OREO / [Capital + ALLL]</v>
      </c>
      <c r="C1099">
        <v>13</v>
      </c>
      <c r="D1099" s="22">
        <v>37529</v>
      </c>
      <c r="E1099">
        <v>0</v>
      </c>
      <c r="F1099">
        <v>0</v>
      </c>
      <c r="G1099">
        <v>0.952711208826439</v>
      </c>
      <c r="H1099">
        <v>0.87952749007605202</v>
      </c>
      <c r="I1099">
        <v>0</v>
      </c>
      <c r="J1099">
        <v>0</v>
      </c>
      <c r="K1099">
        <v>0.80927217753099301</v>
      </c>
      <c r="L1099">
        <v>0.87666747034191805</v>
      </c>
      <c r="M1099">
        <v>0</v>
      </c>
      <c r="N1099">
        <v>0</v>
      </c>
      <c r="O1099">
        <v>1.2470616389197799</v>
      </c>
      <c r="P1099">
        <v>1.1360069206816701</v>
      </c>
      <c r="Q1099">
        <v>0</v>
      </c>
      <c r="R1099">
        <v>0.65190770549344101</v>
      </c>
      <c r="S1099">
        <v>1.7078179681224599</v>
      </c>
      <c r="T1099">
        <v>1.5616287043418</v>
      </c>
      <c r="U1099">
        <v>0</v>
      </c>
      <c r="V1099">
        <v>0</v>
      </c>
      <c r="W1099">
        <v>0.88315513183889105</v>
      </c>
      <c r="X1099">
        <v>0.98570132242553998</v>
      </c>
      <c r="Y1099">
        <v>0</v>
      </c>
      <c r="Z1099">
        <v>0</v>
      </c>
      <c r="AA1099">
        <v>0.43168487192578497</v>
      </c>
      <c r="AB1099">
        <v>0.78992762258943805</v>
      </c>
      <c r="AC1099">
        <v>0</v>
      </c>
      <c r="AD1099">
        <v>0</v>
      </c>
      <c r="AE1099">
        <v>0.95532527179498306</v>
      </c>
      <c r="AF1099">
        <v>0.84666199034436296</v>
      </c>
      <c r="AG1099">
        <v>0</v>
      </c>
      <c r="AH1099">
        <v>0</v>
      </c>
      <c r="AI1099">
        <v>0.45324139926227702</v>
      </c>
      <c r="AJ1099">
        <v>0.561985555523835</v>
      </c>
      <c r="AK1099">
        <v>0</v>
      </c>
      <c r="AL1099">
        <v>0</v>
      </c>
      <c r="AM1099">
        <v>1.37127061099848</v>
      </c>
      <c r="AN1099">
        <v>1.16805738360214</v>
      </c>
      <c r="AO1099">
        <v>0</v>
      </c>
      <c r="AP1099">
        <v>0</v>
      </c>
      <c r="AQ1099">
        <v>0.62497101486860696</v>
      </c>
      <c r="AR1099">
        <v>0.74417170863610205</v>
      </c>
      <c r="AS1099">
        <v>0</v>
      </c>
      <c r="AT1099">
        <v>0</v>
      </c>
      <c r="AU1099">
        <v>0.97990912574588096</v>
      </c>
      <c r="AV1099">
        <v>0.96398657584808101</v>
      </c>
      <c r="AW1099">
        <v>0</v>
      </c>
      <c r="AX1099">
        <v>0</v>
      </c>
      <c r="AY1099">
        <v>1.26478853317156</v>
      </c>
      <c r="AZ1099">
        <v>1.0209788773633599</v>
      </c>
      <c r="BA1099">
        <v>0</v>
      </c>
      <c r="BB1099">
        <v>0</v>
      </c>
      <c r="BC1099">
        <v>1.31699841024621</v>
      </c>
      <c r="BD1099">
        <v>1.1762647677529099</v>
      </c>
      <c r="BE1099">
        <v>0</v>
      </c>
      <c r="BF1099">
        <v>0</v>
      </c>
      <c r="BG1099">
        <v>0.436625957096754</v>
      </c>
      <c r="BH1099">
        <v>0.83068133855142801</v>
      </c>
      <c r="BI1099">
        <v>0</v>
      </c>
      <c r="BJ1099">
        <v>0</v>
      </c>
      <c r="BK1099">
        <v>0.18210254699838699</v>
      </c>
      <c r="BL1099">
        <v>0.93265057635720405</v>
      </c>
    </row>
    <row r="1100" spans="1:64" x14ac:dyDescent="0.25">
      <c r="A1100" s="15" t="str">
        <f t="shared" si="34"/>
        <v>ROAA--37529</v>
      </c>
      <c r="B1100" s="15" t="str">
        <f t="shared" si="35"/>
        <v>ROAA</v>
      </c>
      <c r="C1100">
        <v>14</v>
      </c>
      <c r="D1100" s="22">
        <v>37529</v>
      </c>
      <c r="E1100">
        <v>0.94</v>
      </c>
      <c r="F1100">
        <v>1.3</v>
      </c>
      <c r="G1100">
        <v>1.83</v>
      </c>
      <c r="H1100">
        <v>1.37337209302326</v>
      </c>
      <c r="I1100">
        <v>0.94</v>
      </c>
      <c r="J1100">
        <v>1.31</v>
      </c>
      <c r="K1100">
        <v>1.74</v>
      </c>
      <c r="L1100">
        <v>1.34794653705954</v>
      </c>
      <c r="M1100">
        <v>0.77</v>
      </c>
      <c r="N1100">
        <v>1.17</v>
      </c>
      <c r="O1100">
        <v>1.54</v>
      </c>
      <c r="P1100">
        <v>1.1157885258554201</v>
      </c>
      <c r="Q1100">
        <v>1.105</v>
      </c>
      <c r="R1100">
        <v>1.2749999999999999</v>
      </c>
      <c r="S1100">
        <v>1.4424999999999999</v>
      </c>
      <c r="T1100">
        <v>1.03958333333333</v>
      </c>
      <c r="U1100">
        <v>0.91249999999999998</v>
      </c>
      <c r="V1100">
        <v>1.365</v>
      </c>
      <c r="W1100">
        <v>1.7875000000000001</v>
      </c>
      <c r="X1100">
        <v>1.3620305676855899</v>
      </c>
      <c r="Y1100">
        <v>0.97750000000000004</v>
      </c>
      <c r="Z1100">
        <v>1.22</v>
      </c>
      <c r="AA1100">
        <v>1.5925</v>
      </c>
      <c r="AB1100">
        <v>1.1972499999999999</v>
      </c>
      <c r="AC1100">
        <v>0.95</v>
      </c>
      <c r="AD1100">
        <v>1.23</v>
      </c>
      <c r="AE1100">
        <v>1.6325000000000001</v>
      </c>
      <c r="AF1100">
        <v>1.28186274509804</v>
      </c>
      <c r="AG1100">
        <v>0.8</v>
      </c>
      <c r="AH1100">
        <v>1.29</v>
      </c>
      <c r="AI1100">
        <v>1.74</v>
      </c>
      <c r="AJ1100">
        <v>2.3125806451612898</v>
      </c>
      <c r="AK1100">
        <v>1.1100000000000001</v>
      </c>
      <c r="AL1100">
        <v>1.41</v>
      </c>
      <c r="AM1100">
        <v>1.8149999999999999</v>
      </c>
      <c r="AN1100">
        <v>1.3929577464788701</v>
      </c>
      <c r="AO1100">
        <v>0.93</v>
      </c>
      <c r="AP1100">
        <v>1.28</v>
      </c>
      <c r="AQ1100">
        <v>1.65</v>
      </c>
      <c r="AR1100">
        <v>1.3018617021276599</v>
      </c>
      <c r="AS1100">
        <v>0.93</v>
      </c>
      <c r="AT1100">
        <v>1.29</v>
      </c>
      <c r="AU1100">
        <v>1.7</v>
      </c>
      <c r="AV1100">
        <v>1.3273289183223</v>
      </c>
      <c r="AW1100">
        <v>1.0549999999999999</v>
      </c>
      <c r="AX1100">
        <v>1.41</v>
      </c>
      <c r="AY1100">
        <v>1.83</v>
      </c>
      <c r="AZ1100">
        <v>1.4081578947368401</v>
      </c>
      <c r="BA1100">
        <v>0.69499999999999995</v>
      </c>
      <c r="BB1100">
        <v>1.1399999999999999</v>
      </c>
      <c r="BC1100">
        <v>1.6375</v>
      </c>
      <c r="BD1100">
        <v>1.13048780487805</v>
      </c>
      <c r="BE1100">
        <v>1.25</v>
      </c>
      <c r="BF1100">
        <v>1.57</v>
      </c>
      <c r="BG1100">
        <v>2.39</v>
      </c>
      <c r="BH1100">
        <v>3.95268292682927</v>
      </c>
      <c r="BI1100">
        <v>0.88749999999999996</v>
      </c>
      <c r="BJ1100">
        <v>1.42</v>
      </c>
      <c r="BK1100">
        <v>1.8825000000000001</v>
      </c>
      <c r="BL1100">
        <v>1.34542372881356</v>
      </c>
    </row>
    <row r="1101" spans="1:64" x14ac:dyDescent="0.25">
      <c r="A1101" s="15" t="str">
        <f t="shared" si="34"/>
        <v>NIM--37529</v>
      </c>
      <c r="B1101" s="15" t="str">
        <f t="shared" si="35"/>
        <v>NIM</v>
      </c>
      <c r="C1101">
        <v>15</v>
      </c>
      <c r="D1101" s="22">
        <v>37529</v>
      </c>
      <c r="E1101">
        <v>4.38</v>
      </c>
      <c r="F1101">
        <v>4.74</v>
      </c>
      <c r="G1101">
        <v>5.1124999999999998</v>
      </c>
      <c r="H1101">
        <v>4.9837209302325602</v>
      </c>
      <c r="I1101">
        <v>4.16</v>
      </c>
      <c r="J1101">
        <v>4.6100000000000003</v>
      </c>
      <c r="K1101">
        <v>5.01</v>
      </c>
      <c r="L1101">
        <v>4.5965978128797103</v>
      </c>
      <c r="M1101">
        <v>3.9</v>
      </c>
      <c r="N1101">
        <v>4.38</v>
      </c>
      <c r="O1101">
        <v>4.87</v>
      </c>
      <c r="P1101">
        <v>4.3787123745819398</v>
      </c>
      <c r="Q1101">
        <v>4.3324999999999996</v>
      </c>
      <c r="R1101">
        <v>4.68</v>
      </c>
      <c r="S1101">
        <v>5.21</v>
      </c>
      <c r="T1101">
        <v>4.6045833333333297</v>
      </c>
      <c r="U1101">
        <v>4.1900000000000004</v>
      </c>
      <c r="V1101">
        <v>4.62</v>
      </c>
      <c r="W1101">
        <v>5.0475000000000003</v>
      </c>
      <c r="X1101">
        <v>4.63015283842795</v>
      </c>
      <c r="Y1101">
        <v>4.415</v>
      </c>
      <c r="Z1101">
        <v>4.835</v>
      </c>
      <c r="AA1101">
        <v>5.2149999999999999</v>
      </c>
      <c r="AB1101">
        <v>4.8607500000000003</v>
      </c>
      <c r="AC1101">
        <v>4.0549999999999997</v>
      </c>
      <c r="AD1101">
        <v>4.3250000000000002</v>
      </c>
      <c r="AE1101">
        <v>4.6425000000000001</v>
      </c>
      <c r="AF1101">
        <v>4.3442156862745103</v>
      </c>
      <c r="AG1101">
        <v>3.96</v>
      </c>
      <c r="AH1101">
        <v>4.46</v>
      </c>
      <c r="AI1101">
        <v>5.0599999999999996</v>
      </c>
      <c r="AJ1101">
        <v>5.0709677419354797</v>
      </c>
      <c r="AK1101">
        <v>4.2249999999999996</v>
      </c>
      <c r="AL1101">
        <v>4.55</v>
      </c>
      <c r="AM1101">
        <v>4.95</v>
      </c>
      <c r="AN1101">
        <v>4.53774647887324</v>
      </c>
      <c r="AO1101">
        <v>4.0525000000000002</v>
      </c>
      <c r="AP1101">
        <v>4.4249999999999998</v>
      </c>
      <c r="AQ1101">
        <v>4.8174999999999999</v>
      </c>
      <c r="AR1101">
        <v>4.4138297872340404</v>
      </c>
      <c r="AS1101">
        <v>4.2</v>
      </c>
      <c r="AT1101">
        <v>4.63</v>
      </c>
      <c r="AU1101">
        <v>5.0599999999999996</v>
      </c>
      <c r="AV1101">
        <v>4.6604415011037501</v>
      </c>
      <c r="AW1101">
        <v>4.2699999999999996</v>
      </c>
      <c r="AX1101">
        <v>4.68</v>
      </c>
      <c r="AY1101">
        <v>5.0324999999999998</v>
      </c>
      <c r="AZ1101">
        <v>4.6810964912280699</v>
      </c>
      <c r="BA1101">
        <v>4.2424999999999997</v>
      </c>
      <c r="BB1101">
        <v>4.625</v>
      </c>
      <c r="BC1101">
        <v>5.0549999999999997</v>
      </c>
      <c r="BD1101">
        <v>4.6382926829268296</v>
      </c>
      <c r="BE1101">
        <v>4.22</v>
      </c>
      <c r="BF1101">
        <v>4.76</v>
      </c>
      <c r="BG1101">
        <v>5.25</v>
      </c>
      <c r="BH1101">
        <v>5.6707317073170698</v>
      </c>
      <c r="BI1101">
        <v>4.43</v>
      </c>
      <c r="BJ1101">
        <v>4.7850000000000001</v>
      </c>
      <c r="BK1101">
        <v>5.2350000000000003</v>
      </c>
      <c r="BL1101">
        <v>4.8128813559322001</v>
      </c>
    </row>
    <row r="1102" spans="1:64" x14ac:dyDescent="0.25">
      <c r="A1102" s="15" t="str">
        <f t="shared" si="34"/>
        <v>Provisions / Avg Assets--37529</v>
      </c>
      <c r="B1102" s="15" t="str">
        <f t="shared" si="35"/>
        <v>Provisions / Avg Assets</v>
      </c>
      <c r="C1102">
        <v>16</v>
      </c>
      <c r="D1102" s="22">
        <v>37529</v>
      </c>
      <c r="E1102">
        <v>0.1</v>
      </c>
      <c r="F1102">
        <v>0.19</v>
      </c>
      <c r="G1102">
        <v>0.37</v>
      </c>
      <c r="H1102">
        <v>0.513488372093023</v>
      </c>
      <c r="I1102">
        <v>0.03</v>
      </c>
      <c r="J1102">
        <v>0.13</v>
      </c>
      <c r="K1102">
        <v>0.28999999999999998</v>
      </c>
      <c r="L1102">
        <v>0.23879708383961101</v>
      </c>
      <c r="M1102">
        <v>0.06</v>
      </c>
      <c r="N1102">
        <v>0.18</v>
      </c>
      <c r="O1102">
        <v>0.35</v>
      </c>
      <c r="P1102">
        <v>0.276735271417546</v>
      </c>
      <c r="Q1102">
        <v>0.1275</v>
      </c>
      <c r="R1102">
        <v>0.17</v>
      </c>
      <c r="S1102">
        <v>0.28000000000000003</v>
      </c>
      <c r="T1102">
        <v>0.37208333333333299</v>
      </c>
      <c r="U1102">
        <v>0.03</v>
      </c>
      <c r="V1102">
        <v>0.13500000000000001</v>
      </c>
      <c r="W1102">
        <v>0.3175</v>
      </c>
      <c r="X1102">
        <v>0.23109170305676899</v>
      </c>
      <c r="Y1102">
        <v>0.03</v>
      </c>
      <c r="Z1102">
        <v>0.15</v>
      </c>
      <c r="AA1102">
        <v>0.3075</v>
      </c>
      <c r="AB1102">
        <v>0.22087499999999999</v>
      </c>
      <c r="AC1102">
        <v>2.75E-2</v>
      </c>
      <c r="AD1102">
        <v>0.125</v>
      </c>
      <c r="AE1102">
        <v>0.24249999999999999</v>
      </c>
      <c r="AF1102">
        <v>0.17617647058823499</v>
      </c>
      <c r="AG1102">
        <v>0</v>
      </c>
      <c r="AH1102">
        <v>0.08</v>
      </c>
      <c r="AI1102">
        <v>0.37</v>
      </c>
      <c r="AJ1102">
        <v>0.85612903225806503</v>
      </c>
      <c r="AK1102">
        <v>3.5000000000000003E-2</v>
      </c>
      <c r="AL1102">
        <v>0.11</v>
      </c>
      <c r="AM1102">
        <v>0.19</v>
      </c>
      <c r="AN1102">
        <v>0.18929577464788699</v>
      </c>
      <c r="AO1102">
        <v>0</v>
      </c>
      <c r="AP1102">
        <v>0.09</v>
      </c>
      <c r="AQ1102">
        <v>0.20749999999999999</v>
      </c>
      <c r="AR1102">
        <v>0.16425531914893601</v>
      </c>
      <c r="AS1102">
        <v>0.06</v>
      </c>
      <c r="AT1102">
        <v>0.16</v>
      </c>
      <c r="AU1102">
        <v>0.33</v>
      </c>
      <c r="AV1102">
        <v>0.25743929359823398</v>
      </c>
      <c r="AW1102">
        <v>4.7500000000000001E-2</v>
      </c>
      <c r="AX1102">
        <v>0.13</v>
      </c>
      <c r="AY1102">
        <v>0.24249999999999999</v>
      </c>
      <c r="AZ1102">
        <v>0.20442982456140399</v>
      </c>
      <c r="BA1102">
        <v>0.1</v>
      </c>
      <c r="BB1102">
        <v>0.22</v>
      </c>
      <c r="BC1102">
        <v>0.42749999999999999</v>
      </c>
      <c r="BD1102">
        <v>0.363719512195122</v>
      </c>
      <c r="BE1102">
        <v>0.03</v>
      </c>
      <c r="BF1102">
        <v>0.09</v>
      </c>
      <c r="BG1102">
        <v>0.38</v>
      </c>
      <c r="BH1102">
        <v>1.16658536585366</v>
      </c>
      <c r="BI1102">
        <v>0.09</v>
      </c>
      <c r="BJ1102">
        <v>0.185</v>
      </c>
      <c r="BK1102">
        <v>0.34</v>
      </c>
      <c r="BL1102">
        <v>0.24720338983050799</v>
      </c>
    </row>
    <row r="1103" spans="1:64" x14ac:dyDescent="0.25">
      <c r="A1103" s="15" t="str">
        <f t="shared" si="34"/>
        <v>Negative Earners (last 4 qtrs)--37529</v>
      </c>
      <c r="B1103" s="15" t="str">
        <f t="shared" si="35"/>
        <v>Negative Earners (last 4 qtrs)</v>
      </c>
      <c r="C1103">
        <v>17</v>
      </c>
      <c r="D1103" s="22">
        <v>37529</v>
      </c>
      <c r="F1103">
        <v>3.4883720930232598</v>
      </c>
      <c r="H1103">
        <v>3</v>
      </c>
      <c r="J1103">
        <v>2.9797377830750902</v>
      </c>
      <c r="L1103">
        <v>25</v>
      </c>
      <c r="N1103">
        <v>6.6691880988401397</v>
      </c>
      <c r="P1103">
        <v>529</v>
      </c>
      <c r="R1103">
        <v>4.1666666666666696</v>
      </c>
      <c r="T1103">
        <v>1</v>
      </c>
      <c r="V1103">
        <v>3.21888412017167</v>
      </c>
      <c r="X1103">
        <v>15</v>
      </c>
      <c r="Z1103">
        <v>1.25</v>
      </c>
      <c r="AB1103">
        <v>1</v>
      </c>
      <c r="AD1103">
        <v>0</v>
      </c>
      <c r="AF1103">
        <v>0</v>
      </c>
      <c r="AH1103">
        <v>5.3763440860215104</v>
      </c>
      <c r="AI1103"/>
      <c r="AJ1103">
        <v>5</v>
      </c>
      <c r="AK1103"/>
      <c r="AL1103">
        <v>4.2253521126760596</v>
      </c>
      <c r="AN1103">
        <v>3</v>
      </c>
      <c r="AP1103">
        <v>1.5706806282722501</v>
      </c>
      <c r="AR1103">
        <v>6</v>
      </c>
      <c r="AT1103">
        <v>3.4707158351410001</v>
      </c>
      <c r="AV1103">
        <v>16</v>
      </c>
      <c r="AX1103">
        <v>3.0172413793103399</v>
      </c>
      <c r="AZ1103">
        <v>7</v>
      </c>
      <c r="BB1103">
        <v>5.4216867469879499</v>
      </c>
      <c r="BD1103">
        <v>9</v>
      </c>
      <c r="BF1103">
        <v>0</v>
      </c>
      <c r="BH1103">
        <v>0</v>
      </c>
      <c r="BJ1103">
        <v>3.3333333333333299</v>
      </c>
      <c r="BL1103">
        <v>4</v>
      </c>
    </row>
    <row r="1104" spans="1:64" x14ac:dyDescent="0.25">
      <c r="A1104" s="15" t="str">
        <f t="shared" si="34"/>
        <v>Noncore Funding / Liab--37529</v>
      </c>
      <c r="B1104" s="15" t="str">
        <f t="shared" si="35"/>
        <v>Noncore Funding / Liab</v>
      </c>
      <c r="C1104">
        <v>18</v>
      </c>
      <c r="D1104" s="22">
        <v>37529</v>
      </c>
      <c r="E1104">
        <v>12.1259066280233</v>
      </c>
      <c r="F1104">
        <v>15.788906233104299</v>
      </c>
      <c r="G1104">
        <v>22.888482015380099</v>
      </c>
      <c r="H1104">
        <v>18.5963303694292</v>
      </c>
      <c r="I1104">
        <v>10.036963461905399</v>
      </c>
      <c r="J1104">
        <v>14.529841500405899</v>
      </c>
      <c r="K1104">
        <v>21.250671564638399</v>
      </c>
      <c r="L1104">
        <v>17.2091495179173</v>
      </c>
      <c r="M1104">
        <v>12.300506092153</v>
      </c>
      <c r="N1104">
        <v>18.6050388662843</v>
      </c>
      <c r="O1104">
        <v>26.804251353162599</v>
      </c>
      <c r="P1104">
        <v>21.2655237962976</v>
      </c>
      <c r="Q1104">
        <v>12.364763155763001</v>
      </c>
      <c r="R1104">
        <v>16.802096706373199</v>
      </c>
      <c r="S1104">
        <v>22.999921048838701</v>
      </c>
      <c r="T1104">
        <v>18.3128770557996</v>
      </c>
      <c r="U1104">
        <v>9.0833398352318895</v>
      </c>
      <c r="V1104">
        <v>14.2057164507184</v>
      </c>
      <c r="W1104">
        <v>21.335315530074599</v>
      </c>
      <c r="X1104">
        <v>16.803232930992898</v>
      </c>
      <c r="Y1104">
        <v>12.094916279799399</v>
      </c>
      <c r="Z1104">
        <v>15.7309909446176</v>
      </c>
      <c r="AA1104">
        <v>20.64278517844</v>
      </c>
      <c r="AB1104">
        <v>17.6277105685637</v>
      </c>
      <c r="AC1104">
        <v>10.4618882413892</v>
      </c>
      <c r="AD1104">
        <v>14.503845714961599</v>
      </c>
      <c r="AE1104">
        <v>20.339133041061299</v>
      </c>
      <c r="AF1104">
        <v>16.465788209051599</v>
      </c>
      <c r="AG1104">
        <v>12.0637719491588</v>
      </c>
      <c r="AH1104">
        <v>17.588807888416</v>
      </c>
      <c r="AI1104">
        <v>25.239136376059001</v>
      </c>
      <c r="AJ1104">
        <v>23.5261034335884</v>
      </c>
      <c r="AK1104">
        <v>8.7982780681608705</v>
      </c>
      <c r="AL1104">
        <v>13.7476060406267</v>
      </c>
      <c r="AM1104">
        <v>16.810343090081599</v>
      </c>
      <c r="AN1104">
        <v>15.276607014302099</v>
      </c>
      <c r="AO1104">
        <v>10.6415451237069</v>
      </c>
      <c r="AP1104">
        <v>14.6561568261505</v>
      </c>
      <c r="AQ1104">
        <v>20.483967685288601</v>
      </c>
      <c r="AR1104">
        <v>16.376460160437102</v>
      </c>
      <c r="AS1104">
        <v>10.5589326596668</v>
      </c>
      <c r="AT1104">
        <v>15.5431619786615</v>
      </c>
      <c r="AU1104">
        <v>22.907849137962199</v>
      </c>
      <c r="AV1104">
        <v>17.977572973295999</v>
      </c>
      <c r="AW1104">
        <v>9.0661341954494699</v>
      </c>
      <c r="AX1104">
        <v>13.3751881578286</v>
      </c>
      <c r="AY1104">
        <v>20.415662454409901</v>
      </c>
      <c r="AZ1104">
        <v>15.564624583618199</v>
      </c>
      <c r="BA1104">
        <v>10.4603803596925</v>
      </c>
      <c r="BB1104">
        <v>15.973890315692</v>
      </c>
      <c r="BC1104">
        <v>22.8428083331235</v>
      </c>
      <c r="BD1104">
        <v>18.989925313356601</v>
      </c>
      <c r="BE1104">
        <v>8.4184451306014303</v>
      </c>
      <c r="BF1104">
        <v>15.118570226248799</v>
      </c>
      <c r="BG1104">
        <v>25.122314401191201</v>
      </c>
      <c r="BH1104">
        <v>27.564768530804201</v>
      </c>
      <c r="BI1104">
        <v>9.0556510970786803</v>
      </c>
      <c r="BJ1104">
        <v>13.677166919601399</v>
      </c>
      <c r="BK1104">
        <v>21.941251398215599</v>
      </c>
      <c r="BL1104">
        <v>17.0473845147215</v>
      </c>
    </row>
    <row r="1105" spans="1:64" x14ac:dyDescent="0.25">
      <c r="A1105" s="15" t="str">
        <f t="shared" si="34"/>
        <v>Brokered Dep / Liab--37529</v>
      </c>
      <c r="B1105" s="15" t="str">
        <f t="shared" si="35"/>
        <v>Brokered Dep / Liab</v>
      </c>
      <c r="C1105">
        <v>19</v>
      </c>
      <c r="D1105" s="22">
        <v>37529</v>
      </c>
      <c r="E1105">
        <v>0</v>
      </c>
      <c r="F1105">
        <v>0</v>
      </c>
      <c r="G1105">
        <v>0</v>
      </c>
      <c r="H1105">
        <v>1.2879046525650799</v>
      </c>
      <c r="I1105">
        <v>0</v>
      </c>
      <c r="J1105">
        <v>0</v>
      </c>
      <c r="K1105">
        <v>8.0936673212388593E-2</v>
      </c>
      <c r="L1105">
        <v>1.27817288808848</v>
      </c>
      <c r="M1105">
        <v>0</v>
      </c>
      <c r="N1105">
        <v>0</v>
      </c>
      <c r="O1105">
        <v>0</v>
      </c>
      <c r="P1105">
        <v>1.1489438751940799</v>
      </c>
      <c r="Q1105">
        <v>0</v>
      </c>
      <c r="R1105">
        <v>0</v>
      </c>
      <c r="S1105">
        <v>0</v>
      </c>
      <c r="T1105">
        <v>0.444011084500671</v>
      </c>
      <c r="U1105">
        <v>0</v>
      </c>
      <c r="V1105">
        <v>0</v>
      </c>
      <c r="W1105">
        <v>0.345689899774762</v>
      </c>
      <c r="X1105">
        <v>1.55092226571906</v>
      </c>
      <c r="Y1105">
        <v>0</v>
      </c>
      <c r="Z1105">
        <v>0</v>
      </c>
      <c r="AA1105">
        <v>0</v>
      </c>
      <c r="AB1105">
        <v>0.51532174260641705</v>
      </c>
      <c r="AC1105">
        <v>0</v>
      </c>
      <c r="AD1105">
        <v>0</v>
      </c>
      <c r="AE1105">
        <v>0</v>
      </c>
      <c r="AF1105">
        <v>0.847314632128221</v>
      </c>
      <c r="AG1105">
        <v>0</v>
      </c>
      <c r="AH1105">
        <v>0</v>
      </c>
      <c r="AI1105">
        <v>9.9517391425764296E-2</v>
      </c>
      <c r="AJ1105">
        <v>2.18846244911754</v>
      </c>
      <c r="AK1105">
        <v>0</v>
      </c>
      <c r="AL1105">
        <v>0</v>
      </c>
      <c r="AM1105">
        <v>1.17275605838286</v>
      </c>
      <c r="AN1105">
        <v>1.5859433275983601</v>
      </c>
      <c r="AO1105">
        <v>0</v>
      </c>
      <c r="AP1105">
        <v>0</v>
      </c>
      <c r="AQ1105">
        <v>0</v>
      </c>
      <c r="AR1105">
        <v>1.0879176433392601</v>
      </c>
      <c r="AS1105">
        <v>0</v>
      </c>
      <c r="AT1105">
        <v>0</v>
      </c>
      <c r="AU1105">
        <v>0.27784274287852601</v>
      </c>
      <c r="AV1105">
        <v>1.49364393959734</v>
      </c>
      <c r="AW1105">
        <v>0</v>
      </c>
      <c r="AX1105">
        <v>0</v>
      </c>
      <c r="AY1105">
        <v>0</v>
      </c>
      <c r="AZ1105">
        <v>0.75298603939666398</v>
      </c>
      <c r="BA1105">
        <v>0</v>
      </c>
      <c r="BB1105">
        <v>0</v>
      </c>
      <c r="BC1105">
        <v>0.73792760747897501</v>
      </c>
      <c r="BD1105">
        <v>2.1053296446714298</v>
      </c>
      <c r="BE1105">
        <v>0</v>
      </c>
      <c r="BF1105">
        <v>0</v>
      </c>
      <c r="BG1105">
        <v>0.67385015102850798</v>
      </c>
      <c r="BH1105">
        <v>3.2756189598817098</v>
      </c>
      <c r="BI1105">
        <v>0</v>
      </c>
      <c r="BJ1105">
        <v>0</v>
      </c>
      <c r="BK1105">
        <v>0.44765640472658802</v>
      </c>
      <c r="BL1105">
        <v>1.90985387709253</v>
      </c>
    </row>
    <row r="1106" spans="1:64" x14ac:dyDescent="0.25">
      <c r="A1106" s="15" t="str">
        <f t="shared" si="34"/>
        <v>Liquid Assets / Assets--37529</v>
      </c>
      <c r="B1106" s="15" t="str">
        <f t="shared" si="35"/>
        <v>Liquid Assets / Assets</v>
      </c>
      <c r="C1106">
        <v>20</v>
      </c>
      <c r="D1106" s="22">
        <v>37529</v>
      </c>
      <c r="E1106">
        <v>11.736845987454</v>
      </c>
      <c r="F1106">
        <v>17.057445220376501</v>
      </c>
      <c r="G1106">
        <v>25.761473654457902</v>
      </c>
      <c r="H1106">
        <v>18.851721918020601</v>
      </c>
      <c r="I1106">
        <v>9.8050520798238896</v>
      </c>
      <c r="J1106">
        <v>16.740737620321401</v>
      </c>
      <c r="K1106">
        <v>26.1155689953438</v>
      </c>
      <c r="L1106">
        <v>19.005658411089001</v>
      </c>
      <c r="M1106">
        <v>10.5354599350954</v>
      </c>
      <c r="N1106">
        <v>18.3006614380085</v>
      </c>
      <c r="O1106">
        <v>28.488799602747399</v>
      </c>
      <c r="P1106">
        <v>20.513773498169499</v>
      </c>
      <c r="Q1106">
        <v>18.797245077099699</v>
      </c>
      <c r="R1106">
        <v>23.194893812968498</v>
      </c>
      <c r="S1106">
        <v>36.489382039388701</v>
      </c>
      <c r="T1106">
        <v>26.603206100905901</v>
      </c>
      <c r="U1106">
        <v>10.661183408309</v>
      </c>
      <c r="V1106">
        <v>17.207589737228702</v>
      </c>
      <c r="W1106">
        <v>27.261370901219902</v>
      </c>
      <c r="X1106">
        <v>19.8262113542349</v>
      </c>
      <c r="Y1106">
        <v>11.8685455591053</v>
      </c>
      <c r="Z1106">
        <v>18.0294892706745</v>
      </c>
      <c r="AA1106">
        <v>26.1513553161885</v>
      </c>
      <c r="AB1106">
        <v>19.2308024577293</v>
      </c>
      <c r="AC1106">
        <v>6.8983723163856201</v>
      </c>
      <c r="AD1106">
        <v>12.7678327129412</v>
      </c>
      <c r="AE1106">
        <v>20.648004105381901</v>
      </c>
      <c r="AF1106">
        <v>15.3187464997883</v>
      </c>
      <c r="AG1106">
        <v>7.37949194231535</v>
      </c>
      <c r="AH1106">
        <v>13.2365400908881</v>
      </c>
      <c r="AI1106">
        <v>22.7482476635514</v>
      </c>
      <c r="AJ1106">
        <v>16.8262919564906</v>
      </c>
      <c r="AK1106">
        <v>9.5733330855255403</v>
      </c>
      <c r="AL1106">
        <v>17.363781859876301</v>
      </c>
      <c r="AM1106">
        <v>28.881678572921</v>
      </c>
      <c r="AN1106">
        <v>20.172920486052998</v>
      </c>
      <c r="AO1106">
        <v>9.0013613890217492</v>
      </c>
      <c r="AP1106">
        <v>16.0202674881007</v>
      </c>
      <c r="AQ1106">
        <v>25.1597665196179</v>
      </c>
      <c r="AR1106">
        <v>18.050358458652301</v>
      </c>
      <c r="AS1106">
        <v>9.2698097899576304</v>
      </c>
      <c r="AT1106">
        <v>14.698576054651101</v>
      </c>
      <c r="AU1106">
        <v>22.934213735016598</v>
      </c>
      <c r="AV1106">
        <v>17.208810742158299</v>
      </c>
      <c r="AW1106">
        <v>11.9114684354922</v>
      </c>
      <c r="AX1106">
        <v>20.085747403203399</v>
      </c>
      <c r="AY1106">
        <v>28.9720527144969</v>
      </c>
      <c r="AZ1106">
        <v>21.297122630607799</v>
      </c>
      <c r="BA1106">
        <v>10.328613419875801</v>
      </c>
      <c r="BB1106">
        <v>15.986624452249201</v>
      </c>
      <c r="BC1106">
        <v>25.4722932048901</v>
      </c>
      <c r="BD1106">
        <v>18.9667338137819</v>
      </c>
      <c r="BE1106">
        <v>7.85814456513988</v>
      </c>
      <c r="BF1106">
        <v>18.583736927072401</v>
      </c>
      <c r="BG1106">
        <v>29.551476412903899</v>
      </c>
      <c r="BH1106">
        <v>22.903503300279699</v>
      </c>
      <c r="BI1106">
        <v>11.240284071450199</v>
      </c>
      <c r="BJ1106">
        <v>17.5521488114505</v>
      </c>
      <c r="BK1106">
        <v>27.584570403279699</v>
      </c>
      <c r="BL1106">
        <v>20.018325851232401</v>
      </c>
    </row>
    <row r="1107" spans="1:64" x14ac:dyDescent="0.25">
      <c r="A1107" s="15" t="str">
        <f t="shared" si="34"/>
        <v>Net Loan Growth (last 4 qtrs)--37529</v>
      </c>
      <c r="B1107" s="15" t="str">
        <f t="shared" si="35"/>
        <v>Net Loan Growth (last 4 qtrs)</v>
      </c>
      <c r="C1107">
        <v>21</v>
      </c>
      <c r="D1107" s="22">
        <v>37529</v>
      </c>
      <c r="E1107">
        <v>0.87250000000000005</v>
      </c>
      <c r="F1107">
        <v>8.7149999999999999</v>
      </c>
      <c r="G1107">
        <v>15.12</v>
      </c>
      <c r="H1107">
        <v>12.2823255813953</v>
      </c>
      <c r="I1107">
        <v>0.21</v>
      </c>
      <c r="J1107">
        <v>6.73</v>
      </c>
      <c r="K1107">
        <v>14.3675</v>
      </c>
      <c r="L1107">
        <v>9.2562347188264091</v>
      </c>
      <c r="M1107">
        <v>0</v>
      </c>
      <c r="N1107">
        <v>7.27</v>
      </c>
      <c r="O1107">
        <v>16.940000000000001</v>
      </c>
      <c r="P1107">
        <v>12.1335942219304</v>
      </c>
      <c r="Q1107">
        <v>1.59</v>
      </c>
      <c r="R1107">
        <v>4.96</v>
      </c>
      <c r="S1107">
        <v>16.405000000000001</v>
      </c>
      <c r="T1107">
        <v>8.0113043478260906</v>
      </c>
      <c r="U1107">
        <v>-0.36499999999999999</v>
      </c>
      <c r="V1107">
        <v>6.96</v>
      </c>
      <c r="W1107">
        <v>15.135</v>
      </c>
      <c r="X1107">
        <v>10.3697582417582</v>
      </c>
      <c r="Y1107">
        <v>0.26</v>
      </c>
      <c r="Z1107">
        <v>8.18</v>
      </c>
      <c r="AA1107">
        <v>14.817500000000001</v>
      </c>
      <c r="AB1107">
        <v>8.6475000000000009</v>
      </c>
      <c r="AC1107">
        <v>1.2050000000000001</v>
      </c>
      <c r="AD1107">
        <v>6.6050000000000004</v>
      </c>
      <c r="AE1107">
        <v>11.1075</v>
      </c>
      <c r="AF1107">
        <v>6.9077450980392197</v>
      </c>
      <c r="AG1107">
        <v>1.49</v>
      </c>
      <c r="AH1107">
        <v>7.18</v>
      </c>
      <c r="AI1107">
        <v>15.38</v>
      </c>
      <c r="AJ1107">
        <v>24.968804347826101</v>
      </c>
      <c r="AK1107">
        <v>-0.1</v>
      </c>
      <c r="AL1107">
        <v>6.15</v>
      </c>
      <c r="AM1107">
        <v>10.58</v>
      </c>
      <c r="AN1107">
        <v>6.4753521126760596</v>
      </c>
      <c r="AO1107">
        <v>0.41</v>
      </c>
      <c r="AP1107">
        <v>6.2</v>
      </c>
      <c r="AQ1107">
        <v>12.172499999999999</v>
      </c>
      <c r="AR1107">
        <v>6.6543085106383</v>
      </c>
      <c r="AS1107">
        <v>2.7</v>
      </c>
      <c r="AT1107">
        <v>9.8800000000000008</v>
      </c>
      <c r="AU1107">
        <v>17.93</v>
      </c>
      <c r="AV1107">
        <v>12.4879470198675</v>
      </c>
      <c r="AW1107">
        <v>-1.51</v>
      </c>
      <c r="AX1107">
        <v>4.96</v>
      </c>
      <c r="AY1107">
        <v>12.945</v>
      </c>
      <c r="AZ1107">
        <v>7.6286784140969202</v>
      </c>
      <c r="BA1107">
        <v>2.5074999999999998</v>
      </c>
      <c r="BB1107">
        <v>9.2100000000000009</v>
      </c>
      <c r="BC1107">
        <v>19.815000000000001</v>
      </c>
      <c r="BD1107">
        <v>18.4981481481481</v>
      </c>
      <c r="BE1107">
        <v>-2.73</v>
      </c>
      <c r="BF1107">
        <v>4.17</v>
      </c>
      <c r="BG1107">
        <v>7.88</v>
      </c>
      <c r="BH1107">
        <v>9.8558974358974396</v>
      </c>
      <c r="BI1107">
        <v>2.6724999999999999</v>
      </c>
      <c r="BJ1107">
        <v>13.095000000000001</v>
      </c>
      <c r="BK1107">
        <v>26.157499999999999</v>
      </c>
      <c r="BL1107">
        <v>22.930517241379299</v>
      </c>
    </row>
    <row r="1108" spans="1:64" x14ac:dyDescent="0.25">
      <c r="A1108" s="15" t="str">
        <f t="shared" si="34"/>
        <v>Banks w/ Loan Growth (last 4 qtrs)--37529</v>
      </c>
      <c r="B1108" s="15" t="str">
        <f t="shared" si="35"/>
        <v>Banks w/ Loan Growth (last 4 qtrs)</v>
      </c>
      <c r="C1108">
        <v>22</v>
      </c>
      <c r="D1108" s="22">
        <v>37529</v>
      </c>
      <c r="F1108">
        <v>76.744186046511601</v>
      </c>
      <c r="J1108">
        <v>75.208581644815297</v>
      </c>
      <c r="N1108">
        <v>73.424104891578395</v>
      </c>
      <c r="R1108">
        <v>75</v>
      </c>
      <c r="V1108">
        <v>73.390557939914203</v>
      </c>
      <c r="Z1108">
        <v>76.25</v>
      </c>
      <c r="AD1108">
        <v>81.730769230769198</v>
      </c>
      <c r="AH1108">
        <v>77.419354838709694</v>
      </c>
      <c r="AI1108"/>
      <c r="AK1108"/>
      <c r="AL1108">
        <v>74.647887323943706</v>
      </c>
      <c r="AP1108">
        <v>75.916230366492101</v>
      </c>
      <c r="AT1108">
        <v>83.514099783080297</v>
      </c>
      <c r="AX1108">
        <v>70.258620689655203</v>
      </c>
      <c r="BB1108">
        <v>80.722891566265105</v>
      </c>
      <c r="BF1108">
        <v>60.975609756097597</v>
      </c>
      <c r="BJ1108">
        <v>79.1666666666667</v>
      </c>
    </row>
    <row r="1109" spans="1:64" x14ac:dyDescent="0.25">
      <c r="A1109" s="15" t="str">
        <f t="shared" si="34"/>
        <v>Equity / Assets--37621</v>
      </c>
      <c r="B1109" s="15" t="str">
        <f t="shared" si="35"/>
        <v>Equity / Assets</v>
      </c>
      <c r="C1109">
        <v>1</v>
      </c>
      <c r="D1109" s="22">
        <v>37621</v>
      </c>
      <c r="E1109">
        <v>9.0495355822072305</v>
      </c>
      <c r="F1109">
        <v>9.6724474607880193</v>
      </c>
      <c r="G1109">
        <v>11.487303385019899</v>
      </c>
      <c r="H1109">
        <v>10.3357839615398</v>
      </c>
      <c r="I1109">
        <v>8.4335978763888306</v>
      </c>
      <c r="J1109">
        <v>9.7124047586694306</v>
      </c>
      <c r="K1109">
        <v>11.9048577188557</v>
      </c>
      <c r="L1109">
        <v>10.6053577200452</v>
      </c>
      <c r="M1109">
        <v>8.2571125749920498</v>
      </c>
      <c r="N1109">
        <v>9.5974663640954407</v>
      </c>
      <c r="O1109">
        <v>11.924485280032799</v>
      </c>
      <c r="P1109">
        <v>10.6870354879069</v>
      </c>
      <c r="Q1109">
        <v>9.0238705171220008</v>
      </c>
      <c r="R1109">
        <v>10.1573523057986</v>
      </c>
      <c r="S1109">
        <v>12.3658480717093</v>
      </c>
      <c r="T1109">
        <v>11.7137867687878</v>
      </c>
      <c r="U1109">
        <v>8.3279636966863606</v>
      </c>
      <c r="V1109">
        <v>9.5304685443537807</v>
      </c>
      <c r="W1109">
        <v>11.5644141635822</v>
      </c>
      <c r="X1109">
        <v>10.273568328337801</v>
      </c>
      <c r="Y1109">
        <v>8.59178700686412</v>
      </c>
      <c r="Z1109">
        <v>9.3205821938088693</v>
      </c>
      <c r="AA1109">
        <v>11.045766508992299</v>
      </c>
      <c r="AB1109">
        <v>10.9220949608188</v>
      </c>
      <c r="AC1109">
        <v>8.5727316756901093</v>
      </c>
      <c r="AD1109">
        <v>10.130157617652699</v>
      </c>
      <c r="AE1109">
        <v>12.1276293678537</v>
      </c>
      <c r="AF1109">
        <v>10.7073120534568</v>
      </c>
      <c r="AG1109">
        <v>9.2097860837827099</v>
      </c>
      <c r="AH1109">
        <v>11.5094918373607</v>
      </c>
      <c r="AI1109">
        <v>14.979836578108699</v>
      </c>
      <c r="AJ1109">
        <v>13.168244807120301</v>
      </c>
      <c r="AK1109">
        <v>8.1876622490969009</v>
      </c>
      <c r="AL1109">
        <v>9.4758771929824608</v>
      </c>
      <c r="AM1109">
        <v>11.5571667995511</v>
      </c>
      <c r="AN1109">
        <v>10.3568434795886</v>
      </c>
      <c r="AO1109">
        <v>8.8167808219178099</v>
      </c>
      <c r="AP1109">
        <v>10.0937361708975</v>
      </c>
      <c r="AQ1109">
        <v>12.320289075113401</v>
      </c>
      <c r="AR1109">
        <v>10.991739649443399</v>
      </c>
      <c r="AS1109">
        <v>8.1717682461072592</v>
      </c>
      <c r="AT1109">
        <v>9.2498036952472003</v>
      </c>
      <c r="AU1109">
        <v>11.0376108681037</v>
      </c>
      <c r="AV1109">
        <v>9.9084962620090504</v>
      </c>
      <c r="AW1109">
        <v>8.1411417522301193</v>
      </c>
      <c r="AX1109">
        <v>9.4488383588729601</v>
      </c>
      <c r="AY1109">
        <v>11.023677647303501</v>
      </c>
      <c r="AZ1109">
        <v>9.9289143277684104</v>
      </c>
      <c r="BA1109">
        <v>8.3360279878290697</v>
      </c>
      <c r="BB1109">
        <v>9.5459967198449398</v>
      </c>
      <c r="BC1109">
        <v>11.712575628972401</v>
      </c>
      <c r="BD1109">
        <v>10.6471054072315</v>
      </c>
      <c r="BE1109">
        <v>9.0915094183877301</v>
      </c>
      <c r="BF1109">
        <v>10.472752069049299</v>
      </c>
      <c r="BG1109">
        <v>14.874135695764901</v>
      </c>
      <c r="BH1109">
        <v>15.568205996173001</v>
      </c>
      <c r="BI1109">
        <v>8.1682123927313093</v>
      </c>
      <c r="BJ1109">
        <v>9.2369623140899701</v>
      </c>
      <c r="BK1109">
        <v>10.5709921791893</v>
      </c>
      <c r="BL1109">
        <v>9.8387150182171403</v>
      </c>
    </row>
    <row r="1110" spans="1:64" x14ac:dyDescent="0.25">
      <c r="A1110" s="15" t="str">
        <f t="shared" si="34"/>
        <v>Total Risk Based Capital Ratio--37621</v>
      </c>
      <c r="B1110" s="15" t="str">
        <f t="shared" si="35"/>
        <v>Total Risk Based Capital Ratio</v>
      </c>
      <c r="C1110">
        <v>2</v>
      </c>
      <c r="D1110" s="22">
        <v>37621</v>
      </c>
      <c r="E1110">
        <v>12.76</v>
      </c>
      <c r="F1110">
        <v>14.13</v>
      </c>
      <c r="G1110">
        <v>16.7925</v>
      </c>
      <c r="H1110">
        <v>15.4531395348837</v>
      </c>
      <c r="I1110">
        <v>11.865</v>
      </c>
      <c r="J1110">
        <v>14</v>
      </c>
      <c r="K1110">
        <v>17.647500000000001</v>
      </c>
      <c r="L1110">
        <v>15.6469586374696</v>
      </c>
      <c r="M1110">
        <v>11.97</v>
      </c>
      <c r="N1110">
        <v>14.43</v>
      </c>
      <c r="O1110">
        <v>18.899999999999999</v>
      </c>
      <c r="P1110">
        <v>16.999208484221398</v>
      </c>
      <c r="Q1110">
        <v>13.75</v>
      </c>
      <c r="R1110">
        <v>14.59</v>
      </c>
      <c r="S1110">
        <v>20.297499999999999</v>
      </c>
      <c r="T1110">
        <v>17.442916666666701</v>
      </c>
      <c r="U1110">
        <v>11.7</v>
      </c>
      <c r="V1110">
        <v>13.51</v>
      </c>
      <c r="W1110">
        <v>16.88</v>
      </c>
      <c r="X1110">
        <v>15.0021881838074</v>
      </c>
      <c r="Y1110">
        <v>12.285</v>
      </c>
      <c r="Z1110">
        <v>13.984999999999999</v>
      </c>
      <c r="AA1110">
        <v>17.192499999999999</v>
      </c>
      <c r="AB1110">
        <v>17.526624999999999</v>
      </c>
      <c r="AC1110">
        <v>11.865</v>
      </c>
      <c r="AD1110">
        <v>15.335000000000001</v>
      </c>
      <c r="AE1110">
        <v>17.772500000000001</v>
      </c>
      <c r="AF1110">
        <v>15.9932352941176</v>
      </c>
      <c r="AG1110">
        <v>12.65</v>
      </c>
      <c r="AH1110">
        <v>15.86</v>
      </c>
      <c r="AI1110">
        <v>20.96</v>
      </c>
      <c r="AJ1110">
        <v>20.0091397849462</v>
      </c>
      <c r="AK1110">
        <v>12.574999999999999</v>
      </c>
      <c r="AL1110">
        <v>14.88</v>
      </c>
      <c r="AM1110">
        <v>19.11</v>
      </c>
      <c r="AN1110">
        <v>16.0588732394366</v>
      </c>
      <c r="AO1110">
        <v>12.38</v>
      </c>
      <c r="AP1110">
        <v>15.21</v>
      </c>
      <c r="AQ1110">
        <v>19.010000000000002</v>
      </c>
      <c r="AR1110">
        <v>16.605994550408699</v>
      </c>
      <c r="AS1110">
        <v>11.2325</v>
      </c>
      <c r="AT1110">
        <v>12.95</v>
      </c>
      <c r="AU1110">
        <v>15.297499999999999</v>
      </c>
      <c r="AV1110">
        <v>13.9643150684931</v>
      </c>
      <c r="AW1110">
        <v>12.545</v>
      </c>
      <c r="AX1110">
        <v>14.24</v>
      </c>
      <c r="AY1110">
        <v>17.565000000000001</v>
      </c>
      <c r="AZ1110">
        <v>15.752780269058301</v>
      </c>
      <c r="BA1110">
        <v>11.26</v>
      </c>
      <c r="BB1110">
        <v>13.31</v>
      </c>
      <c r="BC1110">
        <v>16.265000000000001</v>
      </c>
      <c r="BD1110">
        <v>15.1057575757576</v>
      </c>
      <c r="BE1110">
        <v>13.33</v>
      </c>
      <c r="BF1110">
        <v>14.98</v>
      </c>
      <c r="BG1110">
        <v>20.079999999999998</v>
      </c>
      <c r="BH1110">
        <v>30.371632653061202</v>
      </c>
      <c r="BI1110">
        <v>10.8925</v>
      </c>
      <c r="BJ1110">
        <v>12.72</v>
      </c>
      <c r="BK1110">
        <v>15.0075</v>
      </c>
      <c r="BL1110">
        <v>13.725847457627101</v>
      </c>
    </row>
    <row r="1111" spans="1:64" x14ac:dyDescent="0.25">
      <c r="A1111" s="15" t="str">
        <f t="shared" si="34"/>
        <v>Tier 1 Leverage Ratio--37621</v>
      </c>
      <c r="B1111" s="15" t="str">
        <f t="shared" si="35"/>
        <v>Tier 1 Leverage Ratio</v>
      </c>
      <c r="C1111">
        <v>3</v>
      </c>
      <c r="D1111" s="22">
        <v>37621</v>
      </c>
      <c r="E1111">
        <v>8.4875000000000007</v>
      </c>
      <c r="F1111">
        <v>9.2650000000000006</v>
      </c>
      <c r="G1111">
        <v>10.6325</v>
      </c>
      <c r="H1111">
        <v>9.8659302325581404</v>
      </c>
      <c r="I1111">
        <v>8.1199999999999992</v>
      </c>
      <c r="J1111">
        <v>9.17</v>
      </c>
      <c r="K1111">
        <v>11.147500000000001</v>
      </c>
      <c r="L1111">
        <v>10.0791849148418</v>
      </c>
      <c r="M1111">
        <v>7.82</v>
      </c>
      <c r="N1111">
        <v>9.0399999999999991</v>
      </c>
      <c r="O1111">
        <v>11.22</v>
      </c>
      <c r="P1111">
        <v>10.1661627004656</v>
      </c>
      <c r="Q1111">
        <v>8.6150000000000002</v>
      </c>
      <c r="R1111">
        <v>9.6150000000000002</v>
      </c>
      <c r="S1111">
        <v>11.977499999999999</v>
      </c>
      <c r="T1111">
        <v>10.8683333333333</v>
      </c>
      <c r="U1111">
        <v>8.08</v>
      </c>
      <c r="V1111">
        <v>8.9700000000000006</v>
      </c>
      <c r="W1111">
        <v>10.72</v>
      </c>
      <c r="X1111">
        <v>9.7333041575492292</v>
      </c>
      <c r="Y1111">
        <v>8.0775000000000006</v>
      </c>
      <c r="Z1111">
        <v>9.09</v>
      </c>
      <c r="AA1111">
        <v>10.397500000000001</v>
      </c>
      <c r="AB1111">
        <v>12.322125</v>
      </c>
      <c r="AC1111">
        <v>8.1875</v>
      </c>
      <c r="AD1111">
        <v>9.2949999999999999</v>
      </c>
      <c r="AE1111">
        <v>11.0175</v>
      </c>
      <c r="AF1111">
        <v>9.9859803921568595</v>
      </c>
      <c r="AG1111">
        <v>8.49</v>
      </c>
      <c r="AH1111">
        <v>11.09</v>
      </c>
      <c r="AI1111">
        <v>14.39</v>
      </c>
      <c r="AJ1111">
        <v>12.826989247311801</v>
      </c>
      <c r="AK1111">
        <v>8.0549999999999997</v>
      </c>
      <c r="AL1111">
        <v>9.34</v>
      </c>
      <c r="AM1111">
        <v>11.29</v>
      </c>
      <c r="AN1111">
        <v>10.110985915493</v>
      </c>
      <c r="AO1111">
        <v>8.39</v>
      </c>
      <c r="AP1111">
        <v>9.5299999999999994</v>
      </c>
      <c r="AQ1111">
        <v>11.85</v>
      </c>
      <c r="AR1111">
        <v>10.570953678474099</v>
      </c>
      <c r="AS1111">
        <v>7.84</v>
      </c>
      <c r="AT1111">
        <v>8.75</v>
      </c>
      <c r="AU1111">
        <v>10.220000000000001</v>
      </c>
      <c r="AV1111">
        <v>9.3619178082191805</v>
      </c>
      <c r="AW1111">
        <v>7.875</v>
      </c>
      <c r="AX1111">
        <v>9.1199999999999992</v>
      </c>
      <c r="AY1111">
        <v>10.36</v>
      </c>
      <c r="AZ1111">
        <v>9.4819282511210794</v>
      </c>
      <c r="BA1111">
        <v>8.0950000000000006</v>
      </c>
      <c r="BB1111">
        <v>9.14</v>
      </c>
      <c r="BC1111">
        <v>11</v>
      </c>
      <c r="BD1111">
        <v>10.1168484848485</v>
      </c>
      <c r="BE1111">
        <v>8.41</v>
      </c>
      <c r="BF1111">
        <v>9.5399999999999991</v>
      </c>
      <c r="BG1111">
        <v>13.66</v>
      </c>
      <c r="BH1111">
        <v>15.3957142857143</v>
      </c>
      <c r="BI1111">
        <v>7.9850000000000003</v>
      </c>
      <c r="BJ1111">
        <v>8.7850000000000001</v>
      </c>
      <c r="BK1111">
        <v>9.8550000000000004</v>
      </c>
      <c r="BL1111">
        <v>9.3941525423728809</v>
      </c>
    </row>
    <row r="1112" spans="1:64" x14ac:dyDescent="0.25">
      <c r="A1112" s="15" t="str">
        <f t="shared" si="34"/>
        <v>ALLL / Nonaccrual Loans--37621</v>
      </c>
      <c r="B1112" s="15" t="str">
        <f t="shared" si="35"/>
        <v>ALLL / Nonaccrual Loans</v>
      </c>
      <c r="C1112">
        <v>4</v>
      </c>
      <c r="D1112" s="22">
        <v>37621</v>
      </c>
      <c r="E1112">
        <v>133.61872146118699</v>
      </c>
      <c r="F1112">
        <v>326.937738246506</v>
      </c>
      <c r="G1112">
        <v>716.39344262295106</v>
      </c>
      <c r="H1112">
        <v>883.335285369296</v>
      </c>
      <c r="I1112">
        <v>114.83830057070401</v>
      </c>
      <c r="J1112">
        <v>242.857142857143</v>
      </c>
      <c r="K1112">
        <v>653.84615384615404</v>
      </c>
      <c r="L1112">
        <v>925.81340316562</v>
      </c>
      <c r="M1112">
        <v>122.524483133841</v>
      </c>
      <c r="N1112">
        <v>260.247592847318</v>
      </c>
      <c r="O1112">
        <v>688.29215896885103</v>
      </c>
      <c r="P1112">
        <v>948.92071303754699</v>
      </c>
      <c r="Q1112">
        <v>97.435782187805401</v>
      </c>
      <c r="R1112">
        <v>158.611776181609</v>
      </c>
      <c r="S1112">
        <v>371.67397454031101</v>
      </c>
      <c r="T1112">
        <v>298.02787929159001</v>
      </c>
      <c r="U1112">
        <v>110.85930428035699</v>
      </c>
      <c r="V1112">
        <v>250.33727324372501</v>
      </c>
      <c r="W1112">
        <v>686.31446087270103</v>
      </c>
      <c r="X1112">
        <v>888.34622422983398</v>
      </c>
      <c r="Y1112">
        <v>114.83830057070401</v>
      </c>
      <c r="Z1112">
        <v>213.265306122449</v>
      </c>
      <c r="AA1112">
        <v>460.9375</v>
      </c>
      <c r="AB1112">
        <v>525.22262658798195</v>
      </c>
      <c r="AC1112">
        <v>122.375833091857</v>
      </c>
      <c r="AD1112">
        <v>225</v>
      </c>
      <c r="AE1112">
        <v>519.98949303913798</v>
      </c>
      <c r="AF1112">
        <v>1495.85571198052</v>
      </c>
      <c r="AG1112">
        <v>177.63157894736801</v>
      </c>
      <c r="AH1112">
        <v>415.277777777778</v>
      </c>
      <c r="AI1112">
        <v>1043.6688311688299</v>
      </c>
      <c r="AJ1112">
        <v>74872.230226161904</v>
      </c>
      <c r="AK1112">
        <v>77.540171818363405</v>
      </c>
      <c r="AL1112">
        <v>139.08427339084301</v>
      </c>
      <c r="AM1112">
        <v>394.33006018371901</v>
      </c>
      <c r="AN1112">
        <v>1260.3715684347701</v>
      </c>
      <c r="AO1112">
        <v>109.192801422811</v>
      </c>
      <c r="AP1112">
        <v>225.961538461538</v>
      </c>
      <c r="AQ1112">
        <v>622.78195488721803</v>
      </c>
      <c r="AR1112">
        <v>958.93325394880196</v>
      </c>
      <c r="AS1112">
        <v>127.657752552791</v>
      </c>
      <c r="AT1112">
        <v>271.59535238579701</v>
      </c>
      <c r="AU1112">
        <v>720.66167604501595</v>
      </c>
      <c r="AV1112">
        <v>907.60161044054905</v>
      </c>
      <c r="AW1112">
        <v>111.041891381106</v>
      </c>
      <c r="AX1112">
        <v>221.167883211679</v>
      </c>
      <c r="AY1112">
        <v>628.02381971188095</v>
      </c>
      <c r="AZ1112">
        <v>896.73665982401405</v>
      </c>
      <c r="BA1112">
        <v>125.266298283832</v>
      </c>
      <c r="BB1112">
        <v>267.86938480967001</v>
      </c>
      <c r="BC1112">
        <v>509.53417150225698</v>
      </c>
      <c r="BD1112">
        <v>1509.58418842835</v>
      </c>
      <c r="BE1112">
        <v>173.305084745763</v>
      </c>
      <c r="BF1112">
        <v>296.55990510083001</v>
      </c>
      <c r="BG1112">
        <v>557.95454545454504</v>
      </c>
      <c r="BH1112">
        <v>644.81085668406195</v>
      </c>
      <c r="BI1112">
        <v>150.77332657200799</v>
      </c>
      <c r="BJ1112">
        <v>372.38138126628797</v>
      </c>
      <c r="BK1112">
        <v>734.65801886792497</v>
      </c>
      <c r="BL1112">
        <v>2093.6653446780902</v>
      </c>
    </row>
    <row r="1113" spans="1:64" x14ac:dyDescent="0.25">
      <c r="A1113" s="15" t="str">
        <f t="shared" si="34"/>
        <v>[NCL + OREO] / [Total Loans + OREO]--37621</v>
      </c>
      <c r="B1113" s="15" t="str">
        <f t="shared" si="35"/>
        <v>[NCL + OREO] / [Total Loans + OREO]</v>
      </c>
      <c r="C1113">
        <v>5</v>
      </c>
      <c r="D1113" s="22">
        <v>37621</v>
      </c>
      <c r="E1113">
        <v>0.45982912278235999</v>
      </c>
      <c r="F1113">
        <v>0.88094584135925302</v>
      </c>
      <c r="G1113">
        <v>1.78445400239525</v>
      </c>
      <c r="H1113">
        <v>1.3547404285749201</v>
      </c>
      <c r="I1113">
        <v>0.353466030386481</v>
      </c>
      <c r="J1113">
        <v>0.85828685540236604</v>
      </c>
      <c r="K1113">
        <v>1.90087193397717</v>
      </c>
      <c r="L1113">
        <v>1.29231276761402</v>
      </c>
      <c r="M1113">
        <v>0.27161300304275299</v>
      </c>
      <c r="N1113">
        <v>0.80973452551936698</v>
      </c>
      <c r="O1113">
        <v>1.74297966523724</v>
      </c>
      <c r="P1113">
        <v>1.23783611876892</v>
      </c>
      <c r="Q1113">
        <v>0.76497806678555802</v>
      </c>
      <c r="R1113">
        <v>1.5840441644127801</v>
      </c>
      <c r="S1113">
        <v>2.0415169295364102</v>
      </c>
      <c r="T1113">
        <v>1.83763065861658</v>
      </c>
      <c r="U1113">
        <v>0.26962685571393502</v>
      </c>
      <c r="V1113">
        <v>0.75696829524292597</v>
      </c>
      <c r="W1113">
        <v>1.68658720692005</v>
      </c>
      <c r="X1113">
        <v>1.1857838530045199</v>
      </c>
      <c r="Y1113">
        <v>0.55201165667081897</v>
      </c>
      <c r="Z1113">
        <v>1.0603607857822801</v>
      </c>
      <c r="AA1113">
        <v>2.1362901173484201</v>
      </c>
      <c r="AB1113">
        <v>1.5941139824497199</v>
      </c>
      <c r="AC1113">
        <v>0.39006567707034701</v>
      </c>
      <c r="AD1113">
        <v>1.00971996738656</v>
      </c>
      <c r="AE1113">
        <v>2.4971061371948702</v>
      </c>
      <c r="AF1113">
        <v>1.4554174060729901</v>
      </c>
      <c r="AG1113">
        <v>0.40673018475848499</v>
      </c>
      <c r="AH1113">
        <v>0.76961271102284001</v>
      </c>
      <c r="AI1113">
        <v>1.5560303943639899</v>
      </c>
      <c r="AJ1113">
        <v>1.1596905367608801</v>
      </c>
      <c r="AK1113">
        <v>0.53524854473922601</v>
      </c>
      <c r="AL1113">
        <v>1.20319495319495</v>
      </c>
      <c r="AM1113">
        <v>1.9645312629691201</v>
      </c>
      <c r="AN1113">
        <v>1.6629290306296101</v>
      </c>
      <c r="AO1113">
        <v>0.33119894016339102</v>
      </c>
      <c r="AP1113">
        <v>0.90426577550619203</v>
      </c>
      <c r="AQ1113">
        <v>2.07839066824832</v>
      </c>
      <c r="AR1113">
        <v>1.40347832318042</v>
      </c>
      <c r="AS1113">
        <v>0.34379170639590101</v>
      </c>
      <c r="AT1113">
        <v>0.78927523256107202</v>
      </c>
      <c r="AU1113">
        <v>1.61157432360391</v>
      </c>
      <c r="AV1113">
        <v>1.18431185865322</v>
      </c>
      <c r="AW1113">
        <v>0.38490476591538503</v>
      </c>
      <c r="AX1113">
        <v>0.851664272935722</v>
      </c>
      <c r="AY1113">
        <v>1.76395400259169</v>
      </c>
      <c r="AZ1113">
        <v>1.2442663653446699</v>
      </c>
      <c r="BA1113">
        <v>0.28523911241741101</v>
      </c>
      <c r="BB1113">
        <v>0.76006269777896096</v>
      </c>
      <c r="BC1113">
        <v>1.7187230765610699</v>
      </c>
      <c r="BD1113">
        <v>1.26368370475583</v>
      </c>
      <c r="BE1113">
        <v>0.40399746498195499</v>
      </c>
      <c r="BF1113">
        <v>1.07410607218558</v>
      </c>
      <c r="BG1113">
        <v>2.00855506132788</v>
      </c>
      <c r="BH1113">
        <v>1.3590930711470799</v>
      </c>
      <c r="BI1113">
        <v>0.16575103376108399</v>
      </c>
      <c r="BJ1113">
        <v>0.57778265507037396</v>
      </c>
      <c r="BK1113">
        <v>1.07160803428784</v>
      </c>
      <c r="BL1113">
        <v>0.75206289924624803</v>
      </c>
    </row>
    <row r="1114" spans="1:64" x14ac:dyDescent="0.25">
      <c r="A1114" s="15" t="str">
        <f t="shared" si="34"/>
        <v>[Noncurrent + Delinquent Loans] / [Capital + ALLL]--37621</v>
      </c>
      <c r="B1114" s="15" t="str">
        <f t="shared" si="35"/>
        <v>[Noncurrent + Delinquent Loans] / [Capital + ALLL]</v>
      </c>
      <c r="C1114">
        <v>6</v>
      </c>
      <c r="D1114" s="22">
        <v>37621</v>
      </c>
      <c r="E1114">
        <v>8.6378996890605109</v>
      </c>
      <c r="F1114">
        <v>14.579921066575199</v>
      </c>
      <c r="G1114">
        <v>22.1934455768241</v>
      </c>
      <c r="H1114">
        <v>18.2938835836434</v>
      </c>
      <c r="I1114">
        <v>5.7736996615478997</v>
      </c>
      <c r="J1114">
        <v>11.988220511661901</v>
      </c>
      <c r="K1114">
        <v>20.356330553449599</v>
      </c>
      <c r="L1114">
        <v>14.711911097731701</v>
      </c>
      <c r="M1114">
        <v>4.8816455546891699</v>
      </c>
      <c r="N1114">
        <v>10.5829845491567</v>
      </c>
      <c r="O1114">
        <v>19.435583139069902</v>
      </c>
      <c r="P1114">
        <v>13.777196527118299</v>
      </c>
      <c r="Q1114">
        <v>11.042563291139199</v>
      </c>
      <c r="R1114">
        <v>16.217190227616602</v>
      </c>
      <c r="S1114">
        <v>26.7286386165379</v>
      </c>
      <c r="T1114">
        <v>20.354277829421701</v>
      </c>
      <c r="U1114">
        <v>5.2964690206528999</v>
      </c>
      <c r="V1114">
        <v>11.5205223880597</v>
      </c>
      <c r="W1114">
        <v>18.9497498645764</v>
      </c>
      <c r="X1114">
        <v>14.003068496122401</v>
      </c>
      <c r="Y1114">
        <v>8.9615867557187805</v>
      </c>
      <c r="Z1114">
        <v>15.849253301446399</v>
      </c>
      <c r="AA1114">
        <v>23.970390436389302</v>
      </c>
      <c r="AB1114">
        <v>18.2164209179825</v>
      </c>
      <c r="AC1114">
        <v>6.0033280469892398</v>
      </c>
      <c r="AD1114">
        <v>11.985246337927199</v>
      </c>
      <c r="AE1114">
        <v>19.3278694293214</v>
      </c>
      <c r="AF1114">
        <v>13.916884221207701</v>
      </c>
      <c r="AG1114">
        <v>3.4392523364485998</v>
      </c>
      <c r="AH1114">
        <v>7.7271990928235903</v>
      </c>
      <c r="AI1114">
        <v>15.571776155717799</v>
      </c>
      <c r="AJ1114">
        <v>11.898456845038099</v>
      </c>
      <c r="AK1114">
        <v>7.3438686599398899</v>
      </c>
      <c r="AL1114">
        <v>17.517704062616499</v>
      </c>
      <c r="AM1114">
        <v>27.780578317695198</v>
      </c>
      <c r="AN1114">
        <v>21.292375771499799</v>
      </c>
      <c r="AO1114">
        <v>5.2460349735664904</v>
      </c>
      <c r="AP1114">
        <v>11.4663726571114</v>
      </c>
      <c r="AQ1114">
        <v>19.680601221230599</v>
      </c>
      <c r="AR1114">
        <v>14.1757247404969</v>
      </c>
      <c r="AS1114">
        <v>6.3540701051230704</v>
      </c>
      <c r="AT1114">
        <v>12.4138027132777</v>
      </c>
      <c r="AU1114">
        <v>20.342262748909</v>
      </c>
      <c r="AV1114">
        <v>15.1482629354817</v>
      </c>
      <c r="AW1114">
        <v>7.2502783158756197</v>
      </c>
      <c r="AX1114">
        <v>14.3252042508754</v>
      </c>
      <c r="AY1114">
        <v>23.3522483586341</v>
      </c>
      <c r="AZ1114">
        <v>16.997102105173099</v>
      </c>
      <c r="BA1114">
        <v>5.0201016894361903</v>
      </c>
      <c r="BB1114">
        <v>10.852282338158201</v>
      </c>
      <c r="BC1114">
        <v>18.1080357696727</v>
      </c>
      <c r="BD1114">
        <v>14.800921312130701</v>
      </c>
      <c r="BE1114">
        <v>4.7480267152398303</v>
      </c>
      <c r="BF1114">
        <v>10.9466482468259</v>
      </c>
      <c r="BG1114">
        <v>19.765500913426301</v>
      </c>
      <c r="BH1114">
        <v>13.2700035184819</v>
      </c>
      <c r="BI1114">
        <v>4.0966827022321297</v>
      </c>
      <c r="BJ1114">
        <v>8.6583157735496705</v>
      </c>
      <c r="BK1114">
        <v>14.7334229719253</v>
      </c>
      <c r="BL1114">
        <v>10.826592357917299</v>
      </c>
    </row>
    <row r="1115" spans="1:64" x14ac:dyDescent="0.25">
      <c r="A1115" s="15" t="str">
        <f t="shared" si="34"/>
        <v xml:space="preserve">  Ag [NCL+DQ] / [Capital + ALLL]--37621</v>
      </c>
      <c r="B1115" s="15" t="str">
        <f t="shared" si="35"/>
        <v xml:space="preserve">  Ag [NCL+DQ] / [Capital + ALLL]</v>
      </c>
      <c r="C1115">
        <v>7</v>
      </c>
      <c r="D1115" s="22">
        <v>37621</v>
      </c>
      <c r="E1115">
        <v>0</v>
      </c>
      <c r="F1115">
        <v>0.24886768548496499</v>
      </c>
      <c r="G1115">
        <v>3.1143893186940299</v>
      </c>
      <c r="H1115">
        <v>2.6112095702290499</v>
      </c>
      <c r="I1115">
        <v>0</v>
      </c>
      <c r="J1115">
        <v>0.21426282588287601</v>
      </c>
      <c r="K1115">
        <v>2.8151104977701</v>
      </c>
      <c r="L1115">
        <v>2.2443398285113201</v>
      </c>
      <c r="M1115">
        <v>0</v>
      </c>
      <c r="N1115">
        <v>0</v>
      </c>
      <c r="O1115">
        <v>0.75221507677729105</v>
      </c>
      <c r="P1115">
        <v>1.10788646922675</v>
      </c>
      <c r="Q1115">
        <v>0</v>
      </c>
      <c r="R1115">
        <v>0</v>
      </c>
      <c r="S1115">
        <v>0</v>
      </c>
      <c r="T1115">
        <v>9.6522822021639296E-2</v>
      </c>
      <c r="U1115">
        <v>0</v>
      </c>
      <c r="V1115">
        <v>0</v>
      </c>
      <c r="W1115">
        <v>1.98604401502952</v>
      </c>
      <c r="X1115">
        <v>1.8386165748350001</v>
      </c>
      <c r="Y1115">
        <v>0</v>
      </c>
      <c r="Z1115">
        <v>0.98696807610579396</v>
      </c>
      <c r="AA1115">
        <v>5.4791440232409201</v>
      </c>
      <c r="AB1115">
        <v>3.7558973847725099</v>
      </c>
      <c r="AC1115">
        <v>0.345848831863585</v>
      </c>
      <c r="AD1115">
        <v>1.83420764754667</v>
      </c>
      <c r="AE1115">
        <v>6.1985202629794403</v>
      </c>
      <c r="AF1115">
        <v>3.8722462318356499</v>
      </c>
      <c r="AG1115">
        <v>0</v>
      </c>
      <c r="AH1115">
        <v>0.72318200080353601</v>
      </c>
      <c r="AI1115">
        <v>2.95327102803738</v>
      </c>
      <c r="AJ1115">
        <v>2.7143750781847</v>
      </c>
      <c r="AK1115">
        <v>0</v>
      </c>
      <c r="AL1115">
        <v>0</v>
      </c>
      <c r="AM1115">
        <v>2.4988607321984802</v>
      </c>
      <c r="AN1115">
        <v>1.87751151785968</v>
      </c>
      <c r="AO1115">
        <v>2.7203482045701801E-2</v>
      </c>
      <c r="AP1115">
        <v>1.9596199524940601</v>
      </c>
      <c r="AQ1115">
        <v>6.1562139284340098</v>
      </c>
      <c r="AR1115">
        <v>4.2532786975000096</v>
      </c>
      <c r="AS1115">
        <v>0</v>
      </c>
      <c r="AT1115">
        <v>0.13789763656026899</v>
      </c>
      <c r="AU1115">
        <v>2.27859667167189</v>
      </c>
      <c r="AV1115">
        <v>1.91043790439354</v>
      </c>
      <c r="AW1115">
        <v>0</v>
      </c>
      <c r="AX1115">
        <v>0</v>
      </c>
      <c r="AY1115">
        <v>0.674609588032276</v>
      </c>
      <c r="AZ1115">
        <v>1.0441178081361699</v>
      </c>
      <c r="BA1115">
        <v>0</v>
      </c>
      <c r="BB1115">
        <v>0</v>
      </c>
      <c r="BC1115">
        <v>0.43391885308137002</v>
      </c>
      <c r="BD1115">
        <v>1.01157584677503</v>
      </c>
      <c r="BE1115">
        <v>0</v>
      </c>
      <c r="BF1115">
        <v>4.2234188575651997E-2</v>
      </c>
      <c r="BG1115">
        <v>2.03189441847677</v>
      </c>
      <c r="BH1115">
        <v>1.4783319500405701</v>
      </c>
      <c r="BI1115">
        <v>0</v>
      </c>
      <c r="BJ1115">
        <v>0</v>
      </c>
      <c r="BK1115">
        <v>0</v>
      </c>
      <c r="BL1115">
        <v>0.28881171174269599</v>
      </c>
    </row>
    <row r="1116" spans="1:64" x14ac:dyDescent="0.25">
      <c r="A1116" s="15" t="str">
        <f t="shared" si="34"/>
        <v xml:space="preserve">  CLD [NCL+DQ] / [Capital + ALLL]--37621</v>
      </c>
      <c r="B1116" s="15" t="str">
        <f t="shared" si="35"/>
        <v xml:space="preserve">  CLD [NCL+DQ] / [Capital + ALLL]</v>
      </c>
      <c r="C1116">
        <v>8</v>
      </c>
      <c r="D1116" s="22">
        <v>37621</v>
      </c>
      <c r="E1116">
        <v>0</v>
      </c>
      <c r="F1116">
        <v>0</v>
      </c>
      <c r="G1116">
        <v>0</v>
      </c>
      <c r="H1116">
        <v>0.29633151590395002</v>
      </c>
      <c r="I1116">
        <v>0</v>
      </c>
      <c r="J1116">
        <v>0</v>
      </c>
      <c r="K1116">
        <v>0</v>
      </c>
      <c r="L1116">
        <v>0.40055018796119901</v>
      </c>
      <c r="M1116">
        <v>0</v>
      </c>
      <c r="N1116">
        <v>0</v>
      </c>
      <c r="O1116">
        <v>0.21186851111481</v>
      </c>
      <c r="P1116">
        <v>0.58999499002984102</v>
      </c>
      <c r="Q1116">
        <v>0</v>
      </c>
      <c r="R1116">
        <v>0</v>
      </c>
      <c r="S1116">
        <v>0</v>
      </c>
      <c r="T1116">
        <v>7.5258432680732706E-2</v>
      </c>
      <c r="U1116">
        <v>0</v>
      </c>
      <c r="V1116">
        <v>0</v>
      </c>
      <c r="W1116">
        <v>0</v>
      </c>
      <c r="X1116">
        <v>0.45485048862937499</v>
      </c>
      <c r="Y1116">
        <v>0</v>
      </c>
      <c r="Z1116">
        <v>0</v>
      </c>
      <c r="AA1116">
        <v>0</v>
      </c>
      <c r="AB1116">
        <v>0.54028602614344701</v>
      </c>
      <c r="AC1116">
        <v>0</v>
      </c>
      <c r="AD1116">
        <v>0</v>
      </c>
      <c r="AE1116">
        <v>0</v>
      </c>
      <c r="AF1116">
        <v>0.15109242819304899</v>
      </c>
      <c r="AG1116">
        <v>0</v>
      </c>
      <c r="AH1116">
        <v>0</v>
      </c>
      <c r="AI1116">
        <v>0</v>
      </c>
      <c r="AJ1116">
        <v>0.24239927802844</v>
      </c>
      <c r="AK1116">
        <v>0</v>
      </c>
      <c r="AL1116">
        <v>0</v>
      </c>
      <c r="AM1116">
        <v>1.01469756614885</v>
      </c>
      <c r="AN1116">
        <v>1.4727472968722399</v>
      </c>
      <c r="AO1116">
        <v>0</v>
      </c>
      <c r="AP1116">
        <v>0</v>
      </c>
      <c r="AQ1116">
        <v>0</v>
      </c>
      <c r="AR1116">
        <v>0.165194974402609</v>
      </c>
      <c r="AS1116">
        <v>0</v>
      </c>
      <c r="AT1116">
        <v>0</v>
      </c>
      <c r="AU1116">
        <v>0</v>
      </c>
      <c r="AV1116">
        <v>0.53501515647319398</v>
      </c>
      <c r="AW1116">
        <v>0</v>
      </c>
      <c r="AX1116">
        <v>0</v>
      </c>
      <c r="AY1116">
        <v>2.90875525636314E-4</v>
      </c>
      <c r="AZ1116">
        <v>0.57548098431095296</v>
      </c>
      <c r="BA1116">
        <v>0</v>
      </c>
      <c r="BB1116">
        <v>0</v>
      </c>
      <c r="BC1116">
        <v>0</v>
      </c>
      <c r="BD1116">
        <v>0.62854474353885903</v>
      </c>
      <c r="BE1116">
        <v>0</v>
      </c>
      <c r="BF1116">
        <v>0</v>
      </c>
      <c r="BG1116">
        <v>0</v>
      </c>
      <c r="BH1116">
        <v>0.46079344093336999</v>
      </c>
      <c r="BI1116">
        <v>0</v>
      </c>
      <c r="BJ1116">
        <v>0</v>
      </c>
      <c r="BK1116">
        <v>1.45437762818157E-4</v>
      </c>
      <c r="BL1116">
        <v>0.70907382409980702</v>
      </c>
    </row>
    <row r="1117" spans="1:64" x14ac:dyDescent="0.25">
      <c r="A1117" s="15" t="str">
        <f t="shared" si="34"/>
        <v xml:space="preserve">  CRE [NCL+DQ] / [Capital + ALLL]--37621</v>
      </c>
      <c r="B1117" s="15" t="str">
        <f t="shared" si="35"/>
        <v xml:space="preserve">  CRE [NCL+DQ] / [Capital + ALLL]</v>
      </c>
      <c r="C1117">
        <v>9</v>
      </c>
      <c r="D1117" s="22">
        <v>37621</v>
      </c>
      <c r="E1117">
        <v>0</v>
      </c>
      <c r="F1117">
        <v>1.0259569937722901</v>
      </c>
      <c r="G1117">
        <v>3.0321616677950902</v>
      </c>
      <c r="H1117">
        <v>2.5444436514889799</v>
      </c>
      <c r="I1117">
        <v>0</v>
      </c>
      <c r="J1117">
        <v>0.66537604623772895</v>
      </c>
      <c r="K1117">
        <v>3.9143352223144099</v>
      </c>
      <c r="L1117">
        <v>2.63928260948214</v>
      </c>
      <c r="M1117">
        <v>0</v>
      </c>
      <c r="N1117">
        <v>0.99321307141400905</v>
      </c>
      <c r="O1117">
        <v>3.9779217246271301</v>
      </c>
      <c r="P1117">
        <v>2.9110267768311302</v>
      </c>
      <c r="Q1117">
        <v>0</v>
      </c>
      <c r="R1117">
        <v>1.8078448666051501</v>
      </c>
      <c r="S1117">
        <v>4.1922837816447904</v>
      </c>
      <c r="T1117">
        <v>3.5234108857345698</v>
      </c>
      <c r="U1117">
        <v>0</v>
      </c>
      <c r="V1117">
        <v>0.65478355765732998</v>
      </c>
      <c r="W1117">
        <v>3.8701423316807899</v>
      </c>
      <c r="X1117">
        <v>2.5616953642670102</v>
      </c>
      <c r="Y1117">
        <v>0</v>
      </c>
      <c r="Z1117">
        <v>1.1204958234106199</v>
      </c>
      <c r="AA1117">
        <v>6.1854832181779003</v>
      </c>
      <c r="AB1117">
        <v>3.8120583641835801</v>
      </c>
      <c r="AC1117">
        <v>0</v>
      </c>
      <c r="AD1117">
        <v>0.57502347417840405</v>
      </c>
      <c r="AE1117">
        <v>2.7766976886499499</v>
      </c>
      <c r="AF1117">
        <v>2.1012929997998002</v>
      </c>
      <c r="AG1117">
        <v>0</v>
      </c>
      <c r="AH1117">
        <v>0</v>
      </c>
      <c r="AI1117">
        <v>0.84215591915303201</v>
      </c>
      <c r="AJ1117">
        <v>1.2681611769060701</v>
      </c>
      <c r="AK1117">
        <v>0.44662244072863899</v>
      </c>
      <c r="AL1117">
        <v>3.19488817891374</v>
      </c>
      <c r="AM1117">
        <v>5.6723219908921303</v>
      </c>
      <c r="AN1117">
        <v>5.2739611160411597</v>
      </c>
      <c r="AO1117">
        <v>0</v>
      </c>
      <c r="AP1117">
        <v>0</v>
      </c>
      <c r="AQ1117">
        <v>2.1363636363636398</v>
      </c>
      <c r="AR1117">
        <v>1.80783943655153</v>
      </c>
      <c r="AS1117">
        <v>0</v>
      </c>
      <c r="AT1117">
        <v>1.1291391854219099</v>
      </c>
      <c r="AU1117">
        <v>4.3980010450206199</v>
      </c>
      <c r="AV1117">
        <v>3.0314575991567101</v>
      </c>
      <c r="AW1117">
        <v>0</v>
      </c>
      <c r="AX1117">
        <v>1.5583651867097901</v>
      </c>
      <c r="AY1117">
        <v>4.4766680430265797</v>
      </c>
      <c r="AZ1117">
        <v>3.2730982632439698</v>
      </c>
      <c r="BA1117">
        <v>0</v>
      </c>
      <c r="BB1117">
        <v>0.19058667550546901</v>
      </c>
      <c r="BC1117">
        <v>3.8164181817591598</v>
      </c>
      <c r="BD1117">
        <v>2.5689433864370601</v>
      </c>
      <c r="BE1117">
        <v>0</v>
      </c>
      <c r="BF1117">
        <v>1.5982317436028199</v>
      </c>
      <c r="BG1117">
        <v>4.09988818486769</v>
      </c>
      <c r="BH1117">
        <v>2.8424726966112401</v>
      </c>
      <c r="BI1117">
        <v>0</v>
      </c>
      <c r="BJ1117">
        <v>1.01083635981848</v>
      </c>
      <c r="BK1117">
        <v>4.59040697758115</v>
      </c>
      <c r="BL1117">
        <v>2.87845121851828</v>
      </c>
    </row>
    <row r="1118" spans="1:64" x14ac:dyDescent="0.25">
      <c r="A1118" s="15" t="str">
        <f t="shared" si="34"/>
        <v xml:space="preserve">  Res RE [NCL+DQ] / [Capital + ALLL]--37621</v>
      </c>
      <c r="B1118" s="15" t="str">
        <f t="shared" si="35"/>
        <v xml:space="preserve">  Res RE [NCL+DQ] / [Capital + ALLL]</v>
      </c>
      <c r="C1118">
        <v>10</v>
      </c>
      <c r="D1118" s="22">
        <v>37621</v>
      </c>
      <c r="E1118">
        <v>0.43190285335154199</v>
      </c>
      <c r="F1118">
        <v>1.94271222409601</v>
      </c>
      <c r="G1118">
        <v>4.3890995696166701</v>
      </c>
      <c r="H1118">
        <v>3.4184408114973701</v>
      </c>
      <c r="I1118">
        <v>5.9615501796852398E-2</v>
      </c>
      <c r="J1118">
        <v>1.3810307663936601</v>
      </c>
      <c r="K1118">
        <v>3.8962768498381002</v>
      </c>
      <c r="L1118">
        <v>2.7263435748514002</v>
      </c>
      <c r="M1118">
        <v>0.335562704480247</v>
      </c>
      <c r="N1118">
        <v>2.17571897963006</v>
      </c>
      <c r="O1118">
        <v>5.3798319467044102</v>
      </c>
      <c r="P1118">
        <v>3.6960217287928199</v>
      </c>
      <c r="Q1118">
        <v>4.6950849619198802</v>
      </c>
      <c r="R1118">
        <v>8.3669445086537308</v>
      </c>
      <c r="S1118">
        <v>9.9168662634253906</v>
      </c>
      <c r="T1118">
        <v>8.1086272798320191</v>
      </c>
      <c r="U1118">
        <v>0.138153350218743</v>
      </c>
      <c r="V1118">
        <v>1.4941690962099099</v>
      </c>
      <c r="W1118">
        <v>3.9713862851504702</v>
      </c>
      <c r="X1118">
        <v>2.7509206259822498</v>
      </c>
      <c r="Y1118">
        <v>0.24785845562890599</v>
      </c>
      <c r="Z1118">
        <v>1.94271222409601</v>
      </c>
      <c r="AA1118">
        <v>3.96232651236366</v>
      </c>
      <c r="AB1118">
        <v>2.9158052575015398</v>
      </c>
      <c r="AC1118">
        <v>0</v>
      </c>
      <c r="AD1118">
        <v>0.63545597467071102</v>
      </c>
      <c r="AE1118">
        <v>1.5918186375258701</v>
      </c>
      <c r="AF1118">
        <v>0.933104434940215</v>
      </c>
      <c r="AG1118">
        <v>0</v>
      </c>
      <c r="AH1118">
        <v>0.195903829029386</v>
      </c>
      <c r="AI1118">
        <v>1.2291961274883101</v>
      </c>
      <c r="AJ1118">
        <v>0.89453937776437698</v>
      </c>
      <c r="AK1118">
        <v>1.9257230560557099</v>
      </c>
      <c r="AL1118">
        <v>4.9843705598181298</v>
      </c>
      <c r="AM1118">
        <v>8.65831989520421</v>
      </c>
      <c r="AN1118">
        <v>6.7222562758778297</v>
      </c>
      <c r="AO1118">
        <v>0</v>
      </c>
      <c r="AP1118">
        <v>0.75566750629722901</v>
      </c>
      <c r="AQ1118">
        <v>2.27911333125195</v>
      </c>
      <c r="AR1118">
        <v>1.69886782571122</v>
      </c>
      <c r="AS1118">
        <v>0.23807993068296501</v>
      </c>
      <c r="AT1118">
        <v>1.57276337952609</v>
      </c>
      <c r="AU1118">
        <v>4.1400323503958703</v>
      </c>
      <c r="AV1118">
        <v>2.99476481743427</v>
      </c>
      <c r="AW1118">
        <v>1.5895274151623699</v>
      </c>
      <c r="AX1118">
        <v>4.3882794056381096</v>
      </c>
      <c r="AY1118">
        <v>8.2795842588867394</v>
      </c>
      <c r="AZ1118">
        <v>5.7532729818466697</v>
      </c>
      <c r="BA1118">
        <v>0</v>
      </c>
      <c r="BB1118">
        <v>1.1388286334056399</v>
      </c>
      <c r="BC1118">
        <v>2.8855861743290201</v>
      </c>
      <c r="BD1118">
        <v>2.2538701396434999</v>
      </c>
      <c r="BE1118">
        <v>9.1199270405836794E-2</v>
      </c>
      <c r="BF1118">
        <v>1.0183019127563</v>
      </c>
      <c r="BG1118">
        <v>2.7894227668494</v>
      </c>
      <c r="BH1118">
        <v>1.88439814816818</v>
      </c>
      <c r="BI1118">
        <v>4.0613144882963297E-2</v>
      </c>
      <c r="BJ1118">
        <v>1.37414233721797</v>
      </c>
      <c r="BK1118">
        <v>3.4092247294774398</v>
      </c>
      <c r="BL1118">
        <v>2.1255358435659</v>
      </c>
    </row>
    <row r="1119" spans="1:64" x14ac:dyDescent="0.25">
      <c r="A1119" s="15" t="str">
        <f t="shared" si="34"/>
        <v xml:space="preserve">  C&amp;I [NCL+DQ] / [Capital + ALLL]--37621</v>
      </c>
      <c r="B1119" s="15" t="str">
        <f t="shared" si="35"/>
        <v xml:space="preserve">  C&amp;I [NCL+DQ] / [Capital + ALLL]</v>
      </c>
      <c r="C1119">
        <v>11</v>
      </c>
      <c r="D1119" s="22">
        <v>37621</v>
      </c>
      <c r="E1119">
        <v>0.585550165130163</v>
      </c>
      <c r="F1119">
        <v>2.3107136284416798</v>
      </c>
      <c r="G1119">
        <v>6.6045917131721801</v>
      </c>
      <c r="H1119">
        <v>4.9406778250652899</v>
      </c>
      <c r="I1119">
        <v>0.43193279774722398</v>
      </c>
      <c r="J1119">
        <v>1.99542723233496</v>
      </c>
      <c r="K1119">
        <v>5.3408318870699398</v>
      </c>
      <c r="L1119">
        <v>3.7126416204403401</v>
      </c>
      <c r="M1119">
        <v>0.141797054763</v>
      </c>
      <c r="N1119">
        <v>1.19237448923733</v>
      </c>
      <c r="O1119">
        <v>3.6370233796229501</v>
      </c>
      <c r="P1119">
        <v>2.7031913712092899</v>
      </c>
      <c r="Q1119">
        <v>0.85013049179641198</v>
      </c>
      <c r="R1119">
        <v>2.86235427293134</v>
      </c>
      <c r="S1119">
        <v>6.0999033803028997</v>
      </c>
      <c r="T1119">
        <v>6.3726170928178902</v>
      </c>
      <c r="U1119">
        <v>0.35861038475905899</v>
      </c>
      <c r="V1119">
        <v>2.1331136134761501</v>
      </c>
      <c r="W1119">
        <v>5.2279939869717698</v>
      </c>
      <c r="X1119">
        <v>3.7690278163169002</v>
      </c>
      <c r="Y1119">
        <v>1.2632645466397701</v>
      </c>
      <c r="Z1119">
        <v>3.5141287313688401</v>
      </c>
      <c r="AA1119">
        <v>6.1540406946777804</v>
      </c>
      <c r="AB1119">
        <v>4.83500713455477</v>
      </c>
      <c r="AC1119">
        <v>0.73788196111911497</v>
      </c>
      <c r="AD1119">
        <v>2.0905142011362998</v>
      </c>
      <c r="AE1119">
        <v>6.0819897206425102</v>
      </c>
      <c r="AF1119">
        <v>3.7058016272282099</v>
      </c>
      <c r="AG1119">
        <v>0</v>
      </c>
      <c r="AH1119">
        <v>1.0003705075954099</v>
      </c>
      <c r="AI1119">
        <v>3.14552367784307</v>
      </c>
      <c r="AJ1119">
        <v>2.3449492934707701</v>
      </c>
      <c r="AK1119">
        <v>0.44949484140706403</v>
      </c>
      <c r="AL1119">
        <v>1.5433553251649399</v>
      </c>
      <c r="AM1119">
        <v>5.20907561439068</v>
      </c>
      <c r="AN1119">
        <v>4.9915998363260501</v>
      </c>
      <c r="AO1119">
        <v>0.26644462947543701</v>
      </c>
      <c r="AP1119">
        <v>1.9099099099099099</v>
      </c>
      <c r="AQ1119">
        <v>5.0186050949336902</v>
      </c>
      <c r="AR1119">
        <v>3.5496431743521502</v>
      </c>
      <c r="AS1119">
        <v>0.56001074394137196</v>
      </c>
      <c r="AT1119">
        <v>2.0674122260467702</v>
      </c>
      <c r="AU1119">
        <v>5.3311622541933898</v>
      </c>
      <c r="AV1119">
        <v>3.7970069093903702</v>
      </c>
      <c r="AW1119">
        <v>0.58489992634547505</v>
      </c>
      <c r="AX1119">
        <v>1.8752391886720201</v>
      </c>
      <c r="AY1119">
        <v>5.11592267512252</v>
      </c>
      <c r="AZ1119">
        <v>3.7510046086139899</v>
      </c>
      <c r="BA1119">
        <v>0.99603445461431594</v>
      </c>
      <c r="BB1119">
        <v>3.9559416692522502</v>
      </c>
      <c r="BC1119">
        <v>7.5673547006757804</v>
      </c>
      <c r="BD1119">
        <v>6.8464393669218797</v>
      </c>
      <c r="BE1119">
        <v>5.2792735719564998E-2</v>
      </c>
      <c r="BF1119">
        <v>0.666324961558175</v>
      </c>
      <c r="BG1119">
        <v>3.9047532159474501</v>
      </c>
      <c r="BH1119">
        <v>2.44535405080007</v>
      </c>
      <c r="BI1119">
        <v>0.286535205245808</v>
      </c>
      <c r="BJ1119">
        <v>2.1742978894806999</v>
      </c>
      <c r="BK1119">
        <v>4.7008788828841004</v>
      </c>
      <c r="BL1119">
        <v>3.2438399321227398</v>
      </c>
    </row>
    <row r="1120" spans="1:64" x14ac:dyDescent="0.25">
      <c r="A1120" s="15" t="str">
        <f t="shared" si="34"/>
        <v xml:space="preserve">  Ind [NCL+DQ] / [Capital + ALLL]--37621</v>
      </c>
      <c r="B1120" s="15" t="str">
        <f t="shared" si="35"/>
        <v xml:space="preserve">  Ind [NCL+DQ] / [Capital + ALLL]</v>
      </c>
      <c r="C1120">
        <v>12</v>
      </c>
      <c r="D1120" s="22">
        <v>37621</v>
      </c>
      <c r="E1120">
        <v>0.597813436791653</v>
      </c>
      <c r="F1120">
        <v>1.44347986633016</v>
      </c>
      <c r="G1120">
        <v>3.0739287274367002</v>
      </c>
      <c r="H1120">
        <v>3.8678383791128299</v>
      </c>
      <c r="I1120">
        <v>0.39873917026533601</v>
      </c>
      <c r="J1120">
        <v>1.1007641971262401</v>
      </c>
      <c r="K1120">
        <v>2.45464589561572</v>
      </c>
      <c r="L1120">
        <v>1.8704498521411299</v>
      </c>
      <c r="M1120">
        <v>0.278440041954236</v>
      </c>
      <c r="N1120">
        <v>1.0824103756366501</v>
      </c>
      <c r="O1120">
        <v>2.6164806369018998</v>
      </c>
      <c r="P1120">
        <v>1.99247653671929</v>
      </c>
      <c r="Q1120">
        <v>0.86410453867257098</v>
      </c>
      <c r="R1120">
        <v>2.1465707829485798</v>
      </c>
      <c r="S1120">
        <v>2.9853448350590202</v>
      </c>
      <c r="T1120">
        <v>2.1630356009333598</v>
      </c>
      <c r="U1120">
        <v>0.36909761995672702</v>
      </c>
      <c r="V1120">
        <v>1.0890609874153001</v>
      </c>
      <c r="W1120">
        <v>2.3707473881596601</v>
      </c>
      <c r="X1120">
        <v>1.7773845014965299</v>
      </c>
      <c r="Y1120">
        <v>0.612348939980073</v>
      </c>
      <c r="Z1120">
        <v>1.16141223487784</v>
      </c>
      <c r="AA1120">
        <v>2.8816631519521998</v>
      </c>
      <c r="AB1120">
        <v>2.017202957611</v>
      </c>
      <c r="AC1120">
        <v>0.42331991436212502</v>
      </c>
      <c r="AD1120">
        <v>1.06085641218245</v>
      </c>
      <c r="AE1120">
        <v>2.1816042859412801</v>
      </c>
      <c r="AF1120">
        <v>1.4879904695874999</v>
      </c>
      <c r="AG1120">
        <v>0.27780745806175899</v>
      </c>
      <c r="AH1120">
        <v>0.97488608668008903</v>
      </c>
      <c r="AI1120">
        <v>2.4308152580403899</v>
      </c>
      <c r="AJ1120">
        <v>4.1886291654159198</v>
      </c>
      <c r="AK1120">
        <v>0.50352030912231605</v>
      </c>
      <c r="AL1120">
        <v>1.1714589989350399</v>
      </c>
      <c r="AM1120">
        <v>3.0197128893670899</v>
      </c>
      <c r="AN1120">
        <v>2.0381982004472801</v>
      </c>
      <c r="AO1120">
        <v>0.40546496253856301</v>
      </c>
      <c r="AP1120">
        <v>1.0566762728146</v>
      </c>
      <c r="AQ1120">
        <v>2.09311424100156</v>
      </c>
      <c r="AR1120">
        <v>1.5326427291366</v>
      </c>
      <c r="AS1120">
        <v>0.40500996533099698</v>
      </c>
      <c r="AT1120">
        <v>1.1221023286296901</v>
      </c>
      <c r="AU1120">
        <v>2.68326277573028</v>
      </c>
      <c r="AV1120">
        <v>1.98721079743686</v>
      </c>
      <c r="AW1120">
        <v>0.63236402726199603</v>
      </c>
      <c r="AX1120">
        <v>1.66121648136037</v>
      </c>
      <c r="AY1120">
        <v>3.21348964113947</v>
      </c>
      <c r="AZ1120">
        <v>2.2132232607281699</v>
      </c>
      <c r="BA1120">
        <v>0.214119292258728</v>
      </c>
      <c r="BB1120">
        <v>0.71079520213238601</v>
      </c>
      <c r="BC1120">
        <v>2.10830437650174</v>
      </c>
      <c r="BD1120">
        <v>1.4990977239332199</v>
      </c>
      <c r="BE1120">
        <v>0.43791054113231198</v>
      </c>
      <c r="BF1120">
        <v>1.14426371286964</v>
      </c>
      <c r="BG1120">
        <v>2.8551091426763699</v>
      </c>
      <c r="BH1120">
        <v>3.6768201207855098</v>
      </c>
      <c r="BI1120">
        <v>0.19417614383600301</v>
      </c>
      <c r="BJ1120">
        <v>0.65929680516899503</v>
      </c>
      <c r="BK1120">
        <v>1.72540366201321</v>
      </c>
      <c r="BL1120">
        <v>1.2888263497454699</v>
      </c>
    </row>
    <row r="1121" spans="1:64" x14ac:dyDescent="0.25">
      <c r="A1121" s="15" t="str">
        <f t="shared" si="34"/>
        <v xml:space="preserve">  OREO / [Capital + ALLL]--37621</v>
      </c>
      <c r="B1121" s="15" t="str">
        <f t="shared" si="35"/>
        <v xml:space="preserve">  OREO / [Capital + ALLL]</v>
      </c>
      <c r="C1121">
        <v>13</v>
      </c>
      <c r="D1121" s="22">
        <v>37621</v>
      </c>
      <c r="E1121">
        <v>0</v>
      </c>
      <c r="F1121">
        <v>0.15422401393969501</v>
      </c>
      <c r="G1121">
        <v>1.20704830576425</v>
      </c>
      <c r="H1121">
        <v>0.85541521853450198</v>
      </c>
      <c r="I1121">
        <v>0</v>
      </c>
      <c r="J1121">
        <v>0</v>
      </c>
      <c r="K1121">
        <v>0.96847374632011696</v>
      </c>
      <c r="L1121">
        <v>0.86860064580150698</v>
      </c>
      <c r="M1121">
        <v>0</v>
      </c>
      <c r="N1121">
        <v>0</v>
      </c>
      <c r="O1121">
        <v>1.28819555727104</v>
      </c>
      <c r="P1121">
        <v>1.1838063033164601</v>
      </c>
      <c r="Q1121">
        <v>0.24916593977634599</v>
      </c>
      <c r="R1121">
        <v>0.96997549663708105</v>
      </c>
      <c r="S1121">
        <v>2.1950756057663399</v>
      </c>
      <c r="T1121">
        <v>1.7707220349289301</v>
      </c>
      <c r="U1121">
        <v>0</v>
      </c>
      <c r="V1121">
        <v>0</v>
      </c>
      <c r="W1121">
        <v>0.947176684881603</v>
      </c>
      <c r="X1121">
        <v>0.89713224398215197</v>
      </c>
      <c r="Y1121">
        <v>0</v>
      </c>
      <c r="Z1121">
        <v>0.13086718629864899</v>
      </c>
      <c r="AA1121">
        <v>1.4507979184423101</v>
      </c>
      <c r="AB1121">
        <v>1.1138553991104201</v>
      </c>
      <c r="AC1121">
        <v>0</v>
      </c>
      <c r="AD1121">
        <v>0</v>
      </c>
      <c r="AE1121">
        <v>0.80338558918772496</v>
      </c>
      <c r="AF1121">
        <v>0.72307708444961705</v>
      </c>
      <c r="AG1121">
        <v>0</v>
      </c>
      <c r="AH1121">
        <v>0</v>
      </c>
      <c r="AI1121">
        <v>0.56095736724009004</v>
      </c>
      <c r="AJ1121">
        <v>0.74454372349039299</v>
      </c>
      <c r="AK1121">
        <v>0</v>
      </c>
      <c r="AL1121">
        <v>0</v>
      </c>
      <c r="AM1121">
        <v>1.0755653730888199</v>
      </c>
      <c r="AN1121">
        <v>0.95116965700720302</v>
      </c>
      <c r="AO1121">
        <v>0</v>
      </c>
      <c r="AP1121">
        <v>0</v>
      </c>
      <c r="AQ1121">
        <v>0.59458803543259298</v>
      </c>
      <c r="AR1121">
        <v>0.70410084845373</v>
      </c>
      <c r="AS1121">
        <v>0</v>
      </c>
      <c r="AT1121">
        <v>0</v>
      </c>
      <c r="AU1121">
        <v>1.0865099173705699</v>
      </c>
      <c r="AV1121">
        <v>0.94444196638118305</v>
      </c>
      <c r="AW1121">
        <v>0</v>
      </c>
      <c r="AX1121">
        <v>0</v>
      </c>
      <c r="AY1121">
        <v>1.21239199363534</v>
      </c>
      <c r="AZ1121">
        <v>0.93077310243726696</v>
      </c>
      <c r="BA1121">
        <v>0</v>
      </c>
      <c r="BB1121">
        <v>0</v>
      </c>
      <c r="BC1121">
        <v>1.65537545014885</v>
      </c>
      <c r="BD1121">
        <v>1.3577041384264199</v>
      </c>
      <c r="BE1121">
        <v>0</v>
      </c>
      <c r="BF1121">
        <v>0</v>
      </c>
      <c r="BG1121">
        <v>0.947176684881603</v>
      </c>
      <c r="BH1121">
        <v>0.881467912185812</v>
      </c>
      <c r="BI1121">
        <v>0</v>
      </c>
      <c r="BJ1121">
        <v>0</v>
      </c>
      <c r="BK1121">
        <v>0.420638157908507</v>
      </c>
      <c r="BL1121">
        <v>0.89903188312662397</v>
      </c>
    </row>
    <row r="1122" spans="1:64" x14ac:dyDescent="0.25">
      <c r="A1122" s="15" t="str">
        <f t="shared" si="34"/>
        <v>ROAA--37621</v>
      </c>
      <c r="B1122" s="15" t="str">
        <f t="shared" si="35"/>
        <v>ROAA</v>
      </c>
      <c r="C1122">
        <v>14</v>
      </c>
      <c r="D1122" s="22">
        <v>37621</v>
      </c>
      <c r="E1122">
        <v>0.87</v>
      </c>
      <c r="F1122">
        <v>1.2450000000000001</v>
      </c>
      <c r="G1122">
        <v>1.78</v>
      </c>
      <c r="H1122">
        <v>1.2351162790697701</v>
      </c>
      <c r="I1122">
        <v>0.89</v>
      </c>
      <c r="J1122">
        <v>1.25</v>
      </c>
      <c r="K1122">
        <v>1.7</v>
      </c>
      <c r="L1122">
        <v>1.2704866180048699</v>
      </c>
      <c r="M1122">
        <v>0.74</v>
      </c>
      <c r="N1122">
        <v>1.1100000000000001</v>
      </c>
      <c r="O1122">
        <v>1.47</v>
      </c>
      <c r="P1122">
        <v>1.05367046042421</v>
      </c>
      <c r="Q1122">
        <v>1.08</v>
      </c>
      <c r="R1122">
        <v>1.23</v>
      </c>
      <c r="S1122">
        <v>1.375</v>
      </c>
      <c r="T1122">
        <v>1.0049999999999999</v>
      </c>
      <c r="U1122">
        <v>0.88</v>
      </c>
      <c r="V1122">
        <v>1.28</v>
      </c>
      <c r="W1122">
        <v>1.76</v>
      </c>
      <c r="X1122">
        <v>1.2964551422319499</v>
      </c>
      <c r="Y1122">
        <v>0.88</v>
      </c>
      <c r="Z1122">
        <v>1.175</v>
      </c>
      <c r="AA1122">
        <v>1.4950000000000001</v>
      </c>
      <c r="AB1122">
        <v>0.84550000000000003</v>
      </c>
      <c r="AC1122">
        <v>0.87</v>
      </c>
      <c r="AD1122">
        <v>1.0900000000000001</v>
      </c>
      <c r="AE1122">
        <v>1.46</v>
      </c>
      <c r="AF1122">
        <v>1.1559803921568601</v>
      </c>
      <c r="AG1122">
        <v>0.74</v>
      </c>
      <c r="AH1122">
        <v>1.2</v>
      </c>
      <c r="AI1122">
        <v>1.67</v>
      </c>
      <c r="AJ1122">
        <v>2.1426881720430102</v>
      </c>
      <c r="AK1122">
        <v>1.07</v>
      </c>
      <c r="AL1122">
        <v>1.43</v>
      </c>
      <c r="AM1122">
        <v>1.8149999999999999</v>
      </c>
      <c r="AN1122">
        <v>1.3836619718309899</v>
      </c>
      <c r="AO1122">
        <v>0.86</v>
      </c>
      <c r="AP1122">
        <v>1.1399999999999999</v>
      </c>
      <c r="AQ1122">
        <v>1.53</v>
      </c>
      <c r="AR1122">
        <v>1.18771117166213</v>
      </c>
      <c r="AS1122">
        <v>0.92249999999999999</v>
      </c>
      <c r="AT1122">
        <v>1.26</v>
      </c>
      <c r="AU1122">
        <v>1.7075</v>
      </c>
      <c r="AV1122">
        <v>1.3092237442922401</v>
      </c>
      <c r="AW1122">
        <v>1.04</v>
      </c>
      <c r="AX1122">
        <v>1.39</v>
      </c>
      <c r="AY1122">
        <v>1.81</v>
      </c>
      <c r="AZ1122">
        <v>1.39179372197309</v>
      </c>
      <c r="BA1122">
        <v>0.73</v>
      </c>
      <c r="BB1122">
        <v>1.1200000000000001</v>
      </c>
      <c r="BC1122">
        <v>1.57</v>
      </c>
      <c r="BD1122">
        <v>0.97436363636363599</v>
      </c>
      <c r="BE1122">
        <v>1.04</v>
      </c>
      <c r="BF1122">
        <v>1.37</v>
      </c>
      <c r="BG1122">
        <v>1.83</v>
      </c>
      <c r="BH1122">
        <v>3.2120408163265299</v>
      </c>
      <c r="BI1122">
        <v>0.92500000000000004</v>
      </c>
      <c r="BJ1122">
        <v>1.43</v>
      </c>
      <c r="BK1122">
        <v>1.8625</v>
      </c>
      <c r="BL1122">
        <v>1.3417796610169499</v>
      </c>
    </row>
    <row r="1123" spans="1:64" x14ac:dyDescent="0.25">
      <c r="A1123" s="15" t="str">
        <f t="shared" si="34"/>
        <v>NIM--37621</v>
      </c>
      <c r="B1123" s="15" t="str">
        <f t="shared" si="35"/>
        <v>NIM</v>
      </c>
      <c r="C1123">
        <v>15</v>
      </c>
      <c r="D1123" s="22">
        <v>37621</v>
      </c>
      <c r="E1123">
        <v>4.3775000000000004</v>
      </c>
      <c r="F1123">
        <v>4.7</v>
      </c>
      <c r="G1123">
        <v>5.1475</v>
      </c>
      <c r="H1123">
        <v>4.9717441860465099</v>
      </c>
      <c r="I1123">
        <v>4.17</v>
      </c>
      <c r="J1123">
        <v>4.585</v>
      </c>
      <c r="K1123">
        <v>5.01</v>
      </c>
      <c r="L1123">
        <v>4.59446472019465</v>
      </c>
      <c r="M1123">
        <v>3.89</v>
      </c>
      <c r="N1123">
        <v>4.3600000000000003</v>
      </c>
      <c r="O1123">
        <v>4.8499999999999996</v>
      </c>
      <c r="P1123">
        <v>4.3596275219865497</v>
      </c>
      <c r="Q1123">
        <v>4.3550000000000004</v>
      </c>
      <c r="R1123">
        <v>4.6449999999999996</v>
      </c>
      <c r="S1123">
        <v>5.165</v>
      </c>
      <c r="T1123">
        <v>4.6166666666666698</v>
      </c>
      <c r="U1123">
        <v>4.22</v>
      </c>
      <c r="V1123">
        <v>4.6399999999999997</v>
      </c>
      <c r="W1123">
        <v>5.04</v>
      </c>
      <c r="X1123">
        <v>4.6211597374179396</v>
      </c>
      <c r="Y1123">
        <v>4.4225000000000003</v>
      </c>
      <c r="Z1123">
        <v>4.8449999999999998</v>
      </c>
      <c r="AA1123">
        <v>5.2625000000000002</v>
      </c>
      <c r="AB1123">
        <v>4.8387500000000001</v>
      </c>
      <c r="AC1123">
        <v>4.08</v>
      </c>
      <c r="AD1123">
        <v>4.3600000000000003</v>
      </c>
      <c r="AE1123">
        <v>4.63</v>
      </c>
      <c r="AF1123">
        <v>4.3668627450980404</v>
      </c>
      <c r="AG1123">
        <v>3.88</v>
      </c>
      <c r="AH1123">
        <v>4.41</v>
      </c>
      <c r="AI1123">
        <v>5.0199999999999996</v>
      </c>
      <c r="AJ1123">
        <v>5.0621505376344098</v>
      </c>
      <c r="AK1123">
        <v>4.2249999999999996</v>
      </c>
      <c r="AL1123">
        <v>4.57</v>
      </c>
      <c r="AM1123">
        <v>4.99</v>
      </c>
      <c r="AN1123">
        <v>4.5670422535211301</v>
      </c>
      <c r="AO1123">
        <v>4.0199999999999996</v>
      </c>
      <c r="AP1123">
        <v>4.41</v>
      </c>
      <c r="AQ1123">
        <v>4.8</v>
      </c>
      <c r="AR1123">
        <v>4.4016076294277902</v>
      </c>
      <c r="AS1123">
        <v>4.2424999999999997</v>
      </c>
      <c r="AT1123">
        <v>4.6849999999999996</v>
      </c>
      <c r="AU1123">
        <v>5.14</v>
      </c>
      <c r="AV1123">
        <v>4.6999086757990902</v>
      </c>
      <c r="AW1123">
        <v>4.2850000000000001</v>
      </c>
      <c r="AX1123">
        <v>4.66</v>
      </c>
      <c r="AY1123">
        <v>5.03</v>
      </c>
      <c r="AZ1123">
        <v>4.6700896860986596</v>
      </c>
      <c r="BA1123">
        <v>4.25</v>
      </c>
      <c r="BB1123">
        <v>4.63</v>
      </c>
      <c r="BC1123">
        <v>5.125</v>
      </c>
      <c r="BD1123">
        <v>4.6321818181818202</v>
      </c>
      <c r="BE1123">
        <v>4.03</v>
      </c>
      <c r="BF1123">
        <v>4.51</v>
      </c>
      <c r="BG1123">
        <v>5.08</v>
      </c>
      <c r="BH1123">
        <v>5.2875510204081602</v>
      </c>
      <c r="BI1123">
        <v>4.3775000000000004</v>
      </c>
      <c r="BJ1123">
        <v>4.79</v>
      </c>
      <c r="BK1123">
        <v>5.25</v>
      </c>
      <c r="BL1123">
        <v>4.8111864406779699</v>
      </c>
    </row>
    <row r="1124" spans="1:64" x14ac:dyDescent="0.25">
      <c r="A1124" s="15" t="str">
        <f t="shared" si="34"/>
        <v>Provisions / Avg Assets--37621</v>
      </c>
      <c r="B1124" s="15" t="str">
        <f t="shared" si="35"/>
        <v>Provisions / Avg Assets</v>
      </c>
      <c r="C1124">
        <v>16</v>
      </c>
      <c r="D1124" s="22">
        <v>37621</v>
      </c>
      <c r="E1124">
        <v>0.08</v>
      </c>
      <c r="F1124">
        <v>0.22500000000000001</v>
      </c>
      <c r="G1124">
        <v>0.39</v>
      </c>
      <c r="H1124">
        <v>0.60581395348837197</v>
      </c>
      <c r="I1124">
        <v>0.06</v>
      </c>
      <c r="J1124">
        <v>0.16</v>
      </c>
      <c r="K1124">
        <v>0.32</v>
      </c>
      <c r="L1124">
        <v>0.26072992700729902</v>
      </c>
      <c r="M1124">
        <v>0.08</v>
      </c>
      <c r="N1124">
        <v>0.2</v>
      </c>
      <c r="O1124">
        <v>0.39</v>
      </c>
      <c r="P1124">
        <v>0.30642783238489402</v>
      </c>
      <c r="Q1124">
        <v>0.1575</v>
      </c>
      <c r="R1124">
        <v>0.24</v>
      </c>
      <c r="S1124">
        <v>0.36749999999999999</v>
      </c>
      <c r="T1124">
        <v>0.45624999999999999</v>
      </c>
      <c r="U1124">
        <v>0.06</v>
      </c>
      <c r="V1124">
        <v>0.16</v>
      </c>
      <c r="W1124">
        <v>0.33</v>
      </c>
      <c r="X1124">
        <v>0.249343544857768</v>
      </c>
      <c r="Y1124">
        <v>6.5000000000000002E-2</v>
      </c>
      <c r="Z1124">
        <v>0.17499999999999999</v>
      </c>
      <c r="AA1124">
        <v>0.37</v>
      </c>
      <c r="AB1124">
        <v>0.25162499999999999</v>
      </c>
      <c r="AC1124">
        <v>7.0000000000000007E-2</v>
      </c>
      <c r="AD1124">
        <v>0.16</v>
      </c>
      <c r="AE1124">
        <v>0.25</v>
      </c>
      <c r="AF1124">
        <v>0.211078431372549</v>
      </c>
      <c r="AG1124">
        <v>0</v>
      </c>
      <c r="AH1124">
        <v>0.12</v>
      </c>
      <c r="AI1124">
        <v>0.39</v>
      </c>
      <c r="AJ1124">
        <v>0.89075268817204301</v>
      </c>
      <c r="AK1124">
        <v>0.05</v>
      </c>
      <c r="AL1124">
        <v>0.14000000000000001</v>
      </c>
      <c r="AM1124">
        <v>0.215</v>
      </c>
      <c r="AN1124">
        <v>0.20042253521126799</v>
      </c>
      <c r="AO1124">
        <v>0</v>
      </c>
      <c r="AP1124">
        <v>0.12</v>
      </c>
      <c r="AQ1124">
        <v>0.24</v>
      </c>
      <c r="AR1124">
        <v>0.18727520435967299</v>
      </c>
      <c r="AS1124">
        <v>0.09</v>
      </c>
      <c r="AT1124">
        <v>0.19</v>
      </c>
      <c r="AU1124">
        <v>0.34</v>
      </c>
      <c r="AV1124">
        <v>0.27374429223744301</v>
      </c>
      <c r="AW1124">
        <v>7.0000000000000007E-2</v>
      </c>
      <c r="AX1124">
        <v>0.15</v>
      </c>
      <c r="AY1124">
        <v>0.28999999999999998</v>
      </c>
      <c r="AZ1124">
        <v>0.224215246636771</v>
      </c>
      <c r="BA1124">
        <v>0.105</v>
      </c>
      <c r="BB1124">
        <v>0.23</v>
      </c>
      <c r="BC1124">
        <v>0.48</v>
      </c>
      <c r="BD1124">
        <v>0.39200000000000002</v>
      </c>
      <c r="BE1124">
        <v>0.06</v>
      </c>
      <c r="BF1124">
        <v>0.15</v>
      </c>
      <c r="BG1124">
        <v>0.35</v>
      </c>
      <c r="BH1124">
        <v>1.0902040816326499</v>
      </c>
      <c r="BI1124">
        <v>9.7500000000000003E-2</v>
      </c>
      <c r="BJ1124">
        <v>0.18</v>
      </c>
      <c r="BK1124">
        <v>0.33250000000000002</v>
      </c>
      <c r="BL1124">
        <v>0.26025423728813601</v>
      </c>
    </row>
    <row r="1125" spans="1:64" x14ac:dyDescent="0.25">
      <c r="A1125" s="15" t="str">
        <f t="shared" si="34"/>
        <v>Negative Earners (last 4 qtrs)--37621</v>
      </c>
      <c r="B1125" s="15" t="str">
        <f t="shared" si="35"/>
        <v>Negative Earners (last 4 qtrs)</v>
      </c>
      <c r="C1125">
        <v>17</v>
      </c>
      <c r="D1125" s="22">
        <v>37621</v>
      </c>
      <c r="F1125">
        <v>4.6511627906976702</v>
      </c>
      <c r="H1125">
        <v>4</v>
      </c>
      <c r="J1125">
        <v>3.69928400954654</v>
      </c>
      <c r="L1125">
        <v>31</v>
      </c>
      <c r="N1125">
        <v>6.6303245436105502</v>
      </c>
      <c r="P1125">
        <v>523</v>
      </c>
      <c r="R1125">
        <v>8.3333333333333304</v>
      </c>
      <c r="T1125">
        <v>2</v>
      </c>
      <c r="V1125">
        <v>4.3010752688171996</v>
      </c>
      <c r="X1125">
        <v>20</v>
      </c>
      <c r="Z1125">
        <v>2.5</v>
      </c>
      <c r="AB1125">
        <v>2</v>
      </c>
      <c r="AD1125">
        <v>0</v>
      </c>
      <c r="AF1125">
        <v>0</v>
      </c>
      <c r="AH1125">
        <v>5.3763440860215104</v>
      </c>
      <c r="AI1125"/>
      <c r="AJ1125">
        <v>5</v>
      </c>
      <c r="AK1125"/>
      <c r="AL1125">
        <v>2.8169014084507</v>
      </c>
      <c r="AN1125">
        <v>2</v>
      </c>
      <c r="AP1125">
        <v>2.1447721179624701</v>
      </c>
      <c r="AR1125">
        <v>8</v>
      </c>
      <c r="AT1125">
        <v>2.6905829596412598</v>
      </c>
      <c r="AV1125">
        <v>12</v>
      </c>
      <c r="AX1125">
        <v>3.0837004405286299</v>
      </c>
      <c r="AZ1125">
        <v>7</v>
      </c>
      <c r="BB1125">
        <v>7.7844311377245496</v>
      </c>
      <c r="BD1125">
        <v>13</v>
      </c>
      <c r="BF1125">
        <v>4.0816326530612201</v>
      </c>
      <c r="BH1125">
        <v>2</v>
      </c>
      <c r="BJ1125">
        <v>5.8333333333333304</v>
      </c>
      <c r="BL1125">
        <v>7</v>
      </c>
    </row>
    <row r="1126" spans="1:64" x14ac:dyDescent="0.25">
      <c r="A1126" s="15" t="str">
        <f t="shared" si="34"/>
        <v>Noncore Funding / Liab--37621</v>
      </c>
      <c r="B1126" s="15" t="str">
        <f t="shared" si="35"/>
        <v>Noncore Funding / Liab</v>
      </c>
      <c r="C1126">
        <v>18</v>
      </c>
      <c r="D1126" s="22">
        <v>37621</v>
      </c>
      <c r="E1126">
        <v>11.296402561623101</v>
      </c>
      <c r="F1126">
        <v>14.2748840647857</v>
      </c>
      <c r="G1126">
        <v>22.980601018755099</v>
      </c>
      <c r="H1126">
        <v>18.665097901078699</v>
      </c>
      <c r="I1126">
        <v>9.6014051585071893</v>
      </c>
      <c r="J1126">
        <v>14.0587982365677</v>
      </c>
      <c r="K1126">
        <v>20.276386196593698</v>
      </c>
      <c r="L1126">
        <v>16.6670821748321</v>
      </c>
      <c r="M1126">
        <v>12.076788260347801</v>
      </c>
      <c r="N1126">
        <v>18.398156629187898</v>
      </c>
      <c r="O1126">
        <v>26.529536818121901</v>
      </c>
      <c r="P1126">
        <v>20.954909087963099</v>
      </c>
      <c r="Q1126">
        <v>12.5372245341925</v>
      </c>
      <c r="R1126">
        <v>15.7886309563943</v>
      </c>
      <c r="S1126">
        <v>23.3125753994089</v>
      </c>
      <c r="T1126">
        <v>17.691735816705901</v>
      </c>
      <c r="U1126">
        <v>8.9043504471013808</v>
      </c>
      <c r="V1126">
        <v>13.608774165493999</v>
      </c>
      <c r="W1126">
        <v>20.370916599070899</v>
      </c>
      <c r="X1126">
        <v>16.229622428687598</v>
      </c>
      <c r="Y1126">
        <v>11.319096310825399</v>
      </c>
      <c r="Z1126">
        <v>14.007778163747499</v>
      </c>
      <c r="AA1126">
        <v>21.726213093966301</v>
      </c>
      <c r="AB1126">
        <v>17.525954582194601</v>
      </c>
      <c r="AC1126">
        <v>9.4839076990599107</v>
      </c>
      <c r="AD1126">
        <v>13.990551258774</v>
      </c>
      <c r="AE1126">
        <v>17.932040123177401</v>
      </c>
      <c r="AF1126">
        <v>15.2277381454658</v>
      </c>
      <c r="AG1126">
        <v>11.001540832049299</v>
      </c>
      <c r="AH1126">
        <v>17.087702573879898</v>
      </c>
      <c r="AI1126">
        <v>24.2408679463311</v>
      </c>
      <c r="AJ1126">
        <v>22.9747251177224</v>
      </c>
      <c r="AK1126">
        <v>9.0110770452702305</v>
      </c>
      <c r="AL1126">
        <v>13.928703922296</v>
      </c>
      <c r="AM1126">
        <v>17.557738095865101</v>
      </c>
      <c r="AN1126">
        <v>15.6848867798002</v>
      </c>
      <c r="AO1126">
        <v>9.9950355783551199</v>
      </c>
      <c r="AP1126">
        <v>13.7388592837363</v>
      </c>
      <c r="AQ1126">
        <v>19.388216668551401</v>
      </c>
      <c r="AR1126">
        <v>15.458364344355401</v>
      </c>
      <c r="AS1126">
        <v>10.5664523397128</v>
      </c>
      <c r="AT1126">
        <v>15.080207838439801</v>
      </c>
      <c r="AU1126">
        <v>22.6565426545348</v>
      </c>
      <c r="AV1126">
        <v>17.824183623793299</v>
      </c>
      <c r="AW1126">
        <v>8.8876212108860404</v>
      </c>
      <c r="AX1126">
        <v>12.8632020716135</v>
      </c>
      <c r="AY1126">
        <v>19.742649153695101</v>
      </c>
      <c r="AZ1126">
        <v>15.187393850764501</v>
      </c>
      <c r="BA1126">
        <v>10.351307110798301</v>
      </c>
      <c r="BB1126">
        <v>14.818437018926</v>
      </c>
      <c r="BC1126">
        <v>21.398142779495799</v>
      </c>
      <c r="BD1126">
        <v>18.2879443992232</v>
      </c>
      <c r="BE1126">
        <v>12.132791975161201</v>
      </c>
      <c r="BF1126">
        <v>16.686848638497299</v>
      </c>
      <c r="BG1126">
        <v>23.882653611072602</v>
      </c>
      <c r="BH1126">
        <v>26.4191695645351</v>
      </c>
      <c r="BI1126">
        <v>8.7723035588814007</v>
      </c>
      <c r="BJ1126">
        <v>13.4876364547232</v>
      </c>
      <c r="BK1126">
        <v>21.245967271143599</v>
      </c>
      <c r="BL1126">
        <v>17.222877171215401</v>
      </c>
    </row>
    <row r="1127" spans="1:64" x14ac:dyDescent="0.25">
      <c r="A1127" s="15" t="str">
        <f t="shared" si="34"/>
        <v>Brokered Dep / Liab--37621</v>
      </c>
      <c r="B1127" s="15" t="str">
        <f t="shared" si="35"/>
        <v>Brokered Dep / Liab</v>
      </c>
      <c r="C1127">
        <v>19</v>
      </c>
      <c r="D1127" s="22">
        <v>37621</v>
      </c>
      <c r="E1127">
        <v>0</v>
      </c>
      <c r="F1127">
        <v>0</v>
      </c>
      <c r="G1127">
        <v>0</v>
      </c>
      <c r="H1127">
        <v>1.4770712924465701</v>
      </c>
      <c r="I1127">
        <v>0</v>
      </c>
      <c r="J1127">
        <v>0</v>
      </c>
      <c r="K1127">
        <v>0.12908052212232499</v>
      </c>
      <c r="L1127">
        <v>1.2833974082316999</v>
      </c>
      <c r="M1127">
        <v>0</v>
      </c>
      <c r="N1127">
        <v>0</v>
      </c>
      <c r="O1127">
        <v>0</v>
      </c>
      <c r="P1127">
        <v>1.15120509255744</v>
      </c>
      <c r="Q1127">
        <v>0</v>
      </c>
      <c r="R1127">
        <v>0</v>
      </c>
      <c r="S1127">
        <v>0</v>
      </c>
      <c r="T1127">
        <v>0.46048140464985099</v>
      </c>
      <c r="U1127">
        <v>0</v>
      </c>
      <c r="V1127">
        <v>0</v>
      </c>
      <c r="W1127">
        <v>0.448315420842893</v>
      </c>
      <c r="X1127">
        <v>1.5194423291499399</v>
      </c>
      <c r="Y1127">
        <v>0</v>
      </c>
      <c r="Z1127">
        <v>0</v>
      </c>
      <c r="AA1127">
        <v>0</v>
      </c>
      <c r="AB1127">
        <v>0.50465276715715002</v>
      </c>
      <c r="AC1127">
        <v>0</v>
      </c>
      <c r="AD1127">
        <v>0</v>
      </c>
      <c r="AE1127">
        <v>0</v>
      </c>
      <c r="AF1127">
        <v>0.77564282811259899</v>
      </c>
      <c r="AG1127">
        <v>0</v>
      </c>
      <c r="AH1127">
        <v>0</v>
      </c>
      <c r="AI1127">
        <v>0.16526994090347599</v>
      </c>
      <c r="AJ1127">
        <v>2.51357692283701</v>
      </c>
      <c r="AK1127">
        <v>0</v>
      </c>
      <c r="AL1127">
        <v>0</v>
      </c>
      <c r="AM1127">
        <v>1.5129596274571699</v>
      </c>
      <c r="AN1127">
        <v>1.6985366856413</v>
      </c>
      <c r="AO1127">
        <v>0</v>
      </c>
      <c r="AP1127">
        <v>0</v>
      </c>
      <c r="AQ1127">
        <v>0.13629229879677299</v>
      </c>
      <c r="AR1127">
        <v>1.0943493254088501</v>
      </c>
      <c r="AS1127">
        <v>0</v>
      </c>
      <c r="AT1127">
        <v>0</v>
      </c>
      <c r="AU1127">
        <v>0.65313852371844405</v>
      </c>
      <c r="AV1127">
        <v>1.5873989650564899</v>
      </c>
      <c r="AW1127">
        <v>0</v>
      </c>
      <c r="AX1127">
        <v>0</v>
      </c>
      <c r="AY1127">
        <v>0</v>
      </c>
      <c r="AZ1127">
        <v>0.74278541579940804</v>
      </c>
      <c r="BA1127">
        <v>0</v>
      </c>
      <c r="BB1127">
        <v>0</v>
      </c>
      <c r="BC1127">
        <v>0.68158542735126904</v>
      </c>
      <c r="BD1127">
        <v>2.03552919989948</v>
      </c>
      <c r="BE1127">
        <v>0</v>
      </c>
      <c r="BF1127">
        <v>0</v>
      </c>
      <c r="BG1127">
        <v>0.65535523276543595</v>
      </c>
      <c r="BH1127">
        <v>3.2342802906850898</v>
      </c>
      <c r="BI1127">
        <v>0</v>
      </c>
      <c r="BJ1127">
        <v>0</v>
      </c>
      <c r="BK1127">
        <v>0.27337015696505401</v>
      </c>
      <c r="BL1127">
        <v>2.09182745421547</v>
      </c>
    </row>
    <row r="1128" spans="1:64" x14ac:dyDescent="0.25">
      <c r="A1128" s="15" t="str">
        <f t="shared" si="34"/>
        <v>Liquid Assets / Assets--37621</v>
      </c>
      <c r="B1128" s="15" t="str">
        <f t="shared" si="35"/>
        <v>Liquid Assets / Assets</v>
      </c>
      <c r="C1128">
        <v>20</v>
      </c>
      <c r="D1128" s="22">
        <v>37621</v>
      </c>
      <c r="E1128">
        <v>13.777024269385</v>
      </c>
      <c r="F1128">
        <v>20.350876364601099</v>
      </c>
      <c r="G1128">
        <v>29.1732840383123</v>
      </c>
      <c r="H1128">
        <v>21.8273088230323</v>
      </c>
      <c r="I1128">
        <v>12.5510604661629</v>
      </c>
      <c r="J1128">
        <v>19.494729464805001</v>
      </c>
      <c r="K1128">
        <v>28.879027562662799</v>
      </c>
      <c r="L1128">
        <v>21.532134740174101</v>
      </c>
      <c r="M1128">
        <v>11.2812588182022</v>
      </c>
      <c r="N1128">
        <v>18.9781285686445</v>
      </c>
      <c r="O1128">
        <v>29.272666294156799</v>
      </c>
      <c r="P1128">
        <v>21.2465773621648</v>
      </c>
      <c r="Q1128">
        <v>18.871550493920601</v>
      </c>
      <c r="R1128">
        <v>22.8817545725787</v>
      </c>
      <c r="S1128">
        <v>33.760628712486799</v>
      </c>
      <c r="T1128">
        <v>25.816261163471498</v>
      </c>
      <c r="U1128">
        <v>13.3529327110874</v>
      </c>
      <c r="V1128">
        <v>19.875132837407001</v>
      </c>
      <c r="W1128">
        <v>29.068716094032499</v>
      </c>
      <c r="X1128">
        <v>22.180019366409599</v>
      </c>
      <c r="Y1128">
        <v>14.2629830926792</v>
      </c>
      <c r="Z1128">
        <v>22.135316746043198</v>
      </c>
      <c r="AA1128">
        <v>29.6606024579593</v>
      </c>
      <c r="AB1128">
        <v>23.056611636009499</v>
      </c>
      <c r="AC1128">
        <v>10.7538685632554</v>
      </c>
      <c r="AD1128">
        <v>16.4288715562916</v>
      </c>
      <c r="AE1128">
        <v>27.093322800753</v>
      </c>
      <c r="AF1128">
        <v>19.293098063249001</v>
      </c>
      <c r="AG1128">
        <v>9.4556752235332002</v>
      </c>
      <c r="AH1128">
        <v>16.038189987163001</v>
      </c>
      <c r="AI1128">
        <v>24.5866218527744</v>
      </c>
      <c r="AJ1128">
        <v>18.986444667360601</v>
      </c>
      <c r="AK1128">
        <v>11.7549271074241</v>
      </c>
      <c r="AL1128">
        <v>19.200636900882301</v>
      </c>
      <c r="AM1128">
        <v>29.9247313833786</v>
      </c>
      <c r="AN1128">
        <v>21.619291996779399</v>
      </c>
      <c r="AO1128">
        <v>13.0564791225873</v>
      </c>
      <c r="AP1128">
        <v>20.632931223562601</v>
      </c>
      <c r="AQ1128">
        <v>29.843621399177</v>
      </c>
      <c r="AR1128">
        <v>22.6485749290614</v>
      </c>
      <c r="AS1128">
        <v>11.545484991374</v>
      </c>
      <c r="AT1128">
        <v>17.0735068359972</v>
      </c>
      <c r="AU1128">
        <v>23.959845877953398</v>
      </c>
      <c r="AV1128">
        <v>18.398256721357399</v>
      </c>
      <c r="AW1128">
        <v>13.4648092370992</v>
      </c>
      <c r="AX1128">
        <v>20.9969284188034</v>
      </c>
      <c r="AY1128">
        <v>31.139301957505101</v>
      </c>
      <c r="AZ1128">
        <v>22.7209324309107</v>
      </c>
      <c r="BA1128">
        <v>11.944202072844099</v>
      </c>
      <c r="BB1128">
        <v>19.0325740102998</v>
      </c>
      <c r="BC1128">
        <v>28.033095787357901</v>
      </c>
      <c r="BD1128">
        <v>20.8268078148303</v>
      </c>
      <c r="BE1128">
        <v>9.1642365204442502</v>
      </c>
      <c r="BF1128">
        <v>22.595501880613099</v>
      </c>
      <c r="BG1128">
        <v>33.109247401888901</v>
      </c>
      <c r="BH1128">
        <v>25.886968578494201</v>
      </c>
      <c r="BI1128">
        <v>13.4778540353048</v>
      </c>
      <c r="BJ1128">
        <v>18.425252023080901</v>
      </c>
      <c r="BK1128">
        <v>27.376572503334401</v>
      </c>
      <c r="BL1128">
        <v>20.8473171874702</v>
      </c>
    </row>
    <row r="1129" spans="1:64" x14ac:dyDescent="0.25">
      <c r="A1129" s="15" t="str">
        <f t="shared" si="34"/>
        <v>Net Loan Growth (last 4 qtrs)--37621</v>
      </c>
      <c r="B1129" s="15" t="str">
        <f t="shared" si="35"/>
        <v>Net Loan Growth (last 4 qtrs)</v>
      </c>
      <c r="C1129">
        <v>21</v>
      </c>
      <c r="D1129" s="22">
        <v>37621</v>
      </c>
      <c r="E1129">
        <v>0.25750000000000001</v>
      </c>
      <c r="F1129">
        <v>7.13</v>
      </c>
      <c r="G1129">
        <v>13.012499999999999</v>
      </c>
      <c r="H1129">
        <v>10.5245348837209</v>
      </c>
      <c r="I1129">
        <v>-0.12</v>
      </c>
      <c r="J1129">
        <v>6.665</v>
      </c>
      <c r="K1129">
        <v>14.592499999999999</v>
      </c>
      <c r="L1129">
        <v>8.3835294117647106</v>
      </c>
      <c r="M1129">
        <v>-0.19</v>
      </c>
      <c r="N1129">
        <v>7</v>
      </c>
      <c r="O1129">
        <v>16.782499999999999</v>
      </c>
      <c r="P1129">
        <v>11.544485895069901</v>
      </c>
      <c r="Q1129">
        <v>1.645</v>
      </c>
      <c r="R1129">
        <v>6.68</v>
      </c>
      <c r="S1129">
        <v>11.484999999999999</v>
      </c>
      <c r="T1129">
        <v>6.8865217391304396</v>
      </c>
      <c r="U1129">
        <v>-0.32</v>
      </c>
      <c r="V1129">
        <v>7.0750000000000002</v>
      </c>
      <c r="W1129">
        <v>15.42</v>
      </c>
      <c r="X1129">
        <v>9.6950220264317206</v>
      </c>
      <c r="Y1129">
        <v>0.29499999999999998</v>
      </c>
      <c r="Z1129">
        <v>7.32</v>
      </c>
      <c r="AA1129">
        <v>16.395</v>
      </c>
      <c r="AB1129">
        <v>8.1968354430379708</v>
      </c>
      <c r="AC1129">
        <v>0.41499999999999998</v>
      </c>
      <c r="AD1129">
        <v>6.36</v>
      </c>
      <c r="AE1129">
        <v>11.055</v>
      </c>
      <c r="AF1129">
        <v>6.08196078431373</v>
      </c>
      <c r="AG1129">
        <v>0.1225</v>
      </c>
      <c r="AH1129">
        <v>4.8899999999999997</v>
      </c>
      <c r="AI1129">
        <v>15.83</v>
      </c>
      <c r="AJ1129">
        <v>18.638586956521699</v>
      </c>
      <c r="AK1129">
        <v>-0.94499999999999995</v>
      </c>
      <c r="AL1129">
        <v>5.94</v>
      </c>
      <c r="AM1129">
        <v>12.685</v>
      </c>
      <c r="AN1129">
        <v>6.5252112676056298</v>
      </c>
      <c r="AO1129">
        <v>-1.07</v>
      </c>
      <c r="AP1129">
        <v>4.99</v>
      </c>
      <c r="AQ1129">
        <v>11.46</v>
      </c>
      <c r="AR1129">
        <v>5.6904904632152604</v>
      </c>
      <c r="AS1129">
        <v>3.1775000000000002</v>
      </c>
      <c r="AT1129">
        <v>10.41</v>
      </c>
      <c r="AU1129">
        <v>18.252500000000001</v>
      </c>
      <c r="AV1129">
        <v>12.161392694063901</v>
      </c>
      <c r="AW1129">
        <v>-0.68500000000000005</v>
      </c>
      <c r="AX1129">
        <v>5.94</v>
      </c>
      <c r="AY1129">
        <v>14.03</v>
      </c>
      <c r="AZ1129">
        <v>6.8357847533632299</v>
      </c>
      <c r="BA1129">
        <v>1.5449999999999999</v>
      </c>
      <c r="BB1129">
        <v>9.2449999999999992</v>
      </c>
      <c r="BC1129">
        <v>18.102499999999999</v>
      </c>
      <c r="BD1129">
        <v>18.950740740740699</v>
      </c>
      <c r="BE1129">
        <v>-3.6025</v>
      </c>
      <c r="BF1129">
        <v>1.53</v>
      </c>
      <c r="BG1129">
        <v>12.105</v>
      </c>
      <c r="BH1129">
        <v>5.5910869565217398</v>
      </c>
      <c r="BI1129">
        <v>2.37</v>
      </c>
      <c r="BJ1129">
        <v>13</v>
      </c>
      <c r="BK1129">
        <v>24.092500000000001</v>
      </c>
      <c r="BL1129">
        <v>21.676034482758599</v>
      </c>
    </row>
    <row r="1130" spans="1:64" x14ac:dyDescent="0.25">
      <c r="A1130" s="15" t="str">
        <f t="shared" si="34"/>
        <v>Banks w/ Loan Growth (last 4 qtrs)--37621</v>
      </c>
      <c r="B1130" s="15" t="str">
        <f t="shared" si="35"/>
        <v>Banks w/ Loan Growth (last 4 qtrs)</v>
      </c>
      <c r="C1130">
        <v>22</v>
      </c>
      <c r="D1130" s="22">
        <v>37621</v>
      </c>
      <c r="F1130">
        <v>76.744186046511601</v>
      </c>
      <c r="J1130">
        <v>73.747016706443901</v>
      </c>
      <c r="N1130">
        <v>72.794117647058798</v>
      </c>
      <c r="R1130">
        <v>70.8333333333333</v>
      </c>
      <c r="V1130">
        <v>73.118279569892493</v>
      </c>
      <c r="Z1130">
        <v>75</v>
      </c>
      <c r="AD1130">
        <v>76.923076923076906</v>
      </c>
      <c r="AH1130">
        <v>75.268817204301101</v>
      </c>
      <c r="AI1130"/>
      <c r="AK1130"/>
      <c r="AL1130">
        <v>70.422535211267601</v>
      </c>
      <c r="AP1130">
        <v>71.581769436997305</v>
      </c>
      <c r="AT1130">
        <v>84.977578475336301</v>
      </c>
      <c r="AX1130">
        <v>71.365638766519794</v>
      </c>
      <c r="BB1130">
        <v>76.047904191616794</v>
      </c>
      <c r="BF1130">
        <v>59.183673469387799</v>
      </c>
      <c r="BJ1130">
        <v>81.6666666666667</v>
      </c>
    </row>
    <row r="1131" spans="1:64" x14ac:dyDescent="0.25">
      <c r="A1131" s="15" t="str">
        <f t="shared" si="34"/>
        <v>Equity / Assets--37711</v>
      </c>
      <c r="B1131" s="15" t="str">
        <f t="shared" si="35"/>
        <v>Equity / Assets</v>
      </c>
      <c r="C1131">
        <v>1</v>
      </c>
      <c r="D1131" s="22">
        <v>37711</v>
      </c>
      <c r="E1131">
        <v>9.0010244145128002</v>
      </c>
      <c r="F1131">
        <v>9.8094099886778192</v>
      </c>
      <c r="G1131">
        <v>11.3410136883482</v>
      </c>
      <c r="H1131">
        <v>10.5348658074433</v>
      </c>
      <c r="I1131">
        <v>8.4794443396472907</v>
      </c>
      <c r="J1131">
        <v>9.7971161389392805</v>
      </c>
      <c r="K1131">
        <v>11.9997546900586</v>
      </c>
      <c r="L1131">
        <v>10.6969883550279</v>
      </c>
      <c r="M1131">
        <v>8.2315168971867401</v>
      </c>
      <c r="N1131">
        <v>9.6152742574674797</v>
      </c>
      <c r="O1131">
        <v>11.9098993417771</v>
      </c>
      <c r="P1131">
        <v>10.694298600317</v>
      </c>
      <c r="Q1131">
        <v>9.0880844225442594</v>
      </c>
      <c r="R1131">
        <v>10.2521115273937</v>
      </c>
      <c r="S1131">
        <v>12.4057471445029</v>
      </c>
      <c r="T1131">
        <v>11.5582134292465</v>
      </c>
      <c r="U1131">
        <v>8.3185948064393802</v>
      </c>
      <c r="V1131">
        <v>9.5872270216472693</v>
      </c>
      <c r="W1131">
        <v>11.810711016571</v>
      </c>
      <c r="X1131">
        <v>10.3917076855943</v>
      </c>
      <c r="Y1131">
        <v>8.7451578702914503</v>
      </c>
      <c r="Z1131">
        <v>9.5503131818794706</v>
      </c>
      <c r="AA1131">
        <v>11.153703918638</v>
      </c>
      <c r="AB1131">
        <v>10.628138041976699</v>
      </c>
      <c r="AC1131">
        <v>8.4412653408609302</v>
      </c>
      <c r="AD1131">
        <v>10.254822743656201</v>
      </c>
      <c r="AE1131">
        <v>11.9109574194937</v>
      </c>
      <c r="AF1131">
        <v>10.6077946473303</v>
      </c>
      <c r="AG1131">
        <v>9.4376735575439703</v>
      </c>
      <c r="AH1131">
        <v>11.245141401956801</v>
      </c>
      <c r="AI1131">
        <v>15.5452833418935</v>
      </c>
      <c r="AJ1131">
        <v>13.695824778775499</v>
      </c>
      <c r="AK1131">
        <v>8.4200194625504405</v>
      </c>
      <c r="AL1131">
        <v>9.5095055016191505</v>
      </c>
      <c r="AM1131">
        <v>12.000941570776099</v>
      </c>
      <c r="AN1131">
        <v>10.5058995333684</v>
      </c>
      <c r="AO1131">
        <v>8.79019292493577</v>
      </c>
      <c r="AP1131">
        <v>10.1927894307334</v>
      </c>
      <c r="AQ1131">
        <v>12.5144648278897</v>
      </c>
      <c r="AR1131">
        <v>11.040927717618899</v>
      </c>
      <c r="AS1131">
        <v>8.2257954312251407</v>
      </c>
      <c r="AT1131">
        <v>9.4248521491788004</v>
      </c>
      <c r="AU1131">
        <v>11.383477458064499</v>
      </c>
      <c r="AV1131">
        <v>10.121765805603101</v>
      </c>
      <c r="AW1131">
        <v>8.2153075731324492</v>
      </c>
      <c r="AX1131">
        <v>9.61633344225908</v>
      </c>
      <c r="AY1131">
        <v>11.2760519711239</v>
      </c>
      <c r="AZ1131">
        <v>10.0704874479586</v>
      </c>
      <c r="BA1131">
        <v>8.4878926240709696</v>
      </c>
      <c r="BB1131">
        <v>9.5903522205206695</v>
      </c>
      <c r="BC1131">
        <v>11.9630435076166</v>
      </c>
      <c r="BD1131">
        <v>10.592280366562999</v>
      </c>
      <c r="BE1131">
        <v>9.0525847480671207</v>
      </c>
      <c r="BF1131">
        <v>10.437459271109001</v>
      </c>
      <c r="BG1131">
        <v>15.8508857057444</v>
      </c>
      <c r="BH1131">
        <v>15.876817430259999</v>
      </c>
      <c r="BI1131">
        <v>8.1405199343463792</v>
      </c>
      <c r="BJ1131">
        <v>9.4441555439995408</v>
      </c>
      <c r="BK1131">
        <v>10.754707998078301</v>
      </c>
      <c r="BL1131">
        <v>10.161973442251901</v>
      </c>
    </row>
    <row r="1132" spans="1:64" x14ac:dyDescent="0.25">
      <c r="A1132" s="15" t="str">
        <f t="shared" si="34"/>
        <v>Total Risk Based Capital Ratio--37711</v>
      </c>
      <c r="B1132" s="15" t="str">
        <f t="shared" si="35"/>
        <v>Total Risk Based Capital Ratio</v>
      </c>
      <c r="C1132">
        <v>2</v>
      </c>
      <c r="D1132" s="22">
        <v>37711</v>
      </c>
      <c r="E1132">
        <v>12.89</v>
      </c>
      <c r="F1132">
        <v>14.23</v>
      </c>
      <c r="G1132">
        <v>17.07</v>
      </c>
      <c r="H1132">
        <v>15.785402298850601</v>
      </c>
      <c r="I1132">
        <v>11.8775</v>
      </c>
      <c r="J1132">
        <v>14.09</v>
      </c>
      <c r="K1132">
        <v>18.125</v>
      </c>
      <c r="L1132">
        <v>15.917597560975601</v>
      </c>
      <c r="M1132">
        <v>12.06</v>
      </c>
      <c r="N1132">
        <v>14.57</v>
      </c>
      <c r="O1132">
        <v>19.190000000000001</v>
      </c>
      <c r="P1132">
        <v>17.173748053969899</v>
      </c>
      <c r="Q1132">
        <v>13.58</v>
      </c>
      <c r="R1132">
        <v>14.865</v>
      </c>
      <c r="S1132">
        <v>20.112500000000001</v>
      </c>
      <c r="T1132">
        <v>17.513750000000002</v>
      </c>
      <c r="U1132">
        <v>11.592499999999999</v>
      </c>
      <c r="V1132">
        <v>13.49</v>
      </c>
      <c r="W1132">
        <v>17.055</v>
      </c>
      <c r="X1132">
        <v>15.2974454148472</v>
      </c>
      <c r="Y1132">
        <v>12.375</v>
      </c>
      <c r="Z1132">
        <v>13.92</v>
      </c>
      <c r="AA1132">
        <v>17.68</v>
      </c>
      <c r="AB1132">
        <v>16.203333333333301</v>
      </c>
      <c r="AC1132">
        <v>11.9625</v>
      </c>
      <c r="AD1132">
        <v>14.975</v>
      </c>
      <c r="AE1132">
        <v>18.1325</v>
      </c>
      <c r="AF1132">
        <v>16.189901960784301</v>
      </c>
      <c r="AG1132">
        <v>12.94</v>
      </c>
      <c r="AH1132">
        <v>17.100000000000001</v>
      </c>
      <c r="AI1132">
        <v>21.85</v>
      </c>
      <c r="AJ1132">
        <v>20.779892473118299</v>
      </c>
      <c r="AK1132">
        <v>12.7525</v>
      </c>
      <c r="AL1132">
        <v>15.08</v>
      </c>
      <c r="AM1132">
        <v>19.484999999999999</v>
      </c>
      <c r="AN1132">
        <v>16.3387142857143</v>
      </c>
      <c r="AO1132">
        <v>12.265000000000001</v>
      </c>
      <c r="AP1132">
        <v>15.275</v>
      </c>
      <c r="AQ1132">
        <v>19.55</v>
      </c>
      <c r="AR1132">
        <v>16.894615384615399</v>
      </c>
      <c r="AS1132">
        <v>11.3475</v>
      </c>
      <c r="AT1132">
        <v>13.085000000000001</v>
      </c>
      <c r="AU1132">
        <v>15.994999999999999</v>
      </c>
      <c r="AV1132">
        <v>14.257659090909099</v>
      </c>
      <c r="AW1132">
        <v>12.904999999999999</v>
      </c>
      <c r="AX1132">
        <v>14.57</v>
      </c>
      <c r="AY1132">
        <v>18.28</v>
      </c>
      <c r="AZ1132">
        <v>16.098076923076899</v>
      </c>
      <c r="BA1132">
        <v>11.43</v>
      </c>
      <c r="BB1132">
        <v>13.26</v>
      </c>
      <c r="BC1132">
        <v>17.23</v>
      </c>
      <c r="BD1132">
        <v>15.227167630057799</v>
      </c>
      <c r="BE1132">
        <v>12.887499999999999</v>
      </c>
      <c r="BF1132">
        <v>15.08</v>
      </c>
      <c r="BG1132">
        <v>21.045000000000002</v>
      </c>
      <c r="BH1132">
        <v>28.451346153846199</v>
      </c>
      <c r="BI1132">
        <v>10.95</v>
      </c>
      <c r="BJ1132">
        <v>12.57</v>
      </c>
      <c r="BK1132">
        <v>14.97</v>
      </c>
      <c r="BL1132">
        <v>14.5025210084034</v>
      </c>
    </row>
    <row r="1133" spans="1:64" x14ac:dyDescent="0.25">
      <c r="A1133" s="15" t="str">
        <f t="shared" si="34"/>
        <v>Tier 1 Leverage Ratio--37711</v>
      </c>
      <c r="B1133" s="15" t="str">
        <f t="shared" si="35"/>
        <v>Tier 1 Leverage Ratio</v>
      </c>
      <c r="C1133">
        <v>3</v>
      </c>
      <c r="D1133" s="22">
        <v>37711</v>
      </c>
      <c r="E1133">
        <v>8.26</v>
      </c>
      <c r="F1133">
        <v>9.2799999999999994</v>
      </c>
      <c r="G1133">
        <v>10.62</v>
      </c>
      <c r="H1133">
        <v>9.9827586206896495</v>
      </c>
      <c r="I1133">
        <v>8.07</v>
      </c>
      <c r="J1133">
        <v>9.16</v>
      </c>
      <c r="K1133">
        <v>11.3125</v>
      </c>
      <c r="L1133">
        <v>10.1062804878049</v>
      </c>
      <c r="M1133">
        <v>7.91</v>
      </c>
      <c r="N1133">
        <v>9.09</v>
      </c>
      <c r="O1133">
        <v>11.3</v>
      </c>
      <c r="P1133">
        <v>10.2392060197198</v>
      </c>
      <c r="Q1133">
        <v>8.4849999999999994</v>
      </c>
      <c r="R1133">
        <v>9.6</v>
      </c>
      <c r="S1133">
        <v>12.195</v>
      </c>
      <c r="T1133">
        <v>10.7191666666667</v>
      </c>
      <c r="U1133">
        <v>7.9325000000000001</v>
      </c>
      <c r="V1133">
        <v>8.9499999999999993</v>
      </c>
      <c r="W1133">
        <v>10.7775</v>
      </c>
      <c r="X1133">
        <v>9.7432314410480405</v>
      </c>
      <c r="Y1133">
        <v>8.1024999999999991</v>
      </c>
      <c r="Z1133">
        <v>9.2200000000000006</v>
      </c>
      <c r="AA1133">
        <v>10.63</v>
      </c>
      <c r="AB1133">
        <v>10.430769230769201</v>
      </c>
      <c r="AC1133">
        <v>8.2074999999999996</v>
      </c>
      <c r="AD1133">
        <v>9.14</v>
      </c>
      <c r="AE1133">
        <v>11.135</v>
      </c>
      <c r="AF1133">
        <v>9.9192156862745104</v>
      </c>
      <c r="AG1133">
        <v>8.65</v>
      </c>
      <c r="AH1133">
        <v>11.32</v>
      </c>
      <c r="AI1133">
        <v>15.21</v>
      </c>
      <c r="AJ1133">
        <v>13.1738709677419</v>
      </c>
      <c r="AK1133">
        <v>8.1125000000000007</v>
      </c>
      <c r="AL1133">
        <v>9.24</v>
      </c>
      <c r="AM1133">
        <v>11.702500000000001</v>
      </c>
      <c r="AN1133">
        <v>10.159857142857099</v>
      </c>
      <c r="AO1133">
        <v>8.2249999999999996</v>
      </c>
      <c r="AP1133">
        <v>9.625</v>
      </c>
      <c r="AQ1133">
        <v>11.835000000000001</v>
      </c>
      <c r="AR1133">
        <v>10.517802197802199</v>
      </c>
      <c r="AS1133">
        <v>7.91</v>
      </c>
      <c r="AT1133">
        <v>8.8000000000000007</v>
      </c>
      <c r="AU1133">
        <v>10.244999999999999</v>
      </c>
      <c r="AV1133">
        <v>9.4792272727272699</v>
      </c>
      <c r="AW1133">
        <v>7.97</v>
      </c>
      <c r="AX1133">
        <v>9.0250000000000004</v>
      </c>
      <c r="AY1133">
        <v>10.62</v>
      </c>
      <c r="AZ1133">
        <v>9.5411057692307697</v>
      </c>
      <c r="BA1133">
        <v>8.0850000000000009</v>
      </c>
      <c r="BB1133">
        <v>9.09</v>
      </c>
      <c r="BC1133">
        <v>11.15</v>
      </c>
      <c r="BD1133">
        <v>10.084855491329501</v>
      </c>
      <c r="BE1133">
        <v>8.3175000000000008</v>
      </c>
      <c r="BF1133">
        <v>9.3650000000000002</v>
      </c>
      <c r="BG1133">
        <v>14.8475</v>
      </c>
      <c r="BH1133">
        <v>15.711538461538501</v>
      </c>
      <c r="BI1133">
        <v>7.89</v>
      </c>
      <c r="BJ1133">
        <v>8.91</v>
      </c>
      <c r="BK1133">
        <v>9.8699999999999992</v>
      </c>
      <c r="BL1133">
        <v>9.7598319327731105</v>
      </c>
    </row>
    <row r="1134" spans="1:64" x14ac:dyDescent="0.25">
      <c r="A1134" s="15" t="str">
        <f t="shared" si="34"/>
        <v>ALLL / Nonaccrual Loans--37711</v>
      </c>
      <c r="B1134" s="15" t="str">
        <f t="shared" si="35"/>
        <v>ALLL / Nonaccrual Loans</v>
      </c>
      <c r="C1134">
        <v>4</v>
      </c>
      <c r="D1134" s="22">
        <v>37711</v>
      </c>
      <c r="E1134">
        <v>127.326007326007</v>
      </c>
      <c r="F1134">
        <v>237.313432835821</v>
      </c>
      <c r="G1134">
        <v>949.52107279693496</v>
      </c>
      <c r="H1134">
        <v>3139.7150725649799</v>
      </c>
      <c r="I1134">
        <v>114.106368563686</v>
      </c>
      <c r="J1134">
        <v>236.532202586381</v>
      </c>
      <c r="K1134">
        <v>735.772520716386</v>
      </c>
      <c r="L1134">
        <v>982.73371669651794</v>
      </c>
      <c r="M1134">
        <v>117.993079584775</v>
      </c>
      <c r="N1134">
        <v>243.00202839756599</v>
      </c>
      <c r="O1134">
        <v>642.06896551724105</v>
      </c>
      <c r="P1134">
        <v>841.10680082810802</v>
      </c>
      <c r="Q1134">
        <v>101.55228758169901</v>
      </c>
      <c r="R1134">
        <v>181.52296192595199</v>
      </c>
      <c r="S1134">
        <v>235.646364949446</v>
      </c>
      <c r="T1134">
        <v>421.27526358317601</v>
      </c>
      <c r="U1134">
        <v>116.01334626705901</v>
      </c>
      <c r="V1134">
        <v>259.24883822248</v>
      </c>
      <c r="W1134">
        <v>902.73735273735304</v>
      </c>
      <c r="X1134">
        <v>1008.84423046208</v>
      </c>
      <c r="Y1134">
        <v>107.124536847728</v>
      </c>
      <c r="Z1134">
        <v>208.74628171478599</v>
      </c>
      <c r="AA1134">
        <v>447.72100300572299</v>
      </c>
      <c r="AB1134">
        <v>1095.7502413205</v>
      </c>
      <c r="AC1134">
        <v>116.122087956399</v>
      </c>
      <c r="AD1134">
        <v>211.15973741794301</v>
      </c>
      <c r="AE1134">
        <v>420.26983933292701</v>
      </c>
      <c r="AF1134">
        <v>2246.8121604348098</v>
      </c>
      <c r="AG1134">
        <v>221.78006658343699</v>
      </c>
      <c r="AH1134">
        <v>594.01769151969904</v>
      </c>
      <c r="AI1134">
        <v>1688.3333333333301</v>
      </c>
      <c r="AJ1134">
        <v>81491.301560474807</v>
      </c>
      <c r="AK1134">
        <v>74.910199003226495</v>
      </c>
      <c r="AL1134">
        <v>155.678009075197</v>
      </c>
      <c r="AM1134">
        <v>259.45764761554199</v>
      </c>
      <c r="AN1134">
        <v>572.43525788779903</v>
      </c>
      <c r="AO1134">
        <v>115.821222153639</v>
      </c>
      <c r="AP1134">
        <v>243.56846473029</v>
      </c>
      <c r="AQ1134">
        <v>657.93404318248997</v>
      </c>
      <c r="AR1134">
        <v>1091.11601368523</v>
      </c>
      <c r="AS1134">
        <v>123.976457012693</v>
      </c>
      <c r="AT1134">
        <v>245.37037037037001</v>
      </c>
      <c r="AU1134">
        <v>839.44741532976798</v>
      </c>
      <c r="AV1134">
        <v>1006.48736104553</v>
      </c>
      <c r="AW1134">
        <v>108.04558280634799</v>
      </c>
      <c r="AX1134">
        <v>207.254361799816</v>
      </c>
      <c r="AY1134">
        <v>519.87840590781798</v>
      </c>
      <c r="AZ1134">
        <v>742.11150508192998</v>
      </c>
      <c r="BA1134">
        <v>117.387668118375</v>
      </c>
      <c r="BB1134">
        <v>237.29216152019001</v>
      </c>
      <c r="BC1134">
        <v>704.66731266149895</v>
      </c>
      <c r="BD1134">
        <v>888.14564708841203</v>
      </c>
      <c r="BE1134">
        <v>118.447439651442</v>
      </c>
      <c r="BF1134">
        <v>296.764507422402</v>
      </c>
      <c r="BG1134">
        <v>1032.32872200264</v>
      </c>
      <c r="BH1134">
        <v>1203.1001072178601</v>
      </c>
      <c r="BI1134">
        <v>167.26014370245099</v>
      </c>
      <c r="BJ1134">
        <v>451.79008567931498</v>
      </c>
      <c r="BK1134">
        <v>1256.3952798861501</v>
      </c>
      <c r="BL1134">
        <v>2077.93706143494</v>
      </c>
    </row>
    <row r="1135" spans="1:64" x14ac:dyDescent="0.25">
      <c r="A1135" s="15" t="str">
        <f t="shared" si="34"/>
        <v>[NCL + OREO] / [Total Loans + OREO]--37711</v>
      </c>
      <c r="B1135" s="15" t="str">
        <f t="shared" si="35"/>
        <v>[NCL + OREO] / [Total Loans + OREO]</v>
      </c>
      <c r="C1135">
        <v>5</v>
      </c>
      <c r="D1135" s="22">
        <v>37711</v>
      </c>
      <c r="E1135">
        <v>0.51885769734195797</v>
      </c>
      <c r="F1135">
        <v>1.26898636081835</v>
      </c>
      <c r="G1135">
        <v>2.0566625146663999</v>
      </c>
      <c r="H1135">
        <v>1.6755717225976201</v>
      </c>
      <c r="I1135">
        <v>0.36423452003289902</v>
      </c>
      <c r="J1135">
        <v>1.04864390029648</v>
      </c>
      <c r="K1135">
        <v>2.0211357333799702</v>
      </c>
      <c r="L1135">
        <v>1.4780166009690201</v>
      </c>
      <c r="M1135">
        <v>0.299890341199753</v>
      </c>
      <c r="N1135">
        <v>0.87760037153884296</v>
      </c>
      <c r="O1135">
        <v>1.84116268511731</v>
      </c>
      <c r="P1135">
        <v>1.3362838336568199</v>
      </c>
      <c r="Q1135">
        <v>0.71945842936570603</v>
      </c>
      <c r="R1135">
        <v>1.4839714825580399</v>
      </c>
      <c r="S1135">
        <v>2.0025232415868399</v>
      </c>
      <c r="T1135">
        <v>1.9860294455899501</v>
      </c>
      <c r="U1135">
        <v>0.23497267759562801</v>
      </c>
      <c r="V1135">
        <v>0.91811305906527296</v>
      </c>
      <c r="W1135">
        <v>1.93846407654871</v>
      </c>
      <c r="X1135">
        <v>1.3814036097545599</v>
      </c>
      <c r="Y1135">
        <v>0.62539063053444299</v>
      </c>
      <c r="Z1135">
        <v>1.3436504293927101</v>
      </c>
      <c r="AA1135">
        <v>2.7666713566236099</v>
      </c>
      <c r="AB1135">
        <v>1.9535199939101699</v>
      </c>
      <c r="AC1135">
        <v>0.62090300241035201</v>
      </c>
      <c r="AD1135">
        <v>1.35805051606282</v>
      </c>
      <c r="AE1135">
        <v>2.5657165415846901</v>
      </c>
      <c r="AF1135">
        <v>1.6804534310867301</v>
      </c>
      <c r="AG1135">
        <v>0.308040561927998</v>
      </c>
      <c r="AH1135">
        <v>0.79452762221629603</v>
      </c>
      <c r="AI1135">
        <v>1.7368973071489699</v>
      </c>
      <c r="AJ1135">
        <v>1.2904776889567799</v>
      </c>
      <c r="AK1135">
        <v>0.59789905689076395</v>
      </c>
      <c r="AL1135">
        <v>1.1198433506932799</v>
      </c>
      <c r="AM1135">
        <v>1.89071566958141</v>
      </c>
      <c r="AN1135">
        <v>1.6688974728811199</v>
      </c>
      <c r="AO1135">
        <v>0.39723649804876798</v>
      </c>
      <c r="AP1135">
        <v>1.2699732615797401</v>
      </c>
      <c r="AQ1135">
        <v>2.29041823028731</v>
      </c>
      <c r="AR1135">
        <v>1.7178125121299399</v>
      </c>
      <c r="AS1135">
        <v>0.33929425564829901</v>
      </c>
      <c r="AT1135">
        <v>0.94029349328695899</v>
      </c>
      <c r="AU1135">
        <v>1.8938926354103101</v>
      </c>
      <c r="AV1135">
        <v>1.3700642756291701</v>
      </c>
      <c r="AW1135">
        <v>0.350101421013222</v>
      </c>
      <c r="AX1135">
        <v>0.91323613169430196</v>
      </c>
      <c r="AY1135">
        <v>1.9243211772736399</v>
      </c>
      <c r="AZ1135">
        <v>1.3582669437094099</v>
      </c>
      <c r="BA1135">
        <v>0.310287964009201</v>
      </c>
      <c r="BB1135">
        <v>0.899511693652017</v>
      </c>
      <c r="BC1135">
        <v>1.90711318482036</v>
      </c>
      <c r="BD1135">
        <v>1.4871349407122401</v>
      </c>
      <c r="BE1135">
        <v>0.58019633183930497</v>
      </c>
      <c r="BF1135">
        <v>1.1858819745939899</v>
      </c>
      <c r="BG1135">
        <v>1.8912317655231099</v>
      </c>
      <c r="BH1135">
        <v>1.42829357364331</v>
      </c>
      <c r="BI1135">
        <v>0.14480646059593399</v>
      </c>
      <c r="BJ1135">
        <v>0.55523085914669801</v>
      </c>
      <c r="BK1135">
        <v>1.22612415439714</v>
      </c>
      <c r="BL1135">
        <v>0.89595691956108303</v>
      </c>
    </row>
    <row r="1136" spans="1:64" x14ac:dyDescent="0.25">
      <c r="A1136" s="15" t="str">
        <f t="shared" si="34"/>
        <v>[Noncurrent + Delinquent Loans] / [Capital + ALLL]--37711</v>
      </c>
      <c r="B1136" s="15" t="str">
        <f t="shared" si="35"/>
        <v>[Noncurrent + Delinquent Loans] / [Capital + ALLL]</v>
      </c>
      <c r="C1136">
        <v>6</v>
      </c>
      <c r="D1136" s="22">
        <v>37711</v>
      </c>
      <c r="E1136">
        <v>9.9644691703922703</v>
      </c>
      <c r="F1136">
        <v>15.2924256951103</v>
      </c>
      <c r="G1136">
        <v>24.626572787778301</v>
      </c>
      <c r="H1136">
        <v>19.079955266352201</v>
      </c>
      <c r="I1136">
        <v>7.3335462880213598</v>
      </c>
      <c r="J1136">
        <v>14.2840400112957</v>
      </c>
      <c r="K1136">
        <v>24.395779647196701</v>
      </c>
      <c r="L1136">
        <v>17.6629895248971</v>
      </c>
      <c r="M1136">
        <v>5.38618526393154</v>
      </c>
      <c r="N1136">
        <v>11.6929282119085</v>
      </c>
      <c r="O1136">
        <v>20.7474211638268</v>
      </c>
      <c r="P1136">
        <v>14.953547293661201</v>
      </c>
      <c r="Q1136">
        <v>10.281872598329301</v>
      </c>
      <c r="R1136">
        <v>17.798890391810001</v>
      </c>
      <c r="S1136">
        <v>24.182898837551601</v>
      </c>
      <c r="T1136">
        <v>21.702204475550001</v>
      </c>
      <c r="U1136">
        <v>6.3815596480092402</v>
      </c>
      <c r="V1136">
        <v>13.1692530543228</v>
      </c>
      <c r="W1136">
        <v>22.285268927268099</v>
      </c>
      <c r="X1136">
        <v>16.302426051445899</v>
      </c>
      <c r="Y1136">
        <v>10.742736191521001</v>
      </c>
      <c r="Z1136">
        <v>16.6387331873315</v>
      </c>
      <c r="AA1136">
        <v>24.9777230547108</v>
      </c>
      <c r="AB1136">
        <v>20.093762857813399</v>
      </c>
      <c r="AC1136">
        <v>12.530563767083301</v>
      </c>
      <c r="AD1136">
        <v>18.030689546921302</v>
      </c>
      <c r="AE1136">
        <v>26.995305730869902</v>
      </c>
      <c r="AF1136">
        <v>21.258079615254101</v>
      </c>
      <c r="AG1136">
        <v>4.4979635204533404</v>
      </c>
      <c r="AH1136">
        <v>11.719904139719601</v>
      </c>
      <c r="AI1136">
        <v>22.176711527208901</v>
      </c>
      <c r="AJ1136">
        <v>15.3842731632511</v>
      </c>
      <c r="AK1136">
        <v>8.9543621098564206</v>
      </c>
      <c r="AL1136">
        <v>19.387023200153699</v>
      </c>
      <c r="AM1136">
        <v>31.1112175768905</v>
      </c>
      <c r="AN1136">
        <v>22.455721218015601</v>
      </c>
      <c r="AO1136">
        <v>8.1736734133838596</v>
      </c>
      <c r="AP1136">
        <v>16.4669958549133</v>
      </c>
      <c r="AQ1136">
        <v>25.942576447577601</v>
      </c>
      <c r="AR1136">
        <v>19.325625089588499</v>
      </c>
      <c r="AS1136">
        <v>7.0630190732502403</v>
      </c>
      <c r="AT1136">
        <v>14.340235583296501</v>
      </c>
      <c r="AU1136">
        <v>25.6992020702898</v>
      </c>
      <c r="AV1136">
        <v>18.1761385267774</v>
      </c>
      <c r="AW1136">
        <v>7.8466619228518004</v>
      </c>
      <c r="AX1136">
        <v>15.3204361892848</v>
      </c>
      <c r="AY1136">
        <v>23.8883196853523</v>
      </c>
      <c r="AZ1136">
        <v>17.863783449065298</v>
      </c>
      <c r="BA1136">
        <v>6.1758810308142102</v>
      </c>
      <c r="BB1136">
        <v>12.333465242052499</v>
      </c>
      <c r="BC1136">
        <v>21.8512723155599</v>
      </c>
      <c r="BD1136">
        <v>17.0716373785774</v>
      </c>
      <c r="BE1136">
        <v>7.5341932805953702</v>
      </c>
      <c r="BF1136">
        <v>13.567202638368901</v>
      </c>
      <c r="BG1136">
        <v>19.937010905573501</v>
      </c>
      <c r="BH1136">
        <v>14.1267190895237</v>
      </c>
      <c r="BI1136">
        <v>4.3799603174603199</v>
      </c>
      <c r="BJ1136">
        <v>8.8360142984807908</v>
      </c>
      <c r="BK1136">
        <v>17.4054054054054</v>
      </c>
      <c r="BL1136">
        <v>12.786096707113799</v>
      </c>
    </row>
    <row r="1137" spans="1:64" x14ac:dyDescent="0.25">
      <c r="A1137" s="15" t="str">
        <f t="shared" si="34"/>
        <v xml:space="preserve">  Ag [NCL+DQ] / [Capital + ALLL]--37711</v>
      </c>
      <c r="B1137" s="15" t="str">
        <f t="shared" si="35"/>
        <v xml:space="preserve">  Ag [NCL+DQ] / [Capital + ALLL]</v>
      </c>
      <c r="C1137">
        <v>7</v>
      </c>
      <c r="D1137" s="22">
        <v>37711</v>
      </c>
      <c r="E1137">
        <v>0</v>
      </c>
      <c r="F1137">
        <v>6.8290462098793497E-2</v>
      </c>
      <c r="G1137">
        <v>3.6227787513897498</v>
      </c>
      <c r="H1137">
        <v>4.3212758945229703</v>
      </c>
      <c r="I1137">
        <v>0</v>
      </c>
      <c r="J1137">
        <v>0.46840633638901802</v>
      </c>
      <c r="K1137">
        <v>4.8235277107040098</v>
      </c>
      <c r="L1137">
        <v>3.75429209071494</v>
      </c>
      <c r="M1137">
        <v>0</v>
      </c>
      <c r="N1137">
        <v>0</v>
      </c>
      <c r="O1137">
        <v>1.3010388834452999</v>
      </c>
      <c r="P1137">
        <v>1.75688138182697</v>
      </c>
      <c r="Q1137">
        <v>0</v>
      </c>
      <c r="R1137">
        <v>0</v>
      </c>
      <c r="S1137">
        <v>0</v>
      </c>
      <c r="T1137">
        <v>6.9493798803611104E-2</v>
      </c>
      <c r="U1137">
        <v>0</v>
      </c>
      <c r="V1137">
        <v>2.51740441873132E-3</v>
      </c>
      <c r="W1137">
        <v>3.2457869023374299</v>
      </c>
      <c r="X1137">
        <v>2.7168035536911002</v>
      </c>
      <c r="Y1137">
        <v>0</v>
      </c>
      <c r="Z1137">
        <v>0.79585880685332699</v>
      </c>
      <c r="AA1137">
        <v>5.4380015679543803</v>
      </c>
      <c r="AB1137">
        <v>5.4279270182097896</v>
      </c>
      <c r="AC1137">
        <v>2.12764405503246</v>
      </c>
      <c r="AD1137">
        <v>6.9085235653391699</v>
      </c>
      <c r="AE1137">
        <v>12.726198150903899</v>
      </c>
      <c r="AF1137">
        <v>8.7309109355580397</v>
      </c>
      <c r="AG1137">
        <v>0</v>
      </c>
      <c r="AH1137">
        <v>1.95580110497238</v>
      </c>
      <c r="AI1137">
        <v>6.5060240963855396</v>
      </c>
      <c r="AJ1137">
        <v>5.1144379304829899</v>
      </c>
      <c r="AK1137">
        <v>0</v>
      </c>
      <c r="AL1137">
        <v>1.4064697609001401E-2</v>
      </c>
      <c r="AM1137">
        <v>2.7808139651017498</v>
      </c>
      <c r="AN1137">
        <v>2.4681385735697199</v>
      </c>
      <c r="AO1137">
        <v>0.49274599553742199</v>
      </c>
      <c r="AP1137">
        <v>4.2190986894591402</v>
      </c>
      <c r="AQ1137">
        <v>10.5744203028434</v>
      </c>
      <c r="AR1137">
        <v>7.3986212234008599</v>
      </c>
      <c r="AS1137">
        <v>0</v>
      </c>
      <c r="AT1137">
        <v>0.26848331158155703</v>
      </c>
      <c r="AU1137">
        <v>4.1696827278872499</v>
      </c>
      <c r="AV1137">
        <v>3.3237436552269202</v>
      </c>
      <c r="AW1137">
        <v>0</v>
      </c>
      <c r="AX1137">
        <v>0</v>
      </c>
      <c r="AY1137">
        <v>1.37433209265084</v>
      </c>
      <c r="AZ1137">
        <v>1.31283511156851</v>
      </c>
      <c r="BA1137">
        <v>0</v>
      </c>
      <c r="BB1137">
        <v>0</v>
      </c>
      <c r="BC1137">
        <v>1.1798583672092799</v>
      </c>
      <c r="BD1137">
        <v>1.8897034462490701</v>
      </c>
      <c r="BE1137">
        <v>0</v>
      </c>
      <c r="BF1137">
        <v>0</v>
      </c>
      <c r="BG1137">
        <v>1.94530929616363</v>
      </c>
      <c r="BH1137">
        <v>1.52973723691555</v>
      </c>
      <c r="BI1137">
        <v>0</v>
      </c>
      <c r="BJ1137">
        <v>0</v>
      </c>
      <c r="BK1137">
        <v>0</v>
      </c>
      <c r="BL1137">
        <v>0.44412076659695199</v>
      </c>
    </row>
    <row r="1138" spans="1:64" x14ac:dyDescent="0.25">
      <c r="A1138" s="15" t="str">
        <f t="shared" si="34"/>
        <v xml:space="preserve">  CLD [NCL+DQ] / [Capital + ALLL]--37711</v>
      </c>
      <c r="B1138" s="15" t="str">
        <f t="shared" si="35"/>
        <v xml:space="preserve">  CLD [NCL+DQ] / [Capital + ALLL]</v>
      </c>
      <c r="C1138">
        <v>8</v>
      </c>
      <c r="D1138" s="22">
        <v>37711</v>
      </c>
      <c r="E1138">
        <v>0</v>
      </c>
      <c r="F1138">
        <v>0</v>
      </c>
      <c r="G1138">
        <v>0.24246968022784701</v>
      </c>
      <c r="H1138">
        <v>0.47665250114573898</v>
      </c>
      <c r="I1138">
        <v>0</v>
      </c>
      <c r="J1138">
        <v>0</v>
      </c>
      <c r="K1138">
        <v>0</v>
      </c>
      <c r="L1138">
        <v>0.422602835799754</v>
      </c>
      <c r="M1138">
        <v>0</v>
      </c>
      <c r="N1138">
        <v>0</v>
      </c>
      <c r="O1138">
        <v>0.29507738917332998</v>
      </c>
      <c r="P1138">
        <v>0.67541534513216706</v>
      </c>
      <c r="Q1138">
        <v>0</v>
      </c>
      <c r="R1138">
        <v>0</v>
      </c>
      <c r="S1138">
        <v>8.4248593769716801E-2</v>
      </c>
      <c r="T1138">
        <v>0.46812816269025598</v>
      </c>
      <c r="U1138">
        <v>0</v>
      </c>
      <c r="V1138">
        <v>0</v>
      </c>
      <c r="W1138">
        <v>0</v>
      </c>
      <c r="X1138">
        <v>0.40954014236541902</v>
      </c>
      <c r="Y1138">
        <v>0</v>
      </c>
      <c r="Z1138">
        <v>0</v>
      </c>
      <c r="AA1138">
        <v>0.212893073489828</v>
      </c>
      <c r="AB1138">
        <v>0.39889839187670401</v>
      </c>
      <c r="AC1138">
        <v>0</v>
      </c>
      <c r="AD1138">
        <v>0</v>
      </c>
      <c r="AE1138">
        <v>0</v>
      </c>
      <c r="AF1138">
        <v>0.41711733709987098</v>
      </c>
      <c r="AG1138">
        <v>0</v>
      </c>
      <c r="AH1138">
        <v>0</v>
      </c>
      <c r="AI1138">
        <v>0</v>
      </c>
      <c r="AJ1138">
        <v>0.46087204772801699</v>
      </c>
      <c r="AK1138">
        <v>0</v>
      </c>
      <c r="AL1138">
        <v>0</v>
      </c>
      <c r="AM1138">
        <v>0.89400276933173195</v>
      </c>
      <c r="AN1138">
        <v>0.77805452862089397</v>
      </c>
      <c r="AO1138">
        <v>0</v>
      </c>
      <c r="AP1138">
        <v>0</v>
      </c>
      <c r="AQ1138">
        <v>0</v>
      </c>
      <c r="AR1138">
        <v>0.28615683083122301</v>
      </c>
      <c r="AS1138">
        <v>0</v>
      </c>
      <c r="AT1138">
        <v>0</v>
      </c>
      <c r="AU1138">
        <v>0.19378634123959401</v>
      </c>
      <c r="AV1138">
        <v>0.56397783761784903</v>
      </c>
      <c r="AW1138">
        <v>0</v>
      </c>
      <c r="AX1138">
        <v>0</v>
      </c>
      <c r="AY1138">
        <v>4.21371987190292E-3</v>
      </c>
      <c r="AZ1138">
        <v>0.447170792083178</v>
      </c>
      <c r="BA1138">
        <v>0</v>
      </c>
      <c r="BB1138">
        <v>0</v>
      </c>
      <c r="BC1138">
        <v>0</v>
      </c>
      <c r="BD1138">
        <v>0.49411108344085303</v>
      </c>
      <c r="BE1138">
        <v>0</v>
      </c>
      <c r="BF1138">
        <v>0</v>
      </c>
      <c r="BG1138">
        <v>2.2086756780634299E-2</v>
      </c>
      <c r="BH1138">
        <v>0.360464781860729</v>
      </c>
      <c r="BI1138">
        <v>0</v>
      </c>
      <c r="BJ1138">
        <v>0</v>
      </c>
      <c r="BK1138">
        <v>0.19315357540083899</v>
      </c>
      <c r="BL1138">
        <v>0.54928933305469696</v>
      </c>
    </row>
    <row r="1139" spans="1:64" x14ac:dyDescent="0.25">
      <c r="A1139" s="15" t="str">
        <f t="shared" si="34"/>
        <v xml:space="preserve">  CRE [NCL+DQ] / [Capital + ALLL]--37711</v>
      </c>
      <c r="B1139" s="15" t="str">
        <f t="shared" si="35"/>
        <v xml:space="preserve">  CRE [NCL+DQ] / [Capital + ALLL]</v>
      </c>
      <c r="C1139">
        <v>9</v>
      </c>
      <c r="D1139" s="22">
        <v>37711</v>
      </c>
      <c r="E1139">
        <v>0</v>
      </c>
      <c r="F1139">
        <v>1.18535735037769</v>
      </c>
      <c r="G1139">
        <v>4.1628253364766801</v>
      </c>
      <c r="H1139">
        <v>2.94691924655999</v>
      </c>
      <c r="I1139">
        <v>0</v>
      </c>
      <c r="J1139">
        <v>1.06440800808452</v>
      </c>
      <c r="K1139">
        <v>4.4996615383970502</v>
      </c>
      <c r="L1139">
        <v>3.0795714836927699</v>
      </c>
      <c r="M1139">
        <v>0</v>
      </c>
      <c r="N1139">
        <v>1.2366947442001099</v>
      </c>
      <c r="O1139">
        <v>4.6220305612115098</v>
      </c>
      <c r="P1139">
        <v>3.3071351350888101</v>
      </c>
      <c r="Q1139">
        <v>0</v>
      </c>
      <c r="R1139">
        <v>2.7528047063019501</v>
      </c>
      <c r="S1139">
        <v>4.7721701227020299</v>
      </c>
      <c r="T1139">
        <v>3.92939280895793</v>
      </c>
      <c r="U1139">
        <v>0</v>
      </c>
      <c r="V1139">
        <v>1.0401371466903599</v>
      </c>
      <c r="W1139">
        <v>4.4434558659503196</v>
      </c>
      <c r="X1139">
        <v>3.10409882856582</v>
      </c>
      <c r="Y1139">
        <v>0</v>
      </c>
      <c r="Z1139">
        <v>1.44288219575917</v>
      </c>
      <c r="AA1139">
        <v>5.9716171574132897</v>
      </c>
      <c r="AB1139">
        <v>3.9777961153618899</v>
      </c>
      <c r="AC1139">
        <v>0</v>
      </c>
      <c r="AD1139">
        <v>0.66374539844374203</v>
      </c>
      <c r="AE1139">
        <v>3.2229827075319899</v>
      </c>
      <c r="AF1139">
        <v>2.38721479517646</v>
      </c>
      <c r="AG1139">
        <v>0</v>
      </c>
      <c r="AH1139">
        <v>0</v>
      </c>
      <c r="AI1139">
        <v>2.1215469613259699</v>
      </c>
      <c r="AJ1139">
        <v>1.8761010398897</v>
      </c>
      <c r="AK1139">
        <v>0.50807102502017798</v>
      </c>
      <c r="AL1139">
        <v>3.8508669741465398</v>
      </c>
      <c r="AM1139">
        <v>7.82178067151031</v>
      </c>
      <c r="AN1139">
        <v>5.27272184733238</v>
      </c>
      <c r="AO1139">
        <v>0</v>
      </c>
      <c r="AP1139">
        <v>0.277763758234785</v>
      </c>
      <c r="AQ1139">
        <v>2.8858501532373801</v>
      </c>
      <c r="AR1139">
        <v>2.2093421710132999</v>
      </c>
      <c r="AS1139">
        <v>0</v>
      </c>
      <c r="AT1139">
        <v>1.2510902923707901</v>
      </c>
      <c r="AU1139">
        <v>5.4337513230588197</v>
      </c>
      <c r="AV1139">
        <v>3.5935310241869498</v>
      </c>
      <c r="AW1139">
        <v>0</v>
      </c>
      <c r="AX1139">
        <v>1.1511661741389601</v>
      </c>
      <c r="AY1139">
        <v>5.01021219515754</v>
      </c>
      <c r="AZ1139">
        <v>3.42573717889361</v>
      </c>
      <c r="BA1139">
        <v>0</v>
      </c>
      <c r="BB1139">
        <v>0.55694476017276695</v>
      </c>
      <c r="BC1139">
        <v>3.8671913369101998</v>
      </c>
      <c r="BD1139">
        <v>2.5211737264095899</v>
      </c>
      <c r="BE1139">
        <v>0.205181847441262</v>
      </c>
      <c r="BF1139">
        <v>3.1104803108962198</v>
      </c>
      <c r="BG1139">
        <v>5.4100242389442696</v>
      </c>
      <c r="BH1139">
        <v>3.99820813080433</v>
      </c>
      <c r="BI1139">
        <v>0</v>
      </c>
      <c r="BJ1139">
        <v>0.64884906534836995</v>
      </c>
      <c r="BK1139">
        <v>4.2223753733057698</v>
      </c>
      <c r="BL1139">
        <v>3.1222343623714401</v>
      </c>
    </row>
    <row r="1140" spans="1:64" x14ac:dyDescent="0.25">
      <c r="A1140" s="15" t="str">
        <f t="shared" si="34"/>
        <v xml:space="preserve">  Res RE [NCL+DQ] / [Capital + ALLL]--37711</v>
      </c>
      <c r="B1140" s="15" t="str">
        <f t="shared" si="35"/>
        <v xml:space="preserve">  Res RE [NCL+DQ] / [Capital + ALLL]</v>
      </c>
      <c r="C1140">
        <v>10</v>
      </c>
      <c r="D1140" s="22">
        <v>37711</v>
      </c>
      <c r="E1140">
        <v>0.45172713091012601</v>
      </c>
      <c r="F1140">
        <v>1.93932785544608</v>
      </c>
      <c r="G1140">
        <v>3.9126414748605498</v>
      </c>
      <c r="H1140">
        <v>3.2222968116661899</v>
      </c>
      <c r="I1140">
        <v>0.13954465428937299</v>
      </c>
      <c r="J1140">
        <v>1.483913826859</v>
      </c>
      <c r="K1140">
        <v>3.92142078052369</v>
      </c>
      <c r="L1140">
        <v>2.7705434477509501</v>
      </c>
      <c r="M1140">
        <v>0.34121920935728101</v>
      </c>
      <c r="N1140">
        <v>2.1227744684026901</v>
      </c>
      <c r="O1140">
        <v>5.1682228156007604</v>
      </c>
      <c r="P1140">
        <v>3.5295364989166602</v>
      </c>
      <c r="Q1140">
        <v>3.55815697460603</v>
      </c>
      <c r="R1140">
        <v>7.2612639477739904</v>
      </c>
      <c r="S1140">
        <v>10.2519143655456</v>
      </c>
      <c r="T1140">
        <v>7.0621498580845099</v>
      </c>
      <c r="U1140">
        <v>0.24097662268188499</v>
      </c>
      <c r="V1140">
        <v>1.7432822155246701</v>
      </c>
      <c r="W1140">
        <v>4.1288995340816399</v>
      </c>
      <c r="X1140">
        <v>2.89128893534942</v>
      </c>
      <c r="Y1140">
        <v>0.439607833720907</v>
      </c>
      <c r="Z1140">
        <v>1.7977937791647101</v>
      </c>
      <c r="AA1140">
        <v>3.62254498809672</v>
      </c>
      <c r="AB1140">
        <v>2.5598185688282</v>
      </c>
      <c r="AC1140">
        <v>0</v>
      </c>
      <c r="AD1140">
        <v>0.62639712827967797</v>
      </c>
      <c r="AE1140">
        <v>1.5191868454642401</v>
      </c>
      <c r="AF1140">
        <v>1.05678089860781</v>
      </c>
      <c r="AG1140">
        <v>0</v>
      </c>
      <c r="AH1140">
        <v>0.31076218514883902</v>
      </c>
      <c r="AI1140">
        <v>1.37788494660696</v>
      </c>
      <c r="AJ1140">
        <v>0.83995131143146295</v>
      </c>
      <c r="AK1140">
        <v>1.95089949810873</v>
      </c>
      <c r="AL1140">
        <v>4.5955118044758496</v>
      </c>
      <c r="AM1140">
        <v>9.7828011748615999</v>
      </c>
      <c r="AN1140">
        <v>6.6843375136803402</v>
      </c>
      <c r="AO1140">
        <v>0</v>
      </c>
      <c r="AP1140">
        <v>0.78476901794001097</v>
      </c>
      <c r="AQ1140">
        <v>2.5738663470226899</v>
      </c>
      <c r="AR1140">
        <v>1.8260029282556001</v>
      </c>
      <c r="AS1140">
        <v>0.31581185130144201</v>
      </c>
      <c r="AT1140">
        <v>1.70407588730828</v>
      </c>
      <c r="AU1140">
        <v>4.1558855033853499</v>
      </c>
      <c r="AV1140">
        <v>3.0520438779144698</v>
      </c>
      <c r="AW1140">
        <v>1.7023172549166199</v>
      </c>
      <c r="AX1140">
        <v>4.2370960349029101</v>
      </c>
      <c r="AY1140">
        <v>9.4277423983725406</v>
      </c>
      <c r="AZ1140">
        <v>5.7710289842124203</v>
      </c>
      <c r="BA1140">
        <v>2.70241055021079E-2</v>
      </c>
      <c r="BB1140">
        <v>1.20886501007387</v>
      </c>
      <c r="BC1140">
        <v>2.75016920274473</v>
      </c>
      <c r="BD1140">
        <v>2.0410915128171401</v>
      </c>
      <c r="BE1140">
        <v>7.7710888282405396E-2</v>
      </c>
      <c r="BF1140">
        <v>1.3660776332090401</v>
      </c>
      <c r="BG1140">
        <v>3.3852951467413099</v>
      </c>
      <c r="BH1140">
        <v>2.0266158401674601</v>
      </c>
      <c r="BI1140">
        <v>1.86393289841566E-2</v>
      </c>
      <c r="BJ1140">
        <v>1.7239785542614201</v>
      </c>
      <c r="BK1140">
        <v>3.6787040161997999</v>
      </c>
      <c r="BL1140">
        <v>2.6933076258672299</v>
      </c>
    </row>
    <row r="1141" spans="1:64" x14ac:dyDescent="0.25">
      <c r="A1141" s="15" t="str">
        <f t="shared" si="34"/>
        <v xml:space="preserve">  C&amp;I [NCL+DQ] / [Capital + ALLL]--37711</v>
      </c>
      <c r="B1141" s="15" t="str">
        <f t="shared" si="35"/>
        <v xml:space="preserve">  C&amp;I [NCL+DQ] / [Capital + ALLL]</v>
      </c>
      <c r="C1141">
        <v>11</v>
      </c>
      <c r="D1141" s="22">
        <v>37711</v>
      </c>
      <c r="E1141">
        <v>0.76458744110018595</v>
      </c>
      <c r="F1141">
        <v>2.2407236098262899</v>
      </c>
      <c r="G1141">
        <v>7.6882884191190897</v>
      </c>
      <c r="H1141">
        <v>4.95188842043755</v>
      </c>
      <c r="I1141">
        <v>0.66595574551343495</v>
      </c>
      <c r="J1141">
        <v>2.43124890067697</v>
      </c>
      <c r="K1141">
        <v>6.3440136550727102</v>
      </c>
      <c r="L1141">
        <v>4.3255591227616197</v>
      </c>
      <c r="M1141">
        <v>0.21325462344190099</v>
      </c>
      <c r="N1141">
        <v>1.41185474534007</v>
      </c>
      <c r="O1141">
        <v>4.0231339099919401</v>
      </c>
      <c r="P1141">
        <v>2.98505555823643</v>
      </c>
      <c r="Q1141">
        <v>1.8090540488259701</v>
      </c>
      <c r="R1141">
        <v>3.4445227187839</v>
      </c>
      <c r="S1141">
        <v>10.2159995905975</v>
      </c>
      <c r="T1141">
        <v>8.0492693374800108</v>
      </c>
      <c r="U1141">
        <v>0.50084028727915697</v>
      </c>
      <c r="V1141">
        <v>2.4556283401711001</v>
      </c>
      <c r="W1141">
        <v>6.18265226457794</v>
      </c>
      <c r="X1141">
        <v>4.2497932059381096</v>
      </c>
      <c r="Y1141">
        <v>1.3294643433014499</v>
      </c>
      <c r="Z1141">
        <v>4.6297791195452502</v>
      </c>
      <c r="AA1141">
        <v>7.5307874381917701</v>
      </c>
      <c r="AB1141">
        <v>5.6187533963764098</v>
      </c>
      <c r="AC1141">
        <v>0.97122951385493295</v>
      </c>
      <c r="AD1141">
        <v>2.4436214047771401</v>
      </c>
      <c r="AE1141">
        <v>6.0941266487525798</v>
      </c>
      <c r="AF1141">
        <v>4.6459728343625297</v>
      </c>
      <c r="AG1141">
        <v>7.0472163495419293E-2</v>
      </c>
      <c r="AH1141">
        <v>1.02341051554305</v>
      </c>
      <c r="AI1141">
        <v>4.1089848474069903</v>
      </c>
      <c r="AJ1141">
        <v>3.3503137037218398</v>
      </c>
      <c r="AK1141">
        <v>0.42088466018058601</v>
      </c>
      <c r="AL1141">
        <v>2.3918769482586799</v>
      </c>
      <c r="AM1141">
        <v>5.6364824670426499</v>
      </c>
      <c r="AN1141">
        <v>5.7345961096943103</v>
      </c>
      <c r="AO1141">
        <v>0.42113575329361802</v>
      </c>
      <c r="AP1141">
        <v>2.2804002929611999</v>
      </c>
      <c r="AQ1141">
        <v>6.0530938197047099</v>
      </c>
      <c r="AR1141">
        <v>4.3361525976144897</v>
      </c>
      <c r="AS1141">
        <v>0.89227414796196303</v>
      </c>
      <c r="AT1141">
        <v>2.5711107305834102</v>
      </c>
      <c r="AU1141">
        <v>6.7429490879396203</v>
      </c>
      <c r="AV1141">
        <v>4.6154879095347496</v>
      </c>
      <c r="AW1141">
        <v>0.515244910729735</v>
      </c>
      <c r="AX1141">
        <v>2.1631687520381702</v>
      </c>
      <c r="AY1141">
        <v>5.4228513129162099</v>
      </c>
      <c r="AZ1141">
        <v>3.76361951704936</v>
      </c>
      <c r="BA1141">
        <v>1.15683807275258</v>
      </c>
      <c r="BB1141">
        <v>4.8259347946214799</v>
      </c>
      <c r="BC1141">
        <v>10.4197326670589</v>
      </c>
      <c r="BD1141">
        <v>7.7403114329556901</v>
      </c>
      <c r="BE1141">
        <v>0</v>
      </c>
      <c r="BF1141">
        <v>1.5054593183873599</v>
      </c>
      <c r="BG1141">
        <v>4.5292707252635198</v>
      </c>
      <c r="BH1141">
        <v>2.8604880111219799</v>
      </c>
      <c r="BI1141">
        <v>0.49555130082216498</v>
      </c>
      <c r="BJ1141">
        <v>2.2474625422909602</v>
      </c>
      <c r="BK1141">
        <v>4.6918489065606401</v>
      </c>
      <c r="BL1141">
        <v>3.7449312014890301</v>
      </c>
    </row>
    <row r="1142" spans="1:64" x14ac:dyDescent="0.25">
      <c r="A1142" s="15" t="str">
        <f t="shared" si="34"/>
        <v xml:space="preserve">  Ind [NCL+DQ] / [Capital + ALLL]--37711</v>
      </c>
      <c r="B1142" s="15" t="str">
        <f t="shared" si="35"/>
        <v xml:space="preserve">  Ind [NCL+DQ] / [Capital + ALLL]</v>
      </c>
      <c r="C1142">
        <v>12</v>
      </c>
      <c r="D1142" s="22">
        <v>37711</v>
      </c>
      <c r="E1142">
        <v>0.60042430929374901</v>
      </c>
      <c r="F1142">
        <v>1.1052303860523001</v>
      </c>
      <c r="G1142">
        <v>2.7033950398514599</v>
      </c>
      <c r="H1142">
        <v>2.4867405408196501</v>
      </c>
      <c r="I1142">
        <v>0.40042767117730299</v>
      </c>
      <c r="J1142">
        <v>1.1071635781903499</v>
      </c>
      <c r="K1142">
        <v>2.4961163117275502</v>
      </c>
      <c r="L1142">
        <v>1.7953502212021599</v>
      </c>
      <c r="M1142">
        <v>0.25542455332714797</v>
      </c>
      <c r="N1142">
        <v>0.96885820484182805</v>
      </c>
      <c r="O1142">
        <v>2.3097770238244699</v>
      </c>
      <c r="P1142">
        <v>1.7643452355384199</v>
      </c>
      <c r="Q1142">
        <v>0.54513097627431395</v>
      </c>
      <c r="R1142">
        <v>1.54284379117126</v>
      </c>
      <c r="S1142">
        <v>2.53572129466062</v>
      </c>
      <c r="T1142">
        <v>1.80315503435944</v>
      </c>
      <c r="U1142">
        <v>0.38493886533432797</v>
      </c>
      <c r="V1142">
        <v>1.143191007258</v>
      </c>
      <c r="W1142">
        <v>2.5103604488975302</v>
      </c>
      <c r="X1142">
        <v>1.7686669311094501</v>
      </c>
      <c r="Y1142">
        <v>0.61648485476064796</v>
      </c>
      <c r="Z1142">
        <v>1.10331781361104</v>
      </c>
      <c r="AA1142">
        <v>2.4891546085252299</v>
      </c>
      <c r="AB1142">
        <v>1.9655872661661</v>
      </c>
      <c r="AC1142">
        <v>0.35765502373198099</v>
      </c>
      <c r="AD1142">
        <v>1.0776388742398699</v>
      </c>
      <c r="AE1142">
        <v>1.9885852004873099</v>
      </c>
      <c r="AF1142">
        <v>1.47733055381402</v>
      </c>
      <c r="AG1142">
        <v>0.230440030725337</v>
      </c>
      <c r="AH1142">
        <v>1.0145787156994399</v>
      </c>
      <c r="AI1142">
        <v>2.6408450704225399</v>
      </c>
      <c r="AJ1142">
        <v>3.0392717733637999</v>
      </c>
      <c r="AK1142">
        <v>0.55570906751819904</v>
      </c>
      <c r="AL1142">
        <v>1.31511937613417</v>
      </c>
      <c r="AM1142">
        <v>3.1069412945513202</v>
      </c>
      <c r="AN1142">
        <v>1.95429815891741</v>
      </c>
      <c r="AO1142">
        <v>0.37705294864821098</v>
      </c>
      <c r="AP1142">
        <v>1.0901024525094201</v>
      </c>
      <c r="AQ1142">
        <v>2.2712199435608702</v>
      </c>
      <c r="AR1142">
        <v>1.5745621080752099</v>
      </c>
      <c r="AS1142">
        <v>0.41031305857948203</v>
      </c>
      <c r="AT1142">
        <v>1.1006384544287999</v>
      </c>
      <c r="AU1142">
        <v>2.5720839710853598</v>
      </c>
      <c r="AV1142">
        <v>1.7989210859487399</v>
      </c>
      <c r="AW1142">
        <v>0.67565331170294296</v>
      </c>
      <c r="AX1142">
        <v>1.58317204557478</v>
      </c>
      <c r="AY1142">
        <v>3.1098420744514499</v>
      </c>
      <c r="AZ1142">
        <v>2.2401429486417999</v>
      </c>
      <c r="BA1142">
        <v>0.26684699838771803</v>
      </c>
      <c r="BB1142">
        <v>0.78608627296845801</v>
      </c>
      <c r="BC1142">
        <v>2.0412334488580801</v>
      </c>
      <c r="BD1142">
        <v>1.50865240249674</v>
      </c>
      <c r="BE1142">
        <v>0.44083492340753899</v>
      </c>
      <c r="BF1142">
        <v>1.06651648745248</v>
      </c>
      <c r="BG1142">
        <v>2.7877924307242599</v>
      </c>
      <c r="BH1142">
        <v>3.07613963828818</v>
      </c>
      <c r="BI1142">
        <v>0.183049606443346</v>
      </c>
      <c r="BJ1142">
        <v>0.63587805675665898</v>
      </c>
      <c r="BK1142">
        <v>1.5803869921993701</v>
      </c>
      <c r="BL1142">
        <v>1.2139417714017</v>
      </c>
    </row>
    <row r="1143" spans="1:64" x14ac:dyDescent="0.25">
      <c r="A1143" s="15" t="str">
        <f t="shared" si="34"/>
        <v xml:space="preserve">  OREO / [Capital + ALLL]--37711</v>
      </c>
      <c r="B1143" s="15" t="str">
        <f t="shared" si="35"/>
        <v xml:space="preserve">  OREO / [Capital + ALLL]</v>
      </c>
      <c r="C1143">
        <v>13</v>
      </c>
      <c r="D1143" s="22">
        <v>37711</v>
      </c>
      <c r="E1143">
        <v>0</v>
      </c>
      <c r="F1143">
        <v>0.23191569182497199</v>
      </c>
      <c r="G1143">
        <v>1.5562130066258999</v>
      </c>
      <c r="H1143">
        <v>0.91854453457363405</v>
      </c>
      <c r="I1143">
        <v>0</v>
      </c>
      <c r="J1143">
        <v>0</v>
      </c>
      <c r="K1143">
        <v>1.01161355196031</v>
      </c>
      <c r="L1143">
        <v>0.89769935374630805</v>
      </c>
      <c r="M1143">
        <v>0</v>
      </c>
      <c r="N1143">
        <v>0</v>
      </c>
      <c r="O1143">
        <v>1.38228312118634</v>
      </c>
      <c r="P1143">
        <v>1.2373707945730399</v>
      </c>
      <c r="Q1143">
        <v>1.5352493244903001E-2</v>
      </c>
      <c r="R1143">
        <v>1.0733413925014199</v>
      </c>
      <c r="S1143">
        <v>2.6373282260106499</v>
      </c>
      <c r="T1143">
        <v>1.88172191474137</v>
      </c>
      <c r="U1143">
        <v>0</v>
      </c>
      <c r="V1143">
        <v>0</v>
      </c>
      <c r="W1143">
        <v>0.94473081453530305</v>
      </c>
      <c r="X1143">
        <v>0.96318722309591898</v>
      </c>
      <c r="Y1143">
        <v>0</v>
      </c>
      <c r="Z1143">
        <v>0.12646974601865499</v>
      </c>
      <c r="AA1143">
        <v>1.6462086096121</v>
      </c>
      <c r="AB1143">
        <v>1.2030438945706401</v>
      </c>
      <c r="AC1143">
        <v>0</v>
      </c>
      <c r="AD1143">
        <v>0</v>
      </c>
      <c r="AE1143">
        <v>0.85337499728286703</v>
      </c>
      <c r="AF1143">
        <v>0.68448788687394202</v>
      </c>
      <c r="AG1143">
        <v>0</v>
      </c>
      <c r="AH1143">
        <v>0</v>
      </c>
      <c r="AI1143">
        <v>0.47357657948552401</v>
      </c>
      <c r="AJ1143">
        <v>0.69203351166965499</v>
      </c>
      <c r="AK1143">
        <v>0</v>
      </c>
      <c r="AL1143">
        <v>0</v>
      </c>
      <c r="AM1143">
        <v>1.2483995618685</v>
      </c>
      <c r="AN1143">
        <v>0.96308002522020197</v>
      </c>
      <c r="AO1143">
        <v>0</v>
      </c>
      <c r="AP1143">
        <v>0</v>
      </c>
      <c r="AQ1143">
        <v>0.69811284016387098</v>
      </c>
      <c r="AR1143">
        <v>0.784396637286218</v>
      </c>
      <c r="AS1143">
        <v>0</v>
      </c>
      <c r="AT1143">
        <v>0</v>
      </c>
      <c r="AU1143">
        <v>1.0921007958153499</v>
      </c>
      <c r="AV1143">
        <v>0.94813703433593099</v>
      </c>
      <c r="AW1143">
        <v>0</v>
      </c>
      <c r="AX1143">
        <v>0</v>
      </c>
      <c r="AY1143">
        <v>1.1176245804051099</v>
      </c>
      <c r="AZ1143">
        <v>0.93404648484136799</v>
      </c>
      <c r="BA1143">
        <v>0</v>
      </c>
      <c r="BB1143">
        <v>0</v>
      </c>
      <c r="BC1143">
        <v>1.4171082945286699</v>
      </c>
      <c r="BD1143">
        <v>1.28725008618032</v>
      </c>
      <c r="BE1143">
        <v>0</v>
      </c>
      <c r="BF1143">
        <v>1.6058237876030401E-2</v>
      </c>
      <c r="BG1143">
        <v>1.15300291115974</v>
      </c>
      <c r="BH1143">
        <v>1.0859715119659701</v>
      </c>
      <c r="BI1143">
        <v>0</v>
      </c>
      <c r="BJ1143">
        <v>0</v>
      </c>
      <c r="BK1143">
        <v>0.74431426602343198</v>
      </c>
      <c r="BL1143">
        <v>0.91765151983098803</v>
      </c>
    </row>
    <row r="1144" spans="1:64" x14ac:dyDescent="0.25">
      <c r="A1144" s="15" t="str">
        <f t="shared" si="34"/>
        <v>ROAA--37711</v>
      </c>
      <c r="B1144" s="15" t="str">
        <f t="shared" si="35"/>
        <v>ROAA</v>
      </c>
      <c r="C1144">
        <v>14</v>
      </c>
      <c r="D1144" s="22">
        <v>37711</v>
      </c>
      <c r="E1144">
        <v>0.89</v>
      </c>
      <c r="F1144">
        <v>1.25</v>
      </c>
      <c r="G1144">
        <v>1.83</v>
      </c>
      <c r="H1144">
        <v>1.25632183908046</v>
      </c>
      <c r="I1144">
        <v>0.86</v>
      </c>
      <c r="J1144">
        <v>1.26</v>
      </c>
      <c r="K1144">
        <v>1.73</v>
      </c>
      <c r="L1144">
        <v>1.286</v>
      </c>
      <c r="M1144">
        <v>0.72</v>
      </c>
      <c r="N1144">
        <v>1.1000000000000001</v>
      </c>
      <c r="O1144">
        <v>1.51</v>
      </c>
      <c r="P1144">
        <v>1.1022210690192</v>
      </c>
      <c r="Q1144">
        <v>1.0525</v>
      </c>
      <c r="R1144">
        <v>1.17</v>
      </c>
      <c r="S1144">
        <v>1.3774999999999999</v>
      </c>
      <c r="T1144">
        <v>1.1587499999999999</v>
      </c>
      <c r="U1144">
        <v>0.8125</v>
      </c>
      <c r="V1144">
        <v>1.2849999999999999</v>
      </c>
      <c r="W1144">
        <v>1.78</v>
      </c>
      <c r="X1144">
        <v>1.2785807860262</v>
      </c>
      <c r="Y1144">
        <v>0.94750000000000001</v>
      </c>
      <c r="Z1144">
        <v>1.21</v>
      </c>
      <c r="AA1144">
        <v>1.625</v>
      </c>
      <c r="AB1144">
        <v>1.1234615384615401</v>
      </c>
      <c r="AC1144">
        <v>0.78749999999999998</v>
      </c>
      <c r="AD1144">
        <v>1.1299999999999999</v>
      </c>
      <c r="AE1144">
        <v>1.5125</v>
      </c>
      <c r="AF1144">
        <v>1.19450980392157</v>
      </c>
      <c r="AG1144">
        <v>0.75</v>
      </c>
      <c r="AH1144">
        <v>1.2</v>
      </c>
      <c r="AI1144">
        <v>1.69</v>
      </c>
      <c r="AJ1144">
        <v>1.74806451612903</v>
      </c>
      <c r="AK1144">
        <v>1.0825</v>
      </c>
      <c r="AL1144">
        <v>1.405</v>
      </c>
      <c r="AM1144">
        <v>1.905</v>
      </c>
      <c r="AN1144">
        <v>1.42728571428571</v>
      </c>
      <c r="AO1144">
        <v>0.76</v>
      </c>
      <c r="AP1144">
        <v>1.2</v>
      </c>
      <c r="AQ1144">
        <v>1.64</v>
      </c>
      <c r="AR1144">
        <v>1.20145604395604</v>
      </c>
      <c r="AS1144">
        <v>0.9</v>
      </c>
      <c r="AT1144">
        <v>1.3</v>
      </c>
      <c r="AU1144">
        <v>1.74</v>
      </c>
      <c r="AV1144">
        <v>1.33238636363636</v>
      </c>
      <c r="AW1144">
        <v>0.97750000000000004</v>
      </c>
      <c r="AX1144">
        <v>1.345</v>
      </c>
      <c r="AY1144">
        <v>1.8225</v>
      </c>
      <c r="AZ1144">
        <v>1.35769230769231</v>
      </c>
      <c r="BA1144">
        <v>0.75</v>
      </c>
      <c r="BB1144">
        <v>1.18</v>
      </c>
      <c r="BC1144">
        <v>1.675</v>
      </c>
      <c r="BD1144">
        <v>1.1506936416185001</v>
      </c>
      <c r="BE1144">
        <v>0.9425</v>
      </c>
      <c r="BF1144">
        <v>1.335</v>
      </c>
      <c r="BG1144">
        <v>2</v>
      </c>
      <c r="BH1144">
        <v>1.9730769230769201</v>
      </c>
      <c r="BI1144">
        <v>0.8</v>
      </c>
      <c r="BJ1144">
        <v>1.34</v>
      </c>
      <c r="BK1144">
        <v>1.84</v>
      </c>
      <c r="BL1144">
        <v>1.24773109243697</v>
      </c>
    </row>
    <row r="1145" spans="1:64" x14ac:dyDescent="0.25">
      <c r="A1145" s="15" t="str">
        <f t="shared" si="34"/>
        <v>NIM--37711</v>
      </c>
      <c r="B1145" s="15" t="str">
        <f t="shared" si="35"/>
        <v>NIM</v>
      </c>
      <c r="C1145">
        <v>15</v>
      </c>
      <c r="D1145" s="22">
        <v>37711</v>
      </c>
      <c r="E1145">
        <v>4.12</v>
      </c>
      <c r="F1145">
        <v>4.43</v>
      </c>
      <c r="G1145">
        <v>5</v>
      </c>
      <c r="H1145">
        <v>4.7096551724137896</v>
      </c>
      <c r="I1145">
        <v>3.94</v>
      </c>
      <c r="J1145">
        <v>4.4000000000000004</v>
      </c>
      <c r="K1145">
        <v>4.91</v>
      </c>
      <c r="L1145">
        <v>4.4194993894993901</v>
      </c>
      <c r="M1145">
        <v>3.7</v>
      </c>
      <c r="N1145">
        <v>4.18</v>
      </c>
      <c r="O1145">
        <v>4.68</v>
      </c>
      <c r="P1145">
        <v>4.1963812118853001</v>
      </c>
      <c r="Q1145">
        <v>4.0599999999999996</v>
      </c>
      <c r="R1145">
        <v>4.3250000000000002</v>
      </c>
      <c r="S1145">
        <v>5.1775000000000002</v>
      </c>
      <c r="T1145">
        <v>4.4458333333333302</v>
      </c>
      <c r="U1145">
        <v>3.95</v>
      </c>
      <c r="V1145">
        <v>4.42</v>
      </c>
      <c r="W1145">
        <v>4.92</v>
      </c>
      <c r="X1145">
        <v>4.4229039301309996</v>
      </c>
      <c r="Y1145">
        <v>4.1825000000000001</v>
      </c>
      <c r="Z1145">
        <v>4.5949999999999998</v>
      </c>
      <c r="AA1145">
        <v>5.1275000000000004</v>
      </c>
      <c r="AB1145">
        <v>4.6869230769230796</v>
      </c>
      <c r="AC1145">
        <v>3.8174999999999999</v>
      </c>
      <c r="AD1145">
        <v>4.1100000000000003</v>
      </c>
      <c r="AE1145">
        <v>4.4800000000000004</v>
      </c>
      <c r="AF1145">
        <v>4.1607843137254896</v>
      </c>
      <c r="AG1145">
        <v>3.8224999999999998</v>
      </c>
      <c r="AH1145">
        <v>4.2949999999999999</v>
      </c>
      <c r="AI1145">
        <v>4.9725000000000001</v>
      </c>
      <c r="AJ1145">
        <v>5.0401086956521697</v>
      </c>
      <c r="AK1145">
        <v>4</v>
      </c>
      <c r="AL1145">
        <v>4.51</v>
      </c>
      <c r="AM1145">
        <v>4.9050000000000002</v>
      </c>
      <c r="AN1145">
        <v>4.4587142857142901</v>
      </c>
      <c r="AO1145">
        <v>3.8</v>
      </c>
      <c r="AP1145">
        <v>4.1749999999999998</v>
      </c>
      <c r="AQ1145">
        <v>4.6100000000000003</v>
      </c>
      <c r="AR1145">
        <v>4.2101098901098899</v>
      </c>
      <c r="AS1145">
        <v>4.0549999999999997</v>
      </c>
      <c r="AT1145">
        <v>4.51</v>
      </c>
      <c r="AU1145">
        <v>5</v>
      </c>
      <c r="AV1145">
        <v>4.5546363636363596</v>
      </c>
      <c r="AW1145">
        <v>3.97</v>
      </c>
      <c r="AX1145">
        <v>4.4550000000000001</v>
      </c>
      <c r="AY1145">
        <v>4.9725000000000001</v>
      </c>
      <c r="AZ1145">
        <v>4.4495192307692299</v>
      </c>
      <c r="BA1145">
        <v>4.085</v>
      </c>
      <c r="BB1145">
        <v>4.4800000000000004</v>
      </c>
      <c r="BC1145">
        <v>5.0250000000000004</v>
      </c>
      <c r="BD1145">
        <v>4.5135260115606899</v>
      </c>
      <c r="BE1145">
        <v>3.7850000000000001</v>
      </c>
      <c r="BF1145">
        <v>4.17</v>
      </c>
      <c r="BG1145">
        <v>5.19</v>
      </c>
      <c r="BH1145">
        <v>5.0298039215686297</v>
      </c>
      <c r="BI1145">
        <v>4.09</v>
      </c>
      <c r="BJ1145">
        <v>4.55</v>
      </c>
      <c r="BK1145">
        <v>4.9800000000000004</v>
      </c>
      <c r="BL1145">
        <v>4.5772268907563003</v>
      </c>
    </row>
    <row r="1146" spans="1:64" x14ac:dyDescent="0.25">
      <c r="A1146" s="15" t="str">
        <f t="shared" si="34"/>
        <v>Provisions / Avg Assets--37711</v>
      </c>
      <c r="B1146" s="15" t="str">
        <f t="shared" si="35"/>
        <v>Provisions / Avg Assets</v>
      </c>
      <c r="C1146">
        <v>16</v>
      </c>
      <c r="D1146" s="22">
        <v>37711</v>
      </c>
      <c r="E1146">
        <v>5.5E-2</v>
      </c>
      <c r="F1146">
        <v>0.13</v>
      </c>
      <c r="G1146">
        <v>0.24</v>
      </c>
      <c r="H1146">
        <v>0.38597701149425301</v>
      </c>
      <c r="I1146">
        <v>0</v>
      </c>
      <c r="J1146">
        <v>0.11</v>
      </c>
      <c r="K1146">
        <v>0.22</v>
      </c>
      <c r="L1146">
        <v>0.18932926829268301</v>
      </c>
      <c r="M1146">
        <v>0.02</v>
      </c>
      <c r="N1146">
        <v>0.14000000000000001</v>
      </c>
      <c r="O1146">
        <v>0.28000000000000003</v>
      </c>
      <c r="P1146">
        <v>0.21918007265178999</v>
      </c>
      <c r="Q1146">
        <v>0.1075</v>
      </c>
      <c r="R1146">
        <v>0.16</v>
      </c>
      <c r="S1146">
        <v>0.2175</v>
      </c>
      <c r="T1146">
        <v>0.20125000000000001</v>
      </c>
      <c r="U1146">
        <v>0</v>
      </c>
      <c r="V1146">
        <v>0.11</v>
      </c>
      <c r="W1146">
        <v>0.23</v>
      </c>
      <c r="X1146">
        <v>0.190458515283843</v>
      </c>
      <c r="Y1146">
        <v>0.04</v>
      </c>
      <c r="Z1146">
        <v>0.12</v>
      </c>
      <c r="AA1146">
        <v>0.2175</v>
      </c>
      <c r="AB1146">
        <v>0.15666666666666701</v>
      </c>
      <c r="AC1146">
        <v>0</v>
      </c>
      <c r="AD1146">
        <v>0.12</v>
      </c>
      <c r="AE1146">
        <v>0.1925</v>
      </c>
      <c r="AF1146">
        <v>0.13990196078431399</v>
      </c>
      <c r="AG1146">
        <v>0</v>
      </c>
      <c r="AH1146">
        <v>0.03</v>
      </c>
      <c r="AI1146">
        <v>0.27</v>
      </c>
      <c r="AJ1146">
        <v>0.68</v>
      </c>
      <c r="AK1146">
        <v>0.03</v>
      </c>
      <c r="AL1146">
        <v>0.1</v>
      </c>
      <c r="AM1146">
        <v>0.19</v>
      </c>
      <c r="AN1146">
        <v>0.13814285714285701</v>
      </c>
      <c r="AO1146">
        <v>0</v>
      </c>
      <c r="AP1146">
        <v>0.06</v>
      </c>
      <c r="AQ1146">
        <v>0.17</v>
      </c>
      <c r="AR1146">
        <v>0.12505494505494499</v>
      </c>
      <c r="AS1146">
        <v>0.03</v>
      </c>
      <c r="AT1146">
        <v>0.13</v>
      </c>
      <c r="AU1146">
        <v>0.25</v>
      </c>
      <c r="AV1146">
        <v>0.19345454545454499</v>
      </c>
      <c r="AW1146">
        <v>0.02</v>
      </c>
      <c r="AX1146">
        <v>0.09</v>
      </c>
      <c r="AY1146">
        <v>0.2</v>
      </c>
      <c r="AZ1146">
        <v>0.15384615384615399</v>
      </c>
      <c r="BA1146">
        <v>4.4999999999999998E-2</v>
      </c>
      <c r="BB1146">
        <v>0.14000000000000001</v>
      </c>
      <c r="BC1146">
        <v>0.3</v>
      </c>
      <c r="BD1146">
        <v>0.24820809248554901</v>
      </c>
      <c r="BE1146">
        <v>3.5000000000000003E-2</v>
      </c>
      <c r="BF1146">
        <v>0.08</v>
      </c>
      <c r="BG1146">
        <v>0.1825</v>
      </c>
      <c r="BH1146">
        <v>0.87230769230769201</v>
      </c>
      <c r="BI1146">
        <v>0.06</v>
      </c>
      <c r="BJ1146">
        <v>0.14000000000000001</v>
      </c>
      <c r="BK1146">
        <v>0.3</v>
      </c>
      <c r="BL1146">
        <v>0.24050420168067199</v>
      </c>
    </row>
    <row r="1147" spans="1:64" x14ac:dyDescent="0.25">
      <c r="A1147" s="15" t="str">
        <f t="shared" si="34"/>
        <v>Negative Earners (last 4 qtrs)--37711</v>
      </c>
      <c r="B1147" s="15" t="str">
        <f t="shared" si="35"/>
        <v>Negative Earners (last 4 qtrs)</v>
      </c>
      <c r="C1147">
        <v>17</v>
      </c>
      <c r="D1147" s="22">
        <v>37711</v>
      </c>
      <c r="F1147">
        <v>3.4482758620689702</v>
      </c>
      <c r="H1147">
        <v>3</v>
      </c>
      <c r="J1147">
        <v>3.2296650717703401</v>
      </c>
      <c r="L1147">
        <v>27</v>
      </c>
      <c r="N1147">
        <v>5.59511698880977</v>
      </c>
      <c r="P1147">
        <v>440</v>
      </c>
      <c r="R1147">
        <v>4.1666666666666696</v>
      </c>
      <c r="T1147">
        <v>1</v>
      </c>
      <c r="V1147">
        <v>3.8626609442060098</v>
      </c>
      <c r="X1147">
        <v>18</v>
      </c>
      <c r="Z1147">
        <v>1.2820512820512799</v>
      </c>
      <c r="AB1147">
        <v>1</v>
      </c>
      <c r="AD1147">
        <v>0</v>
      </c>
      <c r="AF1147">
        <v>0</v>
      </c>
      <c r="AH1147">
        <v>6.4516129032258096</v>
      </c>
      <c r="AI1147"/>
      <c r="AJ1147">
        <v>6</v>
      </c>
      <c r="AK1147"/>
      <c r="AL1147">
        <v>1.4285714285714299</v>
      </c>
      <c r="AN1147">
        <v>1</v>
      </c>
      <c r="AP1147">
        <v>2.7027027027027</v>
      </c>
      <c r="AR1147">
        <v>10</v>
      </c>
      <c r="AT1147">
        <v>2.6785714285714302</v>
      </c>
      <c r="AV1147">
        <v>12</v>
      </c>
      <c r="AX1147">
        <v>2.8301886792452802</v>
      </c>
      <c r="AZ1147">
        <v>6</v>
      </c>
      <c r="BB1147">
        <v>5.71428571428571</v>
      </c>
      <c r="BD1147">
        <v>10</v>
      </c>
      <c r="BF1147">
        <v>1.92307692307692</v>
      </c>
      <c r="BH1147">
        <v>1</v>
      </c>
      <c r="BJ1147">
        <v>2.4793388429752099</v>
      </c>
      <c r="BL1147">
        <v>3</v>
      </c>
    </row>
    <row r="1148" spans="1:64" x14ac:dyDescent="0.25">
      <c r="A1148" s="15" t="str">
        <f t="shared" si="34"/>
        <v>Noncore Funding / Liab--37711</v>
      </c>
      <c r="B1148" s="15" t="str">
        <f t="shared" si="35"/>
        <v>Noncore Funding / Liab</v>
      </c>
      <c r="C1148">
        <v>18</v>
      </c>
      <c r="D1148" s="22">
        <v>37711</v>
      </c>
      <c r="E1148">
        <v>10.6736661261856</v>
      </c>
      <c r="F1148">
        <v>14.605999908954299</v>
      </c>
      <c r="G1148">
        <v>23.758279648704001</v>
      </c>
      <c r="H1148">
        <v>18.648603594004101</v>
      </c>
      <c r="I1148">
        <v>9.4932896703165994</v>
      </c>
      <c r="J1148">
        <v>14.4026343864096</v>
      </c>
      <c r="K1148">
        <v>20.5841107875994</v>
      </c>
      <c r="L1148">
        <v>16.734782362735</v>
      </c>
      <c r="M1148">
        <v>12.082165166902501</v>
      </c>
      <c r="N1148">
        <v>18.4130451743778</v>
      </c>
      <c r="O1148">
        <v>26.5120425668932</v>
      </c>
      <c r="P1148">
        <v>21.012137066492301</v>
      </c>
      <c r="Q1148">
        <v>11.339438513481999</v>
      </c>
      <c r="R1148">
        <v>15.4294172999778</v>
      </c>
      <c r="S1148">
        <v>22.385690837407498</v>
      </c>
      <c r="T1148">
        <v>16.8073729819954</v>
      </c>
      <c r="U1148">
        <v>8.8961316507777308</v>
      </c>
      <c r="V1148">
        <v>13.6603918884243</v>
      </c>
      <c r="W1148">
        <v>20.4159386427655</v>
      </c>
      <c r="X1148">
        <v>16.072113952800802</v>
      </c>
      <c r="Y1148">
        <v>11.749131569086501</v>
      </c>
      <c r="Z1148">
        <v>14.914495794336201</v>
      </c>
      <c r="AA1148">
        <v>22.138639737750101</v>
      </c>
      <c r="AB1148">
        <v>17.760852590617102</v>
      </c>
      <c r="AC1148">
        <v>9.6122890639649494</v>
      </c>
      <c r="AD1148">
        <v>13.9982201191565</v>
      </c>
      <c r="AE1148">
        <v>17.9397845242801</v>
      </c>
      <c r="AF1148">
        <v>15.159701232382799</v>
      </c>
      <c r="AG1148">
        <v>12.656049789493</v>
      </c>
      <c r="AH1148">
        <v>17.327375738881301</v>
      </c>
      <c r="AI1148">
        <v>25.671983536666701</v>
      </c>
      <c r="AJ1148">
        <v>23.883046985866201</v>
      </c>
      <c r="AK1148">
        <v>9.3220915235703998</v>
      </c>
      <c r="AL1148">
        <v>13.8209394675724</v>
      </c>
      <c r="AM1148">
        <v>17.433649632700298</v>
      </c>
      <c r="AN1148">
        <v>16.073657309600499</v>
      </c>
      <c r="AO1148">
        <v>9.5810402276886997</v>
      </c>
      <c r="AP1148">
        <v>13.7288318184355</v>
      </c>
      <c r="AQ1148">
        <v>19.260371546081998</v>
      </c>
      <c r="AR1148">
        <v>15.4920508478997</v>
      </c>
      <c r="AS1148">
        <v>10.6423275145823</v>
      </c>
      <c r="AT1148">
        <v>15.448082512230799</v>
      </c>
      <c r="AU1148">
        <v>21.776441104188699</v>
      </c>
      <c r="AV1148">
        <v>17.7387447524473</v>
      </c>
      <c r="AW1148">
        <v>8.9356211503286396</v>
      </c>
      <c r="AX1148">
        <v>13.7567115253848</v>
      </c>
      <c r="AY1148">
        <v>20.680077964034101</v>
      </c>
      <c r="AZ1148">
        <v>15.4105360083548</v>
      </c>
      <c r="BA1148">
        <v>9.4411041173472494</v>
      </c>
      <c r="BB1148">
        <v>15.3236808520002</v>
      </c>
      <c r="BC1148">
        <v>22.283319242177001</v>
      </c>
      <c r="BD1148">
        <v>18.704078413993901</v>
      </c>
      <c r="BE1148">
        <v>12.1714069150191</v>
      </c>
      <c r="BF1148">
        <v>16.487080981638901</v>
      </c>
      <c r="BG1148">
        <v>25.948520113903701</v>
      </c>
      <c r="BH1148">
        <v>25.903131578505601</v>
      </c>
      <c r="BI1148">
        <v>8.9134731525200408</v>
      </c>
      <c r="BJ1148">
        <v>14.325327358028201</v>
      </c>
      <c r="BK1148">
        <v>20.682470943643299</v>
      </c>
      <c r="BL1148">
        <v>17.166427873131401</v>
      </c>
    </row>
    <row r="1149" spans="1:64" x14ac:dyDescent="0.25">
      <c r="A1149" s="15" t="str">
        <f t="shared" si="34"/>
        <v>Brokered Dep / Liab--37711</v>
      </c>
      <c r="B1149" s="15" t="str">
        <f t="shared" si="35"/>
        <v>Brokered Dep / Liab</v>
      </c>
      <c r="C1149">
        <v>19</v>
      </c>
      <c r="D1149" s="22">
        <v>37711</v>
      </c>
      <c r="E1149">
        <v>0</v>
      </c>
      <c r="F1149">
        <v>0</v>
      </c>
      <c r="G1149">
        <v>0</v>
      </c>
      <c r="H1149">
        <v>1.4432583498595899</v>
      </c>
      <c r="I1149">
        <v>0</v>
      </c>
      <c r="J1149">
        <v>0</v>
      </c>
      <c r="K1149">
        <v>0</v>
      </c>
      <c r="L1149">
        <v>1.2315347861172901</v>
      </c>
      <c r="M1149">
        <v>0</v>
      </c>
      <c r="N1149">
        <v>0</v>
      </c>
      <c r="O1149">
        <v>0</v>
      </c>
      <c r="P1149">
        <v>1.2017930305095299</v>
      </c>
      <c r="Q1149">
        <v>0</v>
      </c>
      <c r="R1149">
        <v>0</v>
      </c>
      <c r="S1149">
        <v>0</v>
      </c>
      <c r="T1149">
        <v>0.41202372097465201</v>
      </c>
      <c r="U1149">
        <v>0</v>
      </c>
      <c r="V1149">
        <v>0</v>
      </c>
      <c r="W1149">
        <v>0.224600038203076</v>
      </c>
      <c r="X1149">
        <v>1.4220296298894901</v>
      </c>
      <c r="Y1149">
        <v>0</v>
      </c>
      <c r="Z1149">
        <v>0</v>
      </c>
      <c r="AA1149">
        <v>0</v>
      </c>
      <c r="AB1149">
        <v>0.45452939133338399</v>
      </c>
      <c r="AC1149">
        <v>0</v>
      </c>
      <c r="AD1149">
        <v>0</v>
      </c>
      <c r="AE1149">
        <v>0</v>
      </c>
      <c r="AF1149">
        <v>0.78402253589997695</v>
      </c>
      <c r="AG1149">
        <v>0</v>
      </c>
      <c r="AH1149">
        <v>0</v>
      </c>
      <c r="AI1149">
        <v>0.15925616112219301</v>
      </c>
      <c r="AJ1149">
        <v>2.45972096833371</v>
      </c>
      <c r="AK1149">
        <v>0</v>
      </c>
      <c r="AL1149">
        <v>0</v>
      </c>
      <c r="AM1149">
        <v>1.2492934362725101</v>
      </c>
      <c r="AN1149">
        <v>1.7822677228270301</v>
      </c>
      <c r="AO1149">
        <v>0</v>
      </c>
      <c r="AP1149">
        <v>0</v>
      </c>
      <c r="AQ1149">
        <v>0</v>
      </c>
      <c r="AR1149">
        <v>1.0470375030557799</v>
      </c>
      <c r="AS1149">
        <v>0</v>
      </c>
      <c r="AT1149">
        <v>0</v>
      </c>
      <c r="AU1149">
        <v>0.217692374385585</v>
      </c>
      <c r="AV1149">
        <v>1.45864567876106</v>
      </c>
      <c r="AW1149">
        <v>0</v>
      </c>
      <c r="AX1149">
        <v>0</v>
      </c>
      <c r="AY1149">
        <v>0</v>
      </c>
      <c r="AZ1149">
        <v>0.700836647003798</v>
      </c>
      <c r="BA1149">
        <v>0</v>
      </c>
      <c r="BB1149">
        <v>0</v>
      </c>
      <c r="BC1149">
        <v>0.71884147073884697</v>
      </c>
      <c r="BD1149">
        <v>2.2052535154021902</v>
      </c>
      <c r="BE1149">
        <v>0</v>
      </c>
      <c r="BF1149">
        <v>0</v>
      </c>
      <c r="BG1149">
        <v>0.74996364151952</v>
      </c>
      <c r="BH1149">
        <v>2.6057556335930498</v>
      </c>
      <c r="BI1149">
        <v>0</v>
      </c>
      <c r="BJ1149">
        <v>0</v>
      </c>
      <c r="BK1149">
        <v>0.15616285554935899</v>
      </c>
      <c r="BL1149">
        <v>2.0436611525989701</v>
      </c>
    </row>
    <row r="1150" spans="1:64" x14ac:dyDescent="0.25">
      <c r="A1150" s="15" t="str">
        <f t="shared" si="34"/>
        <v>Liquid Assets / Assets--37711</v>
      </c>
      <c r="B1150" s="15" t="str">
        <f t="shared" si="35"/>
        <v>Liquid Assets / Assets</v>
      </c>
      <c r="C1150">
        <v>20</v>
      </c>
      <c r="D1150" s="22">
        <v>37711</v>
      </c>
      <c r="E1150">
        <v>13.4010407222856</v>
      </c>
      <c r="F1150">
        <v>21.712710290890701</v>
      </c>
      <c r="G1150">
        <v>29.113084882711899</v>
      </c>
      <c r="H1150">
        <v>21.9752308685853</v>
      </c>
      <c r="I1150">
        <v>12.189535839333001</v>
      </c>
      <c r="J1150">
        <v>19.7019317954719</v>
      </c>
      <c r="K1150">
        <v>29.811653867818698</v>
      </c>
      <c r="L1150">
        <v>21.965642443183299</v>
      </c>
      <c r="M1150">
        <v>12.064519784587899</v>
      </c>
      <c r="N1150">
        <v>19.7869421977495</v>
      </c>
      <c r="O1150">
        <v>30.346973385047299</v>
      </c>
      <c r="P1150">
        <v>22.140716382716999</v>
      </c>
      <c r="Q1150">
        <v>17.366064531477399</v>
      </c>
      <c r="R1150">
        <v>23.215513749901799</v>
      </c>
      <c r="S1150">
        <v>35.373355745319003</v>
      </c>
      <c r="T1150">
        <v>26.500084752322898</v>
      </c>
      <c r="U1150">
        <v>12.864933615780499</v>
      </c>
      <c r="V1150">
        <v>19.875758140914598</v>
      </c>
      <c r="W1150">
        <v>29.8742635338075</v>
      </c>
      <c r="X1150">
        <v>22.326084962118401</v>
      </c>
      <c r="Y1150">
        <v>12.088478178467801</v>
      </c>
      <c r="Z1150">
        <v>24.623488011908101</v>
      </c>
      <c r="AA1150">
        <v>30.506571715666698</v>
      </c>
      <c r="AB1150">
        <v>22.658290244469502</v>
      </c>
      <c r="AC1150">
        <v>12.316420649505201</v>
      </c>
      <c r="AD1150">
        <v>19.3648809027654</v>
      </c>
      <c r="AE1150">
        <v>28.287336431337899</v>
      </c>
      <c r="AF1150">
        <v>21.361051570354501</v>
      </c>
      <c r="AG1150">
        <v>8.0525179116245607</v>
      </c>
      <c r="AH1150">
        <v>15.3247540398082</v>
      </c>
      <c r="AI1150">
        <v>26.600948152607401</v>
      </c>
      <c r="AJ1150">
        <v>19.475380298389499</v>
      </c>
      <c r="AK1150">
        <v>12.768120823267401</v>
      </c>
      <c r="AL1150">
        <v>20.598619998223999</v>
      </c>
      <c r="AM1150">
        <v>29.333538988475301</v>
      </c>
      <c r="AN1150">
        <v>22.448504601465501</v>
      </c>
      <c r="AO1150">
        <v>12.922896850437899</v>
      </c>
      <c r="AP1150">
        <v>21.078960754083901</v>
      </c>
      <c r="AQ1150">
        <v>31.8627316928272</v>
      </c>
      <c r="AR1150">
        <v>23.2493746147215</v>
      </c>
      <c r="AS1150">
        <v>10.940922137741399</v>
      </c>
      <c r="AT1150">
        <v>16.4824535286924</v>
      </c>
      <c r="AU1150">
        <v>25.735127632386199</v>
      </c>
      <c r="AV1150">
        <v>18.863746380000801</v>
      </c>
      <c r="AW1150">
        <v>12.889524142064699</v>
      </c>
      <c r="AX1150">
        <v>21.564660985196198</v>
      </c>
      <c r="AY1150">
        <v>32.809670989136798</v>
      </c>
      <c r="AZ1150">
        <v>23.166420259674702</v>
      </c>
      <c r="BA1150">
        <v>10.8086532631787</v>
      </c>
      <c r="BB1150">
        <v>19.862293893821299</v>
      </c>
      <c r="BC1150">
        <v>28.915931397243799</v>
      </c>
      <c r="BD1150">
        <v>21.419474940508501</v>
      </c>
      <c r="BE1150">
        <v>12.574325828221999</v>
      </c>
      <c r="BF1150">
        <v>24.613412861590199</v>
      </c>
      <c r="BG1150">
        <v>30.844320742625499</v>
      </c>
      <c r="BH1150">
        <v>25.618882855722799</v>
      </c>
      <c r="BI1150">
        <v>12.4033299514214</v>
      </c>
      <c r="BJ1150">
        <v>17.635351563910099</v>
      </c>
      <c r="BK1150">
        <v>27.318115466796399</v>
      </c>
      <c r="BL1150">
        <v>20.5912995703953</v>
      </c>
    </row>
    <row r="1151" spans="1:64" x14ac:dyDescent="0.25">
      <c r="A1151" s="15" t="str">
        <f t="shared" si="34"/>
        <v>Net Loan Growth (last 4 qtrs)--37711</v>
      </c>
      <c r="B1151" s="15" t="str">
        <f t="shared" si="35"/>
        <v>Net Loan Growth (last 4 qtrs)</v>
      </c>
      <c r="C1151">
        <v>21</v>
      </c>
      <c r="D1151" s="22">
        <v>37711</v>
      </c>
      <c r="E1151">
        <v>-0.155</v>
      </c>
      <c r="F1151">
        <v>6.4</v>
      </c>
      <c r="G1151">
        <v>14.04</v>
      </c>
      <c r="H1151">
        <v>10.086321839080499</v>
      </c>
      <c r="I1151">
        <v>-5.5E-2</v>
      </c>
      <c r="J1151">
        <v>6.72</v>
      </c>
      <c r="K1151">
        <v>14.34</v>
      </c>
      <c r="L1151">
        <v>8.4908374384236396</v>
      </c>
      <c r="M1151">
        <v>-0.17</v>
      </c>
      <c r="N1151">
        <v>6.99</v>
      </c>
      <c r="O1151">
        <v>16.565000000000001</v>
      </c>
      <c r="P1151">
        <v>11.1333642138698</v>
      </c>
      <c r="Q1151">
        <v>2.1349999999999998</v>
      </c>
      <c r="R1151">
        <v>7.95</v>
      </c>
      <c r="S1151">
        <v>12.494999999999999</v>
      </c>
      <c r="T1151">
        <v>6.8078260869565197</v>
      </c>
      <c r="U1151">
        <v>-0.42</v>
      </c>
      <c r="V1151">
        <v>6.53</v>
      </c>
      <c r="W1151">
        <v>15.49</v>
      </c>
      <c r="X1151">
        <v>9.5633333333333308</v>
      </c>
      <c r="Y1151">
        <v>3.68</v>
      </c>
      <c r="Z1151">
        <v>9.7100000000000009</v>
      </c>
      <c r="AA1151">
        <v>15.22</v>
      </c>
      <c r="AB1151">
        <v>9.9118181818181803</v>
      </c>
      <c r="AC1151">
        <v>0.36749999999999999</v>
      </c>
      <c r="AD1151">
        <v>6.22</v>
      </c>
      <c r="AE1151">
        <v>12.365</v>
      </c>
      <c r="AF1151">
        <v>6.0828431372549003</v>
      </c>
      <c r="AG1151">
        <v>-0.33250000000000002</v>
      </c>
      <c r="AH1151">
        <v>6.5250000000000004</v>
      </c>
      <c r="AI1151">
        <v>10.407500000000001</v>
      </c>
      <c r="AJ1151">
        <v>6.7086956521739101</v>
      </c>
      <c r="AK1151">
        <v>0.87</v>
      </c>
      <c r="AL1151">
        <v>5.98</v>
      </c>
      <c r="AM1151">
        <v>14.234999999999999</v>
      </c>
      <c r="AN1151">
        <v>15.153857142857101</v>
      </c>
      <c r="AO1151">
        <v>-0.90500000000000003</v>
      </c>
      <c r="AP1151">
        <v>4.54</v>
      </c>
      <c r="AQ1151">
        <v>11.342499999999999</v>
      </c>
      <c r="AR1151">
        <v>5.6063736263736299</v>
      </c>
      <c r="AS1151">
        <v>3.665</v>
      </c>
      <c r="AT1151">
        <v>10.425000000000001</v>
      </c>
      <c r="AU1151">
        <v>18.739999999999998</v>
      </c>
      <c r="AV1151">
        <v>13.0879090909091</v>
      </c>
      <c r="AW1151">
        <v>0.73</v>
      </c>
      <c r="AX1151">
        <v>7.05</v>
      </c>
      <c r="AY1151">
        <v>13.72</v>
      </c>
      <c r="AZ1151">
        <v>8.5297584541062808</v>
      </c>
      <c r="BA1151">
        <v>0.58250000000000002</v>
      </c>
      <c r="BB1151">
        <v>8.32</v>
      </c>
      <c r="BC1151">
        <v>19.059999999999999</v>
      </c>
      <c r="BD1151">
        <v>14.609176470588199</v>
      </c>
      <c r="BE1151">
        <v>-2.9575</v>
      </c>
      <c r="BF1151">
        <v>2.29</v>
      </c>
      <c r="BG1151">
        <v>11.442500000000001</v>
      </c>
      <c r="BH1151">
        <v>2.21</v>
      </c>
      <c r="BI1151">
        <v>3.8975</v>
      </c>
      <c r="BJ1151">
        <v>16.245000000000001</v>
      </c>
      <c r="BK1151">
        <v>26.4025</v>
      </c>
      <c r="BL1151">
        <v>22.443620689655202</v>
      </c>
    </row>
    <row r="1152" spans="1:64" x14ac:dyDescent="0.25">
      <c r="A1152" s="15" t="str">
        <f t="shared" si="34"/>
        <v>Banks w/ Loan Growth (last 4 qtrs)--37711</v>
      </c>
      <c r="B1152" s="15" t="str">
        <f t="shared" si="35"/>
        <v>Banks w/ Loan Growth (last 4 qtrs)</v>
      </c>
      <c r="C1152">
        <v>22</v>
      </c>
      <c r="D1152" s="22">
        <v>37711</v>
      </c>
      <c r="F1152">
        <v>74.712643678160902</v>
      </c>
      <c r="J1152">
        <v>74.162679425837297</v>
      </c>
      <c r="N1152">
        <v>73.079857578840304</v>
      </c>
      <c r="R1152">
        <v>75</v>
      </c>
      <c r="V1152">
        <v>72.746781115879799</v>
      </c>
      <c r="Z1152">
        <v>80.769230769230802</v>
      </c>
      <c r="AD1152">
        <v>75.961538461538495</v>
      </c>
      <c r="AH1152">
        <v>70.9677419354839</v>
      </c>
      <c r="AI1152"/>
      <c r="AK1152"/>
      <c r="AL1152">
        <v>77.142857142857196</v>
      </c>
      <c r="AP1152">
        <v>71.891891891891902</v>
      </c>
      <c r="AT1152">
        <v>84.375</v>
      </c>
      <c r="AX1152">
        <v>77.830188679245296</v>
      </c>
      <c r="BB1152">
        <v>75.428571428571402</v>
      </c>
      <c r="BF1152">
        <v>51.923076923076898</v>
      </c>
      <c r="BJ1152">
        <v>84.297520661156994</v>
      </c>
    </row>
    <row r="1153" spans="1:64" x14ac:dyDescent="0.25">
      <c r="A1153" s="15" t="str">
        <f t="shared" si="34"/>
        <v>Equity / Assets--37802</v>
      </c>
      <c r="B1153" s="15" t="str">
        <f t="shared" si="35"/>
        <v>Equity / Assets</v>
      </c>
      <c r="C1153">
        <v>1</v>
      </c>
      <c r="D1153" s="22">
        <v>37802</v>
      </c>
      <c r="E1153">
        <v>9.0967325205514502</v>
      </c>
      <c r="F1153">
        <v>9.8811192279663196</v>
      </c>
      <c r="G1153">
        <v>11.287201194417401</v>
      </c>
      <c r="H1153">
        <v>10.676494222317899</v>
      </c>
      <c r="I1153">
        <v>8.5981152531064993</v>
      </c>
      <c r="J1153">
        <v>9.8475696418419592</v>
      </c>
      <c r="K1153">
        <v>12.1621621621622</v>
      </c>
      <c r="L1153">
        <v>10.780238430930201</v>
      </c>
      <c r="M1153">
        <v>8.3095219162226908</v>
      </c>
      <c r="N1153">
        <v>9.7000906427755105</v>
      </c>
      <c r="O1153">
        <v>12.028380849365201</v>
      </c>
      <c r="P1153">
        <v>10.75686600351</v>
      </c>
      <c r="Q1153">
        <v>9.2706363785631591</v>
      </c>
      <c r="R1153">
        <v>10.248163505396301</v>
      </c>
      <c r="S1153">
        <v>12.4397367659413</v>
      </c>
      <c r="T1153">
        <v>11.5301871622954</v>
      </c>
      <c r="U1153">
        <v>8.4479768475821597</v>
      </c>
      <c r="V1153">
        <v>9.5696545513091102</v>
      </c>
      <c r="W1153">
        <v>11.6703287391859</v>
      </c>
      <c r="X1153">
        <v>10.425084266020001</v>
      </c>
      <c r="Y1153">
        <v>8.7487578883544401</v>
      </c>
      <c r="Z1153">
        <v>9.9358169068774096</v>
      </c>
      <c r="AA1153">
        <v>11.1703705656714</v>
      </c>
      <c r="AB1153">
        <v>11.036749423734101</v>
      </c>
      <c r="AC1153">
        <v>8.5485612149076502</v>
      </c>
      <c r="AD1153">
        <v>10.291443348192701</v>
      </c>
      <c r="AE1153">
        <v>12.223627464374101</v>
      </c>
      <c r="AF1153">
        <v>10.781919161547901</v>
      </c>
      <c r="AG1153">
        <v>9.6392274910856894</v>
      </c>
      <c r="AH1153">
        <v>11.4046207077915</v>
      </c>
      <c r="AI1153">
        <v>15.3878409213089</v>
      </c>
      <c r="AJ1153">
        <v>13.639218930872399</v>
      </c>
      <c r="AK1153">
        <v>8.5758882162265007</v>
      </c>
      <c r="AL1153">
        <v>9.5868352349575794</v>
      </c>
      <c r="AM1153">
        <v>12.062189015573299</v>
      </c>
      <c r="AN1153">
        <v>10.620435985076501</v>
      </c>
      <c r="AO1153">
        <v>8.9167691065077506</v>
      </c>
      <c r="AP1153">
        <v>10.418395471444899</v>
      </c>
      <c r="AQ1153">
        <v>12.7194662184367</v>
      </c>
      <c r="AR1153">
        <v>11.196607235442301</v>
      </c>
      <c r="AS1153">
        <v>8.3990486627363197</v>
      </c>
      <c r="AT1153">
        <v>9.5541504235391894</v>
      </c>
      <c r="AU1153">
        <v>11.2541844978266</v>
      </c>
      <c r="AV1153">
        <v>10.2125459280093</v>
      </c>
      <c r="AW1153">
        <v>8.3570148507393807</v>
      </c>
      <c r="AX1153">
        <v>9.5277249601726695</v>
      </c>
      <c r="AY1153">
        <v>11.019188204957301</v>
      </c>
      <c r="AZ1153">
        <v>10.195194234653901</v>
      </c>
      <c r="BA1153">
        <v>8.3560364217058094</v>
      </c>
      <c r="BB1153">
        <v>9.5468216229598504</v>
      </c>
      <c r="BC1153">
        <v>11.980102583495899</v>
      </c>
      <c r="BD1153">
        <v>10.596962557697999</v>
      </c>
      <c r="BE1153">
        <v>9.1837678094703996</v>
      </c>
      <c r="BF1153">
        <v>10.8752376545364</v>
      </c>
      <c r="BG1153">
        <v>15.2239108572945</v>
      </c>
      <c r="BH1153">
        <v>15.372793591031501</v>
      </c>
      <c r="BI1153">
        <v>8.1466395112016308</v>
      </c>
      <c r="BJ1153">
        <v>9.1920508773161806</v>
      </c>
      <c r="BK1153">
        <v>10.485420078095499</v>
      </c>
      <c r="BL1153">
        <v>9.8386756621857696</v>
      </c>
    </row>
    <row r="1154" spans="1:64" x14ac:dyDescent="0.25">
      <c r="A1154" s="15" t="str">
        <f t="shared" si="34"/>
        <v>Total Risk Based Capital Ratio--37802</v>
      </c>
      <c r="B1154" s="15" t="str">
        <f t="shared" si="35"/>
        <v>Total Risk Based Capital Ratio</v>
      </c>
      <c r="C1154">
        <v>2</v>
      </c>
      <c r="D1154" s="22">
        <v>37802</v>
      </c>
      <c r="E1154">
        <v>12.53</v>
      </c>
      <c r="F1154">
        <v>14.285</v>
      </c>
      <c r="G1154">
        <v>17.272500000000001</v>
      </c>
      <c r="H1154">
        <v>15.768068181818199</v>
      </c>
      <c r="I1154">
        <v>11.71</v>
      </c>
      <c r="J1154">
        <v>14</v>
      </c>
      <c r="K1154">
        <v>17.88</v>
      </c>
      <c r="L1154">
        <v>15.7052141982864</v>
      </c>
      <c r="M1154">
        <v>12.03</v>
      </c>
      <c r="N1154">
        <v>14.49</v>
      </c>
      <c r="O1154">
        <v>19.07</v>
      </c>
      <c r="P1154">
        <v>17.1101875732708</v>
      </c>
      <c r="Q1154">
        <v>13.282500000000001</v>
      </c>
      <c r="R1154">
        <v>15.22</v>
      </c>
      <c r="S1154">
        <v>19.260000000000002</v>
      </c>
      <c r="T1154">
        <v>17.33625</v>
      </c>
      <c r="U1154">
        <v>11.467499999999999</v>
      </c>
      <c r="V1154">
        <v>13.29</v>
      </c>
      <c r="W1154">
        <v>16.8</v>
      </c>
      <c r="X1154">
        <v>14.974605263157899</v>
      </c>
      <c r="Y1154">
        <v>12.324999999999999</v>
      </c>
      <c r="Z1154">
        <v>14.12</v>
      </c>
      <c r="AA1154">
        <v>18.004999999999999</v>
      </c>
      <c r="AB1154">
        <v>16.316329113924098</v>
      </c>
      <c r="AC1154">
        <v>11.4725</v>
      </c>
      <c r="AD1154">
        <v>14.57</v>
      </c>
      <c r="AE1154">
        <v>17.97</v>
      </c>
      <c r="AF1154">
        <v>15.859117647058801</v>
      </c>
      <c r="AG1154">
        <v>12.855</v>
      </c>
      <c r="AH1154">
        <v>16.72</v>
      </c>
      <c r="AI1154">
        <v>22.45</v>
      </c>
      <c r="AJ1154">
        <v>22.5297802197802</v>
      </c>
      <c r="AK1154">
        <v>12.922499999999999</v>
      </c>
      <c r="AL1154">
        <v>14.955</v>
      </c>
      <c r="AM1154">
        <v>19.36</v>
      </c>
      <c r="AN1154">
        <v>16.345428571428599</v>
      </c>
      <c r="AO1154">
        <v>12.15</v>
      </c>
      <c r="AP1154">
        <v>15.154999999999999</v>
      </c>
      <c r="AQ1154">
        <v>19.074999999999999</v>
      </c>
      <c r="AR1154">
        <v>16.641830601092899</v>
      </c>
      <c r="AS1154">
        <v>11.25</v>
      </c>
      <c r="AT1154">
        <v>12.98</v>
      </c>
      <c r="AU1154">
        <v>15.845000000000001</v>
      </c>
      <c r="AV1154">
        <v>14.130814479638</v>
      </c>
      <c r="AW1154">
        <v>12.675000000000001</v>
      </c>
      <c r="AX1154">
        <v>14.29</v>
      </c>
      <c r="AY1154">
        <v>18.100000000000001</v>
      </c>
      <c r="AZ1154">
        <v>16.110952380952401</v>
      </c>
      <c r="BA1154">
        <v>11.32</v>
      </c>
      <c r="BB1154">
        <v>13.395</v>
      </c>
      <c r="BC1154">
        <v>17.1325</v>
      </c>
      <c r="BD1154">
        <v>15.0758333333333</v>
      </c>
      <c r="BE1154">
        <v>12.672499999999999</v>
      </c>
      <c r="BF1154">
        <v>14.705</v>
      </c>
      <c r="BG1154">
        <v>21.962499999999999</v>
      </c>
      <c r="BH1154">
        <v>30.504444444444399</v>
      </c>
      <c r="BI1154">
        <v>10.87</v>
      </c>
      <c r="BJ1154">
        <v>12.14</v>
      </c>
      <c r="BK1154">
        <v>15.06</v>
      </c>
      <c r="BL1154">
        <v>13.682268907563</v>
      </c>
    </row>
    <row r="1155" spans="1:64" x14ac:dyDescent="0.25">
      <c r="A1155" s="15" t="str">
        <f t="shared" ref="A1155:A1218" si="36">B1155&amp;"--"&amp;D1155</f>
        <v>Tier 1 Leverage Ratio--37802</v>
      </c>
      <c r="B1155" s="15" t="str">
        <f t="shared" ref="B1155:B1218" si="37">VLOOKUP(C1155,labels,2,FALSE)</f>
        <v>Tier 1 Leverage Ratio</v>
      </c>
      <c r="C1155">
        <v>3</v>
      </c>
      <c r="D1155" s="22">
        <v>37802</v>
      </c>
      <c r="E1155">
        <v>8.5950000000000006</v>
      </c>
      <c r="F1155">
        <v>9.3650000000000002</v>
      </c>
      <c r="G1155">
        <v>10.8325</v>
      </c>
      <c r="H1155">
        <v>10.165340909090901</v>
      </c>
      <c r="I1155">
        <v>8.09</v>
      </c>
      <c r="J1155">
        <v>9.27</v>
      </c>
      <c r="K1155">
        <v>11.26</v>
      </c>
      <c r="L1155">
        <v>10.1928396572827</v>
      </c>
      <c r="M1155">
        <v>7.91</v>
      </c>
      <c r="N1155">
        <v>9.11</v>
      </c>
      <c r="O1155">
        <v>11.32</v>
      </c>
      <c r="P1155">
        <v>10.252211801485</v>
      </c>
      <c r="Q1155">
        <v>8.6274999999999995</v>
      </c>
      <c r="R1155">
        <v>9.7100000000000009</v>
      </c>
      <c r="S1155">
        <v>12.395</v>
      </c>
      <c r="T1155">
        <v>10.6383333333333</v>
      </c>
      <c r="U1155">
        <v>8.0399999999999991</v>
      </c>
      <c r="V1155">
        <v>9.0399999999999991</v>
      </c>
      <c r="W1155">
        <v>10.702500000000001</v>
      </c>
      <c r="X1155">
        <v>9.8157675438596499</v>
      </c>
      <c r="Y1155">
        <v>8.0549999999999997</v>
      </c>
      <c r="Z1155">
        <v>9.49</v>
      </c>
      <c r="AA1155">
        <v>10.965</v>
      </c>
      <c r="AB1155">
        <v>10.872405063291099</v>
      </c>
      <c r="AC1155">
        <v>8.2125000000000004</v>
      </c>
      <c r="AD1155">
        <v>9.2100000000000009</v>
      </c>
      <c r="AE1155">
        <v>10.9575</v>
      </c>
      <c r="AF1155">
        <v>9.9613725490196092</v>
      </c>
      <c r="AG1155">
        <v>8.84</v>
      </c>
      <c r="AH1155">
        <v>11.1</v>
      </c>
      <c r="AI1155">
        <v>14.965</v>
      </c>
      <c r="AJ1155">
        <v>13.2462637362637</v>
      </c>
      <c r="AK1155">
        <v>8.1925000000000008</v>
      </c>
      <c r="AL1155">
        <v>9.375</v>
      </c>
      <c r="AM1155">
        <v>11.91</v>
      </c>
      <c r="AN1155">
        <v>10.265285714285699</v>
      </c>
      <c r="AO1155">
        <v>8.26</v>
      </c>
      <c r="AP1155">
        <v>9.7550000000000008</v>
      </c>
      <c r="AQ1155">
        <v>11.9825</v>
      </c>
      <c r="AR1155">
        <v>10.605081967213099</v>
      </c>
      <c r="AS1155">
        <v>7.98</v>
      </c>
      <c r="AT1155">
        <v>8.9600000000000009</v>
      </c>
      <c r="AU1155">
        <v>10.3375</v>
      </c>
      <c r="AV1155">
        <v>9.5855203619909499</v>
      </c>
      <c r="AW1155">
        <v>8.0549999999999997</v>
      </c>
      <c r="AX1155">
        <v>9.11</v>
      </c>
      <c r="AY1155">
        <v>10.44</v>
      </c>
      <c r="AZ1155">
        <v>9.6847089947089895</v>
      </c>
      <c r="BA1155">
        <v>8.0574999999999992</v>
      </c>
      <c r="BB1155">
        <v>9.1649999999999991</v>
      </c>
      <c r="BC1155">
        <v>11.154999999999999</v>
      </c>
      <c r="BD1155">
        <v>10.2157142857143</v>
      </c>
      <c r="BE1155">
        <v>8.1824999999999992</v>
      </c>
      <c r="BF1155">
        <v>9.35</v>
      </c>
      <c r="BG1155">
        <v>15.4025</v>
      </c>
      <c r="BH1155">
        <v>15.1512962962963</v>
      </c>
      <c r="BI1155">
        <v>7.91</v>
      </c>
      <c r="BJ1155">
        <v>8.9600000000000009</v>
      </c>
      <c r="BK1155">
        <v>9.86</v>
      </c>
      <c r="BL1155">
        <v>9.5898319327731105</v>
      </c>
    </row>
    <row r="1156" spans="1:64" x14ac:dyDescent="0.25">
      <c r="A1156" s="15" t="str">
        <f t="shared" si="36"/>
        <v>ALLL / Nonaccrual Loans--37802</v>
      </c>
      <c r="B1156" s="15" t="str">
        <f t="shared" si="37"/>
        <v>ALLL / Nonaccrual Loans</v>
      </c>
      <c r="C1156">
        <v>4</v>
      </c>
      <c r="D1156" s="22">
        <v>37802</v>
      </c>
      <c r="E1156">
        <v>140</v>
      </c>
      <c r="F1156">
        <v>268.341708542714</v>
      </c>
      <c r="G1156">
        <v>1033.96226415094</v>
      </c>
      <c r="H1156">
        <v>2164.7217668029198</v>
      </c>
      <c r="I1156">
        <v>114.018540073163</v>
      </c>
      <c r="J1156">
        <v>227.15029910982599</v>
      </c>
      <c r="K1156">
        <v>679.59784411276996</v>
      </c>
      <c r="L1156">
        <v>1007.38121359118</v>
      </c>
      <c r="M1156">
        <v>117.004497926281</v>
      </c>
      <c r="N1156">
        <v>241.917808219178</v>
      </c>
      <c r="O1156">
        <v>624.55834771474701</v>
      </c>
      <c r="P1156">
        <v>876.62098248326299</v>
      </c>
      <c r="Q1156">
        <v>102.79503105590101</v>
      </c>
      <c r="R1156">
        <v>218.848167539267</v>
      </c>
      <c r="S1156">
        <v>379.67032967032998</v>
      </c>
      <c r="T1156">
        <v>502.02418351155399</v>
      </c>
      <c r="U1156">
        <v>118.648245323426</v>
      </c>
      <c r="V1156">
        <v>248.89880952381</v>
      </c>
      <c r="W1156">
        <v>729.83307453416103</v>
      </c>
      <c r="X1156">
        <v>1133.70873839367</v>
      </c>
      <c r="Y1156">
        <v>122.48941458026501</v>
      </c>
      <c r="Z1156">
        <v>195.38116591928301</v>
      </c>
      <c r="AA1156">
        <v>433.29611376354001</v>
      </c>
      <c r="AB1156">
        <v>809.37437152350503</v>
      </c>
      <c r="AC1156">
        <v>99.513776337115104</v>
      </c>
      <c r="AD1156">
        <v>201.20481927710799</v>
      </c>
      <c r="AE1156">
        <v>470.11070110701098</v>
      </c>
      <c r="AF1156">
        <v>1229.2887851380499</v>
      </c>
      <c r="AG1156">
        <v>187.96080547904401</v>
      </c>
      <c r="AH1156">
        <v>580.15211977234105</v>
      </c>
      <c r="AI1156">
        <v>2092.0634920634898</v>
      </c>
      <c r="AJ1156">
        <v>165029.77410744599</v>
      </c>
      <c r="AK1156">
        <v>75.037615499254798</v>
      </c>
      <c r="AL1156">
        <v>134.87782312534401</v>
      </c>
      <c r="AM1156">
        <v>218.319886093972</v>
      </c>
      <c r="AN1156">
        <v>293.86516387987899</v>
      </c>
      <c r="AO1156">
        <v>113.513245629843</v>
      </c>
      <c r="AP1156">
        <v>241.63857355807801</v>
      </c>
      <c r="AQ1156">
        <v>687.08333333333303</v>
      </c>
      <c r="AR1156">
        <v>1234.9068890619801</v>
      </c>
      <c r="AS1156">
        <v>119.170293443655</v>
      </c>
      <c r="AT1156">
        <v>236.04415670650701</v>
      </c>
      <c r="AU1156">
        <v>735.49107142857099</v>
      </c>
      <c r="AV1156">
        <v>1000.67947244569</v>
      </c>
      <c r="AW1156">
        <v>95.7889445086211</v>
      </c>
      <c r="AX1156">
        <v>213.16102198455101</v>
      </c>
      <c r="AY1156">
        <v>587.63935340022294</v>
      </c>
      <c r="AZ1156">
        <v>668.12029899145398</v>
      </c>
      <c r="BA1156">
        <v>108.135593220339</v>
      </c>
      <c r="BB1156">
        <v>204.778156996587</v>
      </c>
      <c r="BC1156">
        <v>707.69230769230796</v>
      </c>
      <c r="BD1156">
        <v>1464.69165934342</v>
      </c>
      <c r="BE1156">
        <v>148.87989626931301</v>
      </c>
      <c r="BF1156">
        <v>336.51102239741101</v>
      </c>
      <c r="BG1156">
        <v>1015.6818181818199</v>
      </c>
      <c r="BH1156">
        <v>1177.28128803872</v>
      </c>
      <c r="BI1156">
        <v>156.207819413159</v>
      </c>
      <c r="BJ1156">
        <v>375.14268050874898</v>
      </c>
      <c r="BK1156">
        <v>1028.53393730227</v>
      </c>
      <c r="BL1156">
        <v>2002.9979734856499</v>
      </c>
    </row>
    <row r="1157" spans="1:64" x14ac:dyDescent="0.25">
      <c r="A1157" s="15" t="str">
        <f t="shared" si="36"/>
        <v>[NCL + OREO] / [Total Loans + OREO]--37802</v>
      </c>
      <c r="B1157" s="15" t="str">
        <f t="shared" si="37"/>
        <v>[NCL + OREO] / [Total Loans + OREO]</v>
      </c>
      <c r="C1157">
        <v>5</v>
      </c>
      <c r="D1157" s="22">
        <v>37802</v>
      </c>
      <c r="E1157">
        <v>0.57817023387848498</v>
      </c>
      <c r="F1157">
        <v>1.23103460940242</v>
      </c>
      <c r="G1157">
        <v>2.0392206095345702</v>
      </c>
      <c r="H1157">
        <v>1.5581154809695099</v>
      </c>
      <c r="I1157">
        <v>0.40652815303707701</v>
      </c>
      <c r="J1157">
        <v>1.06424244425004</v>
      </c>
      <c r="K1157">
        <v>2.0029589683946498</v>
      </c>
      <c r="L1157">
        <v>1.46204815375176</v>
      </c>
      <c r="M1157">
        <v>0.30403784531205502</v>
      </c>
      <c r="N1157">
        <v>0.88434591069490198</v>
      </c>
      <c r="O1157">
        <v>1.8595912595180999</v>
      </c>
      <c r="P1157">
        <v>1.33015871918302</v>
      </c>
      <c r="Q1157">
        <v>0.95913809003101003</v>
      </c>
      <c r="R1157">
        <v>1.4550833921888799</v>
      </c>
      <c r="S1157">
        <v>2.2530320531608599</v>
      </c>
      <c r="T1157">
        <v>2.1963384536736399</v>
      </c>
      <c r="U1157">
        <v>0.28113546795791799</v>
      </c>
      <c r="V1157">
        <v>0.85143863769817996</v>
      </c>
      <c r="W1157">
        <v>1.7143029783973001</v>
      </c>
      <c r="X1157">
        <v>1.3218450379836699</v>
      </c>
      <c r="Y1157">
        <v>0.70486948740253996</v>
      </c>
      <c r="Z1157">
        <v>1.43882613744326</v>
      </c>
      <c r="AA1157">
        <v>2.3047067930465199</v>
      </c>
      <c r="AB1157">
        <v>1.8189176121809301</v>
      </c>
      <c r="AC1157">
        <v>0.53287292084661197</v>
      </c>
      <c r="AD1157">
        <v>1.26707148259672</v>
      </c>
      <c r="AE1157">
        <v>2.3612629394967</v>
      </c>
      <c r="AF1157">
        <v>1.66613956339368</v>
      </c>
      <c r="AG1157">
        <v>0.31193261266869499</v>
      </c>
      <c r="AH1157">
        <v>1.02226836865529</v>
      </c>
      <c r="AI1157">
        <v>1.97037356621154</v>
      </c>
      <c r="AJ1157">
        <v>1.3770621942961701</v>
      </c>
      <c r="AK1157">
        <v>0.85116263881600396</v>
      </c>
      <c r="AL1157">
        <v>1.2721719141443499</v>
      </c>
      <c r="AM1157">
        <v>2.3923424826410802</v>
      </c>
      <c r="AN1157">
        <v>1.8294530472624</v>
      </c>
      <c r="AO1157">
        <v>0.39258806398882301</v>
      </c>
      <c r="AP1157">
        <v>1.18072542171974</v>
      </c>
      <c r="AQ1157">
        <v>2.22301941893175</v>
      </c>
      <c r="AR1157">
        <v>1.6053638786205</v>
      </c>
      <c r="AS1157">
        <v>0.31592133177842002</v>
      </c>
      <c r="AT1157">
        <v>0.98687936213284</v>
      </c>
      <c r="AU1157">
        <v>1.8722404380105999</v>
      </c>
      <c r="AV1157">
        <v>1.3538473006757601</v>
      </c>
      <c r="AW1157">
        <v>0.46310929917598098</v>
      </c>
      <c r="AX1157">
        <v>1.0792099368764001</v>
      </c>
      <c r="AY1157">
        <v>2.0485305896043902</v>
      </c>
      <c r="AZ1157">
        <v>1.5183579689801201</v>
      </c>
      <c r="BA1157">
        <v>0.30665907588542402</v>
      </c>
      <c r="BB1157">
        <v>1.0262615580035099</v>
      </c>
      <c r="BC1157">
        <v>2.2158217385109702</v>
      </c>
      <c r="BD1157">
        <v>1.5287957312121001</v>
      </c>
      <c r="BE1157">
        <v>0.43730487268213197</v>
      </c>
      <c r="BF1157">
        <v>1.0475428000132301</v>
      </c>
      <c r="BG1157">
        <v>1.7348849595047899</v>
      </c>
      <c r="BH1157">
        <v>1.4083901775254399</v>
      </c>
      <c r="BI1157">
        <v>0.13588900014304101</v>
      </c>
      <c r="BJ1157">
        <v>0.51645709372130399</v>
      </c>
      <c r="BK1157">
        <v>1.3334702854242699</v>
      </c>
      <c r="BL1157">
        <v>0.94341564600331396</v>
      </c>
    </row>
    <row r="1158" spans="1:64" x14ac:dyDescent="0.25">
      <c r="A1158" s="15" t="str">
        <f t="shared" si="36"/>
        <v>[Noncurrent + Delinquent Loans] / [Capital + ALLL]--37802</v>
      </c>
      <c r="B1158" s="15" t="str">
        <f t="shared" si="37"/>
        <v>[Noncurrent + Delinquent Loans] / [Capital + ALLL]</v>
      </c>
      <c r="C1158">
        <v>6</v>
      </c>
      <c r="D1158" s="22">
        <v>37802</v>
      </c>
      <c r="E1158">
        <v>8.3319892209499198</v>
      </c>
      <c r="F1158">
        <v>14.494019660025399</v>
      </c>
      <c r="G1158">
        <v>21.632894022558698</v>
      </c>
      <c r="H1158">
        <v>17.0807995905658</v>
      </c>
      <c r="I1158">
        <v>6.5206776095857002</v>
      </c>
      <c r="J1158">
        <v>12.681418034737099</v>
      </c>
      <c r="K1158">
        <v>21.114551083591302</v>
      </c>
      <c r="L1158">
        <v>15.5948932045075</v>
      </c>
      <c r="M1158">
        <v>4.6580486748032097</v>
      </c>
      <c r="N1158">
        <v>10.462611089499999</v>
      </c>
      <c r="O1158">
        <v>18.838028169014098</v>
      </c>
      <c r="P1158">
        <v>13.362351935825799</v>
      </c>
      <c r="Q1158">
        <v>12.411994535378099</v>
      </c>
      <c r="R1158">
        <v>19.355953817485201</v>
      </c>
      <c r="S1158">
        <v>32.857036864380703</v>
      </c>
      <c r="T1158">
        <v>24.553591150088</v>
      </c>
      <c r="U1158">
        <v>6.01798655748751</v>
      </c>
      <c r="V1158">
        <v>11.872816934080101</v>
      </c>
      <c r="W1158">
        <v>20.123511250676199</v>
      </c>
      <c r="X1158">
        <v>14.822669130512001</v>
      </c>
      <c r="Y1158">
        <v>7.2069115193575604</v>
      </c>
      <c r="Z1158">
        <v>16.308</v>
      </c>
      <c r="AA1158">
        <v>23.415056366895101</v>
      </c>
      <c r="AB1158">
        <v>18.5457937225375</v>
      </c>
      <c r="AC1158">
        <v>7.6380147809160697</v>
      </c>
      <c r="AD1158">
        <v>13.3076007939923</v>
      </c>
      <c r="AE1158">
        <v>22.3140063341603</v>
      </c>
      <c r="AF1158">
        <v>16.6763055795568</v>
      </c>
      <c r="AG1158">
        <v>3.7042269062748199</v>
      </c>
      <c r="AH1158">
        <v>10.931174089068801</v>
      </c>
      <c r="AI1158">
        <v>18.344420540172699</v>
      </c>
      <c r="AJ1158">
        <v>12.348876174536199</v>
      </c>
      <c r="AK1158">
        <v>8.6150103120725294</v>
      </c>
      <c r="AL1158">
        <v>17.211799429830702</v>
      </c>
      <c r="AM1158">
        <v>25.6688720931825</v>
      </c>
      <c r="AN1158">
        <v>18.993589329541699</v>
      </c>
      <c r="AO1158">
        <v>5.8297206672559199</v>
      </c>
      <c r="AP1158">
        <v>12.351282216806799</v>
      </c>
      <c r="AQ1158">
        <v>21.051991522812099</v>
      </c>
      <c r="AR1158">
        <v>15.4155344662024</v>
      </c>
      <c r="AS1158">
        <v>6.2092563312129698</v>
      </c>
      <c r="AT1158">
        <v>12.5798165332781</v>
      </c>
      <c r="AU1158">
        <v>21.7548916449255</v>
      </c>
      <c r="AV1158">
        <v>15.828069735158101</v>
      </c>
      <c r="AW1158">
        <v>8.7284663219869199</v>
      </c>
      <c r="AX1158">
        <v>15.2512640594366</v>
      </c>
      <c r="AY1158">
        <v>24.320672782813201</v>
      </c>
      <c r="AZ1158">
        <v>17.961841617008702</v>
      </c>
      <c r="BA1158">
        <v>6.1875534405107002</v>
      </c>
      <c r="BB1158">
        <v>12.2232485355952</v>
      </c>
      <c r="BC1158">
        <v>20.5740458096959</v>
      </c>
      <c r="BD1158">
        <v>15.4530128219058</v>
      </c>
      <c r="BE1158">
        <v>6.5394236905175802</v>
      </c>
      <c r="BF1158">
        <v>13.2516623632027</v>
      </c>
      <c r="BG1158">
        <v>19.2246597439452</v>
      </c>
      <c r="BH1158">
        <v>13.1341438464629</v>
      </c>
      <c r="BI1158">
        <v>3.5134784301847599</v>
      </c>
      <c r="BJ1158">
        <v>8.8036529680365305</v>
      </c>
      <c r="BK1158">
        <v>16.076696165191699</v>
      </c>
      <c r="BL1158">
        <v>12.3698746731594</v>
      </c>
    </row>
    <row r="1159" spans="1:64" x14ac:dyDescent="0.25">
      <c r="A1159" s="15" t="str">
        <f t="shared" si="36"/>
        <v xml:space="preserve">  Ag [NCL+DQ] / [Capital + ALLL]--37802</v>
      </c>
      <c r="B1159" s="15" t="str">
        <f t="shared" si="37"/>
        <v xml:space="preserve">  Ag [NCL+DQ] / [Capital + ALLL]</v>
      </c>
      <c r="C1159">
        <v>7</v>
      </c>
      <c r="D1159" s="22">
        <v>37802</v>
      </c>
      <c r="E1159">
        <v>0</v>
      </c>
      <c r="F1159">
        <v>0.18689077954141201</v>
      </c>
      <c r="G1159">
        <v>2.9081013839569199</v>
      </c>
      <c r="H1159">
        <v>3.0387570211460502</v>
      </c>
      <c r="I1159">
        <v>0</v>
      </c>
      <c r="J1159">
        <v>0.15194419504109399</v>
      </c>
      <c r="K1159">
        <v>3.1811325928973</v>
      </c>
      <c r="L1159">
        <v>2.4670015757948902</v>
      </c>
      <c r="M1159">
        <v>0</v>
      </c>
      <c r="N1159">
        <v>0</v>
      </c>
      <c r="O1159">
        <v>0.913697150926157</v>
      </c>
      <c r="P1159">
        <v>1.28872482467422</v>
      </c>
      <c r="Q1159">
        <v>0</v>
      </c>
      <c r="R1159">
        <v>0</v>
      </c>
      <c r="S1159">
        <v>0</v>
      </c>
      <c r="T1159">
        <v>0</v>
      </c>
      <c r="U1159">
        <v>0</v>
      </c>
      <c r="V1159">
        <v>0</v>
      </c>
      <c r="W1159">
        <v>2.1169631565033602</v>
      </c>
      <c r="X1159">
        <v>1.73427761169846</v>
      </c>
      <c r="Y1159">
        <v>0</v>
      </c>
      <c r="Z1159">
        <v>0.60671651580742503</v>
      </c>
      <c r="AA1159">
        <v>4.6920647057248601</v>
      </c>
      <c r="AB1159">
        <v>4.4126045025348999</v>
      </c>
      <c r="AC1159">
        <v>0.209870169762708</v>
      </c>
      <c r="AD1159">
        <v>3.3788185509942799</v>
      </c>
      <c r="AE1159">
        <v>9.1493406106783297</v>
      </c>
      <c r="AF1159">
        <v>5.6600631172796696</v>
      </c>
      <c r="AG1159">
        <v>6.8315343626178396E-3</v>
      </c>
      <c r="AH1159">
        <v>1.0809231668127399</v>
      </c>
      <c r="AI1159">
        <v>3.29037288024373</v>
      </c>
      <c r="AJ1159">
        <v>3.2079583666098999</v>
      </c>
      <c r="AK1159">
        <v>0</v>
      </c>
      <c r="AL1159">
        <v>6.1862514333997198E-2</v>
      </c>
      <c r="AM1159">
        <v>2.5315673093823698</v>
      </c>
      <c r="AN1159">
        <v>1.9153569474738701</v>
      </c>
      <c r="AO1159">
        <v>3.7116450014230903E-2</v>
      </c>
      <c r="AP1159">
        <v>2.1274405833508201</v>
      </c>
      <c r="AQ1159">
        <v>7.6845524123611897</v>
      </c>
      <c r="AR1159">
        <v>4.7262104748610003</v>
      </c>
      <c r="AS1159">
        <v>0</v>
      </c>
      <c r="AT1159">
        <v>0</v>
      </c>
      <c r="AU1159">
        <v>2.5238181759570502</v>
      </c>
      <c r="AV1159">
        <v>2.11911575577889</v>
      </c>
      <c r="AW1159">
        <v>0</v>
      </c>
      <c r="AX1159">
        <v>0</v>
      </c>
      <c r="AY1159">
        <v>0.67155009951765099</v>
      </c>
      <c r="AZ1159">
        <v>1.1787584587334801</v>
      </c>
      <c r="BA1159">
        <v>0</v>
      </c>
      <c r="BB1159">
        <v>0</v>
      </c>
      <c r="BC1159">
        <v>0.52190620593881099</v>
      </c>
      <c r="BD1159">
        <v>0.96390016300456605</v>
      </c>
      <c r="BE1159">
        <v>0</v>
      </c>
      <c r="BF1159">
        <v>0.54918235330291598</v>
      </c>
      <c r="BG1159">
        <v>1.89859119032903</v>
      </c>
      <c r="BH1159">
        <v>1.1077154860893901</v>
      </c>
      <c r="BI1159">
        <v>0</v>
      </c>
      <c r="BJ1159">
        <v>0</v>
      </c>
      <c r="BK1159">
        <v>0</v>
      </c>
      <c r="BL1159">
        <v>0.37502010584471701</v>
      </c>
    </row>
    <row r="1160" spans="1:64" x14ac:dyDescent="0.25">
      <c r="A1160" s="15" t="str">
        <f t="shared" si="36"/>
        <v xml:space="preserve">  CLD [NCL+DQ] / [Capital + ALLL]--37802</v>
      </c>
      <c r="B1160" s="15" t="str">
        <f t="shared" si="37"/>
        <v xml:space="preserve">  CLD [NCL+DQ] / [Capital + ALLL]</v>
      </c>
      <c r="C1160">
        <v>8</v>
      </c>
      <c r="D1160" s="22">
        <v>37802</v>
      </c>
      <c r="E1160">
        <v>0</v>
      </c>
      <c r="F1160">
        <v>0</v>
      </c>
      <c r="G1160">
        <v>0.28600517558390598</v>
      </c>
      <c r="H1160">
        <v>0.46408128069098897</v>
      </c>
      <c r="I1160">
        <v>0</v>
      </c>
      <c r="J1160">
        <v>0</v>
      </c>
      <c r="K1160">
        <v>0</v>
      </c>
      <c r="L1160">
        <v>0.51234148623967002</v>
      </c>
      <c r="M1160">
        <v>0</v>
      </c>
      <c r="N1160">
        <v>0</v>
      </c>
      <c r="O1160">
        <v>0.26400603442364401</v>
      </c>
      <c r="P1160">
        <v>0.63330968348109895</v>
      </c>
      <c r="Q1160">
        <v>0</v>
      </c>
      <c r="R1160">
        <v>0</v>
      </c>
      <c r="S1160">
        <v>0.247659368593315</v>
      </c>
      <c r="T1160">
        <v>0.95399736197997997</v>
      </c>
      <c r="U1160">
        <v>0</v>
      </c>
      <c r="V1160">
        <v>0</v>
      </c>
      <c r="W1160">
        <v>0</v>
      </c>
      <c r="X1160">
        <v>0.52716347854833401</v>
      </c>
      <c r="Y1160">
        <v>0</v>
      </c>
      <c r="Z1160">
        <v>0</v>
      </c>
      <c r="AA1160">
        <v>0.235394087081093</v>
      </c>
      <c r="AB1160">
        <v>0.51397425825570997</v>
      </c>
      <c r="AC1160">
        <v>0</v>
      </c>
      <c r="AD1160">
        <v>0</v>
      </c>
      <c r="AE1160">
        <v>0</v>
      </c>
      <c r="AF1160">
        <v>0.40118330275225</v>
      </c>
      <c r="AG1160">
        <v>0</v>
      </c>
      <c r="AH1160">
        <v>0</v>
      </c>
      <c r="AI1160">
        <v>0</v>
      </c>
      <c r="AJ1160">
        <v>0.52432015250418496</v>
      </c>
      <c r="AK1160">
        <v>0</v>
      </c>
      <c r="AL1160">
        <v>0</v>
      </c>
      <c r="AM1160">
        <v>1.07026771248276</v>
      </c>
      <c r="AN1160">
        <v>0.80560365263752698</v>
      </c>
      <c r="AO1160">
        <v>0</v>
      </c>
      <c r="AP1160">
        <v>0</v>
      </c>
      <c r="AQ1160">
        <v>0</v>
      </c>
      <c r="AR1160">
        <v>0.25393835054097702</v>
      </c>
      <c r="AS1160">
        <v>0</v>
      </c>
      <c r="AT1160">
        <v>0</v>
      </c>
      <c r="AU1160">
        <v>0.28106034885548198</v>
      </c>
      <c r="AV1160">
        <v>0.69166171318289604</v>
      </c>
      <c r="AW1160">
        <v>0</v>
      </c>
      <c r="AX1160">
        <v>0</v>
      </c>
      <c r="AY1160">
        <v>0.18178952010052599</v>
      </c>
      <c r="AZ1160">
        <v>0.70053612703428503</v>
      </c>
      <c r="BA1160">
        <v>0</v>
      </c>
      <c r="BB1160">
        <v>0</v>
      </c>
      <c r="BC1160">
        <v>0</v>
      </c>
      <c r="BD1160">
        <v>0.49542685962847799</v>
      </c>
      <c r="BE1160">
        <v>0</v>
      </c>
      <c r="BF1160">
        <v>0</v>
      </c>
      <c r="BG1160">
        <v>0.121444948709879</v>
      </c>
      <c r="BH1160">
        <v>0.58642563753121901</v>
      </c>
      <c r="BI1160">
        <v>0</v>
      </c>
      <c r="BJ1160">
        <v>0</v>
      </c>
      <c r="BK1160">
        <v>0.28591851322373102</v>
      </c>
      <c r="BL1160">
        <v>0.79399520782171495</v>
      </c>
    </row>
    <row r="1161" spans="1:64" x14ac:dyDescent="0.25">
      <c r="A1161" s="15" t="str">
        <f t="shared" si="36"/>
        <v xml:space="preserve">  CRE [NCL+DQ] / [Capital + ALLL]--37802</v>
      </c>
      <c r="B1161" s="15" t="str">
        <f t="shared" si="37"/>
        <v xml:space="preserve">  CRE [NCL+DQ] / [Capital + ALLL]</v>
      </c>
      <c r="C1161">
        <v>9</v>
      </c>
      <c r="D1161" s="22">
        <v>37802</v>
      </c>
      <c r="E1161">
        <v>0</v>
      </c>
      <c r="F1161">
        <v>1.18356459306002</v>
      </c>
      <c r="G1161">
        <v>4.0973251249573499</v>
      </c>
      <c r="H1161">
        <v>2.7026832862296999</v>
      </c>
      <c r="I1161">
        <v>0</v>
      </c>
      <c r="J1161">
        <v>0.796080832823025</v>
      </c>
      <c r="K1161">
        <v>4.3172898161536901</v>
      </c>
      <c r="L1161">
        <v>2.9412373036737001</v>
      </c>
      <c r="M1161">
        <v>0</v>
      </c>
      <c r="N1161">
        <v>1.0526315789473699</v>
      </c>
      <c r="O1161">
        <v>4.1416211293260501</v>
      </c>
      <c r="P1161">
        <v>2.98868879842715</v>
      </c>
      <c r="Q1161">
        <v>0</v>
      </c>
      <c r="R1161">
        <v>2.0185325966896901</v>
      </c>
      <c r="S1161">
        <v>5.11093376247634</v>
      </c>
      <c r="T1161">
        <v>4.8199818531076204</v>
      </c>
      <c r="U1161">
        <v>0</v>
      </c>
      <c r="V1161">
        <v>0.77519496059971704</v>
      </c>
      <c r="W1161">
        <v>4.3144987398148604</v>
      </c>
      <c r="X1161">
        <v>3.0660338047379398</v>
      </c>
      <c r="Y1161">
        <v>0</v>
      </c>
      <c r="Z1161">
        <v>1.1570561456752699</v>
      </c>
      <c r="AA1161">
        <v>5.6473910101091596</v>
      </c>
      <c r="AB1161">
        <v>3.5173809670341898</v>
      </c>
      <c r="AC1161">
        <v>0</v>
      </c>
      <c r="AD1161">
        <v>0.47077330141149099</v>
      </c>
      <c r="AE1161">
        <v>2.3146833728278602</v>
      </c>
      <c r="AF1161">
        <v>2.2651368793914002</v>
      </c>
      <c r="AG1161">
        <v>0</v>
      </c>
      <c r="AH1161">
        <v>0</v>
      </c>
      <c r="AI1161">
        <v>1.51970237094187</v>
      </c>
      <c r="AJ1161">
        <v>1.54707388496929</v>
      </c>
      <c r="AK1161">
        <v>0.21770897261533001</v>
      </c>
      <c r="AL1161">
        <v>3.2675712203890099</v>
      </c>
      <c r="AM1161">
        <v>6.7152584143881597</v>
      </c>
      <c r="AN1161">
        <v>4.5249772122076797</v>
      </c>
      <c r="AO1161">
        <v>0</v>
      </c>
      <c r="AP1161">
        <v>0.29742166702371398</v>
      </c>
      <c r="AQ1161">
        <v>2.4425920097806402</v>
      </c>
      <c r="AR1161">
        <v>1.94707208493428</v>
      </c>
      <c r="AS1161">
        <v>0</v>
      </c>
      <c r="AT1161">
        <v>1.1335755357030699</v>
      </c>
      <c r="AU1161">
        <v>5.4410367527748402</v>
      </c>
      <c r="AV1161">
        <v>3.4552979662087</v>
      </c>
      <c r="AW1161">
        <v>0</v>
      </c>
      <c r="AX1161">
        <v>1.05765446674538</v>
      </c>
      <c r="AY1161">
        <v>5.2892265610665197</v>
      </c>
      <c r="AZ1161">
        <v>3.6631790668594499</v>
      </c>
      <c r="BA1161">
        <v>0</v>
      </c>
      <c r="BB1161">
        <v>0.69087758036783398</v>
      </c>
      <c r="BC1161">
        <v>3.6843406649013999</v>
      </c>
      <c r="BD1161">
        <v>2.57341602090515</v>
      </c>
      <c r="BE1161">
        <v>0</v>
      </c>
      <c r="BF1161">
        <v>2.11792369262669</v>
      </c>
      <c r="BG1161">
        <v>5.9522619223107904</v>
      </c>
      <c r="BH1161">
        <v>3.7377312749670399</v>
      </c>
      <c r="BI1161">
        <v>0</v>
      </c>
      <c r="BJ1161">
        <v>0.729201193238316</v>
      </c>
      <c r="BK1161">
        <v>5.1087402544111598</v>
      </c>
      <c r="BL1161">
        <v>3.4399392038440699</v>
      </c>
    </row>
    <row r="1162" spans="1:64" x14ac:dyDescent="0.25">
      <c r="A1162" s="15" t="str">
        <f t="shared" si="36"/>
        <v xml:space="preserve">  Res RE [NCL+DQ] / [Capital + ALLL]--37802</v>
      </c>
      <c r="B1162" s="15" t="str">
        <f t="shared" si="37"/>
        <v xml:space="preserve">  Res RE [NCL+DQ] / [Capital + ALLL]</v>
      </c>
      <c r="C1162">
        <v>10</v>
      </c>
      <c r="D1162" s="22">
        <v>37802</v>
      </c>
      <c r="E1162">
        <v>0.32052455284593001</v>
      </c>
      <c r="F1162">
        <v>1.6254643025478199</v>
      </c>
      <c r="G1162">
        <v>3.4302747651626802</v>
      </c>
      <c r="H1162">
        <v>2.9555089805821</v>
      </c>
      <c r="I1162">
        <v>0.10819583446037299</v>
      </c>
      <c r="J1162">
        <v>1.2918184829413699</v>
      </c>
      <c r="K1162">
        <v>3.8057436376371698</v>
      </c>
      <c r="L1162">
        <v>2.60993626026832</v>
      </c>
      <c r="M1162">
        <v>0.29071688140072699</v>
      </c>
      <c r="N1162">
        <v>1.8809907540927999</v>
      </c>
      <c r="O1162">
        <v>4.6143425620184599</v>
      </c>
      <c r="P1162">
        <v>3.2198290363631998</v>
      </c>
      <c r="Q1162">
        <v>4.2005167085280197</v>
      </c>
      <c r="R1162">
        <v>7.5538975458935402</v>
      </c>
      <c r="S1162">
        <v>11.3678445631942</v>
      </c>
      <c r="T1162">
        <v>7.8398431238102404</v>
      </c>
      <c r="U1162">
        <v>0.15280542432885</v>
      </c>
      <c r="V1162">
        <v>1.52220553179004</v>
      </c>
      <c r="W1162">
        <v>3.9175394164014898</v>
      </c>
      <c r="X1162">
        <v>2.7273989969077399</v>
      </c>
      <c r="Y1162">
        <v>0.18166075321753</v>
      </c>
      <c r="Z1162">
        <v>1.53869945101678</v>
      </c>
      <c r="AA1162">
        <v>2.84177308690187</v>
      </c>
      <c r="AB1162">
        <v>2.5119652775196601</v>
      </c>
      <c r="AC1162">
        <v>0</v>
      </c>
      <c r="AD1162">
        <v>0.48160798105779301</v>
      </c>
      <c r="AE1162">
        <v>1.5043743026994001</v>
      </c>
      <c r="AF1162">
        <v>1.0558251760222599</v>
      </c>
      <c r="AG1162">
        <v>0</v>
      </c>
      <c r="AH1162">
        <v>0.356415478615071</v>
      </c>
      <c r="AI1162">
        <v>1.2326524799705401</v>
      </c>
      <c r="AJ1162">
        <v>0.81276639177088705</v>
      </c>
      <c r="AK1162">
        <v>1.6710071756989999</v>
      </c>
      <c r="AL1162">
        <v>4.8155584149664499</v>
      </c>
      <c r="AM1162">
        <v>7.667174819275</v>
      </c>
      <c r="AN1162">
        <v>5.6953197751739797</v>
      </c>
      <c r="AO1162">
        <v>0</v>
      </c>
      <c r="AP1162">
        <v>0.69631004705833699</v>
      </c>
      <c r="AQ1162">
        <v>2.3179416425915398</v>
      </c>
      <c r="AR1162">
        <v>1.59856411499252</v>
      </c>
      <c r="AS1162">
        <v>0.157160578911096</v>
      </c>
      <c r="AT1162">
        <v>1.32425065689566</v>
      </c>
      <c r="AU1162">
        <v>3.8343739210993699</v>
      </c>
      <c r="AV1162">
        <v>2.7526838821242499</v>
      </c>
      <c r="AW1162">
        <v>1.9034897935875701</v>
      </c>
      <c r="AX1162">
        <v>4.2422625400213398</v>
      </c>
      <c r="AY1162">
        <v>9.5470743295591998</v>
      </c>
      <c r="AZ1162">
        <v>5.8115389554685297</v>
      </c>
      <c r="BA1162">
        <v>0</v>
      </c>
      <c r="BB1162">
        <v>0.72646367766186903</v>
      </c>
      <c r="BC1162">
        <v>3.0455668768330102</v>
      </c>
      <c r="BD1162">
        <v>2.1423246104535698</v>
      </c>
      <c r="BE1162">
        <v>0.38339974883858402</v>
      </c>
      <c r="BF1162">
        <v>1.43836285244871</v>
      </c>
      <c r="BG1162">
        <v>2.9014640034569301</v>
      </c>
      <c r="BH1162">
        <v>2.1268261216621198</v>
      </c>
      <c r="BI1162">
        <v>0</v>
      </c>
      <c r="BJ1162">
        <v>1.0692664517650801</v>
      </c>
      <c r="BK1162">
        <v>3.2882925446470801</v>
      </c>
      <c r="BL1162">
        <v>2.3033718347281602</v>
      </c>
    </row>
    <row r="1163" spans="1:64" x14ac:dyDescent="0.25">
      <c r="A1163" s="15" t="str">
        <f t="shared" si="36"/>
        <v xml:space="preserve">  C&amp;I [NCL+DQ] / [Capital + ALLL]--37802</v>
      </c>
      <c r="B1163" s="15" t="str">
        <f t="shared" si="37"/>
        <v xml:space="preserve">  C&amp;I [NCL+DQ] / [Capital + ALLL]</v>
      </c>
      <c r="C1163">
        <v>11</v>
      </c>
      <c r="D1163" s="22">
        <v>37802</v>
      </c>
      <c r="E1163">
        <v>0.58637828617147303</v>
      </c>
      <c r="F1163">
        <v>2.3365646432944001</v>
      </c>
      <c r="G1163">
        <v>6.1493929259324096</v>
      </c>
      <c r="H1163">
        <v>4.8644373308899</v>
      </c>
      <c r="I1163">
        <v>0.52560015860807396</v>
      </c>
      <c r="J1163">
        <v>2.37738985868662</v>
      </c>
      <c r="K1163">
        <v>5.5463404520008304</v>
      </c>
      <c r="L1163">
        <v>4.0815280348524698</v>
      </c>
      <c r="M1163">
        <v>0.18896447467876001</v>
      </c>
      <c r="N1163">
        <v>1.2710384803408099</v>
      </c>
      <c r="O1163">
        <v>3.7813377717673999</v>
      </c>
      <c r="P1163">
        <v>2.7694889765500399</v>
      </c>
      <c r="Q1163">
        <v>1.64612541021173</v>
      </c>
      <c r="R1163">
        <v>3.8804706269629601</v>
      </c>
      <c r="S1163">
        <v>8.8973335150986301</v>
      </c>
      <c r="T1163">
        <v>8.9789736245672707</v>
      </c>
      <c r="U1163">
        <v>0.37033217256957501</v>
      </c>
      <c r="V1163">
        <v>2.3880333297851699</v>
      </c>
      <c r="W1163">
        <v>5.6237918768417403</v>
      </c>
      <c r="X1163">
        <v>3.9868868353362199</v>
      </c>
      <c r="Y1163">
        <v>1.5277226712112899</v>
      </c>
      <c r="Z1163">
        <v>2.95873867829587</v>
      </c>
      <c r="AA1163">
        <v>7.5436679038833496</v>
      </c>
      <c r="AB1163">
        <v>5.8292620925863003</v>
      </c>
      <c r="AC1163">
        <v>0.745001095896071</v>
      </c>
      <c r="AD1163">
        <v>2.0511345988110299</v>
      </c>
      <c r="AE1163">
        <v>4.6318543507644998</v>
      </c>
      <c r="AF1163">
        <v>4.0923794810397904</v>
      </c>
      <c r="AG1163">
        <v>0</v>
      </c>
      <c r="AH1163">
        <v>1.1879049676025899</v>
      </c>
      <c r="AI1163">
        <v>3.3740679078924298</v>
      </c>
      <c r="AJ1163">
        <v>3.0461109872295502</v>
      </c>
      <c r="AK1163">
        <v>0.64658167475644002</v>
      </c>
      <c r="AL1163">
        <v>2.5567061571881902</v>
      </c>
      <c r="AM1163">
        <v>5.3933593365021801</v>
      </c>
      <c r="AN1163">
        <v>4.6405937681567098</v>
      </c>
      <c r="AO1163">
        <v>0.30463955092989498</v>
      </c>
      <c r="AP1163">
        <v>2.0545726568462799</v>
      </c>
      <c r="AQ1163">
        <v>4.9578115842334904</v>
      </c>
      <c r="AR1163">
        <v>3.8686560014281399</v>
      </c>
      <c r="AS1163">
        <v>0.58369445461213698</v>
      </c>
      <c r="AT1163">
        <v>2.2968337643216099</v>
      </c>
      <c r="AU1163">
        <v>5.4669522592537803</v>
      </c>
      <c r="AV1163">
        <v>4.2262552040592496</v>
      </c>
      <c r="AW1163">
        <v>0.66890280947348502</v>
      </c>
      <c r="AX1163">
        <v>2.5550823921496</v>
      </c>
      <c r="AY1163">
        <v>5.5088259637053296</v>
      </c>
      <c r="AZ1163">
        <v>3.9222130962535</v>
      </c>
      <c r="BA1163">
        <v>1.1911352413340801</v>
      </c>
      <c r="BB1163">
        <v>4.1360019612295202</v>
      </c>
      <c r="BC1163">
        <v>10.563299022412901</v>
      </c>
      <c r="BD1163">
        <v>7.2753674952726604</v>
      </c>
      <c r="BE1163">
        <v>0.241650116725383</v>
      </c>
      <c r="BF1163">
        <v>1.47128457282517</v>
      </c>
      <c r="BG1163">
        <v>4.3060551117189698</v>
      </c>
      <c r="BH1163">
        <v>2.45408353899197</v>
      </c>
      <c r="BI1163">
        <v>0.47770700636942698</v>
      </c>
      <c r="BJ1163">
        <v>2.3151326053042101</v>
      </c>
      <c r="BK1163">
        <v>5.3236770217902301</v>
      </c>
      <c r="BL1163">
        <v>3.6803741409145299</v>
      </c>
    </row>
    <row r="1164" spans="1:64" x14ac:dyDescent="0.25">
      <c r="A1164" s="15" t="str">
        <f t="shared" si="36"/>
        <v xml:space="preserve">  Ind [NCL+DQ] / [Capital + ALLL]--37802</v>
      </c>
      <c r="B1164" s="15" t="str">
        <f t="shared" si="37"/>
        <v xml:space="preserve">  Ind [NCL+DQ] / [Capital + ALLL]</v>
      </c>
      <c r="C1164">
        <v>12</v>
      </c>
      <c r="D1164" s="22">
        <v>37802</v>
      </c>
      <c r="E1164">
        <v>0.53294211873500896</v>
      </c>
      <c r="F1164">
        <v>1.0719380389256099</v>
      </c>
      <c r="G1164">
        <v>2.7237072979646699</v>
      </c>
      <c r="H1164">
        <v>2.5119529709571999</v>
      </c>
      <c r="I1164">
        <v>0.38221242190371202</v>
      </c>
      <c r="J1164">
        <v>1.0479517307081601</v>
      </c>
      <c r="K1164">
        <v>2.4485253199777399</v>
      </c>
      <c r="L1164">
        <v>1.76144326042424</v>
      </c>
      <c r="M1164">
        <v>0.22168267708223399</v>
      </c>
      <c r="N1164">
        <v>0.90625513052044004</v>
      </c>
      <c r="O1164">
        <v>2.25240715268226</v>
      </c>
      <c r="P1164">
        <v>1.69286089923064</v>
      </c>
      <c r="Q1164">
        <v>1.00690483004152</v>
      </c>
      <c r="R1164">
        <v>1.5648693101616999</v>
      </c>
      <c r="S1164">
        <v>3.37841185212161</v>
      </c>
      <c r="T1164">
        <v>2.1740890766710801</v>
      </c>
      <c r="U1164">
        <v>0.338071235966938</v>
      </c>
      <c r="V1164">
        <v>1.08403862236419</v>
      </c>
      <c r="W1164">
        <v>2.3941406386690902</v>
      </c>
      <c r="X1164">
        <v>1.7395525434957599</v>
      </c>
      <c r="Y1164">
        <v>0.52262066598842305</v>
      </c>
      <c r="Z1164">
        <v>0.97499606856424004</v>
      </c>
      <c r="AA1164">
        <v>2.3905123776261799</v>
      </c>
      <c r="AB1164">
        <v>1.83593975343605</v>
      </c>
      <c r="AC1164">
        <v>0.36488734986333898</v>
      </c>
      <c r="AD1164">
        <v>0.82947889430423605</v>
      </c>
      <c r="AE1164">
        <v>1.9311871481928999</v>
      </c>
      <c r="AF1164">
        <v>1.34820719831994</v>
      </c>
      <c r="AG1164">
        <v>0.212462304935084</v>
      </c>
      <c r="AH1164">
        <v>0.97697138869504496</v>
      </c>
      <c r="AI1164">
        <v>3.1020675015077499</v>
      </c>
      <c r="AJ1164">
        <v>3.1170882502980399</v>
      </c>
      <c r="AK1164">
        <v>0.57946977114500997</v>
      </c>
      <c r="AL1164">
        <v>1.1967244880216701</v>
      </c>
      <c r="AM1164">
        <v>2.7322865593130699</v>
      </c>
      <c r="AN1164">
        <v>1.8327009094525399</v>
      </c>
      <c r="AO1164">
        <v>0.33551791281599502</v>
      </c>
      <c r="AP1164">
        <v>0.984783819633962</v>
      </c>
      <c r="AQ1164">
        <v>2.15774774875405</v>
      </c>
      <c r="AR1164">
        <v>1.52599628345336</v>
      </c>
      <c r="AS1164">
        <v>0.381196984145318</v>
      </c>
      <c r="AT1164">
        <v>0.99874048989095898</v>
      </c>
      <c r="AU1164">
        <v>2.31745543691749</v>
      </c>
      <c r="AV1164">
        <v>1.6738630137941299</v>
      </c>
      <c r="AW1164">
        <v>0.78638148482353498</v>
      </c>
      <c r="AX1164">
        <v>1.5705521472392601</v>
      </c>
      <c r="AY1164">
        <v>3.3559146451009001</v>
      </c>
      <c r="AZ1164">
        <v>2.2849881399026599</v>
      </c>
      <c r="BA1164">
        <v>0.23247641298014399</v>
      </c>
      <c r="BB1164">
        <v>0.926203933136028</v>
      </c>
      <c r="BC1164">
        <v>2.1101926770900801</v>
      </c>
      <c r="BD1164">
        <v>1.4925068364824501</v>
      </c>
      <c r="BE1164">
        <v>0.40623393607872799</v>
      </c>
      <c r="BF1164">
        <v>0.87934154152561905</v>
      </c>
      <c r="BG1164">
        <v>3.1335636732752699</v>
      </c>
      <c r="BH1164">
        <v>3.2780035791328701</v>
      </c>
      <c r="BI1164">
        <v>0.12984603969578901</v>
      </c>
      <c r="BJ1164">
        <v>0.62307991865345502</v>
      </c>
      <c r="BK1164">
        <v>1.48927720413026</v>
      </c>
      <c r="BL1164">
        <v>1.1385216101516999</v>
      </c>
    </row>
    <row r="1165" spans="1:64" x14ac:dyDescent="0.25">
      <c r="A1165" s="15" t="str">
        <f t="shared" si="36"/>
        <v xml:space="preserve">  OREO / [Capital + ALLL]--37802</v>
      </c>
      <c r="B1165" s="15" t="str">
        <f t="shared" si="37"/>
        <v xml:space="preserve">  OREO / [Capital + ALLL]</v>
      </c>
      <c r="C1165">
        <v>13</v>
      </c>
      <c r="D1165" s="22">
        <v>37802</v>
      </c>
      <c r="E1165">
        <v>0</v>
      </c>
      <c r="F1165">
        <v>0.25436059617718598</v>
      </c>
      <c r="G1165">
        <v>1.62519313433513</v>
      </c>
      <c r="H1165">
        <v>0.93439054358390505</v>
      </c>
      <c r="I1165">
        <v>0</v>
      </c>
      <c r="J1165">
        <v>0</v>
      </c>
      <c r="K1165">
        <v>0.82088327039894904</v>
      </c>
      <c r="L1165">
        <v>0.81989398625100796</v>
      </c>
      <c r="M1165">
        <v>0</v>
      </c>
      <c r="N1165">
        <v>0</v>
      </c>
      <c r="O1165">
        <v>1.3857218031924201</v>
      </c>
      <c r="P1165">
        <v>1.2341871281988901</v>
      </c>
      <c r="Q1165">
        <v>1.49856138107417E-2</v>
      </c>
      <c r="R1165">
        <v>1.0554043926957899</v>
      </c>
      <c r="S1165">
        <v>2.12329383767241</v>
      </c>
      <c r="T1165">
        <v>1.7311423548446301</v>
      </c>
      <c r="U1165">
        <v>0</v>
      </c>
      <c r="V1165">
        <v>0</v>
      </c>
      <c r="W1165">
        <v>0.55477168151681899</v>
      </c>
      <c r="X1165">
        <v>0.85797379175752997</v>
      </c>
      <c r="Y1165">
        <v>0</v>
      </c>
      <c r="Z1165">
        <v>7.4599030212607206E-2</v>
      </c>
      <c r="AA1165">
        <v>2.0126013980747399</v>
      </c>
      <c r="AB1165">
        <v>1.20190734177911</v>
      </c>
      <c r="AC1165">
        <v>0</v>
      </c>
      <c r="AD1165">
        <v>0</v>
      </c>
      <c r="AE1165">
        <v>0.50713310354904695</v>
      </c>
      <c r="AF1165">
        <v>0.605037408531237</v>
      </c>
      <c r="AG1165">
        <v>0</v>
      </c>
      <c r="AH1165">
        <v>0</v>
      </c>
      <c r="AI1165">
        <v>0.467155939834144</v>
      </c>
      <c r="AJ1165">
        <v>0.76642220826917995</v>
      </c>
      <c r="AK1165">
        <v>0</v>
      </c>
      <c r="AL1165">
        <v>0</v>
      </c>
      <c r="AM1165">
        <v>0.90574814130244397</v>
      </c>
      <c r="AN1165">
        <v>0.96186961148521</v>
      </c>
      <c r="AO1165">
        <v>0</v>
      </c>
      <c r="AP1165">
        <v>0</v>
      </c>
      <c r="AQ1165">
        <v>0.52654813099545505</v>
      </c>
      <c r="AR1165">
        <v>0.68505071913019</v>
      </c>
      <c r="AS1165">
        <v>0</v>
      </c>
      <c r="AT1165">
        <v>0</v>
      </c>
      <c r="AU1165">
        <v>1.0660708992205801</v>
      </c>
      <c r="AV1165">
        <v>0.999430584344287</v>
      </c>
      <c r="AW1165">
        <v>0</v>
      </c>
      <c r="AX1165">
        <v>0</v>
      </c>
      <c r="AY1165">
        <v>0.93622716327257705</v>
      </c>
      <c r="AZ1165">
        <v>0.85801919340389798</v>
      </c>
      <c r="BA1165">
        <v>0</v>
      </c>
      <c r="BB1165">
        <v>0</v>
      </c>
      <c r="BC1165">
        <v>1.29090477014452</v>
      </c>
      <c r="BD1165">
        <v>1.4005009719809001</v>
      </c>
      <c r="BE1165">
        <v>0</v>
      </c>
      <c r="BF1165">
        <v>0</v>
      </c>
      <c r="BG1165">
        <v>0.46135138315072599</v>
      </c>
      <c r="BH1165">
        <v>0.79276647452395899</v>
      </c>
      <c r="BI1165">
        <v>0</v>
      </c>
      <c r="BJ1165">
        <v>0</v>
      </c>
      <c r="BK1165">
        <v>0.164464000232346</v>
      </c>
      <c r="BL1165">
        <v>0.66073917481923905</v>
      </c>
    </row>
    <row r="1166" spans="1:64" x14ac:dyDescent="0.25">
      <c r="A1166" s="15" t="str">
        <f t="shared" si="36"/>
        <v>ROAA--37802</v>
      </c>
      <c r="B1166" s="15" t="str">
        <f t="shared" si="37"/>
        <v>ROAA</v>
      </c>
      <c r="C1166">
        <v>14</v>
      </c>
      <c r="D1166" s="22">
        <v>37802</v>
      </c>
      <c r="E1166">
        <v>0.98</v>
      </c>
      <c r="F1166">
        <v>1.345</v>
      </c>
      <c r="G1166">
        <v>1.9924999999999999</v>
      </c>
      <c r="H1166">
        <v>1.38954545454545</v>
      </c>
      <c r="I1166">
        <v>0.91</v>
      </c>
      <c r="J1166">
        <v>1.29</v>
      </c>
      <c r="K1166">
        <v>1.77</v>
      </c>
      <c r="L1166">
        <v>1.34036719706242</v>
      </c>
      <c r="M1166">
        <v>0.74</v>
      </c>
      <c r="N1166">
        <v>1.1100000000000001</v>
      </c>
      <c r="O1166">
        <v>1.51</v>
      </c>
      <c r="P1166">
        <v>1.1082753679822801</v>
      </c>
      <c r="Q1166">
        <v>1.0900000000000001</v>
      </c>
      <c r="R1166">
        <v>1.25</v>
      </c>
      <c r="S1166">
        <v>1.4624999999999999</v>
      </c>
      <c r="T1166">
        <v>1.1912499999999999</v>
      </c>
      <c r="U1166">
        <v>0.88749999999999996</v>
      </c>
      <c r="V1166">
        <v>1.335</v>
      </c>
      <c r="W1166">
        <v>1.8225</v>
      </c>
      <c r="X1166">
        <v>1.3392105263157901</v>
      </c>
      <c r="Y1166">
        <v>0.95499999999999996</v>
      </c>
      <c r="Z1166">
        <v>1.26</v>
      </c>
      <c r="AA1166">
        <v>1.7450000000000001</v>
      </c>
      <c r="AB1166">
        <v>1.1541772151898699</v>
      </c>
      <c r="AC1166">
        <v>0.83750000000000002</v>
      </c>
      <c r="AD1166">
        <v>1.1499999999999999</v>
      </c>
      <c r="AE1166">
        <v>1.4850000000000001</v>
      </c>
      <c r="AF1166">
        <v>1.2128431372549</v>
      </c>
      <c r="AG1166">
        <v>0.875</v>
      </c>
      <c r="AH1166">
        <v>1.26</v>
      </c>
      <c r="AI1166">
        <v>1.78</v>
      </c>
      <c r="AJ1166">
        <v>1.8543956043956</v>
      </c>
      <c r="AK1166">
        <v>1.0525</v>
      </c>
      <c r="AL1166">
        <v>1.4750000000000001</v>
      </c>
      <c r="AM1166">
        <v>2.0074999999999998</v>
      </c>
      <c r="AN1166">
        <v>1.47485714285714</v>
      </c>
      <c r="AO1166">
        <v>0.82750000000000001</v>
      </c>
      <c r="AP1166">
        <v>1.2</v>
      </c>
      <c r="AQ1166">
        <v>1.6</v>
      </c>
      <c r="AR1166">
        <v>1.2378142076502701</v>
      </c>
      <c r="AS1166">
        <v>0.99</v>
      </c>
      <c r="AT1166">
        <v>1.34</v>
      </c>
      <c r="AU1166">
        <v>1.8274999999999999</v>
      </c>
      <c r="AV1166">
        <v>1.39432126696833</v>
      </c>
      <c r="AW1166">
        <v>1.0149999999999999</v>
      </c>
      <c r="AX1166">
        <v>1.46</v>
      </c>
      <c r="AY1166">
        <v>1.86</v>
      </c>
      <c r="AZ1166">
        <v>1.4415343915343899</v>
      </c>
      <c r="BA1166">
        <v>0.82</v>
      </c>
      <c r="BB1166">
        <v>1.22</v>
      </c>
      <c r="BC1166">
        <v>1.655</v>
      </c>
      <c r="BD1166">
        <v>1.16767857142857</v>
      </c>
      <c r="BE1166">
        <v>1.0149999999999999</v>
      </c>
      <c r="BF1166">
        <v>1.51</v>
      </c>
      <c r="BG1166">
        <v>2.0975000000000001</v>
      </c>
      <c r="BH1166">
        <v>1.96888888888889</v>
      </c>
      <c r="BI1166">
        <v>0.98</v>
      </c>
      <c r="BJ1166">
        <v>1.39</v>
      </c>
      <c r="BK1166">
        <v>1.91</v>
      </c>
      <c r="BL1166">
        <v>1.3505042016806701</v>
      </c>
    </row>
    <row r="1167" spans="1:64" x14ac:dyDescent="0.25">
      <c r="A1167" s="15" t="str">
        <f t="shared" si="36"/>
        <v>NIM--37802</v>
      </c>
      <c r="B1167" s="15" t="str">
        <f t="shared" si="37"/>
        <v>NIM</v>
      </c>
      <c r="C1167">
        <v>15</v>
      </c>
      <c r="D1167" s="22">
        <v>37802</v>
      </c>
      <c r="E1167">
        <v>4.1074999999999999</v>
      </c>
      <c r="F1167">
        <v>4.54</v>
      </c>
      <c r="G1167">
        <v>5.0350000000000001</v>
      </c>
      <c r="H1167">
        <v>4.7709090909090897</v>
      </c>
      <c r="I1167">
        <v>3.98</v>
      </c>
      <c r="J1167">
        <v>4.42</v>
      </c>
      <c r="K1167">
        <v>4.92</v>
      </c>
      <c r="L1167">
        <v>4.4635618115055102</v>
      </c>
      <c r="M1167">
        <v>3.7</v>
      </c>
      <c r="N1167">
        <v>4.18</v>
      </c>
      <c r="O1167">
        <v>4.68</v>
      </c>
      <c r="P1167">
        <v>4.1908558030480698</v>
      </c>
      <c r="Q1167">
        <v>4.0374999999999996</v>
      </c>
      <c r="R1167">
        <v>4.415</v>
      </c>
      <c r="S1167">
        <v>5.1524999999999999</v>
      </c>
      <c r="T1167">
        <v>4.4666666666666703</v>
      </c>
      <c r="U1167">
        <v>4.0075000000000003</v>
      </c>
      <c r="V1167">
        <v>4.4649999999999999</v>
      </c>
      <c r="W1167">
        <v>4.9249999999999998</v>
      </c>
      <c r="X1167">
        <v>4.4728508771929798</v>
      </c>
      <c r="Y1167">
        <v>4.24</v>
      </c>
      <c r="Z1167">
        <v>4.6100000000000003</v>
      </c>
      <c r="AA1167">
        <v>5.1449999999999996</v>
      </c>
      <c r="AB1167">
        <v>4.6816455696202501</v>
      </c>
      <c r="AC1167">
        <v>3.8374999999999999</v>
      </c>
      <c r="AD1167">
        <v>4.17</v>
      </c>
      <c r="AE1167">
        <v>4.5025000000000004</v>
      </c>
      <c r="AF1167">
        <v>4.2050980392156898</v>
      </c>
      <c r="AG1167">
        <v>3.84</v>
      </c>
      <c r="AH1167">
        <v>4.3600000000000003</v>
      </c>
      <c r="AI1167">
        <v>5.1100000000000003</v>
      </c>
      <c r="AJ1167">
        <v>5.1954945054945103</v>
      </c>
      <c r="AK1167">
        <v>4.0049999999999999</v>
      </c>
      <c r="AL1167">
        <v>4.4749999999999996</v>
      </c>
      <c r="AM1167">
        <v>4.8150000000000004</v>
      </c>
      <c r="AN1167">
        <v>4.4735714285714296</v>
      </c>
      <c r="AO1167">
        <v>3.84</v>
      </c>
      <c r="AP1167">
        <v>4.2350000000000003</v>
      </c>
      <c r="AQ1167">
        <v>4.68</v>
      </c>
      <c r="AR1167">
        <v>4.2698907103825103</v>
      </c>
      <c r="AS1167">
        <v>4.1025</v>
      </c>
      <c r="AT1167">
        <v>4.57</v>
      </c>
      <c r="AU1167">
        <v>5.0199999999999996</v>
      </c>
      <c r="AV1167">
        <v>4.59490950226244</v>
      </c>
      <c r="AW1167">
        <v>4.01</v>
      </c>
      <c r="AX1167">
        <v>4.5</v>
      </c>
      <c r="AY1167">
        <v>4.96</v>
      </c>
      <c r="AZ1167">
        <v>4.4884126984127004</v>
      </c>
      <c r="BA1167">
        <v>4.1224999999999996</v>
      </c>
      <c r="BB1167">
        <v>4.4649999999999999</v>
      </c>
      <c r="BC1167">
        <v>5.0599999999999996</v>
      </c>
      <c r="BD1167">
        <v>4.5237499999999997</v>
      </c>
      <c r="BE1167">
        <v>3.75</v>
      </c>
      <c r="BF1167">
        <v>4.25</v>
      </c>
      <c r="BG1167">
        <v>5.1825000000000001</v>
      </c>
      <c r="BH1167">
        <v>4.97888888888889</v>
      </c>
      <c r="BI1167">
        <v>4.17</v>
      </c>
      <c r="BJ1167">
        <v>4.6100000000000003</v>
      </c>
      <c r="BK1167">
        <v>5.05</v>
      </c>
      <c r="BL1167">
        <v>4.6536974789916004</v>
      </c>
    </row>
    <row r="1168" spans="1:64" x14ac:dyDescent="0.25">
      <c r="A1168" s="15" t="str">
        <f t="shared" si="36"/>
        <v>Provisions / Avg Assets--37802</v>
      </c>
      <c r="B1168" s="15" t="str">
        <f t="shared" si="37"/>
        <v>Provisions / Avg Assets</v>
      </c>
      <c r="C1168">
        <v>16</v>
      </c>
      <c r="D1168" s="22">
        <v>37802</v>
      </c>
      <c r="E1168">
        <v>0.06</v>
      </c>
      <c r="F1168">
        <v>0.16500000000000001</v>
      </c>
      <c r="G1168">
        <v>0.27250000000000002</v>
      </c>
      <c r="H1168">
        <v>0.36920454545454501</v>
      </c>
      <c r="I1168">
        <v>0.02</v>
      </c>
      <c r="J1168">
        <v>0.12</v>
      </c>
      <c r="K1168">
        <v>0.26</v>
      </c>
      <c r="L1168">
        <v>0.20932680538555701</v>
      </c>
      <c r="M1168">
        <v>0.04</v>
      </c>
      <c r="N1168">
        <v>0.15</v>
      </c>
      <c r="O1168">
        <v>0.3</v>
      </c>
      <c r="P1168">
        <v>0.23765533411488901</v>
      </c>
      <c r="Q1168">
        <v>0.11749999999999999</v>
      </c>
      <c r="R1168">
        <v>0.16500000000000001</v>
      </c>
      <c r="S1168">
        <v>0.23250000000000001</v>
      </c>
      <c r="T1168">
        <v>0.21124999999999999</v>
      </c>
      <c r="U1168">
        <v>0.03</v>
      </c>
      <c r="V1168">
        <v>0.12</v>
      </c>
      <c r="W1168">
        <v>0.28000000000000003</v>
      </c>
      <c r="X1168">
        <v>0.213399122807018</v>
      </c>
      <c r="Y1168">
        <v>0.05</v>
      </c>
      <c r="Z1168">
        <v>0.14000000000000001</v>
      </c>
      <c r="AA1168">
        <v>0.25</v>
      </c>
      <c r="AB1168">
        <v>0.184936708860759</v>
      </c>
      <c r="AC1168">
        <v>0</v>
      </c>
      <c r="AD1168">
        <v>0.12</v>
      </c>
      <c r="AE1168">
        <v>0.2</v>
      </c>
      <c r="AF1168">
        <v>0.157058823529412</v>
      </c>
      <c r="AG1168">
        <v>0</v>
      </c>
      <c r="AH1168">
        <v>0.05</v>
      </c>
      <c r="AI1168">
        <v>0.32500000000000001</v>
      </c>
      <c r="AJ1168">
        <v>0.68802197802197795</v>
      </c>
      <c r="AK1168">
        <v>0.04</v>
      </c>
      <c r="AL1168">
        <v>9.5000000000000001E-2</v>
      </c>
      <c r="AM1168">
        <v>0.18</v>
      </c>
      <c r="AN1168">
        <v>0.14699999999999999</v>
      </c>
      <c r="AO1168">
        <v>0</v>
      </c>
      <c r="AP1168">
        <v>0.09</v>
      </c>
      <c r="AQ1168">
        <v>0.2</v>
      </c>
      <c r="AR1168">
        <v>0.152267759562842</v>
      </c>
      <c r="AS1168">
        <v>0.06</v>
      </c>
      <c r="AT1168">
        <v>0.14499999999999999</v>
      </c>
      <c r="AU1168">
        <v>0.28999999999999998</v>
      </c>
      <c r="AV1168">
        <v>0.20957013574660599</v>
      </c>
      <c r="AW1168">
        <v>0.05</v>
      </c>
      <c r="AX1168">
        <v>0.12</v>
      </c>
      <c r="AY1168">
        <v>0.22</v>
      </c>
      <c r="AZ1168">
        <v>0.194656084656085</v>
      </c>
      <c r="BA1168">
        <v>0.05</v>
      </c>
      <c r="BB1168">
        <v>0.17499999999999999</v>
      </c>
      <c r="BC1168">
        <v>0.3175</v>
      </c>
      <c r="BD1168">
        <v>0.283392857142857</v>
      </c>
      <c r="BE1168">
        <v>1.2500000000000001E-2</v>
      </c>
      <c r="BF1168">
        <v>8.5000000000000006E-2</v>
      </c>
      <c r="BG1168">
        <v>0.33500000000000002</v>
      </c>
      <c r="BH1168">
        <v>0.80555555555555602</v>
      </c>
      <c r="BI1168">
        <v>7.0000000000000007E-2</v>
      </c>
      <c r="BJ1168">
        <v>0.19</v>
      </c>
      <c r="BK1168">
        <v>0.35</v>
      </c>
      <c r="BL1168">
        <v>0.26218487394958001</v>
      </c>
    </row>
    <row r="1169" spans="1:64" x14ac:dyDescent="0.25">
      <c r="A1169" s="15" t="str">
        <f t="shared" si="36"/>
        <v>Negative Earners (last 4 qtrs)--37802</v>
      </c>
      <c r="B1169" s="15" t="str">
        <f t="shared" si="37"/>
        <v>Negative Earners (last 4 qtrs)</v>
      </c>
      <c r="C1169">
        <v>17</v>
      </c>
      <c r="D1169" s="22">
        <v>37802</v>
      </c>
      <c r="F1169">
        <v>3.4090909090909101</v>
      </c>
      <c r="H1169">
        <v>3</v>
      </c>
      <c r="J1169">
        <v>3.0012004801920802</v>
      </c>
      <c r="L1169">
        <v>25</v>
      </c>
      <c r="N1169">
        <v>5.5023618026298999</v>
      </c>
      <c r="P1169">
        <v>431</v>
      </c>
      <c r="R1169">
        <v>8.3333333333333304</v>
      </c>
      <c r="T1169">
        <v>2</v>
      </c>
      <c r="V1169">
        <v>3.4482758620689702</v>
      </c>
      <c r="X1169">
        <v>16</v>
      </c>
      <c r="Z1169">
        <v>1.26582278481013</v>
      </c>
      <c r="AB1169">
        <v>1</v>
      </c>
      <c r="AD1169">
        <v>0</v>
      </c>
      <c r="AF1169">
        <v>0</v>
      </c>
      <c r="AH1169">
        <v>5.4945054945054901</v>
      </c>
      <c r="AI1169"/>
      <c r="AJ1169">
        <v>5</v>
      </c>
      <c r="AK1169"/>
      <c r="AL1169">
        <v>1.4285714285714299</v>
      </c>
      <c r="AN1169">
        <v>1</v>
      </c>
      <c r="AP1169">
        <v>1.8817204301075301</v>
      </c>
      <c r="AR1169">
        <v>7</v>
      </c>
      <c r="AT1169">
        <v>1.7777777777777799</v>
      </c>
      <c r="AV1169">
        <v>8</v>
      </c>
      <c r="AX1169">
        <v>2.09424083769634</v>
      </c>
      <c r="AZ1169">
        <v>4</v>
      </c>
      <c r="BB1169">
        <v>5.8823529411764701</v>
      </c>
      <c r="BD1169">
        <v>10</v>
      </c>
      <c r="BF1169">
        <v>3.7037037037037002</v>
      </c>
      <c r="BH1169">
        <v>2</v>
      </c>
      <c r="BJ1169">
        <v>3.30578512396694</v>
      </c>
      <c r="BL1169">
        <v>4</v>
      </c>
    </row>
    <row r="1170" spans="1:64" x14ac:dyDescent="0.25">
      <c r="A1170" s="15" t="str">
        <f t="shared" si="36"/>
        <v>Noncore Funding / Liab--37802</v>
      </c>
      <c r="B1170" s="15" t="str">
        <f t="shared" si="37"/>
        <v>Noncore Funding / Liab</v>
      </c>
      <c r="C1170">
        <v>18</v>
      </c>
      <c r="D1170" s="22">
        <v>37802</v>
      </c>
      <c r="E1170">
        <v>11.232737659824499</v>
      </c>
      <c r="F1170">
        <v>14.596856625532199</v>
      </c>
      <c r="G1170">
        <v>24.566578237523402</v>
      </c>
      <c r="H1170">
        <v>18.791132053323199</v>
      </c>
      <c r="I1170">
        <v>9.8102738191656194</v>
      </c>
      <c r="J1170">
        <v>14.3611404435058</v>
      </c>
      <c r="K1170">
        <v>21.1486315612004</v>
      </c>
      <c r="L1170">
        <v>16.930913200493499</v>
      </c>
      <c r="M1170">
        <v>11.994790509743099</v>
      </c>
      <c r="N1170">
        <v>18.4760217017832</v>
      </c>
      <c r="O1170">
        <v>26.765390887504999</v>
      </c>
      <c r="P1170">
        <v>21.012358664363799</v>
      </c>
      <c r="Q1170">
        <v>11.075511577456201</v>
      </c>
      <c r="R1170">
        <v>15.706243572433699</v>
      </c>
      <c r="S1170">
        <v>21.6225921571938</v>
      </c>
      <c r="T1170">
        <v>16.541188466049299</v>
      </c>
      <c r="U1170">
        <v>8.8136826261084504</v>
      </c>
      <c r="V1170">
        <v>13.814996062024999</v>
      </c>
      <c r="W1170">
        <v>21.114260341904401</v>
      </c>
      <c r="X1170">
        <v>16.286471444135</v>
      </c>
      <c r="Y1170">
        <v>11.889429073903599</v>
      </c>
      <c r="Z1170">
        <v>16.083324521518499</v>
      </c>
      <c r="AA1170">
        <v>23.5683919564982</v>
      </c>
      <c r="AB1170">
        <v>19.2269141731472</v>
      </c>
      <c r="AC1170">
        <v>10.017522043352299</v>
      </c>
      <c r="AD1170">
        <v>13.853440000383699</v>
      </c>
      <c r="AE1170">
        <v>18.994629941353001</v>
      </c>
      <c r="AF1170">
        <v>15.5749325149093</v>
      </c>
      <c r="AG1170">
        <v>11.733887214155899</v>
      </c>
      <c r="AH1170">
        <v>16.6746093596694</v>
      </c>
      <c r="AI1170">
        <v>26.017164773488702</v>
      </c>
      <c r="AJ1170">
        <v>22.393315501925901</v>
      </c>
      <c r="AK1170">
        <v>9.0346140165638698</v>
      </c>
      <c r="AL1170">
        <v>13.747714120646</v>
      </c>
      <c r="AM1170">
        <v>19.048664696121801</v>
      </c>
      <c r="AN1170">
        <v>16.183533874600201</v>
      </c>
      <c r="AO1170">
        <v>10.0795339278017</v>
      </c>
      <c r="AP1170">
        <v>14.2532423854645</v>
      </c>
      <c r="AQ1170">
        <v>19.878086591505401</v>
      </c>
      <c r="AR1170">
        <v>16.1280919406728</v>
      </c>
      <c r="AS1170">
        <v>10.8500450440685</v>
      </c>
      <c r="AT1170">
        <v>15.2682743511411</v>
      </c>
      <c r="AU1170">
        <v>22.5235639874344</v>
      </c>
      <c r="AV1170">
        <v>17.789711551187299</v>
      </c>
      <c r="AW1170">
        <v>8.9244194988823793</v>
      </c>
      <c r="AX1170">
        <v>13.4163313466251</v>
      </c>
      <c r="AY1170">
        <v>20.621257482555801</v>
      </c>
      <c r="AZ1170">
        <v>15.8204348476718</v>
      </c>
      <c r="BA1170">
        <v>9.8443217865475905</v>
      </c>
      <c r="BB1170">
        <v>15.0090970294589</v>
      </c>
      <c r="BC1170">
        <v>22.5043572900884</v>
      </c>
      <c r="BD1170">
        <v>17.789948162025201</v>
      </c>
      <c r="BE1170">
        <v>9.1363949969453806</v>
      </c>
      <c r="BF1170">
        <v>17.348652935506799</v>
      </c>
      <c r="BG1170">
        <v>24.1726902712937</v>
      </c>
      <c r="BH1170">
        <v>24.076325421607098</v>
      </c>
      <c r="BI1170">
        <v>9.0875601905045897</v>
      </c>
      <c r="BJ1170">
        <v>14.1661676970689</v>
      </c>
      <c r="BK1170">
        <v>23.8547745700563</v>
      </c>
      <c r="BL1170">
        <v>17.6386012984803</v>
      </c>
    </row>
    <row r="1171" spans="1:64" x14ac:dyDescent="0.25">
      <c r="A1171" s="15" t="str">
        <f t="shared" si="36"/>
        <v>Brokered Dep / Liab--37802</v>
      </c>
      <c r="B1171" s="15" t="str">
        <f t="shared" si="37"/>
        <v>Brokered Dep / Liab</v>
      </c>
      <c r="C1171">
        <v>19</v>
      </c>
      <c r="D1171" s="22">
        <v>37802</v>
      </c>
      <c r="E1171">
        <v>0</v>
      </c>
      <c r="F1171">
        <v>0</v>
      </c>
      <c r="G1171">
        <v>0</v>
      </c>
      <c r="H1171">
        <v>1.26585797693668</v>
      </c>
      <c r="I1171">
        <v>0</v>
      </c>
      <c r="J1171">
        <v>0</v>
      </c>
      <c r="K1171">
        <v>8.3983397128413795E-2</v>
      </c>
      <c r="L1171">
        <v>1.25795996929737</v>
      </c>
      <c r="M1171">
        <v>0</v>
      </c>
      <c r="N1171">
        <v>0</v>
      </c>
      <c r="O1171">
        <v>0</v>
      </c>
      <c r="P1171">
        <v>1.21687875553009</v>
      </c>
      <c r="Q1171">
        <v>0</v>
      </c>
      <c r="R1171">
        <v>0</v>
      </c>
      <c r="S1171">
        <v>0</v>
      </c>
      <c r="T1171">
        <v>0.93695118229762098</v>
      </c>
      <c r="U1171">
        <v>0</v>
      </c>
      <c r="V1171">
        <v>0</v>
      </c>
      <c r="W1171">
        <v>0.28502368730996802</v>
      </c>
      <c r="X1171">
        <v>1.45187582452651</v>
      </c>
      <c r="Y1171">
        <v>0</v>
      </c>
      <c r="Z1171">
        <v>0</v>
      </c>
      <c r="AA1171">
        <v>0</v>
      </c>
      <c r="AB1171">
        <v>1.2399212518137599</v>
      </c>
      <c r="AC1171">
        <v>0</v>
      </c>
      <c r="AD1171">
        <v>0</v>
      </c>
      <c r="AE1171">
        <v>0</v>
      </c>
      <c r="AF1171">
        <v>0.71404523552495902</v>
      </c>
      <c r="AG1171">
        <v>0</v>
      </c>
      <c r="AH1171">
        <v>0</v>
      </c>
      <c r="AI1171">
        <v>0</v>
      </c>
      <c r="AJ1171">
        <v>1.7749286241234501</v>
      </c>
      <c r="AK1171">
        <v>0</v>
      </c>
      <c r="AL1171">
        <v>0</v>
      </c>
      <c r="AM1171">
        <v>1.0574953104622999</v>
      </c>
      <c r="AN1171">
        <v>1.77930476632799</v>
      </c>
      <c r="AO1171">
        <v>0</v>
      </c>
      <c r="AP1171">
        <v>0</v>
      </c>
      <c r="AQ1171">
        <v>0</v>
      </c>
      <c r="AR1171">
        <v>1.17590384188477</v>
      </c>
      <c r="AS1171">
        <v>0</v>
      </c>
      <c r="AT1171">
        <v>0</v>
      </c>
      <c r="AU1171">
        <v>0.28751315955083201</v>
      </c>
      <c r="AV1171">
        <v>1.4401569952281801</v>
      </c>
      <c r="AW1171">
        <v>0</v>
      </c>
      <c r="AX1171">
        <v>0</v>
      </c>
      <c r="AY1171">
        <v>0</v>
      </c>
      <c r="AZ1171">
        <v>0.90683112212347505</v>
      </c>
      <c r="BA1171">
        <v>0</v>
      </c>
      <c r="BB1171">
        <v>0</v>
      </c>
      <c r="BC1171">
        <v>0.668719406996511</v>
      </c>
      <c r="BD1171">
        <v>2.0698542545993699</v>
      </c>
      <c r="BE1171">
        <v>0</v>
      </c>
      <c r="BF1171">
        <v>0</v>
      </c>
      <c r="BG1171">
        <v>0.26697250672311301</v>
      </c>
      <c r="BH1171">
        <v>2.1444488694281398</v>
      </c>
      <c r="BI1171">
        <v>0</v>
      </c>
      <c r="BJ1171">
        <v>0</v>
      </c>
      <c r="BK1171">
        <v>0.23915365165718899</v>
      </c>
      <c r="BL1171">
        <v>1.97514877280628</v>
      </c>
    </row>
    <row r="1172" spans="1:64" x14ac:dyDescent="0.25">
      <c r="A1172" s="15" t="str">
        <f t="shared" si="36"/>
        <v>Liquid Assets / Assets--37802</v>
      </c>
      <c r="B1172" s="15" t="str">
        <f t="shared" si="37"/>
        <v>Liquid Assets / Assets</v>
      </c>
      <c r="C1172">
        <v>20</v>
      </c>
      <c r="D1172" s="22">
        <v>37802</v>
      </c>
      <c r="E1172">
        <v>11.251194792325</v>
      </c>
      <c r="F1172">
        <v>19.7829757465733</v>
      </c>
      <c r="G1172">
        <v>29.1670277470778</v>
      </c>
      <c r="H1172">
        <v>20.629406842453498</v>
      </c>
      <c r="I1172">
        <v>10.9659106491512</v>
      </c>
      <c r="J1172">
        <v>18.845127883257501</v>
      </c>
      <c r="K1172">
        <v>28.436018957346</v>
      </c>
      <c r="L1172">
        <v>20.518535826811402</v>
      </c>
      <c r="M1172">
        <v>11.517714240550101</v>
      </c>
      <c r="N1172">
        <v>19.537250384024599</v>
      </c>
      <c r="O1172">
        <v>30.191508504348601</v>
      </c>
      <c r="P1172">
        <v>21.905260603350801</v>
      </c>
      <c r="Q1172">
        <v>20.308532829751901</v>
      </c>
      <c r="R1172">
        <v>23.4744523646599</v>
      </c>
      <c r="S1172">
        <v>36.336878936581897</v>
      </c>
      <c r="T1172">
        <v>27.854162935589901</v>
      </c>
      <c r="U1172">
        <v>11.7969337518484</v>
      </c>
      <c r="V1172">
        <v>19.027788191170099</v>
      </c>
      <c r="W1172">
        <v>28.401030443425999</v>
      </c>
      <c r="X1172">
        <v>20.982404446384098</v>
      </c>
      <c r="Y1172">
        <v>10.5739458041392</v>
      </c>
      <c r="Z1172">
        <v>20.151182815190801</v>
      </c>
      <c r="AA1172">
        <v>29.3854214091679</v>
      </c>
      <c r="AB1172">
        <v>20.831257923267</v>
      </c>
      <c r="AC1172">
        <v>9.0141126735116597</v>
      </c>
      <c r="AD1172">
        <v>14.085753990859301</v>
      </c>
      <c r="AE1172">
        <v>24.119782594905899</v>
      </c>
      <c r="AF1172">
        <v>17.3620200560839</v>
      </c>
      <c r="AG1172">
        <v>7.6201540115568296</v>
      </c>
      <c r="AH1172">
        <v>13.549836290261201</v>
      </c>
      <c r="AI1172">
        <v>23.970404459436701</v>
      </c>
      <c r="AJ1172">
        <v>18.388498648077999</v>
      </c>
      <c r="AK1172">
        <v>13.379316945410499</v>
      </c>
      <c r="AL1172">
        <v>21.879524832497001</v>
      </c>
      <c r="AM1172">
        <v>31.2906011009011</v>
      </c>
      <c r="AN1172">
        <v>23.083001265445699</v>
      </c>
      <c r="AO1172">
        <v>10.617907811214099</v>
      </c>
      <c r="AP1172">
        <v>18.9852113758546</v>
      </c>
      <c r="AQ1172">
        <v>29.062727270271498</v>
      </c>
      <c r="AR1172">
        <v>20.688540485413899</v>
      </c>
      <c r="AS1172">
        <v>9.60429048410818</v>
      </c>
      <c r="AT1172">
        <v>16.096704350328601</v>
      </c>
      <c r="AU1172">
        <v>24.188332998166999</v>
      </c>
      <c r="AV1172">
        <v>18.105071013743501</v>
      </c>
      <c r="AW1172">
        <v>11.768415941751901</v>
      </c>
      <c r="AX1172">
        <v>20.888022826919102</v>
      </c>
      <c r="AY1172">
        <v>33.016351211338403</v>
      </c>
      <c r="AZ1172">
        <v>22.506166930781099</v>
      </c>
      <c r="BA1172">
        <v>10.7767906150281</v>
      </c>
      <c r="BB1172">
        <v>19.194772301806701</v>
      </c>
      <c r="BC1172">
        <v>27.280329932540599</v>
      </c>
      <c r="BD1172">
        <v>20.592894181954801</v>
      </c>
      <c r="BE1172">
        <v>12.7669156699043</v>
      </c>
      <c r="BF1172">
        <v>21.122996137736301</v>
      </c>
      <c r="BG1172">
        <v>30.626143095538598</v>
      </c>
      <c r="BH1172">
        <v>25.103301169800702</v>
      </c>
      <c r="BI1172">
        <v>11.7510718956504</v>
      </c>
      <c r="BJ1172">
        <v>18.098157125986699</v>
      </c>
      <c r="BK1172">
        <v>26.134840594994799</v>
      </c>
      <c r="BL1172">
        <v>19.957913562616401</v>
      </c>
    </row>
    <row r="1173" spans="1:64" x14ac:dyDescent="0.25">
      <c r="A1173" s="15" t="str">
        <f t="shared" si="36"/>
        <v>Net Loan Growth (last 4 qtrs)--37802</v>
      </c>
      <c r="B1173" s="15" t="str">
        <f t="shared" si="37"/>
        <v>Net Loan Growth (last 4 qtrs)</v>
      </c>
      <c r="C1173">
        <v>21</v>
      </c>
      <c r="D1173" s="22">
        <v>37802</v>
      </c>
      <c r="E1173">
        <v>-0.47</v>
      </c>
      <c r="F1173">
        <v>7.36</v>
      </c>
      <c r="G1173">
        <v>13.68</v>
      </c>
      <c r="H1173">
        <v>9.9020454545454495</v>
      </c>
      <c r="I1173">
        <v>-1.4</v>
      </c>
      <c r="J1173">
        <v>5.62</v>
      </c>
      <c r="K1173">
        <v>13.13</v>
      </c>
      <c r="L1173">
        <v>7.4462345679012296</v>
      </c>
      <c r="M1173">
        <v>-0.83750000000000002</v>
      </c>
      <c r="N1173">
        <v>6.415</v>
      </c>
      <c r="O1173">
        <v>15.59</v>
      </c>
      <c r="P1173">
        <v>10.3028620781292</v>
      </c>
      <c r="Q1173">
        <v>0.4325</v>
      </c>
      <c r="R1173">
        <v>8.4</v>
      </c>
      <c r="S1173">
        <v>11.22</v>
      </c>
      <c r="T1173">
        <v>36.589166666666699</v>
      </c>
      <c r="U1173">
        <v>-2.09</v>
      </c>
      <c r="V1173">
        <v>5.1050000000000004</v>
      </c>
      <c r="W1173">
        <v>13.935</v>
      </c>
      <c r="X1173">
        <v>8.2857522123893794</v>
      </c>
      <c r="Y1173">
        <v>1.52</v>
      </c>
      <c r="Z1173">
        <v>8.56</v>
      </c>
      <c r="AA1173">
        <v>14.19</v>
      </c>
      <c r="AB1173">
        <v>9.4402597402597408</v>
      </c>
      <c r="AC1173">
        <v>-0.30249999999999999</v>
      </c>
      <c r="AD1173">
        <v>5.27</v>
      </c>
      <c r="AE1173">
        <v>9.8049999999999997</v>
      </c>
      <c r="AF1173">
        <v>4.9606862745097997</v>
      </c>
      <c r="AG1173">
        <v>-2.99</v>
      </c>
      <c r="AH1173">
        <v>4.5149999999999997</v>
      </c>
      <c r="AI1173">
        <v>10.5175</v>
      </c>
      <c r="AJ1173">
        <v>5.9835555555555597</v>
      </c>
      <c r="AK1173">
        <v>-0.44</v>
      </c>
      <c r="AL1173">
        <v>6.45</v>
      </c>
      <c r="AM1173">
        <v>11.8225</v>
      </c>
      <c r="AN1173">
        <v>13.7227142857143</v>
      </c>
      <c r="AO1173">
        <v>-2.3149999999999999</v>
      </c>
      <c r="AP1173">
        <v>3.8650000000000002</v>
      </c>
      <c r="AQ1173">
        <v>9.5724999999999998</v>
      </c>
      <c r="AR1173">
        <v>4.6694535519125697</v>
      </c>
      <c r="AS1173">
        <v>1.5075000000000001</v>
      </c>
      <c r="AT1173">
        <v>9.1950000000000003</v>
      </c>
      <c r="AU1173">
        <v>16.45</v>
      </c>
      <c r="AV1173">
        <v>11.2035067873303</v>
      </c>
      <c r="AW1173">
        <v>0.32500000000000001</v>
      </c>
      <c r="AX1173">
        <v>6.68</v>
      </c>
      <c r="AY1173">
        <v>11.8225</v>
      </c>
      <c r="AZ1173">
        <v>7.3304787234042497</v>
      </c>
      <c r="BA1173">
        <v>-0.58750000000000002</v>
      </c>
      <c r="BB1173">
        <v>6.64</v>
      </c>
      <c r="BC1173">
        <v>18.342500000000001</v>
      </c>
      <c r="BD1173">
        <v>18.724578313253001</v>
      </c>
      <c r="BE1173">
        <v>-5.89</v>
      </c>
      <c r="BF1173">
        <v>0.69</v>
      </c>
      <c r="BG1173">
        <v>6.58</v>
      </c>
      <c r="BH1173">
        <v>1.0075510204081599</v>
      </c>
      <c r="BI1173">
        <v>3.34</v>
      </c>
      <c r="BJ1173">
        <v>13.54</v>
      </c>
      <c r="BK1173">
        <v>24.454999999999998</v>
      </c>
      <c r="BL1173">
        <v>20.5052136752137</v>
      </c>
    </row>
    <row r="1174" spans="1:64" x14ac:dyDescent="0.25">
      <c r="A1174" s="15" t="str">
        <f t="shared" si="36"/>
        <v>Banks w/ Loan Growth (last 4 qtrs)--37802</v>
      </c>
      <c r="B1174" s="15" t="str">
        <f t="shared" si="37"/>
        <v>Banks w/ Loan Growth (last 4 qtrs)</v>
      </c>
      <c r="C1174">
        <v>22</v>
      </c>
      <c r="D1174" s="22">
        <v>37802</v>
      </c>
      <c r="F1174">
        <v>71.590909090909093</v>
      </c>
      <c r="J1174">
        <v>69.987995198079204</v>
      </c>
      <c r="N1174">
        <v>70.4583173752075</v>
      </c>
      <c r="R1174">
        <v>75</v>
      </c>
      <c r="V1174">
        <v>68.318965517241395</v>
      </c>
      <c r="Z1174">
        <v>78.481012658227797</v>
      </c>
      <c r="AD1174">
        <v>73.076923076923094</v>
      </c>
      <c r="AH1174">
        <v>64.835164835164804</v>
      </c>
      <c r="AI1174"/>
      <c r="AK1174"/>
      <c r="AL1174">
        <v>72.857142857142804</v>
      </c>
      <c r="AP1174">
        <v>66.129032258064498</v>
      </c>
      <c r="AT1174">
        <v>78.6666666666667</v>
      </c>
      <c r="AX1174">
        <v>74.869109947644006</v>
      </c>
      <c r="BB1174">
        <v>71.176470588235304</v>
      </c>
      <c r="BF1174">
        <v>51.851851851851798</v>
      </c>
      <c r="BJ1174">
        <v>77.685950413223097</v>
      </c>
    </row>
    <row r="1175" spans="1:64" x14ac:dyDescent="0.25">
      <c r="A1175" s="15" t="str">
        <f t="shared" si="36"/>
        <v>Equity / Assets--37894</v>
      </c>
      <c r="B1175" s="15" t="str">
        <f t="shared" si="37"/>
        <v>Equity / Assets</v>
      </c>
      <c r="C1175">
        <v>1</v>
      </c>
      <c r="D1175" s="22">
        <v>37894</v>
      </c>
      <c r="E1175">
        <v>8.9303837831583799</v>
      </c>
      <c r="F1175">
        <v>9.8834244050813709</v>
      </c>
      <c r="G1175">
        <v>11.2377512777501</v>
      </c>
      <c r="H1175">
        <v>10.5585755305276</v>
      </c>
      <c r="I1175">
        <v>8.4736483629270296</v>
      </c>
      <c r="J1175">
        <v>9.8654609788631706</v>
      </c>
      <c r="K1175">
        <v>12.037768769129499</v>
      </c>
      <c r="L1175">
        <v>10.761072618010999</v>
      </c>
      <c r="M1175">
        <v>8.2504253247910597</v>
      </c>
      <c r="N1175">
        <v>9.6534086571494004</v>
      </c>
      <c r="O1175">
        <v>12.0016028707439</v>
      </c>
      <c r="P1175">
        <v>10.765574855549101</v>
      </c>
      <c r="Q1175">
        <v>9.1413711483036302</v>
      </c>
      <c r="R1175">
        <v>10.002167014962399</v>
      </c>
      <c r="S1175">
        <v>11.9345229808584</v>
      </c>
      <c r="T1175">
        <v>11.3678242735709</v>
      </c>
      <c r="U1175">
        <v>8.4134708974109405</v>
      </c>
      <c r="V1175">
        <v>9.5436673418324798</v>
      </c>
      <c r="W1175">
        <v>11.613810451294</v>
      </c>
      <c r="X1175">
        <v>10.536951144765901</v>
      </c>
      <c r="Y1175">
        <v>8.4639586524613097</v>
      </c>
      <c r="Z1175">
        <v>9.8975636766334407</v>
      </c>
      <c r="AA1175">
        <v>11.2143206811854</v>
      </c>
      <c r="AB1175">
        <v>10.690988701278201</v>
      </c>
      <c r="AC1175">
        <v>8.4353006280358809</v>
      </c>
      <c r="AD1175">
        <v>10.328847651179901</v>
      </c>
      <c r="AE1175">
        <v>12.2281526722095</v>
      </c>
      <c r="AF1175">
        <v>10.6983230165319</v>
      </c>
      <c r="AG1175">
        <v>9.6335765741546595</v>
      </c>
      <c r="AH1175">
        <v>11.3382457808415</v>
      </c>
      <c r="AI1175">
        <v>14.8228360614539</v>
      </c>
      <c r="AJ1175">
        <v>13.6683094124653</v>
      </c>
      <c r="AK1175">
        <v>8.4316950865836109</v>
      </c>
      <c r="AL1175">
        <v>9.6378168469114005</v>
      </c>
      <c r="AM1175">
        <v>12.2209406373406</v>
      </c>
      <c r="AN1175">
        <v>10.5821510323225</v>
      </c>
      <c r="AO1175">
        <v>8.8180274105556506</v>
      </c>
      <c r="AP1175">
        <v>10.4440100530578</v>
      </c>
      <c r="AQ1175">
        <v>12.731103502765301</v>
      </c>
      <c r="AR1175">
        <v>11.130720138106399</v>
      </c>
      <c r="AS1175">
        <v>8.3512324723571005</v>
      </c>
      <c r="AT1175">
        <v>9.4115449595576806</v>
      </c>
      <c r="AU1175">
        <v>11.2726657757478</v>
      </c>
      <c r="AV1175">
        <v>10.129802182603299</v>
      </c>
      <c r="AW1175">
        <v>8.1230362163056107</v>
      </c>
      <c r="AX1175">
        <v>9.5375722543352595</v>
      </c>
      <c r="AY1175">
        <v>11.0155747988128</v>
      </c>
      <c r="AZ1175">
        <v>10.1502436848727</v>
      </c>
      <c r="BA1175">
        <v>8.3595783557244996</v>
      </c>
      <c r="BB1175">
        <v>9.5606089395079099</v>
      </c>
      <c r="BC1175">
        <v>11.9596214344872</v>
      </c>
      <c r="BD1175">
        <v>10.527843798459999</v>
      </c>
      <c r="BE1175">
        <v>8.8521492678318392</v>
      </c>
      <c r="BF1175">
        <v>10.5572959455433</v>
      </c>
      <c r="BG1175">
        <v>16.0688785224676</v>
      </c>
      <c r="BH1175">
        <v>16.887415908806499</v>
      </c>
      <c r="BI1175">
        <v>8.1614233679893307</v>
      </c>
      <c r="BJ1175">
        <v>9.2495426492169805</v>
      </c>
      <c r="BK1175">
        <v>10.5757941907204</v>
      </c>
      <c r="BL1175">
        <v>10.390754991824</v>
      </c>
    </row>
    <row r="1176" spans="1:64" x14ac:dyDescent="0.25">
      <c r="A1176" s="15" t="str">
        <f t="shared" si="36"/>
        <v>Total Risk Based Capital Ratio--37894</v>
      </c>
      <c r="B1176" s="15" t="str">
        <f t="shared" si="37"/>
        <v>Total Risk Based Capital Ratio</v>
      </c>
      <c r="C1176">
        <v>2</v>
      </c>
      <c r="D1176" s="22">
        <v>37894</v>
      </c>
      <c r="E1176">
        <v>12.907500000000001</v>
      </c>
      <c r="F1176">
        <v>14.58</v>
      </c>
      <c r="G1176">
        <v>17.105</v>
      </c>
      <c r="H1176">
        <v>15.8281818181818</v>
      </c>
      <c r="I1176">
        <v>11.914999999999999</v>
      </c>
      <c r="J1176">
        <v>14.02</v>
      </c>
      <c r="K1176">
        <v>18.09</v>
      </c>
      <c r="L1176">
        <v>15.9311887254902</v>
      </c>
      <c r="M1176">
        <v>12.1</v>
      </c>
      <c r="N1176">
        <v>14.61</v>
      </c>
      <c r="O1176">
        <v>19.215</v>
      </c>
      <c r="P1176">
        <v>17.2885225342913</v>
      </c>
      <c r="Q1176">
        <v>13.432499999999999</v>
      </c>
      <c r="R1176">
        <v>15.25</v>
      </c>
      <c r="S1176">
        <v>19.057500000000001</v>
      </c>
      <c r="T1176">
        <v>17.442083333333301</v>
      </c>
      <c r="U1176">
        <v>11.64</v>
      </c>
      <c r="V1176">
        <v>13.5</v>
      </c>
      <c r="W1176">
        <v>16.8</v>
      </c>
      <c r="X1176">
        <v>15.460481400437599</v>
      </c>
      <c r="Y1176">
        <v>12.33</v>
      </c>
      <c r="Z1176">
        <v>14.59</v>
      </c>
      <c r="AA1176">
        <v>17.940000000000001</v>
      </c>
      <c r="AB1176">
        <v>16.121645569620298</v>
      </c>
      <c r="AC1176">
        <v>11.6225</v>
      </c>
      <c r="AD1176">
        <v>14.53</v>
      </c>
      <c r="AE1176">
        <v>18.577500000000001</v>
      </c>
      <c r="AF1176">
        <v>15.876099999999999</v>
      </c>
      <c r="AG1176">
        <v>12.92</v>
      </c>
      <c r="AH1176">
        <v>16.84</v>
      </c>
      <c r="AI1176">
        <v>21.83</v>
      </c>
      <c r="AJ1176">
        <v>23.011978021977999</v>
      </c>
      <c r="AK1176">
        <v>12.852499999999999</v>
      </c>
      <c r="AL1176">
        <v>15.345000000000001</v>
      </c>
      <c r="AM1176">
        <v>19.657499999999999</v>
      </c>
      <c r="AN1176">
        <v>16.4787142857143</v>
      </c>
      <c r="AO1176">
        <v>12.26</v>
      </c>
      <c r="AP1176">
        <v>15.12</v>
      </c>
      <c r="AQ1176">
        <v>19.350000000000001</v>
      </c>
      <c r="AR1176">
        <v>16.673269754768398</v>
      </c>
      <c r="AS1176">
        <v>11.237500000000001</v>
      </c>
      <c r="AT1176">
        <v>13.164999999999999</v>
      </c>
      <c r="AU1176">
        <v>15.8025</v>
      </c>
      <c r="AV1176">
        <v>14.1211261261261</v>
      </c>
      <c r="AW1176">
        <v>12.91</v>
      </c>
      <c r="AX1176">
        <v>14.62</v>
      </c>
      <c r="AY1176">
        <v>18.93</v>
      </c>
      <c r="AZ1176">
        <v>16.6574316939891</v>
      </c>
      <c r="BA1176">
        <v>11.192500000000001</v>
      </c>
      <c r="BB1176">
        <v>13.93</v>
      </c>
      <c r="BC1176">
        <v>17.157499999999999</v>
      </c>
      <c r="BD1176">
        <v>15.2283536585366</v>
      </c>
      <c r="BE1176">
        <v>12.91</v>
      </c>
      <c r="BF1176">
        <v>15.67</v>
      </c>
      <c r="BG1176">
        <v>23.77</v>
      </c>
      <c r="BH1176">
        <v>35.3891803278688</v>
      </c>
      <c r="BI1176">
        <v>11.045</v>
      </c>
      <c r="BJ1176">
        <v>12.64</v>
      </c>
      <c r="BK1176">
        <v>15.29</v>
      </c>
      <c r="BL1176">
        <v>14.992892561983499</v>
      </c>
    </row>
    <row r="1177" spans="1:64" x14ac:dyDescent="0.25">
      <c r="A1177" s="15" t="str">
        <f t="shared" si="36"/>
        <v>Tier 1 Leverage Ratio--37894</v>
      </c>
      <c r="B1177" s="15" t="str">
        <f t="shared" si="37"/>
        <v>Tier 1 Leverage Ratio</v>
      </c>
      <c r="C1177">
        <v>3</v>
      </c>
      <c r="D1177" s="22">
        <v>37894</v>
      </c>
      <c r="E1177">
        <v>8.66</v>
      </c>
      <c r="F1177">
        <v>9.3450000000000006</v>
      </c>
      <c r="G1177">
        <v>10.73</v>
      </c>
      <c r="H1177">
        <v>10.160113636363601</v>
      </c>
      <c r="I1177">
        <v>8.1974999999999998</v>
      </c>
      <c r="J1177">
        <v>9.33</v>
      </c>
      <c r="K1177">
        <v>11.3125</v>
      </c>
      <c r="L1177">
        <v>10.3139093137255</v>
      </c>
      <c r="M1177">
        <v>7.96</v>
      </c>
      <c r="N1177">
        <v>9.15</v>
      </c>
      <c r="O1177">
        <v>11.41</v>
      </c>
      <c r="P1177">
        <v>10.3349379490529</v>
      </c>
      <c r="Q1177">
        <v>8.75</v>
      </c>
      <c r="R1177">
        <v>9.58</v>
      </c>
      <c r="S1177">
        <v>12.315</v>
      </c>
      <c r="T1177">
        <v>10.564166666666701</v>
      </c>
      <c r="U1177">
        <v>8.14</v>
      </c>
      <c r="V1177">
        <v>9.11</v>
      </c>
      <c r="W1177">
        <v>10.63</v>
      </c>
      <c r="X1177">
        <v>10.054398249453</v>
      </c>
      <c r="Y1177">
        <v>8.1150000000000002</v>
      </c>
      <c r="Z1177">
        <v>9.43</v>
      </c>
      <c r="AA1177">
        <v>11.015000000000001</v>
      </c>
      <c r="AB1177">
        <v>10.429113924050601</v>
      </c>
      <c r="AC1177">
        <v>8.18</v>
      </c>
      <c r="AD1177">
        <v>9.4450000000000003</v>
      </c>
      <c r="AE1177">
        <v>11.202500000000001</v>
      </c>
      <c r="AF1177">
        <v>10.1281</v>
      </c>
      <c r="AG1177">
        <v>9.2100000000000009</v>
      </c>
      <c r="AH1177">
        <v>11.35</v>
      </c>
      <c r="AI1177">
        <v>14.865</v>
      </c>
      <c r="AJ1177">
        <v>13.5191208791209</v>
      </c>
      <c r="AK1177">
        <v>8.1349999999999998</v>
      </c>
      <c r="AL1177">
        <v>9.36</v>
      </c>
      <c r="AM1177">
        <v>11.922499999999999</v>
      </c>
      <c r="AN1177">
        <v>10.260571428571399</v>
      </c>
      <c r="AO1177">
        <v>8.4600000000000009</v>
      </c>
      <c r="AP1177">
        <v>9.93</v>
      </c>
      <c r="AQ1177">
        <v>12.13</v>
      </c>
      <c r="AR1177">
        <v>10.7211989100817</v>
      </c>
      <c r="AS1177">
        <v>8.0675000000000008</v>
      </c>
      <c r="AT1177">
        <v>9.01</v>
      </c>
      <c r="AU1177">
        <v>10.335000000000001</v>
      </c>
      <c r="AV1177">
        <v>9.6129054054053995</v>
      </c>
      <c r="AW1177">
        <v>8.0299999999999994</v>
      </c>
      <c r="AX1177">
        <v>9.1999999999999993</v>
      </c>
      <c r="AY1177">
        <v>10.57</v>
      </c>
      <c r="AZ1177">
        <v>9.7989071038251403</v>
      </c>
      <c r="BA1177">
        <v>8.1724999999999994</v>
      </c>
      <c r="BB1177">
        <v>9.2249999999999996</v>
      </c>
      <c r="BC1177">
        <v>11.0975</v>
      </c>
      <c r="BD1177">
        <v>10.114268292682899</v>
      </c>
      <c r="BE1177">
        <v>8.3699999999999992</v>
      </c>
      <c r="BF1177">
        <v>9.8800000000000008</v>
      </c>
      <c r="BG1177">
        <v>15.84</v>
      </c>
      <c r="BH1177">
        <v>19.942131147541001</v>
      </c>
      <c r="BI1177">
        <v>8.0299999999999994</v>
      </c>
      <c r="BJ1177">
        <v>8.9600000000000009</v>
      </c>
      <c r="BK1177">
        <v>10.01</v>
      </c>
      <c r="BL1177">
        <v>10.035454545454501</v>
      </c>
    </row>
    <row r="1178" spans="1:64" x14ac:dyDescent="0.25">
      <c r="A1178" s="15" t="str">
        <f t="shared" si="36"/>
        <v>ALLL / Nonaccrual Loans--37894</v>
      </c>
      <c r="B1178" s="15" t="str">
        <f t="shared" si="37"/>
        <v>ALLL / Nonaccrual Loans</v>
      </c>
      <c r="C1178">
        <v>4</v>
      </c>
      <c r="D1178" s="22">
        <v>37894</v>
      </c>
      <c r="E1178">
        <v>137.39804530689199</v>
      </c>
      <c r="F1178">
        <v>246.79487179487199</v>
      </c>
      <c r="G1178">
        <v>860.90730429086102</v>
      </c>
      <c r="H1178">
        <v>877.81723711587699</v>
      </c>
      <c r="I1178">
        <v>109.722059588863</v>
      </c>
      <c r="J1178">
        <v>227.63486513486501</v>
      </c>
      <c r="K1178">
        <v>589.88529718456698</v>
      </c>
      <c r="L1178">
        <v>963.15315803212104</v>
      </c>
      <c r="M1178">
        <v>118.273124850228</v>
      </c>
      <c r="N1178">
        <v>248.16</v>
      </c>
      <c r="O1178">
        <v>645.36125619391998</v>
      </c>
      <c r="P1178">
        <v>856.98952275643796</v>
      </c>
      <c r="Q1178">
        <v>110.363337320574</v>
      </c>
      <c r="R1178">
        <v>214.852840243853</v>
      </c>
      <c r="S1178">
        <v>457.26461038961003</v>
      </c>
      <c r="T1178">
        <v>368.83839551242102</v>
      </c>
      <c r="U1178">
        <v>116.58119658119701</v>
      </c>
      <c r="V1178">
        <v>245.18518518518499</v>
      </c>
      <c r="W1178">
        <v>700</v>
      </c>
      <c r="X1178">
        <v>1125.1575220457501</v>
      </c>
      <c r="Y1178">
        <v>114.298509008076</v>
      </c>
      <c r="Z1178">
        <v>184.67608951707899</v>
      </c>
      <c r="AA1178">
        <v>365.07971938775501</v>
      </c>
      <c r="AB1178">
        <v>559.77242543152795</v>
      </c>
      <c r="AC1178">
        <v>101.413273400317</v>
      </c>
      <c r="AD1178">
        <v>202.857142857143</v>
      </c>
      <c r="AE1178">
        <v>492.08887934735901</v>
      </c>
      <c r="AF1178">
        <v>2514.8301073355901</v>
      </c>
      <c r="AG1178">
        <v>176.18544797549501</v>
      </c>
      <c r="AH1178">
        <v>389.90928150165598</v>
      </c>
      <c r="AI1178">
        <v>1266.4000000000001</v>
      </c>
      <c r="AJ1178">
        <v>57006.499975368002</v>
      </c>
      <c r="AK1178">
        <v>69.813871399782201</v>
      </c>
      <c r="AL1178">
        <v>142.92237442922399</v>
      </c>
      <c r="AM1178">
        <v>260.32027593003198</v>
      </c>
      <c r="AN1178">
        <v>334.32186226464898</v>
      </c>
      <c r="AO1178">
        <v>106.989660311785</v>
      </c>
      <c r="AP1178">
        <v>209.662006940711</v>
      </c>
      <c r="AQ1178">
        <v>537.478311162522</v>
      </c>
      <c r="AR1178">
        <v>1241.87886117689</v>
      </c>
      <c r="AS1178">
        <v>112.629847645429</v>
      </c>
      <c r="AT1178">
        <v>228.100233100233</v>
      </c>
      <c r="AU1178">
        <v>642.61046306115202</v>
      </c>
      <c r="AV1178">
        <v>1188.2151284930601</v>
      </c>
      <c r="AW1178">
        <v>95.291502071182094</v>
      </c>
      <c r="AX1178">
        <v>206.858304297329</v>
      </c>
      <c r="AY1178">
        <v>419.558566433566</v>
      </c>
      <c r="AZ1178">
        <v>556.591497510777</v>
      </c>
      <c r="BA1178">
        <v>111.97411003236201</v>
      </c>
      <c r="BB1178">
        <v>254.444444444444</v>
      </c>
      <c r="BC1178">
        <v>709.18367346938805</v>
      </c>
      <c r="BD1178">
        <v>925.34922334119699</v>
      </c>
      <c r="BE1178">
        <v>116.930648092065</v>
      </c>
      <c r="BF1178">
        <v>240.104505182499</v>
      </c>
      <c r="BG1178">
        <v>816.67226582781097</v>
      </c>
      <c r="BH1178">
        <v>1273.3102787791099</v>
      </c>
      <c r="BI1178">
        <v>183.29462639525599</v>
      </c>
      <c r="BJ1178">
        <v>406.51731160896099</v>
      </c>
      <c r="BK1178">
        <v>1078.09210526316</v>
      </c>
      <c r="BL1178">
        <v>1794.19023664001</v>
      </c>
    </row>
    <row r="1179" spans="1:64" x14ac:dyDescent="0.25">
      <c r="A1179" s="15" t="str">
        <f t="shared" si="36"/>
        <v>[NCL + OREO] / [Total Loans + OREO]--37894</v>
      </c>
      <c r="B1179" s="15" t="str">
        <f t="shared" si="37"/>
        <v>[NCL + OREO] / [Total Loans + OREO]</v>
      </c>
      <c r="C1179">
        <v>5</v>
      </c>
      <c r="D1179" s="22">
        <v>37894</v>
      </c>
      <c r="E1179">
        <v>0.58951573074141805</v>
      </c>
      <c r="F1179">
        <v>1.1442497357690999</v>
      </c>
      <c r="G1179">
        <v>1.8828246606400101</v>
      </c>
      <c r="H1179">
        <v>1.4429689088080899</v>
      </c>
      <c r="I1179">
        <v>0.34258528117328901</v>
      </c>
      <c r="J1179">
        <v>0.96485992040259505</v>
      </c>
      <c r="K1179">
        <v>1.9963298977834201</v>
      </c>
      <c r="L1179">
        <v>1.38967135269582</v>
      </c>
      <c r="M1179">
        <v>0.28670036926575099</v>
      </c>
      <c r="N1179">
        <v>0.85819647413308298</v>
      </c>
      <c r="O1179">
        <v>1.8233799038619201</v>
      </c>
      <c r="P1179">
        <v>1.30411506689909</v>
      </c>
      <c r="Q1179">
        <v>1.10843276125474</v>
      </c>
      <c r="R1179">
        <v>1.48862611265914</v>
      </c>
      <c r="S1179">
        <v>2.6080758269620201</v>
      </c>
      <c r="T1179">
        <v>2.2916870278855801</v>
      </c>
      <c r="U1179">
        <v>0.23439974995701199</v>
      </c>
      <c r="V1179">
        <v>0.76027796957006699</v>
      </c>
      <c r="W1179">
        <v>1.7934147173369701</v>
      </c>
      <c r="X1179">
        <v>1.27427863495265</v>
      </c>
      <c r="Y1179">
        <v>0.620649025974091</v>
      </c>
      <c r="Z1179">
        <v>1.2879386287871699</v>
      </c>
      <c r="AA1179">
        <v>2.0785744205088701</v>
      </c>
      <c r="AB1179">
        <v>1.68390851954534</v>
      </c>
      <c r="AC1179">
        <v>0.45758265680864402</v>
      </c>
      <c r="AD1179">
        <v>1.1018270061767399</v>
      </c>
      <c r="AE1179">
        <v>1.98161517791825</v>
      </c>
      <c r="AF1179">
        <v>1.5464165792947899</v>
      </c>
      <c r="AG1179">
        <v>0.28224459439446598</v>
      </c>
      <c r="AH1179">
        <v>0.84668684922993198</v>
      </c>
      <c r="AI1179">
        <v>1.7337865361046301</v>
      </c>
      <c r="AJ1179">
        <v>1.2975328293077499</v>
      </c>
      <c r="AK1179">
        <v>0.69446197168351897</v>
      </c>
      <c r="AL1179">
        <v>1.2466503693742701</v>
      </c>
      <c r="AM1179">
        <v>2.43806387462815</v>
      </c>
      <c r="AN1179">
        <v>1.7224262600520901</v>
      </c>
      <c r="AO1179">
        <v>0.35815668691799502</v>
      </c>
      <c r="AP1179">
        <v>1.0717906628687299</v>
      </c>
      <c r="AQ1179">
        <v>2.1413956374326899</v>
      </c>
      <c r="AR1179">
        <v>1.5385625284728199</v>
      </c>
      <c r="AS1179">
        <v>0.34386356613485602</v>
      </c>
      <c r="AT1179">
        <v>0.92892389498814598</v>
      </c>
      <c r="AU1179">
        <v>1.90582547332498</v>
      </c>
      <c r="AV1179">
        <v>1.37447626700105</v>
      </c>
      <c r="AW1179">
        <v>0.43414044667233598</v>
      </c>
      <c r="AX1179">
        <v>1.0138517052729601</v>
      </c>
      <c r="AY1179">
        <v>2.1465221483438102</v>
      </c>
      <c r="AZ1179">
        <v>1.4293509245225799</v>
      </c>
      <c r="BA1179">
        <v>0.21230789315496901</v>
      </c>
      <c r="BB1179">
        <v>0.86070390072666403</v>
      </c>
      <c r="BC1179">
        <v>2.1160543226201201</v>
      </c>
      <c r="BD1179">
        <v>1.48158281498792</v>
      </c>
      <c r="BE1179">
        <v>0.32002928093647898</v>
      </c>
      <c r="BF1179">
        <v>0.99617990333678097</v>
      </c>
      <c r="BG1179">
        <v>1.7183949385546999</v>
      </c>
      <c r="BH1179">
        <v>1.3856265867517601</v>
      </c>
      <c r="BI1179">
        <v>0.12706338148281701</v>
      </c>
      <c r="BJ1179">
        <v>0.47231811419409803</v>
      </c>
      <c r="BK1179">
        <v>1.06393865029763</v>
      </c>
      <c r="BL1179">
        <v>0.870675575418562</v>
      </c>
    </row>
    <row r="1180" spans="1:64" x14ac:dyDescent="0.25">
      <c r="A1180" s="15" t="str">
        <f t="shared" si="36"/>
        <v>[Noncurrent + Delinquent Loans] / [Capital + ALLL]--37894</v>
      </c>
      <c r="B1180" s="15" t="str">
        <f t="shared" si="37"/>
        <v>[Noncurrent + Delinquent Loans] / [Capital + ALLL]</v>
      </c>
      <c r="C1180">
        <v>6</v>
      </c>
      <c r="D1180" s="22">
        <v>37894</v>
      </c>
      <c r="E1180">
        <v>6.7337755221680702</v>
      </c>
      <c r="F1180">
        <v>11.7398307738156</v>
      </c>
      <c r="G1180">
        <v>20.054334342561699</v>
      </c>
      <c r="H1180">
        <v>14.796104843437</v>
      </c>
      <c r="I1180">
        <v>5.9216126611485098</v>
      </c>
      <c r="J1180">
        <v>11.263969759917501</v>
      </c>
      <c r="K1180">
        <v>20.128997918863</v>
      </c>
      <c r="L1180">
        <v>14.077400528166899</v>
      </c>
      <c r="M1180">
        <v>4.4899308513355001</v>
      </c>
      <c r="N1180">
        <v>9.7967017027069296</v>
      </c>
      <c r="O1180">
        <v>17.872308648188501</v>
      </c>
      <c r="P1180">
        <v>12.623260335226201</v>
      </c>
      <c r="Q1180">
        <v>10.9555763906513</v>
      </c>
      <c r="R1180">
        <v>18.0984116494235</v>
      </c>
      <c r="S1180">
        <v>23.447606365542999</v>
      </c>
      <c r="T1180">
        <v>21.3719194398602</v>
      </c>
      <c r="U1180">
        <v>5.5438482736261996</v>
      </c>
      <c r="V1180">
        <v>10.777120877555401</v>
      </c>
      <c r="W1180">
        <v>19.217165762791801</v>
      </c>
      <c r="X1180">
        <v>13.6424880424091</v>
      </c>
      <c r="Y1180">
        <v>7.9888447382996599</v>
      </c>
      <c r="Z1180">
        <v>14.057123193393</v>
      </c>
      <c r="AA1180">
        <v>20.189919763538001</v>
      </c>
      <c r="AB1180">
        <v>16.228294574325901</v>
      </c>
      <c r="AC1180">
        <v>6.8820301993274304</v>
      </c>
      <c r="AD1180">
        <v>10.912299059399301</v>
      </c>
      <c r="AE1180">
        <v>19.412387563103302</v>
      </c>
      <c r="AF1180">
        <v>13.5038611789463</v>
      </c>
      <c r="AG1180">
        <v>3.7370257481906601</v>
      </c>
      <c r="AH1180">
        <v>8.5072515033604503</v>
      </c>
      <c r="AI1180">
        <v>14.071328453644</v>
      </c>
      <c r="AJ1180">
        <v>10.8882427167069</v>
      </c>
      <c r="AK1180">
        <v>8.3219229416055995</v>
      </c>
      <c r="AL1180">
        <v>17.447853855896799</v>
      </c>
      <c r="AM1180">
        <v>26.5688187952709</v>
      </c>
      <c r="AN1180">
        <v>19.184403866175199</v>
      </c>
      <c r="AO1180">
        <v>5.0501977487070304</v>
      </c>
      <c r="AP1180">
        <v>11.058438904781401</v>
      </c>
      <c r="AQ1180">
        <v>20.318215069495199</v>
      </c>
      <c r="AR1180">
        <v>13.793561902097199</v>
      </c>
      <c r="AS1180">
        <v>6.5107846295390397</v>
      </c>
      <c r="AT1180">
        <v>12.061876860924899</v>
      </c>
      <c r="AU1180">
        <v>20.5846633585493</v>
      </c>
      <c r="AV1180">
        <v>15.1225051776348</v>
      </c>
      <c r="AW1180">
        <v>7.6727964489537097</v>
      </c>
      <c r="AX1180">
        <v>14.1852286049238</v>
      </c>
      <c r="AY1180">
        <v>23.025583982202399</v>
      </c>
      <c r="AZ1180">
        <v>16.844803687780701</v>
      </c>
      <c r="BA1180">
        <v>4.5900526797664298</v>
      </c>
      <c r="BB1180">
        <v>9.8542444989746301</v>
      </c>
      <c r="BC1180">
        <v>20.227896699311199</v>
      </c>
      <c r="BD1180">
        <v>14.0717689737348</v>
      </c>
      <c r="BE1180">
        <v>4.8970901348474101</v>
      </c>
      <c r="BF1180">
        <v>10.520567892246101</v>
      </c>
      <c r="BG1180">
        <v>16.710628394103999</v>
      </c>
      <c r="BH1180">
        <v>11.442935515142899</v>
      </c>
      <c r="BI1180">
        <v>3.6013290818553001</v>
      </c>
      <c r="BJ1180">
        <v>7.7721208996584403</v>
      </c>
      <c r="BK1180">
        <v>15.877719332753999</v>
      </c>
      <c r="BL1180">
        <v>11.1582562411065</v>
      </c>
    </row>
    <row r="1181" spans="1:64" x14ac:dyDescent="0.25">
      <c r="A1181" s="15" t="str">
        <f t="shared" si="36"/>
        <v xml:space="preserve">  Ag [NCL+DQ] / [Capital + ALLL]--37894</v>
      </c>
      <c r="B1181" s="15" t="str">
        <f t="shared" si="37"/>
        <v xml:space="preserve">  Ag [NCL+DQ] / [Capital + ALLL]</v>
      </c>
      <c r="C1181">
        <v>7</v>
      </c>
      <c r="D1181" s="22">
        <v>37894</v>
      </c>
      <c r="E1181">
        <v>0</v>
      </c>
      <c r="F1181">
        <v>4.2882382202096099E-3</v>
      </c>
      <c r="G1181">
        <v>3.0014605207744398</v>
      </c>
      <c r="H1181">
        <v>2.13452871462396</v>
      </c>
      <c r="I1181">
        <v>0</v>
      </c>
      <c r="J1181">
        <v>1.5784292787949399E-2</v>
      </c>
      <c r="K1181">
        <v>2.4561388515893299</v>
      </c>
      <c r="L1181">
        <v>1.95634113656672</v>
      </c>
      <c r="M1181">
        <v>0</v>
      </c>
      <c r="N1181">
        <v>0</v>
      </c>
      <c r="O1181">
        <v>0.66356924675376605</v>
      </c>
      <c r="P1181">
        <v>1.04735937062961</v>
      </c>
      <c r="Q1181">
        <v>0</v>
      </c>
      <c r="R1181">
        <v>0</v>
      </c>
      <c r="S1181">
        <v>0</v>
      </c>
      <c r="T1181">
        <v>3.3512661240678698E-2</v>
      </c>
      <c r="U1181">
        <v>0</v>
      </c>
      <c r="V1181">
        <v>0</v>
      </c>
      <c r="W1181">
        <v>1.99614778497636</v>
      </c>
      <c r="X1181">
        <v>1.6340865934705799</v>
      </c>
      <c r="Y1181">
        <v>0</v>
      </c>
      <c r="Z1181">
        <v>0.33387622149837098</v>
      </c>
      <c r="AA1181">
        <v>3.0376843352595801</v>
      </c>
      <c r="AB1181">
        <v>2.8426897768969099</v>
      </c>
      <c r="AC1181">
        <v>4.5126353790613701E-3</v>
      </c>
      <c r="AD1181">
        <v>1.62415312552984</v>
      </c>
      <c r="AE1181">
        <v>6.01553548310293</v>
      </c>
      <c r="AF1181">
        <v>3.93852129646781</v>
      </c>
      <c r="AG1181">
        <v>0</v>
      </c>
      <c r="AH1181">
        <v>0.38904899135446702</v>
      </c>
      <c r="AI1181">
        <v>2.43361243160177</v>
      </c>
      <c r="AJ1181">
        <v>2.4449789588627899</v>
      </c>
      <c r="AK1181">
        <v>0</v>
      </c>
      <c r="AL1181">
        <v>0.130544778726667</v>
      </c>
      <c r="AM1181">
        <v>1.92119077134037</v>
      </c>
      <c r="AN1181">
        <v>1.5082453237584399</v>
      </c>
      <c r="AO1181">
        <v>0</v>
      </c>
      <c r="AP1181">
        <v>1.5213575190169699</v>
      </c>
      <c r="AQ1181">
        <v>5.9126365054602203</v>
      </c>
      <c r="AR1181">
        <v>3.7302419416857502</v>
      </c>
      <c r="AS1181">
        <v>0</v>
      </c>
      <c r="AT1181">
        <v>0</v>
      </c>
      <c r="AU1181">
        <v>2.2360923136976401</v>
      </c>
      <c r="AV1181">
        <v>1.83817064229081</v>
      </c>
      <c r="AW1181">
        <v>0</v>
      </c>
      <c r="AX1181">
        <v>0</v>
      </c>
      <c r="AY1181">
        <v>0.878041233125749</v>
      </c>
      <c r="AZ1181">
        <v>1.06859601221078</v>
      </c>
      <c r="BA1181">
        <v>0</v>
      </c>
      <c r="BB1181">
        <v>0</v>
      </c>
      <c r="BC1181">
        <v>0.27323934953242002</v>
      </c>
      <c r="BD1181">
        <v>0.60807365085990905</v>
      </c>
      <c r="BE1181">
        <v>0</v>
      </c>
      <c r="BF1181">
        <v>0</v>
      </c>
      <c r="BG1181">
        <v>1.6604382760373799</v>
      </c>
      <c r="BH1181">
        <v>1.16453629575007</v>
      </c>
      <c r="BI1181">
        <v>0</v>
      </c>
      <c r="BJ1181">
        <v>0</v>
      </c>
      <c r="BK1181">
        <v>0</v>
      </c>
      <c r="BL1181">
        <v>0.29622869145281799</v>
      </c>
    </row>
    <row r="1182" spans="1:64" x14ac:dyDescent="0.25">
      <c r="A1182" s="15" t="str">
        <f t="shared" si="36"/>
        <v xml:space="preserve">  CLD [NCL+DQ] / [Capital + ALLL]--37894</v>
      </c>
      <c r="B1182" s="15" t="str">
        <f t="shared" si="37"/>
        <v xml:space="preserve">  CLD [NCL+DQ] / [Capital + ALLL]</v>
      </c>
      <c r="C1182">
        <v>8</v>
      </c>
      <c r="D1182" s="22">
        <v>37894</v>
      </c>
      <c r="E1182">
        <v>0</v>
      </c>
      <c r="F1182">
        <v>0</v>
      </c>
      <c r="G1182">
        <v>0.23116471398461899</v>
      </c>
      <c r="H1182">
        <v>0.80202249433643802</v>
      </c>
      <c r="I1182">
        <v>0</v>
      </c>
      <c r="J1182">
        <v>0</v>
      </c>
      <c r="K1182">
        <v>0</v>
      </c>
      <c r="L1182">
        <v>0.46035857367613803</v>
      </c>
      <c r="M1182">
        <v>0</v>
      </c>
      <c r="N1182">
        <v>0</v>
      </c>
      <c r="O1182">
        <v>0.23139370785876201</v>
      </c>
      <c r="P1182">
        <v>0.59732763908783904</v>
      </c>
      <c r="Q1182">
        <v>0</v>
      </c>
      <c r="R1182">
        <v>0</v>
      </c>
      <c r="S1182">
        <v>0.147402306972268</v>
      </c>
      <c r="T1182">
        <v>0.53356549861601898</v>
      </c>
      <c r="U1182">
        <v>0</v>
      </c>
      <c r="V1182">
        <v>0</v>
      </c>
      <c r="W1182">
        <v>0</v>
      </c>
      <c r="X1182">
        <v>0.46783881791078102</v>
      </c>
      <c r="Y1182">
        <v>0</v>
      </c>
      <c r="Z1182">
        <v>0</v>
      </c>
      <c r="AA1182">
        <v>0.358471633283725</v>
      </c>
      <c r="AB1182">
        <v>1.01872409500867</v>
      </c>
      <c r="AC1182">
        <v>0</v>
      </c>
      <c r="AD1182">
        <v>0</v>
      </c>
      <c r="AE1182">
        <v>0</v>
      </c>
      <c r="AF1182">
        <v>0.25379073542081199</v>
      </c>
      <c r="AG1182">
        <v>0</v>
      </c>
      <c r="AH1182">
        <v>0</v>
      </c>
      <c r="AI1182">
        <v>0</v>
      </c>
      <c r="AJ1182">
        <v>0.32293189475668199</v>
      </c>
      <c r="AK1182">
        <v>0</v>
      </c>
      <c r="AL1182">
        <v>0</v>
      </c>
      <c r="AM1182">
        <v>0.29879766018151299</v>
      </c>
      <c r="AN1182">
        <v>0.70180134988704002</v>
      </c>
      <c r="AO1182">
        <v>0</v>
      </c>
      <c r="AP1182">
        <v>0</v>
      </c>
      <c r="AQ1182">
        <v>0</v>
      </c>
      <c r="AR1182">
        <v>0.191087354442637</v>
      </c>
      <c r="AS1182">
        <v>0</v>
      </c>
      <c r="AT1182">
        <v>0</v>
      </c>
      <c r="AU1182">
        <v>0.13569949211114399</v>
      </c>
      <c r="AV1182">
        <v>0.72545949108788499</v>
      </c>
      <c r="AW1182">
        <v>0</v>
      </c>
      <c r="AX1182">
        <v>0</v>
      </c>
      <c r="AY1182">
        <v>0</v>
      </c>
      <c r="AZ1182">
        <v>0.61223349018138096</v>
      </c>
      <c r="BA1182">
        <v>0</v>
      </c>
      <c r="BB1182">
        <v>0</v>
      </c>
      <c r="BC1182">
        <v>0</v>
      </c>
      <c r="BD1182">
        <v>0.54968062698899101</v>
      </c>
      <c r="BE1182">
        <v>0</v>
      </c>
      <c r="BF1182">
        <v>0</v>
      </c>
      <c r="BG1182">
        <v>0</v>
      </c>
      <c r="BH1182">
        <v>0.25303802017293497</v>
      </c>
      <c r="BI1182">
        <v>0</v>
      </c>
      <c r="BJ1182">
        <v>0</v>
      </c>
      <c r="BK1182">
        <v>3.3688668575691201E-2</v>
      </c>
      <c r="BL1182">
        <v>0.61211379379256603</v>
      </c>
    </row>
    <row r="1183" spans="1:64" x14ac:dyDescent="0.25">
      <c r="A1183" s="15" t="str">
        <f t="shared" si="36"/>
        <v xml:space="preserve">  CRE [NCL+DQ] / [Capital + ALLL]--37894</v>
      </c>
      <c r="B1183" s="15" t="str">
        <f t="shared" si="37"/>
        <v xml:space="preserve">  CRE [NCL+DQ] / [Capital + ALLL]</v>
      </c>
      <c r="C1183">
        <v>9</v>
      </c>
      <c r="D1183" s="22">
        <v>37894</v>
      </c>
      <c r="E1183">
        <v>0</v>
      </c>
      <c r="F1183">
        <v>0.85252533224688498</v>
      </c>
      <c r="G1183">
        <v>4.3600985221674904</v>
      </c>
      <c r="H1183">
        <v>3.0083925938295901</v>
      </c>
      <c r="I1183">
        <v>0</v>
      </c>
      <c r="J1183">
        <v>0.68525143305358605</v>
      </c>
      <c r="K1183">
        <v>4.4119708015595602</v>
      </c>
      <c r="L1183">
        <v>2.81284472699046</v>
      </c>
      <c r="M1183">
        <v>0</v>
      </c>
      <c r="N1183">
        <v>1.00542931831892</v>
      </c>
      <c r="O1183">
        <v>4.0347919952663496</v>
      </c>
      <c r="P1183">
        <v>2.8926859639781402</v>
      </c>
      <c r="Q1183">
        <v>0.65526535923412998</v>
      </c>
      <c r="R1183">
        <v>2.6751314150546501</v>
      </c>
      <c r="S1183">
        <v>6.3543992685536104</v>
      </c>
      <c r="T1183">
        <v>4.2344742830030198</v>
      </c>
      <c r="U1183">
        <v>0</v>
      </c>
      <c r="V1183">
        <v>0.54542034982132803</v>
      </c>
      <c r="W1183">
        <v>4.2151839776432203</v>
      </c>
      <c r="X1183">
        <v>2.7468051007197598</v>
      </c>
      <c r="Y1183">
        <v>0</v>
      </c>
      <c r="Z1183">
        <v>1.19629317607414</v>
      </c>
      <c r="AA1183">
        <v>6.0037099244011998</v>
      </c>
      <c r="AB1183">
        <v>4.0988441573143799</v>
      </c>
      <c r="AC1183">
        <v>0</v>
      </c>
      <c r="AD1183">
        <v>0.43225009643482998</v>
      </c>
      <c r="AE1183">
        <v>3.0786866310979901</v>
      </c>
      <c r="AF1183">
        <v>2.21507075048617</v>
      </c>
      <c r="AG1183">
        <v>0</v>
      </c>
      <c r="AH1183">
        <v>0</v>
      </c>
      <c r="AI1183">
        <v>1.2619907645673401</v>
      </c>
      <c r="AJ1183">
        <v>1.32377854026388</v>
      </c>
      <c r="AK1183">
        <v>0.49087538510810902</v>
      </c>
      <c r="AL1183">
        <v>3.93886093249467</v>
      </c>
      <c r="AM1183">
        <v>7.9043146390213703</v>
      </c>
      <c r="AN1183">
        <v>5.0582902751885896</v>
      </c>
      <c r="AO1183">
        <v>0</v>
      </c>
      <c r="AP1183">
        <v>0</v>
      </c>
      <c r="AQ1183">
        <v>2.4363476733977198</v>
      </c>
      <c r="AR1183">
        <v>1.9181719382425599</v>
      </c>
      <c r="AS1183">
        <v>0</v>
      </c>
      <c r="AT1183">
        <v>1.23947852468474</v>
      </c>
      <c r="AU1183">
        <v>5.7711249168173104</v>
      </c>
      <c r="AV1183">
        <v>3.5057552095607898</v>
      </c>
      <c r="AW1183">
        <v>0</v>
      </c>
      <c r="AX1183">
        <v>1.4996739839165401</v>
      </c>
      <c r="AY1183">
        <v>5.4794520547945202</v>
      </c>
      <c r="AZ1183">
        <v>3.6926022499954501</v>
      </c>
      <c r="BA1183">
        <v>0</v>
      </c>
      <c r="BB1183">
        <v>0</v>
      </c>
      <c r="BC1183">
        <v>3.3175989173271301</v>
      </c>
      <c r="BD1183">
        <v>2.21415165255776</v>
      </c>
      <c r="BE1183">
        <v>0</v>
      </c>
      <c r="BF1183">
        <v>1.105</v>
      </c>
      <c r="BG1183">
        <v>4.4773815037826203</v>
      </c>
      <c r="BH1183">
        <v>2.8757926820802999</v>
      </c>
      <c r="BI1183">
        <v>0</v>
      </c>
      <c r="BJ1183">
        <v>0.23114706732158299</v>
      </c>
      <c r="BK1183">
        <v>4.0055312214363097</v>
      </c>
      <c r="BL1183">
        <v>2.8823877824386201</v>
      </c>
    </row>
    <row r="1184" spans="1:64" x14ac:dyDescent="0.25">
      <c r="A1184" s="15" t="str">
        <f t="shared" si="36"/>
        <v xml:space="preserve">  Res RE [NCL+DQ] / [Capital + ALLL]--37894</v>
      </c>
      <c r="B1184" s="15" t="str">
        <f t="shared" si="37"/>
        <v xml:space="preserve">  Res RE [NCL+DQ] / [Capital + ALLL]</v>
      </c>
      <c r="C1184">
        <v>10</v>
      </c>
      <c r="D1184" s="22">
        <v>37894</v>
      </c>
      <c r="E1184">
        <v>0.47248000766708598</v>
      </c>
      <c r="F1184">
        <v>1.53247815440215</v>
      </c>
      <c r="G1184">
        <v>3.4317861390645299</v>
      </c>
      <c r="H1184">
        <v>2.8987105053589501</v>
      </c>
      <c r="I1184">
        <v>7.8906374492372894E-2</v>
      </c>
      <c r="J1184">
        <v>1.15326160682483</v>
      </c>
      <c r="K1184">
        <v>3.5257278977526498</v>
      </c>
      <c r="L1184">
        <v>2.45691856997139</v>
      </c>
      <c r="M1184">
        <v>0.27018076780158501</v>
      </c>
      <c r="N1184">
        <v>1.81521517438303</v>
      </c>
      <c r="O1184">
        <v>4.6353261207259697</v>
      </c>
      <c r="P1184">
        <v>3.1692062962178702</v>
      </c>
      <c r="Q1184">
        <v>3.6088067701498301</v>
      </c>
      <c r="R1184">
        <v>5.9450626351054003</v>
      </c>
      <c r="S1184">
        <v>7.9491811824921097</v>
      </c>
      <c r="T1184">
        <v>6.2981638454355</v>
      </c>
      <c r="U1184">
        <v>0.15163002274450299</v>
      </c>
      <c r="V1184">
        <v>1.2944393044878</v>
      </c>
      <c r="W1184">
        <v>3.6400404448938302</v>
      </c>
      <c r="X1184">
        <v>2.58438943343018</v>
      </c>
      <c r="Y1184">
        <v>0.34609770658052402</v>
      </c>
      <c r="Z1184">
        <v>1.43237000951032</v>
      </c>
      <c r="AA1184">
        <v>3.4337858308701201</v>
      </c>
      <c r="AB1184">
        <v>2.4983278408633001</v>
      </c>
      <c r="AC1184">
        <v>0</v>
      </c>
      <c r="AD1184">
        <v>0.37205454292346701</v>
      </c>
      <c r="AE1184">
        <v>1.1552446040625299</v>
      </c>
      <c r="AF1184">
        <v>0.84889627602045203</v>
      </c>
      <c r="AG1184">
        <v>0</v>
      </c>
      <c r="AH1184">
        <v>0.21554965161160999</v>
      </c>
      <c r="AI1184">
        <v>1.0579732296422699</v>
      </c>
      <c r="AJ1184">
        <v>0.72145681616716995</v>
      </c>
      <c r="AK1184">
        <v>1.39749731177724</v>
      </c>
      <c r="AL1184">
        <v>3.725443556418</v>
      </c>
      <c r="AM1184">
        <v>9.2897899175553995</v>
      </c>
      <c r="AN1184">
        <v>5.7386920704957403</v>
      </c>
      <c r="AO1184">
        <v>0</v>
      </c>
      <c r="AP1184">
        <v>0.59880239520958101</v>
      </c>
      <c r="AQ1184">
        <v>2.0604892155681398</v>
      </c>
      <c r="AR1184">
        <v>1.50000703736672</v>
      </c>
      <c r="AS1184">
        <v>0.108407854749103</v>
      </c>
      <c r="AT1184">
        <v>1.3006166260628</v>
      </c>
      <c r="AU1184">
        <v>3.7072077408543</v>
      </c>
      <c r="AV1184">
        <v>2.63567521100933</v>
      </c>
      <c r="AW1184">
        <v>1.5939378102952699</v>
      </c>
      <c r="AX1184">
        <v>3.9740468785707899</v>
      </c>
      <c r="AY1184">
        <v>9.0277777777777803</v>
      </c>
      <c r="AZ1184">
        <v>5.6660566084596304</v>
      </c>
      <c r="BA1184">
        <v>0</v>
      </c>
      <c r="BB1184">
        <v>0.866446662044011</v>
      </c>
      <c r="BC1184">
        <v>2.4666252736000001</v>
      </c>
      <c r="BD1184">
        <v>2.1842104140852099</v>
      </c>
      <c r="BE1184">
        <v>0</v>
      </c>
      <c r="BF1184">
        <v>1.1304301017387099</v>
      </c>
      <c r="BG1184">
        <v>2.8959369283487502</v>
      </c>
      <c r="BH1184">
        <v>1.8388716003837799</v>
      </c>
      <c r="BI1184">
        <v>0</v>
      </c>
      <c r="BJ1184">
        <v>0.91510718469966101</v>
      </c>
      <c r="BK1184">
        <v>2.34465539038866</v>
      </c>
      <c r="BL1184">
        <v>1.99515349451339</v>
      </c>
    </row>
    <row r="1185" spans="1:64" x14ac:dyDescent="0.25">
      <c r="A1185" s="15" t="str">
        <f t="shared" si="36"/>
        <v xml:space="preserve">  C&amp;I [NCL+DQ] / [Capital + ALLL]--37894</v>
      </c>
      <c r="B1185" s="15" t="str">
        <f t="shared" si="37"/>
        <v xml:space="preserve">  C&amp;I [NCL+DQ] / [Capital + ALLL]</v>
      </c>
      <c r="C1185">
        <v>11</v>
      </c>
      <c r="D1185" s="22">
        <v>37894</v>
      </c>
      <c r="E1185">
        <v>0.64041918867092196</v>
      </c>
      <c r="F1185">
        <v>1.8303004607717099</v>
      </c>
      <c r="G1185">
        <v>4.4080627277619504</v>
      </c>
      <c r="H1185">
        <v>3.9274006989363199</v>
      </c>
      <c r="I1185">
        <v>0.41577489443364202</v>
      </c>
      <c r="J1185">
        <v>2.1831511558334702</v>
      </c>
      <c r="K1185">
        <v>4.8279448808923098</v>
      </c>
      <c r="L1185">
        <v>3.7079401137009702</v>
      </c>
      <c r="M1185">
        <v>0.152454427285621</v>
      </c>
      <c r="N1185">
        <v>1.18388760271455</v>
      </c>
      <c r="O1185">
        <v>3.5735260618797602</v>
      </c>
      <c r="P1185">
        <v>2.5871206109198499</v>
      </c>
      <c r="Q1185">
        <v>1.1882433843723601</v>
      </c>
      <c r="R1185">
        <v>2.80769339430638</v>
      </c>
      <c r="S1185">
        <v>7.0218474049944399</v>
      </c>
      <c r="T1185">
        <v>7.9812338592755001</v>
      </c>
      <c r="U1185">
        <v>0.35182951347004399</v>
      </c>
      <c r="V1185">
        <v>2.1885669263766099</v>
      </c>
      <c r="W1185">
        <v>4.9475955610357598</v>
      </c>
      <c r="X1185">
        <v>3.6434957422501801</v>
      </c>
      <c r="Y1185">
        <v>0.90758682065463903</v>
      </c>
      <c r="Z1185">
        <v>3.03264438864207</v>
      </c>
      <c r="AA1185">
        <v>5.4770156374041399</v>
      </c>
      <c r="AB1185">
        <v>4.5825336518145798</v>
      </c>
      <c r="AC1185">
        <v>0.88749203887796602</v>
      </c>
      <c r="AD1185">
        <v>2.2592353467290298</v>
      </c>
      <c r="AE1185">
        <v>4.7618419435508903</v>
      </c>
      <c r="AF1185">
        <v>4.0371734812328501</v>
      </c>
      <c r="AG1185">
        <v>0</v>
      </c>
      <c r="AH1185">
        <v>0.83718244803695196</v>
      </c>
      <c r="AI1185">
        <v>3.5308317086348602</v>
      </c>
      <c r="AJ1185">
        <v>2.92201213450394</v>
      </c>
      <c r="AK1185">
        <v>0.54738602785484003</v>
      </c>
      <c r="AL1185">
        <v>2.64433262132781</v>
      </c>
      <c r="AM1185">
        <v>4.6193863088192</v>
      </c>
      <c r="AN1185">
        <v>4.3363194927153801</v>
      </c>
      <c r="AO1185">
        <v>0.249653259361997</v>
      </c>
      <c r="AP1185">
        <v>2.0918599363346999</v>
      </c>
      <c r="AQ1185">
        <v>4.9769850402761797</v>
      </c>
      <c r="AR1185">
        <v>3.8583821963871898</v>
      </c>
      <c r="AS1185">
        <v>0.50774553012927803</v>
      </c>
      <c r="AT1185">
        <v>2.3989869666027901</v>
      </c>
      <c r="AU1185">
        <v>5.1769923890379097</v>
      </c>
      <c r="AV1185">
        <v>4.0326115057885401</v>
      </c>
      <c r="AW1185">
        <v>0.58014254931211695</v>
      </c>
      <c r="AX1185">
        <v>2.04388386949205</v>
      </c>
      <c r="AY1185">
        <v>4.3496621621621596</v>
      </c>
      <c r="AZ1185">
        <v>3.1823974090295901</v>
      </c>
      <c r="BA1185">
        <v>1.32677654070087</v>
      </c>
      <c r="BB1185">
        <v>3.8494541198222101</v>
      </c>
      <c r="BC1185">
        <v>8.9384903484122606</v>
      </c>
      <c r="BD1185">
        <v>6.69831115316744</v>
      </c>
      <c r="BE1185">
        <v>0.114285714285714</v>
      </c>
      <c r="BF1185">
        <v>1.14590301905522</v>
      </c>
      <c r="BG1185">
        <v>3.8724138819467702</v>
      </c>
      <c r="BH1185">
        <v>2.21175542014223</v>
      </c>
      <c r="BI1185">
        <v>0.403369609686137</v>
      </c>
      <c r="BJ1185">
        <v>2.1941350686188601</v>
      </c>
      <c r="BK1185">
        <v>4.7284231527818399</v>
      </c>
      <c r="BL1185">
        <v>3.4299861384616599</v>
      </c>
    </row>
    <row r="1186" spans="1:64" x14ac:dyDescent="0.25">
      <c r="A1186" s="15" t="str">
        <f t="shared" si="36"/>
        <v xml:space="preserve">  Ind [NCL+DQ] / [Capital + ALLL]--37894</v>
      </c>
      <c r="B1186" s="15" t="str">
        <f t="shared" si="37"/>
        <v xml:space="preserve">  Ind [NCL+DQ] / [Capital + ALLL]</v>
      </c>
      <c r="C1186">
        <v>12</v>
      </c>
      <c r="D1186" s="22">
        <v>37894</v>
      </c>
      <c r="E1186">
        <v>0.569705023888472</v>
      </c>
      <c r="F1186">
        <v>1.0253093667039399</v>
      </c>
      <c r="G1186">
        <v>2.4124217951676798</v>
      </c>
      <c r="H1186">
        <v>2.1941736566830201</v>
      </c>
      <c r="I1186">
        <v>0.39150092557714999</v>
      </c>
      <c r="J1186">
        <v>1.0342955639060201</v>
      </c>
      <c r="K1186">
        <v>2.3625555519896699</v>
      </c>
      <c r="L1186">
        <v>1.7424079520013001</v>
      </c>
      <c r="M1186">
        <v>0.21494558402779099</v>
      </c>
      <c r="N1186">
        <v>0.857532644708634</v>
      </c>
      <c r="O1186">
        <v>2.1764433389478501</v>
      </c>
      <c r="P1186">
        <v>1.6578521394633901</v>
      </c>
      <c r="Q1186">
        <v>0.76066986918082502</v>
      </c>
      <c r="R1186">
        <v>1.6900856340539501</v>
      </c>
      <c r="S1186">
        <v>2.37801265304399</v>
      </c>
      <c r="T1186">
        <v>1.8983257105870699</v>
      </c>
      <c r="U1186">
        <v>0.35460992907801397</v>
      </c>
      <c r="V1186">
        <v>1.0577705451586701</v>
      </c>
      <c r="W1186">
        <v>2.3064250411861602</v>
      </c>
      <c r="X1186">
        <v>1.7126848666187899</v>
      </c>
      <c r="Y1186">
        <v>0.47757375882375902</v>
      </c>
      <c r="Z1186">
        <v>1.00395497414055</v>
      </c>
      <c r="AA1186">
        <v>2.7516058520334701</v>
      </c>
      <c r="AB1186">
        <v>1.89149848541351</v>
      </c>
      <c r="AC1186">
        <v>0.41156971935256298</v>
      </c>
      <c r="AD1186">
        <v>0.86381445468565499</v>
      </c>
      <c r="AE1186">
        <v>1.8407711983577399</v>
      </c>
      <c r="AF1186">
        <v>1.34180849854174</v>
      </c>
      <c r="AG1186">
        <v>0.28864863806779301</v>
      </c>
      <c r="AH1186">
        <v>0.90317160260449503</v>
      </c>
      <c r="AI1186">
        <v>2.6937567188904401</v>
      </c>
      <c r="AJ1186">
        <v>2.9509493077579099</v>
      </c>
      <c r="AK1186">
        <v>0.514154216443236</v>
      </c>
      <c r="AL1186">
        <v>1.20721078095543</v>
      </c>
      <c r="AM1186">
        <v>2.7633437457095398</v>
      </c>
      <c r="AN1186">
        <v>1.87707931261261</v>
      </c>
      <c r="AO1186">
        <v>0.40917986123465599</v>
      </c>
      <c r="AP1186">
        <v>1.0123283552169999</v>
      </c>
      <c r="AQ1186">
        <v>2.25631768953069</v>
      </c>
      <c r="AR1186">
        <v>1.5945047071155301</v>
      </c>
      <c r="AS1186">
        <v>0.42851070529457203</v>
      </c>
      <c r="AT1186">
        <v>1.00748262186106</v>
      </c>
      <c r="AU1186">
        <v>2.2884492477908198</v>
      </c>
      <c r="AV1186">
        <v>1.77274805623831</v>
      </c>
      <c r="AW1186">
        <v>0.71744471744471705</v>
      </c>
      <c r="AX1186">
        <v>1.6652613827993299</v>
      </c>
      <c r="AY1186">
        <v>3.3905488450943002</v>
      </c>
      <c r="AZ1186">
        <v>2.2181101989889198</v>
      </c>
      <c r="BA1186">
        <v>0.230251982697667</v>
      </c>
      <c r="BB1186">
        <v>0.93117602648426201</v>
      </c>
      <c r="BC1186">
        <v>2.1229707273992799</v>
      </c>
      <c r="BD1186">
        <v>1.5535880277526399</v>
      </c>
      <c r="BE1186">
        <v>0.19281031749432301</v>
      </c>
      <c r="BF1186">
        <v>0.59353051736076801</v>
      </c>
      <c r="BG1186">
        <v>2.5131456851221801</v>
      </c>
      <c r="BH1186">
        <v>2.81515461860258</v>
      </c>
      <c r="BI1186">
        <v>0.152268280520896</v>
      </c>
      <c r="BJ1186">
        <v>0.54995417048579298</v>
      </c>
      <c r="BK1186">
        <v>1.29546607631594</v>
      </c>
      <c r="BL1186">
        <v>1.0940871031973101</v>
      </c>
    </row>
    <row r="1187" spans="1:64" x14ac:dyDescent="0.25">
      <c r="A1187" s="15" t="str">
        <f t="shared" si="36"/>
        <v xml:space="preserve">  OREO / [Capital + ALLL]--37894</v>
      </c>
      <c r="B1187" s="15" t="str">
        <f t="shared" si="37"/>
        <v xml:space="preserve">  OREO / [Capital + ALLL]</v>
      </c>
      <c r="C1187">
        <v>13</v>
      </c>
      <c r="D1187" s="22">
        <v>37894</v>
      </c>
      <c r="E1187">
        <v>0</v>
      </c>
      <c r="F1187">
        <v>0.16757491947811601</v>
      </c>
      <c r="G1187">
        <v>1.2591119950795699</v>
      </c>
      <c r="H1187">
        <v>0.87162857620935796</v>
      </c>
      <c r="I1187">
        <v>0</v>
      </c>
      <c r="J1187">
        <v>0</v>
      </c>
      <c r="K1187">
        <v>0.81734377466874397</v>
      </c>
      <c r="L1187">
        <v>0.77956097239082001</v>
      </c>
      <c r="M1187">
        <v>0</v>
      </c>
      <c r="N1187">
        <v>0</v>
      </c>
      <c r="O1187">
        <v>1.35027240619081</v>
      </c>
      <c r="P1187">
        <v>1.2350043899335399</v>
      </c>
      <c r="Q1187">
        <v>1.5019826170545101E-2</v>
      </c>
      <c r="R1187">
        <v>1.1729658419056901</v>
      </c>
      <c r="S1187">
        <v>1.9024743122224701</v>
      </c>
      <c r="T1187">
        <v>1.61349895867017</v>
      </c>
      <c r="U1187">
        <v>0</v>
      </c>
      <c r="V1187">
        <v>0</v>
      </c>
      <c r="W1187">
        <v>0.57270568515155795</v>
      </c>
      <c r="X1187">
        <v>0.85402030564117304</v>
      </c>
      <c r="Y1187">
        <v>0</v>
      </c>
      <c r="Z1187">
        <v>0.124155055869775</v>
      </c>
      <c r="AA1187">
        <v>1.7562208769146299</v>
      </c>
      <c r="AB1187">
        <v>1.09876833723515</v>
      </c>
      <c r="AC1187">
        <v>0</v>
      </c>
      <c r="AD1187">
        <v>0</v>
      </c>
      <c r="AE1187">
        <v>0.40068091806448802</v>
      </c>
      <c r="AF1187">
        <v>0.58277811438611105</v>
      </c>
      <c r="AG1187">
        <v>0</v>
      </c>
      <c r="AH1187">
        <v>0</v>
      </c>
      <c r="AI1187">
        <v>0.246643935766612</v>
      </c>
      <c r="AJ1187">
        <v>0.67911299596184405</v>
      </c>
      <c r="AK1187">
        <v>0</v>
      </c>
      <c r="AL1187">
        <v>0</v>
      </c>
      <c r="AM1187">
        <v>1.1049792620132</v>
      </c>
      <c r="AN1187">
        <v>0.84776322425223605</v>
      </c>
      <c r="AO1187">
        <v>0</v>
      </c>
      <c r="AP1187">
        <v>0</v>
      </c>
      <c r="AQ1187">
        <v>0.48426150121065398</v>
      </c>
      <c r="AR1187">
        <v>0.65461992402537905</v>
      </c>
      <c r="AS1187">
        <v>0</v>
      </c>
      <c r="AT1187">
        <v>0</v>
      </c>
      <c r="AU1187">
        <v>1.04242521643368</v>
      </c>
      <c r="AV1187">
        <v>0.94040296252837796</v>
      </c>
      <c r="AW1187">
        <v>0</v>
      </c>
      <c r="AX1187">
        <v>0</v>
      </c>
      <c r="AY1187">
        <v>1.19494996410928</v>
      </c>
      <c r="AZ1187">
        <v>0.82936303610213902</v>
      </c>
      <c r="BA1187">
        <v>0</v>
      </c>
      <c r="BB1187">
        <v>0</v>
      </c>
      <c r="BC1187">
        <v>1.12278071611037</v>
      </c>
      <c r="BD1187">
        <v>1.4972386373906701</v>
      </c>
      <c r="BE1187">
        <v>0</v>
      </c>
      <c r="BF1187">
        <v>0</v>
      </c>
      <c r="BG1187">
        <v>7.9182833161770494E-2</v>
      </c>
      <c r="BH1187">
        <v>0.61808693221026101</v>
      </c>
      <c r="BI1187">
        <v>0</v>
      </c>
      <c r="BJ1187">
        <v>0</v>
      </c>
      <c r="BK1187">
        <v>0.251314584219264</v>
      </c>
      <c r="BL1187">
        <v>0.62102384973206903</v>
      </c>
    </row>
    <row r="1188" spans="1:64" x14ac:dyDescent="0.25">
      <c r="A1188" s="15" t="str">
        <f t="shared" si="36"/>
        <v>ROAA--37894</v>
      </c>
      <c r="B1188" s="15" t="str">
        <f t="shared" si="37"/>
        <v>ROAA</v>
      </c>
      <c r="C1188">
        <v>14</v>
      </c>
      <c r="D1188" s="22">
        <v>37894</v>
      </c>
      <c r="E1188">
        <v>0.98</v>
      </c>
      <c r="F1188">
        <v>1.325</v>
      </c>
      <c r="G1188">
        <v>1.9325000000000001</v>
      </c>
      <c r="H1188">
        <v>1.41681818181818</v>
      </c>
      <c r="I1188">
        <v>0.92</v>
      </c>
      <c r="J1188">
        <v>1.3149999999999999</v>
      </c>
      <c r="K1188">
        <v>1.7625</v>
      </c>
      <c r="L1188">
        <v>1.3271446078431399</v>
      </c>
      <c r="M1188">
        <v>0.74</v>
      </c>
      <c r="N1188">
        <v>1.1100000000000001</v>
      </c>
      <c r="O1188">
        <v>1.5</v>
      </c>
      <c r="P1188">
        <v>1.0918667537557201</v>
      </c>
      <c r="Q1188">
        <v>1.0175000000000001</v>
      </c>
      <c r="R1188">
        <v>1.2849999999999999</v>
      </c>
      <c r="S1188">
        <v>1.365</v>
      </c>
      <c r="T1188">
        <v>1.1770833333333299</v>
      </c>
      <c r="U1188">
        <v>0.87</v>
      </c>
      <c r="V1188">
        <v>1.35</v>
      </c>
      <c r="W1188">
        <v>1.79</v>
      </c>
      <c r="X1188">
        <v>1.29956236323851</v>
      </c>
      <c r="Y1188">
        <v>0.97499999999999998</v>
      </c>
      <c r="Z1188">
        <v>1.31</v>
      </c>
      <c r="AA1188">
        <v>1.75</v>
      </c>
      <c r="AB1188">
        <v>1.1934177215189901</v>
      </c>
      <c r="AC1188">
        <v>0.89</v>
      </c>
      <c r="AD1188">
        <v>1.17</v>
      </c>
      <c r="AE1188">
        <v>1.54</v>
      </c>
      <c r="AF1188">
        <v>1.2266999999999999</v>
      </c>
      <c r="AG1188">
        <v>0.86499999999999999</v>
      </c>
      <c r="AH1188">
        <v>1.26</v>
      </c>
      <c r="AI1188">
        <v>1.75</v>
      </c>
      <c r="AJ1188">
        <v>1.87802197802198</v>
      </c>
      <c r="AK1188">
        <v>1.0425</v>
      </c>
      <c r="AL1188">
        <v>1.41</v>
      </c>
      <c r="AM1188">
        <v>1.8374999999999999</v>
      </c>
      <c r="AN1188">
        <v>1.4304285714285701</v>
      </c>
      <c r="AO1188">
        <v>0.85</v>
      </c>
      <c r="AP1188">
        <v>1.23</v>
      </c>
      <c r="AQ1188">
        <v>1.65</v>
      </c>
      <c r="AR1188">
        <v>1.2611716621253399</v>
      </c>
      <c r="AS1188">
        <v>0.97</v>
      </c>
      <c r="AT1188">
        <v>1.37</v>
      </c>
      <c r="AU1188">
        <v>1.79</v>
      </c>
      <c r="AV1188">
        <v>1.40831081081081</v>
      </c>
      <c r="AW1188">
        <v>0.99</v>
      </c>
      <c r="AX1188">
        <v>1.38</v>
      </c>
      <c r="AY1188">
        <v>1.87</v>
      </c>
      <c r="AZ1188">
        <v>1.35568306010929</v>
      </c>
      <c r="BA1188">
        <v>0.91</v>
      </c>
      <c r="BB1188">
        <v>1.2849999999999999</v>
      </c>
      <c r="BC1188">
        <v>1.6975</v>
      </c>
      <c r="BD1188">
        <v>1.2591463414634101</v>
      </c>
      <c r="BE1188">
        <v>0.82</v>
      </c>
      <c r="BF1188">
        <v>1.38</v>
      </c>
      <c r="BG1188">
        <v>1.8</v>
      </c>
      <c r="BH1188">
        <v>1.66622950819672</v>
      </c>
      <c r="BI1188">
        <v>0.95499999999999996</v>
      </c>
      <c r="BJ1188">
        <v>1.43</v>
      </c>
      <c r="BK1188">
        <v>1.81</v>
      </c>
      <c r="BL1188">
        <v>1.28851239669421</v>
      </c>
    </row>
    <row r="1189" spans="1:64" x14ac:dyDescent="0.25">
      <c r="A1189" s="15" t="str">
        <f t="shared" si="36"/>
        <v>NIM--37894</v>
      </c>
      <c r="B1189" s="15" t="str">
        <f t="shared" si="37"/>
        <v>NIM</v>
      </c>
      <c r="C1189">
        <v>15</v>
      </c>
      <c r="D1189" s="22">
        <v>37894</v>
      </c>
      <c r="E1189">
        <v>4.18</v>
      </c>
      <c r="F1189">
        <v>4.5549999999999997</v>
      </c>
      <c r="G1189">
        <v>5.0025000000000004</v>
      </c>
      <c r="H1189">
        <v>4.7912499999999998</v>
      </c>
      <c r="I1189">
        <v>3.97</v>
      </c>
      <c r="J1189">
        <v>4.42</v>
      </c>
      <c r="K1189">
        <v>4.9249999999999998</v>
      </c>
      <c r="L1189">
        <v>4.4790318627451002</v>
      </c>
      <c r="M1189">
        <v>3.69</v>
      </c>
      <c r="N1189">
        <v>4.17</v>
      </c>
      <c r="O1189">
        <v>4.68</v>
      </c>
      <c r="P1189">
        <v>4.1799529719137798</v>
      </c>
      <c r="Q1189">
        <v>3.98</v>
      </c>
      <c r="R1189">
        <v>4.4249999999999998</v>
      </c>
      <c r="S1189">
        <v>5.1550000000000002</v>
      </c>
      <c r="T1189">
        <v>4.46</v>
      </c>
      <c r="U1189">
        <v>3.99</v>
      </c>
      <c r="V1189">
        <v>4.45</v>
      </c>
      <c r="W1189">
        <v>4.9400000000000004</v>
      </c>
      <c r="X1189">
        <v>4.4728227571115999</v>
      </c>
      <c r="Y1189">
        <v>4.2850000000000001</v>
      </c>
      <c r="Z1189">
        <v>4.67</v>
      </c>
      <c r="AA1189">
        <v>5.0999999999999996</v>
      </c>
      <c r="AB1189">
        <v>4.7255696202531601</v>
      </c>
      <c r="AC1189">
        <v>3.9</v>
      </c>
      <c r="AD1189">
        <v>4.2549999999999999</v>
      </c>
      <c r="AE1189">
        <v>4.57</v>
      </c>
      <c r="AF1189">
        <v>4.2416999999999998</v>
      </c>
      <c r="AG1189">
        <v>3.8650000000000002</v>
      </c>
      <c r="AH1189">
        <v>4.41</v>
      </c>
      <c r="AI1189">
        <v>5.18</v>
      </c>
      <c r="AJ1189">
        <v>5.2630769230769197</v>
      </c>
      <c r="AK1189">
        <v>3.9725000000000001</v>
      </c>
      <c r="AL1189">
        <v>4.46</v>
      </c>
      <c r="AM1189">
        <v>4.8724999999999996</v>
      </c>
      <c r="AN1189">
        <v>4.4768571428571402</v>
      </c>
      <c r="AO1189">
        <v>3.87</v>
      </c>
      <c r="AP1189">
        <v>4.28</v>
      </c>
      <c r="AQ1189">
        <v>4.75</v>
      </c>
      <c r="AR1189">
        <v>4.3131335149863803</v>
      </c>
      <c r="AS1189">
        <v>4.12</v>
      </c>
      <c r="AT1189">
        <v>4.6100000000000003</v>
      </c>
      <c r="AU1189">
        <v>5.0199999999999996</v>
      </c>
      <c r="AV1189">
        <v>4.6351126126126099</v>
      </c>
      <c r="AW1189">
        <v>3.95</v>
      </c>
      <c r="AX1189">
        <v>4.45</v>
      </c>
      <c r="AY1189">
        <v>4.95</v>
      </c>
      <c r="AZ1189">
        <v>4.4632786885245901</v>
      </c>
      <c r="BA1189">
        <v>4.08</v>
      </c>
      <c r="BB1189">
        <v>4.5149999999999997</v>
      </c>
      <c r="BC1189">
        <v>4.9874999999999998</v>
      </c>
      <c r="BD1189">
        <v>4.54189024390244</v>
      </c>
      <c r="BE1189">
        <v>3.7</v>
      </c>
      <c r="BF1189">
        <v>4.18</v>
      </c>
      <c r="BG1189">
        <v>5.04</v>
      </c>
      <c r="BH1189">
        <v>4.6745901639344298</v>
      </c>
      <c r="BI1189">
        <v>4.1349999999999998</v>
      </c>
      <c r="BJ1189">
        <v>4.67</v>
      </c>
      <c r="BK1189">
        <v>5.0149999999999997</v>
      </c>
      <c r="BL1189">
        <v>4.6057851239669398</v>
      </c>
    </row>
    <row r="1190" spans="1:64" x14ac:dyDescent="0.25">
      <c r="A1190" s="15" t="str">
        <f t="shared" si="36"/>
        <v>Provisions / Avg Assets--37894</v>
      </c>
      <c r="B1190" s="15" t="str">
        <f t="shared" si="37"/>
        <v>Provisions / Avg Assets</v>
      </c>
      <c r="C1190">
        <v>16</v>
      </c>
      <c r="D1190" s="22">
        <v>37894</v>
      </c>
      <c r="E1190">
        <v>7.0000000000000007E-2</v>
      </c>
      <c r="F1190">
        <v>0.16500000000000001</v>
      </c>
      <c r="G1190">
        <v>0.27500000000000002</v>
      </c>
      <c r="H1190">
        <v>0.36772727272727301</v>
      </c>
      <c r="I1190">
        <v>0.04</v>
      </c>
      <c r="J1190">
        <v>0.13</v>
      </c>
      <c r="K1190">
        <v>0.27</v>
      </c>
      <c r="L1190">
        <v>0.21850490196078401</v>
      </c>
      <c r="M1190">
        <v>0.05</v>
      </c>
      <c r="N1190">
        <v>0.15</v>
      </c>
      <c r="O1190">
        <v>0.31</v>
      </c>
      <c r="P1190">
        <v>0.24163030698889601</v>
      </c>
      <c r="Q1190">
        <v>0.12</v>
      </c>
      <c r="R1190">
        <v>0.17499999999999999</v>
      </c>
      <c r="S1190">
        <v>0.24249999999999999</v>
      </c>
      <c r="T1190">
        <v>0.22291666666666701</v>
      </c>
      <c r="U1190">
        <v>0.05</v>
      </c>
      <c r="V1190">
        <v>0.13</v>
      </c>
      <c r="W1190">
        <v>0.28000000000000003</v>
      </c>
      <c r="X1190">
        <v>0.22019693654267</v>
      </c>
      <c r="Y1190">
        <v>7.4999999999999997E-2</v>
      </c>
      <c r="Z1190">
        <v>0.15</v>
      </c>
      <c r="AA1190">
        <v>0.26500000000000001</v>
      </c>
      <c r="AB1190">
        <v>0.189746835443038</v>
      </c>
      <c r="AC1190">
        <v>0.01</v>
      </c>
      <c r="AD1190">
        <v>0.13</v>
      </c>
      <c r="AE1190">
        <v>0.23</v>
      </c>
      <c r="AF1190">
        <v>0.16120000000000001</v>
      </c>
      <c r="AG1190">
        <v>0</v>
      </c>
      <c r="AH1190">
        <v>0.1</v>
      </c>
      <c r="AI1190">
        <v>0.35499999999999998</v>
      </c>
      <c r="AJ1190">
        <v>0.70736263736263705</v>
      </c>
      <c r="AK1190">
        <v>0.05</v>
      </c>
      <c r="AL1190">
        <v>0.12</v>
      </c>
      <c r="AM1190">
        <v>0.18</v>
      </c>
      <c r="AN1190">
        <v>0.154571428571429</v>
      </c>
      <c r="AO1190">
        <v>0</v>
      </c>
      <c r="AP1190">
        <v>0.09</v>
      </c>
      <c r="AQ1190">
        <v>0.21</v>
      </c>
      <c r="AR1190">
        <v>0.16512261580381499</v>
      </c>
      <c r="AS1190">
        <v>7.0000000000000007E-2</v>
      </c>
      <c r="AT1190">
        <v>0.16</v>
      </c>
      <c r="AU1190">
        <v>0.3</v>
      </c>
      <c r="AV1190">
        <v>0.23101351351351401</v>
      </c>
      <c r="AW1190">
        <v>0.06</v>
      </c>
      <c r="AX1190">
        <v>0.13</v>
      </c>
      <c r="AY1190">
        <v>0.24</v>
      </c>
      <c r="AZ1190">
        <v>0.210874316939891</v>
      </c>
      <c r="BA1190">
        <v>6.25E-2</v>
      </c>
      <c r="BB1190">
        <v>0.16</v>
      </c>
      <c r="BC1190">
        <v>0.28000000000000003</v>
      </c>
      <c r="BD1190">
        <v>0.234817073170732</v>
      </c>
      <c r="BE1190">
        <v>0.04</v>
      </c>
      <c r="BF1190">
        <v>0.12</v>
      </c>
      <c r="BG1190">
        <v>0.26</v>
      </c>
      <c r="BH1190">
        <v>0.63754098360655698</v>
      </c>
      <c r="BI1190">
        <v>8.5000000000000006E-2</v>
      </c>
      <c r="BJ1190">
        <v>0.2</v>
      </c>
      <c r="BK1190">
        <v>0.32</v>
      </c>
      <c r="BL1190">
        <v>0.26892561983471103</v>
      </c>
    </row>
    <row r="1191" spans="1:64" x14ac:dyDescent="0.25">
      <c r="A1191" s="15" t="str">
        <f t="shared" si="36"/>
        <v>Negative Earners (last 4 qtrs)--37894</v>
      </c>
      <c r="B1191" s="15" t="str">
        <f t="shared" si="37"/>
        <v>Negative Earners (last 4 qtrs)</v>
      </c>
      <c r="C1191">
        <v>17</v>
      </c>
      <c r="D1191" s="22">
        <v>37894</v>
      </c>
      <c r="F1191">
        <v>2.2727272727272698</v>
      </c>
      <c r="H1191">
        <v>2</v>
      </c>
      <c r="J1191">
        <v>3.6057692307692299</v>
      </c>
      <c r="L1191">
        <v>30</v>
      </c>
      <c r="N1191">
        <v>5.5818717193701204</v>
      </c>
      <c r="P1191">
        <v>436</v>
      </c>
      <c r="R1191">
        <v>8.3333333333333304</v>
      </c>
      <c r="T1191">
        <v>2</v>
      </c>
      <c r="V1191">
        <v>4.5161290322580596</v>
      </c>
      <c r="X1191">
        <v>21</v>
      </c>
      <c r="Z1191">
        <v>1.26582278481013</v>
      </c>
      <c r="AB1191">
        <v>1</v>
      </c>
      <c r="AD1191">
        <v>0.98039215686274495</v>
      </c>
      <c r="AF1191">
        <v>1</v>
      </c>
      <c r="AH1191">
        <v>3.2967032967033001</v>
      </c>
      <c r="AI1191"/>
      <c r="AJ1191">
        <v>3</v>
      </c>
      <c r="AK1191"/>
      <c r="AL1191">
        <v>2.8571428571428599</v>
      </c>
      <c r="AN1191">
        <v>2</v>
      </c>
      <c r="AP1191">
        <v>3.4852546916890099</v>
      </c>
      <c r="AR1191">
        <v>13</v>
      </c>
      <c r="AT1191">
        <v>3.5398230088495599</v>
      </c>
      <c r="AV1191">
        <v>16</v>
      </c>
      <c r="AX1191">
        <v>3.2432432432432399</v>
      </c>
      <c r="AZ1191">
        <v>6</v>
      </c>
      <c r="BB1191">
        <v>4.8192771084337398</v>
      </c>
      <c r="BD1191">
        <v>8</v>
      </c>
      <c r="BF1191">
        <v>3.27868852459016</v>
      </c>
      <c r="BH1191">
        <v>2</v>
      </c>
      <c r="BJ1191">
        <v>2.4390243902439002</v>
      </c>
      <c r="BL1191">
        <v>3</v>
      </c>
    </row>
    <row r="1192" spans="1:64" x14ac:dyDescent="0.25">
      <c r="A1192" s="15" t="str">
        <f t="shared" si="36"/>
        <v>Noncore Funding / Liab--37894</v>
      </c>
      <c r="B1192" s="15" t="str">
        <f t="shared" si="37"/>
        <v>Noncore Funding / Liab</v>
      </c>
      <c r="C1192">
        <v>18</v>
      </c>
      <c r="D1192" s="22">
        <v>37894</v>
      </c>
      <c r="E1192">
        <v>11.300749413984599</v>
      </c>
      <c r="F1192">
        <v>14.8061565358626</v>
      </c>
      <c r="G1192">
        <v>25.3178062643107</v>
      </c>
      <c r="H1192">
        <v>18.998286132712799</v>
      </c>
      <c r="I1192">
        <v>9.4949034962687602</v>
      </c>
      <c r="J1192">
        <v>14.4029535103098</v>
      </c>
      <c r="K1192">
        <v>21.113481879483501</v>
      </c>
      <c r="L1192">
        <v>16.855927357679501</v>
      </c>
      <c r="M1192">
        <v>11.919614733726201</v>
      </c>
      <c r="N1192">
        <v>18.278839091772301</v>
      </c>
      <c r="O1192">
        <v>26.818343750241802</v>
      </c>
      <c r="P1192">
        <v>20.942424791972101</v>
      </c>
      <c r="Q1192">
        <v>11.3802563549298</v>
      </c>
      <c r="R1192">
        <v>17.5534706317647</v>
      </c>
      <c r="S1192">
        <v>21.5731493399839</v>
      </c>
      <c r="T1192">
        <v>16.823132983987801</v>
      </c>
      <c r="U1192">
        <v>8.4661206254653791</v>
      </c>
      <c r="V1192">
        <v>14.1829251418292</v>
      </c>
      <c r="W1192">
        <v>20.690617819485901</v>
      </c>
      <c r="X1192">
        <v>16.155547654160902</v>
      </c>
      <c r="Y1192">
        <v>11.725571617218799</v>
      </c>
      <c r="Z1192">
        <v>14.909880914065001</v>
      </c>
      <c r="AA1192">
        <v>22.7514660563352</v>
      </c>
      <c r="AB1192">
        <v>18.9131885608627</v>
      </c>
      <c r="AC1192">
        <v>9.9363294939819298</v>
      </c>
      <c r="AD1192">
        <v>13.9159931839244</v>
      </c>
      <c r="AE1192">
        <v>20.325313794780602</v>
      </c>
      <c r="AF1192">
        <v>15.710204877525101</v>
      </c>
      <c r="AG1192">
        <v>11.773181114752701</v>
      </c>
      <c r="AH1192">
        <v>16.356684418954</v>
      </c>
      <c r="AI1192">
        <v>26.061722613023299</v>
      </c>
      <c r="AJ1192">
        <v>22.481773083310099</v>
      </c>
      <c r="AK1192">
        <v>9.2569650562990393</v>
      </c>
      <c r="AL1192">
        <v>13.591542124274101</v>
      </c>
      <c r="AM1192">
        <v>19.6209293521575</v>
      </c>
      <c r="AN1192">
        <v>16.1019001764226</v>
      </c>
      <c r="AO1192">
        <v>9.7011582517437809</v>
      </c>
      <c r="AP1192">
        <v>14.173954046639199</v>
      </c>
      <c r="AQ1192">
        <v>19.870738406850901</v>
      </c>
      <c r="AR1192">
        <v>15.9385665606594</v>
      </c>
      <c r="AS1192">
        <v>10.390100132017601</v>
      </c>
      <c r="AT1192">
        <v>15.2617307864093</v>
      </c>
      <c r="AU1192">
        <v>23.0761637215248</v>
      </c>
      <c r="AV1192">
        <v>18.011609625744999</v>
      </c>
      <c r="AW1192">
        <v>8.8812462067570301</v>
      </c>
      <c r="AX1192">
        <v>13.1613527674061</v>
      </c>
      <c r="AY1192">
        <v>19.2022272449484</v>
      </c>
      <c r="AZ1192">
        <v>14.9192806522362</v>
      </c>
      <c r="BA1192">
        <v>10.0243794606391</v>
      </c>
      <c r="BB1192">
        <v>14.733252990899899</v>
      </c>
      <c r="BC1192">
        <v>22.361945774186498</v>
      </c>
      <c r="BD1192">
        <v>17.900070791087199</v>
      </c>
      <c r="BE1192">
        <v>7.3313295566297798</v>
      </c>
      <c r="BF1192">
        <v>15.2517924568326</v>
      </c>
      <c r="BG1192">
        <v>23.842589123509899</v>
      </c>
      <c r="BH1192">
        <v>22.1440788289454</v>
      </c>
      <c r="BI1192">
        <v>8.8726091963815605</v>
      </c>
      <c r="BJ1192">
        <v>14.0126426726652</v>
      </c>
      <c r="BK1192">
        <v>23.301938661962499</v>
      </c>
      <c r="BL1192">
        <v>17.325110875696101</v>
      </c>
    </row>
    <row r="1193" spans="1:64" x14ac:dyDescent="0.25">
      <c r="A1193" s="15" t="str">
        <f t="shared" si="36"/>
        <v>Brokered Dep / Liab--37894</v>
      </c>
      <c r="B1193" s="15" t="str">
        <f t="shared" si="37"/>
        <v>Brokered Dep / Liab</v>
      </c>
      <c r="C1193">
        <v>19</v>
      </c>
      <c r="D1193" s="22">
        <v>37894</v>
      </c>
      <c r="E1193">
        <v>0</v>
      </c>
      <c r="F1193">
        <v>0</v>
      </c>
      <c r="G1193">
        <v>0</v>
      </c>
      <c r="H1193">
        <v>1.41675775011904</v>
      </c>
      <c r="I1193">
        <v>0</v>
      </c>
      <c r="J1193">
        <v>0</v>
      </c>
      <c r="K1193">
        <v>0.101996675073774</v>
      </c>
      <c r="L1193">
        <v>1.35343679277166</v>
      </c>
      <c r="M1193">
        <v>0</v>
      </c>
      <c r="N1193">
        <v>0</v>
      </c>
      <c r="O1193">
        <v>0</v>
      </c>
      <c r="P1193">
        <v>1.27252970517274</v>
      </c>
      <c r="Q1193">
        <v>0</v>
      </c>
      <c r="R1193">
        <v>0</v>
      </c>
      <c r="S1193">
        <v>0</v>
      </c>
      <c r="T1193">
        <v>0.89024238771630904</v>
      </c>
      <c r="U1193">
        <v>0</v>
      </c>
      <c r="V1193">
        <v>0</v>
      </c>
      <c r="W1193">
        <v>0.53675992192583</v>
      </c>
      <c r="X1193">
        <v>1.57724406260441</v>
      </c>
      <c r="Y1193">
        <v>0</v>
      </c>
      <c r="Z1193">
        <v>0</v>
      </c>
      <c r="AA1193">
        <v>0</v>
      </c>
      <c r="AB1193">
        <v>1.3301922760178999</v>
      </c>
      <c r="AC1193">
        <v>0</v>
      </c>
      <c r="AD1193">
        <v>0</v>
      </c>
      <c r="AE1193">
        <v>0</v>
      </c>
      <c r="AF1193">
        <v>0.82640332825372798</v>
      </c>
      <c r="AG1193">
        <v>0</v>
      </c>
      <c r="AH1193">
        <v>0</v>
      </c>
      <c r="AI1193">
        <v>6.6057611020092999E-2</v>
      </c>
      <c r="AJ1193">
        <v>1.8953861562018099</v>
      </c>
      <c r="AK1193">
        <v>0</v>
      </c>
      <c r="AL1193">
        <v>0</v>
      </c>
      <c r="AM1193">
        <v>1.16703202593132</v>
      </c>
      <c r="AN1193">
        <v>1.7890603672188901</v>
      </c>
      <c r="AO1193">
        <v>0</v>
      </c>
      <c r="AP1193">
        <v>0</v>
      </c>
      <c r="AQ1193">
        <v>0</v>
      </c>
      <c r="AR1193">
        <v>1.22158154868985</v>
      </c>
      <c r="AS1193">
        <v>0</v>
      </c>
      <c r="AT1193">
        <v>0</v>
      </c>
      <c r="AU1193">
        <v>0.69842914592503402</v>
      </c>
      <c r="AV1193">
        <v>1.56633650592697</v>
      </c>
      <c r="AW1193">
        <v>0</v>
      </c>
      <c r="AX1193">
        <v>0</v>
      </c>
      <c r="AY1193">
        <v>0</v>
      </c>
      <c r="AZ1193">
        <v>0.70360710788303904</v>
      </c>
      <c r="BA1193">
        <v>0</v>
      </c>
      <c r="BB1193">
        <v>0</v>
      </c>
      <c r="BC1193">
        <v>0.69458203992992096</v>
      </c>
      <c r="BD1193">
        <v>2.15641346167406</v>
      </c>
      <c r="BE1193">
        <v>0</v>
      </c>
      <c r="BF1193">
        <v>0</v>
      </c>
      <c r="BG1193">
        <v>0.40369622220103601</v>
      </c>
      <c r="BH1193">
        <v>2.94376817089903</v>
      </c>
      <c r="BI1193">
        <v>0</v>
      </c>
      <c r="BJ1193">
        <v>0</v>
      </c>
      <c r="BK1193">
        <v>0.51999553763016804</v>
      </c>
      <c r="BL1193">
        <v>2.3293277793473099</v>
      </c>
    </row>
    <row r="1194" spans="1:64" x14ac:dyDescent="0.25">
      <c r="A1194" s="15" t="str">
        <f t="shared" si="36"/>
        <v>Liquid Assets / Assets--37894</v>
      </c>
      <c r="B1194" s="15" t="str">
        <f t="shared" si="37"/>
        <v>Liquid Assets / Assets</v>
      </c>
      <c r="C1194">
        <v>20</v>
      </c>
      <c r="D1194" s="22">
        <v>37894</v>
      </c>
      <c r="E1194">
        <v>10.497733699145501</v>
      </c>
      <c r="F1194">
        <v>18.931694330336502</v>
      </c>
      <c r="G1194">
        <v>28.850699866623799</v>
      </c>
      <c r="H1194">
        <v>20.4226435549933</v>
      </c>
      <c r="I1194">
        <v>10.5867033571344</v>
      </c>
      <c r="J1194">
        <v>18.498181515141599</v>
      </c>
      <c r="K1194">
        <v>28.7747414528889</v>
      </c>
      <c r="L1194">
        <v>20.585098012038099</v>
      </c>
      <c r="M1194">
        <v>10.870873078172201</v>
      </c>
      <c r="N1194">
        <v>18.883360040482401</v>
      </c>
      <c r="O1194">
        <v>29.817631270701401</v>
      </c>
      <c r="P1194">
        <v>21.3999848331107</v>
      </c>
      <c r="Q1194">
        <v>17.131521761261901</v>
      </c>
      <c r="R1194">
        <v>24.938015307964399</v>
      </c>
      <c r="S1194">
        <v>40.097194976664397</v>
      </c>
      <c r="T1194">
        <v>28.118548516428302</v>
      </c>
      <c r="U1194">
        <v>11.618083901884701</v>
      </c>
      <c r="V1194">
        <v>19.288575167545702</v>
      </c>
      <c r="W1194">
        <v>28.839791031780599</v>
      </c>
      <c r="X1194">
        <v>21.291742354634199</v>
      </c>
      <c r="Y1194">
        <v>10.4902317724175</v>
      </c>
      <c r="Z1194">
        <v>21.945474372955299</v>
      </c>
      <c r="AA1194">
        <v>30.355812418820602</v>
      </c>
      <c r="AB1194">
        <v>21.6476828079429</v>
      </c>
      <c r="AC1194">
        <v>7.4893170263267903</v>
      </c>
      <c r="AD1194">
        <v>13.456658951332001</v>
      </c>
      <c r="AE1194">
        <v>21.968142286348399</v>
      </c>
      <c r="AF1194">
        <v>16.6429934981645</v>
      </c>
      <c r="AG1194">
        <v>6.74345558762354</v>
      </c>
      <c r="AH1194">
        <v>14.019579028283299</v>
      </c>
      <c r="AI1194">
        <v>24.900681354871999</v>
      </c>
      <c r="AJ1194">
        <v>18.183921219711799</v>
      </c>
      <c r="AK1194">
        <v>12.9222363443821</v>
      </c>
      <c r="AL1194">
        <v>19.468783061053099</v>
      </c>
      <c r="AM1194">
        <v>29.5484537988258</v>
      </c>
      <c r="AN1194">
        <v>22.309890768978502</v>
      </c>
      <c r="AO1194">
        <v>9.5838427237843504</v>
      </c>
      <c r="AP1194">
        <v>18.100578628716999</v>
      </c>
      <c r="AQ1194">
        <v>28.411049909599299</v>
      </c>
      <c r="AR1194">
        <v>20.310160291548002</v>
      </c>
      <c r="AS1194">
        <v>9.4213256592533092</v>
      </c>
      <c r="AT1194">
        <v>16.4176415008722</v>
      </c>
      <c r="AU1194">
        <v>24.544786071082399</v>
      </c>
      <c r="AV1194">
        <v>17.862141405475601</v>
      </c>
      <c r="AW1194">
        <v>13.315730771857099</v>
      </c>
      <c r="AX1194">
        <v>21.405910195727301</v>
      </c>
      <c r="AY1194">
        <v>32.980520211687903</v>
      </c>
      <c r="AZ1194">
        <v>23.5892700019145</v>
      </c>
      <c r="BA1194">
        <v>10.989319949569101</v>
      </c>
      <c r="BB1194">
        <v>18.701169520249199</v>
      </c>
      <c r="BC1194">
        <v>28.6949501429192</v>
      </c>
      <c r="BD1194">
        <v>20.8316880419376</v>
      </c>
      <c r="BE1194">
        <v>12.8965699009752</v>
      </c>
      <c r="BF1194">
        <v>23.960993483824101</v>
      </c>
      <c r="BG1194">
        <v>33.858925133746702</v>
      </c>
      <c r="BH1194">
        <v>27.1184771991554</v>
      </c>
      <c r="BI1194">
        <v>11.2201351611389</v>
      </c>
      <c r="BJ1194">
        <v>17.787413756111899</v>
      </c>
      <c r="BK1194">
        <v>27.621067805408199</v>
      </c>
      <c r="BL1194">
        <v>20.517464516096702</v>
      </c>
    </row>
    <row r="1195" spans="1:64" x14ac:dyDescent="0.25">
      <c r="A1195" s="15" t="str">
        <f t="shared" si="36"/>
        <v>Net Loan Growth (last 4 qtrs)--37894</v>
      </c>
      <c r="B1195" s="15" t="str">
        <f t="shared" si="37"/>
        <v>Net Loan Growth (last 4 qtrs)</v>
      </c>
      <c r="C1195">
        <v>21</v>
      </c>
      <c r="D1195" s="22">
        <v>37894</v>
      </c>
      <c r="E1195">
        <v>-1.49</v>
      </c>
      <c r="F1195">
        <v>3.5550000000000002</v>
      </c>
      <c r="G1195">
        <v>11.2675</v>
      </c>
      <c r="H1195">
        <v>4.53715909090909</v>
      </c>
      <c r="I1195">
        <v>-2.11</v>
      </c>
      <c r="J1195">
        <v>4.38</v>
      </c>
      <c r="K1195">
        <v>11.94</v>
      </c>
      <c r="L1195">
        <v>6.1357391304347804</v>
      </c>
      <c r="M1195">
        <v>-1.875</v>
      </c>
      <c r="N1195">
        <v>5.43</v>
      </c>
      <c r="O1195">
        <v>14.555</v>
      </c>
      <c r="P1195">
        <v>9.0670516068809199</v>
      </c>
      <c r="Q1195">
        <v>-2.2349999999999999</v>
      </c>
      <c r="R1195">
        <v>6.5750000000000002</v>
      </c>
      <c r="S1195">
        <v>11.42</v>
      </c>
      <c r="T1195">
        <v>12.04125</v>
      </c>
      <c r="U1195">
        <v>-2.35</v>
      </c>
      <c r="V1195">
        <v>4.45</v>
      </c>
      <c r="W1195">
        <v>12.81</v>
      </c>
      <c r="X1195">
        <v>6.8557683741648097</v>
      </c>
      <c r="Y1195">
        <v>0.5</v>
      </c>
      <c r="Z1195">
        <v>6.33</v>
      </c>
      <c r="AA1195">
        <v>11.99</v>
      </c>
      <c r="AB1195">
        <v>7.6533766233766203</v>
      </c>
      <c r="AC1195">
        <v>-0.91249999999999998</v>
      </c>
      <c r="AD1195">
        <v>3.73</v>
      </c>
      <c r="AE1195">
        <v>8.9600000000000009</v>
      </c>
      <c r="AF1195">
        <v>4.2637</v>
      </c>
      <c r="AG1195">
        <v>-4.3949999999999996</v>
      </c>
      <c r="AH1195">
        <v>3.89</v>
      </c>
      <c r="AI1195">
        <v>11.612500000000001</v>
      </c>
      <c r="AJ1195">
        <v>5.1183333333333296</v>
      </c>
      <c r="AK1195">
        <v>-2.4375</v>
      </c>
      <c r="AL1195">
        <v>3.645</v>
      </c>
      <c r="AM1195">
        <v>9.7274999999999991</v>
      </c>
      <c r="AN1195">
        <v>11.1037142857143</v>
      </c>
      <c r="AO1195">
        <v>-2.34</v>
      </c>
      <c r="AP1195">
        <v>2.34</v>
      </c>
      <c r="AQ1195">
        <v>9</v>
      </c>
      <c r="AR1195">
        <v>3.6744414168937301</v>
      </c>
      <c r="AS1195">
        <v>1.02</v>
      </c>
      <c r="AT1195">
        <v>8.2899999999999991</v>
      </c>
      <c r="AU1195">
        <v>15.32</v>
      </c>
      <c r="AV1195">
        <v>10.0422573363431</v>
      </c>
      <c r="AW1195">
        <v>-1.18</v>
      </c>
      <c r="AX1195">
        <v>5.84</v>
      </c>
      <c r="AY1195">
        <v>12.16</v>
      </c>
      <c r="AZ1195">
        <v>6.2166850828729299</v>
      </c>
      <c r="BA1195">
        <v>-1.7649999999999999</v>
      </c>
      <c r="BB1195">
        <v>6.74</v>
      </c>
      <c r="BC1195">
        <v>14.202500000000001</v>
      </c>
      <c r="BD1195">
        <v>11.321419753086399</v>
      </c>
      <c r="BE1195">
        <v>-7.4249999999999998</v>
      </c>
      <c r="BF1195">
        <v>-0.69</v>
      </c>
      <c r="BG1195">
        <v>3.1724999999999999</v>
      </c>
      <c r="BH1195">
        <v>-0.23092592592592601</v>
      </c>
      <c r="BI1195">
        <v>-0.80500000000000005</v>
      </c>
      <c r="BJ1195">
        <v>9.5399999999999991</v>
      </c>
      <c r="BK1195">
        <v>19.524999999999999</v>
      </c>
      <c r="BL1195">
        <v>12.7796581196581</v>
      </c>
    </row>
    <row r="1196" spans="1:64" x14ac:dyDescent="0.25">
      <c r="A1196" s="15" t="str">
        <f t="shared" si="36"/>
        <v>Banks w/ Loan Growth (last 4 qtrs)--37894</v>
      </c>
      <c r="B1196" s="15" t="str">
        <f t="shared" si="37"/>
        <v>Banks w/ Loan Growth (last 4 qtrs)</v>
      </c>
      <c r="C1196">
        <v>22</v>
      </c>
      <c r="D1196" s="22">
        <v>37894</v>
      </c>
      <c r="F1196">
        <v>69.318181818181799</v>
      </c>
      <c r="J1196">
        <v>66.947115384615401</v>
      </c>
      <c r="N1196">
        <v>67.392139290743799</v>
      </c>
      <c r="R1196">
        <v>70.8333333333333</v>
      </c>
      <c r="V1196">
        <v>65.591397849462396</v>
      </c>
      <c r="Z1196">
        <v>75.949367088607602</v>
      </c>
      <c r="AD1196">
        <v>70.588235294117695</v>
      </c>
      <c r="AH1196">
        <v>62.6373626373626</v>
      </c>
      <c r="AI1196"/>
      <c r="AK1196"/>
      <c r="AL1196">
        <v>65.714285714285694</v>
      </c>
      <c r="AP1196">
        <v>65.147453083109895</v>
      </c>
      <c r="AT1196">
        <v>77.212389380530993</v>
      </c>
      <c r="AX1196">
        <v>70.270270270270302</v>
      </c>
      <c r="BB1196">
        <v>70.481927710843394</v>
      </c>
      <c r="BF1196">
        <v>39.344262295081997</v>
      </c>
      <c r="BJ1196">
        <v>69.918699186991901</v>
      </c>
    </row>
    <row r="1197" spans="1:64" x14ac:dyDescent="0.25">
      <c r="A1197" s="15" t="str">
        <f t="shared" si="36"/>
        <v>Equity / Assets--37986</v>
      </c>
      <c r="B1197" s="15" t="str">
        <f t="shared" si="37"/>
        <v>Equity / Assets</v>
      </c>
      <c r="C1197">
        <v>1</v>
      </c>
      <c r="D1197" s="22">
        <v>37986</v>
      </c>
      <c r="E1197">
        <v>8.7413436091794097</v>
      </c>
      <c r="F1197">
        <v>9.6401833053579509</v>
      </c>
      <c r="G1197">
        <v>11.1483596539644</v>
      </c>
      <c r="H1197">
        <v>10.4601173827051</v>
      </c>
      <c r="I1197">
        <v>8.4539754009547305</v>
      </c>
      <c r="J1197">
        <v>9.77752661430468</v>
      </c>
      <c r="K1197">
        <v>11.8215596331538</v>
      </c>
      <c r="L1197">
        <v>10.626748543011001</v>
      </c>
      <c r="M1197">
        <v>8.2551393058734597</v>
      </c>
      <c r="N1197">
        <v>9.5954057289869308</v>
      </c>
      <c r="O1197">
        <v>11.8169145130567</v>
      </c>
      <c r="P1197">
        <v>10.7145152443612</v>
      </c>
      <c r="Q1197">
        <v>9.3234536463702096</v>
      </c>
      <c r="R1197">
        <v>10.588027438392</v>
      </c>
      <c r="S1197">
        <v>11.676241074048299</v>
      </c>
      <c r="T1197">
        <v>11.471337482327501</v>
      </c>
      <c r="U1197">
        <v>8.3119564105268999</v>
      </c>
      <c r="V1197">
        <v>9.5415858514139202</v>
      </c>
      <c r="W1197">
        <v>11.4603343722959</v>
      </c>
      <c r="X1197">
        <v>10.389591331373699</v>
      </c>
      <c r="Y1197">
        <v>8.5965385128854894</v>
      </c>
      <c r="Z1197">
        <v>9.6784522643847293</v>
      </c>
      <c r="AA1197">
        <v>11.021295573642499</v>
      </c>
      <c r="AB1197">
        <v>10.404690045033499</v>
      </c>
      <c r="AC1197">
        <v>8.4477504084453905</v>
      </c>
      <c r="AD1197">
        <v>9.9534674531647305</v>
      </c>
      <c r="AE1197">
        <v>11.6543604071044</v>
      </c>
      <c r="AF1197">
        <v>10.456801141562901</v>
      </c>
      <c r="AG1197">
        <v>9.28695260317002</v>
      </c>
      <c r="AH1197">
        <v>10.994899865258899</v>
      </c>
      <c r="AI1197">
        <v>14.9227865474693</v>
      </c>
      <c r="AJ1197">
        <v>13.3709341803106</v>
      </c>
      <c r="AK1197">
        <v>8.4639497570467999</v>
      </c>
      <c r="AL1197">
        <v>9.8177862387816202</v>
      </c>
      <c r="AM1197">
        <v>12.1996686393422</v>
      </c>
      <c r="AN1197">
        <v>10.7603039737985</v>
      </c>
      <c r="AO1197">
        <v>8.67827576363117</v>
      </c>
      <c r="AP1197">
        <v>10.158730158730201</v>
      </c>
      <c r="AQ1197">
        <v>12.1387136169347</v>
      </c>
      <c r="AR1197">
        <v>10.8831308259139</v>
      </c>
      <c r="AS1197">
        <v>8.3108484086588295</v>
      </c>
      <c r="AT1197">
        <v>9.5270975763289805</v>
      </c>
      <c r="AU1197">
        <v>11.107709357883699</v>
      </c>
      <c r="AV1197">
        <v>10.096539141422801</v>
      </c>
      <c r="AW1197">
        <v>8.0839240842509597</v>
      </c>
      <c r="AX1197">
        <v>9.52815655845267</v>
      </c>
      <c r="AY1197">
        <v>10.8217278054489</v>
      </c>
      <c r="AZ1197">
        <v>9.9605034335872098</v>
      </c>
      <c r="BA1197">
        <v>8.2454842674548505</v>
      </c>
      <c r="BB1197">
        <v>9.6784522643847293</v>
      </c>
      <c r="BC1197">
        <v>11.874562510109699</v>
      </c>
      <c r="BD1197">
        <v>10.751307794124701</v>
      </c>
      <c r="BE1197">
        <v>8.8649607684189604</v>
      </c>
      <c r="BF1197">
        <v>10.753178567058599</v>
      </c>
      <c r="BG1197">
        <v>15.8279742765273</v>
      </c>
      <c r="BH1197">
        <v>15.625092550881501</v>
      </c>
      <c r="BI1197">
        <v>8.1623712637345101</v>
      </c>
      <c r="BJ1197">
        <v>9.3862570113513595</v>
      </c>
      <c r="BK1197">
        <v>10.510731958990499</v>
      </c>
      <c r="BL1197">
        <v>10.398538205987</v>
      </c>
    </row>
    <row r="1198" spans="1:64" x14ac:dyDescent="0.25">
      <c r="A1198" s="15" t="str">
        <f t="shared" si="36"/>
        <v>Total Risk Based Capital Ratio--37986</v>
      </c>
      <c r="B1198" s="15" t="str">
        <f t="shared" si="37"/>
        <v>Total Risk Based Capital Ratio</v>
      </c>
      <c r="C1198">
        <v>2</v>
      </c>
      <c r="D1198" s="22">
        <v>37986</v>
      </c>
      <c r="E1198">
        <v>12.99</v>
      </c>
      <c r="F1198">
        <v>14.44</v>
      </c>
      <c r="G1198">
        <v>17.364999999999998</v>
      </c>
      <c r="H1198">
        <v>15.796781609195399</v>
      </c>
      <c r="I1198">
        <v>11.85</v>
      </c>
      <c r="J1198">
        <v>14.09</v>
      </c>
      <c r="K1198">
        <v>17.844999999999999</v>
      </c>
      <c r="L1198">
        <v>15.884347290640401</v>
      </c>
      <c r="M1198">
        <v>12.06</v>
      </c>
      <c r="N1198">
        <v>14.52</v>
      </c>
      <c r="O1198">
        <v>19.0975</v>
      </c>
      <c r="P1198">
        <v>17.243655462184901</v>
      </c>
      <c r="Q1198">
        <v>13.4625</v>
      </c>
      <c r="R1198">
        <v>14.785</v>
      </c>
      <c r="S1198">
        <v>19</v>
      </c>
      <c r="T1198">
        <v>17.39875</v>
      </c>
      <c r="U1198">
        <v>11.5875</v>
      </c>
      <c r="V1198">
        <v>13.515000000000001</v>
      </c>
      <c r="W1198">
        <v>16.664999999999999</v>
      </c>
      <c r="X1198">
        <v>15.275921052631601</v>
      </c>
      <c r="Y1198">
        <v>12.94</v>
      </c>
      <c r="Z1198">
        <v>14.23</v>
      </c>
      <c r="AA1198">
        <v>18.14</v>
      </c>
      <c r="AB1198">
        <v>16.2053246753247</v>
      </c>
      <c r="AC1198">
        <v>11.88</v>
      </c>
      <c r="AD1198">
        <v>14.96</v>
      </c>
      <c r="AE1198">
        <v>18.02</v>
      </c>
      <c r="AF1198">
        <v>16.093737373737401</v>
      </c>
      <c r="AG1198">
        <v>13.0875</v>
      </c>
      <c r="AH1198">
        <v>15.45</v>
      </c>
      <c r="AI1198">
        <v>21.835000000000001</v>
      </c>
      <c r="AJ1198">
        <v>23.063888888888901</v>
      </c>
      <c r="AK1198">
        <v>12.51</v>
      </c>
      <c r="AL1198">
        <v>14.91</v>
      </c>
      <c r="AM1198">
        <v>19.754999999999999</v>
      </c>
      <c r="AN1198">
        <v>16.3766197183099</v>
      </c>
      <c r="AO1198">
        <v>12.61</v>
      </c>
      <c r="AP1198">
        <v>15.01</v>
      </c>
      <c r="AQ1198">
        <v>18.96</v>
      </c>
      <c r="AR1198">
        <v>16.864214876033099</v>
      </c>
      <c r="AS1198">
        <v>11.37</v>
      </c>
      <c r="AT1198">
        <v>13.06</v>
      </c>
      <c r="AU1198">
        <v>15.7675</v>
      </c>
      <c r="AV1198">
        <v>14.1759555555556</v>
      </c>
      <c r="AW1198">
        <v>12.67</v>
      </c>
      <c r="AX1198">
        <v>14.41</v>
      </c>
      <c r="AY1198">
        <v>18.510000000000002</v>
      </c>
      <c r="AZ1198">
        <v>16.2406282722513</v>
      </c>
      <c r="BA1198">
        <v>11.465</v>
      </c>
      <c r="BB1198">
        <v>13.71</v>
      </c>
      <c r="BC1198">
        <v>16.934999999999999</v>
      </c>
      <c r="BD1198">
        <v>15.4765895953757</v>
      </c>
      <c r="BE1198">
        <v>13.08</v>
      </c>
      <c r="BF1198">
        <v>15.53</v>
      </c>
      <c r="BG1198">
        <v>24.61</v>
      </c>
      <c r="BH1198">
        <v>31.932452830188701</v>
      </c>
      <c r="BI1198">
        <v>10.89</v>
      </c>
      <c r="BJ1198">
        <v>12.39</v>
      </c>
      <c r="BK1198">
        <v>15.14</v>
      </c>
      <c r="BL1198">
        <v>14.604380165289299</v>
      </c>
    </row>
    <row r="1199" spans="1:64" x14ac:dyDescent="0.25">
      <c r="A1199" s="15" t="str">
        <f t="shared" si="36"/>
        <v>Tier 1 Leverage Ratio--37986</v>
      </c>
      <c r="B1199" s="15" t="str">
        <f t="shared" si="37"/>
        <v>Tier 1 Leverage Ratio</v>
      </c>
      <c r="C1199">
        <v>3</v>
      </c>
      <c r="D1199" s="22">
        <v>37986</v>
      </c>
      <c r="E1199">
        <v>8.4450000000000003</v>
      </c>
      <c r="F1199">
        <v>9.1999999999999993</v>
      </c>
      <c r="G1199">
        <v>10.73</v>
      </c>
      <c r="H1199">
        <v>10.0531034482759</v>
      </c>
      <c r="I1199">
        <v>8.19</v>
      </c>
      <c r="J1199">
        <v>9.2750000000000004</v>
      </c>
      <c r="K1199">
        <v>11.085000000000001</v>
      </c>
      <c r="L1199">
        <v>10.219532019704401</v>
      </c>
      <c r="M1199">
        <v>7.97</v>
      </c>
      <c r="N1199">
        <v>9.1199999999999992</v>
      </c>
      <c r="O1199">
        <v>11.24</v>
      </c>
      <c r="P1199">
        <v>10.330227153361299</v>
      </c>
      <c r="Q1199">
        <v>8.6425000000000001</v>
      </c>
      <c r="R1199">
        <v>9.69</v>
      </c>
      <c r="S1199">
        <v>11.734999999999999</v>
      </c>
      <c r="T1199">
        <v>10.5316666666667</v>
      </c>
      <c r="U1199">
        <v>8.1475000000000009</v>
      </c>
      <c r="V1199">
        <v>9.0649999999999995</v>
      </c>
      <c r="W1199">
        <v>10.635</v>
      </c>
      <c r="X1199">
        <v>10.009451754385999</v>
      </c>
      <c r="Y1199">
        <v>8.33</v>
      </c>
      <c r="Z1199">
        <v>9.11</v>
      </c>
      <c r="AA1199">
        <v>10.76</v>
      </c>
      <c r="AB1199">
        <v>10.1683116883117</v>
      </c>
      <c r="AC1199">
        <v>8.2799999999999994</v>
      </c>
      <c r="AD1199">
        <v>9.15</v>
      </c>
      <c r="AE1199">
        <v>10.99</v>
      </c>
      <c r="AF1199">
        <v>9.9442424242424199</v>
      </c>
      <c r="AG1199">
        <v>9.1125000000000007</v>
      </c>
      <c r="AH1199">
        <v>10.815</v>
      </c>
      <c r="AI1199">
        <v>14.435</v>
      </c>
      <c r="AJ1199">
        <v>13.0705555555556</v>
      </c>
      <c r="AK1199">
        <v>8.1</v>
      </c>
      <c r="AL1199">
        <v>9.59</v>
      </c>
      <c r="AM1199">
        <v>12</v>
      </c>
      <c r="AN1199">
        <v>10.6183098591549</v>
      </c>
      <c r="AO1199">
        <v>8.31</v>
      </c>
      <c r="AP1199">
        <v>9.7100000000000009</v>
      </c>
      <c r="AQ1199">
        <v>11.71</v>
      </c>
      <c r="AR1199">
        <v>10.514958677686</v>
      </c>
      <c r="AS1199">
        <v>8.11</v>
      </c>
      <c r="AT1199">
        <v>8.9649999999999999</v>
      </c>
      <c r="AU1199">
        <v>10.407500000000001</v>
      </c>
      <c r="AV1199">
        <v>9.6206888888888908</v>
      </c>
      <c r="AW1199">
        <v>7.87</v>
      </c>
      <c r="AX1199">
        <v>9.2200000000000006</v>
      </c>
      <c r="AY1199">
        <v>10.35</v>
      </c>
      <c r="AZ1199">
        <v>9.6659685863874305</v>
      </c>
      <c r="BA1199">
        <v>8.18</v>
      </c>
      <c r="BB1199">
        <v>9.1199999999999992</v>
      </c>
      <c r="BC1199">
        <v>11.395</v>
      </c>
      <c r="BD1199">
        <v>10.4849132947977</v>
      </c>
      <c r="BE1199">
        <v>8.43</v>
      </c>
      <c r="BF1199">
        <v>9.7100000000000009</v>
      </c>
      <c r="BG1199">
        <v>12.66</v>
      </c>
      <c r="BH1199">
        <v>15.184150943396199</v>
      </c>
      <c r="BI1199">
        <v>8.1449999999999996</v>
      </c>
      <c r="BJ1199">
        <v>8.99</v>
      </c>
      <c r="BK1199">
        <v>10.195</v>
      </c>
      <c r="BL1199">
        <v>10.287520661157</v>
      </c>
    </row>
    <row r="1200" spans="1:64" x14ac:dyDescent="0.25">
      <c r="A1200" s="15" t="str">
        <f t="shared" si="36"/>
        <v>ALLL / Nonaccrual Loans--37986</v>
      </c>
      <c r="B1200" s="15" t="str">
        <f t="shared" si="37"/>
        <v>ALLL / Nonaccrual Loans</v>
      </c>
      <c r="C1200">
        <v>4</v>
      </c>
      <c r="D1200" s="22">
        <v>37986</v>
      </c>
      <c r="E1200">
        <v>102.30284956925099</v>
      </c>
      <c r="F1200">
        <v>215.253047049559</v>
      </c>
      <c r="G1200">
        <v>476.22390392226799</v>
      </c>
      <c r="H1200">
        <v>765.55955139444598</v>
      </c>
      <c r="I1200">
        <v>109.254393211775</v>
      </c>
      <c r="J1200">
        <v>234.500223447043</v>
      </c>
      <c r="K1200">
        <v>573.37745098039204</v>
      </c>
      <c r="L1200">
        <v>872.60728697812897</v>
      </c>
      <c r="M1200">
        <v>121.528460870823</v>
      </c>
      <c r="N1200">
        <v>260.38961038961003</v>
      </c>
      <c r="O1200">
        <v>658.69891620809994</v>
      </c>
      <c r="P1200">
        <v>869.66681566078501</v>
      </c>
      <c r="Q1200">
        <v>119.14405010438399</v>
      </c>
      <c r="R1200">
        <v>260.74754193175198</v>
      </c>
      <c r="S1200">
        <v>352.08466363670499</v>
      </c>
      <c r="T1200">
        <v>378.86307264664998</v>
      </c>
      <c r="U1200">
        <v>114.33125</v>
      </c>
      <c r="V1200">
        <v>247.63298380200399</v>
      </c>
      <c r="W1200">
        <v>616.46160962072202</v>
      </c>
      <c r="X1200">
        <v>964.47633717281803</v>
      </c>
      <c r="Y1200">
        <v>108.35641324331201</v>
      </c>
      <c r="Z1200">
        <v>200.280112044818</v>
      </c>
      <c r="AA1200">
        <v>324.811215582339</v>
      </c>
      <c r="AB1200">
        <v>407.39917765110403</v>
      </c>
      <c r="AC1200">
        <v>107.80184732456399</v>
      </c>
      <c r="AD1200">
        <v>236.68856866464799</v>
      </c>
      <c r="AE1200">
        <v>661.986517800716</v>
      </c>
      <c r="AF1200">
        <v>2401.82249417908</v>
      </c>
      <c r="AG1200">
        <v>149.65933449015</v>
      </c>
      <c r="AH1200">
        <v>280.20969563666603</v>
      </c>
      <c r="AI1200">
        <v>1530.08397225265</v>
      </c>
      <c r="AJ1200">
        <v>29122.860711087498</v>
      </c>
      <c r="AK1200">
        <v>71.023330336079297</v>
      </c>
      <c r="AL1200">
        <v>132.69200626959201</v>
      </c>
      <c r="AM1200">
        <v>349.66236494597803</v>
      </c>
      <c r="AN1200">
        <v>490.27819238691501</v>
      </c>
      <c r="AO1200">
        <v>103.125</v>
      </c>
      <c r="AP1200">
        <v>226.666666666667</v>
      </c>
      <c r="AQ1200">
        <v>563.63636363636397</v>
      </c>
      <c r="AR1200">
        <v>890.40090679446598</v>
      </c>
      <c r="AS1200">
        <v>109.211398277005</v>
      </c>
      <c r="AT1200">
        <v>231.13207547169799</v>
      </c>
      <c r="AU1200">
        <v>585</v>
      </c>
      <c r="AV1200">
        <v>973.28285629265804</v>
      </c>
      <c r="AW1200">
        <v>93.877559765964307</v>
      </c>
      <c r="AX1200">
        <v>202.743107769424</v>
      </c>
      <c r="AY1200">
        <v>481.55220203264503</v>
      </c>
      <c r="AZ1200">
        <v>697.99944402833501</v>
      </c>
      <c r="BA1200">
        <v>109.25214538421</v>
      </c>
      <c r="BB1200">
        <v>238.873954320965</v>
      </c>
      <c r="BC1200">
        <v>755.16666666666697</v>
      </c>
      <c r="BD1200">
        <v>854.07049462912698</v>
      </c>
      <c r="BE1200">
        <v>131.919642857143</v>
      </c>
      <c r="BF1200">
        <v>292.68292682926801</v>
      </c>
      <c r="BG1200">
        <v>805.08221225709997</v>
      </c>
      <c r="BH1200">
        <v>1869.68608035747</v>
      </c>
      <c r="BI1200">
        <v>175.59046169657699</v>
      </c>
      <c r="BJ1200">
        <v>310.25002147950897</v>
      </c>
      <c r="BK1200">
        <v>1093.07992202729</v>
      </c>
      <c r="BL1200">
        <v>1012.1890593116</v>
      </c>
    </row>
    <row r="1201" spans="1:64" x14ac:dyDescent="0.25">
      <c r="A1201" s="15" t="str">
        <f t="shared" si="36"/>
        <v>[NCL + OREO] / [Total Loans + OREO]--37986</v>
      </c>
      <c r="B1201" s="15" t="str">
        <f t="shared" si="37"/>
        <v>[NCL + OREO] / [Total Loans + OREO]</v>
      </c>
      <c r="C1201">
        <v>5</v>
      </c>
      <c r="D1201" s="22">
        <v>37986</v>
      </c>
      <c r="E1201">
        <v>0.51694216361841105</v>
      </c>
      <c r="F1201">
        <v>1.09320298566616</v>
      </c>
      <c r="G1201">
        <v>1.86600038103596</v>
      </c>
      <c r="H1201">
        <v>1.4075273830178501</v>
      </c>
      <c r="I1201">
        <v>0.28907269443671801</v>
      </c>
      <c r="J1201">
        <v>0.84869622930789601</v>
      </c>
      <c r="K1201">
        <v>1.8360838516254301</v>
      </c>
      <c r="L1201">
        <v>1.28028445484786</v>
      </c>
      <c r="M1201">
        <v>0.25292607589447003</v>
      </c>
      <c r="N1201">
        <v>0.76982045050571801</v>
      </c>
      <c r="O1201">
        <v>1.64645980391258</v>
      </c>
      <c r="P1201">
        <v>1.1992547289775799</v>
      </c>
      <c r="Q1201">
        <v>1.20928136924358</v>
      </c>
      <c r="R1201">
        <v>1.64110510615718</v>
      </c>
      <c r="S1201">
        <v>2.4914185873506001</v>
      </c>
      <c r="T1201">
        <v>2.3322764905603601</v>
      </c>
      <c r="U1201">
        <v>0.22335589466289699</v>
      </c>
      <c r="V1201">
        <v>0.68397198187062203</v>
      </c>
      <c r="W1201">
        <v>1.5100004896856101</v>
      </c>
      <c r="X1201">
        <v>1.12439603966513</v>
      </c>
      <c r="Y1201">
        <v>0.67607184310346902</v>
      </c>
      <c r="Z1201">
        <v>1.2481608737204399</v>
      </c>
      <c r="AA1201">
        <v>2.15302580612707</v>
      </c>
      <c r="AB1201">
        <v>1.5684400925873501</v>
      </c>
      <c r="AC1201">
        <v>0.34071550255536598</v>
      </c>
      <c r="AD1201">
        <v>0.88999038731910796</v>
      </c>
      <c r="AE1201">
        <v>2.1425807699748498</v>
      </c>
      <c r="AF1201">
        <v>1.4978600498531001</v>
      </c>
      <c r="AG1201">
        <v>0.21236727045596501</v>
      </c>
      <c r="AH1201">
        <v>0.80593920342440595</v>
      </c>
      <c r="AI1201">
        <v>1.71344572557306</v>
      </c>
      <c r="AJ1201">
        <v>1.2709168482550199</v>
      </c>
      <c r="AK1201">
        <v>0.47065592213205398</v>
      </c>
      <c r="AL1201">
        <v>1.22233643355171</v>
      </c>
      <c r="AM1201">
        <v>2.4515023057730501</v>
      </c>
      <c r="AN1201">
        <v>1.62511961698079</v>
      </c>
      <c r="AO1201">
        <v>0.24279210925644901</v>
      </c>
      <c r="AP1201">
        <v>0.85564016013815802</v>
      </c>
      <c r="AQ1201">
        <v>1.90038937641657</v>
      </c>
      <c r="AR1201">
        <v>1.3667360113300899</v>
      </c>
      <c r="AS1201">
        <v>0.34948976637319201</v>
      </c>
      <c r="AT1201">
        <v>0.88398870182509004</v>
      </c>
      <c r="AU1201">
        <v>1.7639564522229101</v>
      </c>
      <c r="AV1201">
        <v>1.28168622764314</v>
      </c>
      <c r="AW1201">
        <v>0.361029187430082</v>
      </c>
      <c r="AX1201">
        <v>0.95687047069584197</v>
      </c>
      <c r="AY1201">
        <v>2.1494346660449901</v>
      </c>
      <c r="AZ1201">
        <v>1.38063586577413</v>
      </c>
      <c r="BA1201">
        <v>0.26254611787848398</v>
      </c>
      <c r="BB1201">
        <v>0.85363476905086699</v>
      </c>
      <c r="BC1201">
        <v>1.7300454538505601</v>
      </c>
      <c r="BD1201">
        <v>1.33047089564689</v>
      </c>
      <c r="BE1201">
        <v>0.29720106428120202</v>
      </c>
      <c r="BF1201">
        <v>0.87966888705791402</v>
      </c>
      <c r="BG1201">
        <v>2.2748693152069399</v>
      </c>
      <c r="BH1201">
        <v>1.45388730981338</v>
      </c>
      <c r="BI1201">
        <v>0.17274049242864301</v>
      </c>
      <c r="BJ1201">
        <v>0.55998322147651003</v>
      </c>
      <c r="BK1201">
        <v>1.18140928142269</v>
      </c>
      <c r="BL1201">
        <v>0.88845673057608499</v>
      </c>
    </row>
    <row r="1202" spans="1:64" x14ac:dyDescent="0.25">
      <c r="A1202" s="15" t="str">
        <f t="shared" si="36"/>
        <v>[Noncurrent + Delinquent Loans] / [Capital + ALLL]--37986</v>
      </c>
      <c r="B1202" s="15" t="str">
        <f t="shared" si="37"/>
        <v>[Noncurrent + Delinquent Loans] / [Capital + ALLL]</v>
      </c>
      <c r="C1202">
        <v>6</v>
      </c>
      <c r="D1202" s="22">
        <v>37986</v>
      </c>
      <c r="E1202">
        <v>7.3551290664257101</v>
      </c>
      <c r="F1202">
        <v>10.466562986003099</v>
      </c>
      <c r="G1202">
        <v>19.5857076364025</v>
      </c>
      <c r="H1202">
        <v>14.676758814087799</v>
      </c>
      <c r="I1202">
        <v>5.2965326917959201</v>
      </c>
      <c r="J1202">
        <v>10.7179573115446</v>
      </c>
      <c r="K1202">
        <v>18.727308030754301</v>
      </c>
      <c r="L1202">
        <v>13.4339985002483</v>
      </c>
      <c r="M1202">
        <v>4.1495556236592099</v>
      </c>
      <c r="N1202">
        <v>9.5811518324607299</v>
      </c>
      <c r="O1202">
        <v>17.375919033387699</v>
      </c>
      <c r="P1202">
        <v>12.315609159482801</v>
      </c>
      <c r="Q1202">
        <v>14.9196625793574</v>
      </c>
      <c r="R1202">
        <v>17.7710697333954</v>
      </c>
      <c r="S1202">
        <v>24.938451679573401</v>
      </c>
      <c r="T1202">
        <v>23.125669515225098</v>
      </c>
      <c r="U1202">
        <v>4.8109263305715002</v>
      </c>
      <c r="V1202">
        <v>9.9916603630466092</v>
      </c>
      <c r="W1202">
        <v>16.799163472109498</v>
      </c>
      <c r="X1202">
        <v>12.420304839068599</v>
      </c>
      <c r="Y1202">
        <v>7.6788830715532299</v>
      </c>
      <c r="Z1202">
        <v>14.0755215817001</v>
      </c>
      <c r="AA1202">
        <v>22.324769269144401</v>
      </c>
      <c r="AB1202">
        <v>17.033396458943901</v>
      </c>
      <c r="AC1202">
        <v>5.7244625365729496</v>
      </c>
      <c r="AD1202">
        <v>10.3012633624879</v>
      </c>
      <c r="AE1202">
        <v>18.3502242897491</v>
      </c>
      <c r="AF1202">
        <v>12.907465225567799</v>
      </c>
      <c r="AG1202">
        <v>2.8577028394972399</v>
      </c>
      <c r="AH1202">
        <v>8.0083211319643599</v>
      </c>
      <c r="AI1202">
        <v>17.4461472066589</v>
      </c>
      <c r="AJ1202">
        <v>11.5848632602239</v>
      </c>
      <c r="AK1202">
        <v>7.8603371486530396</v>
      </c>
      <c r="AL1202">
        <v>15.622563036132</v>
      </c>
      <c r="AM1202">
        <v>23.7703038350766</v>
      </c>
      <c r="AN1202">
        <v>18.5305635161289</v>
      </c>
      <c r="AO1202">
        <v>4.1680372162962298</v>
      </c>
      <c r="AP1202">
        <v>10.1089891010899</v>
      </c>
      <c r="AQ1202">
        <v>18.579881656804702</v>
      </c>
      <c r="AR1202">
        <v>12.9401518756748</v>
      </c>
      <c r="AS1202">
        <v>5.9732955098539398</v>
      </c>
      <c r="AT1202">
        <v>11.1072268301525</v>
      </c>
      <c r="AU1202">
        <v>18.933912605756799</v>
      </c>
      <c r="AV1202">
        <v>14.228089672914299</v>
      </c>
      <c r="AW1202">
        <v>7.3414906530475603</v>
      </c>
      <c r="AX1202">
        <v>13.951120162932799</v>
      </c>
      <c r="AY1202">
        <v>22.2007188277578</v>
      </c>
      <c r="AZ1202">
        <v>16.995474333090598</v>
      </c>
      <c r="BA1202">
        <v>5.0700526035678104</v>
      </c>
      <c r="BB1202">
        <v>10.2453987730061</v>
      </c>
      <c r="BC1202">
        <v>16.974528319744699</v>
      </c>
      <c r="BD1202">
        <v>13.494884231036201</v>
      </c>
      <c r="BE1202">
        <v>4.1227612194402203</v>
      </c>
      <c r="BF1202">
        <v>10.018083182640099</v>
      </c>
      <c r="BG1202">
        <v>15.153167443243801</v>
      </c>
      <c r="BH1202">
        <v>11.9088393874798</v>
      </c>
      <c r="BI1202">
        <v>3.47111440720635</v>
      </c>
      <c r="BJ1202">
        <v>7.4229436439905196</v>
      </c>
      <c r="BK1202">
        <v>13.5556534610509</v>
      </c>
      <c r="BL1202">
        <v>10.387049372599201</v>
      </c>
    </row>
    <row r="1203" spans="1:64" x14ac:dyDescent="0.25">
      <c r="A1203" s="15" t="str">
        <f t="shared" si="36"/>
        <v xml:space="preserve">  Ag [NCL+DQ] / [Capital + ALLL]--37986</v>
      </c>
      <c r="B1203" s="15" t="str">
        <f t="shared" si="37"/>
        <v xml:space="preserve">  Ag [NCL+DQ] / [Capital + ALLL]</v>
      </c>
      <c r="C1203">
        <v>7</v>
      </c>
      <c r="D1203" s="22">
        <v>37986</v>
      </c>
      <c r="E1203">
        <v>0</v>
      </c>
      <c r="F1203">
        <v>0.123747061007301</v>
      </c>
      <c r="G1203">
        <v>2.50744991892548</v>
      </c>
      <c r="H1203">
        <v>2.2732775035435702</v>
      </c>
      <c r="I1203">
        <v>0</v>
      </c>
      <c r="J1203">
        <v>0</v>
      </c>
      <c r="K1203">
        <v>1.98660233199707</v>
      </c>
      <c r="L1203">
        <v>1.67938903725172</v>
      </c>
      <c r="M1203">
        <v>0</v>
      </c>
      <c r="N1203">
        <v>0</v>
      </c>
      <c r="O1203">
        <v>0.49561808693915299</v>
      </c>
      <c r="P1203">
        <v>0.91398345437199202</v>
      </c>
      <c r="Q1203">
        <v>0</v>
      </c>
      <c r="R1203">
        <v>0</v>
      </c>
      <c r="S1203">
        <v>0</v>
      </c>
      <c r="T1203">
        <v>2.2477715189204401E-2</v>
      </c>
      <c r="U1203">
        <v>0</v>
      </c>
      <c r="V1203">
        <v>0</v>
      </c>
      <c r="W1203">
        <v>1.3854947755615601</v>
      </c>
      <c r="X1203">
        <v>1.26006063538682</v>
      </c>
      <c r="Y1203">
        <v>0</v>
      </c>
      <c r="Z1203">
        <v>0.58754406580493501</v>
      </c>
      <c r="AA1203">
        <v>4.82464279087029</v>
      </c>
      <c r="AB1203">
        <v>3.4815175209909701</v>
      </c>
      <c r="AC1203">
        <v>6.9380203515263597E-2</v>
      </c>
      <c r="AD1203">
        <v>1.4324428958575299</v>
      </c>
      <c r="AE1203">
        <v>3.9517749497655701</v>
      </c>
      <c r="AF1203">
        <v>3.1405842420935999</v>
      </c>
      <c r="AG1203">
        <v>0</v>
      </c>
      <c r="AH1203">
        <v>0.27488022095803599</v>
      </c>
      <c r="AI1203">
        <v>2.2547646929467802</v>
      </c>
      <c r="AJ1203">
        <v>2.0376903958580601</v>
      </c>
      <c r="AK1203">
        <v>0</v>
      </c>
      <c r="AL1203">
        <v>0</v>
      </c>
      <c r="AM1203">
        <v>1.7201816630556701</v>
      </c>
      <c r="AN1203">
        <v>1.6032929595409999</v>
      </c>
      <c r="AO1203">
        <v>0</v>
      </c>
      <c r="AP1203">
        <v>1.34484142914492</v>
      </c>
      <c r="AQ1203">
        <v>4.2719780219780201</v>
      </c>
      <c r="AR1203">
        <v>3.2064354508652002</v>
      </c>
      <c r="AS1203">
        <v>0</v>
      </c>
      <c r="AT1203">
        <v>0</v>
      </c>
      <c r="AU1203">
        <v>1.8636121126583001</v>
      </c>
      <c r="AV1203">
        <v>1.57108608142783</v>
      </c>
      <c r="AW1203">
        <v>0</v>
      </c>
      <c r="AX1203">
        <v>0</v>
      </c>
      <c r="AY1203">
        <v>0.53942974569740598</v>
      </c>
      <c r="AZ1203">
        <v>0.97924973354404599</v>
      </c>
      <c r="BA1203">
        <v>0</v>
      </c>
      <c r="BB1203">
        <v>0</v>
      </c>
      <c r="BC1203">
        <v>0.56044695979935899</v>
      </c>
      <c r="BD1203">
        <v>0.93009181535030405</v>
      </c>
      <c r="BE1203">
        <v>0</v>
      </c>
      <c r="BF1203">
        <v>0</v>
      </c>
      <c r="BG1203">
        <v>0.90748556393367397</v>
      </c>
      <c r="BH1203">
        <v>0.76213880681188195</v>
      </c>
      <c r="BI1203">
        <v>0</v>
      </c>
      <c r="BJ1203">
        <v>0</v>
      </c>
      <c r="BK1203">
        <v>0</v>
      </c>
      <c r="BL1203">
        <v>0.467936019553642</v>
      </c>
    </row>
    <row r="1204" spans="1:64" x14ac:dyDescent="0.25">
      <c r="A1204" s="15" t="str">
        <f t="shared" si="36"/>
        <v xml:space="preserve">  CLD [NCL+DQ] / [Capital + ALLL]--37986</v>
      </c>
      <c r="B1204" s="15" t="str">
        <f t="shared" si="37"/>
        <v xml:space="preserve">  CLD [NCL+DQ] / [Capital + ALLL]</v>
      </c>
      <c r="C1204">
        <v>8</v>
      </c>
      <c r="D1204" s="22">
        <v>37986</v>
      </c>
      <c r="E1204">
        <v>0</v>
      </c>
      <c r="F1204">
        <v>0</v>
      </c>
      <c r="G1204">
        <v>8.4586823264704597E-2</v>
      </c>
      <c r="H1204">
        <v>0.63892287847419404</v>
      </c>
      <c r="I1204">
        <v>0</v>
      </c>
      <c r="J1204">
        <v>0</v>
      </c>
      <c r="K1204">
        <v>0</v>
      </c>
      <c r="L1204">
        <v>0.393451872195068</v>
      </c>
      <c r="M1204">
        <v>0</v>
      </c>
      <c r="N1204">
        <v>0</v>
      </c>
      <c r="O1204">
        <v>0.14457831325301199</v>
      </c>
      <c r="P1204">
        <v>0.51657396396155597</v>
      </c>
      <c r="Q1204">
        <v>0</v>
      </c>
      <c r="R1204">
        <v>0</v>
      </c>
      <c r="S1204">
        <v>0</v>
      </c>
      <c r="T1204">
        <v>5.5073107619573403E-2</v>
      </c>
      <c r="U1204">
        <v>0</v>
      </c>
      <c r="V1204">
        <v>0</v>
      </c>
      <c r="W1204">
        <v>0</v>
      </c>
      <c r="X1204">
        <v>0.386112763590025</v>
      </c>
      <c r="Y1204">
        <v>0</v>
      </c>
      <c r="Z1204">
        <v>0</v>
      </c>
      <c r="AA1204">
        <v>0.38047900767555898</v>
      </c>
      <c r="AB1204">
        <v>0.99582100765994996</v>
      </c>
      <c r="AC1204">
        <v>0</v>
      </c>
      <c r="AD1204">
        <v>0</v>
      </c>
      <c r="AE1204">
        <v>0</v>
      </c>
      <c r="AF1204">
        <v>0.35484545124556699</v>
      </c>
      <c r="AG1204">
        <v>0</v>
      </c>
      <c r="AH1204">
        <v>0</v>
      </c>
      <c r="AI1204">
        <v>0</v>
      </c>
      <c r="AJ1204">
        <v>0.34154616687594203</v>
      </c>
      <c r="AK1204">
        <v>0</v>
      </c>
      <c r="AL1204">
        <v>0</v>
      </c>
      <c r="AM1204">
        <v>0.293377540955505</v>
      </c>
      <c r="AN1204">
        <v>0.67487202879453001</v>
      </c>
      <c r="AO1204">
        <v>0</v>
      </c>
      <c r="AP1204">
        <v>0</v>
      </c>
      <c r="AQ1204">
        <v>0</v>
      </c>
      <c r="AR1204">
        <v>0.17658672373356399</v>
      </c>
      <c r="AS1204">
        <v>0</v>
      </c>
      <c r="AT1204">
        <v>0</v>
      </c>
      <c r="AU1204">
        <v>1.2253306546633E-2</v>
      </c>
      <c r="AV1204">
        <v>0.60112749167652901</v>
      </c>
      <c r="AW1204">
        <v>0</v>
      </c>
      <c r="AX1204">
        <v>0</v>
      </c>
      <c r="AY1204">
        <v>0</v>
      </c>
      <c r="AZ1204">
        <v>0.47353919267795702</v>
      </c>
      <c r="BA1204">
        <v>0</v>
      </c>
      <c r="BB1204">
        <v>0</v>
      </c>
      <c r="BC1204">
        <v>0</v>
      </c>
      <c r="BD1204">
        <v>0.65082408643855105</v>
      </c>
      <c r="BE1204">
        <v>0</v>
      </c>
      <c r="BF1204">
        <v>0</v>
      </c>
      <c r="BG1204">
        <v>0</v>
      </c>
      <c r="BH1204">
        <v>0.16620972670126899</v>
      </c>
      <c r="BI1204">
        <v>0</v>
      </c>
      <c r="BJ1204">
        <v>0</v>
      </c>
      <c r="BK1204">
        <v>5.2099153613328099E-2</v>
      </c>
      <c r="BL1204">
        <v>0.70553215714764805</v>
      </c>
    </row>
    <row r="1205" spans="1:64" x14ac:dyDescent="0.25">
      <c r="A1205" s="15" t="str">
        <f t="shared" si="36"/>
        <v xml:space="preserve">  CRE [NCL+DQ] / [Capital + ALLL]--37986</v>
      </c>
      <c r="B1205" s="15" t="str">
        <f t="shared" si="37"/>
        <v xml:space="preserve">  CRE [NCL+DQ] / [Capital + ALLL]</v>
      </c>
      <c r="C1205">
        <v>9</v>
      </c>
      <c r="D1205" s="22">
        <v>37986</v>
      </c>
      <c r="E1205">
        <v>0</v>
      </c>
      <c r="F1205">
        <v>1.6179869720529501</v>
      </c>
      <c r="G1205">
        <v>4.27225227788401</v>
      </c>
      <c r="H1205">
        <v>3.1464721949779602</v>
      </c>
      <c r="I1205">
        <v>0</v>
      </c>
      <c r="J1205">
        <v>0.66204494376127998</v>
      </c>
      <c r="K1205">
        <v>3.9368551740067801</v>
      </c>
      <c r="L1205">
        <v>2.8693352502896499</v>
      </c>
      <c r="M1205">
        <v>0</v>
      </c>
      <c r="N1205">
        <v>0.97986266491783003</v>
      </c>
      <c r="O1205">
        <v>3.7710820541974601</v>
      </c>
      <c r="P1205">
        <v>2.7595824051134801</v>
      </c>
      <c r="Q1205">
        <v>0</v>
      </c>
      <c r="R1205">
        <v>3.6728863445067099</v>
      </c>
      <c r="S1205">
        <v>6.0800556987354799</v>
      </c>
      <c r="T1205">
        <v>4.6641561785009404</v>
      </c>
      <c r="U1205">
        <v>0</v>
      </c>
      <c r="V1205">
        <v>0.50307490674463196</v>
      </c>
      <c r="W1205">
        <v>3.5165564870902299</v>
      </c>
      <c r="X1205">
        <v>2.6435513758206501</v>
      </c>
      <c r="Y1205">
        <v>0</v>
      </c>
      <c r="Z1205">
        <v>2.3946390573887602</v>
      </c>
      <c r="AA1205">
        <v>7.3763378652010401</v>
      </c>
      <c r="AB1205">
        <v>4.6029406810487901</v>
      </c>
      <c r="AC1205">
        <v>0</v>
      </c>
      <c r="AD1205">
        <v>0.37077725899478198</v>
      </c>
      <c r="AE1205">
        <v>3.0898876404494402</v>
      </c>
      <c r="AF1205">
        <v>2.2147573780960901</v>
      </c>
      <c r="AG1205">
        <v>0</v>
      </c>
      <c r="AH1205">
        <v>0</v>
      </c>
      <c r="AI1205">
        <v>2.0986846654489599</v>
      </c>
      <c r="AJ1205">
        <v>1.6577388760101599</v>
      </c>
      <c r="AK1205">
        <v>0.22384550873004699</v>
      </c>
      <c r="AL1205">
        <v>3.1557856069460701</v>
      </c>
      <c r="AM1205">
        <v>7.7868978921199901</v>
      </c>
      <c r="AN1205">
        <v>5.2563712124428497</v>
      </c>
      <c r="AO1205">
        <v>0</v>
      </c>
      <c r="AP1205">
        <v>1.0051261433309901E-2</v>
      </c>
      <c r="AQ1205">
        <v>2.5206564799094502</v>
      </c>
      <c r="AR1205">
        <v>1.8296956874799799</v>
      </c>
      <c r="AS1205">
        <v>0</v>
      </c>
      <c r="AT1205">
        <v>1.2968559659290999</v>
      </c>
      <c r="AU1205">
        <v>5.03483621145139</v>
      </c>
      <c r="AV1205">
        <v>3.6087934752322899</v>
      </c>
      <c r="AW1205">
        <v>0</v>
      </c>
      <c r="AX1205">
        <v>1.4925373134328399</v>
      </c>
      <c r="AY1205">
        <v>6.4202121841846198</v>
      </c>
      <c r="AZ1205">
        <v>4.0403637842252698</v>
      </c>
      <c r="BA1205">
        <v>0</v>
      </c>
      <c r="BB1205">
        <v>0.33245956140911698</v>
      </c>
      <c r="BC1205">
        <v>3.5722082603508198</v>
      </c>
      <c r="BD1205">
        <v>2.3353019257123302</v>
      </c>
      <c r="BE1205">
        <v>0</v>
      </c>
      <c r="BF1205">
        <v>1.3003669528661499</v>
      </c>
      <c r="BG1205">
        <v>3.5489322476570901</v>
      </c>
      <c r="BH1205">
        <v>3.2059977709215701</v>
      </c>
      <c r="BI1205">
        <v>0</v>
      </c>
      <c r="BJ1205">
        <v>0.278636718882735</v>
      </c>
      <c r="BK1205">
        <v>3.6039018176266202</v>
      </c>
      <c r="BL1205">
        <v>3.1069541934740301</v>
      </c>
    </row>
    <row r="1206" spans="1:64" x14ac:dyDescent="0.25">
      <c r="A1206" s="15" t="str">
        <f t="shared" si="36"/>
        <v xml:space="preserve">  Res RE [NCL+DQ] / [Capital + ALLL]--37986</v>
      </c>
      <c r="B1206" s="15" t="str">
        <f t="shared" si="37"/>
        <v xml:space="preserve">  Res RE [NCL+DQ] / [Capital + ALLL]</v>
      </c>
      <c r="C1206">
        <v>10</v>
      </c>
      <c r="D1206" s="22">
        <v>37986</v>
      </c>
      <c r="E1206">
        <v>0.128624133223465</v>
      </c>
      <c r="F1206">
        <v>1.72227142997736</v>
      </c>
      <c r="G1206">
        <v>3.35880771175098</v>
      </c>
      <c r="H1206">
        <v>2.6017872473109902</v>
      </c>
      <c r="I1206">
        <v>0</v>
      </c>
      <c r="J1206">
        <v>1.1010915892959301</v>
      </c>
      <c r="K1206">
        <v>3.6019816359668502</v>
      </c>
      <c r="L1206">
        <v>2.5276306358416201</v>
      </c>
      <c r="M1206">
        <v>0.28713551987705699</v>
      </c>
      <c r="N1206">
        <v>1.9421592740225599</v>
      </c>
      <c r="O1206">
        <v>4.8629320619785501</v>
      </c>
      <c r="P1206">
        <v>3.3761178552266</v>
      </c>
      <c r="Q1206">
        <v>6.38911339914522</v>
      </c>
      <c r="R1206">
        <v>8.2549517166499395</v>
      </c>
      <c r="S1206">
        <v>11.352657184892299</v>
      </c>
      <c r="T1206">
        <v>8.5207218080651792</v>
      </c>
      <c r="U1206">
        <v>8.1929409042837797E-2</v>
      </c>
      <c r="V1206">
        <v>1.3388155925294101</v>
      </c>
      <c r="W1206">
        <v>3.7948018486603199</v>
      </c>
      <c r="X1206">
        <v>2.6138130343138402</v>
      </c>
      <c r="Y1206">
        <v>0.22425897035881401</v>
      </c>
      <c r="Z1206">
        <v>1.1650779240429701</v>
      </c>
      <c r="AA1206">
        <v>3.1576140778548001</v>
      </c>
      <c r="AB1206">
        <v>2.5381212752567999</v>
      </c>
      <c r="AC1206">
        <v>0</v>
      </c>
      <c r="AD1206">
        <v>0.46217840086273299</v>
      </c>
      <c r="AE1206">
        <v>1.3990194906134199</v>
      </c>
      <c r="AF1206">
        <v>1.0657828775260001</v>
      </c>
      <c r="AG1206">
        <v>0</v>
      </c>
      <c r="AH1206">
        <v>0</v>
      </c>
      <c r="AI1206">
        <v>0.863899983762629</v>
      </c>
      <c r="AJ1206">
        <v>0.60943037236854103</v>
      </c>
      <c r="AK1206">
        <v>1.44019717527638</v>
      </c>
      <c r="AL1206">
        <v>2.9908345393150002</v>
      </c>
      <c r="AM1206">
        <v>8.34563015217066</v>
      </c>
      <c r="AN1206">
        <v>5.4948523097179001</v>
      </c>
      <c r="AO1206">
        <v>0</v>
      </c>
      <c r="AP1206">
        <v>0.62755627712385698</v>
      </c>
      <c r="AQ1206">
        <v>2.3000802353570502</v>
      </c>
      <c r="AR1206">
        <v>1.6877331812729099</v>
      </c>
      <c r="AS1206">
        <v>9.7300329351398804E-2</v>
      </c>
      <c r="AT1206">
        <v>1.43450168625825</v>
      </c>
      <c r="AU1206">
        <v>3.8219624123412101</v>
      </c>
      <c r="AV1206">
        <v>2.7437614524545002</v>
      </c>
      <c r="AW1206">
        <v>1.1977401129943499</v>
      </c>
      <c r="AX1206">
        <v>4.1762519907980904</v>
      </c>
      <c r="AY1206">
        <v>8.4526452798407501</v>
      </c>
      <c r="AZ1206">
        <v>5.7702672201402496</v>
      </c>
      <c r="BA1206">
        <v>0</v>
      </c>
      <c r="BB1206">
        <v>0.72589553416443098</v>
      </c>
      <c r="BC1206">
        <v>2.2643005575388799</v>
      </c>
      <c r="BD1206">
        <v>2.0783568860086601</v>
      </c>
      <c r="BE1206">
        <v>0.12331216474505199</v>
      </c>
      <c r="BF1206">
        <v>1.3544018058690701</v>
      </c>
      <c r="BG1206">
        <v>1.9595106636353801</v>
      </c>
      <c r="BH1206">
        <v>1.69578492360614</v>
      </c>
      <c r="BI1206">
        <v>0</v>
      </c>
      <c r="BJ1206">
        <v>0.81085623056886003</v>
      </c>
      <c r="BK1206">
        <v>2.8198194544289401</v>
      </c>
      <c r="BL1206">
        <v>1.9078643338365999</v>
      </c>
    </row>
    <row r="1207" spans="1:64" x14ac:dyDescent="0.25">
      <c r="A1207" s="15" t="str">
        <f t="shared" si="36"/>
        <v xml:space="preserve">  C&amp;I [NCL+DQ] / [Capital + ALLL]--37986</v>
      </c>
      <c r="B1207" s="15" t="str">
        <f t="shared" si="37"/>
        <v xml:space="preserve">  C&amp;I [NCL+DQ] / [Capital + ALLL]</v>
      </c>
      <c r="C1207">
        <v>11</v>
      </c>
      <c r="D1207" s="22">
        <v>37986</v>
      </c>
      <c r="E1207">
        <v>0.408973932105135</v>
      </c>
      <c r="F1207">
        <v>1.44404332129964</v>
      </c>
      <c r="G1207">
        <v>3.9191168372165701</v>
      </c>
      <c r="H1207">
        <v>3.4117162298507702</v>
      </c>
      <c r="I1207">
        <v>0.30856396597623698</v>
      </c>
      <c r="J1207">
        <v>1.8623066548972</v>
      </c>
      <c r="K1207">
        <v>4.6105431235382497</v>
      </c>
      <c r="L1207">
        <v>3.3646489743533801</v>
      </c>
      <c r="M1207">
        <v>0.101157693604586</v>
      </c>
      <c r="N1207">
        <v>1.02925760030497</v>
      </c>
      <c r="O1207">
        <v>3.1525630949262098</v>
      </c>
      <c r="P1207">
        <v>2.3459773626126901</v>
      </c>
      <c r="Q1207">
        <v>1.2783899910765599</v>
      </c>
      <c r="R1207">
        <v>2.9477271293022902</v>
      </c>
      <c r="S1207">
        <v>7.1302232309084497</v>
      </c>
      <c r="T1207">
        <v>7.4246391353250099</v>
      </c>
      <c r="U1207">
        <v>0.27760659934839599</v>
      </c>
      <c r="V1207">
        <v>1.8150254617791799</v>
      </c>
      <c r="W1207">
        <v>4.5236196247211797</v>
      </c>
      <c r="X1207">
        <v>3.1857426382257898</v>
      </c>
      <c r="Y1207">
        <v>0.74225273705696804</v>
      </c>
      <c r="Z1207">
        <v>2.1631749276102901</v>
      </c>
      <c r="AA1207">
        <v>4.6770423954806004</v>
      </c>
      <c r="AB1207">
        <v>4.2865126772843496</v>
      </c>
      <c r="AC1207">
        <v>0.47169811320754701</v>
      </c>
      <c r="AD1207">
        <v>1.98883461270063</v>
      </c>
      <c r="AE1207">
        <v>4.94440501537734</v>
      </c>
      <c r="AF1207">
        <v>3.6732136209966</v>
      </c>
      <c r="AG1207">
        <v>1.4813875633728799E-2</v>
      </c>
      <c r="AH1207">
        <v>0.87839115264803902</v>
      </c>
      <c r="AI1207">
        <v>3.7554764520226298</v>
      </c>
      <c r="AJ1207">
        <v>3.4042814675739099</v>
      </c>
      <c r="AK1207">
        <v>0.62938596491228105</v>
      </c>
      <c r="AL1207">
        <v>1.7206477732793499</v>
      </c>
      <c r="AM1207">
        <v>4.1176231519414497</v>
      </c>
      <c r="AN1207">
        <v>4.0374799443482097</v>
      </c>
      <c r="AO1207">
        <v>0.19436345966958199</v>
      </c>
      <c r="AP1207">
        <v>1.79020979020979</v>
      </c>
      <c r="AQ1207">
        <v>5.1020408163265296</v>
      </c>
      <c r="AR1207">
        <v>3.5261186447228301</v>
      </c>
      <c r="AS1207">
        <v>0.39369964173820199</v>
      </c>
      <c r="AT1207">
        <v>2.0087480925574099</v>
      </c>
      <c r="AU1207">
        <v>4.5134911905121902</v>
      </c>
      <c r="AV1207">
        <v>3.4328242125489701</v>
      </c>
      <c r="AW1207">
        <v>0.35219355332669799</v>
      </c>
      <c r="AX1207">
        <v>1.8823529411764699</v>
      </c>
      <c r="AY1207">
        <v>4.0393965839670898</v>
      </c>
      <c r="AZ1207">
        <v>3.2489910129845101</v>
      </c>
      <c r="BA1207">
        <v>0.84411331614130003</v>
      </c>
      <c r="BB1207">
        <v>3.4221253199355401</v>
      </c>
      <c r="BC1207">
        <v>7.6443745987331901</v>
      </c>
      <c r="BD1207">
        <v>5.9866886414990299</v>
      </c>
      <c r="BE1207">
        <v>0.135350703340262</v>
      </c>
      <c r="BF1207">
        <v>1.2716492432516799</v>
      </c>
      <c r="BG1207">
        <v>3.81617408249432</v>
      </c>
      <c r="BH1207">
        <v>2.2458120163369402</v>
      </c>
      <c r="BI1207">
        <v>0.42657474493877001</v>
      </c>
      <c r="BJ1207">
        <v>1.92083138720224</v>
      </c>
      <c r="BK1207">
        <v>4.1473779809523696</v>
      </c>
      <c r="BL1207">
        <v>2.8407044750027799</v>
      </c>
    </row>
    <row r="1208" spans="1:64" x14ac:dyDescent="0.25">
      <c r="A1208" s="15" t="str">
        <f t="shared" si="36"/>
        <v xml:space="preserve">  Ind [NCL+DQ] / [Capital + ALLL]--37986</v>
      </c>
      <c r="B1208" s="15" t="str">
        <f t="shared" si="37"/>
        <v xml:space="preserve">  Ind [NCL+DQ] / [Capital + ALLL]</v>
      </c>
      <c r="C1208">
        <v>12</v>
      </c>
      <c r="D1208" s="22">
        <v>37986</v>
      </c>
      <c r="E1208">
        <v>0.48715524800383297</v>
      </c>
      <c r="F1208">
        <v>1.03073637292228</v>
      </c>
      <c r="G1208">
        <v>2.2556469953313698</v>
      </c>
      <c r="H1208">
        <v>2.5355837477366099</v>
      </c>
      <c r="I1208">
        <v>0.31230242807713898</v>
      </c>
      <c r="J1208">
        <v>1.0050279455006601</v>
      </c>
      <c r="K1208">
        <v>2.2460877062849698</v>
      </c>
      <c r="L1208">
        <v>1.6214904180454</v>
      </c>
      <c r="M1208">
        <v>0.20369159583563901</v>
      </c>
      <c r="N1208">
        <v>0.87903582485625797</v>
      </c>
      <c r="O1208">
        <v>2.2378781599668498</v>
      </c>
      <c r="P1208">
        <v>1.7017722705630101</v>
      </c>
      <c r="Q1208">
        <v>0.77310763715842501</v>
      </c>
      <c r="R1208">
        <v>1.8298822320061601</v>
      </c>
      <c r="S1208">
        <v>3.0720260867629801</v>
      </c>
      <c r="T1208">
        <v>1.9694741572176599</v>
      </c>
      <c r="U1208">
        <v>0.25406687931729599</v>
      </c>
      <c r="V1208">
        <v>0.99664398865635095</v>
      </c>
      <c r="W1208">
        <v>2.1920934818843798</v>
      </c>
      <c r="X1208">
        <v>1.56000085169938</v>
      </c>
      <c r="Y1208">
        <v>0.60031216232440898</v>
      </c>
      <c r="Z1208">
        <v>1.0354110581900999</v>
      </c>
      <c r="AA1208">
        <v>2.4869109947644001</v>
      </c>
      <c r="AB1208">
        <v>1.7527657443798601</v>
      </c>
      <c r="AC1208">
        <v>0.42570722329030503</v>
      </c>
      <c r="AD1208">
        <v>0.93267966040894401</v>
      </c>
      <c r="AE1208">
        <v>1.9808108944599201</v>
      </c>
      <c r="AF1208">
        <v>1.33379222107825</v>
      </c>
      <c r="AG1208">
        <v>0.27898998883433801</v>
      </c>
      <c r="AH1208">
        <v>0.91954268123171601</v>
      </c>
      <c r="AI1208">
        <v>2.5383226907617198</v>
      </c>
      <c r="AJ1208">
        <v>3.2877395798801099</v>
      </c>
      <c r="AK1208">
        <v>0.41643600818901599</v>
      </c>
      <c r="AL1208">
        <v>1.08532309233595</v>
      </c>
      <c r="AM1208">
        <v>2.2460877251506499</v>
      </c>
      <c r="AN1208">
        <v>1.7773253625480701</v>
      </c>
      <c r="AO1208">
        <v>0.29720626114523502</v>
      </c>
      <c r="AP1208">
        <v>0.98420691233691904</v>
      </c>
      <c r="AQ1208">
        <v>2.00455044719912</v>
      </c>
      <c r="AR1208">
        <v>1.4391934864181399</v>
      </c>
      <c r="AS1208">
        <v>0.31418056212494999</v>
      </c>
      <c r="AT1208">
        <v>0.92201923926112195</v>
      </c>
      <c r="AU1208">
        <v>2.15108246076512</v>
      </c>
      <c r="AV1208">
        <v>1.62216246125727</v>
      </c>
      <c r="AW1208">
        <v>0.64766839378238295</v>
      </c>
      <c r="AX1208">
        <v>1.56666666666667</v>
      </c>
      <c r="AY1208">
        <v>3.2653061224489801</v>
      </c>
      <c r="AZ1208">
        <v>2.1610915801775001</v>
      </c>
      <c r="BA1208">
        <v>0.17589136467648001</v>
      </c>
      <c r="BB1208">
        <v>0.646203554119548</v>
      </c>
      <c r="BC1208">
        <v>1.7188203442335399</v>
      </c>
      <c r="BD1208">
        <v>1.3956109076087999</v>
      </c>
      <c r="BE1208">
        <v>0.44052863436123402</v>
      </c>
      <c r="BF1208">
        <v>1.0805218690729399</v>
      </c>
      <c r="BG1208">
        <v>2.8071912851374998</v>
      </c>
      <c r="BH1208">
        <v>3.6900316094473302</v>
      </c>
      <c r="BI1208">
        <v>7.1771213248425197E-2</v>
      </c>
      <c r="BJ1208">
        <v>0.42853541719183302</v>
      </c>
      <c r="BK1208">
        <v>1.1495622278673501</v>
      </c>
      <c r="BL1208">
        <v>0.927707140839231</v>
      </c>
    </row>
    <row r="1209" spans="1:64" x14ac:dyDescent="0.25">
      <c r="A1209" s="15" t="str">
        <f t="shared" si="36"/>
        <v xml:space="preserve">  OREO / [Capital + ALLL]--37986</v>
      </c>
      <c r="B1209" s="15" t="str">
        <f t="shared" si="37"/>
        <v xml:space="preserve">  OREO / [Capital + ALLL]</v>
      </c>
      <c r="C1209">
        <v>13</v>
      </c>
      <c r="D1209" s="22">
        <v>37986</v>
      </c>
      <c r="E1209">
        <v>0</v>
      </c>
      <c r="F1209">
        <v>8.8214537755822206E-2</v>
      </c>
      <c r="G1209">
        <v>1.3549389392268301</v>
      </c>
      <c r="H1209">
        <v>0.91124850866308105</v>
      </c>
      <c r="I1209">
        <v>0</v>
      </c>
      <c r="J1209">
        <v>0</v>
      </c>
      <c r="K1209">
        <v>0.66430996671563103</v>
      </c>
      <c r="L1209">
        <v>0.77315454294135399</v>
      </c>
      <c r="M1209">
        <v>0</v>
      </c>
      <c r="N1209">
        <v>0</v>
      </c>
      <c r="O1209">
        <v>1.2881115575514099</v>
      </c>
      <c r="P1209">
        <v>1.1820627880854699</v>
      </c>
      <c r="Q1209">
        <v>0.34907678636353301</v>
      </c>
      <c r="R1209">
        <v>1.20626761342545</v>
      </c>
      <c r="S1209">
        <v>2.1330958295820399</v>
      </c>
      <c r="T1209">
        <v>1.7457281964809801</v>
      </c>
      <c r="U1209">
        <v>0</v>
      </c>
      <c r="V1209">
        <v>0</v>
      </c>
      <c r="W1209">
        <v>0.50837330966996797</v>
      </c>
      <c r="X1209">
        <v>0.80404881127928896</v>
      </c>
      <c r="Y1209">
        <v>0</v>
      </c>
      <c r="Z1209">
        <v>0</v>
      </c>
      <c r="AA1209">
        <v>1.39048872799078</v>
      </c>
      <c r="AB1209">
        <v>1.12033940507911</v>
      </c>
      <c r="AC1209">
        <v>0</v>
      </c>
      <c r="AD1209">
        <v>0</v>
      </c>
      <c r="AE1209">
        <v>0.28706421783848501</v>
      </c>
      <c r="AF1209">
        <v>0.51955004456694798</v>
      </c>
      <c r="AG1209">
        <v>0</v>
      </c>
      <c r="AH1209">
        <v>0</v>
      </c>
      <c r="AI1209">
        <v>0.23690047181735499</v>
      </c>
      <c r="AJ1209">
        <v>0.68778707044292198</v>
      </c>
      <c r="AK1209">
        <v>0</v>
      </c>
      <c r="AL1209">
        <v>0</v>
      </c>
      <c r="AM1209">
        <v>1.0584806240911999</v>
      </c>
      <c r="AN1209">
        <v>1.0485282923080099</v>
      </c>
      <c r="AO1209">
        <v>0</v>
      </c>
      <c r="AP1209">
        <v>0</v>
      </c>
      <c r="AQ1209">
        <v>0.432252701579385</v>
      </c>
      <c r="AR1209">
        <v>0.60027877823606002</v>
      </c>
      <c r="AS1209">
        <v>0</v>
      </c>
      <c r="AT1209">
        <v>0</v>
      </c>
      <c r="AU1209">
        <v>0.85931587054312197</v>
      </c>
      <c r="AV1209">
        <v>0.95621328563933405</v>
      </c>
      <c r="AW1209">
        <v>0</v>
      </c>
      <c r="AX1209">
        <v>0</v>
      </c>
      <c r="AY1209">
        <v>1.29579043216362</v>
      </c>
      <c r="AZ1209">
        <v>0.98438037528187405</v>
      </c>
      <c r="BA1209">
        <v>0</v>
      </c>
      <c r="BB1209">
        <v>0</v>
      </c>
      <c r="BC1209">
        <v>1.0620049231891899</v>
      </c>
      <c r="BD1209">
        <v>1.22644827383084</v>
      </c>
      <c r="BE1209">
        <v>0</v>
      </c>
      <c r="BF1209">
        <v>0</v>
      </c>
      <c r="BG1209">
        <v>0.21568325373594199</v>
      </c>
      <c r="BH1209">
        <v>0.64119827654695105</v>
      </c>
      <c r="BI1209">
        <v>0</v>
      </c>
      <c r="BJ1209">
        <v>0</v>
      </c>
      <c r="BK1209">
        <v>0.50668145921260599</v>
      </c>
      <c r="BL1209">
        <v>0.84673837406805297</v>
      </c>
    </row>
    <row r="1210" spans="1:64" x14ac:dyDescent="0.25">
      <c r="A1210" s="15" t="str">
        <f t="shared" si="36"/>
        <v>ROAA--37986</v>
      </c>
      <c r="B1210" s="15" t="str">
        <f t="shared" si="37"/>
        <v>ROAA</v>
      </c>
      <c r="C1210">
        <v>14</v>
      </c>
      <c r="D1210" s="22">
        <v>37986</v>
      </c>
      <c r="E1210">
        <v>0.92500000000000004</v>
      </c>
      <c r="F1210">
        <v>1.32</v>
      </c>
      <c r="G1210">
        <v>1.73</v>
      </c>
      <c r="H1210">
        <v>1.30344827586207</v>
      </c>
      <c r="I1210">
        <v>0.85750000000000004</v>
      </c>
      <c r="J1210">
        <v>1.24</v>
      </c>
      <c r="K1210">
        <v>1.65</v>
      </c>
      <c r="L1210">
        <v>1.23464285714286</v>
      </c>
      <c r="M1210">
        <v>0.71</v>
      </c>
      <c r="N1210">
        <v>1.0649999999999999</v>
      </c>
      <c r="O1210">
        <v>1.43</v>
      </c>
      <c r="P1210">
        <v>1.0235425420168101</v>
      </c>
      <c r="Q1210">
        <v>0.97750000000000004</v>
      </c>
      <c r="R1210">
        <v>1.1850000000000001</v>
      </c>
      <c r="S1210">
        <v>1.3049999999999999</v>
      </c>
      <c r="T1210">
        <v>1.1145833333333299</v>
      </c>
      <c r="U1210">
        <v>0.81</v>
      </c>
      <c r="V1210">
        <v>1.26</v>
      </c>
      <c r="W1210">
        <v>1.6924999999999999</v>
      </c>
      <c r="X1210">
        <v>1.20600877192982</v>
      </c>
      <c r="Y1210">
        <v>0.9</v>
      </c>
      <c r="Z1210">
        <v>1.24</v>
      </c>
      <c r="AA1210">
        <v>1.56</v>
      </c>
      <c r="AB1210">
        <v>1.1389610389610401</v>
      </c>
      <c r="AC1210">
        <v>0.82</v>
      </c>
      <c r="AD1210">
        <v>1.1299999999999999</v>
      </c>
      <c r="AE1210">
        <v>1.43</v>
      </c>
      <c r="AF1210">
        <v>1.1386868686868701</v>
      </c>
      <c r="AG1210">
        <v>0.79749999999999999</v>
      </c>
      <c r="AH1210">
        <v>1.1850000000000001</v>
      </c>
      <c r="AI1210">
        <v>1.8</v>
      </c>
      <c r="AJ1210">
        <v>1.7993333333333299</v>
      </c>
      <c r="AK1210">
        <v>1.02</v>
      </c>
      <c r="AL1210">
        <v>1.37</v>
      </c>
      <c r="AM1210">
        <v>1.7</v>
      </c>
      <c r="AN1210">
        <v>1.31464788732394</v>
      </c>
      <c r="AO1210">
        <v>0.77</v>
      </c>
      <c r="AP1210">
        <v>1.1499999999999999</v>
      </c>
      <c r="AQ1210">
        <v>1.53</v>
      </c>
      <c r="AR1210">
        <v>1.17184573002755</v>
      </c>
      <c r="AS1210">
        <v>0.92</v>
      </c>
      <c r="AT1210">
        <v>1.3</v>
      </c>
      <c r="AU1210">
        <v>1.7175</v>
      </c>
      <c r="AV1210">
        <v>1.3276666666666701</v>
      </c>
      <c r="AW1210">
        <v>0.99</v>
      </c>
      <c r="AX1210">
        <v>1.35</v>
      </c>
      <c r="AY1210">
        <v>1.73</v>
      </c>
      <c r="AZ1210">
        <v>1.2958638743455499</v>
      </c>
      <c r="BA1210">
        <v>0.78</v>
      </c>
      <c r="BB1210">
        <v>1.1599999999999999</v>
      </c>
      <c r="BC1210">
        <v>1.56</v>
      </c>
      <c r="BD1210">
        <v>1.02167630057803</v>
      </c>
      <c r="BE1210">
        <v>0.93</v>
      </c>
      <c r="BF1210">
        <v>1.26</v>
      </c>
      <c r="BG1210">
        <v>1.57</v>
      </c>
      <c r="BH1210">
        <v>1.6941509433962301</v>
      </c>
      <c r="BI1210">
        <v>0.91500000000000004</v>
      </c>
      <c r="BJ1210">
        <v>1.43</v>
      </c>
      <c r="BK1210">
        <v>1.7250000000000001</v>
      </c>
      <c r="BL1210">
        <v>1.1828099173553701</v>
      </c>
    </row>
    <row r="1211" spans="1:64" x14ac:dyDescent="0.25">
      <c r="A1211" s="15" t="str">
        <f t="shared" si="36"/>
        <v>NIM--37986</v>
      </c>
      <c r="B1211" s="15" t="str">
        <f t="shared" si="37"/>
        <v>NIM</v>
      </c>
      <c r="C1211">
        <v>15</v>
      </c>
      <c r="D1211" s="22">
        <v>37986</v>
      </c>
      <c r="E1211">
        <v>4.2050000000000001</v>
      </c>
      <c r="F1211">
        <v>4.59</v>
      </c>
      <c r="G1211">
        <v>5.0049999999999999</v>
      </c>
      <c r="H1211">
        <v>4.8832183908045996</v>
      </c>
      <c r="I1211">
        <v>3.9874999999999998</v>
      </c>
      <c r="J1211">
        <v>4.43</v>
      </c>
      <c r="K1211">
        <v>4.93</v>
      </c>
      <c r="L1211">
        <v>4.4766502463054199</v>
      </c>
      <c r="M1211">
        <v>3.69</v>
      </c>
      <c r="N1211">
        <v>4.18</v>
      </c>
      <c r="O1211">
        <v>4.68</v>
      </c>
      <c r="P1211">
        <v>4.1690270483193297</v>
      </c>
      <c r="Q1211">
        <v>4.0449999999999999</v>
      </c>
      <c r="R1211">
        <v>4.3600000000000003</v>
      </c>
      <c r="S1211">
        <v>5.1100000000000003</v>
      </c>
      <c r="T1211">
        <v>4.4291666666666698</v>
      </c>
      <c r="U1211">
        <v>3.99</v>
      </c>
      <c r="V1211">
        <v>4.46</v>
      </c>
      <c r="W1211">
        <v>4.9225000000000003</v>
      </c>
      <c r="X1211">
        <v>4.4515570175438599</v>
      </c>
      <c r="Y1211">
        <v>4.32</v>
      </c>
      <c r="Z1211">
        <v>4.6900000000000004</v>
      </c>
      <c r="AA1211">
        <v>5.01</v>
      </c>
      <c r="AB1211">
        <v>4.7363636363636399</v>
      </c>
      <c r="AC1211">
        <v>3.91</v>
      </c>
      <c r="AD1211">
        <v>4.26</v>
      </c>
      <c r="AE1211">
        <v>4.59</v>
      </c>
      <c r="AF1211">
        <v>4.2426262626262599</v>
      </c>
      <c r="AG1211">
        <v>3.9075000000000002</v>
      </c>
      <c r="AH1211">
        <v>4.49</v>
      </c>
      <c r="AI1211">
        <v>5.2275</v>
      </c>
      <c r="AJ1211">
        <v>5.3577777777777804</v>
      </c>
      <c r="AK1211">
        <v>3.95</v>
      </c>
      <c r="AL1211">
        <v>4.4400000000000004</v>
      </c>
      <c r="AM1211">
        <v>4.8550000000000004</v>
      </c>
      <c r="AN1211">
        <v>4.4187323943661996</v>
      </c>
      <c r="AO1211">
        <v>3.87</v>
      </c>
      <c r="AP1211">
        <v>4.29</v>
      </c>
      <c r="AQ1211">
        <v>4.75</v>
      </c>
      <c r="AR1211">
        <v>4.3159228650137704</v>
      </c>
      <c r="AS1211">
        <v>4.1100000000000003</v>
      </c>
      <c r="AT1211">
        <v>4.59</v>
      </c>
      <c r="AU1211">
        <v>5</v>
      </c>
      <c r="AV1211">
        <v>4.6230444444444396</v>
      </c>
      <c r="AW1211">
        <v>3.97</v>
      </c>
      <c r="AX1211">
        <v>4.4400000000000004</v>
      </c>
      <c r="AY1211">
        <v>4.95</v>
      </c>
      <c r="AZ1211">
        <v>4.4662303664921499</v>
      </c>
      <c r="BA1211">
        <v>4.01</v>
      </c>
      <c r="BB1211">
        <v>4.4400000000000004</v>
      </c>
      <c r="BC1211">
        <v>4.9649999999999999</v>
      </c>
      <c r="BD1211">
        <v>4.4508670520231197</v>
      </c>
      <c r="BE1211">
        <v>3.72</v>
      </c>
      <c r="BF1211">
        <v>4.17</v>
      </c>
      <c r="BG1211">
        <v>4.8600000000000003</v>
      </c>
      <c r="BH1211">
        <v>4.7032075471698098</v>
      </c>
      <c r="BI1211">
        <v>4.13</v>
      </c>
      <c r="BJ1211">
        <v>4.6100000000000003</v>
      </c>
      <c r="BK1211">
        <v>4.9649999999999999</v>
      </c>
      <c r="BL1211">
        <v>4.5769421487603301</v>
      </c>
    </row>
    <row r="1212" spans="1:64" x14ac:dyDescent="0.25">
      <c r="A1212" s="15" t="str">
        <f t="shared" si="36"/>
        <v>Provisions / Avg Assets--37986</v>
      </c>
      <c r="B1212" s="15" t="str">
        <f t="shared" si="37"/>
        <v>Provisions / Avg Assets</v>
      </c>
      <c r="C1212">
        <v>16</v>
      </c>
      <c r="D1212" s="22">
        <v>37986</v>
      </c>
      <c r="E1212">
        <v>7.0000000000000007E-2</v>
      </c>
      <c r="F1212">
        <v>0.19</v>
      </c>
      <c r="G1212">
        <v>0.30499999999999999</v>
      </c>
      <c r="H1212">
        <v>0.38804597701149401</v>
      </c>
      <c r="I1212">
        <v>0.05</v>
      </c>
      <c r="J1212">
        <v>0.15</v>
      </c>
      <c r="K1212">
        <v>0.28999999999999998</v>
      </c>
      <c r="L1212">
        <v>0.232327586206897</v>
      </c>
      <c r="M1212">
        <v>0.05</v>
      </c>
      <c r="N1212">
        <v>0.16</v>
      </c>
      <c r="O1212">
        <v>0.33</v>
      </c>
      <c r="P1212">
        <v>0.25555540966386597</v>
      </c>
      <c r="Q1212">
        <v>0.13750000000000001</v>
      </c>
      <c r="R1212">
        <v>0.19</v>
      </c>
      <c r="S1212">
        <v>0.2525</v>
      </c>
      <c r="T1212">
        <v>0.22541666666666699</v>
      </c>
      <c r="U1212">
        <v>0.05</v>
      </c>
      <c r="V1212">
        <v>0.15</v>
      </c>
      <c r="W1212">
        <v>0.32</v>
      </c>
      <c r="X1212">
        <v>0.23364035087719301</v>
      </c>
      <c r="Y1212">
        <v>7.0000000000000007E-2</v>
      </c>
      <c r="Z1212">
        <v>0.19</v>
      </c>
      <c r="AA1212">
        <v>0.28000000000000003</v>
      </c>
      <c r="AB1212">
        <v>0.20805194805194799</v>
      </c>
      <c r="AC1212">
        <v>0.04</v>
      </c>
      <c r="AD1212">
        <v>0.13</v>
      </c>
      <c r="AE1212">
        <v>0.23</v>
      </c>
      <c r="AF1212">
        <v>0.163030303030303</v>
      </c>
      <c r="AG1212">
        <v>0</v>
      </c>
      <c r="AH1212">
        <v>9.5000000000000001E-2</v>
      </c>
      <c r="AI1212">
        <v>0.3725</v>
      </c>
      <c r="AJ1212">
        <v>0.71344444444444399</v>
      </c>
      <c r="AK1212">
        <v>0.05</v>
      </c>
      <c r="AL1212">
        <v>0.12</v>
      </c>
      <c r="AM1212">
        <v>0.21</v>
      </c>
      <c r="AN1212">
        <v>0.171549295774648</v>
      </c>
      <c r="AO1212">
        <v>0</v>
      </c>
      <c r="AP1212">
        <v>0.1</v>
      </c>
      <c r="AQ1212">
        <v>0.23</v>
      </c>
      <c r="AR1212">
        <v>0.18344352617079901</v>
      </c>
      <c r="AS1212">
        <v>7.0000000000000007E-2</v>
      </c>
      <c r="AT1212">
        <v>0.17</v>
      </c>
      <c r="AU1212">
        <v>0.3175</v>
      </c>
      <c r="AV1212">
        <v>0.24462222222222199</v>
      </c>
      <c r="AW1212">
        <v>7.0000000000000007E-2</v>
      </c>
      <c r="AX1212">
        <v>0.14000000000000001</v>
      </c>
      <c r="AY1212">
        <v>0.25</v>
      </c>
      <c r="AZ1212">
        <v>0.221099476439791</v>
      </c>
      <c r="BA1212">
        <v>0.08</v>
      </c>
      <c r="BB1212">
        <v>0.19</v>
      </c>
      <c r="BC1212">
        <v>0.35</v>
      </c>
      <c r="BD1212">
        <v>0.27150289017341001</v>
      </c>
      <c r="BE1212">
        <v>0.05</v>
      </c>
      <c r="BF1212">
        <v>0.13</v>
      </c>
      <c r="BG1212">
        <v>0.34</v>
      </c>
      <c r="BH1212">
        <v>0.68339622641509401</v>
      </c>
      <c r="BI1212">
        <v>0.08</v>
      </c>
      <c r="BJ1212">
        <v>0.21</v>
      </c>
      <c r="BK1212">
        <v>0.37</v>
      </c>
      <c r="BL1212">
        <v>0.28512396694214898</v>
      </c>
    </row>
    <row r="1213" spans="1:64" x14ac:dyDescent="0.25">
      <c r="A1213" s="15" t="str">
        <f t="shared" si="36"/>
        <v>Negative Earners (last 4 qtrs)--37986</v>
      </c>
      <c r="B1213" s="15" t="str">
        <f t="shared" si="37"/>
        <v>Negative Earners (last 4 qtrs)</v>
      </c>
      <c r="C1213">
        <v>17</v>
      </c>
      <c r="D1213" s="22">
        <v>37986</v>
      </c>
      <c r="F1213">
        <v>2.29885057471264</v>
      </c>
      <c r="H1213">
        <v>2</v>
      </c>
      <c r="J1213">
        <v>3.6231884057971002</v>
      </c>
      <c r="L1213">
        <v>30</v>
      </c>
      <c r="N1213">
        <v>6.02316602316602</v>
      </c>
      <c r="P1213">
        <v>468</v>
      </c>
      <c r="R1213">
        <v>8.3333333333333304</v>
      </c>
      <c r="T1213">
        <v>2</v>
      </c>
      <c r="V1213">
        <v>4.7413793103448301</v>
      </c>
      <c r="X1213">
        <v>22</v>
      </c>
      <c r="Z1213">
        <v>3.8961038961039001</v>
      </c>
      <c r="AB1213">
        <v>3</v>
      </c>
      <c r="AD1213">
        <v>0</v>
      </c>
      <c r="AF1213">
        <v>0</v>
      </c>
      <c r="AH1213">
        <v>2.2222222222222201</v>
      </c>
      <c r="AI1213"/>
      <c r="AJ1213">
        <v>2</v>
      </c>
      <c r="AK1213"/>
      <c r="AL1213">
        <v>1.40845070422535</v>
      </c>
      <c r="AN1213">
        <v>1</v>
      </c>
      <c r="AP1213">
        <v>2.4390243902439002</v>
      </c>
      <c r="AR1213">
        <v>9</v>
      </c>
      <c r="AT1213">
        <v>2.1834061135371199</v>
      </c>
      <c r="AV1213">
        <v>10</v>
      </c>
      <c r="AX1213">
        <v>3.6269430051813498</v>
      </c>
      <c r="AZ1213">
        <v>7</v>
      </c>
      <c r="BB1213">
        <v>7.4285714285714297</v>
      </c>
      <c r="BD1213">
        <v>13</v>
      </c>
      <c r="BF1213">
        <v>9.4339622641509404</v>
      </c>
      <c r="BH1213">
        <v>5</v>
      </c>
      <c r="BJ1213">
        <v>7.3170731707317103</v>
      </c>
      <c r="BL1213">
        <v>9</v>
      </c>
    </row>
    <row r="1214" spans="1:64" x14ac:dyDescent="0.25">
      <c r="A1214" s="15" t="str">
        <f t="shared" si="36"/>
        <v>Noncore Funding / Liab--37986</v>
      </c>
      <c r="B1214" s="15" t="str">
        <f t="shared" si="37"/>
        <v>Noncore Funding / Liab</v>
      </c>
      <c r="C1214">
        <v>18</v>
      </c>
      <c r="D1214" s="22">
        <v>37986</v>
      </c>
      <c r="E1214">
        <v>11.027309144240601</v>
      </c>
      <c r="F1214">
        <v>14.8976829365395</v>
      </c>
      <c r="G1214">
        <v>23.450457254772299</v>
      </c>
      <c r="H1214">
        <v>19.155522617555601</v>
      </c>
      <c r="I1214">
        <v>9.1158866596088597</v>
      </c>
      <c r="J1214">
        <v>14.1945136226441</v>
      </c>
      <c r="K1214">
        <v>20.916128878491602</v>
      </c>
      <c r="L1214">
        <v>16.586554554962898</v>
      </c>
      <c r="M1214">
        <v>11.7375059086409</v>
      </c>
      <c r="N1214">
        <v>18.110125991600601</v>
      </c>
      <c r="O1214">
        <v>26.517715197990601</v>
      </c>
      <c r="P1214">
        <v>20.899830766319599</v>
      </c>
      <c r="Q1214">
        <v>12.078630045760701</v>
      </c>
      <c r="R1214">
        <v>17.027335533008099</v>
      </c>
      <c r="S1214">
        <v>22.072380187263501</v>
      </c>
      <c r="T1214">
        <v>17.378939123044098</v>
      </c>
      <c r="U1214">
        <v>8.4540115749840705</v>
      </c>
      <c r="V1214">
        <v>13.714507930546599</v>
      </c>
      <c r="W1214">
        <v>20.597287797742901</v>
      </c>
      <c r="X1214">
        <v>16.041395980912199</v>
      </c>
      <c r="Y1214">
        <v>11.5757137470872</v>
      </c>
      <c r="Z1214">
        <v>14.3578783757529</v>
      </c>
      <c r="AA1214">
        <v>24.485476369510099</v>
      </c>
      <c r="AB1214">
        <v>18.8166814886388</v>
      </c>
      <c r="AC1214">
        <v>9.6930649198232395</v>
      </c>
      <c r="AD1214">
        <v>13.1516409469663</v>
      </c>
      <c r="AE1214">
        <v>18.394257525929699</v>
      </c>
      <c r="AF1214">
        <v>14.752291031333099</v>
      </c>
      <c r="AG1214">
        <v>10.3509102045077</v>
      </c>
      <c r="AH1214">
        <v>14.986379821532401</v>
      </c>
      <c r="AI1214">
        <v>24.963314943643901</v>
      </c>
      <c r="AJ1214">
        <v>21.8424217836404</v>
      </c>
      <c r="AK1214">
        <v>8.5506960916368495</v>
      </c>
      <c r="AL1214">
        <v>13.1551271709942</v>
      </c>
      <c r="AM1214">
        <v>19.316123461853199</v>
      </c>
      <c r="AN1214">
        <v>16.1336563389068</v>
      </c>
      <c r="AO1214">
        <v>9.1358212358440394</v>
      </c>
      <c r="AP1214">
        <v>13.0168523805139</v>
      </c>
      <c r="AQ1214">
        <v>18.810462989488499</v>
      </c>
      <c r="AR1214">
        <v>15.068473216067501</v>
      </c>
      <c r="AS1214">
        <v>10.407913401843899</v>
      </c>
      <c r="AT1214">
        <v>15.4187201407881</v>
      </c>
      <c r="AU1214">
        <v>22.993012918420899</v>
      </c>
      <c r="AV1214">
        <v>18.221941735077799</v>
      </c>
      <c r="AW1214">
        <v>8.5558399820624391</v>
      </c>
      <c r="AX1214">
        <v>12.238648740336</v>
      </c>
      <c r="AY1214">
        <v>18.630599766849901</v>
      </c>
      <c r="AZ1214">
        <v>14.5529216075464</v>
      </c>
      <c r="BA1214">
        <v>9.5185371425125407</v>
      </c>
      <c r="BB1214">
        <v>15.0755808055189</v>
      </c>
      <c r="BC1214">
        <v>22.429826441654001</v>
      </c>
      <c r="BD1214">
        <v>17.862135464323401</v>
      </c>
      <c r="BE1214">
        <v>8.8635639991509194</v>
      </c>
      <c r="BF1214">
        <v>15.1978184724606</v>
      </c>
      <c r="BG1214">
        <v>23.004507676165201</v>
      </c>
      <c r="BH1214">
        <v>22.969480167136801</v>
      </c>
      <c r="BI1214">
        <v>8.4024405747924593</v>
      </c>
      <c r="BJ1214">
        <v>14.4012276196841</v>
      </c>
      <c r="BK1214">
        <v>22.103206451433898</v>
      </c>
      <c r="BL1214">
        <v>17.3915419170762</v>
      </c>
    </row>
    <row r="1215" spans="1:64" x14ac:dyDescent="0.25">
      <c r="A1215" s="15" t="str">
        <f t="shared" si="36"/>
        <v>Brokered Dep / Liab--37986</v>
      </c>
      <c r="B1215" s="15" t="str">
        <f t="shared" si="37"/>
        <v>Brokered Dep / Liab</v>
      </c>
      <c r="C1215">
        <v>19</v>
      </c>
      <c r="D1215" s="22">
        <v>37986</v>
      </c>
      <c r="E1215">
        <v>0</v>
      </c>
      <c r="F1215">
        <v>0</v>
      </c>
      <c r="G1215">
        <v>0</v>
      </c>
      <c r="H1215">
        <v>1.6317543197478199</v>
      </c>
      <c r="I1215">
        <v>0</v>
      </c>
      <c r="J1215">
        <v>0</v>
      </c>
      <c r="K1215">
        <v>8.6409070075666602E-2</v>
      </c>
      <c r="L1215">
        <v>1.3757933122092301</v>
      </c>
      <c r="M1215">
        <v>0</v>
      </c>
      <c r="N1215">
        <v>0</v>
      </c>
      <c r="O1215">
        <v>0</v>
      </c>
      <c r="P1215">
        <v>1.3407403589815201</v>
      </c>
      <c r="Q1215">
        <v>0</v>
      </c>
      <c r="R1215">
        <v>0</v>
      </c>
      <c r="S1215">
        <v>0</v>
      </c>
      <c r="T1215">
        <v>1.0198480706475399</v>
      </c>
      <c r="U1215">
        <v>0</v>
      </c>
      <c r="V1215">
        <v>0</v>
      </c>
      <c r="W1215">
        <v>0.553381159821004</v>
      </c>
      <c r="X1215">
        <v>1.6463552475497201</v>
      </c>
      <c r="Y1215">
        <v>0</v>
      </c>
      <c r="Z1215">
        <v>0</v>
      </c>
      <c r="AA1215">
        <v>0</v>
      </c>
      <c r="AB1215">
        <v>1.3319828547994099</v>
      </c>
      <c r="AC1215">
        <v>0</v>
      </c>
      <c r="AD1215">
        <v>0</v>
      </c>
      <c r="AE1215">
        <v>0</v>
      </c>
      <c r="AF1215">
        <v>0.685810320949366</v>
      </c>
      <c r="AG1215">
        <v>0</v>
      </c>
      <c r="AH1215">
        <v>0</v>
      </c>
      <c r="AI1215">
        <v>0</v>
      </c>
      <c r="AJ1215">
        <v>1.85414800737262</v>
      </c>
      <c r="AK1215">
        <v>0</v>
      </c>
      <c r="AL1215">
        <v>0</v>
      </c>
      <c r="AM1215">
        <v>1.46658125356802</v>
      </c>
      <c r="AN1215">
        <v>1.95651126270732</v>
      </c>
      <c r="AO1215">
        <v>0</v>
      </c>
      <c r="AP1215">
        <v>0</v>
      </c>
      <c r="AQ1215">
        <v>0</v>
      </c>
      <c r="AR1215">
        <v>1.04039309641096</v>
      </c>
      <c r="AS1215">
        <v>0</v>
      </c>
      <c r="AT1215">
        <v>0</v>
      </c>
      <c r="AU1215">
        <v>1.11061233458338</v>
      </c>
      <c r="AV1215">
        <v>1.87341727092343</v>
      </c>
      <c r="AW1215">
        <v>0</v>
      </c>
      <c r="AX1215">
        <v>0</v>
      </c>
      <c r="AY1215">
        <v>0</v>
      </c>
      <c r="AZ1215">
        <v>0.69829259700393798</v>
      </c>
      <c r="BA1215">
        <v>0</v>
      </c>
      <c r="BB1215">
        <v>0</v>
      </c>
      <c r="BC1215">
        <v>0.43946993892203901</v>
      </c>
      <c r="BD1215">
        <v>2.0423873782756301</v>
      </c>
      <c r="BE1215">
        <v>0</v>
      </c>
      <c r="BF1215">
        <v>0</v>
      </c>
      <c r="BG1215">
        <v>0.363865327078775</v>
      </c>
      <c r="BH1215">
        <v>2.14951900682488</v>
      </c>
      <c r="BI1215">
        <v>0</v>
      </c>
      <c r="BJ1215">
        <v>0</v>
      </c>
      <c r="BK1215">
        <v>0.94376704309595105</v>
      </c>
      <c r="BL1215">
        <v>2.3484278434742198</v>
      </c>
    </row>
    <row r="1216" spans="1:64" x14ac:dyDescent="0.25">
      <c r="A1216" s="15" t="str">
        <f t="shared" si="36"/>
        <v>Liquid Assets / Assets--37986</v>
      </c>
      <c r="B1216" s="15" t="str">
        <f t="shared" si="37"/>
        <v>Liquid Assets / Assets</v>
      </c>
      <c r="C1216">
        <v>20</v>
      </c>
      <c r="D1216" s="22">
        <v>37986</v>
      </c>
      <c r="E1216">
        <v>12.9945795321044</v>
      </c>
      <c r="F1216">
        <v>19.983625141705499</v>
      </c>
      <c r="G1216">
        <v>32.202399814287503</v>
      </c>
      <c r="H1216">
        <v>22.246629542169401</v>
      </c>
      <c r="I1216">
        <v>10.8543610434124</v>
      </c>
      <c r="J1216">
        <v>19.634275094524501</v>
      </c>
      <c r="K1216">
        <v>29.6162762952648</v>
      </c>
      <c r="L1216">
        <v>21.517020785159598</v>
      </c>
      <c r="M1216">
        <v>10.517901892517401</v>
      </c>
      <c r="N1216">
        <v>18.753244228646398</v>
      </c>
      <c r="O1216">
        <v>29.837379339726201</v>
      </c>
      <c r="P1216">
        <v>21.286951307827</v>
      </c>
      <c r="Q1216">
        <v>14.7123184143092</v>
      </c>
      <c r="R1216">
        <v>22.646141145515799</v>
      </c>
      <c r="S1216">
        <v>39.120661369948003</v>
      </c>
      <c r="T1216">
        <v>26.5270692307042</v>
      </c>
      <c r="U1216">
        <v>10.8543610434124</v>
      </c>
      <c r="V1216">
        <v>19.5023198467965</v>
      </c>
      <c r="W1216">
        <v>28.8796717889383</v>
      </c>
      <c r="X1216">
        <v>21.2992844086003</v>
      </c>
      <c r="Y1216">
        <v>17.2894867962133</v>
      </c>
      <c r="Z1216">
        <v>23.6192450631025</v>
      </c>
      <c r="AA1216">
        <v>33.6520132555207</v>
      </c>
      <c r="AB1216">
        <v>24.565077972151201</v>
      </c>
      <c r="AC1216">
        <v>10.7089087765371</v>
      </c>
      <c r="AD1216">
        <v>19.269468166060701</v>
      </c>
      <c r="AE1216">
        <v>27.701206005414701</v>
      </c>
      <c r="AF1216">
        <v>20.868338295475102</v>
      </c>
      <c r="AG1216">
        <v>6.9870794644847098</v>
      </c>
      <c r="AH1216">
        <v>15.755094045093101</v>
      </c>
      <c r="AI1216">
        <v>27.186184478935399</v>
      </c>
      <c r="AJ1216">
        <v>19.636196508441301</v>
      </c>
      <c r="AK1216">
        <v>10.851167886066101</v>
      </c>
      <c r="AL1216">
        <v>20.623041398647501</v>
      </c>
      <c r="AM1216">
        <v>32.176124171331402</v>
      </c>
      <c r="AN1216">
        <v>22.370826380277901</v>
      </c>
      <c r="AO1216">
        <v>12.689181955326299</v>
      </c>
      <c r="AP1216">
        <v>21.314336598397201</v>
      </c>
      <c r="AQ1216">
        <v>31.905210805188101</v>
      </c>
      <c r="AR1216">
        <v>23.2791041626386</v>
      </c>
      <c r="AS1216">
        <v>9.6557976062098092</v>
      </c>
      <c r="AT1216">
        <v>16.329278647046301</v>
      </c>
      <c r="AU1216">
        <v>24.6721579533191</v>
      </c>
      <c r="AV1216">
        <v>18.109838090238899</v>
      </c>
      <c r="AW1216">
        <v>11.5940992826672</v>
      </c>
      <c r="AX1216">
        <v>21.6696381751442</v>
      </c>
      <c r="AY1216">
        <v>32.568731295751803</v>
      </c>
      <c r="AZ1216">
        <v>22.695603612442898</v>
      </c>
      <c r="BA1216">
        <v>10.5616402353706</v>
      </c>
      <c r="BB1216">
        <v>18.869751677388098</v>
      </c>
      <c r="BC1216">
        <v>28.383829836259</v>
      </c>
      <c r="BD1216">
        <v>20.5266465231614</v>
      </c>
      <c r="BE1216">
        <v>13.861016608529599</v>
      </c>
      <c r="BF1216">
        <v>25.190478157631802</v>
      </c>
      <c r="BG1216">
        <v>35.751231938063803</v>
      </c>
      <c r="BH1216">
        <v>27.418064956626601</v>
      </c>
      <c r="BI1216">
        <v>9.9268984510948606</v>
      </c>
      <c r="BJ1216">
        <v>15.3367786391042</v>
      </c>
      <c r="BK1216">
        <v>24.340060289338702</v>
      </c>
      <c r="BL1216">
        <v>18.822716492653299</v>
      </c>
    </row>
    <row r="1217" spans="1:64" x14ac:dyDescent="0.25">
      <c r="A1217" s="15" t="str">
        <f t="shared" si="36"/>
        <v>Net Loan Growth (last 4 qtrs)--37986</v>
      </c>
      <c r="B1217" s="15" t="str">
        <f t="shared" si="37"/>
        <v>Net Loan Growth (last 4 qtrs)</v>
      </c>
      <c r="C1217">
        <v>21</v>
      </c>
      <c r="D1217" s="22">
        <v>37986</v>
      </c>
      <c r="E1217">
        <v>-1.895</v>
      </c>
      <c r="F1217">
        <v>3.99</v>
      </c>
      <c r="G1217">
        <v>11.484999999999999</v>
      </c>
      <c r="H1217">
        <v>8.0103448275862092</v>
      </c>
      <c r="I1217">
        <v>-1.1499999999999999</v>
      </c>
      <c r="J1217">
        <v>5.26</v>
      </c>
      <c r="K1217">
        <v>13.13</v>
      </c>
      <c r="L1217">
        <v>7.1608489388264696</v>
      </c>
      <c r="M1217">
        <v>-1.36</v>
      </c>
      <c r="N1217">
        <v>5.84</v>
      </c>
      <c r="O1217">
        <v>15.24</v>
      </c>
      <c r="P1217">
        <v>9.2352577873254607</v>
      </c>
      <c r="Q1217">
        <v>-0.87749999999999995</v>
      </c>
      <c r="R1217">
        <v>6.35</v>
      </c>
      <c r="S1217">
        <v>11.1075</v>
      </c>
      <c r="T1217">
        <v>7.5883333333333303</v>
      </c>
      <c r="U1217">
        <v>-0.57499999999999996</v>
      </c>
      <c r="V1217">
        <v>6.48</v>
      </c>
      <c r="W1217">
        <v>14.99</v>
      </c>
      <c r="X1217">
        <v>8.1787248322147708</v>
      </c>
      <c r="Y1217">
        <v>0.22500000000000001</v>
      </c>
      <c r="Z1217">
        <v>5.43</v>
      </c>
      <c r="AA1217">
        <v>11.525</v>
      </c>
      <c r="AB1217">
        <v>17.023026315789501</v>
      </c>
      <c r="AC1217">
        <v>-2.79</v>
      </c>
      <c r="AD1217">
        <v>3.43</v>
      </c>
      <c r="AE1217">
        <v>8.5399999999999991</v>
      </c>
      <c r="AF1217">
        <v>4.1912121212121196</v>
      </c>
      <c r="AG1217">
        <v>-1</v>
      </c>
      <c r="AH1217">
        <v>3.75</v>
      </c>
      <c r="AI1217">
        <v>11.47</v>
      </c>
      <c r="AJ1217">
        <v>5.4883146067415698</v>
      </c>
      <c r="AK1217">
        <v>-1.95</v>
      </c>
      <c r="AL1217">
        <v>4.1100000000000003</v>
      </c>
      <c r="AM1217">
        <v>10.44</v>
      </c>
      <c r="AN1217">
        <v>11.919436619718301</v>
      </c>
      <c r="AO1217">
        <v>-2.4750000000000001</v>
      </c>
      <c r="AP1217">
        <v>3.4849999999999999</v>
      </c>
      <c r="AQ1217">
        <v>8.8424999999999994</v>
      </c>
      <c r="AR1217">
        <v>4.3693646408839797</v>
      </c>
      <c r="AS1217">
        <v>1.7124999999999999</v>
      </c>
      <c r="AT1217">
        <v>8.77</v>
      </c>
      <c r="AU1217">
        <v>16.642499999999998</v>
      </c>
      <c r="AV1217">
        <v>10.524486607142901</v>
      </c>
      <c r="AW1217">
        <v>9.5000000000000001E-2</v>
      </c>
      <c r="AX1217">
        <v>6.34</v>
      </c>
      <c r="AY1217">
        <v>11.88</v>
      </c>
      <c r="AZ1217">
        <v>6.7832275132275104</v>
      </c>
      <c r="BA1217">
        <v>0.57999999999999996</v>
      </c>
      <c r="BB1217">
        <v>8.2799999999999994</v>
      </c>
      <c r="BC1217">
        <v>16.815000000000001</v>
      </c>
      <c r="BD1217">
        <v>14.277100591716</v>
      </c>
      <c r="BE1217">
        <v>-3.9550000000000001</v>
      </c>
      <c r="BF1217">
        <v>0.22</v>
      </c>
      <c r="BG1217">
        <v>3.6150000000000002</v>
      </c>
      <c r="BH1217">
        <v>13.5133333333333</v>
      </c>
      <c r="BI1217">
        <v>3.1749999999999998</v>
      </c>
      <c r="BJ1217">
        <v>11.5</v>
      </c>
      <c r="BK1217">
        <v>20.49</v>
      </c>
      <c r="BL1217">
        <v>13.7030769230769</v>
      </c>
    </row>
    <row r="1218" spans="1:64" x14ac:dyDescent="0.25">
      <c r="A1218" s="15" t="str">
        <f t="shared" si="36"/>
        <v>Banks w/ Loan Growth (last 4 qtrs)--37986</v>
      </c>
      <c r="B1218" s="15" t="str">
        <f t="shared" si="37"/>
        <v>Banks w/ Loan Growth (last 4 qtrs)</v>
      </c>
      <c r="C1218">
        <v>22</v>
      </c>
      <c r="D1218" s="22">
        <v>37986</v>
      </c>
      <c r="F1218">
        <v>66.6666666666667</v>
      </c>
      <c r="J1218">
        <v>70.410628019323696</v>
      </c>
      <c r="N1218">
        <v>69.227799227799196</v>
      </c>
      <c r="R1218">
        <v>70.8333333333333</v>
      </c>
      <c r="V1218">
        <v>70.905172413793096</v>
      </c>
      <c r="Z1218">
        <v>75.324675324675297</v>
      </c>
      <c r="AD1218">
        <v>64.356435643564396</v>
      </c>
      <c r="AH1218">
        <v>71.1111111111111</v>
      </c>
      <c r="AI1218"/>
      <c r="AK1218"/>
      <c r="AL1218">
        <v>70.422535211267601</v>
      </c>
      <c r="AP1218">
        <v>65.311653116531204</v>
      </c>
      <c r="AT1218">
        <v>80.131004366812206</v>
      </c>
      <c r="AX1218">
        <v>75.647668393782396</v>
      </c>
      <c r="BB1218">
        <v>74.857142857142904</v>
      </c>
      <c r="BF1218">
        <v>45.283018867924497</v>
      </c>
      <c r="BJ1218">
        <v>80.487804878048806</v>
      </c>
    </row>
    <row r="1219" spans="1:64" x14ac:dyDescent="0.25">
      <c r="A1219" s="15" t="str">
        <f t="shared" ref="A1219:A1282" si="38">B1219&amp;"--"&amp;D1219</f>
        <v>Equity / Assets--38077</v>
      </c>
      <c r="B1219" s="15" t="str">
        <f t="shared" ref="B1219:B1282" si="39">VLOOKUP(C1219,labels,2,FALSE)</f>
        <v>Equity / Assets</v>
      </c>
      <c r="C1219">
        <v>1</v>
      </c>
      <c r="D1219" s="22">
        <v>38077</v>
      </c>
      <c r="E1219">
        <v>9.0380927562958995</v>
      </c>
      <c r="F1219">
        <v>10.0880877996142</v>
      </c>
      <c r="G1219">
        <v>11.384034418643701</v>
      </c>
      <c r="H1219">
        <v>10.780610878193899</v>
      </c>
      <c r="I1219">
        <v>8.6278386467858397</v>
      </c>
      <c r="J1219">
        <v>9.9699525488271092</v>
      </c>
      <c r="K1219">
        <v>12.0485545165995</v>
      </c>
      <c r="L1219">
        <v>10.7832386088555</v>
      </c>
      <c r="M1219">
        <v>8.4036029129934793</v>
      </c>
      <c r="N1219">
        <v>9.7600803919105594</v>
      </c>
      <c r="O1219">
        <v>12.0189089692102</v>
      </c>
      <c r="P1219">
        <v>10.8619465779339</v>
      </c>
      <c r="Q1219">
        <v>9.2701826606319795</v>
      </c>
      <c r="R1219">
        <v>10.382042515237099</v>
      </c>
      <c r="S1219">
        <v>11.7356349166868</v>
      </c>
      <c r="T1219">
        <v>10.8766297085132</v>
      </c>
      <c r="U1219">
        <v>8.4842157748761302</v>
      </c>
      <c r="V1219">
        <v>9.7886635200068</v>
      </c>
      <c r="W1219">
        <v>11.806092808034199</v>
      </c>
      <c r="X1219">
        <v>10.5403563523855</v>
      </c>
      <c r="Y1219">
        <v>8.7593390011409191</v>
      </c>
      <c r="Z1219">
        <v>9.5598072358483801</v>
      </c>
      <c r="AA1219">
        <v>11.411383801036299</v>
      </c>
      <c r="AB1219">
        <v>10.565896688052099</v>
      </c>
      <c r="AC1219">
        <v>8.5338556927337592</v>
      </c>
      <c r="AD1219">
        <v>10.1251480346879</v>
      </c>
      <c r="AE1219">
        <v>11.984605256494699</v>
      </c>
      <c r="AF1219">
        <v>10.530830125854299</v>
      </c>
      <c r="AG1219">
        <v>9.5009270010263496</v>
      </c>
      <c r="AH1219">
        <v>11.161358045445599</v>
      </c>
      <c r="AI1219">
        <v>15.0605494837877</v>
      </c>
      <c r="AJ1219">
        <v>13.778691673895599</v>
      </c>
      <c r="AK1219">
        <v>8.5139995437260403</v>
      </c>
      <c r="AL1219">
        <v>10.072316113308601</v>
      </c>
      <c r="AM1219">
        <v>12.477558509879699</v>
      </c>
      <c r="AN1219">
        <v>11.0354156892909</v>
      </c>
      <c r="AO1219">
        <v>8.9272310110895496</v>
      </c>
      <c r="AP1219">
        <v>10.4408627636881</v>
      </c>
      <c r="AQ1219">
        <v>12.6555993055477</v>
      </c>
      <c r="AR1219">
        <v>11.1288193621674</v>
      </c>
      <c r="AS1219">
        <v>8.4842157748761302</v>
      </c>
      <c r="AT1219">
        <v>9.5698759416724801</v>
      </c>
      <c r="AU1219">
        <v>11.482262285548099</v>
      </c>
      <c r="AV1219">
        <v>10.214482192291999</v>
      </c>
      <c r="AW1219">
        <v>8.2515241941912905</v>
      </c>
      <c r="AX1219">
        <v>9.6873412163654802</v>
      </c>
      <c r="AY1219">
        <v>10.9724013328117</v>
      </c>
      <c r="AZ1219">
        <v>10.0474273474674</v>
      </c>
      <c r="BA1219">
        <v>8.5034278099898692</v>
      </c>
      <c r="BB1219">
        <v>9.8585481149815006</v>
      </c>
      <c r="BC1219">
        <v>11.993478194464601</v>
      </c>
      <c r="BD1219">
        <v>10.639351066854999</v>
      </c>
      <c r="BE1219">
        <v>9.4877002933874994</v>
      </c>
      <c r="BF1219">
        <v>11.170817807413201</v>
      </c>
      <c r="BG1219">
        <v>18.210721540227901</v>
      </c>
      <c r="BH1219">
        <v>16.725900719501801</v>
      </c>
      <c r="BI1219">
        <v>8.3489513230162</v>
      </c>
      <c r="BJ1219">
        <v>9.3792633015006803</v>
      </c>
      <c r="BK1219">
        <v>10.9519181049429</v>
      </c>
      <c r="BL1219">
        <v>10.493486336020901</v>
      </c>
    </row>
    <row r="1220" spans="1:64" x14ac:dyDescent="0.25">
      <c r="A1220" s="15" t="str">
        <f t="shared" si="38"/>
        <v>Total Risk Based Capital Ratio--38077</v>
      </c>
      <c r="B1220" s="15" t="str">
        <f t="shared" si="39"/>
        <v>Total Risk Based Capital Ratio</v>
      </c>
      <c r="C1220">
        <v>2</v>
      </c>
      <c r="D1220" s="22">
        <v>38077</v>
      </c>
      <c r="E1220">
        <v>12.815</v>
      </c>
      <c r="F1220">
        <v>14.455</v>
      </c>
      <c r="G1220">
        <v>17.522500000000001</v>
      </c>
      <c r="H1220">
        <v>16.1154651162791</v>
      </c>
      <c r="I1220">
        <v>11.9</v>
      </c>
      <c r="J1220">
        <v>14.14</v>
      </c>
      <c r="K1220">
        <v>18.260000000000002</v>
      </c>
      <c r="L1220">
        <v>15.9879378881988</v>
      </c>
      <c r="M1220">
        <v>12.09</v>
      </c>
      <c r="N1220">
        <v>14.67</v>
      </c>
      <c r="O1220">
        <v>19.28</v>
      </c>
      <c r="P1220">
        <v>17.347612118004999</v>
      </c>
      <c r="Q1220">
        <v>13.61</v>
      </c>
      <c r="R1220">
        <v>14.75</v>
      </c>
      <c r="S1220">
        <v>18.614999999999998</v>
      </c>
      <c r="T1220">
        <v>16.921739130434801</v>
      </c>
      <c r="U1220">
        <v>11.61</v>
      </c>
      <c r="V1220">
        <v>13.56</v>
      </c>
      <c r="W1220">
        <v>16.93</v>
      </c>
      <c r="X1220">
        <v>15.227417218543</v>
      </c>
      <c r="Y1220">
        <v>12.79</v>
      </c>
      <c r="Z1220">
        <v>14.25</v>
      </c>
      <c r="AA1220">
        <v>18.2</v>
      </c>
      <c r="AB1220">
        <v>16.107532467532501</v>
      </c>
      <c r="AC1220">
        <v>11.84</v>
      </c>
      <c r="AD1220">
        <v>14.94</v>
      </c>
      <c r="AE1220">
        <v>18.995000000000001</v>
      </c>
      <c r="AF1220">
        <v>16.400816326530599</v>
      </c>
      <c r="AG1220">
        <v>13.1275</v>
      </c>
      <c r="AH1220">
        <v>16.079999999999998</v>
      </c>
      <c r="AI1220">
        <v>22.857500000000002</v>
      </c>
      <c r="AJ1220">
        <v>24.077840909090899</v>
      </c>
      <c r="AK1220">
        <v>13.025</v>
      </c>
      <c r="AL1220">
        <v>15.12</v>
      </c>
      <c r="AM1220">
        <v>19.594999999999999</v>
      </c>
      <c r="AN1220">
        <v>16.7557746478873</v>
      </c>
      <c r="AO1220">
        <v>12.59</v>
      </c>
      <c r="AP1220">
        <v>15.51</v>
      </c>
      <c r="AQ1220">
        <v>19.64</v>
      </c>
      <c r="AR1220">
        <v>17.276866096866101</v>
      </c>
      <c r="AS1220">
        <v>11.34</v>
      </c>
      <c r="AT1220">
        <v>13.14</v>
      </c>
      <c r="AU1220">
        <v>15.62</v>
      </c>
      <c r="AV1220">
        <v>14.181434878587201</v>
      </c>
      <c r="AW1220">
        <v>12.7675</v>
      </c>
      <c r="AX1220">
        <v>14.605</v>
      </c>
      <c r="AY1220">
        <v>18.567499999999999</v>
      </c>
      <c r="AZ1220">
        <v>16.2523913043478</v>
      </c>
      <c r="BA1220">
        <v>11.535</v>
      </c>
      <c r="BB1220">
        <v>13.5</v>
      </c>
      <c r="BC1220">
        <v>17.125</v>
      </c>
      <c r="BD1220">
        <v>15.048508287292799</v>
      </c>
      <c r="BE1220">
        <v>13.76</v>
      </c>
      <c r="BF1220">
        <v>15.91</v>
      </c>
      <c r="BG1220">
        <v>25.02</v>
      </c>
      <c r="BH1220">
        <v>33.685714285714297</v>
      </c>
      <c r="BI1220">
        <v>10.805</v>
      </c>
      <c r="BJ1220">
        <v>12.56</v>
      </c>
      <c r="BK1220">
        <v>14.945</v>
      </c>
      <c r="BL1220">
        <v>14.345041322314</v>
      </c>
    </row>
    <row r="1221" spans="1:64" x14ac:dyDescent="0.25">
      <c r="A1221" s="15" t="str">
        <f t="shared" si="38"/>
        <v>Tier 1 Leverage Ratio--38077</v>
      </c>
      <c r="B1221" s="15" t="str">
        <f t="shared" si="39"/>
        <v>Tier 1 Leverage Ratio</v>
      </c>
      <c r="C1221">
        <v>3</v>
      </c>
      <c r="D1221" s="22">
        <v>38077</v>
      </c>
      <c r="E1221">
        <v>8.4024999999999999</v>
      </c>
      <c r="F1221">
        <v>9.2100000000000009</v>
      </c>
      <c r="G1221">
        <v>10.84</v>
      </c>
      <c r="H1221">
        <v>10.226279069767401</v>
      </c>
      <c r="I1221">
        <v>8.2100000000000009</v>
      </c>
      <c r="J1221">
        <v>9.31</v>
      </c>
      <c r="K1221">
        <v>11.14</v>
      </c>
      <c r="L1221">
        <v>10.2266086956522</v>
      </c>
      <c r="M1221">
        <v>8.0399999999999991</v>
      </c>
      <c r="N1221">
        <v>9.2100000000000009</v>
      </c>
      <c r="O1221">
        <v>11.33</v>
      </c>
      <c r="P1221">
        <v>10.392755655509999</v>
      </c>
      <c r="Q1221">
        <v>8.625</v>
      </c>
      <c r="R1221">
        <v>9.68</v>
      </c>
      <c r="S1221">
        <v>11.244999999999999</v>
      </c>
      <c r="T1221">
        <v>10.414782608695701</v>
      </c>
      <c r="U1221">
        <v>8.08</v>
      </c>
      <c r="V1221">
        <v>9.1</v>
      </c>
      <c r="W1221">
        <v>10.75</v>
      </c>
      <c r="X1221">
        <v>9.9543267108167797</v>
      </c>
      <c r="Y1221">
        <v>8.3000000000000007</v>
      </c>
      <c r="Z1221">
        <v>9.1199999999999992</v>
      </c>
      <c r="AA1221">
        <v>10.85</v>
      </c>
      <c r="AB1221">
        <v>10.166883116883101</v>
      </c>
      <c r="AC1221">
        <v>8.2850000000000001</v>
      </c>
      <c r="AD1221">
        <v>9.2799999999999994</v>
      </c>
      <c r="AE1221">
        <v>11.0625</v>
      </c>
      <c r="AF1221">
        <v>9.9301020408163296</v>
      </c>
      <c r="AG1221">
        <v>8.9375</v>
      </c>
      <c r="AH1221">
        <v>11.065</v>
      </c>
      <c r="AI1221">
        <v>14.477499999999999</v>
      </c>
      <c r="AJ1221">
        <v>13.291363636363601</v>
      </c>
      <c r="AK1221">
        <v>8.1750000000000007</v>
      </c>
      <c r="AL1221">
        <v>9.75</v>
      </c>
      <c r="AM1221">
        <v>12.11</v>
      </c>
      <c r="AN1221">
        <v>10.6195774647887</v>
      </c>
      <c r="AO1221">
        <v>8.36</v>
      </c>
      <c r="AP1221">
        <v>9.66</v>
      </c>
      <c r="AQ1221">
        <v>11.85</v>
      </c>
      <c r="AR1221">
        <v>10.5490313390313</v>
      </c>
      <c r="AS1221">
        <v>8.08</v>
      </c>
      <c r="AT1221">
        <v>8.98</v>
      </c>
      <c r="AU1221">
        <v>10.46</v>
      </c>
      <c r="AV1221">
        <v>9.6177041942604795</v>
      </c>
      <c r="AW1221">
        <v>7.9424999999999999</v>
      </c>
      <c r="AX1221">
        <v>9.1649999999999991</v>
      </c>
      <c r="AY1221">
        <v>10.387499999999999</v>
      </c>
      <c r="AZ1221">
        <v>9.6227173913043504</v>
      </c>
      <c r="BA1221">
        <v>8.15</v>
      </c>
      <c r="BB1221">
        <v>9.1999999999999993</v>
      </c>
      <c r="BC1221">
        <v>11</v>
      </c>
      <c r="BD1221">
        <v>10.101878453038699</v>
      </c>
      <c r="BE1221">
        <v>8.81</v>
      </c>
      <c r="BF1221">
        <v>10.31</v>
      </c>
      <c r="BG1221">
        <v>16.149999999999999</v>
      </c>
      <c r="BH1221">
        <v>16.148367346938802</v>
      </c>
      <c r="BI1221">
        <v>8.17</v>
      </c>
      <c r="BJ1221">
        <v>9.1999999999999993</v>
      </c>
      <c r="BK1221">
        <v>10.38</v>
      </c>
      <c r="BL1221">
        <v>10.246528925619801</v>
      </c>
    </row>
    <row r="1222" spans="1:64" x14ac:dyDescent="0.25">
      <c r="A1222" s="15" t="str">
        <f t="shared" si="38"/>
        <v>ALLL / Nonaccrual Loans--38077</v>
      </c>
      <c r="B1222" s="15" t="str">
        <f t="shared" si="39"/>
        <v>ALLL / Nonaccrual Loans</v>
      </c>
      <c r="C1222">
        <v>4</v>
      </c>
      <c r="D1222" s="22">
        <v>38077</v>
      </c>
      <c r="E1222">
        <v>104.06320541760699</v>
      </c>
      <c r="F1222">
        <v>220.54433713783999</v>
      </c>
      <c r="G1222">
        <v>528.09278350515501</v>
      </c>
      <c r="H1222">
        <v>1034.95963348899</v>
      </c>
      <c r="I1222">
        <v>108.297099799672</v>
      </c>
      <c r="J1222">
        <v>230.34470546570699</v>
      </c>
      <c r="K1222">
        <v>638.88852155514405</v>
      </c>
      <c r="L1222">
        <v>858.30981634006105</v>
      </c>
      <c r="M1222">
        <v>123.341094428806</v>
      </c>
      <c r="N1222">
        <v>256.63065338433898</v>
      </c>
      <c r="O1222">
        <v>637.62371256608697</v>
      </c>
      <c r="P1222">
        <v>842.52299110882996</v>
      </c>
      <c r="Q1222">
        <v>110.281256573305</v>
      </c>
      <c r="R1222">
        <v>199.417372204983</v>
      </c>
      <c r="S1222">
        <v>474.51839826839802</v>
      </c>
      <c r="T1222">
        <v>334.455791511435</v>
      </c>
      <c r="U1222">
        <v>115.981131742134</v>
      </c>
      <c r="V1222">
        <v>273.18840579710098</v>
      </c>
      <c r="W1222">
        <v>801.34615384615404</v>
      </c>
      <c r="X1222">
        <v>996.19010432243704</v>
      </c>
      <c r="Y1222">
        <v>102.185983660731</v>
      </c>
      <c r="Z1222">
        <v>193.48145395956701</v>
      </c>
      <c r="AA1222">
        <v>488.154238073182</v>
      </c>
      <c r="AB1222">
        <v>693.97895753761202</v>
      </c>
      <c r="AC1222">
        <v>119.13729977116699</v>
      </c>
      <c r="AD1222">
        <v>235.65637711038099</v>
      </c>
      <c r="AE1222">
        <v>518.19908814589701</v>
      </c>
      <c r="AF1222">
        <v>998.25940042065599</v>
      </c>
      <c r="AG1222">
        <v>136.01895734597201</v>
      </c>
      <c r="AH1222">
        <v>315.625</v>
      </c>
      <c r="AI1222">
        <v>1284.0366185095099</v>
      </c>
      <c r="AJ1222">
        <v>1815.4222608786399</v>
      </c>
      <c r="AK1222">
        <v>61.021208012179997</v>
      </c>
      <c r="AL1222">
        <v>120.304568527919</v>
      </c>
      <c r="AM1222">
        <v>265.551873236804</v>
      </c>
      <c r="AN1222">
        <v>244.95194109453499</v>
      </c>
      <c r="AO1222">
        <v>105.70909491301499</v>
      </c>
      <c r="AP1222">
        <v>221.189702360588</v>
      </c>
      <c r="AQ1222">
        <v>529.89311704063095</v>
      </c>
      <c r="AR1222">
        <v>838.06708274164998</v>
      </c>
      <c r="AS1222">
        <v>109.538594726128</v>
      </c>
      <c r="AT1222">
        <v>232.32836280878101</v>
      </c>
      <c r="AU1222">
        <v>634.43968092209298</v>
      </c>
      <c r="AV1222">
        <v>866.81267767061604</v>
      </c>
      <c r="AW1222">
        <v>92.7848101265823</v>
      </c>
      <c r="AX1222">
        <v>198.564593301435</v>
      </c>
      <c r="AY1222">
        <v>546.808510638298</v>
      </c>
      <c r="AZ1222">
        <v>739.68268699268003</v>
      </c>
      <c r="BA1222">
        <v>107.95232441979999</v>
      </c>
      <c r="BB1222">
        <v>267.53532182103601</v>
      </c>
      <c r="BC1222">
        <v>729.66176470588198</v>
      </c>
      <c r="BD1222">
        <v>921.31884153219505</v>
      </c>
      <c r="BE1222">
        <v>158.443842533582</v>
      </c>
      <c r="BF1222">
        <v>299.67966769923999</v>
      </c>
      <c r="BG1222">
        <v>684.16372370319698</v>
      </c>
      <c r="BH1222">
        <v>724.52189955605104</v>
      </c>
      <c r="BI1222">
        <v>148.299319727891</v>
      </c>
      <c r="BJ1222">
        <v>367.953667953668</v>
      </c>
      <c r="BK1222">
        <v>1419.11764705882</v>
      </c>
      <c r="BL1222">
        <v>1181.02780171017</v>
      </c>
    </row>
    <row r="1223" spans="1:64" x14ac:dyDescent="0.25">
      <c r="A1223" s="15" t="str">
        <f t="shared" si="38"/>
        <v>[NCL + OREO] / [Total Loans + OREO]--38077</v>
      </c>
      <c r="B1223" s="15" t="str">
        <f t="shared" si="39"/>
        <v>[NCL + OREO] / [Total Loans + OREO]</v>
      </c>
      <c r="C1223">
        <v>5</v>
      </c>
      <c r="D1223" s="22">
        <v>38077</v>
      </c>
      <c r="E1223">
        <v>0.52543649975322204</v>
      </c>
      <c r="F1223">
        <v>1.21782143980138</v>
      </c>
      <c r="G1223">
        <v>2.1542538682205699</v>
      </c>
      <c r="H1223">
        <v>1.5639500958341299</v>
      </c>
      <c r="I1223">
        <v>0.34749251410932902</v>
      </c>
      <c r="J1223">
        <v>0.94549759342045803</v>
      </c>
      <c r="K1223">
        <v>1.9633666429507399</v>
      </c>
      <c r="L1223">
        <v>1.37084064938143</v>
      </c>
      <c r="M1223">
        <v>0.24830222121912501</v>
      </c>
      <c r="N1223">
        <v>0.77876500452526198</v>
      </c>
      <c r="O1223">
        <v>1.6763995883621201</v>
      </c>
      <c r="P1223">
        <v>1.21160894903851</v>
      </c>
      <c r="Q1223">
        <v>0.86823929105295405</v>
      </c>
      <c r="R1223">
        <v>1.5311037709881601</v>
      </c>
      <c r="S1223">
        <v>2.8772799799289901</v>
      </c>
      <c r="T1223">
        <v>2.10425696314099</v>
      </c>
      <c r="U1223">
        <v>0.223648562113686</v>
      </c>
      <c r="V1223">
        <v>0.77594233459847495</v>
      </c>
      <c r="W1223">
        <v>1.58458315942107</v>
      </c>
      <c r="X1223">
        <v>1.1789517459726</v>
      </c>
      <c r="Y1223">
        <v>0.69897434265652703</v>
      </c>
      <c r="Z1223">
        <v>1.4916989139932599</v>
      </c>
      <c r="AA1223">
        <v>2.68089821013373</v>
      </c>
      <c r="AB1223">
        <v>1.98528157566243</v>
      </c>
      <c r="AC1223">
        <v>0.53373088932789003</v>
      </c>
      <c r="AD1223">
        <v>1.10766799657526</v>
      </c>
      <c r="AE1223">
        <v>2.3656187053333499</v>
      </c>
      <c r="AF1223">
        <v>1.6200718183310501</v>
      </c>
      <c r="AG1223">
        <v>0.31541728438175498</v>
      </c>
      <c r="AH1223">
        <v>0.987612993464971</v>
      </c>
      <c r="AI1223">
        <v>1.7301111665361699</v>
      </c>
      <c r="AJ1223">
        <v>1.3627693590207099</v>
      </c>
      <c r="AK1223">
        <v>0.51261824735209705</v>
      </c>
      <c r="AL1223">
        <v>1.25033876173347</v>
      </c>
      <c r="AM1223">
        <v>2.4594159193220801</v>
      </c>
      <c r="AN1223">
        <v>1.6140709794381201</v>
      </c>
      <c r="AO1223">
        <v>0.35811393328470098</v>
      </c>
      <c r="AP1223">
        <v>1.0582010582010599</v>
      </c>
      <c r="AQ1223">
        <v>2.1508337923781902</v>
      </c>
      <c r="AR1223">
        <v>1.52786681188425</v>
      </c>
      <c r="AS1223">
        <v>0.31149532042580602</v>
      </c>
      <c r="AT1223">
        <v>0.92439914055863703</v>
      </c>
      <c r="AU1223">
        <v>1.7495189941384399</v>
      </c>
      <c r="AV1223">
        <v>1.2902346957363899</v>
      </c>
      <c r="AW1223">
        <v>0.41994941918851603</v>
      </c>
      <c r="AX1223">
        <v>0.96513858319290202</v>
      </c>
      <c r="AY1223">
        <v>2.1621308758758699</v>
      </c>
      <c r="AZ1223">
        <v>1.4128660372345401</v>
      </c>
      <c r="BA1223">
        <v>0.25243836696735</v>
      </c>
      <c r="BB1223">
        <v>0.84479045883717097</v>
      </c>
      <c r="BC1223">
        <v>1.9858096454477601</v>
      </c>
      <c r="BD1223">
        <v>1.3896675003929</v>
      </c>
      <c r="BE1223">
        <v>0.349581870640158</v>
      </c>
      <c r="BF1223">
        <v>0.89975910545428395</v>
      </c>
      <c r="BG1223">
        <v>2.30767155578308</v>
      </c>
      <c r="BH1223">
        <v>1.6193799950048899</v>
      </c>
      <c r="BI1223">
        <v>0.20121625843650401</v>
      </c>
      <c r="BJ1223">
        <v>0.63017473026611903</v>
      </c>
      <c r="BK1223">
        <v>1.2133675869373901</v>
      </c>
      <c r="BL1223">
        <v>0.91345876435253104</v>
      </c>
    </row>
    <row r="1224" spans="1:64" x14ac:dyDescent="0.25">
      <c r="A1224" s="15" t="str">
        <f t="shared" si="38"/>
        <v>[Noncurrent + Delinquent Loans] / [Capital + ALLL]--38077</v>
      </c>
      <c r="B1224" s="15" t="str">
        <f t="shared" si="39"/>
        <v>[Noncurrent + Delinquent Loans] / [Capital + ALLL]</v>
      </c>
      <c r="C1224">
        <v>6</v>
      </c>
      <c r="D1224" s="22">
        <v>38077</v>
      </c>
      <c r="E1224">
        <v>8.4568891893362697</v>
      </c>
      <c r="F1224">
        <v>13.3370572564091</v>
      </c>
      <c r="G1224">
        <v>22.514460001282199</v>
      </c>
      <c r="H1224">
        <v>17.312108904757</v>
      </c>
      <c r="I1224">
        <v>5.9238677410391798</v>
      </c>
      <c r="J1224">
        <v>11.929609167178199</v>
      </c>
      <c r="K1224">
        <v>20.342041938810599</v>
      </c>
      <c r="L1224">
        <v>14.7540374551222</v>
      </c>
      <c r="M1224">
        <v>4.2435256701499302</v>
      </c>
      <c r="N1224">
        <v>9.5542874768661292</v>
      </c>
      <c r="O1224">
        <v>17.447208864729198</v>
      </c>
      <c r="P1224">
        <v>12.3187526189986</v>
      </c>
      <c r="Q1224">
        <v>11.483174659040399</v>
      </c>
      <c r="R1224">
        <v>19.185892336250301</v>
      </c>
      <c r="S1224">
        <v>27.571701353403601</v>
      </c>
      <c r="T1224">
        <v>21.359409116721</v>
      </c>
      <c r="U1224">
        <v>5.1959642995731503</v>
      </c>
      <c r="V1224">
        <v>10.6688551497743</v>
      </c>
      <c r="W1224">
        <v>19.3006993006993</v>
      </c>
      <c r="X1224">
        <v>13.7564988844103</v>
      </c>
      <c r="Y1224">
        <v>9.0909090909090899</v>
      </c>
      <c r="Z1224">
        <v>16.478599221789899</v>
      </c>
      <c r="AA1224">
        <v>27.092362515650599</v>
      </c>
      <c r="AB1224">
        <v>19.762750108582001</v>
      </c>
      <c r="AC1224">
        <v>8.1592221084314094</v>
      </c>
      <c r="AD1224">
        <v>13.159404120761399</v>
      </c>
      <c r="AE1224">
        <v>21.091463578016601</v>
      </c>
      <c r="AF1224">
        <v>15.779308722125499</v>
      </c>
      <c r="AG1224">
        <v>3.2242363100572899</v>
      </c>
      <c r="AH1224">
        <v>9.3504648094508696</v>
      </c>
      <c r="AI1224">
        <v>15.4197894361171</v>
      </c>
      <c r="AJ1224">
        <v>11.8975662761538</v>
      </c>
      <c r="AK1224">
        <v>7.1115797987219098</v>
      </c>
      <c r="AL1224">
        <v>15.9438322076075</v>
      </c>
      <c r="AM1224">
        <v>22.493495358763699</v>
      </c>
      <c r="AN1224">
        <v>17.542449172295601</v>
      </c>
      <c r="AO1224">
        <v>5.8914728682170496</v>
      </c>
      <c r="AP1224">
        <v>12.461538461538501</v>
      </c>
      <c r="AQ1224">
        <v>20.5865684329838</v>
      </c>
      <c r="AR1224">
        <v>14.982044796788101</v>
      </c>
      <c r="AS1224">
        <v>6.2556025099244499</v>
      </c>
      <c r="AT1224">
        <v>12.265792291220601</v>
      </c>
      <c r="AU1224">
        <v>21.047227926078001</v>
      </c>
      <c r="AV1224">
        <v>15.226397184199801</v>
      </c>
      <c r="AW1224">
        <v>7.9901562994595103</v>
      </c>
      <c r="AX1224">
        <v>15.126126336710501</v>
      </c>
      <c r="AY1224">
        <v>24.595042718795199</v>
      </c>
      <c r="AZ1224">
        <v>17.9520630340221</v>
      </c>
      <c r="BA1224">
        <v>5.2812870118236601</v>
      </c>
      <c r="BB1224">
        <v>10.7532852119193</v>
      </c>
      <c r="BC1224">
        <v>19.5969374410301</v>
      </c>
      <c r="BD1224">
        <v>15.093494281846899</v>
      </c>
      <c r="BE1224">
        <v>3.5689535689535701</v>
      </c>
      <c r="BF1224">
        <v>10.061468780329999</v>
      </c>
      <c r="BG1224">
        <v>17.496656860123</v>
      </c>
      <c r="BH1224">
        <v>11.0245184084146</v>
      </c>
      <c r="BI1224">
        <v>4.3533307784100401</v>
      </c>
      <c r="BJ1224">
        <v>8.2474226804123703</v>
      </c>
      <c r="BK1224">
        <v>16.4670471595559</v>
      </c>
      <c r="BL1224">
        <v>11.7280473439889</v>
      </c>
    </row>
    <row r="1225" spans="1:64" x14ac:dyDescent="0.25">
      <c r="A1225" s="15" t="str">
        <f t="shared" si="38"/>
        <v xml:space="preserve">  Ag [NCL+DQ] / [Capital + ALLL]--38077</v>
      </c>
      <c r="B1225" s="15" t="str">
        <f t="shared" si="39"/>
        <v xml:space="preserve">  Ag [NCL+DQ] / [Capital + ALLL]</v>
      </c>
      <c r="C1225">
        <v>7</v>
      </c>
      <c r="D1225" s="22">
        <v>38077</v>
      </c>
      <c r="E1225">
        <v>0</v>
      </c>
      <c r="F1225">
        <v>0.373318166223572</v>
      </c>
      <c r="G1225">
        <v>4.2049602064113403</v>
      </c>
      <c r="H1225">
        <v>3.635605999409</v>
      </c>
      <c r="I1225">
        <v>0</v>
      </c>
      <c r="J1225">
        <v>5.37851284119941E-2</v>
      </c>
      <c r="K1225">
        <v>3.4645529034556501</v>
      </c>
      <c r="L1225">
        <v>2.4441612013060401</v>
      </c>
      <c r="M1225">
        <v>0</v>
      </c>
      <c r="N1225">
        <v>0</v>
      </c>
      <c r="O1225">
        <v>0.74773393582398695</v>
      </c>
      <c r="P1225">
        <v>1.2368730472959899</v>
      </c>
      <c r="Q1225">
        <v>0</v>
      </c>
      <c r="R1225">
        <v>0</v>
      </c>
      <c r="S1225">
        <v>0</v>
      </c>
      <c r="T1225">
        <v>5.2989958402882703E-3</v>
      </c>
      <c r="U1225">
        <v>0</v>
      </c>
      <c r="V1225">
        <v>0</v>
      </c>
      <c r="W1225">
        <v>1.93493150684932</v>
      </c>
      <c r="X1225">
        <v>1.7428235045860401</v>
      </c>
      <c r="Y1225">
        <v>0</v>
      </c>
      <c r="Z1225">
        <v>0.59602649006622499</v>
      </c>
      <c r="AA1225">
        <v>6.50845019777059</v>
      </c>
      <c r="AB1225">
        <v>4.5832275202869903</v>
      </c>
      <c r="AC1225">
        <v>0.44075756493596202</v>
      </c>
      <c r="AD1225">
        <v>3.70742995572183</v>
      </c>
      <c r="AE1225">
        <v>8.8063496344711094</v>
      </c>
      <c r="AF1225">
        <v>5.6470188133729602</v>
      </c>
      <c r="AG1225">
        <v>0</v>
      </c>
      <c r="AH1225">
        <v>0.76478295799385598</v>
      </c>
      <c r="AI1225">
        <v>4.4718352329115003</v>
      </c>
      <c r="AJ1225">
        <v>2.9988474488269898</v>
      </c>
      <c r="AK1225">
        <v>0</v>
      </c>
      <c r="AL1225">
        <v>0</v>
      </c>
      <c r="AM1225">
        <v>1.9260464182285499</v>
      </c>
      <c r="AN1225">
        <v>1.67278093225027</v>
      </c>
      <c r="AO1225">
        <v>0</v>
      </c>
      <c r="AP1225">
        <v>2.2624344113480799</v>
      </c>
      <c r="AQ1225">
        <v>7.0037986704653399</v>
      </c>
      <c r="AR1225">
        <v>4.6662562988679603</v>
      </c>
      <c r="AS1225">
        <v>0</v>
      </c>
      <c r="AT1225">
        <v>0</v>
      </c>
      <c r="AU1225">
        <v>3.2918487554626599</v>
      </c>
      <c r="AV1225">
        <v>2.3670972966003898</v>
      </c>
      <c r="AW1225">
        <v>0</v>
      </c>
      <c r="AX1225">
        <v>0</v>
      </c>
      <c r="AY1225">
        <v>0.72669652437569299</v>
      </c>
      <c r="AZ1225">
        <v>1.18863713258038</v>
      </c>
      <c r="BA1225">
        <v>0</v>
      </c>
      <c r="BB1225">
        <v>0</v>
      </c>
      <c r="BC1225">
        <v>0.39615720404142601</v>
      </c>
      <c r="BD1225">
        <v>1.3556078161096401</v>
      </c>
      <c r="BE1225">
        <v>0</v>
      </c>
      <c r="BF1225">
        <v>0</v>
      </c>
      <c r="BG1225">
        <v>1.02023356290371</v>
      </c>
      <c r="BH1225">
        <v>0.93019635814837498</v>
      </c>
      <c r="BI1225">
        <v>0</v>
      </c>
      <c r="BJ1225">
        <v>0</v>
      </c>
      <c r="BK1225">
        <v>0</v>
      </c>
      <c r="BL1225">
        <v>0.39892526272712597</v>
      </c>
    </row>
    <row r="1226" spans="1:64" x14ac:dyDescent="0.25">
      <c r="A1226" s="15" t="str">
        <f t="shared" si="38"/>
        <v xml:space="preserve">  CLD [NCL+DQ] / [Capital + ALLL]--38077</v>
      </c>
      <c r="B1226" s="15" t="str">
        <f t="shared" si="39"/>
        <v xml:space="preserve">  CLD [NCL+DQ] / [Capital + ALLL]</v>
      </c>
      <c r="C1226">
        <v>8</v>
      </c>
      <c r="D1226" s="22">
        <v>38077</v>
      </c>
      <c r="E1226">
        <v>0</v>
      </c>
      <c r="F1226">
        <v>0</v>
      </c>
      <c r="G1226">
        <v>0.430819324252737</v>
      </c>
      <c r="H1226">
        <v>0.86084332420412502</v>
      </c>
      <c r="I1226">
        <v>0</v>
      </c>
      <c r="J1226">
        <v>0</v>
      </c>
      <c r="K1226">
        <v>0</v>
      </c>
      <c r="L1226">
        <v>0.48320633704223298</v>
      </c>
      <c r="M1226">
        <v>0</v>
      </c>
      <c r="N1226">
        <v>0</v>
      </c>
      <c r="O1226">
        <v>0.20100502512562801</v>
      </c>
      <c r="P1226">
        <v>0.53681044565945302</v>
      </c>
      <c r="Q1226">
        <v>0</v>
      </c>
      <c r="R1226">
        <v>0</v>
      </c>
      <c r="S1226">
        <v>0</v>
      </c>
      <c r="T1226">
        <v>5.24202566720674E-2</v>
      </c>
      <c r="U1226">
        <v>0</v>
      </c>
      <c r="V1226">
        <v>0</v>
      </c>
      <c r="W1226">
        <v>0</v>
      </c>
      <c r="X1226">
        <v>0.49913138650025601</v>
      </c>
      <c r="Y1226">
        <v>0</v>
      </c>
      <c r="Z1226">
        <v>0</v>
      </c>
      <c r="AA1226">
        <v>0.69132474792852106</v>
      </c>
      <c r="AB1226">
        <v>1.0649471451296599</v>
      </c>
      <c r="AC1226">
        <v>0</v>
      </c>
      <c r="AD1226">
        <v>0</v>
      </c>
      <c r="AE1226">
        <v>0</v>
      </c>
      <c r="AF1226">
        <v>0.344138387960921</v>
      </c>
      <c r="AG1226">
        <v>0</v>
      </c>
      <c r="AH1226">
        <v>0</v>
      </c>
      <c r="AI1226">
        <v>0</v>
      </c>
      <c r="AJ1226">
        <v>0.37330300730680499</v>
      </c>
      <c r="AK1226">
        <v>0</v>
      </c>
      <c r="AL1226">
        <v>0</v>
      </c>
      <c r="AM1226">
        <v>0.463759362589729</v>
      </c>
      <c r="AN1226">
        <v>0.74297861217050498</v>
      </c>
      <c r="AO1226">
        <v>0</v>
      </c>
      <c r="AP1226">
        <v>0</v>
      </c>
      <c r="AQ1226">
        <v>0</v>
      </c>
      <c r="AR1226">
        <v>0.26526574477745302</v>
      </c>
      <c r="AS1226">
        <v>0</v>
      </c>
      <c r="AT1226">
        <v>0</v>
      </c>
      <c r="AU1226">
        <v>0.189194622142866</v>
      </c>
      <c r="AV1226">
        <v>0.706236507890314</v>
      </c>
      <c r="AW1226">
        <v>0</v>
      </c>
      <c r="AX1226">
        <v>0</v>
      </c>
      <c r="AY1226">
        <v>0</v>
      </c>
      <c r="AZ1226">
        <v>0.558885415162796</v>
      </c>
      <c r="BA1226">
        <v>0</v>
      </c>
      <c r="BB1226">
        <v>0</v>
      </c>
      <c r="BC1226">
        <v>0</v>
      </c>
      <c r="BD1226">
        <v>0.57499420983955496</v>
      </c>
      <c r="BE1226">
        <v>0</v>
      </c>
      <c r="BF1226">
        <v>0</v>
      </c>
      <c r="BG1226">
        <v>0</v>
      </c>
      <c r="BH1226">
        <v>0.19133821306405099</v>
      </c>
      <c r="BI1226">
        <v>0</v>
      </c>
      <c r="BJ1226">
        <v>0</v>
      </c>
      <c r="BK1226">
        <v>0.53458574286345495</v>
      </c>
      <c r="BL1226">
        <v>1.0054487595796</v>
      </c>
    </row>
    <row r="1227" spans="1:64" x14ac:dyDescent="0.25">
      <c r="A1227" s="15" t="str">
        <f t="shared" si="38"/>
        <v xml:space="preserve">  CRE [NCL+DQ] / [Capital + ALLL]--38077</v>
      </c>
      <c r="B1227" s="15" t="str">
        <f t="shared" si="39"/>
        <v xml:space="preserve">  CRE [NCL+DQ] / [Capital + ALLL]</v>
      </c>
      <c r="C1227">
        <v>9</v>
      </c>
      <c r="D1227" s="22">
        <v>38077</v>
      </c>
      <c r="E1227">
        <v>3.88368632942412E-2</v>
      </c>
      <c r="F1227">
        <v>1.44792346599217</v>
      </c>
      <c r="G1227">
        <v>4.8869351987581604</v>
      </c>
      <c r="H1227">
        <v>3.4907643575606002</v>
      </c>
      <c r="I1227">
        <v>0</v>
      </c>
      <c r="J1227">
        <v>1.14861032331254</v>
      </c>
      <c r="K1227">
        <v>4.6850269072491297</v>
      </c>
      <c r="L1227">
        <v>3.0301457935059299</v>
      </c>
      <c r="M1227">
        <v>0</v>
      </c>
      <c r="N1227">
        <v>1.1149401986620699</v>
      </c>
      <c r="O1227">
        <v>4.0065205578699503</v>
      </c>
      <c r="P1227">
        <v>2.8719493696287701</v>
      </c>
      <c r="Q1227">
        <v>0</v>
      </c>
      <c r="R1227">
        <v>2.6440853711224399</v>
      </c>
      <c r="S1227">
        <v>4.5847928764133696</v>
      </c>
      <c r="T1227">
        <v>4.1728760823430804</v>
      </c>
      <c r="U1227">
        <v>0</v>
      </c>
      <c r="V1227">
        <v>1.12212943632568</v>
      </c>
      <c r="W1227">
        <v>4.6735726331004601</v>
      </c>
      <c r="X1227">
        <v>3.0491405369491602</v>
      </c>
      <c r="Y1227">
        <v>0</v>
      </c>
      <c r="Z1227">
        <v>1.902063941724</v>
      </c>
      <c r="AA1227">
        <v>7.3679603151444404</v>
      </c>
      <c r="AB1227">
        <v>4.5935024802259798</v>
      </c>
      <c r="AC1227">
        <v>0</v>
      </c>
      <c r="AD1227">
        <v>0.64073611155561805</v>
      </c>
      <c r="AE1227">
        <v>3.8963376706510902</v>
      </c>
      <c r="AF1227">
        <v>2.2671264930183699</v>
      </c>
      <c r="AG1227">
        <v>0</v>
      </c>
      <c r="AH1227">
        <v>0</v>
      </c>
      <c r="AI1227">
        <v>1.74546927854289</v>
      </c>
      <c r="AJ1227">
        <v>1.55685032757872</v>
      </c>
      <c r="AK1227">
        <v>0.31021217688461</v>
      </c>
      <c r="AL1227">
        <v>3.68577810871184</v>
      </c>
      <c r="AM1227">
        <v>6.3439200246095098</v>
      </c>
      <c r="AN1227">
        <v>4.7035226338797003</v>
      </c>
      <c r="AO1227">
        <v>0</v>
      </c>
      <c r="AP1227">
        <v>0.219451371571072</v>
      </c>
      <c r="AQ1227">
        <v>3.0213395309528801</v>
      </c>
      <c r="AR1227">
        <v>2.04787968127297</v>
      </c>
      <c r="AS1227">
        <v>0</v>
      </c>
      <c r="AT1227">
        <v>1.8066847335139999</v>
      </c>
      <c r="AU1227">
        <v>5.2272652034296696</v>
      </c>
      <c r="AV1227">
        <v>3.57427706333092</v>
      </c>
      <c r="AW1227">
        <v>0</v>
      </c>
      <c r="AX1227">
        <v>1.8543743376190001</v>
      </c>
      <c r="AY1227">
        <v>5.60301999122031</v>
      </c>
      <c r="AZ1227">
        <v>3.8900505378269501</v>
      </c>
      <c r="BA1227">
        <v>0</v>
      </c>
      <c r="BB1227">
        <v>0.24466818231027401</v>
      </c>
      <c r="BC1227">
        <v>4.4126562366187496</v>
      </c>
      <c r="BD1227">
        <v>2.85432396831427</v>
      </c>
      <c r="BE1227">
        <v>0</v>
      </c>
      <c r="BF1227">
        <v>1.7617585259414901</v>
      </c>
      <c r="BG1227">
        <v>4.3659254746674803</v>
      </c>
      <c r="BH1227">
        <v>3.0296022619460499</v>
      </c>
      <c r="BI1227">
        <v>0</v>
      </c>
      <c r="BJ1227">
        <v>0.796719390743995</v>
      </c>
      <c r="BK1227">
        <v>5.5370371431591696</v>
      </c>
      <c r="BL1227">
        <v>3.5946806076230402</v>
      </c>
    </row>
    <row r="1228" spans="1:64" x14ac:dyDescent="0.25">
      <c r="A1228" s="15" t="str">
        <f t="shared" si="38"/>
        <v xml:space="preserve">  Res RE [NCL+DQ] / [Capital + ALLL]--38077</v>
      </c>
      <c r="B1228" s="15" t="str">
        <f t="shared" si="39"/>
        <v xml:space="preserve">  Res RE [NCL+DQ] / [Capital + ALLL]</v>
      </c>
      <c r="C1228">
        <v>10</v>
      </c>
      <c r="D1228" s="22">
        <v>38077</v>
      </c>
      <c r="E1228">
        <v>0.38292368734290999</v>
      </c>
      <c r="F1228">
        <v>1.6448067094011101</v>
      </c>
      <c r="G1228">
        <v>3.2335132046694901</v>
      </c>
      <c r="H1228">
        <v>2.63046494934125</v>
      </c>
      <c r="I1228">
        <v>8.0385852090032198E-2</v>
      </c>
      <c r="J1228">
        <v>1.15096359743041</v>
      </c>
      <c r="K1228">
        <v>3.4369885433715202</v>
      </c>
      <c r="L1228">
        <v>2.5533205927729301</v>
      </c>
      <c r="M1228">
        <v>0.27119563375029698</v>
      </c>
      <c r="N1228">
        <v>1.8176572417772601</v>
      </c>
      <c r="O1228">
        <v>4.4262942958767004</v>
      </c>
      <c r="P1228">
        <v>3.0645065169020498</v>
      </c>
      <c r="Q1228">
        <v>4.5111105332406902</v>
      </c>
      <c r="R1228">
        <v>7.3383336711940004</v>
      </c>
      <c r="S1228">
        <v>9.8831768466721392</v>
      </c>
      <c r="T1228">
        <v>7.5543168484659597</v>
      </c>
      <c r="U1228">
        <v>0.165687009349481</v>
      </c>
      <c r="V1228">
        <v>1.3539873780837599</v>
      </c>
      <c r="W1228">
        <v>3.6377838531495801</v>
      </c>
      <c r="X1228">
        <v>2.7107137341787899</v>
      </c>
      <c r="Y1228">
        <v>0.40897755610972603</v>
      </c>
      <c r="Z1228">
        <v>1.1631513647642699</v>
      </c>
      <c r="AA1228">
        <v>3.2783381774662299</v>
      </c>
      <c r="AB1228">
        <v>2.7061297871583099</v>
      </c>
      <c r="AC1228">
        <v>0</v>
      </c>
      <c r="AD1228">
        <v>0.46866498809335499</v>
      </c>
      <c r="AE1228">
        <v>1.5247125878372101</v>
      </c>
      <c r="AF1228">
        <v>1.01377656426598</v>
      </c>
      <c r="AG1228">
        <v>0</v>
      </c>
      <c r="AH1228">
        <v>7.7146609470153393E-2</v>
      </c>
      <c r="AI1228">
        <v>1.0052767781193399</v>
      </c>
      <c r="AJ1228">
        <v>0.55885222377537003</v>
      </c>
      <c r="AK1228">
        <v>1.28424952223952</v>
      </c>
      <c r="AL1228">
        <v>3.6630488406512098</v>
      </c>
      <c r="AM1228">
        <v>8.9289757055249197</v>
      </c>
      <c r="AN1228">
        <v>5.5299296461374698</v>
      </c>
      <c r="AO1228">
        <v>0</v>
      </c>
      <c r="AP1228">
        <v>0.68642745709828401</v>
      </c>
      <c r="AQ1228">
        <v>1.97518885577656</v>
      </c>
      <c r="AR1228">
        <v>1.6210260658525899</v>
      </c>
      <c r="AS1228">
        <v>0.21648626144879299</v>
      </c>
      <c r="AT1228">
        <v>1.36193394620361</v>
      </c>
      <c r="AU1228">
        <v>3.4929238181270699</v>
      </c>
      <c r="AV1228">
        <v>2.67539625725593</v>
      </c>
      <c r="AW1228">
        <v>1.6434121286661401</v>
      </c>
      <c r="AX1228">
        <v>4.5788336784911996</v>
      </c>
      <c r="AY1228">
        <v>9.6345464178999691</v>
      </c>
      <c r="AZ1228">
        <v>6.2341596009350901</v>
      </c>
      <c r="BA1228">
        <v>0</v>
      </c>
      <c r="BB1228">
        <v>0.81149888617799903</v>
      </c>
      <c r="BC1228">
        <v>3.0870542141242501</v>
      </c>
      <c r="BD1228">
        <v>2.0323329085938799</v>
      </c>
      <c r="BE1228">
        <v>0</v>
      </c>
      <c r="BF1228">
        <v>0.64703979294726599</v>
      </c>
      <c r="BG1228">
        <v>2.42741935483871</v>
      </c>
      <c r="BH1228">
        <v>1.66791677592577</v>
      </c>
      <c r="BI1228">
        <v>0.15477829950582001</v>
      </c>
      <c r="BJ1228">
        <v>1.1085714285714301</v>
      </c>
      <c r="BK1228">
        <v>3.21818463344181</v>
      </c>
      <c r="BL1228">
        <v>2.5867667066547999</v>
      </c>
    </row>
    <row r="1229" spans="1:64" x14ac:dyDescent="0.25">
      <c r="A1229" s="15" t="str">
        <f t="shared" si="38"/>
        <v xml:space="preserve">  C&amp;I [NCL+DQ] / [Capital + ALLL]--38077</v>
      </c>
      <c r="B1229" s="15" t="str">
        <f t="shared" si="39"/>
        <v xml:space="preserve">  C&amp;I [NCL+DQ] / [Capital + ALLL]</v>
      </c>
      <c r="C1229">
        <v>11</v>
      </c>
      <c r="D1229" s="22">
        <v>38077</v>
      </c>
      <c r="E1229">
        <v>0.65019064193527598</v>
      </c>
      <c r="F1229">
        <v>2.3116224909901999</v>
      </c>
      <c r="G1229">
        <v>5.5010538608903596</v>
      </c>
      <c r="H1229">
        <v>4.4158823507795804</v>
      </c>
      <c r="I1229">
        <v>0.44458229942100902</v>
      </c>
      <c r="J1229">
        <v>1.9892110586648699</v>
      </c>
      <c r="K1229">
        <v>5.0783214078514796</v>
      </c>
      <c r="L1229">
        <v>3.8132755405396801</v>
      </c>
      <c r="M1229">
        <v>0.128551227664224</v>
      </c>
      <c r="N1229">
        <v>1.09322202345458</v>
      </c>
      <c r="O1229">
        <v>3.3080192789940801</v>
      </c>
      <c r="P1229">
        <v>2.4751025913045002</v>
      </c>
      <c r="Q1229">
        <v>1.30601115557675</v>
      </c>
      <c r="R1229">
        <v>3.5520929618381101</v>
      </c>
      <c r="S1229">
        <v>9.7084865139139698</v>
      </c>
      <c r="T1229">
        <v>7.6857210063707999</v>
      </c>
      <c r="U1229">
        <v>0.37101449275362303</v>
      </c>
      <c r="V1229">
        <v>2.0772908991142098</v>
      </c>
      <c r="W1229">
        <v>4.9319060696071304</v>
      </c>
      <c r="X1229">
        <v>3.6658988161996899</v>
      </c>
      <c r="Y1229">
        <v>1.3527575442247699</v>
      </c>
      <c r="Z1229">
        <v>3.4610401628724801</v>
      </c>
      <c r="AA1229">
        <v>6.6353099277675103</v>
      </c>
      <c r="AB1229">
        <v>5.47213281458564</v>
      </c>
      <c r="AC1229">
        <v>0.59141005305475003</v>
      </c>
      <c r="AD1229">
        <v>1.8045443932342999</v>
      </c>
      <c r="AE1229">
        <v>5.5710488303910202</v>
      </c>
      <c r="AF1229">
        <v>4.0278170762558396</v>
      </c>
      <c r="AG1229">
        <v>8.0895008605851998E-2</v>
      </c>
      <c r="AH1229">
        <v>1.0393355323643201</v>
      </c>
      <c r="AI1229">
        <v>5.0400465695012198</v>
      </c>
      <c r="AJ1229">
        <v>3.4147882369463698</v>
      </c>
      <c r="AK1229">
        <v>0.64619844243941604</v>
      </c>
      <c r="AL1229">
        <v>1.73949936359779</v>
      </c>
      <c r="AM1229">
        <v>4.0029472264600399</v>
      </c>
      <c r="AN1229">
        <v>3.9040389074423199</v>
      </c>
      <c r="AO1229">
        <v>0.37302927927927898</v>
      </c>
      <c r="AP1229">
        <v>1.8539976825029001</v>
      </c>
      <c r="AQ1229">
        <v>5.4505005561735302</v>
      </c>
      <c r="AR1229">
        <v>3.8433937140010901</v>
      </c>
      <c r="AS1229">
        <v>0.52264808362369297</v>
      </c>
      <c r="AT1229">
        <v>2.0772908991142098</v>
      </c>
      <c r="AU1229">
        <v>4.9319060696071304</v>
      </c>
      <c r="AV1229">
        <v>3.7886910143033798</v>
      </c>
      <c r="AW1229">
        <v>0.51450513857232205</v>
      </c>
      <c r="AX1229">
        <v>1.92301716433587</v>
      </c>
      <c r="AY1229">
        <v>5.0063735616523903</v>
      </c>
      <c r="AZ1229">
        <v>3.6826983238189301</v>
      </c>
      <c r="BA1229">
        <v>0.73984457387805003</v>
      </c>
      <c r="BB1229">
        <v>3.62406378352259</v>
      </c>
      <c r="BC1229">
        <v>9.3143762189391808</v>
      </c>
      <c r="BD1229">
        <v>6.7013900036011602</v>
      </c>
      <c r="BE1229">
        <v>0</v>
      </c>
      <c r="BF1229">
        <v>1.8065693430656899</v>
      </c>
      <c r="BG1229">
        <v>3.7399247716281598</v>
      </c>
      <c r="BH1229">
        <v>2.3463446819935601</v>
      </c>
      <c r="BI1229">
        <v>0.47602769590008998</v>
      </c>
      <c r="BJ1229">
        <v>2.0710153346649398</v>
      </c>
      <c r="BK1229">
        <v>4.4119905295005797</v>
      </c>
      <c r="BL1229">
        <v>3.0406954989930801</v>
      </c>
    </row>
    <row r="1230" spans="1:64" x14ac:dyDescent="0.25">
      <c r="A1230" s="15" t="str">
        <f t="shared" si="38"/>
        <v xml:space="preserve">  Ind [NCL+DQ] / [Capital + ALLL]--38077</v>
      </c>
      <c r="B1230" s="15" t="str">
        <f t="shared" si="39"/>
        <v xml:space="preserve">  Ind [NCL+DQ] / [Capital + ALLL]</v>
      </c>
      <c r="C1230">
        <v>12</v>
      </c>
      <c r="D1230" s="22">
        <v>38077</v>
      </c>
      <c r="E1230">
        <v>0.40662189127326398</v>
      </c>
      <c r="F1230">
        <v>1.03000903112988</v>
      </c>
      <c r="G1230">
        <v>2.02989301774927</v>
      </c>
      <c r="H1230">
        <v>2.21930351636209</v>
      </c>
      <c r="I1230">
        <v>0.31319910514541399</v>
      </c>
      <c r="J1230">
        <v>0.84736313970342303</v>
      </c>
      <c r="K1230">
        <v>1.98958935801041</v>
      </c>
      <c r="L1230">
        <v>1.45537471138635</v>
      </c>
      <c r="M1230">
        <v>0.16185158209921499</v>
      </c>
      <c r="N1230">
        <v>0.70575461454940303</v>
      </c>
      <c r="O1230">
        <v>1.84959349593496</v>
      </c>
      <c r="P1230">
        <v>1.4133440342477801</v>
      </c>
      <c r="Q1230">
        <v>0.63696024338704404</v>
      </c>
      <c r="R1230">
        <v>1.51070695218539</v>
      </c>
      <c r="S1230">
        <v>1.9237085798170801</v>
      </c>
      <c r="T1230">
        <v>1.67061287557344</v>
      </c>
      <c r="U1230">
        <v>0.25891829689298002</v>
      </c>
      <c r="V1230">
        <v>0.83535435192670404</v>
      </c>
      <c r="W1230">
        <v>1.86208307755269</v>
      </c>
      <c r="X1230">
        <v>1.42152498068626</v>
      </c>
      <c r="Y1230">
        <v>0.437530384054448</v>
      </c>
      <c r="Z1230">
        <v>1.0291802881704799</v>
      </c>
      <c r="AA1230">
        <v>2.07156308851224</v>
      </c>
      <c r="AB1230">
        <v>1.72598658055201</v>
      </c>
      <c r="AC1230">
        <v>0.31377858319373197</v>
      </c>
      <c r="AD1230">
        <v>0.847713872014077</v>
      </c>
      <c r="AE1230">
        <v>1.80217221253989</v>
      </c>
      <c r="AF1230">
        <v>1.1942380818891101</v>
      </c>
      <c r="AG1230">
        <v>0.30826557026200202</v>
      </c>
      <c r="AH1230">
        <v>0.85135131051360602</v>
      </c>
      <c r="AI1230">
        <v>1.9320737741790399</v>
      </c>
      <c r="AJ1230">
        <v>2.5333055214682201</v>
      </c>
      <c r="AK1230">
        <v>0.37645661359934801</v>
      </c>
      <c r="AL1230">
        <v>0.793514993369551</v>
      </c>
      <c r="AM1230">
        <v>2.5398808518316698</v>
      </c>
      <c r="AN1230">
        <v>1.4369963646111401</v>
      </c>
      <c r="AO1230">
        <v>0.31325917401866799</v>
      </c>
      <c r="AP1230">
        <v>0.88495575221238898</v>
      </c>
      <c r="AQ1230">
        <v>1.84716222255325</v>
      </c>
      <c r="AR1230">
        <v>1.3260970504109999</v>
      </c>
      <c r="AS1230">
        <v>0.31695721077654498</v>
      </c>
      <c r="AT1230">
        <v>0.84411930219470999</v>
      </c>
      <c r="AU1230">
        <v>1.9715418282593</v>
      </c>
      <c r="AV1230">
        <v>1.4292491951086701</v>
      </c>
      <c r="AW1230">
        <v>0.52926843162772397</v>
      </c>
      <c r="AX1230">
        <v>1.44572418865845</v>
      </c>
      <c r="AY1230">
        <v>2.9432983923549099</v>
      </c>
      <c r="AZ1230">
        <v>1.9987616019221801</v>
      </c>
      <c r="BA1230">
        <v>0.211464834098267</v>
      </c>
      <c r="BB1230">
        <v>0.59772863120143505</v>
      </c>
      <c r="BC1230">
        <v>1.4492379718458801</v>
      </c>
      <c r="BD1230">
        <v>1.2981021354579101</v>
      </c>
      <c r="BE1230">
        <v>0.19098548510313201</v>
      </c>
      <c r="BF1230">
        <v>0.555718046212343</v>
      </c>
      <c r="BG1230">
        <v>1.7871755425354301</v>
      </c>
      <c r="BH1230">
        <v>2.4104564806923801</v>
      </c>
      <c r="BI1230">
        <v>9.2857387839081804E-2</v>
      </c>
      <c r="BJ1230">
        <v>0.46470062555853398</v>
      </c>
      <c r="BK1230">
        <v>1.07520492601592</v>
      </c>
      <c r="BL1230">
        <v>0.949252406492892</v>
      </c>
    </row>
    <row r="1231" spans="1:64" x14ac:dyDescent="0.25">
      <c r="A1231" s="15" t="str">
        <f t="shared" si="38"/>
        <v xml:space="preserve">  OREO / [Capital + ALLL]--38077</v>
      </c>
      <c r="B1231" s="15" t="str">
        <f t="shared" si="39"/>
        <v xml:space="preserve">  OREO / [Capital + ALLL]</v>
      </c>
      <c r="C1231">
        <v>13</v>
      </c>
      <c r="D1231" s="22">
        <v>38077</v>
      </c>
      <c r="E1231">
        <v>0</v>
      </c>
      <c r="F1231">
        <v>0</v>
      </c>
      <c r="G1231">
        <v>1.2620083799034201</v>
      </c>
      <c r="H1231">
        <v>0.84899571867042001</v>
      </c>
      <c r="I1231">
        <v>0</v>
      </c>
      <c r="J1231">
        <v>0</v>
      </c>
      <c r="K1231">
        <v>0.71212564627841202</v>
      </c>
      <c r="L1231">
        <v>0.80154382077787401</v>
      </c>
      <c r="M1231">
        <v>0</v>
      </c>
      <c r="N1231">
        <v>0</v>
      </c>
      <c r="O1231">
        <v>1.3047464560265201</v>
      </c>
      <c r="P1231">
        <v>1.16569538813366</v>
      </c>
      <c r="Q1231">
        <v>0.41019099678834198</v>
      </c>
      <c r="R1231">
        <v>1.70137870343209</v>
      </c>
      <c r="S1231">
        <v>2.9398712326433301</v>
      </c>
      <c r="T1231">
        <v>2.2772535045253899</v>
      </c>
      <c r="U1231">
        <v>0</v>
      </c>
      <c r="V1231">
        <v>0</v>
      </c>
      <c r="W1231">
        <v>0.52484576900647595</v>
      </c>
      <c r="X1231">
        <v>0.83178086495508197</v>
      </c>
      <c r="Y1231">
        <v>0</v>
      </c>
      <c r="Z1231">
        <v>0</v>
      </c>
      <c r="AA1231">
        <v>1.48558112438101</v>
      </c>
      <c r="AB1231">
        <v>1.19003562090396</v>
      </c>
      <c r="AC1231">
        <v>0</v>
      </c>
      <c r="AD1231">
        <v>0</v>
      </c>
      <c r="AE1231">
        <v>0.32584360010853602</v>
      </c>
      <c r="AF1231">
        <v>0.50710084126772004</v>
      </c>
      <c r="AG1231">
        <v>0</v>
      </c>
      <c r="AH1231">
        <v>0</v>
      </c>
      <c r="AI1231">
        <v>0.20993611405599899</v>
      </c>
      <c r="AJ1231">
        <v>0.73553725311291895</v>
      </c>
      <c r="AK1231">
        <v>0</v>
      </c>
      <c r="AL1231">
        <v>0</v>
      </c>
      <c r="AM1231">
        <v>1.00457651482118</v>
      </c>
      <c r="AN1231">
        <v>0.86030670538464205</v>
      </c>
      <c r="AO1231">
        <v>0</v>
      </c>
      <c r="AP1231">
        <v>0</v>
      </c>
      <c r="AQ1231">
        <v>0.37240232751454699</v>
      </c>
      <c r="AR1231">
        <v>0.65524727775043401</v>
      </c>
      <c r="AS1231">
        <v>0</v>
      </c>
      <c r="AT1231">
        <v>0</v>
      </c>
      <c r="AU1231">
        <v>0.83991264908449503</v>
      </c>
      <c r="AV1231">
        <v>0.857808776995031</v>
      </c>
      <c r="AW1231">
        <v>0</v>
      </c>
      <c r="AX1231">
        <v>0</v>
      </c>
      <c r="AY1231">
        <v>1.4232500416865399</v>
      </c>
      <c r="AZ1231">
        <v>1.0115883033261299</v>
      </c>
      <c r="BA1231">
        <v>0</v>
      </c>
      <c r="BB1231">
        <v>0</v>
      </c>
      <c r="BC1231">
        <v>0.86464222739548102</v>
      </c>
      <c r="BD1231">
        <v>1.0581083937756099</v>
      </c>
      <c r="BE1231">
        <v>0</v>
      </c>
      <c r="BF1231">
        <v>0</v>
      </c>
      <c r="BG1231">
        <v>7.4211502782931399E-2</v>
      </c>
      <c r="BH1231">
        <v>0.40514955388822699</v>
      </c>
      <c r="BI1231">
        <v>0</v>
      </c>
      <c r="BJ1231">
        <v>0</v>
      </c>
      <c r="BK1231">
        <v>0.47595667957934601</v>
      </c>
      <c r="BL1231">
        <v>0.78331159263477002</v>
      </c>
    </row>
    <row r="1232" spans="1:64" x14ac:dyDescent="0.25">
      <c r="A1232" s="15" t="str">
        <f t="shared" si="38"/>
        <v>ROAA--38077</v>
      </c>
      <c r="B1232" s="15" t="str">
        <f t="shared" si="39"/>
        <v>ROAA</v>
      </c>
      <c r="C1232">
        <v>14</v>
      </c>
      <c r="D1232" s="22">
        <v>38077</v>
      </c>
      <c r="E1232">
        <v>0.92</v>
      </c>
      <c r="F1232">
        <v>1.2849999999999999</v>
      </c>
      <c r="G1232">
        <v>1.7749999999999999</v>
      </c>
      <c r="H1232">
        <v>1.5798837209302301</v>
      </c>
      <c r="I1232">
        <v>0.87</v>
      </c>
      <c r="J1232">
        <v>1.26</v>
      </c>
      <c r="K1232">
        <v>1.69</v>
      </c>
      <c r="L1232">
        <v>1.30510559006211</v>
      </c>
      <c r="M1232">
        <v>0.72</v>
      </c>
      <c r="N1232">
        <v>1.08</v>
      </c>
      <c r="O1232">
        <v>1.47</v>
      </c>
      <c r="P1232">
        <v>1.0874070644265099</v>
      </c>
      <c r="Q1232">
        <v>0.77</v>
      </c>
      <c r="R1232">
        <v>0.95</v>
      </c>
      <c r="S1232">
        <v>1.155</v>
      </c>
      <c r="T1232">
        <v>0.98782608695652196</v>
      </c>
      <c r="U1232">
        <v>0.83</v>
      </c>
      <c r="V1232">
        <v>1.32</v>
      </c>
      <c r="W1232">
        <v>1.76</v>
      </c>
      <c r="X1232">
        <v>1.2933112582781501</v>
      </c>
      <c r="Y1232">
        <v>1</v>
      </c>
      <c r="Z1232">
        <v>1.28</v>
      </c>
      <c r="AA1232">
        <v>1.62</v>
      </c>
      <c r="AB1232">
        <v>1.2548051948051899</v>
      </c>
      <c r="AC1232">
        <v>0.82499999999999996</v>
      </c>
      <c r="AD1232">
        <v>1.1399999999999999</v>
      </c>
      <c r="AE1232">
        <v>1.5225</v>
      </c>
      <c r="AF1232">
        <v>1.1931632653061199</v>
      </c>
      <c r="AG1232">
        <v>0.95</v>
      </c>
      <c r="AH1232">
        <v>1.2350000000000001</v>
      </c>
      <c r="AI1232">
        <v>1.97</v>
      </c>
      <c r="AJ1232">
        <v>2.0229545454545499</v>
      </c>
      <c r="AK1232">
        <v>1.0349999999999999</v>
      </c>
      <c r="AL1232">
        <v>1.3</v>
      </c>
      <c r="AM1232">
        <v>1.635</v>
      </c>
      <c r="AN1232">
        <v>1.2612676056337999</v>
      </c>
      <c r="AO1232">
        <v>0.85</v>
      </c>
      <c r="AP1232">
        <v>1.24</v>
      </c>
      <c r="AQ1232">
        <v>1.62</v>
      </c>
      <c r="AR1232">
        <v>1.27641025641026</v>
      </c>
      <c r="AS1232">
        <v>0.93</v>
      </c>
      <c r="AT1232">
        <v>1.34</v>
      </c>
      <c r="AU1232">
        <v>1.72</v>
      </c>
      <c r="AV1232">
        <v>1.3830022075055199</v>
      </c>
      <c r="AW1232">
        <v>0.9325</v>
      </c>
      <c r="AX1232">
        <v>1.2849999999999999</v>
      </c>
      <c r="AY1232">
        <v>1.7275</v>
      </c>
      <c r="AZ1232">
        <v>1.3322826086956501</v>
      </c>
      <c r="BA1232">
        <v>0.77</v>
      </c>
      <c r="BB1232">
        <v>1.2</v>
      </c>
      <c r="BC1232">
        <v>1.66</v>
      </c>
      <c r="BD1232">
        <v>1.1760773480663</v>
      </c>
      <c r="BE1232">
        <v>0.87</v>
      </c>
      <c r="BF1232">
        <v>1.41</v>
      </c>
      <c r="BG1232">
        <v>1.84</v>
      </c>
      <c r="BH1232">
        <v>1.5757142857142901</v>
      </c>
      <c r="BI1232">
        <v>0.82</v>
      </c>
      <c r="BJ1232">
        <v>1.4</v>
      </c>
      <c r="BK1232">
        <v>1.7549999999999999</v>
      </c>
      <c r="BL1232">
        <v>1.1720661157024801</v>
      </c>
    </row>
    <row r="1233" spans="1:64" x14ac:dyDescent="0.25">
      <c r="A1233" s="15" t="str">
        <f t="shared" si="38"/>
        <v>NIM--38077</v>
      </c>
      <c r="B1233" s="15" t="str">
        <f t="shared" si="39"/>
        <v>NIM</v>
      </c>
      <c r="C1233">
        <v>15</v>
      </c>
      <c r="D1233" s="22">
        <v>38077</v>
      </c>
      <c r="E1233">
        <v>4.1924999999999999</v>
      </c>
      <c r="F1233">
        <v>4.4550000000000001</v>
      </c>
      <c r="G1233">
        <v>4.9574999999999996</v>
      </c>
      <c r="H1233">
        <v>4.9106976744185999</v>
      </c>
      <c r="I1233">
        <v>3.93</v>
      </c>
      <c r="J1233">
        <v>4.34</v>
      </c>
      <c r="K1233">
        <v>4.8</v>
      </c>
      <c r="L1233">
        <v>4.4054161490683201</v>
      </c>
      <c r="M1233">
        <v>3.68</v>
      </c>
      <c r="N1233">
        <v>4.1399999999999997</v>
      </c>
      <c r="O1233">
        <v>4.63</v>
      </c>
      <c r="P1233">
        <v>4.1557467919036899</v>
      </c>
      <c r="Q1233">
        <v>4.05</v>
      </c>
      <c r="R1233">
        <v>4.25</v>
      </c>
      <c r="S1233">
        <v>4.75</v>
      </c>
      <c r="T1233">
        <v>4.3243478260869601</v>
      </c>
      <c r="U1233">
        <v>3.94</v>
      </c>
      <c r="V1233">
        <v>4.3899999999999997</v>
      </c>
      <c r="W1233">
        <v>4.84</v>
      </c>
      <c r="X1233">
        <v>4.39103752759382</v>
      </c>
      <c r="Y1233">
        <v>4.17</v>
      </c>
      <c r="Z1233">
        <v>4.5599999999999996</v>
      </c>
      <c r="AA1233">
        <v>5.08</v>
      </c>
      <c r="AB1233">
        <v>4.6576623376623401</v>
      </c>
      <c r="AC1233">
        <v>3.79</v>
      </c>
      <c r="AD1233">
        <v>4.08</v>
      </c>
      <c r="AE1233">
        <v>4.415</v>
      </c>
      <c r="AF1233">
        <v>4.1399999999999997</v>
      </c>
      <c r="AG1233">
        <v>3.8725000000000001</v>
      </c>
      <c r="AH1233">
        <v>4.4050000000000002</v>
      </c>
      <c r="AI1233">
        <v>5.0999999999999996</v>
      </c>
      <c r="AJ1233">
        <v>5.49795454545455</v>
      </c>
      <c r="AK1233">
        <v>3.9049999999999998</v>
      </c>
      <c r="AL1233">
        <v>4.3099999999999996</v>
      </c>
      <c r="AM1233">
        <v>4.7300000000000004</v>
      </c>
      <c r="AN1233">
        <v>4.3205633802816896</v>
      </c>
      <c r="AO1233">
        <v>3.79</v>
      </c>
      <c r="AP1233">
        <v>4.1900000000000004</v>
      </c>
      <c r="AQ1233">
        <v>4.62</v>
      </c>
      <c r="AR1233">
        <v>4.2224501424501399</v>
      </c>
      <c r="AS1233">
        <v>4.03</v>
      </c>
      <c r="AT1233">
        <v>4.4800000000000004</v>
      </c>
      <c r="AU1233">
        <v>4.91</v>
      </c>
      <c r="AV1233">
        <v>4.5224061810154499</v>
      </c>
      <c r="AW1233">
        <v>3.9750000000000001</v>
      </c>
      <c r="AX1233">
        <v>4.375</v>
      </c>
      <c r="AY1233">
        <v>4.7675000000000001</v>
      </c>
      <c r="AZ1233">
        <v>4.4011413043478296</v>
      </c>
      <c r="BA1233">
        <v>3.915</v>
      </c>
      <c r="BB1233">
        <v>4.38</v>
      </c>
      <c r="BC1233">
        <v>4.9050000000000002</v>
      </c>
      <c r="BD1233">
        <v>4.3986187845303899</v>
      </c>
      <c r="BE1233">
        <v>3.67</v>
      </c>
      <c r="BF1233">
        <v>4.2699999999999996</v>
      </c>
      <c r="BG1233">
        <v>4.88</v>
      </c>
      <c r="BH1233">
        <v>5.2232653061224497</v>
      </c>
      <c r="BI1233">
        <v>4.2149999999999999</v>
      </c>
      <c r="BJ1233">
        <v>4.51</v>
      </c>
      <c r="BK1233">
        <v>4.9450000000000003</v>
      </c>
      <c r="BL1233">
        <v>4.5652892561983496</v>
      </c>
    </row>
    <row r="1234" spans="1:64" x14ac:dyDescent="0.25">
      <c r="A1234" s="15" t="str">
        <f t="shared" si="38"/>
        <v>Provisions / Avg Assets--38077</v>
      </c>
      <c r="B1234" s="15" t="str">
        <f t="shared" si="39"/>
        <v>Provisions / Avg Assets</v>
      </c>
      <c r="C1234">
        <v>16</v>
      </c>
      <c r="D1234" s="22">
        <v>38077</v>
      </c>
      <c r="E1234">
        <v>4.2500000000000003E-2</v>
      </c>
      <c r="F1234">
        <v>0.115</v>
      </c>
      <c r="G1234">
        <v>0.2175</v>
      </c>
      <c r="H1234">
        <v>0.30569767441860501</v>
      </c>
      <c r="I1234">
        <v>0</v>
      </c>
      <c r="J1234">
        <v>0.09</v>
      </c>
      <c r="K1234">
        <v>0.2</v>
      </c>
      <c r="L1234">
        <v>0.16150310559006201</v>
      </c>
      <c r="M1234">
        <v>0</v>
      </c>
      <c r="N1234">
        <v>0.11</v>
      </c>
      <c r="O1234">
        <v>0.24</v>
      </c>
      <c r="P1234">
        <v>0.180660140230189</v>
      </c>
      <c r="Q1234">
        <v>8.5000000000000006E-2</v>
      </c>
      <c r="R1234">
        <v>0.17</v>
      </c>
      <c r="S1234">
        <v>0.21</v>
      </c>
      <c r="T1234">
        <v>0.16086956521739099</v>
      </c>
      <c r="U1234">
        <v>0</v>
      </c>
      <c r="V1234">
        <v>0.09</v>
      </c>
      <c r="W1234">
        <v>0.23</v>
      </c>
      <c r="X1234">
        <v>0.168057395143488</v>
      </c>
      <c r="Y1234">
        <v>0</v>
      </c>
      <c r="Z1234">
        <v>0.1</v>
      </c>
      <c r="AA1234">
        <v>0.23</v>
      </c>
      <c r="AB1234">
        <v>0.164675324675325</v>
      </c>
      <c r="AC1234">
        <v>0</v>
      </c>
      <c r="AD1234">
        <v>0.06</v>
      </c>
      <c r="AE1234">
        <v>0.15</v>
      </c>
      <c r="AF1234">
        <v>0.105714285714286</v>
      </c>
      <c r="AG1234">
        <v>0</v>
      </c>
      <c r="AH1234">
        <v>5.0000000000000001E-3</v>
      </c>
      <c r="AI1234">
        <v>0.16500000000000001</v>
      </c>
      <c r="AJ1234">
        <v>0.52784090909090897</v>
      </c>
      <c r="AK1234">
        <v>3.5000000000000003E-2</v>
      </c>
      <c r="AL1234">
        <v>0.1</v>
      </c>
      <c r="AM1234">
        <v>0.17499999999999999</v>
      </c>
      <c r="AN1234">
        <v>0.117746478873239</v>
      </c>
      <c r="AO1234">
        <v>0</v>
      </c>
      <c r="AP1234">
        <v>0.04</v>
      </c>
      <c r="AQ1234">
        <v>0.13</v>
      </c>
      <c r="AR1234">
        <v>9.7378917378917407E-2</v>
      </c>
      <c r="AS1234">
        <v>0</v>
      </c>
      <c r="AT1234">
        <v>0.11</v>
      </c>
      <c r="AU1234">
        <v>0.24</v>
      </c>
      <c r="AV1234">
        <v>0.162516556291391</v>
      </c>
      <c r="AW1234">
        <v>0</v>
      </c>
      <c r="AX1234">
        <v>0.09</v>
      </c>
      <c r="AY1234">
        <v>0.19</v>
      </c>
      <c r="AZ1234">
        <v>0.13489130434782601</v>
      </c>
      <c r="BA1234">
        <v>0.04</v>
      </c>
      <c r="BB1234">
        <v>0.14000000000000001</v>
      </c>
      <c r="BC1234">
        <v>0.25</v>
      </c>
      <c r="BD1234">
        <v>0.230718232044199</v>
      </c>
      <c r="BE1234">
        <v>0.02</v>
      </c>
      <c r="BF1234">
        <v>0.12</v>
      </c>
      <c r="BG1234">
        <v>0.34</v>
      </c>
      <c r="BH1234">
        <v>0.52510204081632605</v>
      </c>
      <c r="BI1234">
        <v>0.05</v>
      </c>
      <c r="BJ1234">
        <v>0.15</v>
      </c>
      <c r="BK1234">
        <v>0.32</v>
      </c>
      <c r="BL1234">
        <v>0.254132231404959</v>
      </c>
    </row>
    <row r="1235" spans="1:64" x14ac:dyDescent="0.25">
      <c r="A1235" s="15" t="str">
        <f t="shared" si="38"/>
        <v>Negative Earners (last 4 qtrs)--38077</v>
      </c>
      <c r="B1235" s="15" t="str">
        <f t="shared" si="39"/>
        <v>Negative Earners (last 4 qtrs)</v>
      </c>
      <c r="C1235">
        <v>17</v>
      </c>
      <c r="D1235" s="22">
        <v>38077</v>
      </c>
      <c r="F1235">
        <v>2.32558139534884</v>
      </c>
      <c r="H1235">
        <v>2</v>
      </c>
      <c r="J1235">
        <v>3.2886723507917202</v>
      </c>
      <c r="L1235">
        <v>27</v>
      </c>
      <c r="N1235">
        <v>5.1730844029560501</v>
      </c>
      <c r="P1235">
        <v>399</v>
      </c>
      <c r="R1235">
        <v>4.3478260869565197</v>
      </c>
      <c r="T1235">
        <v>1</v>
      </c>
      <c r="V1235">
        <v>4.5553145336225596</v>
      </c>
      <c r="X1235">
        <v>21</v>
      </c>
      <c r="Z1235">
        <v>2.5974025974026</v>
      </c>
      <c r="AB1235">
        <v>2</v>
      </c>
      <c r="AD1235">
        <v>0</v>
      </c>
      <c r="AF1235">
        <v>0</v>
      </c>
      <c r="AH1235">
        <v>1.13636363636364</v>
      </c>
      <c r="AI1235"/>
      <c r="AJ1235">
        <v>1</v>
      </c>
      <c r="AK1235"/>
      <c r="AL1235">
        <v>2.8169014084507</v>
      </c>
      <c r="AN1235">
        <v>2</v>
      </c>
      <c r="AP1235">
        <v>2.52100840336134</v>
      </c>
      <c r="AR1235">
        <v>9</v>
      </c>
      <c r="AT1235">
        <v>2.8199566160520599</v>
      </c>
      <c r="AV1235">
        <v>13</v>
      </c>
      <c r="AX1235">
        <v>3.2258064516128999</v>
      </c>
      <c r="AZ1235">
        <v>6</v>
      </c>
      <c r="BB1235">
        <v>4.3715846994535497</v>
      </c>
      <c r="BD1235">
        <v>8</v>
      </c>
      <c r="BF1235">
        <v>10.2040816326531</v>
      </c>
      <c r="BH1235">
        <v>5</v>
      </c>
      <c r="BJ1235">
        <v>4.8780487804878003</v>
      </c>
      <c r="BL1235">
        <v>6</v>
      </c>
    </row>
    <row r="1236" spans="1:64" x14ac:dyDescent="0.25">
      <c r="A1236" s="15" t="str">
        <f t="shared" si="38"/>
        <v>Noncore Funding / Liab--38077</v>
      </c>
      <c r="B1236" s="15" t="str">
        <f t="shared" si="39"/>
        <v>Noncore Funding / Liab</v>
      </c>
      <c r="C1236">
        <v>18</v>
      </c>
      <c r="D1236" s="22">
        <v>38077</v>
      </c>
      <c r="E1236">
        <v>11.653413853000099</v>
      </c>
      <c r="F1236">
        <v>15.0618634164098</v>
      </c>
      <c r="G1236">
        <v>24.642957134588102</v>
      </c>
      <c r="H1236">
        <v>19.679580388418302</v>
      </c>
      <c r="I1236">
        <v>9.4829260712481993</v>
      </c>
      <c r="J1236">
        <v>14.541980498268</v>
      </c>
      <c r="K1236">
        <v>21.859977000081699</v>
      </c>
      <c r="L1236">
        <v>17.351932306748001</v>
      </c>
      <c r="M1236">
        <v>11.9499027727189</v>
      </c>
      <c r="N1236">
        <v>18.303192134967802</v>
      </c>
      <c r="O1236">
        <v>26.999582878013602</v>
      </c>
      <c r="P1236">
        <v>21.227687833872501</v>
      </c>
      <c r="Q1236">
        <v>12.709654843148799</v>
      </c>
      <c r="R1236">
        <v>17.396731194950799</v>
      </c>
      <c r="S1236">
        <v>22.487464300153</v>
      </c>
      <c r="T1236">
        <v>17.820296530005599</v>
      </c>
      <c r="U1236">
        <v>8.8500485504230806</v>
      </c>
      <c r="V1236">
        <v>14.1524105754277</v>
      </c>
      <c r="W1236">
        <v>21.8392477127631</v>
      </c>
      <c r="X1236">
        <v>17.016413070085299</v>
      </c>
      <c r="Y1236">
        <v>12.062077930312901</v>
      </c>
      <c r="Z1236">
        <v>15.2532515066735</v>
      </c>
      <c r="AA1236">
        <v>23.231322367862301</v>
      </c>
      <c r="AB1236">
        <v>19.246436697598298</v>
      </c>
      <c r="AC1236">
        <v>9.5569718664646395</v>
      </c>
      <c r="AD1236">
        <v>13.465558847663701</v>
      </c>
      <c r="AE1236">
        <v>19.049389571515601</v>
      </c>
      <c r="AF1236">
        <v>15.2262024580366</v>
      </c>
      <c r="AG1236">
        <v>10.7727665422066</v>
      </c>
      <c r="AH1236">
        <v>15.315613462724899</v>
      </c>
      <c r="AI1236">
        <v>24.870116897901699</v>
      </c>
      <c r="AJ1236">
        <v>22.178534232785299</v>
      </c>
      <c r="AK1236">
        <v>9.3366044155413306</v>
      </c>
      <c r="AL1236">
        <v>13.9377295158728</v>
      </c>
      <c r="AM1236">
        <v>19.620325294456901</v>
      </c>
      <c r="AN1236">
        <v>16.957704403105801</v>
      </c>
      <c r="AO1236">
        <v>9.2185564171981795</v>
      </c>
      <c r="AP1236">
        <v>13.5973657180835</v>
      </c>
      <c r="AQ1236">
        <v>18.617431051307101</v>
      </c>
      <c r="AR1236">
        <v>15.257400782223501</v>
      </c>
      <c r="AS1236">
        <v>11.2026227410843</v>
      </c>
      <c r="AT1236">
        <v>16.750755309490899</v>
      </c>
      <c r="AU1236">
        <v>24.368650809840499</v>
      </c>
      <c r="AV1236">
        <v>19.3369322110658</v>
      </c>
      <c r="AW1236">
        <v>9.2047576184576396</v>
      </c>
      <c r="AX1236">
        <v>13.448934074056799</v>
      </c>
      <c r="AY1236">
        <v>19.657658165057502</v>
      </c>
      <c r="AZ1236">
        <v>15.5731154195405</v>
      </c>
      <c r="BA1236">
        <v>9.7081200471874407</v>
      </c>
      <c r="BB1236">
        <v>15.4830628687032</v>
      </c>
      <c r="BC1236">
        <v>23.4946877321971</v>
      </c>
      <c r="BD1236">
        <v>18.5522996864531</v>
      </c>
      <c r="BE1236">
        <v>9.4796010879419796</v>
      </c>
      <c r="BF1236">
        <v>15.5011551448374</v>
      </c>
      <c r="BG1236">
        <v>21.6828291690389</v>
      </c>
      <c r="BH1236">
        <v>22.958043787386</v>
      </c>
      <c r="BI1236">
        <v>9.6981737080573396</v>
      </c>
      <c r="BJ1236">
        <v>15.3781185031185</v>
      </c>
      <c r="BK1236">
        <v>24.314631072968101</v>
      </c>
      <c r="BL1236">
        <v>19.0062247755009</v>
      </c>
    </row>
    <row r="1237" spans="1:64" x14ac:dyDescent="0.25">
      <c r="A1237" s="15" t="str">
        <f t="shared" si="38"/>
        <v>Brokered Dep / Liab--38077</v>
      </c>
      <c r="B1237" s="15" t="str">
        <f t="shared" si="39"/>
        <v>Brokered Dep / Liab</v>
      </c>
      <c r="C1237">
        <v>19</v>
      </c>
      <c r="D1237" s="22">
        <v>38077</v>
      </c>
      <c r="E1237">
        <v>0</v>
      </c>
      <c r="F1237">
        <v>0</v>
      </c>
      <c r="G1237">
        <v>0</v>
      </c>
      <c r="H1237">
        <v>1.6507240400116201</v>
      </c>
      <c r="I1237">
        <v>0</v>
      </c>
      <c r="J1237">
        <v>0</v>
      </c>
      <c r="K1237">
        <v>0.23162229189087999</v>
      </c>
      <c r="L1237">
        <v>1.5312047200925001</v>
      </c>
      <c r="M1237">
        <v>0</v>
      </c>
      <c r="N1237">
        <v>0</v>
      </c>
      <c r="O1237">
        <v>0</v>
      </c>
      <c r="P1237">
        <v>1.4457652910016801</v>
      </c>
      <c r="Q1237">
        <v>0</v>
      </c>
      <c r="R1237">
        <v>0</v>
      </c>
      <c r="S1237">
        <v>0</v>
      </c>
      <c r="T1237">
        <v>0.75372194719868102</v>
      </c>
      <c r="U1237">
        <v>0</v>
      </c>
      <c r="V1237">
        <v>0</v>
      </c>
      <c r="W1237">
        <v>0.72495606326889295</v>
      </c>
      <c r="X1237">
        <v>1.9063770939967499</v>
      </c>
      <c r="Y1237">
        <v>0</v>
      </c>
      <c r="Z1237">
        <v>0</v>
      </c>
      <c r="AA1237">
        <v>0</v>
      </c>
      <c r="AB1237">
        <v>1.21659043374108</v>
      </c>
      <c r="AC1237">
        <v>0</v>
      </c>
      <c r="AD1237">
        <v>0</v>
      </c>
      <c r="AE1237">
        <v>0</v>
      </c>
      <c r="AF1237">
        <v>0.70626261909521004</v>
      </c>
      <c r="AG1237">
        <v>0</v>
      </c>
      <c r="AH1237">
        <v>0</v>
      </c>
      <c r="AI1237">
        <v>0</v>
      </c>
      <c r="AJ1237">
        <v>1.85553189002468</v>
      </c>
      <c r="AK1237">
        <v>0</v>
      </c>
      <c r="AL1237">
        <v>0</v>
      </c>
      <c r="AM1237">
        <v>2.6656402936212098</v>
      </c>
      <c r="AN1237">
        <v>2.0267631205994299</v>
      </c>
      <c r="AO1237">
        <v>0</v>
      </c>
      <c r="AP1237">
        <v>0</v>
      </c>
      <c r="AQ1237">
        <v>0</v>
      </c>
      <c r="AR1237">
        <v>1.0585203961220799</v>
      </c>
      <c r="AS1237">
        <v>0</v>
      </c>
      <c r="AT1237">
        <v>0</v>
      </c>
      <c r="AU1237">
        <v>1.7178552837064001</v>
      </c>
      <c r="AV1237">
        <v>2.1228858516756501</v>
      </c>
      <c r="AW1237">
        <v>0</v>
      </c>
      <c r="AX1237">
        <v>0</v>
      </c>
      <c r="AY1237">
        <v>0</v>
      </c>
      <c r="AZ1237">
        <v>0.82888418681152098</v>
      </c>
      <c r="BA1237">
        <v>0</v>
      </c>
      <c r="BB1237">
        <v>0</v>
      </c>
      <c r="BC1237">
        <v>1.5532315049818799</v>
      </c>
      <c r="BD1237">
        <v>2.1920054117952898</v>
      </c>
      <c r="BE1237">
        <v>0</v>
      </c>
      <c r="BF1237">
        <v>0</v>
      </c>
      <c r="BG1237">
        <v>0.35902085222121499</v>
      </c>
      <c r="BH1237">
        <v>1.7812843035152299</v>
      </c>
      <c r="BI1237">
        <v>0</v>
      </c>
      <c r="BJ1237">
        <v>0</v>
      </c>
      <c r="BK1237">
        <v>1.8687127017354099</v>
      </c>
      <c r="BL1237">
        <v>2.8072340530980702</v>
      </c>
    </row>
    <row r="1238" spans="1:64" x14ac:dyDescent="0.25">
      <c r="A1238" s="15" t="str">
        <f t="shared" si="38"/>
        <v>Liquid Assets / Assets--38077</v>
      </c>
      <c r="B1238" s="15" t="str">
        <f t="shared" si="39"/>
        <v>Liquid Assets / Assets</v>
      </c>
      <c r="C1238">
        <v>20</v>
      </c>
      <c r="D1238" s="22">
        <v>38077</v>
      </c>
      <c r="E1238">
        <v>10.337405500929901</v>
      </c>
      <c r="F1238">
        <v>20.6628422568314</v>
      </c>
      <c r="G1238">
        <v>30.833370854018501</v>
      </c>
      <c r="H1238">
        <v>20.679830581393102</v>
      </c>
      <c r="I1238">
        <v>9.6997031598931205</v>
      </c>
      <c r="J1238">
        <v>18.682895715956199</v>
      </c>
      <c r="K1238">
        <v>29.221503457506099</v>
      </c>
      <c r="L1238">
        <v>20.758059540215701</v>
      </c>
      <c r="M1238">
        <v>10.3954330743047</v>
      </c>
      <c r="N1238">
        <v>18.5958571496808</v>
      </c>
      <c r="O1238">
        <v>29.851102207884601</v>
      </c>
      <c r="P1238">
        <v>21.2103973189908</v>
      </c>
      <c r="Q1238">
        <v>18.311879674454801</v>
      </c>
      <c r="R1238">
        <v>23.455725682572702</v>
      </c>
      <c r="S1238">
        <v>35.443309797805703</v>
      </c>
      <c r="T1238">
        <v>26.499982326715699</v>
      </c>
      <c r="U1238">
        <v>9.27717007333057</v>
      </c>
      <c r="V1238">
        <v>17.930223262137599</v>
      </c>
      <c r="W1238">
        <v>28.680213217907099</v>
      </c>
      <c r="X1238">
        <v>20.2950519428577</v>
      </c>
      <c r="Y1238">
        <v>13.2445994614495</v>
      </c>
      <c r="Z1238">
        <v>21.691698423372902</v>
      </c>
      <c r="AA1238">
        <v>30.982524964336701</v>
      </c>
      <c r="AB1238">
        <v>22.319260579976302</v>
      </c>
      <c r="AC1238">
        <v>10.003403485756101</v>
      </c>
      <c r="AD1238">
        <v>19.803311289092601</v>
      </c>
      <c r="AE1238">
        <v>29.8520999795563</v>
      </c>
      <c r="AF1238">
        <v>21.0855261921634</v>
      </c>
      <c r="AG1238">
        <v>7.7946363607753399</v>
      </c>
      <c r="AH1238">
        <v>16.570335872069901</v>
      </c>
      <c r="AI1238">
        <v>28.440270438240301</v>
      </c>
      <c r="AJ1238">
        <v>20.300659793176401</v>
      </c>
      <c r="AK1238">
        <v>11.7192143914837</v>
      </c>
      <c r="AL1238">
        <v>18.555113043302001</v>
      </c>
      <c r="AM1238">
        <v>30.9078178059541</v>
      </c>
      <c r="AN1238">
        <v>21.490069518721299</v>
      </c>
      <c r="AO1238">
        <v>12.085338883829801</v>
      </c>
      <c r="AP1238">
        <v>22.090467457195299</v>
      </c>
      <c r="AQ1238">
        <v>32.362728785357703</v>
      </c>
      <c r="AR1238">
        <v>23.5049501498989</v>
      </c>
      <c r="AS1238">
        <v>8.0685726017553794</v>
      </c>
      <c r="AT1238">
        <v>14.605246211308099</v>
      </c>
      <c r="AU1238">
        <v>24.591473600116199</v>
      </c>
      <c r="AV1238">
        <v>17.155506284951201</v>
      </c>
      <c r="AW1238">
        <v>12.1247444660853</v>
      </c>
      <c r="AX1238">
        <v>20.932420568615701</v>
      </c>
      <c r="AY1238">
        <v>30.428161249720201</v>
      </c>
      <c r="AZ1238">
        <v>22.088479951234898</v>
      </c>
      <c r="BA1238">
        <v>8.8854628862211005</v>
      </c>
      <c r="BB1238">
        <v>16.1508397591634</v>
      </c>
      <c r="BC1238">
        <v>28.127354823153301</v>
      </c>
      <c r="BD1238">
        <v>19.382559162457301</v>
      </c>
      <c r="BE1238">
        <v>16.107594855321999</v>
      </c>
      <c r="BF1238">
        <v>25.6958285876993</v>
      </c>
      <c r="BG1238">
        <v>35.502534272810699</v>
      </c>
      <c r="BH1238">
        <v>28.175579045780299</v>
      </c>
      <c r="BI1238">
        <v>7.8604659838519497</v>
      </c>
      <c r="BJ1238">
        <v>14.3135146904726</v>
      </c>
      <c r="BK1238">
        <v>21.919316387562901</v>
      </c>
      <c r="BL1238">
        <v>17.331010605116099</v>
      </c>
    </row>
    <row r="1239" spans="1:64" x14ac:dyDescent="0.25">
      <c r="A1239" s="15" t="str">
        <f t="shared" si="38"/>
        <v>Net Loan Growth (last 4 qtrs)--38077</v>
      </c>
      <c r="B1239" s="15" t="str">
        <f t="shared" si="39"/>
        <v>Net Loan Growth (last 4 qtrs)</v>
      </c>
      <c r="C1239">
        <v>21</v>
      </c>
      <c r="D1239" s="22">
        <v>38077</v>
      </c>
      <c r="E1239">
        <v>1.4750000000000001</v>
      </c>
      <c r="F1239">
        <v>6.6449999999999996</v>
      </c>
      <c r="G1239">
        <v>12.205</v>
      </c>
      <c r="H1239">
        <v>10.3810465116279</v>
      </c>
      <c r="I1239">
        <v>-0.08</v>
      </c>
      <c r="J1239">
        <v>6.43</v>
      </c>
      <c r="K1239">
        <v>15.025</v>
      </c>
      <c r="L1239">
        <v>8.6668176100628909</v>
      </c>
      <c r="M1239">
        <v>-0.41499999999999998</v>
      </c>
      <c r="N1239">
        <v>6.73</v>
      </c>
      <c r="O1239">
        <v>16.37</v>
      </c>
      <c r="P1239">
        <v>10.336178180343399</v>
      </c>
      <c r="Q1239">
        <v>1.165</v>
      </c>
      <c r="R1239">
        <v>5.9</v>
      </c>
      <c r="S1239">
        <v>10.65</v>
      </c>
      <c r="T1239">
        <v>6.3995652173912996</v>
      </c>
      <c r="U1239">
        <v>0.46</v>
      </c>
      <c r="V1239">
        <v>7.46</v>
      </c>
      <c r="W1239">
        <v>16.73</v>
      </c>
      <c r="X1239">
        <v>10.493123595505599</v>
      </c>
      <c r="Y1239">
        <v>1.085</v>
      </c>
      <c r="Z1239">
        <v>6.4450000000000003</v>
      </c>
      <c r="AA1239">
        <v>13.172499999999999</v>
      </c>
      <c r="AB1239">
        <v>11.519342105263201</v>
      </c>
      <c r="AC1239">
        <v>-2.4449999999999998</v>
      </c>
      <c r="AD1239">
        <v>4.2450000000000001</v>
      </c>
      <c r="AE1239">
        <v>11.4975</v>
      </c>
      <c r="AF1239">
        <v>5.1675510204081601</v>
      </c>
      <c r="AG1239">
        <v>-2.3849999999999998</v>
      </c>
      <c r="AH1239">
        <v>4.7300000000000004</v>
      </c>
      <c r="AI1239">
        <v>12.675000000000001</v>
      </c>
      <c r="AJ1239">
        <v>8.2820689655172401</v>
      </c>
      <c r="AK1239">
        <v>0.48499999999999999</v>
      </c>
      <c r="AL1239">
        <v>5.92</v>
      </c>
      <c r="AM1239">
        <v>12.045</v>
      </c>
      <c r="AN1239">
        <v>9.2066197183098595</v>
      </c>
      <c r="AO1239">
        <v>-2.38</v>
      </c>
      <c r="AP1239">
        <v>3.76</v>
      </c>
      <c r="AQ1239">
        <v>10.0725</v>
      </c>
      <c r="AR1239">
        <v>4.3605999999999998</v>
      </c>
      <c r="AS1239">
        <v>3.98</v>
      </c>
      <c r="AT1239">
        <v>10.085000000000001</v>
      </c>
      <c r="AU1239">
        <v>18.5625</v>
      </c>
      <c r="AV1239">
        <v>13.060973451327399</v>
      </c>
      <c r="AW1239">
        <v>0.95499999999999996</v>
      </c>
      <c r="AX1239">
        <v>6.5350000000000001</v>
      </c>
      <c r="AY1239">
        <v>13.48</v>
      </c>
      <c r="AZ1239">
        <v>8.8204891304347797</v>
      </c>
      <c r="BA1239">
        <v>1.3374999999999999</v>
      </c>
      <c r="BB1239">
        <v>9.98</v>
      </c>
      <c r="BC1239">
        <v>19.057500000000001</v>
      </c>
      <c r="BD1239">
        <v>12.2539887640449</v>
      </c>
      <c r="BE1239">
        <v>-1.7649999999999999</v>
      </c>
      <c r="BF1239">
        <v>3.2050000000000001</v>
      </c>
      <c r="BG1239">
        <v>7.4675000000000002</v>
      </c>
      <c r="BH1239">
        <v>21.266818181818198</v>
      </c>
      <c r="BI1239">
        <v>5.5250000000000004</v>
      </c>
      <c r="BJ1239">
        <v>13.61</v>
      </c>
      <c r="BK1239">
        <v>22.074999999999999</v>
      </c>
      <c r="BL1239">
        <v>17.6677777777778</v>
      </c>
    </row>
    <row r="1240" spans="1:64" x14ac:dyDescent="0.25">
      <c r="A1240" s="15" t="str">
        <f t="shared" si="38"/>
        <v>Banks w/ Loan Growth (last 4 qtrs)--38077</v>
      </c>
      <c r="B1240" s="15" t="str">
        <f t="shared" si="39"/>
        <v>Banks w/ Loan Growth (last 4 qtrs)</v>
      </c>
      <c r="C1240">
        <v>22</v>
      </c>
      <c r="D1240" s="22">
        <v>38077</v>
      </c>
      <c r="F1240">
        <v>79.069767441860506</v>
      </c>
      <c r="J1240">
        <v>73.690621193666303</v>
      </c>
      <c r="N1240">
        <v>72.060158174510605</v>
      </c>
      <c r="R1240">
        <v>82.608695652173907</v>
      </c>
      <c r="V1240">
        <v>75.271149674620403</v>
      </c>
      <c r="Z1240">
        <v>81.818181818181799</v>
      </c>
      <c r="AD1240">
        <v>64</v>
      </c>
      <c r="AH1240">
        <v>64.772727272727295</v>
      </c>
      <c r="AI1240"/>
      <c r="AK1240"/>
      <c r="AL1240">
        <v>77.464788732394396</v>
      </c>
      <c r="AP1240">
        <v>64.145658263305293</v>
      </c>
      <c r="AT1240">
        <v>83.514099783080297</v>
      </c>
      <c r="AX1240">
        <v>80.645161290322605</v>
      </c>
      <c r="BB1240">
        <v>77.049180327868896</v>
      </c>
      <c r="BF1240">
        <v>65.306122448979593</v>
      </c>
      <c r="BJ1240">
        <v>83.739837398373993</v>
      </c>
    </row>
    <row r="1241" spans="1:64" x14ac:dyDescent="0.25">
      <c r="A1241" s="15" t="str">
        <f t="shared" si="38"/>
        <v>Equity / Assets--38168</v>
      </c>
      <c r="B1241" s="15" t="str">
        <f t="shared" si="39"/>
        <v>Equity / Assets</v>
      </c>
      <c r="C1241">
        <v>1</v>
      </c>
      <c r="D1241" s="22">
        <v>38168</v>
      </c>
      <c r="E1241">
        <v>8.8287615637701098</v>
      </c>
      <c r="F1241">
        <v>9.5938776166436206</v>
      </c>
      <c r="G1241">
        <v>11.3660997358658</v>
      </c>
      <c r="H1241">
        <v>10.727960800444601</v>
      </c>
      <c r="I1241">
        <v>8.3616469128761004</v>
      </c>
      <c r="J1241">
        <v>9.6668212739641302</v>
      </c>
      <c r="K1241">
        <v>11.7111603833781</v>
      </c>
      <c r="L1241">
        <v>10.5299343352113</v>
      </c>
      <c r="M1241">
        <v>8.1314919338939795</v>
      </c>
      <c r="N1241">
        <v>9.5201708736924608</v>
      </c>
      <c r="O1241">
        <v>11.8032346356903</v>
      </c>
      <c r="P1241">
        <v>10.6057138096974</v>
      </c>
      <c r="Q1241">
        <v>9.1895255083582299</v>
      </c>
      <c r="R1241">
        <v>10.2119510498946</v>
      </c>
      <c r="S1241">
        <v>11.0620582084877</v>
      </c>
      <c r="T1241">
        <v>10.673891566156</v>
      </c>
      <c r="U1241">
        <v>8.2464524424791907</v>
      </c>
      <c r="V1241">
        <v>9.4968798751950096</v>
      </c>
      <c r="W1241">
        <v>11.4682841059066</v>
      </c>
      <c r="X1241">
        <v>10.2907253634729</v>
      </c>
      <c r="Y1241">
        <v>8.3382992705371901</v>
      </c>
      <c r="Z1241">
        <v>9.4397124326013895</v>
      </c>
      <c r="AA1241">
        <v>11.048458488895699</v>
      </c>
      <c r="AB1241">
        <v>10.2615597027629</v>
      </c>
      <c r="AC1241">
        <v>8.3597316171508709</v>
      </c>
      <c r="AD1241">
        <v>9.7732849860066704</v>
      </c>
      <c r="AE1241">
        <v>11.6642573615465</v>
      </c>
      <c r="AF1241">
        <v>10.2928709854364</v>
      </c>
      <c r="AG1241">
        <v>9.2318458435543196</v>
      </c>
      <c r="AH1241">
        <v>10.855408310138399</v>
      </c>
      <c r="AI1241">
        <v>15.0216169846185</v>
      </c>
      <c r="AJ1241">
        <v>13.8116547556619</v>
      </c>
      <c r="AK1241">
        <v>8.2609484513673195</v>
      </c>
      <c r="AL1241">
        <v>9.5950438198851593</v>
      </c>
      <c r="AM1241">
        <v>11.7478751876556</v>
      </c>
      <c r="AN1241">
        <v>10.5389539978394</v>
      </c>
      <c r="AO1241">
        <v>8.61259574747878</v>
      </c>
      <c r="AP1241">
        <v>10.009896997153101</v>
      </c>
      <c r="AQ1241">
        <v>12.3439687811693</v>
      </c>
      <c r="AR1241">
        <v>10.806505392162499</v>
      </c>
      <c r="AS1241">
        <v>8.2536346600472204</v>
      </c>
      <c r="AT1241">
        <v>9.3914516268231605</v>
      </c>
      <c r="AU1241">
        <v>11.024595890404999</v>
      </c>
      <c r="AV1241">
        <v>9.9073258184062603</v>
      </c>
      <c r="AW1241">
        <v>7.90584157338178</v>
      </c>
      <c r="AX1241">
        <v>9.3806104129263908</v>
      </c>
      <c r="AY1241">
        <v>10.5589711771674</v>
      </c>
      <c r="AZ1241">
        <v>9.7345356355538293</v>
      </c>
      <c r="BA1241">
        <v>8.2412631624423707</v>
      </c>
      <c r="BB1241">
        <v>9.6326242559711499</v>
      </c>
      <c r="BC1241">
        <v>11.4261330604017</v>
      </c>
      <c r="BD1241">
        <v>10.439237169179</v>
      </c>
      <c r="BE1241">
        <v>9.3228163751663899</v>
      </c>
      <c r="BF1241">
        <v>10.931441377963001</v>
      </c>
      <c r="BG1241">
        <v>17.835795025711001</v>
      </c>
      <c r="BH1241">
        <v>18.1844381827744</v>
      </c>
      <c r="BI1241">
        <v>8.1594604227784906</v>
      </c>
      <c r="BJ1241">
        <v>9.3048149233323603</v>
      </c>
      <c r="BK1241">
        <v>10.601644407708701</v>
      </c>
      <c r="BL1241">
        <v>10.593344841196901</v>
      </c>
    </row>
    <row r="1242" spans="1:64" x14ac:dyDescent="0.25">
      <c r="A1242" s="15" t="str">
        <f t="shared" si="38"/>
        <v>Total Risk Based Capital Ratio--38168</v>
      </c>
      <c r="B1242" s="15" t="str">
        <f t="shared" si="39"/>
        <v>Total Risk Based Capital Ratio</v>
      </c>
      <c r="C1242">
        <v>2</v>
      </c>
      <c r="D1242" s="22">
        <v>38168</v>
      </c>
      <c r="E1242">
        <v>12.51</v>
      </c>
      <c r="F1242">
        <v>14.1</v>
      </c>
      <c r="G1242">
        <v>17.364999999999998</v>
      </c>
      <c r="H1242">
        <v>16.111494252873602</v>
      </c>
      <c r="I1242">
        <v>11.785</v>
      </c>
      <c r="J1242">
        <v>13.88</v>
      </c>
      <c r="K1242">
        <v>17.934999999999999</v>
      </c>
      <c r="L1242">
        <v>15.728438661709999</v>
      </c>
      <c r="M1242">
        <v>11.99</v>
      </c>
      <c r="N1242">
        <v>14.51</v>
      </c>
      <c r="O1242">
        <v>19.27</v>
      </c>
      <c r="P1242">
        <v>17.2203845133917</v>
      </c>
      <c r="Q1242">
        <v>13.705</v>
      </c>
      <c r="R1242">
        <v>14.58</v>
      </c>
      <c r="S1242">
        <v>18.805</v>
      </c>
      <c r="T1242">
        <v>16.89</v>
      </c>
      <c r="U1242">
        <v>11.61</v>
      </c>
      <c r="V1242">
        <v>13.44</v>
      </c>
      <c r="W1242">
        <v>16.565000000000001</v>
      </c>
      <c r="X1242">
        <v>15.0982417582418</v>
      </c>
      <c r="Y1242">
        <v>12.29</v>
      </c>
      <c r="Z1242">
        <v>13.76</v>
      </c>
      <c r="AA1242">
        <v>17.61</v>
      </c>
      <c r="AB1242">
        <v>15.568311688311701</v>
      </c>
      <c r="AC1242">
        <v>11.397500000000001</v>
      </c>
      <c r="AD1242">
        <v>14.695</v>
      </c>
      <c r="AE1242">
        <v>17.97</v>
      </c>
      <c r="AF1242">
        <v>15.7967346938776</v>
      </c>
      <c r="AG1242">
        <v>12.994999999999999</v>
      </c>
      <c r="AH1242">
        <v>16.28</v>
      </c>
      <c r="AI1242">
        <v>23.727499999999999</v>
      </c>
      <c r="AJ1242">
        <v>24.2440909090909</v>
      </c>
      <c r="AK1242">
        <v>12.615</v>
      </c>
      <c r="AL1242">
        <v>15.27</v>
      </c>
      <c r="AM1242">
        <v>19.204999999999998</v>
      </c>
      <c r="AN1242">
        <v>16.460140845070399</v>
      </c>
      <c r="AO1242">
        <v>12.27</v>
      </c>
      <c r="AP1242">
        <v>15.105</v>
      </c>
      <c r="AQ1242">
        <v>19.272500000000001</v>
      </c>
      <c r="AR1242">
        <v>16.710282485875702</v>
      </c>
      <c r="AS1242">
        <v>11.285</v>
      </c>
      <c r="AT1242">
        <v>12.87</v>
      </c>
      <c r="AU1242">
        <v>15.32</v>
      </c>
      <c r="AV1242">
        <v>13.928496732026099</v>
      </c>
      <c r="AW1242">
        <v>12.41</v>
      </c>
      <c r="AX1242">
        <v>14.35</v>
      </c>
      <c r="AY1242">
        <v>18.309999999999999</v>
      </c>
      <c r="AZ1242">
        <v>16.067094972067</v>
      </c>
      <c r="BA1242">
        <v>11.467499999999999</v>
      </c>
      <c r="BB1242">
        <v>13.465</v>
      </c>
      <c r="BC1242">
        <v>16.942499999999999</v>
      </c>
      <c r="BD1242">
        <v>15.0395</v>
      </c>
      <c r="BE1242">
        <v>13.73</v>
      </c>
      <c r="BF1242">
        <v>15.895</v>
      </c>
      <c r="BG1242">
        <v>23.704999999999998</v>
      </c>
      <c r="BH1242">
        <v>39.486400000000003</v>
      </c>
      <c r="BI1242">
        <v>10.89</v>
      </c>
      <c r="BJ1242">
        <v>12.58</v>
      </c>
      <c r="BK1242">
        <v>14.82</v>
      </c>
      <c r="BL1242">
        <v>15.101056910569101</v>
      </c>
    </row>
    <row r="1243" spans="1:64" x14ac:dyDescent="0.25">
      <c r="A1243" s="15" t="str">
        <f t="shared" si="38"/>
        <v>Tier 1 Leverage Ratio--38168</v>
      </c>
      <c r="B1243" s="15" t="str">
        <f t="shared" si="39"/>
        <v>Tier 1 Leverage Ratio</v>
      </c>
      <c r="C1243">
        <v>3</v>
      </c>
      <c r="D1243" s="22">
        <v>38168</v>
      </c>
      <c r="E1243">
        <v>8.625</v>
      </c>
      <c r="F1243">
        <v>9.39</v>
      </c>
      <c r="G1243">
        <v>10.71</v>
      </c>
      <c r="H1243">
        <v>10.481609195402299</v>
      </c>
      <c r="I1243">
        <v>8.26</v>
      </c>
      <c r="J1243">
        <v>9.42</v>
      </c>
      <c r="K1243">
        <v>11.25</v>
      </c>
      <c r="L1243">
        <v>10.318203221809201</v>
      </c>
      <c r="M1243">
        <v>8.0500000000000007</v>
      </c>
      <c r="N1243">
        <v>9.26</v>
      </c>
      <c r="O1243">
        <v>11.44</v>
      </c>
      <c r="P1243">
        <v>10.436355078228599</v>
      </c>
      <c r="Q1243">
        <v>8.75</v>
      </c>
      <c r="R1243">
        <v>9.84</v>
      </c>
      <c r="S1243">
        <v>10.925000000000001</v>
      </c>
      <c r="T1243">
        <v>10.4539130434783</v>
      </c>
      <c r="U1243">
        <v>8.1549999999999994</v>
      </c>
      <c r="V1243">
        <v>9.2100000000000009</v>
      </c>
      <c r="W1243">
        <v>10.7</v>
      </c>
      <c r="X1243">
        <v>10.0530549450549</v>
      </c>
      <c r="Y1243">
        <v>8.33</v>
      </c>
      <c r="Z1243">
        <v>9.2799999999999994</v>
      </c>
      <c r="AA1243">
        <v>10.93</v>
      </c>
      <c r="AB1243">
        <v>10.2192207792208</v>
      </c>
      <c r="AC1243">
        <v>8.1950000000000003</v>
      </c>
      <c r="AD1243">
        <v>9.4250000000000007</v>
      </c>
      <c r="AE1243">
        <v>11.317500000000001</v>
      </c>
      <c r="AF1243">
        <v>10.043469387755099</v>
      </c>
      <c r="AG1243">
        <v>9.16</v>
      </c>
      <c r="AH1243">
        <v>11.01</v>
      </c>
      <c r="AI1243">
        <v>14.88</v>
      </c>
      <c r="AJ1243">
        <v>13.578749999999999</v>
      </c>
      <c r="AK1243">
        <v>8.2650000000000006</v>
      </c>
      <c r="AL1243">
        <v>9.7100000000000009</v>
      </c>
      <c r="AM1243">
        <v>11.955</v>
      </c>
      <c r="AN1243">
        <v>10.549014084507</v>
      </c>
      <c r="AO1243">
        <v>8.3674999999999997</v>
      </c>
      <c r="AP1243">
        <v>9.8699999999999992</v>
      </c>
      <c r="AQ1243">
        <v>12.135</v>
      </c>
      <c r="AR1243">
        <v>10.6459039548023</v>
      </c>
      <c r="AS1243">
        <v>8.125</v>
      </c>
      <c r="AT1243">
        <v>9.0500000000000007</v>
      </c>
      <c r="AU1243">
        <v>10.404999999999999</v>
      </c>
      <c r="AV1243">
        <v>9.6188453159041405</v>
      </c>
      <c r="AW1243">
        <v>7.97</v>
      </c>
      <c r="AX1243">
        <v>9.2899999999999991</v>
      </c>
      <c r="AY1243">
        <v>10.46</v>
      </c>
      <c r="AZ1243">
        <v>9.7026256983240202</v>
      </c>
      <c r="BA1243">
        <v>8.1850000000000005</v>
      </c>
      <c r="BB1243">
        <v>9.2750000000000004</v>
      </c>
      <c r="BC1243">
        <v>11.0725</v>
      </c>
      <c r="BD1243">
        <v>10.1587777777778</v>
      </c>
      <c r="BE1243">
        <v>8.8650000000000002</v>
      </c>
      <c r="BF1243">
        <v>10.425000000000001</v>
      </c>
      <c r="BG1243">
        <v>18.125</v>
      </c>
      <c r="BH1243">
        <v>17.783000000000001</v>
      </c>
      <c r="BI1243">
        <v>8.18</v>
      </c>
      <c r="BJ1243">
        <v>9.18</v>
      </c>
      <c r="BK1243">
        <v>10.33</v>
      </c>
      <c r="BL1243">
        <v>10.7466666666667</v>
      </c>
    </row>
    <row r="1244" spans="1:64" x14ac:dyDescent="0.25">
      <c r="A1244" s="15" t="str">
        <f t="shared" si="38"/>
        <v>ALLL / Nonaccrual Loans--38168</v>
      </c>
      <c r="B1244" s="15" t="str">
        <f t="shared" si="39"/>
        <v>ALLL / Nonaccrual Loans</v>
      </c>
      <c r="C1244">
        <v>4</v>
      </c>
      <c r="D1244" s="22">
        <v>38168</v>
      </c>
      <c r="E1244">
        <v>144.07272464047901</v>
      </c>
      <c r="F1244">
        <v>363.33333333333297</v>
      </c>
      <c r="G1244">
        <v>1158.1193040596499</v>
      </c>
      <c r="H1244">
        <v>1531.35902368646</v>
      </c>
      <c r="I1244">
        <v>119.15584415584399</v>
      </c>
      <c r="J1244">
        <v>238.62068965517199</v>
      </c>
      <c r="K1244">
        <v>764.17910447761199</v>
      </c>
      <c r="L1244">
        <v>1183.5043213193401</v>
      </c>
      <c r="M1244">
        <v>129.12851807719699</v>
      </c>
      <c r="N1244">
        <v>276.349386155589</v>
      </c>
      <c r="O1244">
        <v>718.70759364253195</v>
      </c>
      <c r="P1244">
        <v>963.21151277809895</v>
      </c>
      <c r="Q1244">
        <v>125.531763341692</v>
      </c>
      <c r="R1244">
        <v>196.27052902444601</v>
      </c>
      <c r="S1244">
        <v>615.74897400820805</v>
      </c>
      <c r="T1244">
        <v>449.24824210801199</v>
      </c>
      <c r="U1244">
        <v>119.15584415584399</v>
      </c>
      <c r="V1244">
        <v>247.222222222222</v>
      </c>
      <c r="W1244">
        <v>853.33333333333303</v>
      </c>
      <c r="X1244">
        <v>1268.47823316312</v>
      </c>
      <c r="Y1244">
        <v>113.008494934292</v>
      </c>
      <c r="Z1244">
        <v>214.69387755101999</v>
      </c>
      <c r="AA1244">
        <v>700.24967024684395</v>
      </c>
      <c r="AB1244">
        <v>1052.78278720409</v>
      </c>
      <c r="AC1244">
        <v>141.091133693014</v>
      </c>
      <c r="AD1244">
        <v>238.62068965517199</v>
      </c>
      <c r="AE1244">
        <v>755.12326010397396</v>
      </c>
      <c r="AF1244">
        <v>6281.6912341922798</v>
      </c>
      <c r="AG1244">
        <v>163.931316761505</v>
      </c>
      <c r="AH1244">
        <v>497.05454799750601</v>
      </c>
      <c r="AI1244">
        <v>1383.2452265602701</v>
      </c>
      <c r="AJ1244">
        <v>2452.4609280894401</v>
      </c>
      <c r="AK1244">
        <v>66.121308858738999</v>
      </c>
      <c r="AL1244">
        <v>145.73346116970299</v>
      </c>
      <c r="AM1244">
        <v>328.57142857142901</v>
      </c>
      <c r="AN1244">
        <v>1630.86832937696</v>
      </c>
      <c r="AO1244">
        <v>127.889222159594</v>
      </c>
      <c r="AP1244">
        <v>230</v>
      </c>
      <c r="AQ1244">
        <v>665.54621848739498</v>
      </c>
      <c r="AR1244">
        <v>1080.63022638644</v>
      </c>
      <c r="AS1244">
        <v>121.67439787871901</v>
      </c>
      <c r="AT1244">
        <v>247.12643678160899</v>
      </c>
      <c r="AU1244">
        <v>700.24967024684395</v>
      </c>
      <c r="AV1244">
        <v>1152.98050688226</v>
      </c>
      <c r="AW1244">
        <v>89.021040974529299</v>
      </c>
      <c r="AX1244">
        <v>213.16379955123401</v>
      </c>
      <c r="AY1244">
        <v>604.95901639344299</v>
      </c>
      <c r="AZ1244">
        <v>1035.65717663494</v>
      </c>
      <c r="BA1244">
        <v>98.183902637830897</v>
      </c>
      <c r="BB1244">
        <v>204.04452840920601</v>
      </c>
      <c r="BC1244">
        <v>677.04671143590804</v>
      </c>
      <c r="BD1244">
        <v>1304.03501056194</v>
      </c>
      <c r="BE1244">
        <v>209.69617148826001</v>
      </c>
      <c r="BF1244">
        <v>375.75757575757598</v>
      </c>
      <c r="BG1244">
        <v>1266.3475499092599</v>
      </c>
      <c r="BH1244">
        <v>1046.04213149665</v>
      </c>
      <c r="BI1244">
        <v>131.04289571042901</v>
      </c>
      <c r="BJ1244">
        <v>295.71031378260301</v>
      </c>
      <c r="BK1244">
        <v>955.02027774364001</v>
      </c>
      <c r="BL1244">
        <v>1545.5669615291099</v>
      </c>
    </row>
    <row r="1245" spans="1:64" x14ac:dyDescent="0.25">
      <c r="A1245" s="15" t="str">
        <f t="shared" si="38"/>
        <v>[NCL + OREO] / [Total Loans + OREO]--38168</v>
      </c>
      <c r="B1245" s="15" t="str">
        <f t="shared" si="39"/>
        <v>[NCL + OREO] / [Total Loans + OREO]</v>
      </c>
      <c r="C1245">
        <v>5</v>
      </c>
      <c r="D1245" s="22">
        <v>38168</v>
      </c>
      <c r="E1245">
        <v>0.43511119825974898</v>
      </c>
      <c r="F1245">
        <v>1.0420520409421601</v>
      </c>
      <c r="G1245">
        <v>1.8863288646165599</v>
      </c>
      <c r="H1245">
        <v>1.2772508056644301</v>
      </c>
      <c r="I1245">
        <v>0.27983981904074401</v>
      </c>
      <c r="J1245">
        <v>0.85125213698006397</v>
      </c>
      <c r="K1245">
        <v>1.7452298696216</v>
      </c>
      <c r="L1245">
        <v>1.2287979426979501</v>
      </c>
      <c r="M1245">
        <v>0.21750884315462099</v>
      </c>
      <c r="N1245">
        <v>0.72281252254580397</v>
      </c>
      <c r="O1245">
        <v>1.5890489260291301</v>
      </c>
      <c r="P1245">
        <v>1.1513198594490099</v>
      </c>
      <c r="Q1245">
        <v>0.88436859216753305</v>
      </c>
      <c r="R1245">
        <v>1.4456896133507999</v>
      </c>
      <c r="S1245">
        <v>2.4749291844083601</v>
      </c>
      <c r="T1245">
        <v>1.8124640626117099</v>
      </c>
      <c r="U1245">
        <v>0.164458227610187</v>
      </c>
      <c r="V1245">
        <v>0.70006781283657105</v>
      </c>
      <c r="W1245">
        <v>1.56056769330428</v>
      </c>
      <c r="X1245">
        <v>1.12169100841833</v>
      </c>
      <c r="Y1245">
        <v>0.42835023770709801</v>
      </c>
      <c r="Z1245">
        <v>1.0455997676444999</v>
      </c>
      <c r="AA1245">
        <v>2.0114209601541702</v>
      </c>
      <c r="AB1245">
        <v>1.4581162180713001</v>
      </c>
      <c r="AC1245">
        <v>0.415567333329382</v>
      </c>
      <c r="AD1245">
        <v>1.0392779464272099</v>
      </c>
      <c r="AE1245">
        <v>1.84081304450772</v>
      </c>
      <c r="AF1245">
        <v>1.2563812474506999</v>
      </c>
      <c r="AG1245">
        <v>0.28055065829300802</v>
      </c>
      <c r="AH1245">
        <v>0.93588057854435802</v>
      </c>
      <c r="AI1245">
        <v>1.6929821720973599</v>
      </c>
      <c r="AJ1245">
        <v>1.25610877137345</v>
      </c>
      <c r="AK1245">
        <v>0.48547699575348502</v>
      </c>
      <c r="AL1245">
        <v>1.3079097398553201</v>
      </c>
      <c r="AM1245">
        <v>2.4820185509002202</v>
      </c>
      <c r="AN1245">
        <v>1.63964215768356</v>
      </c>
      <c r="AO1245">
        <v>0.31020033063205799</v>
      </c>
      <c r="AP1245">
        <v>0.92411452510925796</v>
      </c>
      <c r="AQ1245">
        <v>1.7963355409444</v>
      </c>
      <c r="AR1245">
        <v>1.30772692309742</v>
      </c>
      <c r="AS1245">
        <v>0.23491960892347899</v>
      </c>
      <c r="AT1245">
        <v>0.76533261334607205</v>
      </c>
      <c r="AU1245">
        <v>1.4922051793320299</v>
      </c>
      <c r="AV1245">
        <v>1.0838435886516</v>
      </c>
      <c r="AW1245">
        <v>0.38051474180553302</v>
      </c>
      <c r="AX1245">
        <v>0.949254605139356</v>
      </c>
      <c r="AY1245">
        <v>2.2381181793426999</v>
      </c>
      <c r="AZ1245">
        <v>1.41429632025652</v>
      </c>
      <c r="BA1245">
        <v>0.229363631464056</v>
      </c>
      <c r="BB1245">
        <v>0.94662428398790099</v>
      </c>
      <c r="BC1245">
        <v>1.94609396016838</v>
      </c>
      <c r="BD1245">
        <v>1.4046617875747001</v>
      </c>
      <c r="BE1245">
        <v>0.117134534202889</v>
      </c>
      <c r="BF1245">
        <v>0.59452097847153096</v>
      </c>
      <c r="BG1245">
        <v>1.6826771407890599</v>
      </c>
      <c r="BH1245">
        <v>1.21378946599215</v>
      </c>
      <c r="BI1245">
        <v>0.12406052177134699</v>
      </c>
      <c r="BJ1245">
        <v>0.58452380045117303</v>
      </c>
      <c r="BK1245">
        <v>1.38585060390759</v>
      </c>
      <c r="BL1245">
        <v>0.93749087819844101</v>
      </c>
    </row>
    <row r="1246" spans="1:64" x14ac:dyDescent="0.25">
      <c r="A1246" s="15" t="str">
        <f t="shared" si="38"/>
        <v>[Noncurrent + Delinquent Loans] / [Capital + ALLL]--38168</v>
      </c>
      <c r="B1246" s="15" t="str">
        <f t="shared" si="39"/>
        <v>[Noncurrent + Delinquent Loans] / [Capital + ALLL]</v>
      </c>
      <c r="C1246">
        <v>6</v>
      </c>
      <c r="D1246" s="22">
        <v>38168</v>
      </c>
      <c r="E1246">
        <v>6.1212977669721003</v>
      </c>
      <c r="F1246">
        <v>11.352133044106999</v>
      </c>
      <c r="G1246">
        <v>18.389580433605001</v>
      </c>
      <c r="H1246">
        <v>13.358831845152499</v>
      </c>
      <c r="I1246">
        <v>5.35349629494839</v>
      </c>
      <c r="J1246">
        <v>10.926384163315801</v>
      </c>
      <c r="K1246">
        <v>18.879689748694499</v>
      </c>
      <c r="L1246">
        <v>13.1980291044922</v>
      </c>
      <c r="M1246">
        <v>3.88890435692349</v>
      </c>
      <c r="N1246">
        <v>8.8448994915386105</v>
      </c>
      <c r="O1246">
        <v>16.3873236100229</v>
      </c>
      <c r="P1246">
        <v>11.558283223370101</v>
      </c>
      <c r="Q1246">
        <v>9.9931238753831497</v>
      </c>
      <c r="R1246">
        <v>14.4307944307944</v>
      </c>
      <c r="S1246">
        <v>20.932434562376201</v>
      </c>
      <c r="T1246">
        <v>17.408759045594</v>
      </c>
      <c r="U1246">
        <v>4.4863312739605599</v>
      </c>
      <c r="V1246">
        <v>10.3154732098147</v>
      </c>
      <c r="W1246">
        <v>19.0110517996136</v>
      </c>
      <c r="X1246">
        <v>12.9691742847175</v>
      </c>
      <c r="Y1246">
        <v>6.4181874420043297</v>
      </c>
      <c r="Z1246">
        <v>12.804030937026999</v>
      </c>
      <c r="AA1246">
        <v>21.255237336148099</v>
      </c>
      <c r="AB1246">
        <v>15.3799705255256</v>
      </c>
      <c r="AC1246">
        <v>6.8876034099240204</v>
      </c>
      <c r="AD1246">
        <v>10.9042533042863</v>
      </c>
      <c r="AE1246">
        <v>16.6203273912692</v>
      </c>
      <c r="AF1246">
        <v>12.310071151497301</v>
      </c>
      <c r="AG1246">
        <v>3.24455469845255</v>
      </c>
      <c r="AH1246">
        <v>7.88287276222258</v>
      </c>
      <c r="AI1246">
        <v>14.6252187363951</v>
      </c>
      <c r="AJ1246">
        <v>10.559077399515401</v>
      </c>
      <c r="AK1246">
        <v>6.4012041123914196</v>
      </c>
      <c r="AL1246">
        <v>12.847965738758001</v>
      </c>
      <c r="AM1246">
        <v>27.602829611139899</v>
      </c>
      <c r="AN1246">
        <v>17.249763062583099</v>
      </c>
      <c r="AO1246">
        <v>5.0302953623772604</v>
      </c>
      <c r="AP1246">
        <v>10.945062268316001</v>
      </c>
      <c r="AQ1246">
        <v>18.804451843437999</v>
      </c>
      <c r="AR1246">
        <v>13.010343512798499</v>
      </c>
      <c r="AS1246">
        <v>5.6692006759379003</v>
      </c>
      <c r="AT1246">
        <v>10.9905660377358</v>
      </c>
      <c r="AU1246">
        <v>18.6204491792117</v>
      </c>
      <c r="AV1246">
        <v>13.2494274959411</v>
      </c>
      <c r="AW1246">
        <v>7.1090047393364904</v>
      </c>
      <c r="AX1246">
        <v>14.050880626223099</v>
      </c>
      <c r="AY1246">
        <v>23.913043478260899</v>
      </c>
      <c r="AZ1246">
        <v>17.290053813738101</v>
      </c>
      <c r="BA1246">
        <v>5.2672417727874397</v>
      </c>
      <c r="BB1246">
        <v>11.316466325721301</v>
      </c>
      <c r="BC1246">
        <v>19.963464038451001</v>
      </c>
      <c r="BD1246">
        <v>14.1048115857302</v>
      </c>
      <c r="BE1246">
        <v>1.7645071163167101</v>
      </c>
      <c r="BF1246">
        <v>6.8435434820810901</v>
      </c>
      <c r="BG1246">
        <v>14.0607196863673</v>
      </c>
      <c r="BH1246">
        <v>9.2557063633014494</v>
      </c>
      <c r="BI1246">
        <v>3.6659877800407301</v>
      </c>
      <c r="BJ1246">
        <v>8.42046177294832</v>
      </c>
      <c r="BK1246">
        <v>14.8735992656901</v>
      </c>
      <c r="BL1246">
        <v>10.662245595116</v>
      </c>
    </row>
    <row r="1247" spans="1:64" x14ac:dyDescent="0.25">
      <c r="A1247" s="15" t="str">
        <f t="shared" si="38"/>
        <v xml:space="preserve">  Ag [NCL+DQ] / [Capital + ALLL]--38168</v>
      </c>
      <c r="B1247" s="15" t="str">
        <f t="shared" si="39"/>
        <v xml:space="preserve">  Ag [NCL+DQ] / [Capital + ALLL]</v>
      </c>
      <c r="C1247">
        <v>7</v>
      </c>
      <c r="D1247" s="22">
        <v>38168</v>
      </c>
      <c r="E1247">
        <v>0</v>
      </c>
      <c r="F1247">
        <v>4.6208153106913397E-2</v>
      </c>
      <c r="G1247">
        <v>2.8048808285394098</v>
      </c>
      <c r="H1247">
        <v>2.1520903896764199</v>
      </c>
      <c r="I1247">
        <v>0</v>
      </c>
      <c r="J1247">
        <v>0</v>
      </c>
      <c r="K1247">
        <v>2.3878733170575899</v>
      </c>
      <c r="L1247">
        <v>1.86835027517422</v>
      </c>
      <c r="M1247">
        <v>0</v>
      </c>
      <c r="N1247">
        <v>0</v>
      </c>
      <c r="O1247">
        <v>0.54720093873847797</v>
      </c>
      <c r="P1247">
        <v>0.97954532551310003</v>
      </c>
      <c r="Q1247">
        <v>0</v>
      </c>
      <c r="R1247">
        <v>0</v>
      </c>
      <c r="S1247">
        <v>0</v>
      </c>
      <c r="T1247">
        <v>2.4079060349679101E-2</v>
      </c>
      <c r="U1247">
        <v>0</v>
      </c>
      <c r="V1247">
        <v>0</v>
      </c>
      <c r="W1247">
        <v>1.43580779294182</v>
      </c>
      <c r="X1247">
        <v>1.45638865303903</v>
      </c>
      <c r="Y1247">
        <v>0</v>
      </c>
      <c r="Z1247">
        <v>0.15791032009737799</v>
      </c>
      <c r="AA1247">
        <v>2.8769841269841301</v>
      </c>
      <c r="AB1247">
        <v>2.9497217558572899</v>
      </c>
      <c r="AC1247">
        <v>0.20937245814085501</v>
      </c>
      <c r="AD1247">
        <v>2.7315432987460602</v>
      </c>
      <c r="AE1247">
        <v>6.5265220012055503</v>
      </c>
      <c r="AF1247">
        <v>3.73745117836107</v>
      </c>
      <c r="AG1247">
        <v>0</v>
      </c>
      <c r="AH1247">
        <v>0.584233926947197</v>
      </c>
      <c r="AI1247">
        <v>2.5127396526806498</v>
      </c>
      <c r="AJ1247">
        <v>2.33238879563363</v>
      </c>
      <c r="AK1247">
        <v>0</v>
      </c>
      <c r="AL1247">
        <v>0</v>
      </c>
      <c r="AM1247">
        <v>0.96669131066849601</v>
      </c>
      <c r="AN1247">
        <v>1.85482362396025</v>
      </c>
      <c r="AO1247">
        <v>0</v>
      </c>
      <c r="AP1247">
        <v>1.91609734977338</v>
      </c>
      <c r="AQ1247">
        <v>5.7037824235056096</v>
      </c>
      <c r="AR1247">
        <v>3.5615957448549498</v>
      </c>
      <c r="AS1247">
        <v>0</v>
      </c>
      <c r="AT1247">
        <v>0</v>
      </c>
      <c r="AU1247">
        <v>1.9732096262933601</v>
      </c>
      <c r="AV1247">
        <v>1.69147638766977</v>
      </c>
      <c r="AW1247">
        <v>0</v>
      </c>
      <c r="AX1247">
        <v>0</v>
      </c>
      <c r="AY1247">
        <v>0.54143646408839796</v>
      </c>
      <c r="AZ1247">
        <v>1.0385356785436699</v>
      </c>
      <c r="BA1247">
        <v>0</v>
      </c>
      <c r="BB1247">
        <v>0</v>
      </c>
      <c r="BC1247">
        <v>0.47164748326448502</v>
      </c>
      <c r="BD1247">
        <v>1.0691245284513899</v>
      </c>
      <c r="BE1247">
        <v>0</v>
      </c>
      <c r="BF1247">
        <v>0</v>
      </c>
      <c r="BG1247">
        <v>0.60090433531244702</v>
      </c>
      <c r="BH1247">
        <v>1.23149844977712</v>
      </c>
      <c r="BI1247">
        <v>0</v>
      </c>
      <c r="BJ1247">
        <v>0</v>
      </c>
      <c r="BK1247">
        <v>0</v>
      </c>
      <c r="BL1247">
        <v>0.330332536167391</v>
      </c>
    </row>
    <row r="1248" spans="1:64" x14ac:dyDescent="0.25">
      <c r="A1248" s="15" t="str">
        <f t="shared" si="38"/>
        <v xml:space="preserve">  CLD [NCL+DQ] / [Capital + ALLL]--38168</v>
      </c>
      <c r="B1248" s="15" t="str">
        <f t="shared" si="39"/>
        <v xml:space="preserve">  CLD [NCL+DQ] / [Capital + ALLL]</v>
      </c>
      <c r="C1248">
        <v>8</v>
      </c>
      <c r="D1248" s="22">
        <v>38168</v>
      </c>
      <c r="E1248">
        <v>0</v>
      </c>
      <c r="F1248">
        <v>0</v>
      </c>
      <c r="G1248">
        <v>0.18684034845542899</v>
      </c>
      <c r="H1248">
        <v>0.81970802817199895</v>
      </c>
      <c r="I1248">
        <v>0</v>
      </c>
      <c r="J1248">
        <v>0</v>
      </c>
      <c r="K1248">
        <v>0</v>
      </c>
      <c r="L1248">
        <v>0.44445998108078699</v>
      </c>
      <c r="M1248">
        <v>0</v>
      </c>
      <c r="N1248">
        <v>0</v>
      </c>
      <c r="O1248">
        <v>0.14945616836280501</v>
      </c>
      <c r="P1248">
        <v>0.51268155384526604</v>
      </c>
      <c r="Q1248">
        <v>0</v>
      </c>
      <c r="R1248">
        <v>0</v>
      </c>
      <c r="S1248">
        <v>0</v>
      </c>
      <c r="T1248">
        <v>0.12395690697369199</v>
      </c>
      <c r="U1248">
        <v>0</v>
      </c>
      <c r="V1248">
        <v>0</v>
      </c>
      <c r="W1248">
        <v>0</v>
      </c>
      <c r="X1248">
        <v>0.46773063008214599</v>
      </c>
      <c r="Y1248">
        <v>0</v>
      </c>
      <c r="Z1248">
        <v>0</v>
      </c>
      <c r="AA1248">
        <v>0.79632045033294396</v>
      </c>
      <c r="AB1248">
        <v>1.11514505027749</v>
      </c>
      <c r="AC1248">
        <v>0</v>
      </c>
      <c r="AD1248">
        <v>0</v>
      </c>
      <c r="AE1248">
        <v>0</v>
      </c>
      <c r="AF1248">
        <v>0.28630686813944201</v>
      </c>
      <c r="AG1248">
        <v>0</v>
      </c>
      <c r="AH1248">
        <v>0</v>
      </c>
      <c r="AI1248">
        <v>0</v>
      </c>
      <c r="AJ1248">
        <v>0.35549892795058202</v>
      </c>
      <c r="AK1248">
        <v>0</v>
      </c>
      <c r="AL1248">
        <v>0</v>
      </c>
      <c r="AM1248">
        <v>0.56030316460427299</v>
      </c>
      <c r="AN1248">
        <v>0.57675250516543897</v>
      </c>
      <c r="AO1248">
        <v>0</v>
      </c>
      <c r="AP1248">
        <v>0</v>
      </c>
      <c r="AQ1248">
        <v>0</v>
      </c>
      <c r="AR1248">
        <v>0.17239593834117101</v>
      </c>
      <c r="AS1248">
        <v>0</v>
      </c>
      <c r="AT1248">
        <v>0</v>
      </c>
      <c r="AU1248">
        <v>0.19953542314702</v>
      </c>
      <c r="AV1248">
        <v>0.66008092260870199</v>
      </c>
      <c r="AW1248">
        <v>0</v>
      </c>
      <c r="AX1248">
        <v>0</v>
      </c>
      <c r="AY1248">
        <v>0</v>
      </c>
      <c r="AZ1248">
        <v>0.44634429332541697</v>
      </c>
      <c r="BA1248">
        <v>0</v>
      </c>
      <c r="BB1248">
        <v>0</v>
      </c>
      <c r="BC1248">
        <v>0</v>
      </c>
      <c r="BD1248">
        <v>0.58445095591690599</v>
      </c>
      <c r="BE1248">
        <v>0</v>
      </c>
      <c r="BF1248">
        <v>0</v>
      </c>
      <c r="BG1248">
        <v>0.13574637175347601</v>
      </c>
      <c r="BH1248">
        <v>0.37689733661993902</v>
      </c>
      <c r="BI1248">
        <v>0</v>
      </c>
      <c r="BJ1248">
        <v>0</v>
      </c>
      <c r="BK1248">
        <v>0.20342117429496101</v>
      </c>
      <c r="BL1248">
        <v>0.82669373481525399</v>
      </c>
    </row>
    <row r="1249" spans="1:64" x14ac:dyDescent="0.25">
      <c r="A1249" s="15" t="str">
        <f t="shared" si="38"/>
        <v xml:space="preserve">  CRE [NCL+DQ] / [Capital + ALLL]--38168</v>
      </c>
      <c r="B1249" s="15" t="str">
        <f t="shared" si="39"/>
        <v xml:space="preserve">  CRE [NCL+DQ] / [Capital + ALLL]</v>
      </c>
      <c r="C1249">
        <v>9</v>
      </c>
      <c r="D1249" s="22">
        <v>38168</v>
      </c>
      <c r="E1249">
        <v>0</v>
      </c>
      <c r="F1249">
        <v>0.82105611653699695</v>
      </c>
      <c r="G1249">
        <v>3.9462922294376899</v>
      </c>
      <c r="H1249">
        <v>2.7438567570014301</v>
      </c>
      <c r="I1249">
        <v>0</v>
      </c>
      <c r="J1249">
        <v>0.69083447332421299</v>
      </c>
      <c r="K1249">
        <v>4.0572191360552496</v>
      </c>
      <c r="L1249">
        <v>2.80399092188794</v>
      </c>
      <c r="M1249">
        <v>0</v>
      </c>
      <c r="N1249">
        <v>0.92177332428568404</v>
      </c>
      <c r="O1249">
        <v>3.7229157758531501</v>
      </c>
      <c r="P1249">
        <v>2.6845649837180399</v>
      </c>
      <c r="Q1249">
        <v>0</v>
      </c>
      <c r="R1249">
        <v>1.54170289612735</v>
      </c>
      <c r="S1249">
        <v>4.6389888508141501</v>
      </c>
      <c r="T1249">
        <v>4.1316133136082298</v>
      </c>
      <c r="U1249">
        <v>0</v>
      </c>
      <c r="V1249">
        <v>0.61014096360193604</v>
      </c>
      <c r="W1249">
        <v>4.2510751731327003</v>
      </c>
      <c r="X1249">
        <v>2.95798163192448</v>
      </c>
      <c r="Y1249">
        <v>0</v>
      </c>
      <c r="Z1249">
        <v>1.2451696006869899</v>
      </c>
      <c r="AA1249">
        <v>6.4377497495772404</v>
      </c>
      <c r="AB1249">
        <v>3.8348712134050298</v>
      </c>
      <c r="AC1249">
        <v>0</v>
      </c>
      <c r="AD1249">
        <v>0.51355201795997996</v>
      </c>
      <c r="AE1249">
        <v>2.9109168917642401</v>
      </c>
      <c r="AF1249">
        <v>1.80220768304247</v>
      </c>
      <c r="AG1249">
        <v>0</v>
      </c>
      <c r="AH1249">
        <v>0</v>
      </c>
      <c r="AI1249">
        <v>1.5399342330030701</v>
      </c>
      <c r="AJ1249">
        <v>1.46199990301382</v>
      </c>
      <c r="AK1249">
        <v>0.188194214075461</v>
      </c>
      <c r="AL1249">
        <v>2.2582069777712399</v>
      </c>
      <c r="AM1249">
        <v>6.1411800974568198</v>
      </c>
      <c r="AN1249">
        <v>4.5801786788821701</v>
      </c>
      <c r="AO1249">
        <v>0</v>
      </c>
      <c r="AP1249">
        <v>5.7743392548501998E-2</v>
      </c>
      <c r="AQ1249">
        <v>2.7805982534692002</v>
      </c>
      <c r="AR1249">
        <v>1.74593500157155</v>
      </c>
      <c r="AS1249">
        <v>0</v>
      </c>
      <c r="AT1249">
        <v>1.3038348082595901</v>
      </c>
      <c r="AU1249">
        <v>4.7029723738167402</v>
      </c>
      <c r="AV1249">
        <v>3.2011062732119102</v>
      </c>
      <c r="AW1249">
        <v>0</v>
      </c>
      <c r="AX1249">
        <v>1.0718232044198901</v>
      </c>
      <c r="AY1249">
        <v>4.7553411440385904</v>
      </c>
      <c r="AZ1249">
        <v>3.9131996852219602</v>
      </c>
      <c r="BA1249">
        <v>0</v>
      </c>
      <c r="BB1249">
        <v>0.34852250260783002</v>
      </c>
      <c r="BC1249">
        <v>3.4767106582349099</v>
      </c>
      <c r="BD1249">
        <v>2.8064925921412298</v>
      </c>
      <c r="BE1249">
        <v>0</v>
      </c>
      <c r="BF1249">
        <v>0.28128750071065201</v>
      </c>
      <c r="BG1249">
        <v>1.98363793767887</v>
      </c>
      <c r="BH1249">
        <v>1.82901797533364</v>
      </c>
      <c r="BI1249">
        <v>0</v>
      </c>
      <c r="BJ1249">
        <v>0.72122052704577</v>
      </c>
      <c r="BK1249">
        <v>4.7968285431119897</v>
      </c>
      <c r="BL1249">
        <v>3.20870272333031</v>
      </c>
    </row>
    <row r="1250" spans="1:64" x14ac:dyDescent="0.25">
      <c r="A1250" s="15" t="str">
        <f t="shared" si="38"/>
        <v xml:space="preserve">  Res RE [NCL+DQ] / [Capital + ALLL]--38168</v>
      </c>
      <c r="B1250" s="15" t="str">
        <f t="shared" si="39"/>
        <v xml:space="preserve">  Res RE [NCL+DQ] / [Capital + ALLL]</v>
      </c>
      <c r="C1250">
        <v>10</v>
      </c>
      <c r="D1250" s="22">
        <v>38168</v>
      </c>
      <c r="E1250">
        <v>0.42731279213823198</v>
      </c>
      <c r="F1250">
        <v>1.0093916369323399</v>
      </c>
      <c r="G1250">
        <v>2.1590932649489898</v>
      </c>
      <c r="H1250">
        <v>2.2450368971919801</v>
      </c>
      <c r="I1250">
        <v>2.98392741088837E-2</v>
      </c>
      <c r="J1250">
        <v>1.03972274060251</v>
      </c>
      <c r="K1250">
        <v>3.1695187225151602</v>
      </c>
      <c r="L1250">
        <v>2.39361959127136</v>
      </c>
      <c r="M1250">
        <v>0.189767738047559</v>
      </c>
      <c r="N1250">
        <v>1.6285233317019701</v>
      </c>
      <c r="O1250">
        <v>4.3049225306077998</v>
      </c>
      <c r="P1250">
        <v>2.9404464418407801</v>
      </c>
      <c r="Q1250">
        <v>4.7473618203556196</v>
      </c>
      <c r="R1250">
        <v>5.85585585585586</v>
      </c>
      <c r="S1250">
        <v>8.1653440836811999</v>
      </c>
      <c r="T1250">
        <v>6.1263476753351602</v>
      </c>
      <c r="U1250">
        <v>0.121032321907015</v>
      </c>
      <c r="V1250">
        <v>1.1331444759206799</v>
      </c>
      <c r="W1250">
        <v>3.5392424267998202</v>
      </c>
      <c r="X1250">
        <v>2.6205201824006501</v>
      </c>
      <c r="Y1250">
        <v>0.59462254395036196</v>
      </c>
      <c r="Z1250">
        <v>1.0614538555750299</v>
      </c>
      <c r="AA1250">
        <v>2.5175058352784299</v>
      </c>
      <c r="AB1250">
        <v>2.4267196522153398</v>
      </c>
      <c r="AC1250">
        <v>0</v>
      </c>
      <c r="AD1250">
        <v>0.428194461964509</v>
      </c>
      <c r="AE1250">
        <v>1.1205221358567099</v>
      </c>
      <c r="AF1250">
        <v>0.78313081981657795</v>
      </c>
      <c r="AG1250">
        <v>0</v>
      </c>
      <c r="AH1250">
        <v>6.3025744396195904E-2</v>
      </c>
      <c r="AI1250">
        <v>0.985304930102194</v>
      </c>
      <c r="AJ1250">
        <v>0.74511434376418695</v>
      </c>
      <c r="AK1250">
        <v>1.2530759992317599</v>
      </c>
      <c r="AL1250">
        <v>3.5258681785967401</v>
      </c>
      <c r="AM1250">
        <v>6.9314663310008404</v>
      </c>
      <c r="AN1250">
        <v>4.9663220623693096</v>
      </c>
      <c r="AO1250">
        <v>0</v>
      </c>
      <c r="AP1250">
        <v>0.57945148526019097</v>
      </c>
      <c r="AQ1250">
        <v>1.9188118028138901</v>
      </c>
      <c r="AR1250">
        <v>1.5586540463668599</v>
      </c>
      <c r="AS1250">
        <v>0.208437151160971</v>
      </c>
      <c r="AT1250">
        <v>1.1464268552207</v>
      </c>
      <c r="AU1250">
        <v>3.1695187225151602</v>
      </c>
      <c r="AV1250">
        <v>2.4386841288231298</v>
      </c>
      <c r="AW1250">
        <v>1.5105740181268901</v>
      </c>
      <c r="AX1250">
        <v>4.6251815439615704</v>
      </c>
      <c r="AY1250">
        <v>9.5954844778927608</v>
      </c>
      <c r="AZ1250">
        <v>6.0475951263495302</v>
      </c>
      <c r="BA1250">
        <v>2.0079425282227501E-4</v>
      </c>
      <c r="BB1250">
        <v>0.89468809508654001</v>
      </c>
      <c r="BC1250">
        <v>2.53475875667809</v>
      </c>
      <c r="BD1250">
        <v>1.9216781441034101</v>
      </c>
      <c r="BE1250">
        <v>0</v>
      </c>
      <c r="BF1250">
        <v>0.76754392804386895</v>
      </c>
      <c r="BG1250">
        <v>2.1001374513986399</v>
      </c>
      <c r="BH1250">
        <v>1.4854942703004399</v>
      </c>
      <c r="BI1250">
        <v>0</v>
      </c>
      <c r="BJ1250">
        <v>0.58730368219611995</v>
      </c>
      <c r="BK1250">
        <v>2.2794846382556999</v>
      </c>
      <c r="BL1250">
        <v>1.94181404265157</v>
      </c>
    </row>
    <row r="1251" spans="1:64" x14ac:dyDescent="0.25">
      <c r="A1251" s="15" t="str">
        <f t="shared" si="38"/>
        <v xml:space="preserve">  C&amp;I [NCL+DQ] / [Capital + ALLL]--38168</v>
      </c>
      <c r="B1251" s="15" t="str">
        <f t="shared" si="39"/>
        <v xml:space="preserve">  C&amp;I [NCL+DQ] / [Capital + ALLL]</v>
      </c>
      <c r="C1251">
        <v>11</v>
      </c>
      <c r="D1251" s="22">
        <v>38168</v>
      </c>
      <c r="E1251">
        <v>0.25076669619803099</v>
      </c>
      <c r="F1251">
        <v>2.0448289421942598</v>
      </c>
      <c r="G1251">
        <v>4.9710067993636802</v>
      </c>
      <c r="H1251">
        <v>3.3878602157362399</v>
      </c>
      <c r="I1251">
        <v>0.33727469116564701</v>
      </c>
      <c r="J1251">
        <v>1.82029434546863</v>
      </c>
      <c r="K1251">
        <v>4.9971887354916298</v>
      </c>
      <c r="L1251">
        <v>3.34826153725332</v>
      </c>
      <c r="M1251">
        <v>0.11115799481676999</v>
      </c>
      <c r="N1251">
        <v>1.0330653200486699</v>
      </c>
      <c r="O1251">
        <v>3.1656424095004398</v>
      </c>
      <c r="P1251">
        <v>2.3461509167293899</v>
      </c>
      <c r="Q1251">
        <v>1.67973067859873</v>
      </c>
      <c r="R1251">
        <v>2.66122974568087</v>
      </c>
      <c r="S1251">
        <v>5.8585494691859603</v>
      </c>
      <c r="T1251">
        <v>5.0344622353150399</v>
      </c>
      <c r="U1251">
        <v>0.21916138853703901</v>
      </c>
      <c r="V1251">
        <v>1.8449460255152099</v>
      </c>
      <c r="W1251">
        <v>4.9913074491509599</v>
      </c>
      <c r="X1251">
        <v>3.3292033174981999</v>
      </c>
      <c r="Y1251">
        <v>0.71577303487766797</v>
      </c>
      <c r="Z1251">
        <v>3.10751422876492</v>
      </c>
      <c r="AA1251">
        <v>5.7216685123661897</v>
      </c>
      <c r="AB1251">
        <v>4.1214312032896503</v>
      </c>
      <c r="AC1251">
        <v>0.62863270737057997</v>
      </c>
      <c r="AD1251">
        <v>1.9061473204342201</v>
      </c>
      <c r="AE1251">
        <v>5.4657807076840301</v>
      </c>
      <c r="AF1251">
        <v>3.3890853209196798</v>
      </c>
      <c r="AG1251">
        <v>6.6007395581002701E-2</v>
      </c>
      <c r="AH1251">
        <v>1.2244798848371301</v>
      </c>
      <c r="AI1251">
        <v>3.2085247258446401</v>
      </c>
      <c r="AJ1251">
        <v>2.9749187279081002</v>
      </c>
      <c r="AK1251">
        <v>0.52762067493402398</v>
      </c>
      <c r="AL1251">
        <v>1.57123834886818</v>
      </c>
      <c r="AM1251">
        <v>3.5659082850150101</v>
      </c>
      <c r="AN1251">
        <v>3.9864228137477902</v>
      </c>
      <c r="AO1251">
        <v>0.24606025997922101</v>
      </c>
      <c r="AP1251">
        <v>1.6346948546475299</v>
      </c>
      <c r="AQ1251">
        <v>5.3884544892226298</v>
      </c>
      <c r="AR1251">
        <v>3.3887008235883802</v>
      </c>
      <c r="AS1251">
        <v>0.47561521819492197</v>
      </c>
      <c r="AT1251">
        <v>1.8692432725302499</v>
      </c>
      <c r="AU1251">
        <v>4.7998207534830204</v>
      </c>
      <c r="AV1251">
        <v>3.2934374762757201</v>
      </c>
      <c r="AW1251">
        <v>0.54009678534393402</v>
      </c>
      <c r="AX1251">
        <v>1.9178082191780801</v>
      </c>
      <c r="AY1251">
        <v>4.88934637159032</v>
      </c>
      <c r="AZ1251">
        <v>3.2495470883861501</v>
      </c>
      <c r="BA1251">
        <v>0.95134339875080598</v>
      </c>
      <c r="BB1251">
        <v>3.6193807367829498</v>
      </c>
      <c r="BC1251">
        <v>7.7886620480909299</v>
      </c>
      <c r="BD1251">
        <v>5.9224704666166703</v>
      </c>
      <c r="BE1251">
        <v>0</v>
      </c>
      <c r="BF1251">
        <v>0.56845321537195503</v>
      </c>
      <c r="BG1251">
        <v>2.4558590488426799</v>
      </c>
      <c r="BH1251">
        <v>1.6603307480585701</v>
      </c>
      <c r="BI1251">
        <v>0.36441985423205803</v>
      </c>
      <c r="BJ1251">
        <v>1.99673489890745</v>
      </c>
      <c r="BK1251">
        <v>4.6129178144143399</v>
      </c>
      <c r="BL1251">
        <v>3.2507964762910899</v>
      </c>
    </row>
    <row r="1252" spans="1:64" x14ac:dyDescent="0.25">
      <c r="A1252" s="15" t="str">
        <f t="shared" si="38"/>
        <v xml:space="preserve">  Ind [NCL+DQ] / [Capital + ALLL]--38168</v>
      </c>
      <c r="B1252" s="15" t="str">
        <f t="shared" si="39"/>
        <v xml:space="preserve">  Ind [NCL+DQ] / [Capital + ALLL]</v>
      </c>
      <c r="C1252">
        <v>12</v>
      </c>
      <c r="D1252" s="22">
        <v>38168</v>
      </c>
      <c r="E1252">
        <v>0.41098257025045598</v>
      </c>
      <c r="F1252">
        <v>0.989083891200772</v>
      </c>
      <c r="G1252">
        <v>2.33155414142735</v>
      </c>
      <c r="H1252">
        <v>2.18513353221641</v>
      </c>
      <c r="I1252">
        <v>0.29854990651746199</v>
      </c>
      <c r="J1252">
        <v>0.86396747416567798</v>
      </c>
      <c r="K1252">
        <v>2.01341706021738</v>
      </c>
      <c r="L1252">
        <v>1.51082715566297</v>
      </c>
      <c r="M1252">
        <v>0.15941727907814199</v>
      </c>
      <c r="N1252">
        <v>0.74397736790623803</v>
      </c>
      <c r="O1252">
        <v>1.9363144905307399</v>
      </c>
      <c r="P1252">
        <v>1.4877600969857001</v>
      </c>
      <c r="Q1252">
        <v>0.76339208981511597</v>
      </c>
      <c r="R1252">
        <v>1.68473012125765</v>
      </c>
      <c r="S1252">
        <v>2.7745003338670902</v>
      </c>
      <c r="T1252">
        <v>1.8835340628517201</v>
      </c>
      <c r="U1252">
        <v>0.27906512721351101</v>
      </c>
      <c r="V1252">
        <v>0.87685855890202102</v>
      </c>
      <c r="W1252">
        <v>1.92490971006788</v>
      </c>
      <c r="X1252">
        <v>1.4741274518399601</v>
      </c>
      <c r="Y1252">
        <v>0.37246996705073399</v>
      </c>
      <c r="Z1252">
        <v>0.91979990317895799</v>
      </c>
      <c r="AA1252">
        <v>2.07919278397799</v>
      </c>
      <c r="AB1252">
        <v>1.6741417988271301</v>
      </c>
      <c r="AC1252">
        <v>0.325713040575625</v>
      </c>
      <c r="AD1252">
        <v>0.79695169757294804</v>
      </c>
      <c r="AE1252">
        <v>1.9841067529621299</v>
      </c>
      <c r="AF1252">
        <v>1.4055260256256199</v>
      </c>
      <c r="AG1252">
        <v>0.27986158877552297</v>
      </c>
      <c r="AH1252">
        <v>0.84257011106081803</v>
      </c>
      <c r="AI1252">
        <v>2.0738980367634099</v>
      </c>
      <c r="AJ1252">
        <v>2.37700273552203</v>
      </c>
      <c r="AK1252">
        <v>0.24575660870245</v>
      </c>
      <c r="AL1252">
        <v>0.744153082919915</v>
      </c>
      <c r="AM1252">
        <v>2.01817979162298</v>
      </c>
      <c r="AN1252">
        <v>1.4332247215448499</v>
      </c>
      <c r="AO1252">
        <v>0.32454611429174002</v>
      </c>
      <c r="AP1252">
        <v>0.95416958639566796</v>
      </c>
      <c r="AQ1252">
        <v>1.9652453645790799</v>
      </c>
      <c r="AR1252">
        <v>1.4679344440554001</v>
      </c>
      <c r="AS1252">
        <v>0.27903576059789598</v>
      </c>
      <c r="AT1252">
        <v>0.827185334227588</v>
      </c>
      <c r="AU1252">
        <v>1.8189001688589199</v>
      </c>
      <c r="AV1252">
        <v>1.4372335806952901</v>
      </c>
      <c r="AW1252">
        <v>0.58605798889574301</v>
      </c>
      <c r="AX1252">
        <v>1.4559068219633899</v>
      </c>
      <c r="AY1252">
        <v>3.1190150478796199</v>
      </c>
      <c r="AZ1252">
        <v>2.0891501369180401</v>
      </c>
      <c r="BA1252">
        <v>0.16783236243665101</v>
      </c>
      <c r="BB1252">
        <v>0.64817565110601105</v>
      </c>
      <c r="BC1252">
        <v>1.82986861257566</v>
      </c>
      <c r="BD1252">
        <v>1.4302794602487701</v>
      </c>
      <c r="BE1252">
        <v>0.148677727687478</v>
      </c>
      <c r="BF1252">
        <v>0.74352356988373003</v>
      </c>
      <c r="BG1252">
        <v>2.2375566947118699</v>
      </c>
      <c r="BH1252">
        <v>2.2811323268318802</v>
      </c>
      <c r="BI1252">
        <v>8.19624143785493E-2</v>
      </c>
      <c r="BJ1252">
        <v>0.460179815928074</v>
      </c>
      <c r="BK1252">
        <v>1.21158392434988</v>
      </c>
      <c r="BL1252">
        <v>0.88439945130813602</v>
      </c>
    </row>
    <row r="1253" spans="1:64" x14ac:dyDescent="0.25">
      <c r="A1253" s="15" t="str">
        <f t="shared" si="38"/>
        <v xml:space="preserve">  OREO / [Capital + ALLL]--38168</v>
      </c>
      <c r="B1253" s="15" t="str">
        <f t="shared" si="39"/>
        <v xml:space="preserve">  OREO / [Capital + ALLL]</v>
      </c>
      <c r="C1253">
        <v>13</v>
      </c>
      <c r="D1253" s="22">
        <v>38168</v>
      </c>
      <c r="E1253">
        <v>0</v>
      </c>
      <c r="F1253">
        <v>0</v>
      </c>
      <c r="G1253">
        <v>1.10316449252745</v>
      </c>
      <c r="H1253">
        <v>0.967411174844931</v>
      </c>
      <c r="I1253">
        <v>0</v>
      </c>
      <c r="J1253">
        <v>0</v>
      </c>
      <c r="K1253">
        <v>0.64572773554714502</v>
      </c>
      <c r="L1253">
        <v>0.80546490044355901</v>
      </c>
      <c r="M1253">
        <v>0</v>
      </c>
      <c r="N1253">
        <v>0</v>
      </c>
      <c r="O1253">
        <v>1.2532131173977801</v>
      </c>
      <c r="P1253">
        <v>1.16128095628186</v>
      </c>
      <c r="Q1253">
        <v>0.76672314920942997</v>
      </c>
      <c r="R1253">
        <v>1.6976490987539801</v>
      </c>
      <c r="S1253">
        <v>3.7582648041323101</v>
      </c>
      <c r="T1253">
        <v>2.8958799972084601</v>
      </c>
      <c r="U1253">
        <v>0</v>
      </c>
      <c r="V1253">
        <v>0</v>
      </c>
      <c r="W1253">
        <v>0.45858118577948298</v>
      </c>
      <c r="X1253">
        <v>0.834961548617008</v>
      </c>
      <c r="Y1253">
        <v>0</v>
      </c>
      <c r="Z1253">
        <v>0</v>
      </c>
      <c r="AA1253">
        <v>1.3635630143617901</v>
      </c>
      <c r="AB1253">
        <v>0.94779289349780305</v>
      </c>
      <c r="AC1253">
        <v>0</v>
      </c>
      <c r="AD1253">
        <v>0</v>
      </c>
      <c r="AE1253">
        <v>0.38784986038054398</v>
      </c>
      <c r="AF1253">
        <v>0.57918874377142304</v>
      </c>
      <c r="AG1253">
        <v>0</v>
      </c>
      <c r="AH1253">
        <v>0</v>
      </c>
      <c r="AI1253">
        <v>0.33676621551224301</v>
      </c>
      <c r="AJ1253">
        <v>0.91830994944883904</v>
      </c>
      <c r="AK1253">
        <v>0</v>
      </c>
      <c r="AL1253">
        <v>0</v>
      </c>
      <c r="AM1253">
        <v>1.18936885249271</v>
      </c>
      <c r="AN1253">
        <v>0.877592815376943</v>
      </c>
      <c r="AO1253">
        <v>0</v>
      </c>
      <c r="AP1253">
        <v>0</v>
      </c>
      <c r="AQ1253">
        <v>0.388047586743964</v>
      </c>
      <c r="AR1253">
        <v>0.70766161366320601</v>
      </c>
      <c r="AS1253">
        <v>0</v>
      </c>
      <c r="AT1253">
        <v>0</v>
      </c>
      <c r="AU1253">
        <v>0.48445988715118798</v>
      </c>
      <c r="AV1253">
        <v>0.73534506889409701</v>
      </c>
      <c r="AW1253">
        <v>0</v>
      </c>
      <c r="AX1253">
        <v>0</v>
      </c>
      <c r="AY1253">
        <v>1.4624505928853799</v>
      </c>
      <c r="AZ1253">
        <v>1.03425553282926</v>
      </c>
      <c r="BA1253">
        <v>0</v>
      </c>
      <c r="BB1253">
        <v>0</v>
      </c>
      <c r="BC1253">
        <v>0.69759389016491502</v>
      </c>
      <c r="BD1253">
        <v>1.19220011226814</v>
      </c>
      <c r="BE1253">
        <v>0</v>
      </c>
      <c r="BF1253">
        <v>0</v>
      </c>
      <c r="BG1253">
        <v>0.127779420945698</v>
      </c>
      <c r="BH1253">
        <v>0.44319499712622201</v>
      </c>
      <c r="BI1253">
        <v>0</v>
      </c>
      <c r="BJ1253">
        <v>0</v>
      </c>
      <c r="BK1253">
        <v>3.7183936539415E-2</v>
      </c>
      <c r="BL1253">
        <v>0.68906380609412898</v>
      </c>
    </row>
    <row r="1254" spans="1:64" x14ac:dyDescent="0.25">
      <c r="A1254" s="15" t="str">
        <f t="shared" si="38"/>
        <v>ROAA--38168</v>
      </c>
      <c r="B1254" s="15" t="str">
        <f t="shared" si="39"/>
        <v>ROAA</v>
      </c>
      <c r="C1254">
        <v>14</v>
      </c>
      <c r="D1254" s="22">
        <v>38168</v>
      </c>
      <c r="E1254">
        <v>0.94499999999999995</v>
      </c>
      <c r="F1254">
        <v>1.46</v>
      </c>
      <c r="G1254">
        <v>1.7949999999999999</v>
      </c>
      <c r="H1254">
        <v>1.5540229885057499</v>
      </c>
      <c r="I1254">
        <v>0.89500000000000002</v>
      </c>
      <c r="J1254">
        <v>1.32</v>
      </c>
      <c r="K1254">
        <v>1.7450000000000001</v>
      </c>
      <c r="L1254">
        <v>1.33894671623296</v>
      </c>
      <c r="M1254">
        <v>0.74</v>
      </c>
      <c r="N1254">
        <v>1.0900000000000001</v>
      </c>
      <c r="O1254">
        <v>1.48</v>
      </c>
      <c r="P1254">
        <v>1.0856059400689499</v>
      </c>
      <c r="Q1254">
        <v>0.83499999999999996</v>
      </c>
      <c r="R1254">
        <v>1</v>
      </c>
      <c r="S1254">
        <v>1.22</v>
      </c>
      <c r="T1254">
        <v>1.0386956521739099</v>
      </c>
      <c r="U1254">
        <v>0.86</v>
      </c>
      <c r="V1254">
        <v>1.37</v>
      </c>
      <c r="W1254">
        <v>1.7849999999999999</v>
      </c>
      <c r="X1254">
        <v>1.3272307692307701</v>
      </c>
      <c r="Y1254">
        <v>0.96</v>
      </c>
      <c r="Z1254">
        <v>1.36</v>
      </c>
      <c r="AA1254">
        <v>1.68</v>
      </c>
      <c r="AB1254">
        <v>1.30727272727273</v>
      </c>
      <c r="AC1254">
        <v>0.86</v>
      </c>
      <c r="AD1254">
        <v>1.175</v>
      </c>
      <c r="AE1254">
        <v>1.6025</v>
      </c>
      <c r="AF1254">
        <v>1.2492857142857099</v>
      </c>
      <c r="AG1254">
        <v>0.92749999999999999</v>
      </c>
      <c r="AH1254">
        <v>1.31</v>
      </c>
      <c r="AI1254">
        <v>1.9424999999999999</v>
      </c>
      <c r="AJ1254">
        <v>1.9564772727272699</v>
      </c>
      <c r="AK1254">
        <v>1.0249999999999999</v>
      </c>
      <c r="AL1254">
        <v>1.26</v>
      </c>
      <c r="AM1254">
        <v>1.625</v>
      </c>
      <c r="AN1254">
        <v>1.28056338028169</v>
      </c>
      <c r="AO1254">
        <v>0.9</v>
      </c>
      <c r="AP1254">
        <v>1.3049999999999999</v>
      </c>
      <c r="AQ1254">
        <v>1.68</v>
      </c>
      <c r="AR1254">
        <v>1.3318926553672299</v>
      </c>
      <c r="AS1254">
        <v>0.97</v>
      </c>
      <c r="AT1254">
        <v>1.36</v>
      </c>
      <c r="AU1254">
        <v>1.78</v>
      </c>
      <c r="AV1254">
        <v>1.41457516339869</v>
      </c>
      <c r="AW1254">
        <v>0.98</v>
      </c>
      <c r="AX1254">
        <v>1.32</v>
      </c>
      <c r="AY1254">
        <v>1.77</v>
      </c>
      <c r="AZ1254">
        <v>1.35932960893855</v>
      </c>
      <c r="BA1254">
        <v>0.8075</v>
      </c>
      <c r="BB1254">
        <v>1.2849999999999999</v>
      </c>
      <c r="BC1254">
        <v>1.7275</v>
      </c>
      <c r="BD1254">
        <v>1.21811111111111</v>
      </c>
      <c r="BE1254">
        <v>0.91</v>
      </c>
      <c r="BF1254">
        <v>1.345</v>
      </c>
      <c r="BG1254">
        <v>1.8325</v>
      </c>
      <c r="BH1254">
        <v>1.4934000000000001</v>
      </c>
      <c r="BI1254">
        <v>0.84</v>
      </c>
      <c r="BJ1254">
        <v>1.44</v>
      </c>
      <c r="BK1254">
        <v>1.78</v>
      </c>
      <c r="BL1254">
        <v>1.16243902439024</v>
      </c>
    </row>
    <row r="1255" spans="1:64" x14ac:dyDescent="0.25">
      <c r="A1255" s="15" t="str">
        <f t="shared" si="38"/>
        <v>NIM--38168</v>
      </c>
      <c r="B1255" s="15" t="str">
        <f t="shared" si="39"/>
        <v>NIM</v>
      </c>
      <c r="C1255">
        <v>15</v>
      </c>
      <c r="D1255" s="22">
        <v>38168</v>
      </c>
      <c r="E1255">
        <v>4.18</v>
      </c>
      <c r="F1255">
        <v>4.49</v>
      </c>
      <c r="G1255">
        <v>4.9249999999999998</v>
      </c>
      <c r="H1255">
        <v>4.8001149425287402</v>
      </c>
      <c r="I1255">
        <v>3.95</v>
      </c>
      <c r="J1255">
        <v>4.4000000000000004</v>
      </c>
      <c r="K1255">
        <v>4.8600000000000003</v>
      </c>
      <c r="L1255">
        <v>4.4414622057001196</v>
      </c>
      <c r="M1255">
        <v>3.68</v>
      </c>
      <c r="N1255">
        <v>4.1399999999999997</v>
      </c>
      <c r="O1255">
        <v>4.63</v>
      </c>
      <c r="P1255">
        <v>4.1542720763723198</v>
      </c>
      <c r="Q1255">
        <v>4.0999999999999996</v>
      </c>
      <c r="R1255">
        <v>4.3</v>
      </c>
      <c r="S1255">
        <v>4.8099999999999996</v>
      </c>
      <c r="T1255">
        <v>4.3821739130434798</v>
      </c>
      <c r="U1255">
        <v>3.9550000000000001</v>
      </c>
      <c r="V1255">
        <v>4.45</v>
      </c>
      <c r="W1255">
        <v>4.835</v>
      </c>
      <c r="X1255">
        <v>4.4141098901098896</v>
      </c>
      <c r="Y1255">
        <v>4.26</v>
      </c>
      <c r="Z1255">
        <v>4.6100000000000003</v>
      </c>
      <c r="AA1255">
        <v>5.15</v>
      </c>
      <c r="AB1255">
        <v>4.6910389610389602</v>
      </c>
      <c r="AC1255">
        <v>3.855</v>
      </c>
      <c r="AD1255">
        <v>4.1449999999999996</v>
      </c>
      <c r="AE1255">
        <v>4.42</v>
      </c>
      <c r="AF1255">
        <v>4.2008163265306102</v>
      </c>
      <c r="AG1255">
        <v>3.92</v>
      </c>
      <c r="AH1255">
        <v>4.4950000000000001</v>
      </c>
      <c r="AI1255">
        <v>5.1275000000000004</v>
      </c>
      <c r="AJ1255">
        <v>5.45215909090909</v>
      </c>
      <c r="AK1255">
        <v>3.9049999999999998</v>
      </c>
      <c r="AL1255">
        <v>4.38</v>
      </c>
      <c r="AM1255">
        <v>4.8650000000000002</v>
      </c>
      <c r="AN1255">
        <v>4.3594366197183101</v>
      </c>
      <c r="AO1255">
        <v>3.86</v>
      </c>
      <c r="AP1255">
        <v>4.25</v>
      </c>
      <c r="AQ1255">
        <v>4.74</v>
      </c>
      <c r="AR1255">
        <v>4.28918079096045</v>
      </c>
      <c r="AS1255">
        <v>4.08</v>
      </c>
      <c r="AT1255">
        <v>4.5199999999999996</v>
      </c>
      <c r="AU1255">
        <v>4.96</v>
      </c>
      <c r="AV1255">
        <v>4.5554248366013104</v>
      </c>
      <c r="AW1255">
        <v>4.0199999999999996</v>
      </c>
      <c r="AX1255">
        <v>4.41</v>
      </c>
      <c r="AY1255">
        <v>4.78</v>
      </c>
      <c r="AZ1255">
        <v>4.4249720670391097</v>
      </c>
      <c r="BA1255">
        <v>3.9350000000000001</v>
      </c>
      <c r="BB1255">
        <v>4.415</v>
      </c>
      <c r="BC1255">
        <v>4.91</v>
      </c>
      <c r="BD1255">
        <v>4.4437777777777798</v>
      </c>
      <c r="BE1255">
        <v>3.69</v>
      </c>
      <c r="BF1255">
        <v>4.2649999999999997</v>
      </c>
      <c r="BG1255">
        <v>4.8324999999999996</v>
      </c>
      <c r="BH1255">
        <v>5.0923999999999996</v>
      </c>
      <c r="BI1255">
        <v>4.16</v>
      </c>
      <c r="BJ1255">
        <v>4.59</v>
      </c>
      <c r="BK1255">
        <v>4.97</v>
      </c>
      <c r="BL1255">
        <v>4.5477235772357698</v>
      </c>
    </row>
    <row r="1256" spans="1:64" x14ac:dyDescent="0.25">
      <c r="A1256" s="15" t="str">
        <f t="shared" si="38"/>
        <v>Provisions / Avg Assets--38168</v>
      </c>
      <c r="B1256" s="15" t="str">
        <f t="shared" si="39"/>
        <v>Provisions / Avg Assets</v>
      </c>
      <c r="C1256">
        <v>16</v>
      </c>
      <c r="D1256" s="22">
        <v>38168</v>
      </c>
      <c r="E1256">
        <v>0.05</v>
      </c>
      <c r="F1256">
        <v>0.13</v>
      </c>
      <c r="G1256">
        <v>0.245</v>
      </c>
      <c r="H1256">
        <v>0.34183908045977002</v>
      </c>
      <c r="I1256">
        <v>0</v>
      </c>
      <c r="J1256">
        <v>0.1</v>
      </c>
      <c r="K1256">
        <v>0.22</v>
      </c>
      <c r="L1256">
        <v>0.18131350681536601</v>
      </c>
      <c r="M1256">
        <v>0.02</v>
      </c>
      <c r="N1256">
        <v>0.12</v>
      </c>
      <c r="O1256">
        <v>0.25</v>
      </c>
      <c r="P1256">
        <v>0.19171174754706999</v>
      </c>
      <c r="Q1256">
        <v>9.5000000000000001E-2</v>
      </c>
      <c r="R1256">
        <v>0.17</v>
      </c>
      <c r="S1256">
        <v>0.20499999999999999</v>
      </c>
      <c r="T1256">
        <v>0.164347826086957</v>
      </c>
      <c r="U1256">
        <v>0.02</v>
      </c>
      <c r="V1256">
        <v>0.11</v>
      </c>
      <c r="W1256">
        <v>0.24</v>
      </c>
      <c r="X1256">
        <v>0.185076923076923</v>
      </c>
      <c r="Y1256">
        <v>0.01</v>
      </c>
      <c r="Z1256">
        <v>0.11</v>
      </c>
      <c r="AA1256">
        <v>0.26</v>
      </c>
      <c r="AB1256">
        <v>0.19532467532467501</v>
      </c>
      <c r="AC1256">
        <v>0</v>
      </c>
      <c r="AD1256">
        <v>0.08</v>
      </c>
      <c r="AE1256">
        <v>0.16</v>
      </c>
      <c r="AF1256">
        <v>0.122448979591837</v>
      </c>
      <c r="AG1256">
        <v>0</v>
      </c>
      <c r="AH1256">
        <v>3.5000000000000003E-2</v>
      </c>
      <c r="AI1256">
        <v>0.25</v>
      </c>
      <c r="AJ1256">
        <v>0.51681818181818195</v>
      </c>
      <c r="AK1256">
        <v>0.03</v>
      </c>
      <c r="AL1256">
        <v>0.11</v>
      </c>
      <c r="AM1256">
        <v>0.18</v>
      </c>
      <c r="AN1256">
        <v>0.14408450704225401</v>
      </c>
      <c r="AO1256">
        <v>0</v>
      </c>
      <c r="AP1256">
        <v>0.05</v>
      </c>
      <c r="AQ1256">
        <v>0.16</v>
      </c>
      <c r="AR1256">
        <v>0.11330508474576299</v>
      </c>
      <c r="AS1256">
        <v>0.04</v>
      </c>
      <c r="AT1256">
        <v>0.13</v>
      </c>
      <c r="AU1256">
        <v>0.25</v>
      </c>
      <c r="AV1256">
        <v>0.19039215686274499</v>
      </c>
      <c r="AW1256">
        <v>0.04</v>
      </c>
      <c r="AX1256">
        <v>0.1</v>
      </c>
      <c r="AY1256">
        <v>0.2</v>
      </c>
      <c r="AZ1256">
        <v>0.14486033519553099</v>
      </c>
      <c r="BA1256">
        <v>0.06</v>
      </c>
      <c r="BB1256">
        <v>0.16</v>
      </c>
      <c r="BC1256">
        <v>0.3075</v>
      </c>
      <c r="BD1256">
        <v>0.26</v>
      </c>
      <c r="BE1256">
        <v>1.2500000000000001E-2</v>
      </c>
      <c r="BF1256">
        <v>0.11</v>
      </c>
      <c r="BG1256">
        <v>0.33</v>
      </c>
      <c r="BH1256">
        <v>0.443</v>
      </c>
      <c r="BI1256">
        <v>0.06</v>
      </c>
      <c r="BJ1256">
        <v>0.17</v>
      </c>
      <c r="BK1256">
        <v>0.35</v>
      </c>
      <c r="BL1256">
        <v>0.28252032520325199</v>
      </c>
    </row>
    <row r="1257" spans="1:64" x14ac:dyDescent="0.25">
      <c r="A1257" s="15" t="str">
        <f t="shared" si="38"/>
        <v>Negative Earners (last 4 qtrs)--38168</v>
      </c>
      <c r="B1257" s="15" t="str">
        <f t="shared" si="39"/>
        <v>Negative Earners (last 4 qtrs)</v>
      </c>
      <c r="C1257">
        <v>17</v>
      </c>
      <c r="D1257" s="22">
        <v>38168</v>
      </c>
      <c r="F1257">
        <v>2.29885057471264</v>
      </c>
      <c r="H1257">
        <v>2</v>
      </c>
      <c r="J1257">
        <v>3.4021871202916198</v>
      </c>
      <c r="L1257">
        <v>28</v>
      </c>
      <c r="N1257">
        <v>5.0298934234468398</v>
      </c>
      <c r="P1257">
        <v>387</v>
      </c>
      <c r="R1257">
        <v>4.3478260869565197</v>
      </c>
      <c r="T1257">
        <v>1</v>
      </c>
      <c r="V1257">
        <v>4.3196544276457898</v>
      </c>
      <c r="X1257">
        <v>20</v>
      </c>
      <c r="Z1257">
        <v>2.5974025974026</v>
      </c>
      <c r="AB1257">
        <v>2</v>
      </c>
      <c r="AD1257">
        <v>1</v>
      </c>
      <c r="AF1257">
        <v>1</v>
      </c>
      <c r="AH1257">
        <v>1.13636363636364</v>
      </c>
      <c r="AI1257"/>
      <c r="AJ1257">
        <v>1</v>
      </c>
      <c r="AK1257"/>
      <c r="AL1257">
        <v>4.2253521126760596</v>
      </c>
      <c r="AN1257">
        <v>3</v>
      </c>
      <c r="AP1257">
        <v>3.0555555555555598</v>
      </c>
      <c r="AR1257">
        <v>11</v>
      </c>
      <c r="AT1257">
        <v>2.35546038543897</v>
      </c>
      <c r="AV1257">
        <v>11</v>
      </c>
      <c r="AX1257">
        <v>2.20994475138122</v>
      </c>
      <c r="AZ1257">
        <v>4</v>
      </c>
      <c r="BB1257">
        <v>4.3956043956044004</v>
      </c>
      <c r="BD1257">
        <v>8</v>
      </c>
      <c r="BF1257">
        <v>8</v>
      </c>
      <c r="BH1257">
        <v>4</v>
      </c>
      <c r="BJ1257">
        <v>4.8</v>
      </c>
      <c r="BL1257">
        <v>6</v>
      </c>
    </row>
    <row r="1258" spans="1:64" x14ac:dyDescent="0.25">
      <c r="A1258" s="15" t="str">
        <f t="shared" si="38"/>
        <v>Noncore Funding / Liab--38168</v>
      </c>
      <c r="B1258" s="15" t="str">
        <f t="shared" si="39"/>
        <v>Noncore Funding / Liab</v>
      </c>
      <c r="C1258">
        <v>18</v>
      </c>
      <c r="D1258" s="22">
        <v>38168</v>
      </c>
      <c r="E1258">
        <v>11.3772048428481</v>
      </c>
      <c r="F1258">
        <v>16.546852534850299</v>
      </c>
      <c r="G1258">
        <v>24.493866460600699</v>
      </c>
      <c r="H1258">
        <v>19.8858999036045</v>
      </c>
      <c r="I1258">
        <v>9.7137318729112394</v>
      </c>
      <c r="J1258">
        <v>15.3214847211313</v>
      </c>
      <c r="K1258">
        <v>22.983307694378698</v>
      </c>
      <c r="L1258">
        <v>18.211470451597702</v>
      </c>
      <c r="M1258">
        <v>11.888826919501801</v>
      </c>
      <c r="N1258">
        <v>18.729334199090999</v>
      </c>
      <c r="O1258">
        <v>27.585956294228801</v>
      </c>
      <c r="P1258">
        <v>21.522735803267999</v>
      </c>
      <c r="Q1258">
        <v>12.3268564614224</v>
      </c>
      <c r="R1258">
        <v>16.766082001019999</v>
      </c>
      <c r="S1258">
        <v>21.339949687360701</v>
      </c>
      <c r="T1258">
        <v>17.061103629314999</v>
      </c>
      <c r="U1258">
        <v>9.3142722362034096</v>
      </c>
      <c r="V1258">
        <v>15.2772808586762</v>
      </c>
      <c r="W1258">
        <v>22.7940038286042</v>
      </c>
      <c r="X1258">
        <v>18.0452784677579</v>
      </c>
      <c r="Y1258">
        <v>11.505908655381701</v>
      </c>
      <c r="Z1258">
        <v>16.517941010708199</v>
      </c>
      <c r="AA1258">
        <v>25.4061433447099</v>
      </c>
      <c r="AB1258">
        <v>19.5757948444944</v>
      </c>
      <c r="AC1258">
        <v>9.2713978638499803</v>
      </c>
      <c r="AD1258">
        <v>14.4517640226313</v>
      </c>
      <c r="AE1258">
        <v>20.6334027740449</v>
      </c>
      <c r="AF1258">
        <v>16.665899779476799</v>
      </c>
      <c r="AG1258">
        <v>10.497783792982901</v>
      </c>
      <c r="AH1258">
        <v>16.470505809892199</v>
      </c>
      <c r="AI1258">
        <v>25.135823395940001</v>
      </c>
      <c r="AJ1258">
        <v>22.3770253824515</v>
      </c>
      <c r="AK1258">
        <v>9.6133895948616193</v>
      </c>
      <c r="AL1258">
        <v>13.4583813615565</v>
      </c>
      <c r="AM1258">
        <v>22.151625214642099</v>
      </c>
      <c r="AN1258">
        <v>17.802367104926901</v>
      </c>
      <c r="AO1258">
        <v>9.1138231942035102</v>
      </c>
      <c r="AP1258">
        <v>13.725244986061799</v>
      </c>
      <c r="AQ1258">
        <v>20.577087668315201</v>
      </c>
      <c r="AR1258">
        <v>16.243234381822099</v>
      </c>
      <c r="AS1258">
        <v>11.3527593546813</v>
      </c>
      <c r="AT1258">
        <v>17.245389110499399</v>
      </c>
      <c r="AU1258">
        <v>25.493481649234401</v>
      </c>
      <c r="AV1258">
        <v>20.3515305594794</v>
      </c>
      <c r="AW1258">
        <v>9.2587251225843694</v>
      </c>
      <c r="AX1258">
        <v>13.2535086006811</v>
      </c>
      <c r="AY1258">
        <v>19.422974322494198</v>
      </c>
      <c r="AZ1258">
        <v>15.629318372384599</v>
      </c>
      <c r="BA1258">
        <v>10.505088034435801</v>
      </c>
      <c r="BB1258">
        <v>16.195592978244999</v>
      </c>
      <c r="BC1258">
        <v>23.862210836082198</v>
      </c>
      <c r="BD1258">
        <v>19.406335171997</v>
      </c>
      <c r="BE1258">
        <v>9.5439193521898602</v>
      </c>
      <c r="BF1258">
        <v>16.0410511817255</v>
      </c>
      <c r="BG1258">
        <v>28.0144131090101</v>
      </c>
      <c r="BH1258">
        <v>24.5179046879298</v>
      </c>
      <c r="BI1258">
        <v>10.1390070921986</v>
      </c>
      <c r="BJ1258">
        <v>15.767282840266899</v>
      </c>
      <c r="BK1258">
        <v>28.947782321484699</v>
      </c>
      <c r="BL1258">
        <v>20.772565567854301</v>
      </c>
    </row>
    <row r="1259" spans="1:64" x14ac:dyDescent="0.25">
      <c r="A1259" s="15" t="str">
        <f t="shared" si="38"/>
        <v>Brokered Dep / Liab--38168</v>
      </c>
      <c r="B1259" s="15" t="str">
        <f t="shared" si="39"/>
        <v>Brokered Dep / Liab</v>
      </c>
      <c r="C1259">
        <v>19</v>
      </c>
      <c r="D1259" s="22">
        <v>38168</v>
      </c>
      <c r="E1259">
        <v>0</v>
      </c>
      <c r="F1259">
        <v>0</v>
      </c>
      <c r="G1259">
        <v>0</v>
      </c>
      <c r="H1259">
        <v>1.7575113156576401</v>
      </c>
      <c r="I1259">
        <v>0</v>
      </c>
      <c r="J1259">
        <v>0</v>
      </c>
      <c r="K1259">
        <v>0.52913103125285299</v>
      </c>
      <c r="L1259">
        <v>1.7658378963382699</v>
      </c>
      <c r="M1259">
        <v>0</v>
      </c>
      <c r="N1259">
        <v>0</v>
      </c>
      <c r="O1259">
        <v>5.1859492889619101E-2</v>
      </c>
      <c r="P1259">
        <v>1.5555110388879001</v>
      </c>
      <c r="Q1259">
        <v>0</v>
      </c>
      <c r="R1259">
        <v>0</v>
      </c>
      <c r="S1259">
        <v>0</v>
      </c>
      <c r="T1259">
        <v>0.51549075761520402</v>
      </c>
      <c r="U1259">
        <v>0</v>
      </c>
      <c r="V1259">
        <v>0</v>
      </c>
      <c r="W1259">
        <v>1.0777871158044601</v>
      </c>
      <c r="X1259">
        <v>2.2057338100502002</v>
      </c>
      <c r="Y1259">
        <v>0</v>
      </c>
      <c r="Z1259">
        <v>0</v>
      </c>
      <c r="AA1259">
        <v>0</v>
      </c>
      <c r="AB1259">
        <v>1.2889002331230199</v>
      </c>
      <c r="AC1259">
        <v>0</v>
      </c>
      <c r="AD1259">
        <v>0</v>
      </c>
      <c r="AE1259">
        <v>0</v>
      </c>
      <c r="AF1259">
        <v>0.93884249774325301</v>
      </c>
      <c r="AG1259">
        <v>0</v>
      </c>
      <c r="AH1259">
        <v>0</v>
      </c>
      <c r="AI1259">
        <v>0</v>
      </c>
      <c r="AJ1259">
        <v>1.80696673037929</v>
      </c>
      <c r="AK1259">
        <v>0</v>
      </c>
      <c r="AL1259">
        <v>0</v>
      </c>
      <c r="AM1259">
        <v>3.1866010617578802</v>
      </c>
      <c r="AN1259">
        <v>2.45217487013187</v>
      </c>
      <c r="AO1259">
        <v>0</v>
      </c>
      <c r="AP1259">
        <v>0</v>
      </c>
      <c r="AQ1259">
        <v>0</v>
      </c>
      <c r="AR1259">
        <v>1.3270565443178799</v>
      </c>
      <c r="AS1259">
        <v>0</v>
      </c>
      <c r="AT1259">
        <v>0</v>
      </c>
      <c r="AU1259">
        <v>2.0890160948693999</v>
      </c>
      <c r="AV1259">
        <v>2.3969239332406</v>
      </c>
      <c r="AW1259">
        <v>0</v>
      </c>
      <c r="AX1259">
        <v>0</v>
      </c>
      <c r="AY1259">
        <v>0</v>
      </c>
      <c r="AZ1259">
        <v>0.81540912487477801</v>
      </c>
      <c r="BA1259">
        <v>0</v>
      </c>
      <c r="BB1259">
        <v>0</v>
      </c>
      <c r="BC1259">
        <v>2.0639626961452802</v>
      </c>
      <c r="BD1259">
        <v>2.5651550984496798</v>
      </c>
      <c r="BE1259">
        <v>0</v>
      </c>
      <c r="BF1259">
        <v>0</v>
      </c>
      <c r="BG1259">
        <v>0.41631421826619802</v>
      </c>
      <c r="BH1259">
        <v>2.3075864813438698</v>
      </c>
      <c r="BI1259">
        <v>0</v>
      </c>
      <c r="BJ1259">
        <v>0</v>
      </c>
      <c r="BK1259">
        <v>2.3356401384083001</v>
      </c>
      <c r="BL1259">
        <v>3.2749311396102101</v>
      </c>
    </row>
    <row r="1260" spans="1:64" x14ac:dyDescent="0.25">
      <c r="A1260" s="15" t="str">
        <f t="shared" si="38"/>
        <v>Liquid Assets / Assets--38168</v>
      </c>
      <c r="B1260" s="15" t="str">
        <f t="shared" si="39"/>
        <v>Liquid Assets / Assets</v>
      </c>
      <c r="C1260">
        <v>20</v>
      </c>
      <c r="D1260" s="22">
        <v>38168</v>
      </c>
      <c r="E1260">
        <v>8.0232823200624193</v>
      </c>
      <c r="F1260">
        <v>14.1222570532915</v>
      </c>
      <c r="G1260">
        <v>24.301586197614299</v>
      </c>
      <c r="H1260">
        <v>17.284695289319199</v>
      </c>
      <c r="I1260">
        <v>7.9086194060074</v>
      </c>
      <c r="J1260">
        <v>15.3735444197305</v>
      </c>
      <c r="K1260">
        <v>25.6383628648986</v>
      </c>
      <c r="L1260">
        <v>17.905230705357301</v>
      </c>
      <c r="M1260">
        <v>9.0614746592496793</v>
      </c>
      <c r="N1260">
        <v>16.6718417881101</v>
      </c>
      <c r="O1260">
        <v>27.771146952530401</v>
      </c>
      <c r="P1260">
        <v>19.554945487209899</v>
      </c>
      <c r="Q1260">
        <v>16.397859056080801</v>
      </c>
      <c r="R1260">
        <v>23.039297617760099</v>
      </c>
      <c r="S1260">
        <v>32.4023487490375</v>
      </c>
      <c r="T1260">
        <v>25.0127483845733</v>
      </c>
      <c r="U1260">
        <v>8.0867218135932593</v>
      </c>
      <c r="V1260">
        <v>15.424949582252999</v>
      </c>
      <c r="W1260">
        <v>25.5130651868702</v>
      </c>
      <c r="X1260">
        <v>18.117086149590499</v>
      </c>
      <c r="Y1260">
        <v>9.6235740913977708</v>
      </c>
      <c r="Z1260">
        <v>15.562649640861901</v>
      </c>
      <c r="AA1260">
        <v>25.7388809182209</v>
      </c>
      <c r="AB1260">
        <v>18.206948141835799</v>
      </c>
      <c r="AC1260">
        <v>5.7059163488673601</v>
      </c>
      <c r="AD1260">
        <v>12.581933626042099</v>
      </c>
      <c r="AE1260">
        <v>22.818568922494599</v>
      </c>
      <c r="AF1260">
        <v>15.2351689226864</v>
      </c>
      <c r="AG1260">
        <v>4.3910863672844904</v>
      </c>
      <c r="AH1260">
        <v>11.5763407079762</v>
      </c>
      <c r="AI1260">
        <v>24.546636091836199</v>
      </c>
      <c r="AJ1260">
        <v>16.843657185281501</v>
      </c>
      <c r="AK1260">
        <v>10.110031030893801</v>
      </c>
      <c r="AL1260">
        <v>18.781549173194101</v>
      </c>
      <c r="AM1260">
        <v>28.340476567047599</v>
      </c>
      <c r="AN1260">
        <v>20.115770902419001</v>
      </c>
      <c r="AO1260">
        <v>7.9722375031570403</v>
      </c>
      <c r="AP1260">
        <v>17.760630181452001</v>
      </c>
      <c r="AQ1260">
        <v>28.641132610441701</v>
      </c>
      <c r="AR1260">
        <v>19.262506930484101</v>
      </c>
      <c r="AS1260">
        <v>6.8854748610062</v>
      </c>
      <c r="AT1260">
        <v>12.0360368915214</v>
      </c>
      <c r="AU1260">
        <v>20.3410116954831</v>
      </c>
      <c r="AV1260">
        <v>14.5260347647292</v>
      </c>
      <c r="AW1260">
        <v>9.7099478812599092</v>
      </c>
      <c r="AX1260">
        <v>18.408863863409302</v>
      </c>
      <c r="AY1260">
        <v>28.273592527637099</v>
      </c>
      <c r="AZ1260">
        <v>19.9496020531714</v>
      </c>
      <c r="BA1260">
        <v>8.0627561359863602</v>
      </c>
      <c r="BB1260">
        <v>13.454784152902601</v>
      </c>
      <c r="BC1260">
        <v>24.075170450313401</v>
      </c>
      <c r="BD1260">
        <v>16.918599201864399</v>
      </c>
      <c r="BE1260">
        <v>14.573530433685001</v>
      </c>
      <c r="BF1260">
        <v>22.784516066756801</v>
      </c>
      <c r="BG1260">
        <v>34.416004407149003</v>
      </c>
      <c r="BH1260">
        <v>27.703230463133899</v>
      </c>
      <c r="BI1260">
        <v>7.7336561743341399</v>
      </c>
      <c r="BJ1260">
        <v>11.878296146044599</v>
      </c>
      <c r="BK1260">
        <v>19.024123958092801</v>
      </c>
      <c r="BL1260">
        <v>16.142894927897601</v>
      </c>
    </row>
    <row r="1261" spans="1:64" x14ac:dyDescent="0.25">
      <c r="A1261" s="15" t="str">
        <f t="shared" si="38"/>
        <v>Net Loan Growth (last 4 qtrs)--38168</v>
      </c>
      <c r="B1261" s="15" t="str">
        <f t="shared" si="39"/>
        <v>Net Loan Growth (last 4 qtrs)</v>
      </c>
      <c r="C1261">
        <v>21</v>
      </c>
      <c r="D1261" s="22">
        <v>38168</v>
      </c>
      <c r="E1261">
        <v>2.93</v>
      </c>
      <c r="F1261">
        <v>6.5549999999999997</v>
      </c>
      <c r="G1261">
        <v>13.5425</v>
      </c>
      <c r="H1261">
        <v>11.598023255814001</v>
      </c>
      <c r="I1261">
        <v>1.34</v>
      </c>
      <c r="J1261">
        <v>7.55</v>
      </c>
      <c r="K1261">
        <v>15.07</v>
      </c>
      <c r="L1261">
        <v>9.6610314465408802</v>
      </c>
      <c r="M1261">
        <v>0.41</v>
      </c>
      <c r="N1261">
        <v>7.6</v>
      </c>
      <c r="O1261">
        <v>16.850000000000001</v>
      </c>
      <c r="P1261">
        <v>11.253904787739</v>
      </c>
      <c r="Q1261">
        <v>2.0150000000000001</v>
      </c>
      <c r="R1261">
        <v>7.6</v>
      </c>
      <c r="S1261">
        <v>11.654999999999999</v>
      </c>
      <c r="T1261">
        <v>6.2860869565217401</v>
      </c>
      <c r="U1261">
        <v>2.1974999999999998</v>
      </c>
      <c r="V1261">
        <v>8.58</v>
      </c>
      <c r="W1261">
        <v>15.97</v>
      </c>
      <c r="X1261">
        <v>10.5422747747748</v>
      </c>
      <c r="Y1261">
        <v>3.92</v>
      </c>
      <c r="Z1261">
        <v>6.59</v>
      </c>
      <c r="AA1261">
        <v>14.34</v>
      </c>
      <c r="AB1261">
        <v>14.248961038960999</v>
      </c>
      <c r="AC1261">
        <v>0.80500000000000005</v>
      </c>
      <c r="AD1261">
        <v>6.3250000000000002</v>
      </c>
      <c r="AE1261">
        <v>12.53</v>
      </c>
      <c r="AF1261">
        <v>7.5898979591836699</v>
      </c>
      <c r="AG1261">
        <v>-1.7450000000000001</v>
      </c>
      <c r="AH1261">
        <v>4.41</v>
      </c>
      <c r="AI1261">
        <v>14.8</v>
      </c>
      <c r="AJ1261">
        <v>10.6622988505747</v>
      </c>
      <c r="AK1261">
        <v>0.04</v>
      </c>
      <c r="AL1261">
        <v>6.77</v>
      </c>
      <c r="AM1261">
        <v>12.97</v>
      </c>
      <c r="AN1261">
        <v>13.7580281690141</v>
      </c>
      <c r="AO1261">
        <v>-0.91</v>
      </c>
      <c r="AP1261">
        <v>4.87</v>
      </c>
      <c r="AQ1261">
        <v>11.56</v>
      </c>
      <c r="AR1261">
        <v>5.8896045197740099</v>
      </c>
      <c r="AS1261">
        <v>4.6675000000000004</v>
      </c>
      <c r="AT1261">
        <v>11.525</v>
      </c>
      <c r="AU1261">
        <v>18.309999999999999</v>
      </c>
      <c r="AV1261">
        <v>13.8971834061135</v>
      </c>
      <c r="AW1261">
        <v>3.43</v>
      </c>
      <c r="AX1261">
        <v>7.4349999999999996</v>
      </c>
      <c r="AY1261">
        <v>13.547499999999999</v>
      </c>
      <c r="AZ1261">
        <v>8.3628089887640407</v>
      </c>
      <c r="BA1261">
        <v>2.33</v>
      </c>
      <c r="BB1261">
        <v>9.6300000000000008</v>
      </c>
      <c r="BC1261">
        <v>17.21</v>
      </c>
      <c r="BD1261">
        <v>11.1196</v>
      </c>
      <c r="BE1261">
        <v>-0.7</v>
      </c>
      <c r="BF1261">
        <v>2.5099999999999998</v>
      </c>
      <c r="BG1261">
        <v>8.4</v>
      </c>
      <c r="BH1261">
        <v>16.888666666666701</v>
      </c>
      <c r="BI1261">
        <v>7.5350000000000001</v>
      </c>
      <c r="BJ1261">
        <v>14.29</v>
      </c>
      <c r="BK1261">
        <v>24.72</v>
      </c>
      <c r="BL1261">
        <v>16.791709401709401</v>
      </c>
    </row>
    <row r="1262" spans="1:64" x14ac:dyDescent="0.25">
      <c r="A1262" s="15" t="str">
        <f t="shared" si="38"/>
        <v>Banks w/ Loan Growth (last 4 qtrs)--38168</v>
      </c>
      <c r="B1262" s="15" t="str">
        <f t="shared" si="39"/>
        <v>Banks w/ Loan Growth (last 4 qtrs)</v>
      </c>
      <c r="C1262">
        <v>22</v>
      </c>
      <c r="D1262" s="22">
        <v>38168</v>
      </c>
      <c r="F1262">
        <v>81.609195402298894</v>
      </c>
      <c r="J1262">
        <v>78.371810449574696</v>
      </c>
      <c r="N1262">
        <v>74.421627242006807</v>
      </c>
      <c r="R1262">
        <v>86.956521739130395</v>
      </c>
      <c r="V1262">
        <v>79.265658747300193</v>
      </c>
      <c r="Z1262">
        <v>84.415584415584405</v>
      </c>
      <c r="AD1262">
        <v>78</v>
      </c>
      <c r="AH1262">
        <v>70.454545454545496</v>
      </c>
      <c r="AI1262"/>
      <c r="AK1262"/>
      <c r="AL1262">
        <v>74.647887323943706</v>
      </c>
      <c r="AP1262">
        <v>73.0555555555556</v>
      </c>
      <c r="AT1262">
        <v>88.0085653104925</v>
      </c>
      <c r="AX1262">
        <v>82.872928176795597</v>
      </c>
      <c r="BB1262">
        <v>78.021978021978001</v>
      </c>
      <c r="BF1262">
        <v>62</v>
      </c>
      <c r="BJ1262">
        <v>83.2</v>
      </c>
    </row>
    <row r="1263" spans="1:64" x14ac:dyDescent="0.25">
      <c r="A1263" s="15" t="str">
        <f t="shared" si="38"/>
        <v>Equity / Assets--38260</v>
      </c>
      <c r="B1263" s="15" t="str">
        <f t="shared" si="39"/>
        <v>Equity / Assets</v>
      </c>
      <c r="C1263">
        <v>1</v>
      </c>
      <c r="D1263" s="22">
        <v>38260</v>
      </c>
      <c r="E1263">
        <v>9.0471231704394093</v>
      </c>
      <c r="F1263">
        <v>9.8946020488573705</v>
      </c>
      <c r="G1263">
        <v>11.359505637063499</v>
      </c>
      <c r="H1263">
        <v>10.974082536877701</v>
      </c>
      <c r="I1263">
        <v>8.5829758813800208</v>
      </c>
      <c r="J1263">
        <v>9.9363156829768204</v>
      </c>
      <c r="K1263">
        <v>11.871914105099799</v>
      </c>
      <c r="L1263">
        <v>10.756645090530499</v>
      </c>
      <c r="M1263">
        <v>8.4064728417257299</v>
      </c>
      <c r="N1263">
        <v>9.8229643547063894</v>
      </c>
      <c r="O1263">
        <v>12.125404562893401</v>
      </c>
      <c r="P1263">
        <v>10.9778888927145</v>
      </c>
      <c r="Q1263">
        <v>9.3847110190248806</v>
      </c>
      <c r="R1263">
        <v>10.009524817440999</v>
      </c>
      <c r="S1263">
        <v>11.170797214948699</v>
      </c>
      <c r="T1263">
        <v>10.678501726338901</v>
      </c>
      <c r="U1263">
        <v>8.4746639982056902</v>
      </c>
      <c r="V1263">
        <v>9.84604091409585</v>
      </c>
      <c r="W1263">
        <v>11.6034823351897</v>
      </c>
      <c r="X1263">
        <v>10.4971325872494</v>
      </c>
      <c r="Y1263">
        <v>8.5540100621485706</v>
      </c>
      <c r="Z1263">
        <v>9.7275918766386695</v>
      </c>
      <c r="AA1263">
        <v>11.0644956068708</v>
      </c>
      <c r="AB1263">
        <v>10.352704621491499</v>
      </c>
      <c r="AC1263">
        <v>8.5353271048423505</v>
      </c>
      <c r="AD1263">
        <v>10.048422238759599</v>
      </c>
      <c r="AE1263">
        <v>11.671761148457501</v>
      </c>
      <c r="AF1263">
        <v>10.624823216366099</v>
      </c>
      <c r="AG1263">
        <v>9.5651912096968292</v>
      </c>
      <c r="AH1263">
        <v>11.369769664695299</v>
      </c>
      <c r="AI1263">
        <v>16.015144636229401</v>
      </c>
      <c r="AJ1263">
        <v>14.4354688626441</v>
      </c>
      <c r="AK1263">
        <v>8.4398289854210393</v>
      </c>
      <c r="AL1263">
        <v>9.8113005524527104</v>
      </c>
      <c r="AM1263">
        <v>11.711341719299201</v>
      </c>
      <c r="AN1263">
        <v>10.6044796167221</v>
      </c>
      <c r="AO1263">
        <v>8.8901841270239998</v>
      </c>
      <c r="AP1263">
        <v>10.458373401788</v>
      </c>
      <c r="AQ1263">
        <v>12.6279284858905</v>
      </c>
      <c r="AR1263">
        <v>11.1757156099818</v>
      </c>
      <c r="AS1263">
        <v>8.4462402389322708</v>
      </c>
      <c r="AT1263">
        <v>9.6841036918002299</v>
      </c>
      <c r="AU1263">
        <v>11.198504547529399</v>
      </c>
      <c r="AV1263">
        <v>10.1004491980247</v>
      </c>
      <c r="AW1263">
        <v>8.2066709885434896</v>
      </c>
      <c r="AX1263">
        <v>9.6123371888122797</v>
      </c>
      <c r="AY1263">
        <v>10.8702811575697</v>
      </c>
      <c r="AZ1263">
        <v>9.9452622454026507</v>
      </c>
      <c r="BA1263">
        <v>8.4746639982056902</v>
      </c>
      <c r="BB1263">
        <v>9.8743408284487693</v>
      </c>
      <c r="BC1263">
        <v>11.5803503427266</v>
      </c>
      <c r="BD1263">
        <v>10.4919431551348</v>
      </c>
      <c r="BE1263">
        <v>9.4228302909915094</v>
      </c>
      <c r="BF1263">
        <v>10.6059658646946</v>
      </c>
      <c r="BG1263">
        <v>15.639904557823799</v>
      </c>
      <c r="BH1263">
        <v>18.543983184561</v>
      </c>
      <c r="BI1263">
        <v>8.4461347784879308</v>
      </c>
      <c r="BJ1263">
        <v>9.6731816725408493</v>
      </c>
      <c r="BK1263">
        <v>10.908965340331701</v>
      </c>
      <c r="BL1263">
        <v>11.0305427483208</v>
      </c>
    </row>
    <row r="1264" spans="1:64" x14ac:dyDescent="0.25">
      <c r="A1264" s="15" t="str">
        <f t="shared" si="38"/>
        <v>Total Risk Based Capital Ratio--38260</v>
      </c>
      <c r="B1264" s="15" t="str">
        <f t="shared" si="39"/>
        <v>Total Risk Based Capital Ratio</v>
      </c>
      <c r="C1264">
        <v>2</v>
      </c>
      <c r="D1264" s="22">
        <v>38260</v>
      </c>
      <c r="E1264">
        <v>12.33</v>
      </c>
      <c r="F1264">
        <v>14.17</v>
      </c>
      <c r="G1264">
        <v>17.875</v>
      </c>
      <c r="H1264">
        <v>16.131379310344801</v>
      </c>
      <c r="I1264">
        <v>11.76</v>
      </c>
      <c r="J1264">
        <v>13.84</v>
      </c>
      <c r="K1264">
        <v>17.920000000000002</v>
      </c>
      <c r="L1264">
        <v>15.6670024875622</v>
      </c>
      <c r="M1264">
        <v>11.99</v>
      </c>
      <c r="N1264">
        <v>14.61</v>
      </c>
      <c r="O1264">
        <v>19.34</v>
      </c>
      <c r="P1264">
        <v>17.332347142666801</v>
      </c>
      <c r="Q1264">
        <v>13.595000000000001</v>
      </c>
      <c r="R1264">
        <v>14.43</v>
      </c>
      <c r="S1264">
        <v>18.954999999999998</v>
      </c>
      <c r="T1264">
        <v>16.831304347826102</v>
      </c>
      <c r="U1264">
        <v>11.6</v>
      </c>
      <c r="V1264">
        <v>13.44</v>
      </c>
      <c r="W1264">
        <v>16.64</v>
      </c>
      <c r="X1264">
        <v>15.0532008830022</v>
      </c>
      <c r="Y1264">
        <v>12.23</v>
      </c>
      <c r="Z1264">
        <v>13.8</v>
      </c>
      <c r="AA1264">
        <v>17.940000000000001</v>
      </c>
      <c r="AB1264">
        <v>15.484675324675299</v>
      </c>
      <c r="AC1264">
        <v>11.21</v>
      </c>
      <c r="AD1264">
        <v>14.715</v>
      </c>
      <c r="AE1264">
        <v>17.635000000000002</v>
      </c>
      <c r="AF1264">
        <v>15.6486734693878</v>
      </c>
      <c r="AG1264">
        <v>12.914999999999999</v>
      </c>
      <c r="AH1264">
        <v>16.239999999999998</v>
      </c>
      <c r="AI1264">
        <v>22.864999999999998</v>
      </c>
      <c r="AJ1264">
        <v>24.5848863636364</v>
      </c>
      <c r="AK1264">
        <v>12.3675</v>
      </c>
      <c r="AL1264">
        <v>15.07</v>
      </c>
      <c r="AM1264">
        <v>18.622499999999999</v>
      </c>
      <c r="AN1264">
        <v>16.202857142857098</v>
      </c>
      <c r="AO1264">
        <v>12.365</v>
      </c>
      <c r="AP1264">
        <v>15.14</v>
      </c>
      <c r="AQ1264">
        <v>19.16</v>
      </c>
      <c r="AR1264">
        <v>16.7380681818182</v>
      </c>
      <c r="AS1264">
        <v>11.16</v>
      </c>
      <c r="AT1264">
        <v>12.95</v>
      </c>
      <c r="AU1264">
        <v>15.39</v>
      </c>
      <c r="AV1264">
        <v>13.9055437100213</v>
      </c>
      <c r="AW1264">
        <v>12.602499999999999</v>
      </c>
      <c r="AX1264">
        <v>14.18</v>
      </c>
      <c r="AY1264">
        <v>18.315000000000001</v>
      </c>
      <c r="AZ1264">
        <v>16.0698863636364</v>
      </c>
      <c r="BA1264">
        <v>11.44</v>
      </c>
      <c r="BB1264">
        <v>13.53</v>
      </c>
      <c r="BC1264">
        <v>16.52</v>
      </c>
      <c r="BD1264">
        <v>14.5646706586826</v>
      </c>
      <c r="BE1264">
        <v>13.14</v>
      </c>
      <c r="BF1264">
        <v>14.75</v>
      </c>
      <c r="BG1264">
        <v>20.012499999999999</v>
      </c>
      <c r="BH1264">
        <v>37.920625000000001</v>
      </c>
      <c r="BI1264">
        <v>11.08</v>
      </c>
      <c r="BJ1264">
        <v>12.7</v>
      </c>
      <c r="BK1264">
        <v>15.05</v>
      </c>
      <c r="BL1264">
        <v>15.1534146341463</v>
      </c>
    </row>
    <row r="1265" spans="1:64" x14ac:dyDescent="0.25">
      <c r="A1265" s="15" t="str">
        <f t="shared" si="38"/>
        <v>Tier 1 Leverage Ratio--38260</v>
      </c>
      <c r="B1265" s="15" t="str">
        <f t="shared" si="39"/>
        <v>Tier 1 Leverage Ratio</v>
      </c>
      <c r="C1265">
        <v>3</v>
      </c>
      <c r="D1265" s="22">
        <v>38260</v>
      </c>
      <c r="E1265">
        <v>8.5449999999999999</v>
      </c>
      <c r="F1265">
        <v>9.5</v>
      </c>
      <c r="G1265">
        <v>10.965</v>
      </c>
      <c r="H1265">
        <v>10.5383908045977</v>
      </c>
      <c r="I1265">
        <v>8.3375000000000004</v>
      </c>
      <c r="J1265">
        <v>9.5250000000000004</v>
      </c>
      <c r="K1265">
        <v>11.2875</v>
      </c>
      <c r="L1265">
        <v>10.3757960199005</v>
      </c>
      <c r="M1265">
        <v>8.1449999999999996</v>
      </c>
      <c r="N1265">
        <v>9.36</v>
      </c>
      <c r="O1265">
        <v>11.57</v>
      </c>
      <c r="P1265">
        <v>10.6118542693486</v>
      </c>
      <c r="Q1265">
        <v>8.7899999999999991</v>
      </c>
      <c r="R1265">
        <v>9.8800000000000008</v>
      </c>
      <c r="S1265">
        <v>10.85</v>
      </c>
      <c r="T1265">
        <v>10.4552173913043</v>
      </c>
      <c r="U1265">
        <v>8.2899999999999991</v>
      </c>
      <c r="V1265">
        <v>9.2899999999999991</v>
      </c>
      <c r="W1265">
        <v>10.9</v>
      </c>
      <c r="X1265">
        <v>10.0760485651214</v>
      </c>
      <c r="Y1265">
        <v>8.17</v>
      </c>
      <c r="Z1265">
        <v>9.3699999999999992</v>
      </c>
      <c r="AA1265">
        <v>11.02</v>
      </c>
      <c r="AB1265">
        <v>10.111298701298701</v>
      </c>
      <c r="AC1265">
        <v>8.1999999999999993</v>
      </c>
      <c r="AD1265">
        <v>9.3149999999999995</v>
      </c>
      <c r="AE1265">
        <v>11.2325</v>
      </c>
      <c r="AF1265">
        <v>10.181938775510201</v>
      </c>
      <c r="AG1265">
        <v>9.3550000000000004</v>
      </c>
      <c r="AH1265">
        <v>11.25</v>
      </c>
      <c r="AI1265">
        <v>15.425000000000001</v>
      </c>
      <c r="AJ1265">
        <v>14.113181818181801</v>
      </c>
      <c r="AK1265">
        <v>8.0875000000000004</v>
      </c>
      <c r="AL1265">
        <v>9.69</v>
      </c>
      <c r="AM1265">
        <v>11.404999999999999</v>
      </c>
      <c r="AN1265">
        <v>10.382571428571399</v>
      </c>
      <c r="AO1265">
        <v>8.4525000000000006</v>
      </c>
      <c r="AP1265">
        <v>9.99</v>
      </c>
      <c r="AQ1265">
        <v>12.045</v>
      </c>
      <c r="AR1265">
        <v>10.803437499999999</v>
      </c>
      <c r="AS1265">
        <v>8.23</v>
      </c>
      <c r="AT1265">
        <v>9.23</v>
      </c>
      <c r="AU1265">
        <v>10.56</v>
      </c>
      <c r="AV1265">
        <v>9.6834541577825206</v>
      </c>
      <c r="AW1265">
        <v>7.9450000000000003</v>
      </c>
      <c r="AX1265">
        <v>9.34</v>
      </c>
      <c r="AY1265">
        <v>10.6675</v>
      </c>
      <c r="AZ1265">
        <v>9.7641477272727304</v>
      </c>
      <c r="BA1265">
        <v>8.33</v>
      </c>
      <c r="BB1265">
        <v>9.3699999999999992</v>
      </c>
      <c r="BC1265">
        <v>10.83</v>
      </c>
      <c r="BD1265">
        <v>10.079401197604801</v>
      </c>
      <c r="BE1265">
        <v>8.8074999999999992</v>
      </c>
      <c r="BF1265">
        <v>10.029999999999999</v>
      </c>
      <c r="BG1265">
        <v>15.06</v>
      </c>
      <c r="BH1265">
        <v>18.190833333333298</v>
      </c>
      <c r="BI1265">
        <v>8.4</v>
      </c>
      <c r="BJ1265">
        <v>9.2799999999999994</v>
      </c>
      <c r="BK1265">
        <v>10.53</v>
      </c>
      <c r="BL1265">
        <v>10.9322764227642</v>
      </c>
    </row>
    <row r="1266" spans="1:64" x14ac:dyDescent="0.25">
      <c r="A1266" s="15" t="str">
        <f t="shared" si="38"/>
        <v>ALLL / Nonaccrual Loans--38260</v>
      </c>
      <c r="B1266" s="15" t="str">
        <f t="shared" si="39"/>
        <v>ALLL / Nonaccrual Loans</v>
      </c>
      <c r="C1266">
        <v>4</v>
      </c>
      <c r="D1266" s="22">
        <v>38260</v>
      </c>
      <c r="E1266">
        <v>143.43910362316799</v>
      </c>
      <c r="F1266">
        <v>369.51566951567003</v>
      </c>
      <c r="G1266">
        <v>955.40192373754701</v>
      </c>
      <c r="H1266">
        <v>1537.34567494767</v>
      </c>
      <c r="I1266">
        <v>122.380239520958</v>
      </c>
      <c r="J1266">
        <v>254.16146683306101</v>
      </c>
      <c r="K1266">
        <v>700</v>
      </c>
      <c r="L1266">
        <v>1137.76059860635</v>
      </c>
      <c r="M1266">
        <v>132.14017589017601</v>
      </c>
      <c r="N1266">
        <v>283.52531003133402</v>
      </c>
      <c r="O1266">
        <v>741.84857012473401</v>
      </c>
      <c r="P1266">
        <v>939.17295475286005</v>
      </c>
      <c r="Q1266">
        <v>144.35029000576299</v>
      </c>
      <c r="R1266">
        <v>185.948455368308</v>
      </c>
      <c r="S1266">
        <v>340.26839826839802</v>
      </c>
      <c r="T1266">
        <v>385.79186271236699</v>
      </c>
      <c r="U1266">
        <v>122.503373819163</v>
      </c>
      <c r="V1266">
        <v>259.01639344262298</v>
      </c>
      <c r="W1266">
        <v>734.21624713958795</v>
      </c>
      <c r="X1266">
        <v>1277.38938818829</v>
      </c>
      <c r="Y1266">
        <v>115.82920460632</v>
      </c>
      <c r="Z1266">
        <v>199.792027729636</v>
      </c>
      <c r="AA1266">
        <v>779.86590816741204</v>
      </c>
      <c r="AB1266">
        <v>1404.03367634247</v>
      </c>
      <c r="AC1266">
        <v>141.76448574009501</v>
      </c>
      <c r="AD1266">
        <v>265.506659342457</v>
      </c>
      <c r="AE1266">
        <v>637.60742786985895</v>
      </c>
      <c r="AF1266">
        <v>1153.92098613338</v>
      </c>
      <c r="AG1266">
        <v>206.680584551148</v>
      </c>
      <c r="AH1266">
        <v>431.03448275862098</v>
      </c>
      <c r="AI1266">
        <v>1150</v>
      </c>
      <c r="AJ1266">
        <v>2044.5915837861201</v>
      </c>
      <c r="AK1266">
        <v>78.852924453108699</v>
      </c>
      <c r="AL1266">
        <v>152.67857142857099</v>
      </c>
      <c r="AM1266">
        <v>362.16629611674801</v>
      </c>
      <c r="AN1266">
        <v>745.902495304681</v>
      </c>
      <c r="AO1266">
        <v>133.08587479935801</v>
      </c>
      <c r="AP1266">
        <v>275.72577672744598</v>
      </c>
      <c r="AQ1266">
        <v>713.25324180015298</v>
      </c>
      <c r="AR1266">
        <v>1096.02702116712</v>
      </c>
      <c r="AS1266">
        <v>122.21640590335301</v>
      </c>
      <c r="AT1266">
        <v>255.822128586308</v>
      </c>
      <c r="AU1266">
        <v>668.55600539811098</v>
      </c>
      <c r="AV1266">
        <v>1194.61713269089</v>
      </c>
      <c r="AW1266">
        <v>95.146051819864297</v>
      </c>
      <c r="AX1266">
        <v>208.13559322033899</v>
      </c>
      <c r="AY1266">
        <v>518.28620979609002</v>
      </c>
      <c r="AZ1266">
        <v>961.15987378127102</v>
      </c>
      <c r="BA1266">
        <v>99.815972102832106</v>
      </c>
      <c r="BB1266">
        <v>203.06133002378701</v>
      </c>
      <c r="BC1266">
        <v>785.66121495327104</v>
      </c>
      <c r="BD1266">
        <v>1613.29029773304</v>
      </c>
      <c r="BE1266">
        <v>223.399558498896</v>
      </c>
      <c r="BF1266">
        <v>598.42643587726195</v>
      </c>
      <c r="BG1266">
        <v>1270.18739352641</v>
      </c>
      <c r="BH1266">
        <v>1774.5606724480599</v>
      </c>
      <c r="BI1266">
        <v>125.156789538468</v>
      </c>
      <c r="BJ1266">
        <v>280.11627906976702</v>
      </c>
      <c r="BK1266">
        <v>864.20454545454504</v>
      </c>
      <c r="BL1266">
        <v>1720.89650719255</v>
      </c>
    </row>
    <row r="1267" spans="1:64" x14ac:dyDescent="0.25">
      <c r="A1267" s="15" t="str">
        <f t="shared" si="38"/>
        <v>[NCL + OREO] / [Total Loans + OREO]--38260</v>
      </c>
      <c r="B1267" s="15" t="str">
        <f t="shared" si="39"/>
        <v>[NCL + OREO] / [Total Loans + OREO]</v>
      </c>
      <c r="C1267">
        <v>5</v>
      </c>
      <c r="D1267" s="22">
        <v>38260</v>
      </c>
      <c r="E1267">
        <v>0.426287833840793</v>
      </c>
      <c r="F1267">
        <v>1.2435444810784</v>
      </c>
      <c r="G1267">
        <v>2.01297044907108</v>
      </c>
      <c r="H1267">
        <v>1.3482993833755501</v>
      </c>
      <c r="I1267">
        <v>0.27239780474335201</v>
      </c>
      <c r="J1267">
        <v>0.77679108279273701</v>
      </c>
      <c r="K1267">
        <v>1.62417177044419</v>
      </c>
      <c r="L1267">
        <v>1.16181771692376</v>
      </c>
      <c r="M1267">
        <v>0.22057392470211701</v>
      </c>
      <c r="N1267">
        <v>0.69261028378758105</v>
      </c>
      <c r="O1267">
        <v>1.51474245115453</v>
      </c>
      <c r="P1267">
        <v>1.1051759555027001</v>
      </c>
      <c r="Q1267">
        <v>1.0805534089745401</v>
      </c>
      <c r="R1267">
        <v>1.50524050660015</v>
      </c>
      <c r="S1267">
        <v>2.2377062638357299</v>
      </c>
      <c r="T1267">
        <v>1.7913100244717299</v>
      </c>
      <c r="U1267">
        <v>0.20723710078156601</v>
      </c>
      <c r="V1267">
        <v>0.66420871763431499</v>
      </c>
      <c r="W1267">
        <v>1.42974516728267</v>
      </c>
      <c r="X1267">
        <v>1.07835966170666</v>
      </c>
      <c r="Y1267">
        <v>0.5186671233547</v>
      </c>
      <c r="Z1267">
        <v>0.95519561160884603</v>
      </c>
      <c r="AA1267">
        <v>2.2516625648007502</v>
      </c>
      <c r="AB1267">
        <v>1.4499825782587901</v>
      </c>
      <c r="AC1267">
        <v>0.29962913150667397</v>
      </c>
      <c r="AD1267">
        <v>0.70299926729460605</v>
      </c>
      <c r="AE1267">
        <v>1.5285835427822401</v>
      </c>
      <c r="AF1267">
        <v>1.1329925745273399</v>
      </c>
      <c r="AG1267">
        <v>0.300428225909811</v>
      </c>
      <c r="AH1267">
        <v>0.81238181945514398</v>
      </c>
      <c r="AI1267">
        <v>1.5262086353814299</v>
      </c>
      <c r="AJ1267">
        <v>1.12618922488232</v>
      </c>
      <c r="AK1267">
        <v>0.49230000328740797</v>
      </c>
      <c r="AL1267">
        <v>1.12338832030263</v>
      </c>
      <c r="AM1267">
        <v>2.0804478655924101</v>
      </c>
      <c r="AN1267">
        <v>1.50597226312209</v>
      </c>
      <c r="AO1267">
        <v>0.26501096590398199</v>
      </c>
      <c r="AP1267">
        <v>0.720783215257504</v>
      </c>
      <c r="AQ1267">
        <v>1.72159629634886</v>
      </c>
      <c r="AR1267">
        <v>1.20829595868609</v>
      </c>
      <c r="AS1267">
        <v>0.28455389709496298</v>
      </c>
      <c r="AT1267">
        <v>0.720671410326583</v>
      </c>
      <c r="AU1267">
        <v>1.4666069376546</v>
      </c>
      <c r="AV1267">
        <v>1.07127725832174</v>
      </c>
      <c r="AW1267">
        <v>0.30767005464583103</v>
      </c>
      <c r="AX1267">
        <v>1.0223634666631101</v>
      </c>
      <c r="AY1267">
        <v>2.1567197217259801</v>
      </c>
      <c r="AZ1267">
        <v>1.35408572732965</v>
      </c>
      <c r="BA1267">
        <v>0.262460978532645</v>
      </c>
      <c r="BB1267">
        <v>0.84451638179738697</v>
      </c>
      <c r="BC1267">
        <v>1.8337173579109101</v>
      </c>
      <c r="BD1267">
        <v>1.3255100320575901</v>
      </c>
      <c r="BE1267">
        <v>0.114639820586678</v>
      </c>
      <c r="BF1267">
        <v>0.46643321998568299</v>
      </c>
      <c r="BG1267">
        <v>1.4325066809964799</v>
      </c>
      <c r="BH1267">
        <v>1.0208827236564799</v>
      </c>
      <c r="BI1267">
        <v>0.109475732879212</v>
      </c>
      <c r="BJ1267">
        <v>0.66746534314564399</v>
      </c>
      <c r="BK1267">
        <v>1.1892538391235199</v>
      </c>
      <c r="BL1267">
        <v>0.85650817078354602</v>
      </c>
    </row>
    <row r="1268" spans="1:64" x14ac:dyDescent="0.25">
      <c r="A1268" s="15" t="str">
        <f t="shared" si="38"/>
        <v>[Noncurrent + Delinquent Loans] / [Capital + ALLL]--38260</v>
      </c>
      <c r="B1268" s="15" t="str">
        <f t="shared" si="39"/>
        <v>[Noncurrent + Delinquent Loans] / [Capital + ALLL]</v>
      </c>
      <c r="C1268">
        <v>6</v>
      </c>
      <c r="D1268" s="22">
        <v>38260</v>
      </c>
      <c r="E1268">
        <v>6.2448262533636196</v>
      </c>
      <c r="F1268">
        <v>10.9445634070902</v>
      </c>
      <c r="G1268">
        <v>16.908167750286001</v>
      </c>
      <c r="H1268">
        <v>13.6047706104077</v>
      </c>
      <c r="I1268">
        <v>5.1055910651896097</v>
      </c>
      <c r="J1268">
        <v>9.6725389643161801</v>
      </c>
      <c r="K1268">
        <v>16.7408312789773</v>
      </c>
      <c r="L1268">
        <v>12.2228616730012</v>
      </c>
      <c r="M1268">
        <v>3.7349403862458899</v>
      </c>
      <c r="N1268">
        <v>8.4144842460310993</v>
      </c>
      <c r="O1268">
        <v>15.4807048307943</v>
      </c>
      <c r="P1268">
        <v>10.9680247436229</v>
      </c>
      <c r="Q1268">
        <v>10.7110196822864</v>
      </c>
      <c r="R1268">
        <v>15.9260826632811</v>
      </c>
      <c r="S1268">
        <v>21.1597075714776</v>
      </c>
      <c r="T1268">
        <v>17.4867989053202</v>
      </c>
      <c r="U1268">
        <v>5.2400548696845002</v>
      </c>
      <c r="V1268">
        <v>9.5569796600724395</v>
      </c>
      <c r="W1268">
        <v>16.4959016393443</v>
      </c>
      <c r="X1268">
        <v>12.0160713199376</v>
      </c>
      <c r="Y1268">
        <v>7.5996099191975501</v>
      </c>
      <c r="Z1268">
        <v>13.4893068997815</v>
      </c>
      <c r="AA1268">
        <v>19.381378707688199</v>
      </c>
      <c r="AB1268">
        <v>15.8061509207932</v>
      </c>
      <c r="AC1268">
        <v>5.1055910651896097</v>
      </c>
      <c r="AD1268">
        <v>8.5998325569088703</v>
      </c>
      <c r="AE1268">
        <v>13.9997229486045</v>
      </c>
      <c r="AF1268">
        <v>10.867726302753701</v>
      </c>
      <c r="AG1268">
        <v>2.4833887553764802</v>
      </c>
      <c r="AH1268">
        <v>7.3104916027012896</v>
      </c>
      <c r="AI1268">
        <v>12.0262152450247</v>
      </c>
      <c r="AJ1268">
        <v>8.4947728979876693</v>
      </c>
      <c r="AK1268">
        <v>6.5375424475076898</v>
      </c>
      <c r="AL1268">
        <v>15.5105173928666</v>
      </c>
      <c r="AM1268">
        <v>23.806771725170702</v>
      </c>
      <c r="AN1268">
        <v>16.5776232069645</v>
      </c>
      <c r="AO1268">
        <v>4.6225573738743098</v>
      </c>
      <c r="AP1268">
        <v>9.1325056482447007</v>
      </c>
      <c r="AQ1268">
        <v>15.482059700011201</v>
      </c>
      <c r="AR1268">
        <v>11.200299166517199</v>
      </c>
      <c r="AS1268">
        <v>5.6093410784486304</v>
      </c>
      <c r="AT1268">
        <v>10.050949513663699</v>
      </c>
      <c r="AU1268">
        <v>17.101449275362299</v>
      </c>
      <c r="AV1268">
        <v>12.6587018191772</v>
      </c>
      <c r="AW1268">
        <v>7.1321790324807104</v>
      </c>
      <c r="AX1268">
        <v>14.053070689008299</v>
      </c>
      <c r="AY1268">
        <v>22.437979211079298</v>
      </c>
      <c r="AZ1268">
        <v>16.3528464769282</v>
      </c>
      <c r="BA1268">
        <v>5.0348567002323801</v>
      </c>
      <c r="BB1268">
        <v>9.2580739016584204</v>
      </c>
      <c r="BC1268">
        <v>18.204622827450301</v>
      </c>
      <c r="BD1268">
        <v>13.5182473760789</v>
      </c>
      <c r="BE1268">
        <v>2.2082004626455798</v>
      </c>
      <c r="BF1268">
        <v>9.3340943168255208</v>
      </c>
      <c r="BG1268">
        <v>15.2129415656064</v>
      </c>
      <c r="BH1268">
        <v>9.6180589786807396</v>
      </c>
      <c r="BI1268">
        <v>4.6125686394142802</v>
      </c>
      <c r="BJ1268">
        <v>8.7060504410485802</v>
      </c>
      <c r="BK1268">
        <v>14.861727896649199</v>
      </c>
      <c r="BL1268">
        <v>10.8084419885038</v>
      </c>
    </row>
    <row r="1269" spans="1:64" x14ac:dyDescent="0.25">
      <c r="A1269" s="15" t="str">
        <f t="shared" si="38"/>
        <v xml:space="preserve">  Ag [NCL+DQ] / [Capital + ALLL]--38260</v>
      </c>
      <c r="B1269" s="15" t="str">
        <f t="shared" si="39"/>
        <v xml:space="preserve">  Ag [NCL+DQ] / [Capital + ALLL]</v>
      </c>
      <c r="C1269">
        <v>7</v>
      </c>
      <c r="D1269" s="22">
        <v>38260</v>
      </c>
      <c r="E1269">
        <v>0</v>
      </c>
      <c r="F1269">
        <v>0.23671023142202399</v>
      </c>
      <c r="G1269">
        <v>1.89060016186849</v>
      </c>
      <c r="H1269">
        <v>1.86101931906552</v>
      </c>
      <c r="I1269">
        <v>0</v>
      </c>
      <c r="J1269">
        <v>0</v>
      </c>
      <c r="K1269">
        <v>1.4953582133727601</v>
      </c>
      <c r="L1269">
        <v>1.3424785557390599</v>
      </c>
      <c r="M1269">
        <v>0</v>
      </c>
      <c r="N1269">
        <v>0</v>
      </c>
      <c r="O1269">
        <v>0.41666014549468999</v>
      </c>
      <c r="P1269">
        <v>0.77937330695666895</v>
      </c>
      <c r="Q1269">
        <v>0</v>
      </c>
      <c r="R1269">
        <v>0</v>
      </c>
      <c r="S1269">
        <v>0</v>
      </c>
      <c r="T1269">
        <v>3.1440365387787501E-2</v>
      </c>
      <c r="U1269">
        <v>0</v>
      </c>
      <c r="V1269">
        <v>0</v>
      </c>
      <c r="W1269">
        <v>1.01247939722157</v>
      </c>
      <c r="X1269">
        <v>1.0939598057648801</v>
      </c>
      <c r="Y1269">
        <v>0</v>
      </c>
      <c r="Z1269">
        <v>6.1016731430039502E-2</v>
      </c>
      <c r="AA1269">
        <v>2.77864502029347</v>
      </c>
      <c r="AB1269">
        <v>2.5450799866457601</v>
      </c>
      <c r="AC1269">
        <v>0</v>
      </c>
      <c r="AD1269">
        <v>1.1149079284077901</v>
      </c>
      <c r="AE1269">
        <v>3.6722445884797899</v>
      </c>
      <c r="AF1269">
        <v>2.5128447319554401</v>
      </c>
      <c r="AG1269">
        <v>0</v>
      </c>
      <c r="AH1269">
        <v>0.203976108898619</v>
      </c>
      <c r="AI1269">
        <v>1.3363375056025399</v>
      </c>
      <c r="AJ1269">
        <v>1.4637889635030299</v>
      </c>
      <c r="AK1269">
        <v>0</v>
      </c>
      <c r="AL1269">
        <v>0</v>
      </c>
      <c r="AM1269">
        <v>0.85462076473105197</v>
      </c>
      <c r="AN1269">
        <v>1.3084863474807999</v>
      </c>
      <c r="AO1269">
        <v>0</v>
      </c>
      <c r="AP1269">
        <v>0.844577935938855</v>
      </c>
      <c r="AQ1269">
        <v>3.3449188934506999</v>
      </c>
      <c r="AR1269">
        <v>2.4759768433875302</v>
      </c>
      <c r="AS1269">
        <v>0</v>
      </c>
      <c r="AT1269">
        <v>0</v>
      </c>
      <c r="AU1269">
        <v>1.6550944614887799</v>
      </c>
      <c r="AV1269">
        <v>1.4056893755372999</v>
      </c>
      <c r="AW1269">
        <v>0</v>
      </c>
      <c r="AX1269">
        <v>0</v>
      </c>
      <c r="AY1269">
        <v>0.41684241944834399</v>
      </c>
      <c r="AZ1269">
        <v>0.958170477476458</v>
      </c>
      <c r="BA1269">
        <v>0</v>
      </c>
      <c r="BB1269">
        <v>0</v>
      </c>
      <c r="BC1269">
        <v>0.21124173401910401</v>
      </c>
      <c r="BD1269">
        <v>0.95318225284034996</v>
      </c>
      <c r="BE1269">
        <v>0</v>
      </c>
      <c r="BF1269">
        <v>0</v>
      </c>
      <c r="BG1269">
        <v>0.39587976800434499</v>
      </c>
      <c r="BH1269">
        <v>0.50422624860978704</v>
      </c>
      <c r="BI1269">
        <v>0</v>
      </c>
      <c r="BJ1269">
        <v>0</v>
      </c>
      <c r="BK1269">
        <v>0</v>
      </c>
      <c r="BL1269">
        <v>0.35339661992749</v>
      </c>
    </row>
    <row r="1270" spans="1:64" x14ac:dyDescent="0.25">
      <c r="A1270" s="15" t="str">
        <f t="shared" si="38"/>
        <v xml:space="preserve">  CLD [NCL+DQ] / [Capital + ALLL]--38260</v>
      </c>
      <c r="B1270" s="15" t="str">
        <f t="shared" si="39"/>
        <v xml:space="preserve">  CLD [NCL+DQ] / [Capital + ALLL]</v>
      </c>
      <c r="C1270">
        <v>8</v>
      </c>
      <c r="D1270" s="22">
        <v>38260</v>
      </c>
      <c r="E1270">
        <v>0</v>
      </c>
      <c r="F1270">
        <v>0</v>
      </c>
      <c r="G1270">
        <v>0.17523707048055501</v>
      </c>
      <c r="H1270">
        <v>0.82967403417086705</v>
      </c>
      <c r="I1270">
        <v>0</v>
      </c>
      <c r="J1270">
        <v>0</v>
      </c>
      <c r="K1270">
        <v>0</v>
      </c>
      <c r="L1270">
        <v>0.382504224976216</v>
      </c>
      <c r="M1270">
        <v>0</v>
      </c>
      <c r="N1270">
        <v>0</v>
      </c>
      <c r="O1270">
        <v>0.13800419476647</v>
      </c>
      <c r="P1270">
        <v>0.482420252188001</v>
      </c>
      <c r="Q1270">
        <v>0</v>
      </c>
      <c r="R1270">
        <v>0</v>
      </c>
      <c r="S1270">
        <v>0</v>
      </c>
      <c r="T1270">
        <v>8.6240927549698601E-2</v>
      </c>
      <c r="U1270">
        <v>0</v>
      </c>
      <c r="V1270">
        <v>0</v>
      </c>
      <c r="W1270">
        <v>0</v>
      </c>
      <c r="X1270">
        <v>0.445851981059666</v>
      </c>
      <c r="Y1270">
        <v>0</v>
      </c>
      <c r="Z1270">
        <v>0</v>
      </c>
      <c r="AA1270">
        <v>0.40591739671989602</v>
      </c>
      <c r="AB1270">
        <v>0.96503592805997196</v>
      </c>
      <c r="AC1270">
        <v>0</v>
      </c>
      <c r="AD1270">
        <v>0</v>
      </c>
      <c r="AE1270">
        <v>0</v>
      </c>
      <c r="AF1270">
        <v>0.16697088422466599</v>
      </c>
      <c r="AG1270">
        <v>0</v>
      </c>
      <c r="AH1270">
        <v>0</v>
      </c>
      <c r="AI1270">
        <v>0</v>
      </c>
      <c r="AJ1270">
        <v>0.30291364371575402</v>
      </c>
      <c r="AK1270">
        <v>0</v>
      </c>
      <c r="AL1270">
        <v>0</v>
      </c>
      <c r="AM1270">
        <v>0.31927004264099601</v>
      </c>
      <c r="AN1270">
        <v>0.59128566077198097</v>
      </c>
      <c r="AO1270">
        <v>0</v>
      </c>
      <c r="AP1270">
        <v>0</v>
      </c>
      <c r="AQ1270">
        <v>0</v>
      </c>
      <c r="AR1270">
        <v>0.159805680832036</v>
      </c>
      <c r="AS1270">
        <v>0</v>
      </c>
      <c r="AT1270">
        <v>0</v>
      </c>
      <c r="AU1270">
        <v>0.171578522406136</v>
      </c>
      <c r="AV1270">
        <v>0.54156622386586895</v>
      </c>
      <c r="AW1270">
        <v>0</v>
      </c>
      <c r="AX1270">
        <v>0</v>
      </c>
      <c r="AY1270">
        <v>0</v>
      </c>
      <c r="AZ1270">
        <v>0.50510620875525902</v>
      </c>
      <c r="BA1270">
        <v>0</v>
      </c>
      <c r="BB1270">
        <v>0</v>
      </c>
      <c r="BC1270">
        <v>0</v>
      </c>
      <c r="BD1270">
        <v>0.52964883822180497</v>
      </c>
      <c r="BE1270">
        <v>0</v>
      </c>
      <c r="BF1270">
        <v>0</v>
      </c>
      <c r="BG1270">
        <v>0.170527548387573</v>
      </c>
      <c r="BH1270">
        <v>0.369020477518271</v>
      </c>
      <c r="BI1270">
        <v>0</v>
      </c>
      <c r="BJ1270">
        <v>0</v>
      </c>
      <c r="BK1270">
        <v>0.35165507224218301</v>
      </c>
      <c r="BL1270">
        <v>0.86213424499908498</v>
      </c>
    </row>
    <row r="1271" spans="1:64" x14ac:dyDescent="0.25">
      <c r="A1271" s="15" t="str">
        <f t="shared" si="38"/>
        <v xml:space="preserve">  CRE [NCL+DQ] / [Capital + ALLL]--38260</v>
      </c>
      <c r="B1271" s="15" t="str">
        <f t="shared" si="39"/>
        <v xml:space="preserve">  CRE [NCL+DQ] / [Capital + ALLL]</v>
      </c>
      <c r="C1271">
        <v>9</v>
      </c>
      <c r="D1271" s="22">
        <v>38260</v>
      </c>
      <c r="E1271">
        <v>0</v>
      </c>
      <c r="F1271">
        <v>1.0532308568175399</v>
      </c>
      <c r="G1271">
        <v>3.5632021855548102</v>
      </c>
      <c r="H1271">
        <v>2.92200819870606</v>
      </c>
      <c r="I1271">
        <v>0</v>
      </c>
      <c r="J1271">
        <v>0.84131376167369198</v>
      </c>
      <c r="K1271">
        <v>3.6327432755960301</v>
      </c>
      <c r="L1271">
        <v>2.54160976162273</v>
      </c>
      <c r="M1271">
        <v>0</v>
      </c>
      <c r="N1271">
        <v>0.88589683118219598</v>
      </c>
      <c r="O1271">
        <v>3.4947188649262402</v>
      </c>
      <c r="P1271">
        <v>2.5822285350096301</v>
      </c>
      <c r="Q1271">
        <v>0</v>
      </c>
      <c r="R1271">
        <v>2.35546038543897</v>
      </c>
      <c r="S1271">
        <v>5.1539906409818999</v>
      </c>
      <c r="T1271">
        <v>3.6983332422298401</v>
      </c>
      <c r="U1271">
        <v>0</v>
      </c>
      <c r="V1271">
        <v>1.09302890454214</v>
      </c>
      <c r="W1271">
        <v>3.9739559946115901</v>
      </c>
      <c r="X1271">
        <v>2.73107638447603</v>
      </c>
      <c r="Y1271">
        <v>0</v>
      </c>
      <c r="Z1271">
        <v>1.6531791907514499</v>
      </c>
      <c r="AA1271">
        <v>3.47826086956522</v>
      </c>
      <c r="AB1271">
        <v>3.4421968102337899</v>
      </c>
      <c r="AC1271">
        <v>0</v>
      </c>
      <c r="AD1271">
        <v>0.351232901301476</v>
      </c>
      <c r="AE1271">
        <v>2.22244610943424</v>
      </c>
      <c r="AF1271">
        <v>1.51170018287202</v>
      </c>
      <c r="AG1271">
        <v>0</v>
      </c>
      <c r="AH1271">
        <v>0</v>
      </c>
      <c r="AI1271">
        <v>1.6434816779644399</v>
      </c>
      <c r="AJ1271">
        <v>1.4524458742339199</v>
      </c>
      <c r="AK1271">
        <v>0.20161635979992301</v>
      </c>
      <c r="AL1271">
        <v>2.4407560502679</v>
      </c>
      <c r="AM1271">
        <v>5.35736625146916</v>
      </c>
      <c r="AN1271">
        <v>3.9909905514051198</v>
      </c>
      <c r="AO1271">
        <v>0</v>
      </c>
      <c r="AP1271">
        <v>2.4023062139654099E-2</v>
      </c>
      <c r="AQ1271">
        <v>2.1132823537152898</v>
      </c>
      <c r="AR1271">
        <v>1.54257893822242</v>
      </c>
      <c r="AS1271">
        <v>0</v>
      </c>
      <c r="AT1271">
        <v>1.4110150204824801</v>
      </c>
      <c r="AU1271">
        <v>4.18686487845165</v>
      </c>
      <c r="AV1271">
        <v>2.9319859802869899</v>
      </c>
      <c r="AW1271">
        <v>0</v>
      </c>
      <c r="AX1271">
        <v>1.538543815226</v>
      </c>
      <c r="AY1271">
        <v>5.0450159131058001</v>
      </c>
      <c r="AZ1271">
        <v>3.5444383514911699</v>
      </c>
      <c r="BA1271">
        <v>0</v>
      </c>
      <c r="BB1271">
        <v>0.22801767136953099</v>
      </c>
      <c r="BC1271">
        <v>3.0807133331826502</v>
      </c>
      <c r="BD1271">
        <v>2.3834095631844301</v>
      </c>
      <c r="BE1271">
        <v>0</v>
      </c>
      <c r="BF1271">
        <v>0.53516559356352</v>
      </c>
      <c r="BG1271">
        <v>2.7392585053873599</v>
      </c>
      <c r="BH1271">
        <v>2.7280264389671101</v>
      </c>
      <c r="BI1271">
        <v>0</v>
      </c>
      <c r="BJ1271">
        <v>1.29785853341986</v>
      </c>
      <c r="BK1271">
        <v>4.4721192565135102</v>
      </c>
      <c r="BL1271">
        <v>2.95269821514571</v>
      </c>
    </row>
    <row r="1272" spans="1:64" x14ac:dyDescent="0.25">
      <c r="A1272" s="15" t="str">
        <f t="shared" si="38"/>
        <v xml:space="preserve">  Res RE [NCL+DQ] / [Capital + ALLL]--38260</v>
      </c>
      <c r="B1272" s="15" t="str">
        <f t="shared" si="39"/>
        <v xml:space="preserve">  Res RE [NCL+DQ] / [Capital + ALLL]</v>
      </c>
      <c r="C1272">
        <v>10</v>
      </c>
      <c r="D1272" s="22">
        <v>38260</v>
      </c>
      <c r="E1272">
        <v>0.26421784704022899</v>
      </c>
      <c r="F1272">
        <v>1.1936735302894701</v>
      </c>
      <c r="G1272">
        <v>2.5994599716921098</v>
      </c>
      <c r="H1272">
        <v>2.1252483829550002</v>
      </c>
      <c r="I1272">
        <v>0</v>
      </c>
      <c r="J1272">
        <v>1.0968454273780099</v>
      </c>
      <c r="K1272">
        <v>3.2947505302923199</v>
      </c>
      <c r="L1272">
        <v>2.3365416670195498</v>
      </c>
      <c r="M1272">
        <v>0.203318290379436</v>
      </c>
      <c r="N1272">
        <v>1.62369292719361</v>
      </c>
      <c r="O1272">
        <v>4.1799873223541599</v>
      </c>
      <c r="P1272">
        <v>2.9152085554800098</v>
      </c>
      <c r="Q1272">
        <v>2.2799197678415499</v>
      </c>
      <c r="R1272">
        <v>6.0913373462444396</v>
      </c>
      <c r="S1272">
        <v>8.3430462638797405</v>
      </c>
      <c r="T1272">
        <v>6.2490796270992996</v>
      </c>
      <c r="U1272">
        <v>5.42888165038002E-2</v>
      </c>
      <c r="V1272">
        <v>1.3324873096446701</v>
      </c>
      <c r="W1272">
        <v>3.5537190082644599</v>
      </c>
      <c r="X1272">
        <v>2.4817027839344701</v>
      </c>
      <c r="Y1272">
        <v>0.13840830449826999</v>
      </c>
      <c r="Z1272">
        <v>1.0784678319077701</v>
      </c>
      <c r="AA1272">
        <v>2.8217186831979499</v>
      </c>
      <c r="AB1272">
        <v>2.4302307790556599</v>
      </c>
      <c r="AC1272">
        <v>0</v>
      </c>
      <c r="AD1272">
        <v>0.37453408224879198</v>
      </c>
      <c r="AE1272">
        <v>1.39145629643602</v>
      </c>
      <c r="AF1272">
        <v>0.848953133749351</v>
      </c>
      <c r="AG1272">
        <v>0</v>
      </c>
      <c r="AH1272">
        <v>0</v>
      </c>
      <c r="AI1272">
        <v>0.74385785473702704</v>
      </c>
      <c r="AJ1272">
        <v>0.61162508752439304</v>
      </c>
      <c r="AK1272">
        <v>1.3516438532231201</v>
      </c>
      <c r="AL1272">
        <v>3.7982831448116299</v>
      </c>
      <c r="AM1272">
        <v>7.5047544639855701</v>
      </c>
      <c r="AN1272">
        <v>5.1606890013460802</v>
      </c>
      <c r="AO1272">
        <v>0</v>
      </c>
      <c r="AP1272">
        <v>0.64662751494496995</v>
      </c>
      <c r="AQ1272">
        <v>2.10472728931741</v>
      </c>
      <c r="AR1272">
        <v>1.4733808034350599</v>
      </c>
      <c r="AS1272">
        <v>0.27649769585253497</v>
      </c>
      <c r="AT1272">
        <v>1.1809045226130701</v>
      </c>
      <c r="AU1272">
        <v>3.2753134942915998</v>
      </c>
      <c r="AV1272">
        <v>2.35449570514821</v>
      </c>
      <c r="AW1272">
        <v>1.99483334063198</v>
      </c>
      <c r="AX1272">
        <v>4.2456741233473503</v>
      </c>
      <c r="AY1272">
        <v>8.3756305479210198</v>
      </c>
      <c r="AZ1272">
        <v>5.58720645341017</v>
      </c>
      <c r="BA1272">
        <v>0</v>
      </c>
      <c r="BB1272">
        <v>0.73909997061682098</v>
      </c>
      <c r="BC1272">
        <v>2.4967490247074098</v>
      </c>
      <c r="BD1272">
        <v>2.0091127439878802</v>
      </c>
      <c r="BE1272">
        <v>0</v>
      </c>
      <c r="BF1272">
        <v>0.81704614520531604</v>
      </c>
      <c r="BG1272">
        <v>2.8829950832303801</v>
      </c>
      <c r="BH1272">
        <v>1.6271228373312701</v>
      </c>
      <c r="BI1272">
        <v>0</v>
      </c>
      <c r="BJ1272">
        <v>0.80838490271505803</v>
      </c>
      <c r="BK1272">
        <v>3.2753134942915998</v>
      </c>
      <c r="BL1272">
        <v>2.2258352904570802</v>
      </c>
    </row>
    <row r="1273" spans="1:64" x14ac:dyDescent="0.25">
      <c r="A1273" s="15" t="str">
        <f t="shared" si="38"/>
        <v xml:space="preserve">  C&amp;I [NCL+DQ] / [Capital + ALLL]--38260</v>
      </c>
      <c r="B1273" s="15" t="str">
        <f t="shared" si="39"/>
        <v xml:space="preserve">  C&amp;I [NCL+DQ] / [Capital + ALLL]</v>
      </c>
      <c r="C1273">
        <v>11</v>
      </c>
      <c r="D1273" s="22">
        <v>38260</v>
      </c>
      <c r="E1273">
        <v>0.52022730957534802</v>
      </c>
      <c r="F1273">
        <v>1.6258607498087201</v>
      </c>
      <c r="G1273">
        <v>4.88326533354953</v>
      </c>
      <c r="H1273">
        <v>3.8487146338711802</v>
      </c>
      <c r="I1273">
        <v>0.37038042186202902</v>
      </c>
      <c r="J1273">
        <v>1.83737625461286</v>
      </c>
      <c r="K1273">
        <v>4.7206241756596103</v>
      </c>
      <c r="L1273">
        <v>3.3528941405510899</v>
      </c>
      <c r="M1273">
        <v>8.7174361007377799E-2</v>
      </c>
      <c r="N1273">
        <v>0.95777687845676496</v>
      </c>
      <c r="O1273">
        <v>2.97205257564721</v>
      </c>
      <c r="P1273">
        <v>2.2023376150651899</v>
      </c>
      <c r="Q1273">
        <v>0.59276982265663802</v>
      </c>
      <c r="R1273">
        <v>2.5869079081113999</v>
      </c>
      <c r="S1273">
        <v>8.1362653979791801</v>
      </c>
      <c r="T1273">
        <v>5.1934726279105803</v>
      </c>
      <c r="U1273">
        <v>0.31880977683315598</v>
      </c>
      <c r="V1273">
        <v>1.8267884525635001</v>
      </c>
      <c r="W1273">
        <v>4.6339202965709001</v>
      </c>
      <c r="X1273">
        <v>3.2842265891403102</v>
      </c>
      <c r="Y1273">
        <v>1.0793793568698</v>
      </c>
      <c r="Z1273">
        <v>3.1454597210361501</v>
      </c>
      <c r="AA1273">
        <v>6.0997502341554801</v>
      </c>
      <c r="AB1273">
        <v>5.1824426510649104</v>
      </c>
      <c r="AC1273">
        <v>0.52103895649265197</v>
      </c>
      <c r="AD1273">
        <v>2.5849239474391501</v>
      </c>
      <c r="AE1273">
        <v>5.5374303644235203</v>
      </c>
      <c r="AF1273">
        <v>3.7341300699120001</v>
      </c>
      <c r="AG1273">
        <v>0</v>
      </c>
      <c r="AH1273">
        <v>1.02111641637238</v>
      </c>
      <c r="AI1273">
        <v>2.8675864455190601</v>
      </c>
      <c r="AJ1273">
        <v>2.1935736399797201</v>
      </c>
      <c r="AK1273">
        <v>0.57903893519719196</v>
      </c>
      <c r="AL1273">
        <v>1.3431807628113099</v>
      </c>
      <c r="AM1273">
        <v>3.5186675091536999</v>
      </c>
      <c r="AN1273">
        <v>4.2016723711652899</v>
      </c>
      <c r="AO1273">
        <v>0.233919840601513</v>
      </c>
      <c r="AP1273">
        <v>1.7106158768109101</v>
      </c>
      <c r="AQ1273">
        <v>4.5043009781390397</v>
      </c>
      <c r="AR1273">
        <v>3.18600779396668</v>
      </c>
      <c r="AS1273">
        <v>0.50454858191269802</v>
      </c>
      <c r="AT1273">
        <v>1.94647201946472</v>
      </c>
      <c r="AU1273">
        <v>4.9236121615489301</v>
      </c>
      <c r="AV1273">
        <v>3.4243218644034599</v>
      </c>
      <c r="AW1273">
        <v>0.51919569375861896</v>
      </c>
      <c r="AX1273">
        <v>1.58620144126921</v>
      </c>
      <c r="AY1273">
        <v>4.4610669648600796</v>
      </c>
      <c r="AZ1273">
        <v>3.4110273003509799</v>
      </c>
      <c r="BA1273">
        <v>1.3234515616728399</v>
      </c>
      <c r="BB1273">
        <v>3.2398316970546999</v>
      </c>
      <c r="BC1273">
        <v>7.3971138428647798</v>
      </c>
      <c r="BD1273">
        <v>5.7733648488045404</v>
      </c>
      <c r="BE1273">
        <v>0</v>
      </c>
      <c r="BF1273">
        <v>0.38149790110952397</v>
      </c>
      <c r="BG1273">
        <v>3.3423521556134599</v>
      </c>
      <c r="BH1273">
        <v>2.11907629289975</v>
      </c>
      <c r="BI1273">
        <v>0.48475371383893701</v>
      </c>
      <c r="BJ1273">
        <v>2.2226632268307198</v>
      </c>
      <c r="BK1273">
        <v>5.0444253367727097</v>
      </c>
      <c r="BL1273">
        <v>3.2403179848083901</v>
      </c>
    </row>
    <row r="1274" spans="1:64" x14ac:dyDescent="0.25">
      <c r="A1274" s="15" t="str">
        <f t="shared" si="38"/>
        <v xml:space="preserve">  Ind [NCL+DQ] / [Capital + ALLL]--38260</v>
      </c>
      <c r="B1274" s="15" t="str">
        <f t="shared" si="39"/>
        <v xml:space="preserve">  Ind [NCL+DQ] / [Capital + ALLL]</v>
      </c>
      <c r="C1274">
        <v>12</v>
      </c>
      <c r="D1274" s="22">
        <v>38260</v>
      </c>
      <c r="E1274">
        <v>0.355466140515728</v>
      </c>
      <c r="F1274">
        <v>0.897418196879746</v>
      </c>
      <c r="G1274">
        <v>2.1189596578015002</v>
      </c>
      <c r="H1274">
        <v>2.13153536938233</v>
      </c>
      <c r="I1274">
        <v>0.30479498008516498</v>
      </c>
      <c r="J1274">
        <v>0.84077120862560495</v>
      </c>
      <c r="K1274">
        <v>2.0243842526617701</v>
      </c>
      <c r="L1274">
        <v>1.46848849952923</v>
      </c>
      <c r="M1274">
        <v>0.15096024296209001</v>
      </c>
      <c r="N1274">
        <v>0.70335126189491104</v>
      </c>
      <c r="O1274">
        <v>1.88785787247854</v>
      </c>
      <c r="P1274">
        <v>1.43177668891234</v>
      </c>
      <c r="Q1274">
        <v>0.57360853422054203</v>
      </c>
      <c r="R1274">
        <v>1.58092175777063</v>
      </c>
      <c r="S1274">
        <v>2.8328829929352</v>
      </c>
      <c r="T1274">
        <v>1.90675494387059</v>
      </c>
      <c r="U1274">
        <v>0.26158836454954498</v>
      </c>
      <c r="V1274">
        <v>0.79357922265308001</v>
      </c>
      <c r="W1274">
        <v>1.93445607646791</v>
      </c>
      <c r="X1274">
        <v>1.3856012140664</v>
      </c>
      <c r="Y1274">
        <v>0.37825059101654801</v>
      </c>
      <c r="Z1274">
        <v>0.99349092154847596</v>
      </c>
      <c r="AA1274">
        <v>1.7715559960356799</v>
      </c>
      <c r="AB1274">
        <v>1.67199132968835</v>
      </c>
      <c r="AC1274">
        <v>0.25444119712221203</v>
      </c>
      <c r="AD1274">
        <v>0.94360710954034799</v>
      </c>
      <c r="AE1274">
        <v>1.92503734523196</v>
      </c>
      <c r="AF1274">
        <v>1.3166868485170899</v>
      </c>
      <c r="AG1274">
        <v>0.18272503074441801</v>
      </c>
      <c r="AH1274">
        <v>0.78992607149238203</v>
      </c>
      <c r="AI1274">
        <v>2.4233477107074499</v>
      </c>
      <c r="AJ1274">
        <v>2.4895431160794099</v>
      </c>
      <c r="AK1274">
        <v>0.36255447438234001</v>
      </c>
      <c r="AL1274">
        <v>0.74900516073978596</v>
      </c>
      <c r="AM1274">
        <v>2.04912498747046</v>
      </c>
      <c r="AN1274">
        <v>1.5795861419000701</v>
      </c>
      <c r="AO1274">
        <v>0.324011654036295</v>
      </c>
      <c r="AP1274">
        <v>0.98242311307002705</v>
      </c>
      <c r="AQ1274">
        <v>2.0656861918146698</v>
      </c>
      <c r="AR1274">
        <v>1.4515078957716201</v>
      </c>
      <c r="AS1274">
        <v>0.32085284756902199</v>
      </c>
      <c r="AT1274">
        <v>0.774243499580618</v>
      </c>
      <c r="AU1274">
        <v>1.88282760359755</v>
      </c>
      <c r="AV1274">
        <v>1.39094944123347</v>
      </c>
      <c r="AW1274">
        <v>0.55304857984741895</v>
      </c>
      <c r="AX1274">
        <v>1.26008997488786</v>
      </c>
      <c r="AY1274">
        <v>2.96818438794058</v>
      </c>
      <c r="AZ1274">
        <v>1.9247776620091499</v>
      </c>
      <c r="BA1274">
        <v>0.161591050341827</v>
      </c>
      <c r="BB1274">
        <v>0.64301024053346001</v>
      </c>
      <c r="BC1274">
        <v>1.89811084251052</v>
      </c>
      <c r="BD1274">
        <v>1.3797922787452599</v>
      </c>
      <c r="BE1274">
        <v>0.220038298100457</v>
      </c>
      <c r="BF1274">
        <v>0.79867493915987098</v>
      </c>
      <c r="BG1274">
        <v>1.6920722732656299</v>
      </c>
      <c r="BH1274">
        <v>2.0981014159864899</v>
      </c>
      <c r="BI1274">
        <v>5.89553118735998E-2</v>
      </c>
      <c r="BJ1274">
        <v>0.43269230769230799</v>
      </c>
      <c r="BK1274">
        <v>1.17457392906495</v>
      </c>
      <c r="BL1274">
        <v>0.91122394967856901</v>
      </c>
    </row>
    <row r="1275" spans="1:64" x14ac:dyDescent="0.25">
      <c r="A1275" s="15" t="str">
        <f t="shared" si="38"/>
        <v xml:space="preserve">  OREO / [Capital + ALLL]--38260</v>
      </c>
      <c r="B1275" s="15" t="str">
        <f t="shared" si="39"/>
        <v xml:space="preserve">  OREO / [Capital + ALLL]</v>
      </c>
      <c r="C1275">
        <v>13</v>
      </c>
      <c r="D1275" s="22">
        <v>38260</v>
      </c>
      <c r="E1275">
        <v>0</v>
      </c>
      <c r="F1275">
        <v>0</v>
      </c>
      <c r="G1275">
        <v>1.0595045394541101</v>
      </c>
      <c r="H1275">
        <v>1.0677375930680599</v>
      </c>
      <c r="I1275">
        <v>0</v>
      </c>
      <c r="J1275">
        <v>0</v>
      </c>
      <c r="K1275">
        <v>0.63106558740569696</v>
      </c>
      <c r="L1275">
        <v>0.78451059207611096</v>
      </c>
      <c r="M1275">
        <v>0</v>
      </c>
      <c r="N1275">
        <v>0</v>
      </c>
      <c r="O1275">
        <v>1.2050440599768</v>
      </c>
      <c r="P1275">
        <v>1.1170945867158</v>
      </c>
      <c r="Q1275">
        <v>0.39557865237489398</v>
      </c>
      <c r="R1275">
        <v>1.4379481731608299</v>
      </c>
      <c r="S1275">
        <v>2.7751466106703599</v>
      </c>
      <c r="T1275">
        <v>2.5751830655827801</v>
      </c>
      <c r="U1275">
        <v>0</v>
      </c>
      <c r="V1275">
        <v>0</v>
      </c>
      <c r="W1275">
        <v>0.42911505141284101</v>
      </c>
      <c r="X1275">
        <v>0.81316755144432395</v>
      </c>
      <c r="Y1275">
        <v>0</v>
      </c>
      <c r="Z1275">
        <v>0</v>
      </c>
      <c r="AA1275">
        <v>0.89949442210068098</v>
      </c>
      <c r="AB1275">
        <v>0.95557986897929104</v>
      </c>
      <c r="AC1275">
        <v>0</v>
      </c>
      <c r="AD1275">
        <v>0</v>
      </c>
      <c r="AE1275">
        <v>0.22108516252700799</v>
      </c>
      <c r="AF1275">
        <v>0.45419737126521398</v>
      </c>
      <c r="AG1275">
        <v>0</v>
      </c>
      <c r="AH1275">
        <v>0</v>
      </c>
      <c r="AI1275">
        <v>0.42338070722926202</v>
      </c>
      <c r="AJ1275">
        <v>1.0173022523497399</v>
      </c>
      <c r="AK1275">
        <v>0</v>
      </c>
      <c r="AL1275">
        <v>0</v>
      </c>
      <c r="AM1275">
        <v>1.24581263180885</v>
      </c>
      <c r="AN1275">
        <v>0.85099404997825201</v>
      </c>
      <c r="AO1275">
        <v>0</v>
      </c>
      <c r="AP1275">
        <v>0</v>
      </c>
      <c r="AQ1275">
        <v>0.28361765705422698</v>
      </c>
      <c r="AR1275">
        <v>0.60281022460857403</v>
      </c>
      <c r="AS1275">
        <v>0</v>
      </c>
      <c r="AT1275">
        <v>0</v>
      </c>
      <c r="AU1275">
        <v>0.54600054600054604</v>
      </c>
      <c r="AV1275">
        <v>0.77400293219431104</v>
      </c>
      <c r="AW1275">
        <v>0</v>
      </c>
      <c r="AX1275">
        <v>0</v>
      </c>
      <c r="AY1275">
        <v>1.2640427467767701</v>
      </c>
      <c r="AZ1275">
        <v>0.98944929725523001</v>
      </c>
      <c r="BA1275">
        <v>0</v>
      </c>
      <c r="BB1275">
        <v>0</v>
      </c>
      <c r="BC1275">
        <v>1.11261609907121</v>
      </c>
      <c r="BD1275">
        <v>1.4099512925720199</v>
      </c>
      <c r="BE1275">
        <v>0</v>
      </c>
      <c r="BF1275">
        <v>0</v>
      </c>
      <c r="BG1275">
        <v>9.2149211392227301E-2</v>
      </c>
      <c r="BH1275">
        <v>0.32580274818522797</v>
      </c>
      <c r="BI1275">
        <v>0</v>
      </c>
      <c r="BJ1275">
        <v>0</v>
      </c>
      <c r="BK1275">
        <v>0</v>
      </c>
      <c r="BL1275">
        <v>0.71936905878956303</v>
      </c>
    </row>
    <row r="1276" spans="1:64" x14ac:dyDescent="0.25">
      <c r="A1276" s="15" t="str">
        <f t="shared" si="38"/>
        <v>ROAA--38260</v>
      </c>
      <c r="B1276" s="15" t="str">
        <f t="shared" si="39"/>
        <v>ROAA</v>
      </c>
      <c r="C1276">
        <v>14</v>
      </c>
      <c r="D1276" s="22">
        <v>38260</v>
      </c>
      <c r="E1276">
        <v>1.0249999999999999</v>
      </c>
      <c r="F1276">
        <v>1.38</v>
      </c>
      <c r="G1276">
        <v>1.83</v>
      </c>
      <c r="H1276">
        <v>1.56758620689655</v>
      </c>
      <c r="I1276">
        <v>0.95</v>
      </c>
      <c r="J1276">
        <v>1.34</v>
      </c>
      <c r="K1276">
        <v>1.7625</v>
      </c>
      <c r="L1276">
        <v>1.3775248756218901</v>
      </c>
      <c r="M1276">
        <v>0.76</v>
      </c>
      <c r="N1276">
        <v>1.1100000000000001</v>
      </c>
      <c r="O1276">
        <v>1.49</v>
      </c>
      <c r="P1276">
        <v>1.0931650459571101</v>
      </c>
      <c r="Q1276">
        <v>0.86499999999999999</v>
      </c>
      <c r="R1276">
        <v>1.07</v>
      </c>
      <c r="S1276">
        <v>1.2250000000000001</v>
      </c>
      <c r="T1276">
        <v>1.08739130434783</v>
      </c>
      <c r="U1276">
        <v>0.92</v>
      </c>
      <c r="V1276">
        <v>1.41</v>
      </c>
      <c r="W1276">
        <v>1.83</v>
      </c>
      <c r="X1276">
        <v>1.3594039735099299</v>
      </c>
      <c r="Y1276">
        <v>1.02</v>
      </c>
      <c r="Z1276">
        <v>1.34</v>
      </c>
      <c r="AA1276">
        <v>1.72</v>
      </c>
      <c r="AB1276">
        <v>1.3759740259740301</v>
      </c>
      <c r="AC1276">
        <v>0.93</v>
      </c>
      <c r="AD1276">
        <v>1.22</v>
      </c>
      <c r="AE1276">
        <v>1.6325000000000001</v>
      </c>
      <c r="AF1276">
        <v>1.2915306122449</v>
      </c>
      <c r="AG1276">
        <v>0.97</v>
      </c>
      <c r="AH1276">
        <v>1.405</v>
      </c>
      <c r="AI1276">
        <v>1.94</v>
      </c>
      <c r="AJ1276">
        <v>2.0815909090909099</v>
      </c>
      <c r="AK1276">
        <v>1.04</v>
      </c>
      <c r="AL1276">
        <v>1.2350000000000001</v>
      </c>
      <c r="AM1276">
        <v>1.6174999999999999</v>
      </c>
      <c r="AN1276">
        <v>1.27028571428571</v>
      </c>
      <c r="AO1276">
        <v>0.94</v>
      </c>
      <c r="AP1276">
        <v>1.32</v>
      </c>
      <c r="AQ1276">
        <v>1.73</v>
      </c>
      <c r="AR1276">
        <v>1.3695738636363599</v>
      </c>
      <c r="AS1276">
        <v>1</v>
      </c>
      <c r="AT1276">
        <v>1.39</v>
      </c>
      <c r="AU1276">
        <v>1.8</v>
      </c>
      <c r="AV1276">
        <v>1.4426012793177001</v>
      </c>
      <c r="AW1276">
        <v>1</v>
      </c>
      <c r="AX1276">
        <v>1.31</v>
      </c>
      <c r="AY1276">
        <v>1.7775000000000001</v>
      </c>
      <c r="AZ1276">
        <v>1.3794886363636401</v>
      </c>
      <c r="BA1276">
        <v>0.84</v>
      </c>
      <c r="BB1276">
        <v>1.28</v>
      </c>
      <c r="BC1276">
        <v>1.73</v>
      </c>
      <c r="BD1276">
        <v>1.2515568862275499</v>
      </c>
      <c r="BE1276">
        <v>0.83750000000000002</v>
      </c>
      <c r="BF1276">
        <v>1.2050000000000001</v>
      </c>
      <c r="BG1276">
        <v>1.885</v>
      </c>
      <c r="BH1276">
        <v>1.5222916666666699</v>
      </c>
      <c r="BI1276">
        <v>0.89</v>
      </c>
      <c r="BJ1276">
        <v>1.49</v>
      </c>
      <c r="BK1276">
        <v>1.83</v>
      </c>
      <c r="BL1276">
        <v>1.20878048780488</v>
      </c>
    </row>
    <row r="1277" spans="1:64" x14ac:dyDescent="0.25">
      <c r="A1277" s="15" t="str">
        <f t="shared" si="38"/>
        <v>NIM--38260</v>
      </c>
      <c r="B1277" s="15" t="str">
        <f t="shared" si="39"/>
        <v>NIM</v>
      </c>
      <c r="C1277">
        <v>15</v>
      </c>
      <c r="D1277" s="22">
        <v>38260</v>
      </c>
      <c r="E1277">
        <v>4.2050000000000001</v>
      </c>
      <c r="F1277">
        <v>4.54</v>
      </c>
      <c r="G1277">
        <v>4.9800000000000004</v>
      </c>
      <c r="H1277">
        <v>4.8405747126436802</v>
      </c>
      <c r="I1277">
        <v>3.99</v>
      </c>
      <c r="J1277">
        <v>4.4450000000000003</v>
      </c>
      <c r="K1277">
        <v>4.9000000000000004</v>
      </c>
      <c r="L1277">
        <v>4.4752238805970102</v>
      </c>
      <c r="M1277">
        <v>3.71</v>
      </c>
      <c r="N1277">
        <v>4.17</v>
      </c>
      <c r="O1277">
        <v>4.66</v>
      </c>
      <c r="P1277">
        <v>4.1751851851851898</v>
      </c>
      <c r="Q1277">
        <v>4.125</v>
      </c>
      <c r="R1277">
        <v>4.37</v>
      </c>
      <c r="S1277">
        <v>4.8250000000000002</v>
      </c>
      <c r="T1277">
        <v>4.42260869565217</v>
      </c>
      <c r="U1277">
        <v>3.98</v>
      </c>
      <c r="V1277">
        <v>4.47</v>
      </c>
      <c r="W1277">
        <v>4.8899999999999997</v>
      </c>
      <c r="X1277">
        <v>4.4360485651214097</v>
      </c>
      <c r="Y1277">
        <v>4.3099999999999996</v>
      </c>
      <c r="Z1277">
        <v>4.68</v>
      </c>
      <c r="AA1277">
        <v>5.19</v>
      </c>
      <c r="AB1277">
        <v>4.7638961038960996</v>
      </c>
      <c r="AC1277">
        <v>3.94</v>
      </c>
      <c r="AD1277">
        <v>4.2350000000000003</v>
      </c>
      <c r="AE1277">
        <v>4.5250000000000004</v>
      </c>
      <c r="AF1277">
        <v>4.2703061224489796</v>
      </c>
      <c r="AG1277">
        <v>3.9325000000000001</v>
      </c>
      <c r="AH1277">
        <v>4.5149999999999997</v>
      </c>
      <c r="AI1277">
        <v>5.16</v>
      </c>
      <c r="AJ1277">
        <v>5.49011363636364</v>
      </c>
      <c r="AK1277">
        <v>3.9849999999999999</v>
      </c>
      <c r="AL1277">
        <v>4.37</v>
      </c>
      <c r="AM1277">
        <v>4.79</v>
      </c>
      <c r="AN1277">
        <v>4.3978571428571396</v>
      </c>
      <c r="AO1277">
        <v>3.8849999999999998</v>
      </c>
      <c r="AP1277">
        <v>4.2850000000000001</v>
      </c>
      <c r="AQ1277">
        <v>4.8</v>
      </c>
      <c r="AR1277">
        <v>4.3308238636363603</v>
      </c>
      <c r="AS1277">
        <v>4.1100000000000003</v>
      </c>
      <c r="AT1277">
        <v>4.5599999999999996</v>
      </c>
      <c r="AU1277">
        <v>4.99</v>
      </c>
      <c r="AV1277">
        <v>4.5868443496801703</v>
      </c>
      <c r="AW1277">
        <v>4.03</v>
      </c>
      <c r="AX1277">
        <v>4.4000000000000004</v>
      </c>
      <c r="AY1277">
        <v>4.76</v>
      </c>
      <c r="AZ1277">
        <v>4.4310795454545504</v>
      </c>
      <c r="BA1277">
        <v>4.0599999999999996</v>
      </c>
      <c r="BB1277">
        <v>4.51</v>
      </c>
      <c r="BC1277">
        <v>4.9800000000000004</v>
      </c>
      <c r="BD1277">
        <v>4.5083832335329301</v>
      </c>
      <c r="BE1277">
        <v>3.6974999999999998</v>
      </c>
      <c r="BF1277">
        <v>4.1749999999999998</v>
      </c>
      <c r="BG1277">
        <v>4.8250000000000002</v>
      </c>
      <c r="BH1277">
        <v>5.0579166666666699</v>
      </c>
      <c r="BI1277">
        <v>4.2</v>
      </c>
      <c r="BJ1277">
        <v>4.6100000000000003</v>
      </c>
      <c r="BK1277">
        <v>4.9800000000000004</v>
      </c>
      <c r="BL1277">
        <v>4.5619512195121903</v>
      </c>
    </row>
    <row r="1278" spans="1:64" x14ac:dyDescent="0.25">
      <c r="A1278" s="15" t="str">
        <f t="shared" si="38"/>
        <v>Provisions / Avg Assets--38260</v>
      </c>
      <c r="B1278" s="15" t="str">
        <f t="shared" si="39"/>
        <v>Provisions / Avg Assets</v>
      </c>
      <c r="C1278">
        <v>16</v>
      </c>
      <c r="D1278" s="22">
        <v>38260</v>
      </c>
      <c r="E1278">
        <v>0.04</v>
      </c>
      <c r="F1278">
        <v>0.14000000000000001</v>
      </c>
      <c r="G1278">
        <v>0.245</v>
      </c>
      <c r="H1278">
        <v>0.35103448275862098</v>
      </c>
      <c r="I1278">
        <v>0.02</v>
      </c>
      <c r="J1278">
        <v>0.11</v>
      </c>
      <c r="K1278">
        <v>0.23</v>
      </c>
      <c r="L1278">
        <v>0.179713930348259</v>
      </c>
      <c r="M1278">
        <v>0.03</v>
      </c>
      <c r="N1278">
        <v>0.13</v>
      </c>
      <c r="O1278">
        <v>0.26</v>
      </c>
      <c r="P1278">
        <v>0.19840815239110199</v>
      </c>
      <c r="Q1278">
        <v>0.115</v>
      </c>
      <c r="R1278">
        <v>0.17</v>
      </c>
      <c r="S1278">
        <v>0.21</v>
      </c>
      <c r="T1278">
        <v>0.16956521739130401</v>
      </c>
      <c r="U1278">
        <v>0.03</v>
      </c>
      <c r="V1278">
        <v>0.11</v>
      </c>
      <c r="W1278">
        <v>0.24</v>
      </c>
      <c r="X1278">
        <v>0.179028697571744</v>
      </c>
      <c r="Y1278">
        <v>0.02</v>
      </c>
      <c r="Z1278">
        <v>0.15</v>
      </c>
      <c r="AA1278">
        <v>0.28999999999999998</v>
      </c>
      <c r="AB1278">
        <v>0.202077922077922</v>
      </c>
      <c r="AC1278">
        <v>7.4999999999999997E-3</v>
      </c>
      <c r="AD1278">
        <v>0.08</v>
      </c>
      <c r="AE1278">
        <v>0.16500000000000001</v>
      </c>
      <c r="AF1278">
        <v>0.124183673469388</v>
      </c>
      <c r="AG1278">
        <v>0</v>
      </c>
      <c r="AH1278">
        <v>0.04</v>
      </c>
      <c r="AI1278">
        <v>0.25</v>
      </c>
      <c r="AJ1278">
        <v>0.54647727272727298</v>
      </c>
      <c r="AK1278">
        <v>0.04</v>
      </c>
      <c r="AL1278">
        <v>0.12</v>
      </c>
      <c r="AM1278">
        <v>0.21</v>
      </c>
      <c r="AN1278">
        <v>0.17100000000000001</v>
      </c>
      <c r="AO1278">
        <v>0</v>
      </c>
      <c r="AP1278">
        <v>0.06</v>
      </c>
      <c r="AQ1278">
        <v>0.16</v>
      </c>
      <c r="AR1278">
        <v>0.11857954545454499</v>
      </c>
      <c r="AS1278">
        <v>0.05</v>
      </c>
      <c r="AT1278">
        <v>0.15</v>
      </c>
      <c r="AU1278">
        <v>0.27</v>
      </c>
      <c r="AV1278">
        <v>0.18912579957356099</v>
      </c>
      <c r="AW1278">
        <v>0.03</v>
      </c>
      <c r="AX1278">
        <v>0.1</v>
      </c>
      <c r="AY1278">
        <v>0.1875</v>
      </c>
      <c r="AZ1278">
        <v>0.14272727272727301</v>
      </c>
      <c r="BA1278">
        <v>7.0000000000000007E-2</v>
      </c>
      <c r="BB1278">
        <v>0.17</v>
      </c>
      <c r="BC1278">
        <v>0.31</v>
      </c>
      <c r="BD1278">
        <v>0.256946107784431</v>
      </c>
      <c r="BE1278">
        <v>2.75E-2</v>
      </c>
      <c r="BF1278">
        <v>0.11</v>
      </c>
      <c r="BG1278">
        <v>0.47499999999999998</v>
      </c>
      <c r="BH1278">
        <v>0.47875000000000001</v>
      </c>
      <c r="BI1278">
        <v>7.0000000000000007E-2</v>
      </c>
      <c r="BJ1278">
        <v>0.18</v>
      </c>
      <c r="BK1278">
        <v>0.33</v>
      </c>
      <c r="BL1278">
        <v>0.26260162601626003</v>
      </c>
    </row>
    <row r="1279" spans="1:64" x14ac:dyDescent="0.25">
      <c r="A1279" s="15" t="str">
        <f t="shared" si="38"/>
        <v>Negative Earners (last 4 qtrs)--38260</v>
      </c>
      <c r="B1279" s="15" t="str">
        <f t="shared" si="39"/>
        <v>Negative Earners (last 4 qtrs)</v>
      </c>
      <c r="C1279">
        <v>17</v>
      </c>
      <c r="D1279" s="22">
        <v>38260</v>
      </c>
      <c r="F1279">
        <v>0</v>
      </c>
      <c r="H1279">
        <v>0</v>
      </c>
      <c r="J1279">
        <v>3.2926829268292699</v>
      </c>
      <c r="L1279">
        <v>27</v>
      </c>
      <c r="N1279">
        <v>4.9484266875571201</v>
      </c>
      <c r="P1279">
        <v>379</v>
      </c>
      <c r="R1279">
        <v>4.3478260869565197</v>
      </c>
      <c r="T1279">
        <v>1</v>
      </c>
      <c r="V1279">
        <v>4.7722342733188698</v>
      </c>
      <c r="X1279">
        <v>22</v>
      </c>
      <c r="Z1279">
        <v>2.5974025974026</v>
      </c>
      <c r="AB1279">
        <v>2</v>
      </c>
      <c r="AD1279">
        <v>0</v>
      </c>
      <c r="AF1279">
        <v>0</v>
      </c>
      <c r="AH1279">
        <v>0</v>
      </c>
      <c r="AI1279"/>
      <c r="AJ1279">
        <v>0</v>
      </c>
      <c r="AK1279"/>
      <c r="AL1279">
        <v>2.8571428571428599</v>
      </c>
      <c r="AN1279">
        <v>2</v>
      </c>
      <c r="AP1279">
        <v>2.5139664804469302</v>
      </c>
      <c r="AR1279">
        <v>9</v>
      </c>
      <c r="AT1279">
        <v>2.7253668763102699</v>
      </c>
      <c r="AV1279">
        <v>13</v>
      </c>
      <c r="AX1279">
        <v>2.2471910112359601</v>
      </c>
      <c r="AZ1279">
        <v>4</v>
      </c>
      <c r="BB1279">
        <v>5.32544378698225</v>
      </c>
      <c r="BD1279">
        <v>9</v>
      </c>
      <c r="BF1279">
        <v>8.3333333333333304</v>
      </c>
      <c r="BH1279">
        <v>4</v>
      </c>
      <c r="BJ1279">
        <v>3.2</v>
      </c>
      <c r="BL1279">
        <v>4</v>
      </c>
    </row>
    <row r="1280" spans="1:64" x14ac:dyDescent="0.25">
      <c r="A1280" s="15" t="str">
        <f t="shared" si="38"/>
        <v>Noncore Funding / Liab--38260</v>
      </c>
      <c r="B1280" s="15" t="str">
        <f t="shared" si="39"/>
        <v>Noncore Funding / Liab</v>
      </c>
      <c r="C1280">
        <v>18</v>
      </c>
      <c r="D1280" s="22">
        <v>38260</v>
      </c>
      <c r="E1280">
        <v>11.6036165407406</v>
      </c>
      <c r="F1280">
        <v>17.215208710533499</v>
      </c>
      <c r="G1280">
        <v>26.746192166788902</v>
      </c>
      <c r="H1280">
        <v>20.784084263664202</v>
      </c>
      <c r="I1280">
        <v>10.181876900064699</v>
      </c>
      <c r="J1280">
        <v>16.278546423710001</v>
      </c>
      <c r="K1280">
        <v>24.8807983415488</v>
      </c>
      <c r="L1280">
        <v>19.159462700904498</v>
      </c>
      <c r="M1280">
        <v>12.150904119224</v>
      </c>
      <c r="N1280">
        <v>19.352088354848501</v>
      </c>
      <c r="O1280">
        <v>28.546458742648898</v>
      </c>
      <c r="P1280">
        <v>22.241320373934499</v>
      </c>
      <c r="Q1280">
        <v>12.104339934077</v>
      </c>
      <c r="R1280">
        <v>17.0119113527854</v>
      </c>
      <c r="S1280">
        <v>20.320360138890599</v>
      </c>
      <c r="T1280">
        <v>17.298172015311302</v>
      </c>
      <c r="U1280">
        <v>9.7733872345271298</v>
      </c>
      <c r="V1280">
        <v>15.9406762082555</v>
      </c>
      <c r="W1280">
        <v>24.5541269182912</v>
      </c>
      <c r="X1280">
        <v>18.624268645866401</v>
      </c>
      <c r="Y1280">
        <v>11.5036771817353</v>
      </c>
      <c r="Z1280">
        <v>16.493166618202999</v>
      </c>
      <c r="AA1280">
        <v>26.815168390347399</v>
      </c>
      <c r="AB1280">
        <v>20.310060437196899</v>
      </c>
      <c r="AC1280">
        <v>10.129474474108401</v>
      </c>
      <c r="AD1280">
        <v>16.312598535150201</v>
      </c>
      <c r="AE1280">
        <v>24.450190145129699</v>
      </c>
      <c r="AF1280">
        <v>18.685216596068301</v>
      </c>
      <c r="AG1280">
        <v>11.4668953568437</v>
      </c>
      <c r="AH1280">
        <v>19.301285628124401</v>
      </c>
      <c r="AI1280">
        <v>28.992018651841899</v>
      </c>
      <c r="AJ1280">
        <v>23.816863715020698</v>
      </c>
      <c r="AK1280">
        <v>9.3928921717529192</v>
      </c>
      <c r="AL1280">
        <v>14.918352949706801</v>
      </c>
      <c r="AM1280">
        <v>24.085686690488</v>
      </c>
      <c r="AN1280">
        <v>19.261218628837899</v>
      </c>
      <c r="AO1280">
        <v>9.66668930486275</v>
      </c>
      <c r="AP1280">
        <v>15.578978356618199</v>
      </c>
      <c r="AQ1280">
        <v>23.582498004501101</v>
      </c>
      <c r="AR1280">
        <v>17.814630966865799</v>
      </c>
      <c r="AS1280">
        <v>11.371314964567601</v>
      </c>
      <c r="AT1280">
        <v>17.713697219361499</v>
      </c>
      <c r="AU1280">
        <v>26.8855968145938</v>
      </c>
      <c r="AV1280">
        <v>20.9012827905404</v>
      </c>
      <c r="AW1280">
        <v>9.3928921717529192</v>
      </c>
      <c r="AX1280">
        <v>13.956184130962599</v>
      </c>
      <c r="AY1280">
        <v>20.071922939016702</v>
      </c>
      <c r="AZ1280">
        <v>16.015383124984801</v>
      </c>
      <c r="BA1280">
        <v>10.223872054422699</v>
      </c>
      <c r="BB1280">
        <v>17.3472967944288</v>
      </c>
      <c r="BC1280">
        <v>26.105748183983401</v>
      </c>
      <c r="BD1280">
        <v>20.368978103489599</v>
      </c>
      <c r="BE1280">
        <v>8.1060378308587193</v>
      </c>
      <c r="BF1280">
        <v>19.5202182169145</v>
      </c>
      <c r="BG1280">
        <v>38.1583941105213</v>
      </c>
      <c r="BH1280">
        <v>26.794448093883901</v>
      </c>
      <c r="BI1280">
        <v>10.2130616025938</v>
      </c>
      <c r="BJ1280">
        <v>16.6744657619716</v>
      </c>
      <c r="BK1280">
        <v>29.0034082464188</v>
      </c>
      <c r="BL1280">
        <v>20.818400667674499</v>
      </c>
    </row>
    <row r="1281" spans="1:64" x14ac:dyDescent="0.25">
      <c r="A1281" s="15" t="str">
        <f t="shared" si="38"/>
        <v>Brokered Dep / Liab--38260</v>
      </c>
      <c r="B1281" s="15" t="str">
        <f t="shared" si="39"/>
        <v>Brokered Dep / Liab</v>
      </c>
      <c r="C1281">
        <v>19</v>
      </c>
      <c r="D1281" s="22">
        <v>38260</v>
      </c>
      <c r="E1281">
        <v>0</v>
      </c>
      <c r="F1281">
        <v>0</v>
      </c>
      <c r="G1281">
        <v>0</v>
      </c>
      <c r="H1281">
        <v>1.8803604263540601</v>
      </c>
      <c r="I1281">
        <v>0</v>
      </c>
      <c r="J1281">
        <v>0</v>
      </c>
      <c r="K1281">
        <v>1.50297550826784</v>
      </c>
      <c r="L1281">
        <v>2.096529583563</v>
      </c>
      <c r="M1281">
        <v>0</v>
      </c>
      <c r="N1281">
        <v>0</v>
      </c>
      <c r="O1281">
        <v>0.32068211712644101</v>
      </c>
      <c r="P1281">
        <v>1.76280361814166</v>
      </c>
      <c r="Q1281">
        <v>0</v>
      </c>
      <c r="R1281">
        <v>0</v>
      </c>
      <c r="S1281">
        <v>0</v>
      </c>
      <c r="T1281">
        <v>0.45812053351761001</v>
      </c>
      <c r="U1281">
        <v>0</v>
      </c>
      <c r="V1281">
        <v>0</v>
      </c>
      <c r="W1281">
        <v>2.1348024446931202</v>
      </c>
      <c r="X1281">
        <v>2.4767010540968402</v>
      </c>
      <c r="Y1281">
        <v>0</v>
      </c>
      <c r="Z1281">
        <v>0</v>
      </c>
      <c r="AA1281">
        <v>0</v>
      </c>
      <c r="AB1281">
        <v>1.5020285136821401</v>
      </c>
      <c r="AC1281">
        <v>0</v>
      </c>
      <c r="AD1281">
        <v>0</v>
      </c>
      <c r="AE1281">
        <v>0.17168677597566401</v>
      </c>
      <c r="AF1281">
        <v>1.5146311996535</v>
      </c>
      <c r="AG1281">
        <v>0</v>
      </c>
      <c r="AH1281">
        <v>0</v>
      </c>
      <c r="AI1281">
        <v>0.93654164100938198</v>
      </c>
      <c r="AJ1281">
        <v>2.1311574365774399</v>
      </c>
      <c r="AK1281">
        <v>0</v>
      </c>
      <c r="AL1281">
        <v>0</v>
      </c>
      <c r="AM1281">
        <v>3.28302088385322</v>
      </c>
      <c r="AN1281">
        <v>2.9357691126541701</v>
      </c>
      <c r="AO1281">
        <v>0</v>
      </c>
      <c r="AP1281">
        <v>0</v>
      </c>
      <c r="AQ1281">
        <v>0.528596866391287</v>
      </c>
      <c r="AR1281">
        <v>1.69770744399636</v>
      </c>
      <c r="AS1281">
        <v>0</v>
      </c>
      <c r="AT1281">
        <v>0</v>
      </c>
      <c r="AU1281">
        <v>2.7412134488999</v>
      </c>
      <c r="AV1281">
        <v>2.6846912468943902</v>
      </c>
      <c r="AW1281">
        <v>0</v>
      </c>
      <c r="AX1281">
        <v>0</v>
      </c>
      <c r="AY1281">
        <v>0</v>
      </c>
      <c r="AZ1281">
        <v>1.07195487289761</v>
      </c>
      <c r="BA1281">
        <v>0</v>
      </c>
      <c r="BB1281">
        <v>0</v>
      </c>
      <c r="BC1281">
        <v>2.81197431491363</v>
      </c>
      <c r="BD1281">
        <v>3.0777776152871099</v>
      </c>
      <c r="BE1281">
        <v>0</v>
      </c>
      <c r="BF1281">
        <v>0</v>
      </c>
      <c r="BG1281">
        <v>1.7499857169206801</v>
      </c>
      <c r="BH1281">
        <v>2.7467571125462</v>
      </c>
      <c r="BI1281">
        <v>0</v>
      </c>
      <c r="BJ1281">
        <v>0</v>
      </c>
      <c r="BK1281">
        <v>4.1546278768556304</v>
      </c>
      <c r="BL1281">
        <v>3.7689652623378498</v>
      </c>
    </row>
    <row r="1282" spans="1:64" x14ac:dyDescent="0.25">
      <c r="A1282" s="15" t="str">
        <f t="shared" si="38"/>
        <v>Liquid Assets / Assets--38260</v>
      </c>
      <c r="B1282" s="15" t="str">
        <f t="shared" si="39"/>
        <v>Liquid Assets / Assets</v>
      </c>
      <c r="C1282">
        <v>20</v>
      </c>
      <c r="D1282" s="22">
        <v>38260</v>
      </c>
      <c r="E1282">
        <v>7.4616816837326398</v>
      </c>
      <c r="F1282">
        <v>13.7391374316061</v>
      </c>
      <c r="G1282">
        <v>22.945862593320701</v>
      </c>
      <c r="H1282">
        <v>16.920987362265599</v>
      </c>
      <c r="I1282">
        <v>7.3172272304304498</v>
      </c>
      <c r="J1282">
        <v>14.459521475698599</v>
      </c>
      <c r="K1282">
        <v>23.974001238153999</v>
      </c>
      <c r="L1282">
        <v>17.184515818527601</v>
      </c>
      <c r="M1282">
        <v>8.4999475754635405</v>
      </c>
      <c r="N1282">
        <v>16.0693026317632</v>
      </c>
      <c r="O1282">
        <v>26.882695325163098</v>
      </c>
      <c r="P1282">
        <v>18.9022794929101</v>
      </c>
      <c r="Q1282">
        <v>16.7674994582413</v>
      </c>
      <c r="R1282">
        <v>22.874025586663301</v>
      </c>
      <c r="S1282">
        <v>35.165114925223499</v>
      </c>
      <c r="T1282">
        <v>25.920478897455698</v>
      </c>
      <c r="U1282">
        <v>7.49640629775097</v>
      </c>
      <c r="V1282">
        <v>14.861705723298799</v>
      </c>
      <c r="W1282">
        <v>25.444708396321801</v>
      </c>
      <c r="X1282">
        <v>17.527050020639599</v>
      </c>
      <c r="Y1282">
        <v>7.8180435131424897</v>
      </c>
      <c r="Z1282">
        <v>15.4769489538469</v>
      </c>
      <c r="AA1282">
        <v>21.880319386018201</v>
      </c>
      <c r="AB1282">
        <v>17.533053524579898</v>
      </c>
      <c r="AC1282">
        <v>5.2610039656305299</v>
      </c>
      <c r="AD1282">
        <v>10.048555946093099</v>
      </c>
      <c r="AE1282">
        <v>19.3874178195755</v>
      </c>
      <c r="AF1282">
        <v>13.200772144535399</v>
      </c>
      <c r="AG1282">
        <v>5.4198068492773404</v>
      </c>
      <c r="AH1282">
        <v>12.439115394252999</v>
      </c>
      <c r="AI1282">
        <v>21.8121403535642</v>
      </c>
      <c r="AJ1282">
        <v>16.2216439076043</v>
      </c>
      <c r="AK1282">
        <v>10.295809866910499</v>
      </c>
      <c r="AL1282">
        <v>18.1335611913386</v>
      </c>
      <c r="AM1282">
        <v>28.050673506982601</v>
      </c>
      <c r="AN1282">
        <v>19.779604127416601</v>
      </c>
      <c r="AO1282">
        <v>7.3127101510819399</v>
      </c>
      <c r="AP1282">
        <v>15.966052987280101</v>
      </c>
      <c r="AQ1282">
        <v>26.793080624734301</v>
      </c>
      <c r="AR1282">
        <v>18.103899118755201</v>
      </c>
      <c r="AS1282">
        <v>6.5002670859412</v>
      </c>
      <c r="AT1282">
        <v>12.1620056484591</v>
      </c>
      <c r="AU1282">
        <v>19.672190593610601</v>
      </c>
      <c r="AV1282">
        <v>14.057693034734299</v>
      </c>
      <c r="AW1282">
        <v>9.0729997196779095</v>
      </c>
      <c r="AX1282">
        <v>18.6429117921491</v>
      </c>
      <c r="AY1282">
        <v>28.421990628372502</v>
      </c>
      <c r="AZ1282">
        <v>20.056489939174199</v>
      </c>
      <c r="BA1282">
        <v>8.1979790960942704</v>
      </c>
      <c r="BB1282">
        <v>14.3378878218965</v>
      </c>
      <c r="BC1282">
        <v>23.282934211225001</v>
      </c>
      <c r="BD1282">
        <v>16.518442867670299</v>
      </c>
      <c r="BE1282">
        <v>10.7938841230396</v>
      </c>
      <c r="BF1282">
        <v>20.032961508142499</v>
      </c>
      <c r="BG1282">
        <v>33.538822352216101</v>
      </c>
      <c r="BH1282">
        <v>25.383435508390001</v>
      </c>
      <c r="BI1282">
        <v>7.1197331386632596</v>
      </c>
      <c r="BJ1282">
        <v>11.9979909981262</v>
      </c>
      <c r="BK1282">
        <v>19.687756778964701</v>
      </c>
      <c r="BL1282">
        <v>15.8144582651449</v>
      </c>
    </row>
    <row r="1283" spans="1:64" x14ac:dyDescent="0.25">
      <c r="A1283" s="15" t="str">
        <f t="shared" ref="A1283:A1346" si="40">B1283&amp;"--"&amp;D1283</f>
        <v>Net Loan Growth (last 4 qtrs)--38260</v>
      </c>
      <c r="B1283" s="15" t="str">
        <f t="shared" ref="B1283:B1346" si="41">VLOOKUP(C1283,labels,2,FALSE)</f>
        <v>Net Loan Growth (last 4 qtrs)</v>
      </c>
      <c r="C1283">
        <v>21</v>
      </c>
      <c r="D1283" s="22">
        <v>38260</v>
      </c>
      <c r="E1283">
        <v>3.2925</v>
      </c>
      <c r="F1283">
        <v>10.01</v>
      </c>
      <c r="G1283">
        <v>15.1425</v>
      </c>
      <c r="H1283">
        <v>14.654999999999999</v>
      </c>
      <c r="I1283">
        <v>3.0150000000000001</v>
      </c>
      <c r="J1283">
        <v>9.69</v>
      </c>
      <c r="K1283">
        <v>16.164999999999999</v>
      </c>
      <c r="L1283">
        <v>11.895220125786199</v>
      </c>
      <c r="M1283">
        <v>1.9424999999999999</v>
      </c>
      <c r="N1283">
        <v>9.31</v>
      </c>
      <c r="O1283">
        <v>18.4575</v>
      </c>
      <c r="P1283">
        <v>13.2953642564802</v>
      </c>
      <c r="Q1283">
        <v>3.7749999999999999</v>
      </c>
      <c r="R1283">
        <v>7.94</v>
      </c>
      <c r="S1283">
        <v>9.41</v>
      </c>
      <c r="T1283">
        <v>5.6430434782608696</v>
      </c>
      <c r="U1283">
        <v>3.48</v>
      </c>
      <c r="V1283">
        <v>11.21</v>
      </c>
      <c r="W1283">
        <v>17.82</v>
      </c>
      <c r="X1283">
        <v>13.3004719101124</v>
      </c>
      <c r="Y1283">
        <v>3.23</v>
      </c>
      <c r="Z1283">
        <v>10.199999999999999</v>
      </c>
      <c r="AA1283">
        <v>15.33</v>
      </c>
      <c r="AB1283">
        <v>15.7537662337662</v>
      </c>
      <c r="AC1283">
        <v>3.6875</v>
      </c>
      <c r="AD1283">
        <v>8.83</v>
      </c>
      <c r="AE1283">
        <v>13.6975</v>
      </c>
      <c r="AF1283">
        <v>9.7497959183673508</v>
      </c>
      <c r="AG1283">
        <v>0.74</v>
      </c>
      <c r="AH1283">
        <v>7.42</v>
      </c>
      <c r="AI1283">
        <v>14.54</v>
      </c>
      <c r="AJ1283">
        <v>11.573678160919499</v>
      </c>
      <c r="AK1283">
        <v>2.2075</v>
      </c>
      <c r="AL1283">
        <v>7.69</v>
      </c>
      <c r="AM1283">
        <v>16.41</v>
      </c>
      <c r="AN1283">
        <v>18.671428571428599</v>
      </c>
      <c r="AO1283">
        <v>0.95499999999999996</v>
      </c>
      <c r="AP1283">
        <v>6.78</v>
      </c>
      <c r="AQ1283">
        <v>13.08</v>
      </c>
      <c r="AR1283">
        <v>7.6887784090909097</v>
      </c>
      <c r="AS1283">
        <v>6.5075000000000003</v>
      </c>
      <c r="AT1283">
        <v>13.19</v>
      </c>
      <c r="AU1283">
        <v>19.715</v>
      </c>
      <c r="AV1283">
        <v>15.802350427350399</v>
      </c>
      <c r="AW1283">
        <v>2.89</v>
      </c>
      <c r="AX1283">
        <v>9.4499999999999993</v>
      </c>
      <c r="AY1283">
        <v>14.28</v>
      </c>
      <c r="AZ1283">
        <v>10.004685714285699</v>
      </c>
      <c r="BA1283">
        <v>3.585</v>
      </c>
      <c r="BB1283">
        <v>11.89</v>
      </c>
      <c r="BC1283">
        <v>17.565000000000001</v>
      </c>
      <c r="BD1283">
        <v>21.947987804878</v>
      </c>
      <c r="BE1283">
        <v>-1.4550000000000001</v>
      </c>
      <c r="BF1283">
        <v>7.2750000000000004</v>
      </c>
      <c r="BG1283">
        <v>11.54</v>
      </c>
      <c r="BH1283">
        <v>222.277954545455</v>
      </c>
      <c r="BI1283">
        <v>10.7775</v>
      </c>
      <c r="BJ1283">
        <v>15.715</v>
      </c>
      <c r="BK1283">
        <v>26.155000000000001</v>
      </c>
      <c r="BL1283">
        <v>30.582796610169499</v>
      </c>
    </row>
    <row r="1284" spans="1:64" x14ac:dyDescent="0.25">
      <c r="A1284" s="15" t="str">
        <f t="shared" si="40"/>
        <v>Banks w/ Loan Growth (last 4 qtrs)--38260</v>
      </c>
      <c r="B1284" s="15" t="str">
        <f t="shared" si="41"/>
        <v>Banks w/ Loan Growth (last 4 qtrs)</v>
      </c>
      <c r="C1284">
        <v>22</v>
      </c>
      <c r="D1284" s="22">
        <v>38260</v>
      </c>
      <c r="F1284">
        <v>87.356321839080493</v>
      </c>
      <c r="J1284">
        <v>82.682926829268297</v>
      </c>
      <c r="N1284">
        <v>78.7700744222483</v>
      </c>
      <c r="R1284">
        <v>82.608695652173907</v>
      </c>
      <c r="V1284">
        <v>82.863340563991301</v>
      </c>
      <c r="Z1284">
        <v>87.012987012986997</v>
      </c>
      <c r="AD1284">
        <v>83</v>
      </c>
      <c r="AH1284">
        <v>78.409090909090907</v>
      </c>
      <c r="AI1284"/>
      <c r="AK1284"/>
      <c r="AL1284">
        <v>81.428571428571402</v>
      </c>
      <c r="AP1284">
        <v>78.212290502793294</v>
      </c>
      <c r="AT1284">
        <v>89.937106918238996</v>
      </c>
      <c r="AX1284">
        <v>84.831460674157299</v>
      </c>
      <c r="BB1284">
        <v>83.431952662721898</v>
      </c>
      <c r="BF1284">
        <v>64.5833333333333</v>
      </c>
      <c r="BJ1284">
        <v>87.2</v>
      </c>
    </row>
    <row r="1285" spans="1:64" x14ac:dyDescent="0.25">
      <c r="A1285" s="15" t="str">
        <f t="shared" si="40"/>
        <v>Equity / Assets--38352</v>
      </c>
      <c r="B1285" s="15" t="str">
        <f t="shared" si="41"/>
        <v>Equity / Assets</v>
      </c>
      <c r="C1285">
        <v>1</v>
      </c>
      <c r="D1285" s="22">
        <v>38352</v>
      </c>
      <c r="E1285">
        <v>8.7079864323157601</v>
      </c>
      <c r="F1285">
        <v>9.7186813186813197</v>
      </c>
      <c r="G1285">
        <v>11.1601569466738</v>
      </c>
      <c r="H1285">
        <v>10.8278639812854</v>
      </c>
      <c r="I1285">
        <v>8.5318299856468496</v>
      </c>
      <c r="J1285">
        <v>9.7795083080545098</v>
      </c>
      <c r="K1285">
        <v>11.643977845986001</v>
      </c>
      <c r="L1285">
        <v>10.536816566422001</v>
      </c>
      <c r="M1285">
        <v>8.3372678429623495</v>
      </c>
      <c r="N1285">
        <v>9.6974786967038096</v>
      </c>
      <c r="O1285">
        <v>11.9620429308266</v>
      </c>
      <c r="P1285">
        <v>10.8639568838</v>
      </c>
      <c r="Q1285">
        <v>9.4992021347991908</v>
      </c>
      <c r="R1285">
        <v>10.5107771537659</v>
      </c>
      <c r="S1285">
        <v>11.394267222306301</v>
      </c>
      <c r="T1285">
        <v>11.016463489248901</v>
      </c>
      <c r="U1285">
        <v>8.3674986214006601</v>
      </c>
      <c r="V1285">
        <v>9.64294631710362</v>
      </c>
      <c r="W1285">
        <v>11.332864063599899</v>
      </c>
      <c r="X1285">
        <v>10.288781957930301</v>
      </c>
      <c r="Y1285">
        <v>8.5318299856468496</v>
      </c>
      <c r="Z1285">
        <v>9.3104519335300502</v>
      </c>
      <c r="AA1285">
        <v>11.2607122452866</v>
      </c>
      <c r="AB1285">
        <v>10.128909537219499</v>
      </c>
      <c r="AC1285">
        <v>8.6740545022360003</v>
      </c>
      <c r="AD1285">
        <v>9.8780885132901393</v>
      </c>
      <c r="AE1285">
        <v>11.5066491610727</v>
      </c>
      <c r="AF1285">
        <v>10.4576988649663</v>
      </c>
      <c r="AG1285">
        <v>9.4140567172077496</v>
      </c>
      <c r="AH1285">
        <v>10.5081553808406</v>
      </c>
      <c r="AI1285">
        <v>14.949142476432399</v>
      </c>
      <c r="AJ1285">
        <v>13.170438048908901</v>
      </c>
      <c r="AK1285">
        <v>8.2188464021809295</v>
      </c>
      <c r="AL1285">
        <v>9.9053534820343501</v>
      </c>
      <c r="AM1285">
        <v>11.5868986794208</v>
      </c>
      <c r="AN1285">
        <v>10.5211500856122</v>
      </c>
      <c r="AO1285">
        <v>8.7950243718794301</v>
      </c>
      <c r="AP1285">
        <v>10.1348114692397</v>
      </c>
      <c r="AQ1285">
        <v>12.2488831439265</v>
      </c>
      <c r="AR1285">
        <v>10.832745214914899</v>
      </c>
      <c r="AS1285">
        <v>8.3531510307290002</v>
      </c>
      <c r="AT1285">
        <v>9.4765797015574602</v>
      </c>
      <c r="AU1285">
        <v>11.0484319089942</v>
      </c>
      <c r="AV1285">
        <v>9.9619270321247093</v>
      </c>
      <c r="AW1285">
        <v>8.1457631070749095</v>
      </c>
      <c r="AX1285">
        <v>9.5147800228167903</v>
      </c>
      <c r="AY1285">
        <v>10.761536741762001</v>
      </c>
      <c r="AZ1285">
        <v>9.8557238202285493</v>
      </c>
      <c r="BA1285">
        <v>8.6578296253578504</v>
      </c>
      <c r="BB1285">
        <v>9.7809625567146394</v>
      </c>
      <c r="BC1285">
        <v>11.6628290347749</v>
      </c>
      <c r="BD1285">
        <v>10.665931032723799</v>
      </c>
      <c r="BE1285">
        <v>8.9158901229358705</v>
      </c>
      <c r="BF1285">
        <v>10.5987857182644</v>
      </c>
      <c r="BG1285">
        <v>13.030345406236901</v>
      </c>
      <c r="BH1285">
        <v>15.8882796623998</v>
      </c>
      <c r="BI1285">
        <v>8.4283748600953992</v>
      </c>
      <c r="BJ1285">
        <v>9.4788146570744498</v>
      </c>
      <c r="BK1285">
        <v>10.8543838391313</v>
      </c>
      <c r="BL1285">
        <v>10.7281079712085</v>
      </c>
    </row>
    <row r="1286" spans="1:64" x14ac:dyDescent="0.25">
      <c r="A1286" s="15" t="str">
        <f t="shared" si="40"/>
        <v>Total Risk Based Capital Ratio--38352</v>
      </c>
      <c r="B1286" s="15" t="str">
        <f t="shared" si="41"/>
        <v>Total Risk Based Capital Ratio</v>
      </c>
      <c r="C1286">
        <v>2</v>
      </c>
      <c r="D1286" s="22">
        <v>38352</v>
      </c>
      <c r="E1286">
        <v>12.53</v>
      </c>
      <c r="F1286">
        <v>14.56</v>
      </c>
      <c r="G1286">
        <v>17.27</v>
      </c>
      <c r="H1286">
        <v>16.1749411764706</v>
      </c>
      <c r="I1286">
        <v>11.86</v>
      </c>
      <c r="J1286">
        <v>13.95</v>
      </c>
      <c r="K1286">
        <v>17.62</v>
      </c>
      <c r="L1286">
        <v>15.5536762860728</v>
      </c>
      <c r="M1286">
        <v>11.93</v>
      </c>
      <c r="N1286">
        <v>14.52</v>
      </c>
      <c r="O1286">
        <v>19.079999999999998</v>
      </c>
      <c r="P1286">
        <v>17.159866274404902</v>
      </c>
      <c r="Q1286">
        <v>13.965</v>
      </c>
      <c r="R1286">
        <v>15.23</v>
      </c>
      <c r="S1286">
        <v>18.829999999999998</v>
      </c>
      <c r="T1286">
        <v>17.368260869565201</v>
      </c>
      <c r="U1286">
        <v>11.55</v>
      </c>
      <c r="V1286">
        <v>13.5</v>
      </c>
      <c r="W1286">
        <v>16.399999999999999</v>
      </c>
      <c r="X1286">
        <v>14.8454120267261</v>
      </c>
      <c r="Y1286">
        <v>12.02</v>
      </c>
      <c r="Z1286">
        <v>13.72</v>
      </c>
      <c r="AA1286">
        <v>18.02</v>
      </c>
      <c r="AB1286">
        <v>15.5116883116883</v>
      </c>
      <c r="AC1286">
        <v>11.705</v>
      </c>
      <c r="AD1286">
        <v>14.93</v>
      </c>
      <c r="AE1286">
        <v>18.004999999999999</v>
      </c>
      <c r="AF1286">
        <v>16.020102040816301</v>
      </c>
      <c r="AG1286">
        <v>12.91</v>
      </c>
      <c r="AH1286">
        <v>15.81</v>
      </c>
      <c r="AI1286">
        <v>22.447500000000002</v>
      </c>
      <c r="AJ1286">
        <v>19.432790697674399</v>
      </c>
      <c r="AK1286">
        <v>12.39</v>
      </c>
      <c r="AL1286">
        <v>15.23</v>
      </c>
      <c r="AM1286">
        <v>19.079999999999998</v>
      </c>
      <c r="AN1286">
        <v>16.201304347826099</v>
      </c>
      <c r="AO1286">
        <v>12.45</v>
      </c>
      <c r="AP1286">
        <v>15.08</v>
      </c>
      <c r="AQ1286">
        <v>18.835000000000001</v>
      </c>
      <c r="AR1286">
        <v>16.717304347826101</v>
      </c>
      <c r="AS1286">
        <v>11.28</v>
      </c>
      <c r="AT1286">
        <v>12.86</v>
      </c>
      <c r="AU1286">
        <v>15.3025</v>
      </c>
      <c r="AV1286">
        <v>13.8681380753138</v>
      </c>
      <c r="AW1286">
        <v>12.414999999999999</v>
      </c>
      <c r="AX1286">
        <v>14.52</v>
      </c>
      <c r="AY1286">
        <v>18.484999999999999</v>
      </c>
      <c r="AZ1286">
        <v>15.699402173913001</v>
      </c>
      <c r="BA1286">
        <v>11.7475</v>
      </c>
      <c r="BB1286">
        <v>13.44</v>
      </c>
      <c r="BC1286">
        <v>17.125</v>
      </c>
      <c r="BD1286">
        <v>15.1149367088608</v>
      </c>
      <c r="BE1286">
        <v>13.92</v>
      </c>
      <c r="BF1286">
        <v>15.27</v>
      </c>
      <c r="BG1286">
        <v>19.170000000000002</v>
      </c>
      <c r="BH1286">
        <v>26.968888888888898</v>
      </c>
      <c r="BI1286">
        <v>11.03</v>
      </c>
      <c r="BJ1286">
        <v>12.52</v>
      </c>
      <c r="BK1286">
        <v>15.57</v>
      </c>
      <c r="BL1286">
        <v>14.4817073170732</v>
      </c>
    </row>
    <row r="1287" spans="1:64" x14ac:dyDescent="0.25">
      <c r="A1287" s="15" t="str">
        <f t="shared" si="40"/>
        <v>Tier 1 Leverage Ratio--38352</v>
      </c>
      <c r="B1287" s="15" t="str">
        <f t="shared" si="41"/>
        <v>Tier 1 Leverage Ratio</v>
      </c>
      <c r="C1287">
        <v>3</v>
      </c>
      <c r="D1287" s="22">
        <v>38352</v>
      </c>
      <c r="E1287">
        <v>8.4700000000000006</v>
      </c>
      <c r="F1287">
        <v>9.41</v>
      </c>
      <c r="G1287">
        <v>10.78</v>
      </c>
      <c r="H1287">
        <v>10.4407058823529</v>
      </c>
      <c r="I1287">
        <v>8.33</v>
      </c>
      <c r="J1287">
        <v>9.4700000000000006</v>
      </c>
      <c r="K1287">
        <v>11.06</v>
      </c>
      <c r="L1287">
        <v>10.2177540777917</v>
      </c>
      <c r="M1287">
        <v>8.1199999999999992</v>
      </c>
      <c r="N1287">
        <v>9.33</v>
      </c>
      <c r="O1287">
        <v>11.4475</v>
      </c>
      <c r="P1287">
        <v>10.529728537042001</v>
      </c>
      <c r="Q1287">
        <v>9.1549999999999994</v>
      </c>
      <c r="R1287">
        <v>9.77</v>
      </c>
      <c r="S1287">
        <v>11.385</v>
      </c>
      <c r="T1287">
        <v>10.6517391304348</v>
      </c>
      <c r="U1287">
        <v>8.32</v>
      </c>
      <c r="V1287">
        <v>9.24</v>
      </c>
      <c r="W1287">
        <v>10.76</v>
      </c>
      <c r="X1287">
        <v>9.9420935412026701</v>
      </c>
      <c r="Y1287">
        <v>8.19</v>
      </c>
      <c r="Z1287">
        <v>9.0399999999999991</v>
      </c>
      <c r="AA1287">
        <v>10.68</v>
      </c>
      <c r="AB1287">
        <v>9.8532467532467507</v>
      </c>
      <c r="AC1287">
        <v>8.2200000000000006</v>
      </c>
      <c r="AD1287">
        <v>9.58</v>
      </c>
      <c r="AE1287">
        <v>10.824999999999999</v>
      </c>
      <c r="AF1287">
        <v>10.099795918367301</v>
      </c>
      <c r="AG1287">
        <v>9.3125</v>
      </c>
      <c r="AH1287">
        <v>10.765000000000001</v>
      </c>
      <c r="AI1287">
        <v>14.6775</v>
      </c>
      <c r="AJ1287">
        <v>12.966627906976701</v>
      </c>
      <c r="AK1287">
        <v>8.2100000000000009</v>
      </c>
      <c r="AL1287">
        <v>9.83</v>
      </c>
      <c r="AM1287">
        <v>11.25</v>
      </c>
      <c r="AN1287">
        <v>10.374637681159401</v>
      </c>
      <c r="AO1287">
        <v>8.43</v>
      </c>
      <c r="AP1287">
        <v>9.89</v>
      </c>
      <c r="AQ1287">
        <v>11.765000000000001</v>
      </c>
      <c r="AR1287">
        <v>10.632463768115899</v>
      </c>
      <c r="AS1287">
        <v>8.19</v>
      </c>
      <c r="AT1287">
        <v>9.1</v>
      </c>
      <c r="AU1287">
        <v>10.43</v>
      </c>
      <c r="AV1287">
        <v>9.5657531380753102</v>
      </c>
      <c r="AW1287">
        <v>8.0124999999999993</v>
      </c>
      <c r="AX1287">
        <v>9.2650000000000006</v>
      </c>
      <c r="AY1287">
        <v>10.675000000000001</v>
      </c>
      <c r="AZ1287">
        <v>9.6450543478260897</v>
      </c>
      <c r="BA1287">
        <v>8.39</v>
      </c>
      <c r="BB1287">
        <v>9.5449999999999999</v>
      </c>
      <c r="BC1287">
        <v>11.057499999999999</v>
      </c>
      <c r="BD1287">
        <v>10.2712658227848</v>
      </c>
      <c r="BE1287">
        <v>8.6199999999999992</v>
      </c>
      <c r="BF1287">
        <v>10.33</v>
      </c>
      <c r="BG1287">
        <v>13.18</v>
      </c>
      <c r="BH1287">
        <v>16.147555555555599</v>
      </c>
      <c r="BI1287">
        <v>8.4</v>
      </c>
      <c r="BJ1287">
        <v>9.2799999999999994</v>
      </c>
      <c r="BK1287">
        <v>10.52</v>
      </c>
      <c r="BL1287">
        <v>10.4608943089431</v>
      </c>
    </row>
    <row r="1288" spans="1:64" x14ac:dyDescent="0.25">
      <c r="A1288" s="15" t="str">
        <f t="shared" si="40"/>
        <v>ALLL / Nonaccrual Loans--38352</v>
      </c>
      <c r="B1288" s="15" t="str">
        <f t="shared" si="41"/>
        <v>ALLL / Nonaccrual Loans</v>
      </c>
      <c r="C1288">
        <v>4</v>
      </c>
      <c r="D1288" s="22">
        <v>38352</v>
      </c>
      <c r="E1288">
        <v>144.50549450549499</v>
      </c>
      <c r="F1288">
        <v>356.38766519823798</v>
      </c>
      <c r="G1288">
        <v>1292.7536231884101</v>
      </c>
      <c r="H1288">
        <v>1585.4412600194601</v>
      </c>
      <c r="I1288">
        <v>135.9313193545</v>
      </c>
      <c r="J1288">
        <v>292.21335128895703</v>
      </c>
      <c r="K1288">
        <v>816.02472089314199</v>
      </c>
      <c r="L1288">
        <v>985.35341699160404</v>
      </c>
      <c r="M1288">
        <v>138.45999708539799</v>
      </c>
      <c r="N1288">
        <v>296.394230769231</v>
      </c>
      <c r="O1288">
        <v>770.49129353233798</v>
      </c>
      <c r="P1288">
        <v>1011.95777913912</v>
      </c>
      <c r="Q1288">
        <v>146.320921985816</v>
      </c>
      <c r="R1288">
        <v>225.99388379204899</v>
      </c>
      <c r="S1288">
        <v>440.96916299559501</v>
      </c>
      <c r="T1288">
        <v>489.12503707829097</v>
      </c>
      <c r="U1288">
        <v>134.470455652922</v>
      </c>
      <c r="V1288">
        <v>292.21335128895703</v>
      </c>
      <c r="W1288">
        <v>844.00312960235601</v>
      </c>
      <c r="X1288">
        <v>889.75083792986197</v>
      </c>
      <c r="Y1288">
        <v>113.91862339577401</v>
      </c>
      <c r="Z1288">
        <v>265.09259259259301</v>
      </c>
      <c r="AA1288">
        <v>997.94359576968304</v>
      </c>
      <c r="AB1288">
        <v>1054.4892868158299</v>
      </c>
      <c r="AC1288">
        <v>150.48218372017001</v>
      </c>
      <c r="AD1288">
        <v>321.36752136752102</v>
      </c>
      <c r="AE1288">
        <v>759.37710437710405</v>
      </c>
      <c r="AF1288">
        <v>1202.30851203571</v>
      </c>
      <c r="AG1288">
        <v>258.64651589709598</v>
      </c>
      <c r="AH1288">
        <v>560.96748400852903</v>
      </c>
      <c r="AI1288">
        <v>1292.6686217008801</v>
      </c>
      <c r="AJ1288">
        <v>3451.3617947323901</v>
      </c>
      <c r="AK1288">
        <v>91.749239647927396</v>
      </c>
      <c r="AL1288">
        <v>152.10474458765901</v>
      </c>
      <c r="AM1288">
        <v>379.189682383113</v>
      </c>
      <c r="AN1288">
        <v>820.60747603527602</v>
      </c>
      <c r="AO1288">
        <v>136.79275750704301</v>
      </c>
      <c r="AP1288">
        <v>299.23664122137399</v>
      </c>
      <c r="AQ1288">
        <v>789.93876689189199</v>
      </c>
      <c r="AR1288">
        <v>950.67941109884703</v>
      </c>
      <c r="AS1288">
        <v>140.909278350515</v>
      </c>
      <c r="AT1288">
        <v>276.28922189390698</v>
      </c>
      <c r="AU1288">
        <v>698.72582955359303</v>
      </c>
      <c r="AV1288">
        <v>731.70999812859498</v>
      </c>
      <c r="AW1288">
        <v>107.888603629085</v>
      </c>
      <c r="AX1288">
        <v>242.813455657492</v>
      </c>
      <c r="AY1288">
        <v>749.65986394557797</v>
      </c>
      <c r="AZ1288">
        <v>767.84464651121095</v>
      </c>
      <c r="BA1288">
        <v>116.69196885442</v>
      </c>
      <c r="BB1288">
        <v>259.09706109822099</v>
      </c>
      <c r="BC1288">
        <v>626.12327188940105</v>
      </c>
      <c r="BD1288">
        <v>797.17543010092697</v>
      </c>
      <c r="BE1288">
        <v>277.777777777778</v>
      </c>
      <c r="BF1288">
        <v>691.54929577464804</v>
      </c>
      <c r="BG1288">
        <v>2357.1428571428601</v>
      </c>
      <c r="BH1288">
        <v>3011.4133530127001</v>
      </c>
      <c r="BI1288">
        <v>152.79879069125499</v>
      </c>
      <c r="BJ1288">
        <v>305.34970508484099</v>
      </c>
      <c r="BK1288">
        <v>852.49255952380997</v>
      </c>
      <c r="BL1288">
        <v>1627.3528660966199</v>
      </c>
    </row>
    <row r="1289" spans="1:64" x14ac:dyDescent="0.25">
      <c r="A1289" s="15" t="str">
        <f t="shared" si="40"/>
        <v>[NCL + OREO] / [Total Loans + OREO]--38352</v>
      </c>
      <c r="B1289" s="15" t="str">
        <f t="shared" si="41"/>
        <v>[NCL + OREO] / [Total Loans + OREO]</v>
      </c>
      <c r="C1289">
        <v>5</v>
      </c>
      <c r="D1289" s="22">
        <v>38352</v>
      </c>
      <c r="E1289">
        <v>0.39843713804765801</v>
      </c>
      <c r="F1289">
        <v>0.96282428456806601</v>
      </c>
      <c r="G1289">
        <v>1.6431535269709501</v>
      </c>
      <c r="H1289">
        <v>1.19281145755711</v>
      </c>
      <c r="I1289">
        <v>0.222767184160233</v>
      </c>
      <c r="J1289">
        <v>0.7228355027069</v>
      </c>
      <c r="K1289">
        <v>1.4583157567100999</v>
      </c>
      <c r="L1289">
        <v>1.0327111686764301</v>
      </c>
      <c r="M1289">
        <v>0.192440361642642</v>
      </c>
      <c r="N1289">
        <v>0.630002250008036</v>
      </c>
      <c r="O1289">
        <v>1.4250063293428299</v>
      </c>
      <c r="P1289">
        <v>1.0123675767303</v>
      </c>
      <c r="Q1289">
        <v>0.97344090195363697</v>
      </c>
      <c r="R1289">
        <v>1.5182531559194801</v>
      </c>
      <c r="S1289">
        <v>1.97550056258304</v>
      </c>
      <c r="T1289">
        <v>1.6694719808660401</v>
      </c>
      <c r="U1289">
        <v>0.17250769329194099</v>
      </c>
      <c r="V1289">
        <v>0.58695138719925399</v>
      </c>
      <c r="W1289">
        <v>1.3593134277215699</v>
      </c>
      <c r="X1289">
        <v>0.97097996924713303</v>
      </c>
      <c r="Y1289">
        <v>0.43932327842826002</v>
      </c>
      <c r="Z1289">
        <v>1.0968159596395499</v>
      </c>
      <c r="AA1289">
        <v>1.9594246678795799</v>
      </c>
      <c r="AB1289">
        <v>1.36147359120469</v>
      </c>
      <c r="AC1289">
        <v>0.23126687162331599</v>
      </c>
      <c r="AD1289">
        <v>0.62563381357743397</v>
      </c>
      <c r="AE1289">
        <v>1.2213689396229701</v>
      </c>
      <c r="AF1289">
        <v>0.89583616834575597</v>
      </c>
      <c r="AG1289">
        <v>0.23186256670008701</v>
      </c>
      <c r="AH1289">
        <v>0.67036437142747196</v>
      </c>
      <c r="AI1289">
        <v>1.4742365443894201</v>
      </c>
      <c r="AJ1289">
        <v>1.01511309153602</v>
      </c>
      <c r="AK1289">
        <v>0.472658953821813</v>
      </c>
      <c r="AL1289">
        <v>0.91580892055951402</v>
      </c>
      <c r="AM1289">
        <v>1.72681503787701</v>
      </c>
      <c r="AN1289">
        <v>1.32946529418785</v>
      </c>
      <c r="AO1289">
        <v>0.20182820738663501</v>
      </c>
      <c r="AP1289">
        <v>0.68556425341566596</v>
      </c>
      <c r="AQ1289">
        <v>1.46093851208842</v>
      </c>
      <c r="AR1289">
        <v>1.04686434606608</v>
      </c>
      <c r="AS1289">
        <v>0.235741516133358</v>
      </c>
      <c r="AT1289">
        <v>0.68913843313894796</v>
      </c>
      <c r="AU1289">
        <v>1.3516132550603901</v>
      </c>
      <c r="AV1289">
        <v>0.94260468399280195</v>
      </c>
      <c r="AW1289">
        <v>0.33451929009676901</v>
      </c>
      <c r="AX1289">
        <v>0.92836601423387699</v>
      </c>
      <c r="AY1289">
        <v>1.7905585827397501</v>
      </c>
      <c r="AZ1289">
        <v>1.22505608973311</v>
      </c>
      <c r="BA1289">
        <v>0.196681653858443</v>
      </c>
      <c r="BB1289">
        <v>0.72826396223508505</v>
      </c>
      <c r="BC1289">
        <v>1.7528521496727401</v>
      </c>
      <c r="BD1289">
        <v>1.1201238832616001</v>
      </c>
      <c r="BE1289">
        <v>6.3548473592924301E-2</v>
      </c>
      <c r="BF1289">
        <v>0.44162691996725201</v>
      </c>
      <c r="BG1289">
        <v>1.4356360567522299</v>
      </c>
      <c r="BH1289">
        <v>1.1255940884820499</v>
      </c>
      <c r="BI1289">
        <v>0.101369791802043</v>
      </c>
      <c r="BJ1289">
        <v>0.58118259896248103</v>
      </c>
      <c r="BK1289">
        <v>1.1742736495011901</v>
      </c>
      <c r="BL1289">
        <v>0.78877490364522396</v>
      </c>
    </row>
    <row r="1290" spans="1:64" x14ac:dyDescent="0.25">
      <c r="A1290" s="15" t="str">
        <f t="shared" si="40"/>
        <v>[Noncurrent + Delinquent Loans] / [Capital + ALLL]--38352</v>
      </c>
      <c r="B1290" s="15" t="str">
        <f t="shared" si="41"/>
        <v>[Noncurrent + Delinquent Loans] / [Capital + ALLL]</v>
      </c>
      <c r="C1290">
        <v>6</v>
      </c>
      <c r="D1290" s="22">
        <v>38352</v>
      </c>
      <c r="E1290">
        <v>5.0669925369877404</v>
      </c>
      <c r="F1290">
        <v>10.036496350365001</v>
      </c>
      <c r="G1290">
        <v>17.592592592592599</v>
      </c>
      <c r="H1290">
        <v>12.2209913914746</v>
      </c>
      <c r="I1290">
        <v>4.3705755617113002</v>
      </c>
      <c r="J1290">
        <v>9.1439404987603901</v>
      </c>
      <c r="K1290">
        <v>15.989702517162501</v>
      </c>
      <c r="L1290">
        <v>11.453014981092499</v>
      </c>
      <c r="M1290">
        <v>3.4158370627454602</v>
      </c>
      <c r="N1290">
        <v>8.1730055888026101</v>
      </c>
      <c r="O1290">
        <v>15.2257444764649</v>
      </c>
      <c r="P1290">
        <v>10.662871798448601</v>
      </c>
      <c r="Q1290">
        <v>10.0039490561946</v>
      </c>
      <c r="R1290">
        <v>14.022281982328099</v>
      </c>
      <c r="S1290">
        <v>17.519760376150099</v>
      </c>
      <c r="T1290">
        <v>15.4507569193688</v>
      </c>
      <c r="U1290">
        <v>4.1966589705283202</v>
      </c>
      <c r="V1290">
        <v>8.9371337240276993</v>
      </c>
      <c r="W1290">
        <v>15.3748411689962</v>
      </c>
      <c r="X1290">
        <v>11.4355011081522</v>
      </c>
      <c r="Y1290">
        <v>6.4031108230719402</v>
      </c>
      <c r="Z1290">
        <v>13.0149812734082</v>
      </c>
      <c r="AA1290">
        <v>20.562826105551299</v>
      </c>
      <c r="AB1290">
        <v>15.0296886785219</v>
      </c>
      <c r="AC1290">
        <v>5.2224996558835199</v>
      </c>
      <c r="AD1290">
        <v>8.5975303868482893</v>
      </c>
      <c r="AE1290">
        <v>12.8912639399315</v>
      </c>
      <c r="AF1290">
        <v>9.7862543940893207</v>
      </c>
      <c r="AG1290">
        <v>2.4473285260223201</v>
      </c>
      <c r="AH1290">
        <v>5.9722771776713204</v>
      </c>
      <c r="AI1290">
        <v>12.9625783854229</v>
      </c>
      <c r="AJ1290">
        <v>8.2755267872021303</v>
      </c>
      <c r="AK1290">
        <v>4.9244371337514101</v>
      </c>
      <c r="AL1290">
        <v>12.316143895091299</v>
      </c>
      <c r="AM1290">
        <v>19.046087026461802</v>
      </c>
      <c r="AN1290">
        <v>14.6393045036546</v>
      </c>
      <c r="AO1290">
        <v>4.3256179678899702</v>
      </c>
      <c r="AP1290">
        <v>8.7140628482282096</v>
      </c>
      <c r="AQ1290">
        <v>15.2379976888601</v>
      </c>
      <c r="AR1290">
        <v>10.9629380021251</v>
      </c>
      <c r="AS1290">
        <v>4.9716454763503499</v>
      </c>
      <c r="AT1290">
        <v>9.42713421193492</v>
      </c>
      <c r="AU1290">
        <v>16.561193008120899</v>
      </c>
      <c r="AV1290">
        <v>11.952840145273401</v>
      </c>
      <c r="AW1290">
        <v>6.0234452871259903</v>
      </c>
      <c r="AX1290">
        <v>12.3935559786272</v>
      </c>
      <c r="AY1290">
        <v>20.6308615361582</v>
      </c>
      <c r="AZ1290">
        <v>15.038261803742699</v>
      </c>
      <c r="BA1290">
        <v>4.0590171828567803</v>
      </c>
      <c r="BB1290">
        <v>9.1418401612559794</v>
      </c>
      <c r="BC1290">
        <v>16.0967544998121</v>
      </c>
      <c r="BD1290">
        <v>12.0126887514392</v>
      </c>
      <c r="BE1290">
        <v>3.4058847239016501</v>
      </c>
      <c r="BF1290">
        <v>6.1008885468411096</v>
      </c>
      <c r="BG1290">
        <v>13.0721907360433</v>
      </c>
      <c r="BH1290">
        <v>8.2196158598833406</v>
      </c>
      <c r="BI1290">
        <v>2.8885507398467798</v>
      </c>
      <c r="BJ1290">
        <v>7.4123539232053401</v>
      </c>
      <c r="BK1290">
        <v>12.852733686066999</v>
      </c>
      <c r="BL1290">
        <v>9.64478533441598</v>
      </c>
    </row>
    <row r="1291" spans="1:64" x14ac:dyDescent="0.25">
      <c r="A1291" s="15" t="str">
        <f t="shared" si="40"/>
        <v xml:space="preserve">  Ag [NCL+DQ] / [Capital + ALLL]--38352</v>
      </c>
      <c r="B1291" s="15" t="str">
        <f t="shared" si="41"/>
        <v xml:space="preserve">  Ag [NCL+DQ] / [Capital + ALLL]</v>
      </c>
      <c r="C1291">
        <v>7</v>
      </c>
      <c r="D1291" s="22">
        <v>38352</v>
      </c>
      <c r="E1291">
        <v>0</v>
      </c>
      <c r="F1291">
        <v>6.1835270838486299E-2</v>
      </c>
      <c r="G1291">
        <v>1.57587548638132</v>
      </c>
      <c r="H1291">
        <v>1.4822428395431499</v>
      </c>
      <c r="I1291">
        <v>0</v>
      </c>
      <c r="J1291">
        <v>0</v>
      </c>
      <c r="K1291">
        <v>1.5282199710564399</v>
      </c>
      <c r="L1291">
        <v>1.2909392752042299</v>
      </c>
      <c r="M1291">
        <v>0</v>
      </c>
      <c r="N1291">
        <v>0</v>
      </c>
      <c r="O1291">
        <v>0.35354441389989699</v>
      </c>
      <c r="P1291">
        <v>0.724392993042697</v>
      </c>
      <c r="Q1291">
        <v>0</v>
      </c>
      <c r="R1291">
        <v>0</v>
      </c>
      <c r="S1291">
        <v>0</v>
      </c>
      <c r="T1291">
        <v>0</v>
      </c>
      <c r="U1291">
        <v>0</v>
      </c>
      <c r="V1291">
        <v>0</v>
      </c>
      <c r="W1291">
        <v>0.78947368421052599</v>
      </c>
      <c r="X1291">
        <v>1.18131213296455</v>
      </c>
      <c r="Y1291">
        <v>0</v>
      </c>
      <c r="Z1291">
        <v>7.0891819084077698E-2</v>
      </c>
      <c r="AA1291">
        <v>2.6891415131321099</v>
      </c>
      <c r="AB1291">
        <v>2.4443058564565998</v>
      </c>
      <c r="AC1291">
        <v>3.7479178234314299E-2</v>
      </c>
      <c r="AD1291">
        <v>1.2064365077350701</v>
      </c>
      <c r="AE1291">
        <v>3.5772889824224801</v>
      </c>
      <c r="AF1291">
        <v>2.0518803858156001</v>
      </c>
      <c r="AG1291">
        <v>0</v>
      </c>
      <c r="AH1291">
        <v>0.220593078976595</v>
      </c>
      <c r="AI1291">
        <v>1.69917404917892</v>
      </c>
      <c r="AJ1291">
        <v>1.3993219873031399</v>
      </c>
      <c r="AK1291">
        <v>0</v>
      </c>
      <c r="AL1291">
        <v>0</v>
      </c>
      <c r="AM1291">
        <v>0.62451757771384497</v>
      </c>
      <c r="AN1291">
        <v>0.68791786906922003</v>
      </c>
      <c r="AO1291">
        <v>0</v>
      </c>
      <c r="AP1291">
        <v>0.91212639465754497</v>
      </c>
      <c r="AQ1291">
        <v>3.9231964432327899</v>
      </c>
      <c r="AR1291">
        <v>2.4061507063913399</v>
      </c>
      <c r="AS1291">
        <v>0</v>
      </c>
      <c r="AT1291">
        <v>0</v>
      </c>
      <c r="AU1291">
        <v>1.34002245772134</v>
      </c>
      <c r="AV1291">
        <v>1.25255232306417</v>
      </c>
      <c r="AW1291">
        <v>0</v>
      </c>
      <c r="AX1291">
        <v>0</v>
      </c>
      <c r="AY1291">
        <v>0.41314635572230002</v>
      </c>
      <c r="AZ1291">
        <v>0.74112953070920495</v>
      </c>
      <c r="BA1291">
        <v>0</v>
      </c>
      <c r="BB1291">
        <v>0</v>
      </c>
      <c r="BC1291">
        <v>0.135064435528232</v>
      </c>
      <c r="BD1291">
        <v>0.69185308001709001</v>
      </c>
      <c r="BE1291">
        <v>0</v>
      </c>
      <c r="BF1291">
        <v>0</v>
      </c>
      <c r="BG1291">
        <v>0.47192526244823302</v>
      </c>
      <c r="BH1291">
        <v>0.57981176828009395</v>
      </c>
      <c r="BI1291">
        <v>0</v>
      </c>
      <c r="BJ1291">
        <v>0</v>
      </c>
      <c r="BK1291">
        <v>0</v>
      </c>
      <c r="BL1291">
        <v>0.280792323337759</v>
      </c>
    </row>
    <row r="1292" spans="1:64" x14ac:dyDescent="0.25">
      <c r="A1292" s="15" t="str">
        <f t="shared" si="40"/>
        <v xml:space="preserve">  CLD [NCL+DQ] / [Capital + ALLL]--38352</v>
      </c>
      <c r="B1292" s="15" t="str">
        <f t="shared" si="41"/>
        <v xml:space="preserve">  CLD [NCL+DQ] / [Capital + ALLL]</v>
      </c>
      <c r="C1292">
        <v>8</v>
      </c>
      <c r="D1292" s="22">
        <v>38352</v>
      </c>
      <c r="E1292">
        <v>0</v>
      </c>
      <c r="F1292">
        <v>0</v>
      </c>
      <c r="G1292">
        <v>0.25903294367693902</v>
      </c>
      <c r="H1292">
        <v>0.90123415633301995</v>
      </c>
      <c r="I1292">
        <v>0</v>
      </c>
      <c r="J1292">
        <v>0</v>
      </c>
      <c r="K1292">
        <v>0</v>
      </c>
      <c r="L1292">
        <v>0.42221829034820801</v>
      </c>
      <c r="M1292">
        <v>0</v>
      </c>
      <c r="N1292">
        <v>0</v>
      </c>
      <c r="O1292">
        <v>0.13923208977565499</v>
      </c>
      <c r="P1292">
        <v>0.46043489819651101</v>
      </c>
      <c r="Q1292">
        <v>0</v>
      </c>
      <c r="R1292">
        <v>0</v>
      </c>
      <c r="S1292">
        <v>0</v>
      </c>
      <c r="T1292">
        <v>5.6938016439676602E-2</v>
      </c>
      <c r="U1292">
        <v>0</v>
      </c>
      <c r="V1292">
        <v>0</v>
      </c>
      <c r="W1292">
        <v>0</v>
      </c>
      <c r="X1292">
        <v>0.44675049597868899</v>
      </c>
      <c r="Y1292">
        <v>0</v>
      </c>
      <c r="Z1292">
        <v>0</v>
      </c>
      <c r="AA1292">
        <v>0.68709633090559297</v>
      </c>
      <c r="AB1292">
        <v>1.05894484966362</v>
      </c>
      <c r="AC1292">
        <v>0</v>
      </c>
      <c r="AD1292">
        <v>0</v>
      </c>
      <c r="AE1292">
        <v>0</v>
      </c>
      <c r="AF1292">
        <v>0.27374222701713302</v>
      </c>
      <c r="AG1292">
        <v>0</v>
      </c>
      <c r="AH1292">
        <v>0</v>
      </c>
      <c r="AI1292">
        <v>0</v>
      </c>
      <c r="AJ1292">
        <v>0.35847171903816699</v>
      </c>
      <c r="AK1292">
        <v>0</v>
      </c>
      <c r="AL1292">
        <v>0</v>
      </c>
      <c r="AM1292">
        <v>0.30202041241408001</v>
      </c>
      <c r="AN1292">
        <v>0.46564981522511301</v>
      </c>
      <c r="AO1292">
        <v>0</v>
      </c>
      <c r="AP1292">
        <v>0</v>
      </c>
      <c r="AQ1292">
        <v>0</v>
      </c>
      <c r="AR1292">
        <v>0.252851317916089</v>
      </c>
      <c r="AS1292">
        <v>0</v>
      </c>
      <c r="AT1292">
        <v>0</v>
      </c>
      <c r="AU1292">
        <v>4.98115922047183E-2</v>
      </c>
      <c r="AV1292">
        <v>0.59085877912270401</v>
      </c>
      <c r="AW1292">
        <v>0</v>
      </c>
      <c r="AX1292">
        <v>0</v>
      </c>
      <c r="AY1292">
        <v>0</v>
      </c>
      <c r="AZ1292">
        <v>0.43515461882480799</v>
      </c>
      <c r="BA1292">
        <v>0</v>
      </c>
      <c r="BB1292">
        <v>0</v>
      </c>
      <c r="BC1292">
        <v>0</v>
      </c>
      <c r="BD1292">
        <v>0.44391469044726201</v>
      </c>
      <c r="BE1292">
        <v>0</v>
      </c>
      <c r="BF1292">
        <v>0</v>
      </c>
      <c r="BG1292">
        <v>0</v>
      </c>
      <c r="BH1292">
        <v>0.174998331748456</v>
      </c>
      <c r="BI1292">
        <v>0</v>
      </c>
      <c r="BJ1292">
        <v>0</v>
      </c>
      <c r="BK1292">
        <v>0.57215836526181396</v>
      </c>
      <c r="BL1292">
        <v>0.89572609494685096</v>
      </c>
    </row>
    <row r="1293" spans="1:64" x14ac:dyDescent="0.25">
      <c r="A1293" s="15" t="str">
        <f t="shared" si="40"/>
        <v xml:space="preserve">  CRE [NCL+DQ] / [Capital + ALLL]--38352</v>
      </c>
      <c r="B1293" s="15" t="str">
        <f t="shared" si="41"/>
        <v xml:space="preserve">  CRE [NCL+DQ] / [Capital + ALLL]</v>
      </c>
      <c r="C1293">
        <v>9</v>
      </c>
      <c r="D1293" s="22">
        <v>38352</v>
      </c>
      <c r="E1293">
        <v>0</v>
      </c>
      <c r="F1293">
        <v>1.29307085423336</v>
      </c>
      <c r="G1293">
        <v>4.1342412451361898</v>
      </c>
      <c r="H1293">
        <v>2.6440149549304</v>
      </c>
      <c r="I1293">
        <v>0</v>
      </c>
      <c r="J1293">
        <v>0.45150014564520802</v>
      </c>
      <c r="K1293">
        <v>3.7653975363941798</v>
      </c>
      <c r="L1293">
        <v>2.4992322421092501</v>
      </c>
      <c r="M1293">
        <v>0</v>
      </c>
      <c r="N1293">
        <v>0.79307422476065403</v>
      </c>
      <c r="O1293">
        <v>3.4770345791128201</v>
      </c>
      <c r="P1293">
        <v>2.4793636965269799</v>
      </c>
      <c r="Q1293">
        <v>0</v>
      </c>
      <c r="R1293">
        <v>1.68831168831169</v>
      </c>
      <c r="S1293">
        <v>3.7002768922075799</v>
      </c>
      <c r="T1293">
        <v>3.2008398013716102</v>
      </c>
      <c r="U1293">
        <v>0</v>
      </c>
      <c r="V1293">
        <v>0.49528209545436802</v>
      </c>
      <c r="W1293">
        <v>4.2600135777325203</v>
      </c>
      <c r="X1293">
        <v>2.7343707113283799</v>
      </c>
      <c r="Y1293">
        <v>0</v>
      </c>
      <c r="Z1293">
        <v>1.1909058101768299</v>
      </c>
      <c r="AA1293">
        <v>3.9781831628251001</v>
      </c>
      <c r="AB1293">
        <v>3.45180358516168</v>
      </c>
      <c r="AC1293">
        <v>0</v>
      </c>
      <c r="AD1293">
        <v>0.15317867963698301</v>
      </c>
      <c r="AE1293">
        <v>2.22917877618627</v>
      </c>
      <c r="AF1293">
        <v>1.5066163995763999</v>
      </c>
      <c r="AG1293">
        <v>0</v>
      </c>
      <c r="AH1293">
        <v>0</v>
      </c>
      <c r="AI1293">
        <v>1.8869406562540001</v>
      </c>
      <c r="AJ1293">
        <v>1.48529522056812</v>
      </c>
      <c r="AK1293">
        <v>0</v>
      </c>
      <c r="AL1293">
        <v>1.51752406392484</v>
      </c>
      <c r="AM1293">
        <v>5.15486106627064</v>
      </c>
      <c r="AN1293">
        <v>3.4460481473868798</v>
      </c>
      <c r="AO1293">
        <v>0</v>
      </c>
      <c r="AP1293">
        <v>0</v>
      </c>
      <c r="AQ1293">
        <v>2.75310348973519</v>
      </c>
      <c r="AR1293">
        <v>1.79122617656989</v>
      </c>
      <c r="AS1293">
        <v>0</v>
      </c>
      <c r="AT1293">
        <v>0.94627387437229005</v>
      </c>
      <c r="AU1293">
        <v>4.2559282226726296</v>
      </c>
      <c r="AV1293">
        <v>2.9179954156242198</v>
      </c>
      <c r="AW1293">
        <v>0</v>
      </c>
      <c r="AX1293">
        <v>0.88114744267344303</v>
      </c>
      <c r="AY1293">
        <v>4.3774272208319598</v>
      </c>
      <c r="AZ1293">
        <v>3.0176919857140798</v>
      </c>
      <c r="BA1293">
        <v>0</v>
      </c>
      <c r="BB1293">
        <v>0</v>
      </c>
      <c r="BC1293">
        <v>3.1020910476988801</v>
      </c>
      <c r="BD1293">
        <v>2.3369993115584502</v>
      </c>
      <c r="BE1293">
        <v>0</v>
      </c>
      <c r="BF1293">
        <v>8.0291370612391E-2</v>
      </c>
      <c r="BG1293">
        <v>1.76959740391441</v>
      </c>
      <c r="BH1293">
        <v>1.63016699973376</v>
      </c>
      <c r="BI1293">
        <v>0</v>
      </c>
      <c r="BJ1293">
        <v>0.77444817227941198</v>
      </c>
      <c r="BK1293">
        <v>4.3430179953754902</v>
      </c>
      <c r="BL1293">
        <v>3.0809968393224398</v>
      </c>
    </row>
    <row r="1294" spans="1:64" x14ac:dyDescent="0.25">
      <c r="A1294" s="15" t="str">
        <f t="shared" si="40"/>
        <v xml:space="preserve">  Res RE [NCL+DQ] / [Capital + ALLL]--38352</v>
      </c>
      <c r="B1294" s="15" t="str">
        <f t="shared" si="41"/>
        <v xml:space="preserve">  Res RE [NCL+DQ] / [Capital + ALLL]</v>
      </c>
      <c r="C1294">
        <v>10</v>
      </c>
      <c r="D1294" s="22">
        <v>38352</v>
      </c>
      <c r="E1294">
        <v>0</v>
      </c>
      <c r="F1294">
        <v>0.97551130247578</v>
      </c>
      <c r="G1294">
        <v>3.34194659776055</v>
      </c>
      <c r="H1294">
        <v>2.0781015872144701</v>
      </c>
      <c r="I1294">
        <v>0</v>
      </c>
      <c r="J1294">
        <v>1.0523907572637801</v>
      </c>
      <c r="K1294">
        <v>2.9758797118095401</v>
      </c>
      <c r="L1294">
        <v>2.2942198661249802</v>
      </c>
      <c r="M1294">
        <v>0.18537311738641499</v>
      </c>
      <c r="N1294">
        <v>1.65273656414418</v>
      </c>
      <c r="O1294">
        <v>4.3443364043822399</v>
      </c>
      <c r="P1294">
        <v>3.0037463892393399</v>
      </c>
      <c r="Q1294">
        <v>3.2821305297635499</v>
      </c>
      <c r="R1294">
        <v>6.1719083892701798</v>
      </c>
      <c r="S1294">
        <v>8.8731871168677792</v>
      </c>
      <c r="T1294">
        <v>5.9995391681461498</v>
      </c>
      <c r="U1294">
        <v>6.2558648733187394E-2</v>
      </c>
      <c r="V1294">
        <v>1.1931482575310099</v>
      </c>
      <c r="W1294">
        <v>3.34194659776055</v>
      </c>
      <c r="X1294">
        <v>2.44544410608427</v>
      </c>
      <c r="Y1294">
        <v>0.13236267372600899</v>
      </c>
      <c r="Z1294">
        <v>1.1160195303417799</v>
      </c>
      <c r="AA1294">
        <v>3.28400281888654</v>
      </c>
      <c r="AB1294">
        <v>2.2788708562942799</v>
      </c>
      <c r="AC1294">
        <v>0</v>
      </c>
      <c r="AD1294">
        <v>0.35702002915117698</v>
      </c>
      <c r="AE1294">
        <v>1.17600545677335</v>
      </c>
      <c r="AF1294">
        <v>0.773596285312248</v>
      </c>
      <c r="AG1294">
        <v>0</v>
      </c>
      <c r="AH1294">
        <v>1.38682774901627E-2</v>
      </c>
      <c r="AI1294">
        <v>0.81242031731416198</v>
      </c>
      <c r="AJ1294">
        <v>0.66613784329875703</v>
      </c>
      <c r="AK1294">
        <v>1.27329907187236</v>
      </c>
      <c r="AL1294">
        <v>2.9511369134010601</v>
      </c>
      <c r="AM1294">
        <v>6.9939091447424104</v>
      </c>
      <c r="AN1294">
        <v>5.0914418629389502</v>
      </c>
      <c r="AO1294">
        <v>0</v>
      </c>
      <c r="AP1294">
        <v>0.49409237379162202</v>
      </c>
      <c r="AQ1294">
        <v>1.9855204301760301</v>
      </c>
      <c r="AR1294">
        <v>1.4898338670087401</v>
      </c>
      <c r="AS1294">
        <v>0.18030077117846</v>
      </c>
      <c r="AT1294">
        <v>1.2004167223150499</v>
      </c>
      <c r="AU1294">
        <v>3.05611822507014</v>
      </c>
      <c r="AV1294">
        <v>2.3793784830126699</v>
      </c>
      <c r="AW1294">
        <v>1.25419229807437</v>
      </c>
      <c r="AX1294">
        <v>3.4871655708790299</v>
      </c>
      <c r="AY1294">
        <v>8.4670999560123494</v>
      </c>
      <c r="AZ1294">
        <v>5.31568993272617</v>
      </c>
      <c r="BA1294">
        <v>0</v>
      </c>
      <c r="BB1294">
        <v>0.834910996825451</v>
      </c>
      <c r="BC1294">
        <v>2.5774877309230599</v>
      </c>
      <c r="BD1294">
        <v>1.7981690392310601</v>
      </c>
      <c r="BE1294">
        <v>0</v>
      </c>
      <c r="BF1294">
        <v>0.77120822622107998</v>
      </c>
      <c r="BG1294">
        <v>1.81127955735305</v>
      </c>
      <c r="BH1294">
        <v>1.3784556621581501</v>
      </c>
      <c r="BI1294">
        <v>0</v>
      </c>
      <c r="BJ1294">
        <v>0.97222222222222199</v>
      </c>
      <c r="BK1294">
        <v>2.5419129176215201</v>
      </c>
      <c r="BL1294">
        <v>2.09803551884047</v>
      </c>
    </row>
    <row r="1295" spans="1:64" x14ac:dyDescent="0.25">
      <c r="A1295" s="15" t="str">
        <f t="shared" si="40"/>
        <v xml:space="preserve">  C&amp;I [NCL+DQ] / [Capital + ALLL]--38352</v>
      </c>
      <c r="B1295" s="15" t="str">
        <f t="shared" si="41"/>
        <v xml:space="preserve">  C&amp;I [NCL+DQ] / [Capital + ALLL]</v>
      </c>
      <c r="C1295">
        <v>11</v>
      </c>
      <c r="D1295" s="22">
        <v>38352</v>
      </c>
      <c r="E1295">
        <v>0.55705391576134899</v>
      </c>
      <c r="F1295">
        <v>1.8937000858563799</v>
      </c>
      <c r="G1295">
        <v>4.40389216096467</v>
      </c>
      <c r="H1295">
        <v>3.58857566424828</v>
      </c>
      <c r="I1295">
        <v>0.32191672383767</v>
      </c>
      <c r="J1295">
        <v>1.6</v>
      </c>
      <c r="K1295">
        <v>4.2702500933184</v>
      </c>
      <c r="L1295">
        <v>2.9638593879731099</v>
      </c>
      <c r="M1295">
        <v>7.1085097675738104E-2</v>
      </c>
      <c r="N1295">
        <v>0.83575447451094698</v>
      </c>
      <c r="O1295">
        <v>2.60073738624871</v>
      </c>
      <c r="P1295">
        <v>2.0069423289197599</v>
      </c>
      <c r="Q1295">
        <v>1.53220869078378</v>
      </c>
      <c r="R1295">
        <v>2.44038748137109</v>
      </c>
      <c r="S1295">
        <v>5.0205636644953904</v>
      </c>
      <c r="T1295">
        <v>4.0105711057180997</v>
      </c>
      <c r="U1295">
        <v>0.24295969077857499</v>
      </c>
      <c r="V1295">
        <v>1.4359162267694201</v>
      </c>
      <c r="W1295">
        <v>4.2555405264800701</v>
      </c>
      <c r="X1295">
        <v>2.9323117824506602</v>
      </c>
      <c r="Y1295">
        <v>1.20894983760375</v>
      </c>
      <c r="Z1295">
        <v>2.3494374586366602</v>
      </c>
      <c r="AA1295">
        <v>5.3566272018481103</v>
      </c>
      <c r="AB1295">
        <v>4.6533068219658702</v>
      </c>
      <c r="AC1295">
        <v>0.35646501175707301</v>
      </c>
      <c r="AD1295">
        <v>1.6582077228213801</v>
      </c>
      <c r="AE1295">
        <v>4.3763636363636396</v>
      </c>
      <c r="AF1295">
        <v>3.22787190779</v>
      </c>
      <c r="AG1295">
        <v>0</v>
      </c>
      <c r="AH1295">
        <v>0.89184330337844397</v>
      </c>
      <c r="AI1295">
        <v>2.5489815027076199</v>
      </c>
      <c r="AJ1295">
        <v>2.04233283982725</v>
      </c>
      <c r="AK1295">
        <v>0.39298669891172899</v>
      </c>
      <c r="AL1295">
        <v>1.3062908215881699</v>
      </c>
      <c r="AM1295">
        <v>2.5894454382826502</v>
      </c>
      <c r="AN1295">
        <v>3.4582428655302899</v>
      </c>
      <c r="AO1295">
        <v>0.25979743214650902</v>
      </c>
      <c r="AP1295">
        <v>1.6</v>
      </c>
      <c r="AQ1295">
        <v>4.5656389710043204</v>
      </c>
      <c r="AR1295">
        <v>3.0010019309576799</v>
      </c>
      <c r="AS1295">
        <v>0.390858449397952</v>
      </c>
      <c r="AT1295">
        <v>1.7117753387099499</v>
      </c>
      <c r="AU1295">
        <v>4.3829020120836404</v>
      </c>
      <c r="AV1295">
        <v>3.0579074316706198</v>
      </c>
      <c r="AW1295">
        <v>0.39224885114472702</v>
      </c>
      <c r="AX1295">
        <v>1.61354982896423</v>
      </c>
      <c r="AY1295">
        <v>4.3839820582003801</v>
      </c>
      <c r="AZ1295">
        <v>3.2333184242305499</v>
      </c>
      <c r="BA1295">
        <v>0.97240646932189001</v>
      </c>
      <c r="BB1295">
        <v>2.9573399024409301</v>
      </c>
      <c r="BC1295">
        <v>7.0028298071677</v>
      </c>
      <c r="BD1295">
        <v>4.9086966272697596</v>
      </c>
      <c r="BE1295">
        <v>0</v>
      </c>
      <c r="BF1295">
        <v>0.456004053369363</v>
      </c>
      <c r="BG1295">
        <v>2.1121147715196602</v>
      </c>
      <c r="BH1295">
        <v>1.8768044329721201</v>
      </c>
      <c r="BI1295">
        <v>0.36676766066018202</v>
      </c>
      <c r="BJ1295">
        <v>1.62921782101768</v>
      </c>
      <c r="BK1295">
        <v>3.69256860931237</v>
      </c>
      <c r="BL1295">
        <v>2.7349925918034699</v>
      </c>
    </row>
    <row r="1296" spans="1:64" x14ac:dyDescent="0.25">
      <c r="A1296" s="15" t="str">
        <f t="shared" si="40"/>
        <v xml:space="preserve">  Ind [NCL+DQ] / [Capital + ALLL]--38352</v>
      </c>
      <c r="B1296" s="15" t="str">
        <f t="shared" si="41"/>
        <v xml:space="preserve">  Ind [NCL+DQ] / [Capital + ALLL]</v>
      </c>
      <c r="C1296">
        <v>12</v>
      </c>
      <c r="D1296" s="22">
        <v>38352</v>
      </c>
      <c r="E1296">
        <v>0.281868105165962</v>
      </c>
      <c r="F1296">
        <v>0.79230333899264305</v>
      </c>
      <c r="G1296">
        <v>1.7083908272554</v>
      </c>
      <c r="H1296">
        <v>1.8604063654434499</v>
      </c>
      <c r="I1296">
        <v>0.238553289726818</v>
      </c>
      <c r="J1296">
        <v>0.78312664778830199</v>
      </c>
      <c r="K1296">
        <v>1.85010975227344</v>
      </c>
      <c r="L1296">
        <v>1.3700131233614501</v>
      </c>
      <c r="M1296">
        <v>0.13359098908098299</v>
      </c>
      <c r="N1296">
        <v>0.66869268595048303</v>
      </c>
      <c r="O1296">
        <v>1.8740326801755001</v>
      </c>
      <c r="P1296">
        <v>1.43895473817763</v>
      </c>
      <c r="Q1296">
        <v>0.48081712040936703</v>
      </c>
      <c r="R1296">
        <v>1.4406454091433001</v>
      </c>
      <c r="S1296">
        <v>2.3749869139927799</v>
      </c>
      <c r="T1296">
        <v>1.97030987737004</v>
      </c>
      <c r="U1296">
        <v>0.182969739619986</v>
      </c>
      <c r="V1296">
        <v>0.74541787248969604</v>
      </c>
      <c r="W1296">
        <v>1.81391100091348</v>
      </c>
      <c r="X1296">
        <v>1.2457370085749799</v>
      </c>
      <c r="Y1296">
        <v>0.39283362474170602</v>
      </c>
      <c r="Z1296">
        <v>0.89517759168351096</v>
      </c>
      <c r="AA1296">
        <v>1.65575664227955</v>
      </c>
      <c r="AB1296">
        <v>1.7603354740439201</v>
      </c>
      <c r="AC1296">
        <v>0.35120401438434401</v>
      </c>
      <c r="AD1296">
        <v>0.75043995326818302</v>
      </c>
      <c r="AE1296">
        <v>1.81269003935287</v>
      </c>
      <c r="AF1296">
        <v>1.2540650844240799</v>
      </c>
      <c r="AG1296">
        <v>0.21440433729942501</v>
      </c>
      <c r="AH1296">
        <v>0.71188101256373304</v>
      </c>
      <c r="AI1296">
        <v>1.99548238321274</v>
      </c>
      <c r="AJ1296">
        <v>2.2216312623879402</v>
      </c>
      <c r="AK1296">
        <v>0.35411855273287102</v>
      </c>
      <c r="AL1296">
        <v>0.907372400756144</v>
      </c>
      <c r="AM1296">
        <v>2.1543829044919298</v>
      </c>
      <c r="AN1296">
        <v>1.66469163596375</v>
      </c>
      <c r="AO1296">
        <v>0.246949565002162</v>
      </c>
      <c r="AP1296">
        <v>0.85073472544470197</v>
      </c>
      <c r="AQ1296">
        <v>1.8458185186439</v>
      </c>
      <c r="AR1296">
        <v>1.34001076147262</v>
      </c>
      <c r="AS1296">
        <v>0.213726957835572</v>
      </c>
      <c r="AT1296">
        <v>0.76987238758015197</v>
      </c>
      <c r="AU1296">
        <v>1.8329964450035701</v>
      </c>
      <c r="AV1296">
        <v>1.3552609017125301</v>
      </c>
      <c r="AW1296">
        <v>0.56116089465832997</v>
      </c>
      <c r="AX1296">
        <v>1.2879537578391</v>
      </c>
      <c r="AY1296">
        <v>2.7582465836561099</v>
      </c>
      <c r="AZ1296">
        <v>1.90311407292831</v>
      </c>
      <c r="BA1296">
        <v>0.16010057331778799</v>
      </c>
      <c r="BB1296">
        <v>0.60428964895783699</v>
      </c>
      <c r="BC1296">
        <v>1.78547637855619</v>
      </c>
      <c r="BD1296">
        <v>1.2539237377757999</v>
      </c>
      <c r="BE1296">
        <v>0.287819765278019</v>
      </c>
      <c r="BF1296">
        <v>0.61639217952422198</v>
      </c>
      <c r="BG1296">
        <v>1.51898734177215</v>
      </c>
      <c r="BH1296">
        <v>2.5600432079030702</v>
      </c>
      <c r="BI1296">
        <v>5.6942203663281801E-2</v>
      </c>
      <c r="BJ1296">
        <v>0.338735387885229</v>
      </c>
      <c r="BK1296">
        <v>0.907372400756144</v>
      </c>
      <c r="BL1296">
        <v>0.70496188769830104</v>
      </c>
    </row>
    <row r="1297" spans="1:64" x14ac:dyDescent="0.25">
      <c r="A1297" s="15" t="str">
        <f t="shared" si="40"/>
        <v xml:space="preserve">  OREO / [Capital + ALLL]--38352</v>
      </c>
      <c r="B1297" s="15" t="str">
        <f t="shared" si="41"/>
        <v xml:space="preserve">  OREO / [Capital + ALLL]</v>
      </c>
      <c r="C1297">
        <v>13</v>
      </c>
      <c r="D1297" s="22">
        <v>38352</v>
      </c>
      <c r="E1297">
        <v>0</v>
      </c>
      <c r="F1297">
        <v>0</v>
      </c>
      <c r="G1297">
        <v>1.4349457458675601</v>
      </c>
      <c r="H1297">
        <v>1.12033777294851</v>
      </c>
      <c r="I1297">
        <v>0</v>
      </c>
      <c r="J1297">
        <v>0</v>
      </c>
      <c r="K1297">
        <v>0.63083887123182103</v>
      </c>
      <c r="L1297">
        <v>0.78404550431569098</v>
      </c>
      <c r="M1297">
        <v>0</v>
      </c>
      <c r="N1297">
        <v>0</v>
      </c>
      <c r="O1297">
        <v>1.155696622782</v>
      </c>
      <c r="P1297">
        <v>1.0748641147040801</v>
      </c>
      <c r="Q1297">
        <v>0.63231646537425701</v>
      </c>
      <c r="R1297">
        <v>1.70949847164044</v>
      </c>
      <c r="S1297">
        <v>3.0852898900598</v>
      </c>
      <c r="T1297">
        <v>2.0354593250186599</v>
      </c>
      <c r="U1297">
        <v>0</v>
      </c>
      <c r="V1297">
        <v>0</v>
      </c>
      <c r="W1297">
        <v>0.57057584269662898</v>
      </c>
      <c r="X1297">
        <v>0.85364907796921996</v>
      </c>
      <c r="Y1297">
        <v>0</v>
      </c>
      <c r="Z1297">
        <v>0</v>
      </c>
      <c r="AA1297">
        <v>0.63339327080397201</v>
      </c>
      <c r="AB1297">
        <v>0.86176578092033196</v>
      </c>
      <c r="AC1297">
        <v>0</v>
      </c>
      <c r="AD1297">
        <v>0</v>
      </c>
      <c r="AE1297">
        <v>0.20166180194463501</v>
      </c>
      <c r="AF1297">
        <v>0.38478359373891002</v>
      </c>
      <c r="AG1297">
        <v>0</v>
      </c>
      <c r="AH1297">
        <v>0</v>
      </c>
      <c r="AI1297">
        <v>0.85613987068767905</v>
      </c>
      <c r="AJ1297">
        <v>1.1125242345325701</v>
      </c>
      <c r="AK1297">
        <v>0</v>
      </c>
      <c r="AL1297">
        <v>0</v>
      </c>
      <c r="AM1297">
        <v>0.918913460567505</v>
      </c>
      <c r="AN1297">
        <v>0.63698039620767899</v>
      </c>
      <c r="AO1297">
        <v>0</v>
      </c>
      <c r="AP1297">
        <v>0</v>
      </c>
      <c r="AQ1297">
        <v>0.20897297023756201</v>
      </c>
      <c r="AR1297">
        <v>0.52487554781105406</v>
      </c>
      <c r="AS1297">
        <v>0</v>
      </c>
      <c r="AT1297">
        <v>0</v>
      </c>
      <c r="AU1297">
        <v>0.69650390642452198</v>
      </c>
      <c r="AV1297">
        <v>0.83762449594598298</v>
      </c>
      <c r="AW1297">
        <v>0</v>
      </c>
      <c r="AX1297">
        <v>0</v>
      </c>
      <c r="AY1297">
        <v>1.48624553702733</v>
      </c>
      <c r="AZ1297">
        <v>1.0529523734161499</v>
      </c>
      <c r="BA1297">
        <v>0</v>
      </c>
      <c r="BB1297">
        <v>0</v>
      </c>
      <c r="BC1297">
        <v>0.80093492191717397</v>
      </c>
      <c r="BD1297">
        <v>1.12169722286852</v>
      </c>
      <c r="BE1297">
        <v>0</v>
      </c>
      <c r="BF1297">
        <v>0</v>
      </c>
      <c r="BG1297">
        <v>0.19589159697601399</v>
      </c>
      <c r="BH1297">
        <v>0.57158900336500995</v>
      </c>
      <c r="BI1297">
        <v>0</v>
      </c>
      <c r="BJ1297">
        <v>0</v>
      </c>
      <c r="BK1297">
        <v>0.47770700636942698</v>
      </c>
      <c r="BL1297">
        <v>0.78462355225066505</v>
      </c>
    </row>
    <row r="1298" spans="1:64" x14ac:dyDescent="0.25">
      <c r="A1298" s="15" t="str">
        <f t="shared" si="40"/>
        <v>ROAA--38352</v>
      </c>
      <c r="B1298" s="15" t="str">
        <f t="shared" si="41"/>
        <v>ROAA</v>
      </c>
      <c r="C1298">
        <v>14</v>
      </c>
      <c r="D1298" s="22">
        <v>38352</v>
      </c>
      <c r="E1298">
        <v>1.01</v>
      </c>
      <c r="F1298">
        <v>1.33</v>
      </c>
      <c r="G1298">
        <v>1.72</v>
      </c>
      <c r="H1298">
        <v>1.49858823529412</v>
      </c>
      <c r="I1298">
        <v>0.91</v>
      </c>
      <c r="J1298">
        <v>1.27</v>
      </c>
      <c r="K1298">
        <v>1.68</v>
      </c>
      <c r="L1298">
        <v>1.3004265997490601</v>
      </c>
      <c r="M1298">
        <v>0.73</v>
      </c>
      <c r="N1298">
        <v>1.08</v>
      </c>
      <c r="O1298">
        <v>1.43</v>
      </c>
      <c r="P1298">
        <v>1.03663278951591</v>
      </c>
      <c r="Q1298">
        <v>0.89500000000000002</v>
      </c>
      <c r="R1298">
        <v>1.08</v>
      </c>
      <c r="S1298">
        <v>1.2150000000000001</v>
      </c>
      <c r="T1298">
        <v>1.06391304347826</v>
      </c>
      <c r="U1298">
        <v>0.87</v>
      </c>
      <c r="V1298">
        <v>1.33</v>
      </c>
      <c r="W1298">
        <v>1.76</v>
      </c>
      <c r="X1298">
        <v>1.2843429844098</v>
      </c>
      <c r="Y1298">
        <v>0.97</v>
      </c>
      <c r="Z1298">
        <v>1.24</v>
      </c>
      <c r="AA1298">
        <v>1.69</v>
      </c>
      <c r="AB1298">
        <v>1.33311688311688</v>
      </c>
      <c r="AC1298">
        <v>0.89</v>
      </c>
      <c r="AD1298">
        <v>1.1299999999999999</v>
      </c>
      <c r="AE1298">
        <v>1.5149999999999999</v>
      </c>
      <c r="AF1298">
        <v>1.1891836734693899</v>
      </c>
      <c r="AG1298">
        <v>0.91249999999999998</v>
      </c>
      <c r="AH1298">
        <v>1.3149999999999999</v>
      </c>
      <c r="AI1298">
        <v>1.81</v>
      </c>
      <c r="AJ1298">
        <v>1.92988372093023</v>
      </c>
      <c r="AK1298">
        <v>1.05</v>
      </c>
      <c r="AL1298">
        <v>1.27</v>
      </c>
      <c r="AM1298">
        <v>1.6</v>
      </c>
      <c r="AN1298">
        <v>1.24652173913043</v>
      </c>
      <c r="AO1298">
        <v>0.89</v>
      </c>
      <c r="AP1298">
        <v>1.21</v>
      </c>
      <c r="AQ1298">
        <v>1.61</v>
      </c>
      <c r="AR1298">
        <v>1.28052173913043</v>
      </c>
      <c r="AS1298">
        <v>0.97</v>
      </c>
      <c r="AT1298">
        <v>1.325</v>
      </c>
      <c r="AU1298">
        <v>1.76</v>
      </c>
      <c r="AV1298">
        <v>1.3657322175732201</v>
      </c>
      <c r="AW1298">
        <v>0.93</v>
      </c>
      <c r="AX1298">
        <v>1.28</v>
      </c>
      <c r="AY1298">
        <v>1.7</v>
      </c>
      <c r="AZ1298">
        <v>1.31288043478261</v>
      </c>
      <c r="BA1298">
        <v>0.86250000000000004</v>
      </c>
      <c r="BB1298">
        <v>1.2749999999999999</v>
      </c>
      <c r="BC1298">
        <v>1.69</v>
      </c>
      <c r="BD1298">
        <v>1.2200632911392399</v>
      </c>
      <c r="BE1298">
        <v>0.71</v>
      </c>
      <c r="BF1298">
        <v>1.18</v>
      </c>
      <c r="BG1298">
        <v>1.91</v>
      </c>
      <c r="BH1298">
        <v>1.5126666666666699</v>
      </c>
      <c r="BI1298">
        <v>0.88</v>
      </c>
      <c r="BJ1298">
        <v>1.42</v>
      </c>
      <c r="BK1298">
        <v>1.79</v>
      </c>
      <c r="BL1298">
        <v>1.1711382113821101</v>
      </c>
    </row>
    <row r="1299" spans="1:64" x14ac:dyDescent="0.25">
      <c r="A1299" s="15" t="str">
        <f t="shared" si="40"/>
        <v>NIM--38352</v>
      </c>
      <c r="B1299" s="15" t="str">
        <f t="shared" si="41"/>
        <v>NIM</v>
      </c>
      <c r="C1299">
        <v>15</v>
      </c>
      <c r="D1299" s="22">
        <v>38352</v>
      </c>
      <c r="E1299">
        <v>4.28</v>
      </c>
      <c r="F1299">
        <v>4.5599999999999996</v>
      </c>
      <c r="G1299">
        <v>4.9800000000000004</v>
      </c>
      <c r="H1299">
        <v>4.8705882352941199</v>
      </c>
      <c r="I1299">
        <v>4.01</v>
      </c>
      <c r="J1299">
        <v>4.45</v>
      </c>
      <c r="K1299">
        <v>4.8899999999999997</v>
      </c>
      <c r="L1299">
        <v>4.4895357590966096</v>
      </c>
      <c r="M1299">
        <v>3.73</v>
      </c>
      <c r="N1299">
        <v>4.1900000000000004</v>
      </c>
      <c r="O1299">
        <v>4.67</v>
      </c>
      <c r="P1299">
        <v>4.1866791493914697</v>
      </c>
      <c r="Q1299">
        <v>4.1500000000000004</v>
      </c>
      <c r="R1299">
        <v>4.3899999999999997</v>
      </c>
      <c r="S1299">
        <v>4.8099999999999996</v>
      </c>
      <c r="T1299">
        <v>4.4473913043478301</v>
      </c>
      <c r="U1299">
        <v>4.01</v>
      </c>
      <c r="V1299">
        <v>4.4800000000000004</v>
      </c>
      <c r="W1299">
        <v>4.87</v>
      </c>
      <c r="X1299">
        <v>4.4399331848552297</v>
      </c>
      <c r="Y1299">
        <v>4.3099999999999996</v>
      </c>
      <c r="Z1299">
        <v>4.7</v>
      </c>
      <c r="AA1299">
        <v>5.18</v>
      </c>
      <c r="AB1299">
        <v>4.7893506493506504</v>
      </c>
      <c r="AC1299">
        <v>3.9925000000000002</v>
      </c>
      <c r="AD1299">
        <v>4.22</v>
      </c>
      <c r="AE1299">
        <v>4.5125000000000002</v>
      </c>
      <c r="AF1299">
        <v>4.2702040816326496</v>
      </c>
      <c r="AG1299">
        <v>3.9725000000000001</v>
      </c>
      <c r="AH1299">
        <v>4.6050000000000004</v>
      </c>
      <c r="AI1299">
        <v>5.2175000000000002</v>
      </c>
      <c r="AJ1299">
        <v>5.6112790697674404</v>
      </c>
      <c r="AK1299">
        <v>3.99</v>
      </c>
      <c r="AL1299">
        <v>4.37</v>
      </c>
      <c r="AM1299">
        <v>4.75</v>
      </c>
      <c r="AN1299">
        <v>4.39971014492754</v>
      </c>
      <c r="AO1299">
        <v>3.9249999999999998</v>
      </c>
      <c r="AP1299">
        <v>4.32</v>
      </c>
      <c r="AQ1299">
        <v>4.82</v>
      </c>
      <c r="AR1299">
        <v>4.3692463768115903</v>
      </c>
      <c r="AS1299">
        <v>4.1425000000000001</v>
      </c>
      <c r="AT1299">
        <v>4.5599999999999996</v>
      </c>
      <c r="AU1299">
        <v>4.99</v>
      </c>
      <c r="AV1299">
        <v>4.59117154811715</v>
      </c>
      <c r="AW1299">
        <v>4.0625</v>
      </c>
      <c r="AX1299">
        <v>4.42</v>
      </c>
      <c r="AY1299">
        <v>4.75</v>
      </c>
      <c r="AZ1299">
        <v>4.4316304347826101</v>
      </c>
      <c r="BA1299">
        <v>4.0774999999999997</v>
      </c>
      <c r="BB1299">
        <v>4.5599999999999996</v>
      </c>
      <c r="BC1299">
        <v>5.01</v>
      </c>
      <c r="BD1299">
        <v>4.5387341772151899</v>
      </c>
      <c r="BE1299">
        <v>3.74</v>
      </c>
      <c r="BF1299">
        <v>4.1900000000000004</v>
      </c>
      <c r="BG1299">
        <v>4.63</v>
      </c>
      <c r="BH1299">
        <v>5.3553333333333297</v>
      </c>
      <c r="BI1299">
        <v>4.2</v>
      </c>
      <c r="BJ1299">
        <v>4.5999999999999996</v>
      </c>
      <c r="BK1299">
        <v>4.99</v>
      </c>
      <c r="BL1299">
        <v>4.5396747967479696</v>
      </c>
    </row>
    <row r="1300" spans="1:64" x14ac:dyDescent="0.25">
      <c r="A1300" s="15" t="str">
        <f t="shared" si="40"/>
        <v>Provisions / Avg Assets--38352</v>
      </c>
      <c r="B1300" s="15" t="str">
        <f t="shared" si="41"/>
        <v>Provisions / Avg Assets</v>
      </c>
      <c r="C1300">
        <v>16</v>
      </c>
      <c r="D1300" s="22">
        <v>38352</v>
      </c>
      <c r="E1300">
        <v>0.05</v>
      </c>
      <c r="F1300">
        <v>0.16</v>
      </c>
      <c r="G1300">
        <v>0.27</v>
      </c>
      <c r="H1300">
        <v>0.378117647058824</v>
      </c>
      <c r="I1300">
        <v>0.03</v>
      </c>
      <c r="J1300">
        <v>0.12</v>
      </c>
      <c r="K1300">
        <v>0.26</v>
      </c>
      <c r="L1300">
        <v>0.19784190715181901</v>
      </c>
      <c r="M1300">
        <v>0.04</v>
      </c>
      <c r="N1300">
        <v>0.13</v>
      </c>
      <c r="O1300">
        <v>0.28000000000000003</v>
      </c>
      <c r="P1300">
        <v>0.21341668895426599</v>
      </c>
      <c r="Q1300">
        <v>0.115</v>
      </c>
      <c r="R1300">
        <v>0.17</v>
      </c>
      <c r="S1300">
        <v>0.215</v>
      </c>
      <c r="T1300">
        <v>0.18</v>
      </c>
      <c r="U1300">
        <v>0.04</v>
      </c>
      <c r="V1300">
        <v>0.13</v>
      </c>
      <c r="W1300">
        <v>0.28000000000000003</v>
      </c>
      <c r="X1300">
        <v>0.201915367483296</v>
      </c>
      <c r="Y1300">
        <v>7.0000000000000007E-2</v>
      </c>
      <c r="Z1300">
        <v>0.14000000000000001</v>
      </c>
      <c r="AA1300">
        <v>0.27</v>
      </c>
      <c r="AB1300">
        <v>0.20012987012986999</v>
      </c>
      <c r="AC1300">
        <v>0</v>
      </c>
      <c r="AD1300">
        <v>0.09</v>
      </c>
      <c r="AE1300">
        <v>0.18</v>
      </c>
      <c r="AF1300">
        <v>0.121224489795918</v>
      </c>
      <c r="AG1300">
        <v>0</v>
      </c>
      <c r="AH1300">
        <v>0.08</v>
      </c>
      <c r="AI1300">
        <v>0.26500000000000001</v>
      </c>
      <c r="AJ1300">
        <v>0.57232558139534895</v>
      </c>
      <c r="AK1300">
        <v>0.04</v>
      </c>
      <c r="AL1300">
        <v>0.13</v>
      </c>
      <c r="AM1300">
        <v>0.21</v>
      </c>
      <c r="AN1300">
        <v>0.191594202898551</v>
      </c>
      <c r="AO1300">
        <v>0</v>
      </c>
      <c r="AP1300">
        <v>7.0000000000000007E-2</v>
      </c>
      <c r="AQ1300">
        <v>0.18</v>
      </c>
      <c r="AR1300">
        <v>0.12991304347826099</v>
      </c>
      <c r="AS1300">
        <v>0.06</v>
      </c>
      <c r="AT1300">
        <v>0.16</v>
      </c>
      <c r="AU1300">
        <v>0.28749999999999998</v>
      </c>
      <c r="AV1300">
        <v>0.21673640167364</v>
      </c>
      <c r="AW1300">
        <v>0.04</v>
      </c>
      <c r="AX1300">
        <v>0.13</v>
      </c>
      <c r="AY1300">
        <v>0.21</v>
      </c>
      <c r="AZ1300">
        <v>0.157826086956522</v>
      </c>
      <c r="BA1300">
        <v>8.7499999999999994E-2</v>
      </c>
      <c r="BB1300">
        <v>0.17499999999999999</v>
      </c>
      <c r="BC1300">
        <v>0.34</v>
      </c>
      <c r="BD1300">
        <v>0.28126582278480999</v>
      </c>
      <c r="BE1300">
        <v>0.05</v>
      </c>
      <c r="BF1300">
        <v>0.13</v>
      </c>
      <c r="BG1300">
        <v>0.48</v>
      </c>
      <c r="BH1300">
        <v>0.77733333333333299</v>
      </c>
      <c r="BI1300">
        <v>0.08</v>
      </c>
      <c r="BJ1300">
        <v>0.22</v>
      </c>
      <c r="BK1300">
        <v>0.34</v>
      </c>
      <c r="BL1300">
        <v>0.301382113821138</v>
      </c>
    </row>
    <row r="1301" spans="1:64" x14ac:dyDescent="0.25">
      <c r="A1301" s="15" t="str">
        <f t="shared" si="40"/>
        <v>Negative Earners (last 4 qtrs)--38352</v>
      </c>
      <c r="B1301" s="15" t="str">
        <f t="shared" si="41"/>
        <v>Negative Earners (last 4 qtrs)</v>
      </c>
      <c r="C1301">
        <v>17</v>
      </c>
      <c r="D1301" s="22">
        <v>38352</v>
      </c>
      <c r="F1301">
        <v>1.1764705882352899</v>
      </c>
      <c r="H1301">
        <v>1</v>
      </c>
      <c r="J1301">
        <v>3.5670356703567001</v>
      </c>
      <c r="L1301">
        <v>29</v>
      </c>
      <c r="N1301">
        <v>5.8846657929226698</v>
      </c>
      <c r="P1301">
        <v>449</v>
      </c>
      <c r="R1301">
        <v>4.3478260869565197</v>
      </c>
      <c r="T1301">
        <v>1</v>
      </c>
      <c r="V1301">
        <v>5.2516411378555796</v>
      </c>
      <c r="X1301">
        <v>24</v>
      </c>
      <c r="Z1301">
        <v>1.2987012987013</v>
      </c>
      <c r="AB1301">
        <v>1</v>
      </c>
      <c r="AD1301">
        <v>1</v>
      </c>
      <c r="AF1301">
        <v>1</v>
      </c>
      <c r="AH1301">
        <v>0</v>
      </c>
      <c r="AI1301"/>
      <c r="AJ1301">
        <v>0</v>
      </c>
      <c r="AK1301"/>
      <c r="AL1301">
        <v>2.8985507246376798</v>
      </c>
      <c r="AN1301">
        <v>2</v>
      </c>
      <c r="AP1301">
        <v>1.1396011396011401</v>
      </c>
      <c r="AR1301">
        <v>4</v>
      </c>
      <c r="AT1301">
        <v>3.0864197530864201</v>
      </c>
      <c r="AV1301">
        <v>15</v>
      </c>
      <c r="AX1301">
        <v>2.1505376344085998</v>
      </c>
      <c r="AZ1301">
        <v>4</v>
      </c>
      <c r="BB1301">
        <v>6.875</v>
      </c>
      <c r="BD1301">
        <v>11</v>
      </c>
      <c r="BF1301">
        <v>15.5555555555556</v>
      </c>
      <c r="BH1301">
        <v>7</v>
      </c>
      <c r="BJ1301">
        <v>7.2</v>
      </c>
      <c r="BL1301">
        <v>9</v>
      </c>
    </row>
    <row r="1302" spans="1:64" x14ac:dyDescent="0.25">
      <c r="A1302" s="15" t="str">
        <f t="shared" si="40"/>
        <v>Noncore Funding / Liab--38352</v>
      </c>
      <c r="B1302" s="15" t="str">
        <f t="shared" si="41"/>
        <v>Noncore Funding / Liab</v>
      </c>
      <c r="C1302">
        <v>18</v>
      </c>
      <c r="D1302" s="22">
        <v>38352</v>
      </c>
      <c r="E1302">
        <v>11.841057612859601</v>
      </c>
      <c r="F1302">
        <v>15.992080950286001</v>
      </c>
      <c r="G1302">
        <v>24.6455901541066</v>
      </c>
      <c r="H1302">
        <v>19.564464575091701</v>
      </c>
      <c r="I1302">
        <v>10.2447908231706</v>
      </c>
      <c r="J1302">
        <v>15.7984781776417</v>
      </c>
      <c r="K1302">
        <v>23.9015382272312</v>
      </c>
      <c r="L1302">
        <v>18.711227638463001</v>
      </c>
      <c r="M1302">
        <v>12.2674164471275</v>
      </c>
      <c r="N1302">
        <v>19.2719699581613</v>
      </c>
      <c r="O1302">
        <v>28.629579375848</v>
      </c>
      <c r="P1302">
        <v>22.287869391248201</v>
      </c>
      <c r="Q1302">
        <v>11.736677655749</v>
      </c>
      <c r="R1302">
        <v>17.383271189270399</v>
      </c>
      <c r="S1302">
        <v>20.9019059098034</v>
      </c>
      <c r="T1302">
        <v>17.659821890750202</v>
      </c>
      <c r="U1302">
        <v>9.7515849717542</v>
      </c>
      <c r="V1302">
        <v>15.8621606451803</v>
      </c>
      <c r="W1302">
        <v>23.9015382272312</v>
      </c>
      <c r="X1302">
        <v>18.687910656991502</v>
      </c>
      <c r="Y1302">
        <v>11.8050796642111</v>
      </c>
      <c r="Z1302">
        <v>15.556597658027901</v>
      </c>
      <c r="AA1302">
        <v>26.421671566568701</v>
      </c>
      <c r="AB1302">
        <v>19.242332192945</v>
      </c>
      <c r="AC1302">
        <v>10.2524511689249</v>
      </c>
      <c r="AD1302">
        <v>14.9305869884882</v>
      </c>
      <c r="AE1302">
        <v>21.197552757951701</v>
      </c>
      <c r="AF1302">
        <v>17.336967014480301</v>
      </c>
      <c r="AG1302">
        <v>12.1172495591951</v>
      </c>
      <c r="AH1302">
        <v>16.2177578772461</v>
      </c>
      <c r="AI1302">
        <v>25.291332930005701</v>
      </c>
      <c r="AJ1302">
        <v>21.824084661135</v>
      </c>
      <c r="AK1302">
        <v>9.2482229629332195</v>
      </c>
      <c r="AL1302">
        <v>14.9960222752586</v>
      </c>
      <c r="AM1302">
        <v>24.1084082109723</v>
      </c>
      <c r="AN1302">
        <v>19.1662840701728</v>
      </c>
      <c r="AO1302">
        <v>9.4533561305864602</v>
      </c>
      <c r="AP1302">
        <v>14.4970414201183</v>
      </c>
      <c r="AQ1302">
        <v>21.105626638300301</v>
      </c>
      <c r="AR1302">
        <v>16.465830610870501</v>
      </c>
      <c r="AS1302">
        <v>11.163210095478499</v>
      </c>
      <c r="AT1302">
        <v>18.041079106717198</v>
      </c>
      <c r="AU1302">
        <v>26.627068649578799</v>
      </c>
      <c r="AV1302">
        <v>20.8258770970073</v>
      </c>
      <c r="AW1302">
        <v>9.2953096389956293</v>
      </c>
      <c r="AX1302">
        <v>14.559244605842901</v>
      </c>
      <c r="AY1302">
        <v>20.536571296439799</v>
      </c>
      <c r="AZ1302">
        <v>16.713111100388399</v>
      </c>
      <c r="BA1302">
        <v>9.9533899509861801</v>
      </c>
      <c r="BB1302">
        <v>15.802543507335599</v>
      </c>
      <c r="BC1302">
        <v>24.276029702941798</v>
      </c>
      <c r="BD1302">
        <v>19.702746183162301</v>
      </c>
      <c r="BE1302">
        <v>7.3925300805218299</v>
      </c>
      <c r="BF1302">
        <v>17.007546522596702</v>
      </c>
      <c r="BG1302">
        <v>25.7188172296289</v>
      </c>
      <c r="BH1302">
        <v>24.927786608235099</v>
      </c>
      <c r="BI1302">
        <v>10.2447908231706</v>
      </c>
      <c r="BJ1302">
        <v>17.007546522596702</v>
      </c>
      <c r="BK1302">
        <v>29.830905973473101</v>
      </c>
      <c r="BL1302">
        <v>21.961352794029199</v>
      </c>
    </row>
    <row r="1303" spans="1:64" x14ac:dyDescent="0.25">
      <c r="A1303" s="15" t="str">
        <f t="shared" si="40"/>
        <v>Brokered Dep / Liab--38352</v>
      </c>
      <c r="B1303" s="15" t="str">
        <f t="shared" si="41"/>
        <v>Brokered Dep / Liab</v>
      </c>
      <c r="C1303">
        <v>19</v>
      </c>
      <c r="D1303" s="22">
        <v>38352</v>
      </c>
      <c r="E1303">
        <v>0</v>
      </c>
      <c r="F1303">
        <v>0</v>
      </c>
      <c r="G1303">
        <v>0</v>
      </c>
      <c r="H1303">
        <v>1.5861822606679301</v>
      </c>
      <c r="I1303">
        <v>0</v>
      </c>
      <c r="J1303">
        <v>0</v>
      </c>
      <c r="K1303">
        <v>1.6234165539294101</v>
      </c>
      <c r="L1303">
        <v>2.0915099444871301</v>
      </c>
      <c r="M1303">
        <v>0</v>
      </c>
      <c r="N1303">
        <v>0</v>
      </c>
      <c r="O1303">
        <v>0.55274905193042401</v>
      </c>
      <c r="P1303">
        <v>1.8551382666974201</v>
      </c>
      <c r="Q1303">
        <v>0</v>
      </c>
      <c r="R1303">
        <v>0</v>
      </c>
      <c r="S1303">
        <v>0</v>
      </c>
      <c r="T1303">
        <v>0.41916080240605003</v>
      </c>
      <c r="U1303">
        <v>0</v>
      </c>
      <c r="V1303">
        <v>0</v>
      </c>
      <c r="W1303">
        <v>2.2807961269499701</v>
      </c>
      <c r="X1303">
        <v>2.5524884925748199</v>
      </c>
      <c r="Y1303">
        <v>0</v>
      </c>
      <c r="Z1303">
        <v>0</v>
      </c>
      <c r="AA1303">
        <v>0</v>
      </c>
      <c r="AB1303">
        <v>1.2502746686209101</v>
      </c>
      <c r="AC1303">
        <v>0</v>
      </c>
      <c r="AD1303">
        <v>0</v>
      </c>
      <c r="AE1303">
        <v>0</v>
      </c>
      <c r="AF1303">
        <v>1.4368700261776499</v>
      </c>
      <c r="AG1303">
        <v>0</v>
      </c>
      <c r="AH1303">
        <v>0</v>
      </c>
      <c r="AI1303">
        <v>0.105581237211912</v>
      </c>
      <c r="AJ1303">
        <v>1.7725715912247599</v>
      </c>
      <c r="AK1303">
        <v>0</v>
      </c>
      <c r="AL1303">
        <v>0</v>
      </c>
      <c r="AM1303">
        <v>3.3272837265577699</v>
      </c>
      <c r="AN1303">
        <v>2.9873664361917101</v>
      </c>
      <c r="AO1303">
        <v>0</v>
      </c>
      <c r="AP1303">
        <v>0</v>
      </c>
      <c r="AQ1303">
        <v>0.51842121071553504</v>
      </c>
      <c r="AR1303">
        <v>1.5300074171413001</v>
      </c>
      <c r="AS1303">
        <v>0</v>
      </c>
      <c r="AT1303">
        <v>0</v>
      </c>
      <c r="AU1303">
        <v>3.2883921125836899</v>
      </c>
      <c r="AV1303">
        <v>2.8473029019882601</v>
      </c>
      <c r="AW1303">
        <v>0</v>
      </c>
      <c r="AX1303">
        <v>0</v>
      </c>
      <c r="AY1303">
        <v>0.12587245914401499</v>
      </c>
      <c r="AZ1303">
        <v>1.37020504533377</v>
      </c>
      <c r="BA1303">
        <v>0</v>
      </c>
      <c r="BB1303">
        <v>0</v>
      </c>
      <c r="BC1303">
        <v>3.6682694978824499</v>
      </c>
      <c r="BD1303">
        <v>3.3072749490730899</v>
      </c>
      <c r="BE1303">
        <v>0</v>
      </c>
      <c r="BF1303">
        <v>0</v>
      </c>
      <c r="BG1303">
        <v>0.26172118318912502</v>
      </c>
      <c r="BH1303">
        <v>1.8395326114625199</v>
      </c>
      <c r="BI1303">
        <v>0</v>
      </c>
      <c r="BJ1303">
        <v>0</v>
      </c>
      <c r="BK1303">
        <v>5.3338027286586698</v>
      </c>
      <c r="BL1303">
        <v>4.1228816588919601</v>
      </c>
    </row>
    <row r="1304" spans="1:64" x14ac:dyDescent="0.25">
      <c r="A1304" s="15" t="str">
        <f t="shared" si="40"/>
        <v>Liquid Assets / Assets--38352</v>
      </c>
      <c r="B1304" s="15" t="str">
        <f t="shared" si="41"/>
        <v>Liquid Assets / Assets</v>
      </c>
      <c r="C1304">
        <v>20</v>
      </c>
      <c r="D1304" s="22">
        <v>38352</v>
      </c>
      <c r="E1304">
        <v>9.9257616202300802</v>
      </c>
      <c r="F1304">
        <v>15.7653478854025</v>
      </c>
      <c r="G1304">
        <v>26.609412093283101</v>
      </c>
      <c r="H1304">
        <v>18.642507036622</v>
      </c>
      <c r="I1304">
        <v>7.9753083764397203</v>
      </c>
      <c r="J1304">
        <v>15.5981931954747</v>
      </c>
      <c r="K1304">
        <v>25.554432705558099</v>
      </c>
      <c r="L1304">
        <v>18.050920281810001</v>
      </c>
      <c r="M1304">
        <v>8.5863348382653708</v>
      </c>
      <c r="N1304">
        <v>16.163820946036001</v>
      </c>
      <c r="O1304">
        <v>26.9842527787408</v>
      </c>
      <c r="P1304">
        <v>18.965846973437799</v>
      </c>
      <c r="Q1304">
        <v>14.6547576544323</v>
      </c>
      <c r="R1304">
        <v>21.328674230791599</v>
      </c>
      <c r="S1304">
        <v>34.128705501201601</v>
      </c>
      <c r="T1304">
        <v>24.976514714625601</v>
      </c>
      <c r="U1304">
        <v>8.1674985415181194</v>
      </c>
      <c r="V1304">
        <v>15.651129146948501</v>
      </c>
      <c r="W1304">
        <v>25.204714473648899</v>
      </c>
      <c r="X1304">
        <v>17.8117842966377</v>
      </c>
      <c r="Y1304">
        <v>9.3660350628652402</v>
      </c>
      <c r="Z1304">
        <v>17.962637362637398</v>
      </c>
      <c r="AA1304">
        <v>29.036528743776699</v>
      </c>
      <c r="AB1304">
        <v>19.7117720011884</v>
      </c>
      <c r="AC1304">
        <v>5.6928265143530101</v>
      </c>
      <c r="AD1304">
        <v>13.993490219907301</v>
      </c>
      <c r="AE1304">
        <v>23.931169296061501</v>
      </c>
      <c r="AF1304">
        <v>16.377555476646901</v>
      </c>
      <c r="AG1304">
        <v>6.2466135249559303</v>
      </c>
      <c r="AH1304">
        <v>13.053537341239901</v>
      </c>
      <c r="AI1304">
        <v>23.659672903384099</v>
      </c>
      <c r="AJ1304">
        <v>17.1739778961303</v>
      </c>
      <c r="AK1304">
        <v>9.0646366391767099</v>
      </c>
      <c r="AL1304">
        <v>18.276633374947998</v>
      </c>
      <c r="AM1304">
        <v>27.310217694961</v>
      </c>
      <c r="AN1304">
        <v>19.7505391365085</v>
      </c>
      <c r="AO1304">
        <v>9.9484877187988694</v>
      </c>
      <c r="AP1304">
        <v>18.496062525904399</v>
      </c>
      <c r="AQ1304">
        <v>29.1790398373358</v>
      </c>
      <c r="AR1304">
        <v>20.5479475237901</v>
      </c>
      <c r="AS1304">
        <v>7.0335454693687103</v>
      </c>
      <c r="AT1304">
        <v>13.1922168321324</v>
      </c>
      <c r="AU1304">
        <v>20.627651212548098</v>
      </c>
      <c r="AV1304">
        <v>15.0953015540463</v>
      </c>
      <c r="AW1304">
        <v>9.0873511460818204</v>
      </c>
      <c r="AX1304">
        <v>17.594509092896299</v>
      </c>
      <c r="AY1304">
        <v>27.867910528985401</v>
      </c>
      <c r="AZ1304">
        <v>19.383773343830999</v>
      </c>
      <c r="BA1304">
        <v>6.9935276580208496</v>
      </c>
      <c r="BB1304">
        <v>14.6483302133778</v>
      </c>
      <c r="BC1304">
        <v>24.498358161574899</v>
      </c>
      <c r="BD1304">
        <v>16.992227874058099</v>
      </c>
      <c r="BE1304">
        <v>9.8668746170556503</v>
      </c>
      <c r="BF1304">
        <v>17.944276689946498</v>
      </c>
      <c r="BG1304">
        <v>31.2160524307582</v>
      </c>
      <c r="BH1304">
        <v>22.2286045965459</v>
      </c>
      <c r="BI1304">
        <v>6.1533877402373802</v>
      </c>
      <c r="BJ1304">
        <v>11.674908847072601</v>
      </c>
      <c r="BK1304">
        <v>19.7872705748394</v>
      </c>
      <c r="BL1304">
        <v>15.0633515541534</v>
      </c>
    </row>
    <row r="1305" spans="1:64" x14ac:dyDescent="0.25">
      <c r="A1305" s="15" t="str">
        <f t="shared" si="40"/>
        <v>Net Loan Growth (last 4 qtrs)--38352</v>
      </c>
      <c r="B1305" s="15" t="str">
        <f t="shared" si="41"/>
        <v>Net Loan Growth (last 4 qtrs)</v>
      </c>
      <c r="C1305">
        <v>21</v>
      </c>
      <c r="D1305" s="22">
        <v>38352</v>
      </c>
      <c r="E1305">
        <v>4.37</v>
      </c>
      <c r="F1305">
        <v>8.9649999999999999</v>
      </c>
      <c r="G1305">
        <v>16.192499999999999</v>
      </c>
      <c r="H1305">
        <v>12.1645238095238</v>
      </c>
      <c r="I1305">
        <v>3.76</v>
      </c>
      <c r="J1305">
        <v>9.9350000000000005</v>
      </c>
      <c r="K1305">
        <v>17.642499999999998</v>
      </c>
      <c r="L1305">
        <v>12.3042405063291</v>
      </c>
      <c r="M1305">
        <v>2.48</v>
      </c>
      <c r="N1305">
        <v>9.3949999999999996</v>
      </c>
      <c r="O1305">
        <v>18.89</v>
      </c>
      <c r="P1305">
        <v>13.8395303943045</v>
      </c>
      <c r="Q1305">
        <v>3.27</v>
      </c>
      <c r="R1305">
        <v>5.57</v>
      </c>
      <c r="S1305">
        <v>8.93</v>
      </c>
      <c r="T1305">
        <v>4.6421739130434796</v>
      </c>
      <c r="U1305">
        <v>4.49</v>
      </c>
      <c r="V1305">
        <v>11.06</v>
      </c>
      <c r="W1305">
        <v>19.385000000000002</v>
      </c>
      <c r="X1305">
        <v>13.523702031602699</v>
      </c>
      <c r="Y1305">
        <v>3.49</v>
      </c>
      <c r="Z1305">
        <v>10.92</v>
      </c>
      <c r="AA1305">
        <v>16.84</v>
      </c>
      <c r="AB1305">
        <v>15.6644155844156</v>
      </c>
      <c r="AC1305">
        <v>3.42</v>
      </c>
      <c r="AD1305">
        <v>8.5</v>
      </c>
      <c r="AE1305">
        <v>12.525</v>
      </c>
      <c r="AF1305">
        <v>10.2943434343434</v>
      </c>
      <c r="AG1305">
        <v>2.5525000000000002</v>
      </c>
      <c r="AH1305">
        <v>8.1999999999999993</v>
      </c>
      <c r="AI1305">
        <v>14.0375</v>
      </c>
      <c r="AJ1305">
        <v>11.773720930232599</v>
      </c>
      <c r="AK1305">
        <v>3.56</v>
      </c>
      <c r="AL1305">
        <v>7.34</v>
      </c>
      <c r="AM1305">
        <v>18.02</v>
      </c>
      <c r="AN1305">
        <v>15.3860869565217</v>
      </c>
      <c r="AO1305">
        <v>2.52</v>
      </c>
      <c r="AP1305">
        <v>7.51</v>
      </c>
      <c r="AQ1305">
        <v>13.645</v>
      </c>
      <c r="AR1305">
        <v>8.7510144927536206</v>
      </c>
      <c r="AS1305">
        <v>6.8049999999999997</v>
      </c>
      <c r="AT1305">
        <v>13.11</v>
      </c>
      <c r="AU1305">
        <v>20.697500000000002</v>
      </c>
      <c r="AV1305">
        <v>15.589225941422599</v>
      </c>
      <c r="AW1305">
        <v>4.0475000000000003</v>
      </c>
      <c r="AX1305">
        <v>8.73</v>
      </c>
      <c r="AY1305">
        <v>16.934999999999999</v>
      </c>
      <c r="AZ1305">
        <v>11.2839673913043</v>
      </c>
      <c r="BA1305">
        <v>5.4974999999999996</v>
      </c>
      <c r="BB1305">
        <v>12.05</v>
      </c>
      <c r="BC1305">
        <v>20.265000000000001</v>
      </c>
      <c r="BD1305">
        <v>15.9483766233766</v>
      </c>
      <c r="BE1305">
        <v>2.2499999999999999E-2</v>
      </c>
      <c r="BF1305">
        <v>5.7450000000000001</v>
      </c>
      <c r="BG1305">
        <v>13.922499999999999</v>
      </c>
      <c r="BH1305">
        <v>30.054523809523801</v>
      </c>
      <c r="BI1305">
        <v>8.1199999999999992</v>
      </c>
      <c r="BJ1305">
        <v>15.9</v>
      </c>
      <c r="BK1305">
        <v>24.04</v>
      </c>
      <c r="BL1305">
        <v>22.682184873949598</v>
      </c>
    </row>
    <row r="1306" spans="1:64" x14ac:dyDescent="0.25">
      <c r="A1306" s="15" t="str">
        <f t="shared" si="40"/>
        <v>Banks w/ Loan Growth (last 4 qtrs)--38352</v>
      </c>
      <c r="B1306" s="15" t="str">
        <f t="shared" si="41"/>
        <v>Banks w/ Loan Growth (last 4 qtrs)</v>
      </c>
      <c r="C1306">
        <v>22</v>
      </c>
      <c r="D1306" s="22">
        <v>38352</v>
      </c>
      <c r="F1306">
        <v>92.941176470588204</v>
      </c>
      <c r="J1306">
        <v>86.961869618696198</v>
      </c>
      <c r="N1306">
        <v>80.498034076015699</v>
      </c>
      <c r="R1306">
        <v>86.956521739130395</v>
      </c>
      <c r="V1306">
        <v>87.527352297592998</v>
      </c>
      <c r="Z1306">
        <v>89.610389610389603</v>
      </c>
      <c r="AD1306">
        <v>84</v>
      </c>
      <c r="AH1306">
        <v>84.883720930232599</v>
      </c>
      <c r="AI1306"/>
      <c r="AK1306"/>
      <c r="AL1306">
        <v>86.956521739130395</v>
      </c>
      <c r="AP1306">
        <v>85.470085470085493</v>
      </c>
      <c r="AT1306">
        <v>93.827160493827193</v>
      </c>
      <c r="AX1306">
        <v>88.709677419354804</v>
      </c>
      <c r="BB1306">
        <v>86.875</v>
      </c>
      <c r="BF1306">
        <v>68.8888888888889</v>
      </c>
      <c r="BJ1306">
        <v>89.6</v>
      </c>
    </row>
    <row r="1307" spans="1:64" x14ac:dyDescent="0.25">
      <c r="A1307" s="15" t="str">
        <f t="shared" si="40"/>
        <v>Equity / Assets--38442</v>
      </c>
      <c r="B1307" s="15" t="str">
        <f t="shared" si="41"/>
        <v>Equity / Assets</v>
      </c>
      <c r="C1307">
        <v>1</v>
      </c>
      <c r="D1307" s="22">
        <v>38442</v>
      </c>
      <c r="E1307">
        <v>8.9029641595697306</v>
      </c>
      <c r="F1307">
        <v>9.7362243752585496</v>
      </c>
      <c r="G1307">
        <v>11.141717988510001</v>
      </c>
      <c r="H1307">
        <v>10.4465299360121</v>
      </c>
      <c r="I1307">
        <v>8.4915210769470395</v>
      </c>
      <c r="J1307">
        <v>9.7685076598605001</v>
      </c>
      <c r="K1307">
        <v>11.708305986262101</v>
      </c>
      <c r="L1307">
        <v>10.490058650407599</v>
      </c>
      <c r="M1307">
        <v>8.2705348038882498</v>
      </c>
      <c r="N1307">
        <v>9.6525201728015801</v>
      </c>
      <c r="O1307">
        <v>11.9317241808865</v>
      </c>
      <c r="P1307">
        <v>10.8249779088379</v>
      </c>
      <c r="Q1307">
        <v>9.5510684453617003</v>
      </c>
      <c r="R1307">
        <v>10.366004603367699</v>
      </c>
      <c r="S1307">
        <v>11.6061767453877</v>
      </c>
      <c r="T1307">
        <v>10.9597124208838</v>
      </c>
      <c r="U1307">
        <v>8.3080589979981401</v>
      </c>
      <c r="V1307">
        <v>9.7115298205673604</v>
      </c>
      <c r="W1307">
        <v>11.343499426973899</v>
      </c>
      <c r="X1307">
        <v>10.243346819562801</v>
      </c>
      <c r="Y1307">
        <v>8.7646616442151704</v>
      </c>
      <c r="Z1307">
        <v>9.3862045415741893</v>
      </c>
      <c r="AA1307">
        <v>10.9148778382131</v>
      </c>
      <c r="AB1307">
        <v>10.2160223392964</v>
      </c>
      <c r="AC1307">
        <v>8.4931993789195808</v>
      </c>
      <c r="AD1307">
        <v>9.7425724719354392</v>
      </c>
      <c r="AE1307">
        <v>11.7688904260093</v>
      </c>
      <c r="AF1307">
        <v>10.3385983409331</v>
      </c>
      <c r="AG1307">
        <v>9.3372078240633201</v>
      </c>
      <c r="AH1307">
        <v>10.7714740594727</v>
      </c>
      <c r="AI1307">
        <v>14.687981588690601</v>
      </c>
      <c r="AJ1307">
        <v>12.928573400242101</v>
      </c>
      <c r="AK1307">
        <v>8.3704677331452597</v>
      </c>
      <c r="AL1307">
        <v>9.7248943808635993</v>
      </c>
      <c r="AM1307">
        <v>11.601690934711099</v>
      </c>
      <c r="AN1307">
        <v>10.612422691734301</v>
      </c>
      <c r="AO1307">
        <v>8.8447008852218705</v>
      </c>
      <c r="AP1307">
        <v>10.0178558142995</v>
      </c>
      <c r="AQ1307">
        <v>12.115123895395399</v>
      </c>
      <c r="AR1307">
        <v>10.8078182325364</v>
      </c>
      <c r="AS1307">
        <v>8.3277427434142908</v>
      </c>
      <c r="AT1307">
        <v>9.4756633492909703</v>
      </c>
      <c r="AU1307">
        <v>11.071891754576001</v>
      </c>
      <c r="AV1307">
        <v>9.9292428725327593</v>
      </c>
      <c r="AW1307">
        <v>8.1513801756815294</v>
      </c>
      <c r="AX1307">
        <v>9.6045120286032404</v>
      </c>
      <c r="AY1307">
        <v>10.9040600279129</v>
      </c>
      <c r="AZ1307">
        <v>9.9917698500534708</v>
      </c>
      <c r="BA1307">
        <v>8.4930665997042496</v>
      </c>
      <c r="BB1307">
        <v>9.7627328764764592</v>
      </c>
      <c r="BC1307">
        <v>11.767460672243899</v>
      </c>
      <c r="BD1307">
        <v>10.5030333029903</v>
      </c>
      <c r="BE1307">
        <v>8.9516245205839304</v>
      </c>
      <c r="BF1307">
        <v>10.1399978516954</v>
      </c>
      <c r="BG1307">
        <v>12.9699679106898</v>
      </c>
      <c r="BH1307">
        <v>14.2349798871864</v>
      </c>
      <c r="BI1307">
        <v>8.2876345684886701</v>
      </c>
      <c r="BJ1307">
        <v>9.5818074301542708</v>
      </c>
      <c r="BK1307">
        <v>10.8191163406277</v>
      </c>
      <c r="BL1307">
        <v>10.357729557494601</v>
      </c>
    </row>
    <row r="1308" spans="1:64" x14ac:dyDescent="0.25">
      <c r="A1308" s="15" t="str">
        <f t="shared" si="40"/>
        <v>Total Risk Based Capital Ratio--38442</v>
      </c>
      <c r="B1308" s="15" t="str">
        <f t="shared" si="41"/>
        <v>Total Risk Based Capital Ratio</v>
      </c>
      <c r="C1308">
        <v>2</v>
      </c>
      <c r="D1308" s="22">
        <v>38442</v>
      </c>
      <c r="E1308">
        <v>12.592499999999999</v>
      </c>
      <c r="F1308">
        <v>14.38</v>
      </c>
      <c r="G1308">
        <v>17.350000000000001</v>
      </c>
      <c r="H1308">
        <v>16.147500000000001</v>
      </c>
      <c r="I1308">
        <v>11.8675</v>
      </c>
      <c r="J1308">
        <v>14.17</v>
      </c>
      <c r="K1308">
        <v>17.734999999999999</v>
      </c>
      <c r="L1308">
        <v>15.7020351758794</v>
      </c>
      <c r="M1308">
        <v>11.98</v>
      </c>
      <c r="N1308">
        <v>14.63</v>
      </c>
      <c r="O1308">
        <v>19.350000000000001</v>
      </c>
      <c r="P1308">
        <v>17.357224758324399</v>
      </c>
      <c r="Q1308">
        <v>14.1</v>
      </c>
      <c r="R1308">
        <v>15.98</v>
      </c>
      <c r="S1308">
        <v>18.914999999999999</v>
      </c>
      <c r="T1308">
        <v>17.558695652173899</v>
      </c>
      <c r="U1308">
        <v>11.49</v>
      </c>
      <c r="V1308">
        <v>13.56</v>
      </c>
      <c r="W1308">
        <v>16.309999999999999</v>
      </c>
      <c r="X1308">
        <v>14.917728285078001</v>
      </c>
      <c r="Y1308">
        <v>12.51</v>
      </c>
      <c r="Z1308">
        <v>14.09</v>
      </c>
      <c r="AA1308">
        <v>17.41</v>
      </c>
      <c r="AB1308">
        <v>15.601558441558399</v>
      </c>
      <c r="AC1308">
        <v>11.765000000000001</v>
      </c>
      <c r="AD1308">
        <v>15.58</v>
      </c>
      <c r="AE1308">
        <v>18.03</v>
      </c>
      <c r="AF1308">
        <v>16.388080808080801</v>
      </c>
      <c r="AG1308">
        <v>13.005000000000001</v>
      </c>
      <c r="AH1308">
        <v>16.655000000000001</v>
      </c>
      <c r="AI1308">
        <v>23.434999999999999</v>
      </c>
      <c r="AJ1308">
        <v>19.921976744186001</v>
      </c>
      <c r="AK1308">
        <v>12.8</v>
      </c>
      <c r="AL1308">
        <v>15.27</v>
      </c>
      <c r="AM1308">
        <v>18.82</v>
      </c>
      <c r="AN1308">
        <v>16.427681159420299</v>
      </c>
      <c r="AO1308">
        <v>12.6</v>
      </c>
      <c r="AP1308">
        <v>15.36</v>
      </c>
      <c r="AQ1308">
        <v>19.399999999999999</v>
      </c>
      <c r="AR1308">
        <v>16.890089552238798</v>
      </c>
      <c r="AS1308">
        <v>11.35</v>
      </c>
      <c r="AT1308">
        <v>12.91</v>
      </c>
      <c r="AU1308">
        <v>15.38</v>
      </c>
      <c r="AV1308">
        <v>13.9415303983229</v>
      </c>
      <c r="AW1308">
        <v>12.805</v>
      </c>
      <c r="AX1308">
        <v>14.84</v>
      </c>
      <c r="AY1308">
        <v>18.565000000000001</v>
      </c>
      <c r="AZ1308">
        <v>16.296464088397801</v>
      </c>
      <c r="BA1308">
        <v>11.43</v>
      </c>
      <c r="BB1308">
        <v>13.8</v>
      </c>
      <c r="BC1308">
        <v>16.600000000000001</v>
      </c>
      <c r="BD1308">
        <v>14.9759119496855</v>
      </c>
      <c r="BE1308">
        <v>12.865</v>
      </c>
      <c r="BF1308">
        <v>15.26</v>
      </c>
      <c r="BG1308">
        <v>21.445</v>
      </c>
      <c r="BH1308">
        <v>25.557446808510601</v>
      </c>
      <c r="BI1308">
        <v>10.99</v>
      </c>
      <c r="BJ1308">
        <v>12.57</v>
      </c>
      <c r="BK1308">
        <v>15.38</v>
      </c>
      <c r="BL1308">
        <v>14.1947967479675</v>
      </c>
    </row>
    <row r="1309" spans="1:64" x14ac:dyDescent="0.25">
      <c r="A1309" s="15" t="str">
        <f t="shared" si="40"/>
        <v>Tier 1 Leverage Ratio--38442</v>
      </c>
      <c r="B1309" s="15" t="str">
        <f t="shared" si="41"/>
        <v>Tier 1 Leverage Ratio</v>
      </c>
      <c r="C1309">
        <v>3</v>
      </c>
      <c r="D1309" s="22">
        <v>38442</v>
      </c>
      <c r="E1309">
        <v>8.69</v>
      </c>
      <c r="F1309">
        <v>9.4600000000000009</v>
      </c>
      <c r="G1309">
        <v>10.815</v>
      </c>
      <c r="H1309">
        <v>10.197619047619</v>
      </c>
      <c r="I1309">
        <v>8.39</v>
      </c>
      <c r="J1309">
        <v>9.48</v>
      </c>
      <c r="K1309">
        <v>11.272500000000001</v>
      </c>
      <c r="L1309">
        <v>10.244246231155801</v>
      </c>
      <c r="M1309">
        <v>8.18</v>
      </c>
      <c r="N1309">
        <v>9.39</v>
      </c>
      <c r="O1309">
        <v>11.55</v>
      </c>
      <c r="P1309">
        <v>10.6501705155747</v>
      </c>
      <c r="Q1309">
        <v>9.2200000000000006</v>
      </c>
      <c r="R1309">
        <v>9.91</v>
      </c>
      <c r="S1309">
        <v>11.35</v>
      </c>
      <c r="T1309">
        <v>10.7782608695652</v>
      </c>
      <c r="U1309">
        <v>8.24</v>
      </c>
      <c r="V1309">
        <v>9.32</v>
      </c>
      <c r="W1309">
        <v>10.76</v>
      </c>
      <c r="X1309">
        <v>9.9623162583518905</v>
      </c>
      <c r="Y1309">
        <v>8.5</v>
      </c>
      <c r="Z1309">
        <v>9.35</v>
      </c>
      <c r="AA1309">
        <v>11.04</v>
      </c>
      <c r="AB1309">
        <v>10.105064935064901</v>
      </c>
      <c r="AC1309">
        <v>8.48</v>
      </c>
      <c r="AD1309">
        <v>9.32</v>
      </c>
      <c r="AE1309">
        <v>10.875</v>
      </c>
      <c r="AF1309">
        <v>10.1567676767677</v>
      </c>
      <c r="AG1309">
        <v>9.2025000000000006</v>
      </c>
      <c r="AH1309">
        <v>10.79</v>
      </c>
      <c r="AI1309">
        <v>14.3725</v>
      </c>
      <c r="AJ1309">
        <v>12.6596511627907</v>
      </c>
      <c r="AK1309">
        <v>8.2899999999999991</v>
      </c>
      <c r="AL1309">
        <v>9.93</v>
      </c>
      <c r="AM1309">
        <v>11.7</v>
      </c>
      <c r="AN1309">
        <v>10.522173913043501</v>
      </c>
      <c r="AO1309">
        <v>8.56</v>
      </c>
      <c r="AP1309">
        <v>9.84</v>
      </c>
      <c r="AQ1309">
        <v>12</v>
      </c>
      <c r="AR1309">
        <v>10.668328358208999</v>
      </c>
      <c r="AS1309">
        <v>8.24</v>
      </c>
      <c r="AT1309">
        <v>9.18</v>
      </c>
      <c r="AU1309">
        <v>10.59</v>
      </c>
      <c r="AV1309">
        <v>9.6449056603773595</v>
      </c>
      <c r="AW1309">
        <v>8.2550000000000008</v>
      </c>
      <c r="AX1309">
        <v>9.42</v>
      </c>
      <c r="AY1309">
        <v>10.914999999999999</v>
      </c>
      <c r="AZ1309">
        <v>9.9050276243093904</v>
      </c>
      <c r="BA1309">
        <v>8.49</v>
      </c>
      <c r="BB1309">
        <v>9.41</v>
      </c>
      <c r="BC1309">
        <v>11.17</v>
      </c>
      <c r="BD1309">
        <v>10.151446540880499</v>
      </c>
      <c r="BE1309">
        <v>8.5950000000000006</v>
      </c>
      <c r="BF1309">
        <v>10.07</v>
      </c>
      <c r="BG1309">
        <v>13.025</v>
      </c>
      <c r="BH1309">
        <v>14.258936170212801</v>
      </c>
      <c r="BI1309">
        <v>8.49</v>
      </c>
      <c r="BJ1309">
        <v>9.44</v>
      </c>
      <c r="BK1309">
        <v>10.63</v>
      </c>
      <c r="BL1309">
        <v>10.29</v>
      </c>
    </row>
    <row r="1310" spans="1:64" x14ac:dyDescent="0.25">
      <c r="A1310" s="15" t="str">
        <f t="shared" si="40"/>
        <v>ALLL / Nonaccrual Loans--38442</v>
      </c>
      <c r="B1310" s="15" t="str">
        <f t="shared" si="41"/>
        <v>ALLL / Nonaccrual Loans</v>
      </c>
      <c r="C1310">
        <v>4</v>
      </c>
      <c r="D1310" s="22">
        <v>38442</v>
      </c>
      <c r="E1310">
        <v>164.606676003735</v>
      </c>
      <c r="F1310">
        <v>339.76409313725497</v>
      </c>
      <c r="G1310">
        <v>1216.8849304865901</v>
      </c>
      <c r="H1310">
        <v>3378.5267530971901</v>
      </c>
      <c r="I1310">
        <v>140.749414519906</v>
      </c>
      <c r="J1310">
        <v>325</v>
      </c>
      <c r="K1310">
        <v>996.15384615384596</v>
      </c>
      <c r="L1310">
        <v>1081.5907804818701</v>
      </c>
      <c r="M1310">
        <v>138.65657301881799</v>
      </c>
      <c r="N1310">
        <v>301.17755506577402</v>
      </c>
      <c r="O1310">
        <v>792.50429553264598</v>
      </c>
      <c r="P1310">
        <v>1032.94684780849</v>
      </c>
      <c r="Q1310">
        <v>148.761500353857</v>
      </c>
      <c r="R1310">
        <v>233.021806853583</v>
      </c>
      <c r="S1310">
        <v>697.10982658959495</v>
      </c>
      <c r="T1310">
        <v>608.44616556678</v>
      </c>
      <c r="U1310">
        <v>145.95353904487399</v>
      </c>
      <c r="V1310">
        <v>340.5444646098</v>
      </c>
      <c r="W1310">
        <v>926.25073746312705</v>
      </c>
      <c r="X1310">
        <v>1058.2197870017901</v>
      </c>
      <c r="Y1310">
        <v>120.802365479279</v>
      </c>
      <c r="Z1310">
        <v>278.59121461063199</v>
      </c>
      <c r="AA1310">
        <v>849.29909365558899</v>
      </c>
      <c r="AB1310">
        <v>3042.30539002143</v>
      </c>
      <c r="AC1310">
        <v>157.533346965741</v>
      </c>
      <c r="AD1310">
        <v>452.19534050179197</v>
      </c>
      <c r="AE1310">
        <v>1205.05952380952</v>
      </c>
      <c r="AF1310">
        <v>1485.88104632099</v>
      </c>
      <c r="AG1310">
        <v>224.166666666667</v>
      </c>
      <c r="AH1310">
        <v>498.92933618843699</v>
      </c>
      <c r="AI1310">
        <v>1601.69491525424</v>
      </c>
      <c r="AJ1310">
        <v>2141.13154937123</v>
      </c>
      <c r="AK1310">
        <v>105.111819264301</v>
      </c>
      <c r="AL1310">
        <v>152.46491593805601</v>
      </c>
      <c r="AM1310">
        <v>345.72878672491902</v>
      </c>
      <c r="AN1310">
        <v>589.24497703263398</v>
      </c>
      <c r="AO1310">
        <v>142.30758582502801</v>
      </c>
      <c r="AP1310">
        <v>335.98621420996801</v>
      </c>
      <c r="AQ1310">
        <v>1043.89301175015</v>
      </c>
      <c r="AR1310">
        <v>1265.3260380056099</v>
      </c>
      <c r="AS1310">
        <v>150.26675366676099</v>
      </c>
      <c r="AT1310">
        <v>314.84759095378598</v>
      </c>
      <c r="AU1310">
        <v>929.77749360613802</v>
      </c>
      <c r="AV1310">
        <v>1111.86794487324</v>
      </c>
      <c r="AW1310">
        <v>115.593662666447</v>
      </c>
      <c r="AX1310">
        <v>264.68620212274999</v>
      </c>
      <c r="AY1310">
        <v>744.25495426829298</v>
      </c>
      <c r="AZ1310">
        <v>745.15868163970595</v>
      </c>
      <c r="BA1310">
        <v>118.564356435644</v>
      </c>
      <c r="BB1310">
        <v>294.87179487179498</v>
      </c>
      <c r="BC1310">
        <v>827.45098039215702</v>
      </c>
      <c r="BD1310">
        <v>802.13990700527097</v>
      </c>
      <c r="BE1310">
        <v>193.10344827586201</v>
      </c>
      <c r="BF1310">
        <v>645.84085819547795</v>
      </c>
      <c r="BG1310">
        <v>2650</v>
      </c>
      <c r="BH1310">
        <v>1865.5489745871701</v>
      </c>
      <c r="BI1310">
        <v>148.304864051544</v>
      </c>
      <c r="BJ1310">
        <v>428.57142857142901</v>
      </c>
      <c r="BK1310">
        <v>956.78148250206698</v>
      </c>
      <c r="BL1310">
        <v>2827.0805826395899</v>
      </c>
    </row>
    <row r="1311" spans="1:64" x14ac:dyDescent="0.25">
      <c r="A1311" s="15" t="str">
        <f t="shared" si="40"/>
        <v>[NCL + OREO] / [Total Loans + OREO]--38442</v>
      </c>
      <c r="B1311" s="15" t="str">
        <f t="shared" si="41"/>
        <v>[NCL + OREO] / [Total Loans + OREO]</v>
      </c>
      <c r="C1311">
        <v>5</v>
      </c>
      <c r="D1311" s="22">
        <v>38442</v>
      </c>
      <c r="E1311">
        <v>0.28236131817411703</v>
      </c>
      <c r="F1311">
        <v>0.96027329718027099</v>
      </c>
      <c r="G1311">
        <v>1.5971911417701601</v>
      </c>
      <c r="H1311">
        <v>1.1918866719382299</v>
      </c>
      <c r="I1311">
        <v>0.22312972165251699</v>
      </c>
      <c r="J1311">
        <v>0.72888008032023799</v>
      </c>
      <c r="K1311">
        <v>1.4867490654431199</v>
      </c>
      <c r="L1311">
        <v>1.0389997000067901</v>
      </c>
      <c r="M1311">
        <v>0.18717993171876701</v>
      </c>
      <c r="N1311">
        <v>0.62972358894779501</v>
      </c>
      <c r="O1311">
        <v>1.4019672728513499</v>
      </c>
      <c r="P1311">
        <v>1.0097306000224899</v>
      </c>
      <c r="Q1311">
        <v>0.87217455007558797</v>
      </c>
      <c r="R1311">
        <v>1.3751008524222099</v>
      </c>
      <c r="S1311">
        <v>1.8069499096681401</v>
      </c>
      <c r="T1311">
        <v>1.5177617092923199</v>
      </c>
      <c r="U1311">
        <v>0.164459140845505</v>
      </c>
      <c r="V1311">
        <v>0.59647737532258704</v>
      </c>
      <c r="W1311">
        <v>1.3472612035432601</v>
      </c>
      <c r="X1311">
        <v>0.98299788569364999</v>
      </c>
      <c r="Y1311">
        <v>0.35682290954918799</v>
      </c>
      <c r="Z1311">
        <v>1.1620962524262199</v>
      </c>
      <c r="AA1311">
        <v>1.90970065830332</v>
      </c>
      <c r="AB1311">
        <v>1.55461052482127</v>
      </c>
      <c r="AC1311">
        <v>0.25728294383977801</v>
      </c>
      <c r="AD1311">
        <v>0.70900123304562301</v>
      </c>
      <c r="AE1311">
        <v>1.4288047538187501</v>
      </c>
      <c r="AF1311">
        <v>1.0171360809464201</v>
      </c>
      <c r="AG1311">
        <v>0.26797666604919201</v>
      </c>
      <c r="AH1311">
        <v>0.65094949902740296</v>
      </c>
      <c r="AI1311">
        <v>1.11113261749751</v>
      </c>
      <c r="AJ1311">
        <v>0.91875293092450105</v>
      </c>
      <c r="AK1311">
        <v>0.50137702139679396</v>
      </c>
      <c r="AL1311">
        <v>0.918079096045198</v>
      </c>
      <c r="AM1311">
        <v>1.4673676720559801</v>
      </c>
      <c r="AN1311">
        <v>1.1930941539689099</v>
      </c>
      <c r="AO1311">
        <v>0.217722621380361</v>
      </c>
      <c r="AP1311">
        <v>0.77333493195851599</v>
      </c>
      <c r="AQ1311">
        <v>1.55604953953636</v>
      </c>
      <c r="AR1311">
        <v>1.1422706336787101</v>
      </c>
      <c r="AS1311">
        <v>0.22513515515070701</v>
      </c>
      <c r="AT1311">
        <v>0.66088747746974497</v>
      </c>
      <c r="AU1311">
        <v>1.37242502840239</v>
      </c>
      <c r="AV1311">
        <v>0.93256347701355302</v>
      </c>
      <c r="AW1311">
        <v>0.297442493576492</v>
      </c>
      <c r="AX1311">
        <v>0.852151682999574</v>
      </c>
      <c r="AY1311">
        <v>1.6396254244346899</v>
      </c>
      <c r="AZ1311">
        <v>1.1626133402930801</v>
      </c>
      <c r="BA1311">
        <v>0.16504718954856101</v>
      </c>
      <c r="BB1311">
        <v>0.83652897108554602</v>
      </c>
      <c r="BC1311">
        <v>1.6864062223793499</v>
      </c>
      <c r="BD1311">
        <v>1.1612485683688001</v>
      </c>
      <c r="BE1311">
        <v>0.127630151250408</v>
      </c>
      <c r="BF1311">
        <v>0.49403215866519001</v>
      </c>
      <c r="BG1311">
        <v>0.96000936300430095</v>
      </c>
      <c r="BH1311">
        <v>0.85690913121485202</v>
      </c>
      <c r="BI1311">
        <v>0.15614078088546299</v>
      </c>
      <c r="BJ1311">
        <v>0.51873684210526305</v>
      </c>
      <c r="BK1311">
        <v>1.15796584000772</v>
      </c>
      <c r="BL1311">
        <v>0.81490654843822796</v>
      </c>
    </row>
    <row r="1312" spans="1:64" x14ac:dyDescent="0.25">
      <c r="A1312" s="15" t="str">
        <f t="shared" si="40"/>
        <v>[Noncurrent + Delinquent Loans] / [Capital + ALLL]--38442</v>
      </c>
      <c r="B1312" s="15" t="str">
        <f t="shared" si="41"/>
        <v>[Noncurrent + Delinquent Loans] / [Capital + ALLL]</v>
      </c>
      <c r="C1312">
        <v>6</v>
      </c>
      <c r="D1312" s="22">
        <v>38442</v>
      </c>
      <c r="E1312">
        <v>5.8855206768356796</v>
      </c>
      <c r="F1312">
        <v>10.334319645373199</v>
      </c>
      <c r="G1312">
        <v>20.239934179820299</v>
      </c>
      <c r="H1312">
        <v>14.7254601651542</v>
      </c>
      <c r="I1312">
        <v>5.2998781187487403</v>
      </c>
      <c r="J1312">
        <v>10.983916509008701</v>
      </c>
      <c r="K1312">
        <v>18.170496976304602</v>
      </c>
      <c r="L1312">
        <v>13.5347524658092</v>
      </c>
      <c r="M1312">
        <v>3.81317792800226</v>
      </c>
      <c r="N1312">
        <v>8.8057543461351795</v>
      </c>
      <c r="O1312">
        <v>16.259783965805202</v>
      </c>
      <c r="P1312">
        <v>11.517647675231499</v>
      </c>
      <c r="Q1312">
        <v>9.5409004842502902</v>
      </c>
      <c r="R1312">
        <v>13.649775497113501</v>
      </c>
      <c r="S1312">
        <v>20.5624797322047</v>
      </c>
      <c r="T1312">
        <v>16.569490357383899</v>
      </c>
      <c r="U1312">
        <v>4.6964490263459302</v>
      </c>
      <c r="V1312">
        <v>10.7976791358083</v>
      </c>
      <c r="W1312">
        <v>17.882495091375901</v>
      </c>
      <c r="X1312">
        <v>13.132553401503101</v>
      </c>
      <c r="Y1312">
        <v>7.4685314685314701</v>
      </c>
      <c r="Z1312">
        <v>14.848406322881599</v>
      </c>
      <c r="AA1312">
        <v>23.792812114122299</v>
      </c>
      <c r="AB1312">
        <v>19.2568446920817</v>
      </c>
      <c r="AC1312">
        <v>7.6338403899717102</v>
      </c>
      <c r="AD1312">
        <v>11.7905851297844</v>
      </c>
      <c r="AE1312">
        <v>18.218869324131401</v>
      </c>
      <c r="AF1312">
        <v>14.184063353984699</v>
      </c>
      <c r="AG1312">
        <v>3.1720508773774698</v>
      </c>
      <c r="AH1312">
        <v>6.9447133977147502</v>
      </c>
      <c r="AI1312">
        <v>11.850291495666999</v>
      </c>
      <c r="AJ1312">
        <v>9.1208319411772898</v>
      </c>
      <c r="AK1312">
        <v>6.2073625247923996</v>
      </c>
      <c r="AL1312">
        <v>13.3584905660377</v>
      </c>
      <c r="AM1312">
        <v>21.9408284023669</v>
      </c>
      <c r="AN1312">
        <v>16.2160594691996</v>
      </c>
      <c r="AO1312">
        <v>5.3209947946790104</v>
      </c>
      <c r="AP1312">
        <v>10.985690160874601</v>
      </c>
      <c r="AQ1312">
        <v>20.956510314019202</v>
      </c>
      <c r="AR1312">
        <v>14.461646556965301</v>
      </c>
      <c r="AS1312">
        <v>5.8067030397505803</v>
      </c>
      <c r="AT1312">
        <v>11.4597007088475</v>
      </c>
      <c r="AU1312">
        <v>18.698156682027701</v>
      </c>
      <c r="AV1312">
        <v>13.777311314098901</v>
      </c>
      <c r="AW1312">
        <v>7.7645714321933399</v>
      </c>
      <c r="AX1312">
        <v>14.039762246362001</v>
      </c>
      <c r="AY1312">
        <v>23.297513358141799</v>
      </c>
      <c r="AZ1312">
        <v>17.198540107345998</v>
      </c>
      <c r="BA1312">
        <v>4.4937363521434301</v>
      </c>
      <c r="BB1312">
        <v>10.844864010962899</v>
      </c>
      <c r="BC1312">
        <v>17.4703557312253</v>
      </c>
      <c r="BD1312">
        <v>13.377705048387799</v>
      </c>
      <c r="BE1312">
        <v>3.6404075646631102</v>
      </c>
      <c r="BF1312">
        <v>7.8908770900557403</v>
      </c>
      <c r="BG1312">
        <v>12.792675383000599</v>
      </c>
      <c r="BH1312">
        <v>8.28507615787451</v>
      </c>
      <c r="BI1312">
        <v>4.3713687206039298</v>
      </c>
      <c r="BJ1312">
        <v>8.3038388238497092</v>
      </c>
      <c r="BK1312">
        <v>15.2239557121288</v>
      </c>
      <c r="BL1312">
        <v>10.9200189846685</v>
      </c>
    </row>
    <row r="1313" spans="1:64" x14ac:dyDescent="0.25">
      <c r="A1313" s="15" t="str">
        <f t="shared" si="40"/>
        <v xml:space="preserve">  Ag [NCL+DQ] / [Capital + ALLL]--38442</v>
      </c>
      <c r="B1313" s="15" t="str">
        <f t="shared" si="41"/>
        <v xml:space="preserve">  Ag [NCL+DQ] / [Capital + ALLL]</v>
      </c>
      <c r="C1313">
        <v>7</v>
      </c>
      <c r="D1313" s="22">
        <v>38442</v>
      </c>
      <c r="E1313">
        <v>0</v>
      </c>
      <c r="F1313">
        <v>0.30232179278306298</v>
      </c>
      <c r="G1313">
        <v>2.0869172746420799</v>
      </c>
      <c r="H1313">
        <v>2.8673501645323101</v>
      </c>
      <c r="I1313">
        <v>0</v>
      </c>
      <c r="J1313">
        <v>0</v>
      </c>
      <c r="K1313">
        <v>2.6297516104427898</v>
      </c>
      <c r="L1313">
        <v>2.1399986249923302</v>
      </c>
      <c r="M1313">
        <v>0</v>
      </c>
      <c r="N1313">
        <v>0</v>
      </c>
      <c r="O1313">
        <v>0.64609720978602903</v>
      </c>
      <c r="P1313">
        <v>1.11361249658644</v>
      </c>
      <c r="Q1313">
        <v>0</v>
      </c>
      <c r="R1313">
        <v>0</v>
      </c>
      <c r="S1313">
        <v>0</v>
      </c>
      <c r="T1313">
        <v>2.1418721786057499E-2</v>
      </c>
      <c r="U1313">
        <v>0</v>
      </c>
      <c r="V1313">
        <v>0</v>
      </c>
      <c r="W1313">
        <v>1.48087466128931</v>
      </c>
      <c r="X1313">
        <v>1.68513203963335</v>
      </c>
      <c r="Y1313">
        <v>0</v>
      </c>
      <c r="Z1313">
        <v>0.48715677590788298</v>
      </c>
      <c r="AA1313">
        <v>5.2711050102951296</v>
      </c>
      <c r="AB1313">
        <v>4.8873626424912002</v>
      </c>
      <c r="AC1313">
        <v>0.89386892484031</v>
      </c>
      <c r="AD1313">
        <v>3.7246963562753002</v>
      </c>
      <c r="AE1313">
        <v>7.7440302722753396</v>
      </c>
      <c r="AF1313">
        <v>5.2632051378235101</v>
      </c>
      <c r="AG1313">
        <v>0</v>
      </c>
      <c r="AH1313">
        <v>0.56356121962017702</v>
      </c>
      <c r="AI1313">
        <v>2.0990586742430302</v>
      </c>
      <c r="AJ1313">
        <v>1.7090617374307899</v>
      </c>
      <c r="AK1313">
        <v>0</v>
      </c>
      <c r="AL1313">
        <v>0</v>
      </c>
      <c r="AM1313">
        <v>0.56468172484599599</v>
      </c>
      <c r="AN1313">
        <v>0.76550461512155699</v>
      </c>
      <c r="AO1313">
        <v>0</v>
      </c>
      <c r="AP1313">
        <v>2.2339129758727001</v>
      </c>
      <c r="AQ1313">
        <v>6.6347539633518604</v>
      </c>
      <c r="AR1313">
        <v>4.5308395083327602</v>
      </c>
      <c r="AS1313">
        <v>0</v>
      </c>
      <c r="AT1313">
        <v>0</v>
      </c>
      <c r="AU1313">
        <v>2.1030837964476401</v>
      </c>
      <c r="AV1313">
        <v>1.8684827913587201</v>
      </c>
      <c r="AW1313">
        <v>0</v>
      </c>
      <c r="AX1313">
        <v>0</v>
      </c>
      <c r="AY1313">
        <v>0.445632593341863</v>
      </c>
      <c r="AZ1313">
        <v>0.92570001660587897</v>
      </c>
      <c r="BA1313">
        <v>0</v>
      </c>
      <c r="BB1313">
        <v>0</v>
      </c>
      <c r="BC1313">
        <v>0.40442167700188703</v>
      </c>
      <c r="BD1313">
        <v>1.0371565990004099</v>
      </c>
      <c r="BE1313">
        <v>0</v>
      </c>
      <c r="BF1313">
        <v>0</v>
      </c>
      <c r="BG1313">
        <v>1.0071329398598501</v>
      </c>
      <c r="BH1313">
        <v>1.22864069637735</v>
      </c>
      <c r="BI1313">
        <v>0</v>
      </c>
      <c r="BJ1313">
        <v>0</v>
      </c>
      <c r="BK1313">
        <v>0</v>
      </c>
      <c r="BL1313">
        <v>0.34344718960772802</v>
      </c>
    </row>
    <row r="1314" spans="1:64" x14ac:dyDescent="0.25">
      <c r="A1314" s="15" t="str">
        <f t="shared" si="40"/>
        <v xml:space="preserve">  CLD [NCL+DQ] / [Capital + ALLL]--38442</v>
      </c>
      <c r="B1314" s="15" t="str">
        <f t="shared" si="41"/>
        <v xml:space="preserve">  CLD [NCL+DQ] / [Capital + ALLL]</v>
      </c>
      <c r="C1314">
        <v>8</v>
      </c>
      <c r="D1314" s="22">
        <v>38442</v>
      </c>
      <c r="E1314">
        <v>0</v>
      </c>
      <c r="F1314">
        <v>0</v>
      </c>
      <c r="G1314">
        <v>0.52570920399869503</v>
      </c>
      <c r="H1314">
        <v>0.83724733208581104</v>
      </c>
      <c r="I1314">
        <v>0</v>
      </c>
      <c r="J1314">
        <v>0</v>
      </c>
      <c r="K1314">
        <v>0</v>
      </c>
      <c r="L1314">
        <v>0.47711814750924503</v>
      </c>
      <c r="M1314">
        <v>0</v>
      </c>
      <c r="N1314">
        <v>0</v>
      </c>
      <c r="O1314">
        <v>0.222584221842444</v>
      </c>
      <c r="P1314">
        <v>0.55772804372246898</v>
      </c>
      <c r="Q1314">
        <v>0</v>
      </c>
      <c r="R1314">
        <v>0</v>
      </c>
      <c r="S1314">
        <v>0</v>
      </c>
      <c r="T1314">
        <v>9.7600781749851706E-2</v>
      </c>
      <c r="U1314">
        <v>0</v>
      </c>
      <c r="V1314">
        <v>0</v>
      </c>
      <c r="W1314">
        <v>0</v>
      </c>
      <c r="X1314">
        <v>0.506988709424668</v>
      </c>
      <c r="Y1314">
        <v>0</v>
      </c>
      <c r="Z1314">
        <v>0</v>
      </c>
      <c r="AA1314">
        <v>0.92814209963289895</v>
      </c>
      <c r="AB1314">
        <v>1.23394989229345</v>
      </c>
      <c r="AC1314">
        <v>0</v>
      </c>
      <c r="AD1314">
        <v>0</v>
      </c>
      <c r="AE1314">
        <v>0</v>
      </c>
      <c r="AF1314">
        <v>0.29137834406330598</v>
      </c>
      <c r="AG1314">
        <v>0</v>
      </c>
      <c r="AH1314">
        <v>0</v>
      </c>
      <c r="AI1314">
        <v>0</v>
      </c>
      <c r="AJ1314">
        <v>0.18993275220398301</v>
      </c>
      <c r="AK1314">
        <v>0</v>
      </c>
      <c r="AL1314">
        <v>0</v>
      </c>
      <c r="AM1314">
        <v>1.14838319734059</v>
      </c>
      <c r="AN1314">
        <v>1.1140292293468901</v>
      </c>
      <c r="AO1314">
        <v>0</v>
      </c>
      <c r="AP1314">
        <v>0</v>
      </c>
      <c r="AQ1314">
        <v>0</v>
      </c>
      <c r="AR1314">
        <v>0.17282477125564299</v>
      </c>
      <c r="AS1314">
        <v>0</v>
      </c>
      <c r="AT1314">
        <v>0</v>
      </c>
      <c r="AU1314">
        <v>0.25580899594969098</v>
      </c>
      <c r="AV1314">
        <v>0.71780784406309905</v>
      </c>
      <c r="AW1314">
        <v>0</v>
      </c>
      <c r="AX1314">
        <v>0</v>
      </c>
      <c r="AY1314">
        <v>7.4153955214432604E-2</v>
      </c>
      <c r="AZ1314">
        <v>0.70446626564239101</v>
      </c>
      <c r="BA1314">
        <v>0</v>
      </c>
      <c r="BB1314">
        <v>0</v>
      </c>
      <c r="BC1314">
        <v>0</v>
      </c>
      <c r="BD1314">
        <v>0.73719008471363001</v>
      </c>
      <c r="BE1314">
        <v>0</v>
      </c>
      <c r="BF1314">
        <v>0</v>
      </c>
      <c r="BG1314">
        <v>0</v>
      </c>
      <c r="BH1314">
        <v>0.20644429485458901</v>
      </c>
      <c r="BI1314">
        <v>0</v>
      </c>
      <c r="BJ1314">
        <v>0</v>
      </c>
      <c r="BK1314">
        <v>0.63202624926039497</v>
      </c>
      <c r="BL1314">
        <v>0.932910130876347</v>
      </c>
    </row>
    <row r="1315" spans="1:64" x14ac:dyDescent="0.25">
      <c r="A1315" s="15" t="str">
        <f t="shared" si="40"/>
        <v xml:space="preserve">  CRE [NCL+DQ] / [Capital + ALLL]--38442</v>
      </c>
      <c r="B1315" s="15" t="str">
        <f t="shared" si="41"/>
        <v xml:space="preserve">  CRE [NCL+DQ] / [Capital + ALLL]</v>
      </c>
      <c r="C1315">
        <v>9</v>
      </c>
      <c r="D1315" s="22">
        <v>38442</v>
      </c>
      <c r="E1315">
        <v>0</v>
      </c>
      <c r="F1315">
        <v>1.3246958888261</v>
      </c>
      <c r="G1315">
        <v>4.7259513369979</v>
      </c>
      <c r="H1315">
        <v>3.11313267619885</v>
      </c>
      <c r="I1315">
        <v>0</v>
      </c>
      <c r="J1315">
        <v>0.65262779987989294</v>
      </c>
      <c r="K1315">
        <v>4.2970721014238498</v>
      </c>
      <c r="L1315">
        <v>2.9074673759682099</v>
      </c>
      <c r="M1315">
        <v>0</v>
      </c>
      <c r="N1315">
        <v>0.98210127242028</v>
      </c>
      <c r="O1315">
        <v>3.85441076233659</v>
      </c>
      <c r="P1315">
        <v>2.7916832242985499</v>
      </c>
      <c r="Q1315">
        <v>0</v>
      </c>
      <c r="R1315">
        <v>0.92413176330302604</v>
      </c>
      <c r="S1315">
        <v>3.4767748910771701</v>
      </c>
      <c r="T1315">
        <v>3.8490213181733099</v>
      </c>
      <c r="U1315">
        <v>0</v>
      </c>
      <c r="V1315">
        <v>0.684638425331622</v>
      </c>
      <c r="W1315">
        <v>5.0810014727540498</v>
      </c>
      <c r="X1315">
        <v>3.1950641908704198</v>
      </c>
      <c r="Y1315">
        <v>0</v>
      </c>
      <c r="Z1315">
        <v>1.3924643107886701</v>
      </c>
      <c r="AA1315">
        <v>5.1475634866163302</v>
      </c>
      <c r="AB1315">
        <v>4.0641371212510498</v>
      </c>
      <c r="AC1315">
        <v>0</v>
      </c>
      <c r="AD1315">
        <v>0.166313879649229</v>
      </c>
      <c r="AE1315">
        <v>1.8731185277270299</v>
      </c>
      <c r="AF1315">
        <v>1.4616944446682001</v>
      </c>
      <c r="AG1315">
        <v>0</v>
      </c>
      <c r="AH1315">
        <v>0</v>
      </c>
      <c r="AI1315">
        <v>2.31271600085066</v>
      </c>
      <c r="AJ1315">
        <v>1.6749598374616701</v>
      </c>
      <c r="AK1315">
        <v>0.15537289494787501</v>
      </c>
      <c r="AL1315">
        <v>2.42984257357974</v>
      </c>
      <c r="AM1315">
        <v>5.6107670795045896</v>
      </c>
      <c r="AN1315">
        <v>4.5935204429388197</v>
      </c>
      <c r="AO1315">
        <v>0</v>
      </c>
      <c r="AP1315">
        <v>0</v>
      </c>
      <c r="AQ1315">
        <v>2.5927042508290601</v>
      </c>
      <c r="AR1315">
        <v>1.970152820372</v>
      </c>
      <c r="AS1315">
        <v>0</v>
      </c>
      <c r="AT1315">
        <v>1.06963311584127</v>
      </c>
      <c r="AU1315">
        <v>5.1475634866163302</v>
      </c>
      <c r="AV1315">
        <v>3.4960887359506501</v>
      </c>
      <c r="AW1315">
        <v>0</v>
      </c>
      <c r="AX1315">
        <v>1.1974299065420599</v>
      </c>
      <c r="AY1315">
        <v>4.6913684421132702</v>
      </c>
      <c r="AZ1315">
        <v>3.8107595925146902</v>
      </c>
      <c r="BA1315">
        <v>0</v>
      </c>
      <c r="BB1315">
        <v>0.29510961214165299</v>
      </c>
      <c r="BC1315">
        <v>3.04559539619301</v>
      </c>
      <c r="BD1315">
        <v>2.6405489388454502</v>
      </c>
      <c r="BE1315">
        <v>0</v>
      </c>
      <c r="BF1315">
        <v>0.62871415037464495</v>
      </c>
      <c r="BG1315">
        <v>3.7412684225533201</v>
      </c>
      <c r="BH1315">
        <v>2.3495859687482099</v>
      </c>
      <c r="BI1315">
        <v>0</v>
      </c>
      <c r="BJ1315">
        <v>1.66517288551347</v>
      </c>
      <c r="BK1315">
        <v>6.1398728428701199</v>
      </c>
      <c r="BL1315">
        <v>3.7111618242518798</v>
      </c>
    </row>
    <row r="1316" spans="1:64" x14ac:dyDescent="0.25">
      <c r="A1316" s="15" t="str">
        <f t="shared" si="40"/>
        <v xml:space="preserve">  Res RE [NCL+DQ] / [Capital + ALLL]--38442</v>
      </c>
      <c r="B1316" s="15" t="str">
        <f t="shared" si="41"/>
        <v xml:space="preserve">  Res RE [NCL+DQ] / [Capital + ALLL]</v>
      </c>
      <c r="C1316">
        <v>10</v>
      </c>
      <c r="D1316" s="22">
        <v>38442</v>
      </c>
      <c r="E1316">
        <v>7.6468189233278902E-2</v>
      </c>
      <c r="F1316">
        <v>1.3963715844764899</v>
      </c>
      <c r="G1316">
        <v>3.18167390461611</v>
      </c>
      <c r="H1316">
        <v>2.3052988027821502</v>
      </c>
      <c r="I1316">
        <v>0</v>
      </c>
      <c r="J1316">
        <v>1.0545433309628101</v>
      </c>
      <c r="K1316">
        <v>3.67137883299073</v>
      </c>
      <c r="L1316">
        <v>2.4772564077870798</v>
      </c>
      <c r="M1316">
        <v>0.19931386811045201</v>
      </c>
      <c r="N1316">
        <v>1.62526456340056</v>
      </c>
      <c r="O1316">
        <v>4.3199006985018702</v>
      </c>
      <c r="P1316">
        <v>2.9483783141222299</v>
      </c>
      <c r="Q1316">
        <v>4.2171511277333096</v>
      </c>
      <c r="R1316">
        <v>6.5618986529826797</v>
      </c>
      <c r="S1316">
        <v>7.8101384790686401</v>
      </c>
      <c r="T1316">
        <v>6.6636986459787204</v>
      </c>
      <c r="U1316">
        <v>2.01207243460765E-2</v>
      </c>
      <c r="V1316">
        <v>1.2083333333333299</v>
      </c>
      <c r="W1316">
        <v>3.9267015706806299</v>
      </c>
      <c r="X1316">
        <v>2.6605467582901201</v>
      </c>
      <c r="Y1316">
        <v>0.13647884577890401</v>
      </c>
      <c r="Z1316">
        <v>1.0204273039335201</v>
      </c>
      <c r="AA1316">
        <v>3.72096075600472</v>
      </c>
      <c r="AB1316">
        <v>2.6348953301358899</v>
      </c>
      <c r="AC1316">
        <v>0</v>
      </c>
      <c r="AD1316">
        <v>0.39830058417419001</v>
      </c>
      <c r="AE1316">
        <v>1.4855788036787001</v>
      </c>
      <c r="AF1316">
        <v>0.92075375111336</v>
      </c>
      <c r="AG1316">
        <v>0</v>
      </c>
      <c r="AH1316">
        <v>0.114806723666252</v>
      </c>
      <c r="AI1316">
        <v>0.86136600612860303</v>
      </c>
      <c r="AJ1316">
        <v>0.757253773571406</v>
      </c>
      <c r="AK1316">
        <v>1.6935880800035801</v>
      </c>
      <c r="AL1316">
        <v>3.66792452830189</v>
      </c>
      <c r="AM1316">
        <v>6.5283094902276897</v>
      </c>
      <c r="AN1316">
        <v>5.3630626932030596</v>
      </c>
      <c r="AO1316">
        <v>0</v>
      </c>
      <c r="AP1316">
        <v>0.62893081761006298</v>
      </c>
      <c r="AQ1316">
        <v>2.0588235294117601</v>
      </c>
      <c r="AR1316">
        <v>1.5754056677473101</v>
      </c>
      <c r="AS1316">
        <v>0.15408320493066299</v>
      </c>
      <c r="AT1316">
        <v>1.26295520190293</v>
      </c>
      <c r="AU1316">
        <v>3.72096075600472</v>
      </c>
      <c r="AV1316">
        <v>2.5234415247489799</v>
      </c>
      <c r="AW1316">
        <v>1.8914226083204</v>
      </c>
      <c r="AX1316">
        <v>5.0750000000000002</v>
      </c>
      <c r="AY1316">
        <v>8.4611360104072695</v>
      </c>
      <c r="AZ1316">
        <v>6.3174888023285698</v>
      </c>
      <c r="BA1316">
        <v>0</v>
      </c>
      <c r="BB1316">
        <v>0.89548249131248303</v>
      </c>
      <c r="BC1316">
        <v>3.2354618015963501</v>
      </c>
      <c r="BD1316">
        <v>2.07868643187249</v>
      </c>
      <c r="BE1316">
        <v>0</v>
      </c>
      <c r="BF1316">
        <v>0.50782512349383702</v>
      </c>
      <c r="BG1316">
        <v>2.4037101057119199</v>
      </c>
      <c r="BH1316">
        <v>1.3759177835052201</v>
      </c>
      <c r="BI1316">
        <v>0</v>
      </c>
      <c r="BJ1316">
        <v>1.0406284809755499</v>
      </c>
      <c r="BK1316">
        <v>3.2378035440822601</v>
      </c>
      <c r="BL1316">
        <v>2.30851853676202</v>
      </c>
    </row>
    <row r="1317" spans="1:64" x14ac:dyDescent="0.25">
      <c r="A1317" s="15" t="str">
        <f t="shared" si="40"/>
        <v xml:space="preserve">  C&amp;I [NCL+DQ] / [Capital + ALLL]--38442</v>
      </c>
      <c r="B1317" s="15" t="str">
        <f t="shared" si="41"/>
        <v xml:space="preserve">  C&amp;I [NCL+DQ] / [Capital + ALLL]</v>
      </c>
      <c r="C1317">
        <v>11</v>
      </c>
      <c r="D1317" s="22">
        <v>38442</v>
      </c>
      <c r="E1317">
        <v>0.55305266688199295</v>
      </c>
      <c r="F1317">
        <v>1.71375163904337</v>
      </c>
      <c r="G1317">
        <v>3.7982228637708899</v>
      </c>
      <c r="H1317">
        <v>4.2045159812325403</v>
      </c>
      <c r="I1317">
        <v>0.440722660020538</v>
      </c>
      <c r="J1317">
        <v>1.77075959137121</v>
      </c>
      <c r="K1317">
        <v>4.50750654211339</v>
      </c>
      <c r="L1317">
        <v>3.3020327577402702</v>
      </c>
      <c r="M1317">
        <v>0.10841413461615</v>
      </c>
      <c r="N1317">
        <v>0.97407255082342004</v>
      </c>
      <c r="O1317">
        <v>2.8789597604923598</v>
      </c>
      <c r="P1317">
        <v>2.2047620122671199</v>
      </c>
      <c r="Q1317">
        <v>0.88468552913406995</v>
      </c>
      <c r="R1317">
        <v>2.7175833235190199</v>
      </c>
      <c r="S1317">
        <v>5.72299307424207</v>
      </c>
      <c r="T1317">
        <v>3.80451101716258</v>
      </c>
      <c r="U1317">
        <v>0.34662045060658597</v>
      </c>
      <c r="V1317">
        <v>1.73981810992487</v>
      </c>
      <c r="W1317">
        <v>4.5670897552130496</v>
      </c>
      <c r="X1317">
        <v>3.2660342884817699</v>
      </c>
      <c r="Y1317">
        <v>0.92770313499680102</v>
      </c>
      <c r="Z1317">
        <v>2.52008765522279</v>
      </c>
      <c r="AA1317">
        <v>7.09106728538283</v>
      </c>
      <c r="AB1317">
        <v>5.5164261230948703</v>
      </c>
      <c r="AC1317">
        <v>0.608758391882947</v>
      </c>
      <c r="AD1317">
        <v>2.0622568093385198</v>
      </c>
      <c r="AE1317">
        <v>4.8716817296606498</v>
      </c>
      <c r="AF1317">
        <v>3.79456636326824</v>
      </c>
      <c r="AG1317">
        <v>4.8555348112164401E-2</v>
      </c>
      <c r="AH1317">
        <v>1.3706420545098801</v>
      </c>
      <c r="AI1317">
        <v>3.5292587768114099</v>
      </c>
      <c r="AJ1317">
        <v>2.5390754111554901</v>
      </c>
      <c r="AK1317">
        <v>0.56338028169014098</v>
      </c>
      <c r="AL1317">
        <v>1.4405157650851199</v>
      </c>
      <c r="AM1317">
        <v>2.6982248520710099</v>
      </c>
      <c r="AN1317">
        <v>3.4697284082709099</v>
      </c>
      <c r="AO1317">
        <v>0.40303461356092901</v>
      </c>
      <c r="AP1317">
        <v>1.76484308186695</v>
      </c>
      <c r="AQ1317">
        <v>4.7840079217725</v>
      </c>
      <c r="AR1317">
        <v>3.43605647280974</v>
      </c>
      <c r="AS1317">
        <v>0.495121596039027</v>
      </c>
      <c r="AT1317">
        <v>1.86443127619598</v>
      </c>
      <c r="AU1317">
        <v>4.8161783246759802</v>
      </c>
      <c r="AV1317">
        <v>3.3284844824801998</v>
      </c>
      <c r="AW1317">
        <v>0.62337352198419904</v>
      </c>
      <c r="AX1317">
        <v>1.7420005501054401</v>
      </c>
      <c r="AY1317">
        <v>4.2892118724978596</v>
      </c>
      <c r="AZ1317">
        <v>3.2068606175540202</v>
      </c>
      <c r="BA1317">
        <v>0.85722315907813396</v>
      </c>
      <c r="BB1317">
        <v>3.2049579459938</v>
      </c>
      <c r="BC1317">
        <v>7.5406356476568197</v>
      </c>
      <c r="BD1317">
        <v>5.1316076486649402</v>
      </c>
      <c r="BE1317">
        <v>1.5881979247547098E-2</v>
      </c>
      <c r="BF1317">
        <v>0.86678361366216095</v>
      </c>
      <c r="BG1317">
        <v>2.4825114581035801</v>
      </c>
      <c r="BH1317">
        <v>1.47657256477481</v>
      </c>
      <c r="BI1317">
        <v>0.35872907413734201</v>
      </c>
      <c r="BJ1317">
        <v>1.8408437200383501</v>
      </c>
      <c r="BK1317">
        <v>4.3382352941176503</v>
      </c>
      <c r="BL1317">
        <v>2.9761700874798001</v>
      </c>
    </row>
    <row r="1318" spans="1:64" x14ac:dyDescent="0.25">
      <c r="A1318" s="15" t="str">
        <f t="shared" si="40"/>
        <v xml:space="preserve">  Ind [NCL+DQ] / [Capital + ALLL]--38442</v>
      </c>
      <c r="B1318" s="15" t="str">
        <f t="shared" si="41"/>
        <v xml:space="preserve">  Ind [NCL+DQ] / [Capital + ALLL]</v>
      </c>
      <c r="C1318">
        <v>12</v>
      </c>
      <c r="D1318" s="22">
        <v>38442</v>
      </c>
      <c r="E1318">
        <v>0.47030562707115903</v>
      </c>
      <c r="F1318">
        <v>0.96573107733576402</v>
      </c>
      <c r="G1318">
        <v>1.6823543102241401</v>
      </c>
      <c r="H1318">
        <v>1.34742403688845</v>
      </c>
      <c r="I1318">
        <v>0.28005220472711001</v>
      </c>
      <c r="J1318">
        <v>0.81416968525615896</v>
      </c>
      <c r="K1318">
        <v>1.8222534966597499</v>
      </c>
      <c r="L1318">
        <v>1.31465077827259</v>
      </c>
      <c r="M1318">
        <v>0.127642082954015</v>
      </c>
      <c r="N1318">
        <v>0.62331079847186599</v>
      </c>
      <c r="O1318">
        <v>1.6708946101792499</v>
      </c>
      <c r="P1318">
        <v>1.27615049089341</v>
      </c>
      <c r="Q1318">
        <v>0.41808685238214399</v>
      </c>
      <c r="R1318">
        <v>1.3262236806125201</v>
      </c>
      <c r="S1318">
        <v>3.1646077261233501</v>
      </c>
      <c r="T1318">
        <v>1.8030764255893901</v>
      </c>
      <c r="U1318">
        <v>0.21413276231263401</v>
      </c>
      <c r="V1318">
        <v>0.80331211765432897</v>
      </c>
      <c r="W1318">
        <v>1.75263662511985</v>
      </c>
      <c r="X1318">
        <v>1.2379332399873</v>
      </c>
      <c r="Y1318">
        <v>0.542309071351739</v>
      </c>
      <c r="Z1318">
        <v>1.0236724248240601</v>
      </c>
      <c r="AA1318">
        <v>2.09499024072869</v>
      </c>
      <c r="AB1318">
        <v>1.69363944121115</v>
      </c>
      <c r="AC1318">
        <v>0.365231690811539</v>
      </c>
      <c r="AD1318">
        <v>0.79294327405808696</v>
      </c>
      <c r="AE1318">
        <v>1.9198981829675901</v>
      </c>
      <c r="AF1318">
        <v>1.3582536876973901</v>
      </c>
      <c r="AG1318">
        <v>0.23712697366364599</v>
      </c>
      <c r="AH1318">
        <v>0.64916171156278601</v>
      </c>
      <c r="AI1318">
        <v>1.4899945322841099</v>
      </c>
      <c r="AJ1318">
        <v>1.4052039840899</v>
      </c>
      <c r="AK1318">
        <v>0.28053405371707602</v>
      </c>
      <c r="AL1318">
        <v>0.94754188409777496</v>
      </c>
      <c r="AM1318">
        <v>2.2672826830937698</v>
      </c>
      <c r="AN1318">
        <v>1.5160712038417701</v>
      </c>
      <c r="AO1318">
        <v>0.37055335968379399</v>
      </c>
      <c r="AP1318">
        <v>0.88275862068965505</v>
      </c>
      <c r="AQ1318">
        <v>1.8898056960340699</v>
      </c>
      <c r="AR1318">
        <v>1.3198166463213701</v>
      </c>
      <c r="AS1318">
        <v>0.252449584993857</v>
      </c>
      <c r="AT1318">
        <v>0.71665560716655596</v>
      </c>
      <c r="AU1318">
        <v>1.7198335644937599</v>
      </c>
      <c r="AV1318">
        <v>1.25944982557853</v>
      </c>
      <c r="AW1318">
        <v>0.60676819361253198</v>
      </c>
      <c r="AX1318">
        <v>1.3329668819568501</v>
      </c>
      <c r="AY1318">
        <v>2.9592991695829398</v>
      </c>
      <c r="AZ1318">
        <v>1.88655624866676</v>
      </c>
      <c r="BA1318">
        <v>0.129017782016043</v>
      </c>
      <c r="BB1318">
        <v>0.596852957135106</v>
      </c>
      <c r="BC1318">
        <v>1.71021377672209</v>
      </c>
      <c r="BD1318">
        <v>1.2465242593249</v>
      </c>
      <c r="BE1318">
        <v>0.17320870443848499</v>
      </c>
      <c r="BF1318">
        <v>0.96527985633044</v>
      </c>
      <c r="BG1318">
        <v>1.76740237364631</v>
      </c>
      <c r="BH1318">
        <v>1.61607956629223</v>
      </c>
      <c r="BI1318">
        <v>6.1257827389055303E-2</v>
      </c>
      <c r="BJ1318">
        <v>0.35778175313059002</v>
      </c>
      <c r="BK1318">
        <v>0.812285823073994</v>
      </c>
      <c r="BL1318">
        <v>0.65359928209046503</v>
      </c>
    </row>
    <row r="1319" spans="1:64" x14ac:dyDescent="0.25">
      <c r="A1319" s="15" t="str">
        <f t="shared" si="40"/>
        <v xml:space="preserve">  OREO / [Capital + ALLL]--38442</v>
      </c>
      <c r="B1319" s="15" t="str">
        <f t="shared" si="41"/>
        <v xml:space="preserve">  OREO / [Capital + ALLL]</v>
      </c>
      <c r="C1319">
        <v>13</v>
      </c>
      <c r="D1319" s="22">
        <v>38442</v>
      </c>
      <c r="E1319">
        <v>0</v>
      </c>
      <c r="F1319">
        <v>0</v>
      </c>
      <c r="G1319">
        <v>1.52273551541379</v>
      </c>
      <c r="H1319">
        <v>1.24558962619158</v>
      </c>
      <c r="I1319">
        <v>0</v>
      </c>
      <c r="J1319">
        <v>0</v>
      </c>
      <c r="K1319">
        <v>0.68380921168223296</v>
      </c>
      <c r="L1319">
        <v>0.77744627420853596</v>
      </c>
      <c r="M1319">
        <v>0</v>
      </c>
      <c r="N1319">
        <v>0</v>
      </c>
      <c r="O1319">
        <v>1.1612770118497699</v>
      </c>
      <c r="P1319">
        <v>1.06487858498132</v>
      </c>
      <c r="Q1319">
        <v>0.96760476017769204</v>
      </c>
      <c r="R1319">
        <v>2.1690590111642698</v>
      </c>
      <c r="S1319">
        <v>2.9374000545508498</v>
      </c>
      <c r="T1319">
        <v>2.2085957170244002</v>
      </c>
      <c r="U1319">
        <v>0</v>
      </c>
      <c r="V1319">
        <v>0</v>
      </c>
      <c r="W1319">
        <v>0.65516379094773702</v>
      </c>
      <c r="X1319">
        <v>0.84714649732813996</v>
      </c>
      <c r="Y1319">
        <v>0</v>
      </c>
      <c r="Z1319">
        <v>0</v>
      </c>
      <c r="AA1319">
        <v>0.69289989251201201</v>
      </c>
      <c r="AB1319">
        <v>0.91385023331617699</v>
      </c>
      <c r="AC1319">
        <v>0</v>
      </c>
      <c r="AD1319">
        <v>0</v>
      </c>
      <c r="AE1319">
        <v>0.13678122714529101</v>
      </c>
      <c r="AF1319">
        <v>0.47906410864892401</v>
      </c>
      <c r="AG1319">
        <v>0</v>
      </c>
      <c r="AH1319">
        <v>0</v>
      </c>
      <c r="AI1319">
        <v>0.595631581661205</v>
      </c>
      <c r="AJ1319">
        <v>0.99337682613328404</v>
      </c>
      <c r="AK1319">
        <v>0</v>
      </c>
      <c r="AL1319">
        <v>0</v>
      </c>
      <c r="AM1319">
        <v>0.679245283018868</v>
      </c>
      <c r="AN1319">
        <v>0.59728265744498199</v>
      </c>
      <c r="AO1319">
        <v>0</v>
      </c>
      <c r="AP1319">
        <v>0</v>
      </c>
      <c r="AQ1319">
        <v>0.278499814333457</v>
      </c>
      <c r="AR1319">
        <v>0.51513363733315698</v>
      </c>
      <c r="AS1319">
        <v>0</v>
      </c>
      <c r="AT1319">
        <v>0</v>
      </c>
      <c r="AU1319">
        <v>0.65516379094773702</v>
      </c>
      <c r="AV1319">
        <v>0.84462545971190595</v>
      </c>
      <c r="AW1319">
        <v>0</v>
      </c>
      <c r="AX1319">
        <v>0</v>
      </c>
      <c r="AY1319">
        <v>1.21143328739166</v>
      </c>
      <c r="AZ1319">
        <v>0.95818377723649995</v>
      </c>
      <c r="BA1319">
        <v>0</v>
      </c>
      <c r="BB1319">
        <v>0</v>
      </c>
      <c r="BC1319">
        <v>1.15001277791975</v>
      </c>
      <c r="BD1319">
        <v>1.1670675166823199</v>
      </c>
      <c r="BE1319">
        <v>0</v>
      </c>
      <c r="BF1319">
        <v>0</v>
      </c>
      <c r="BG1319">
        <v>0.138063624509145</v>
      </c>
      <c r="BH1319">
        <v>0.40966498408179097</v>
      </c>
      <c r="BI1319">
        <v>0</v>
      </c>
      <c r="BJ1319">
        <v>0</v>
      </c>
      <c r="BK1319">
        <v>0.51708475997484504</v>
      </c>
      <c r="BL1319">
        <v>0.68946963075762202</v>
      </c>
    </row>
    <row r="1320" spans="1:64" x14ac:dyDescent="0.25">
      <c r="A1320" s="15" t="str">
        <f t="shared" si="40"/>
        <v>ROAA--38442</v>
      </c>
      <c r="B1320" s="15" t="str">
        <f t="shared" si="41"/>
        <v>ROAA</v>
      </c>
      <c r="C1320">
        <v>14</v>
      </c>
      <c r="D1320" s="22">
        <v>38442</v>
      </c>
      <c r="E1320">
        <v>1.0075000000000001</v>
      </c>
      <c r="F1320">
        <v>1.325</v>
      </c>
      <c r="G1320">
        <v>1.7949999999999999</v>
      </c>
      <c r="H1320">
        <v>1.4647619047619</v>
      </c>
      <c r="I1320">
        <v>0.93</v>
      </c>
      <c r="J1320">
        <v>1.3049999999999999</v>
      </c>
      <c r="K1320">
        <v>1.8425</v>
      </c>
      <c r="L1320">
        <v>1.35652010050251</v>
      </c>
      <c r="M1320">
        <v>0.76</v>
      </c>
      <c r="N1320">
        <v>1.1000000000000001</v>
      </c>
      <c r="O1320">
        <v>1.5</v>
      </c>
      <c r="P1320">
        <v>1.10383727175081</v>
      </c>
      <c r="Q1320">
        <v>0.94</v>
      </c>
      <c r="R1320">
        <v>1.01</v>
      </c>
      <c r="S1320">
        <v>1.3049999999999999</v>
      </c>
      <c r="T1320">
        <v>0.81913043478260905</v>
      </c>
      <c r="U1320">
        <v>0.81</v>
      </c>
      <c r="V1320">
        <v>1.39</v>
      </c>
      <c r="W1320">
        <v>1.89</v>
      </c>
      <c r="X1320">
        <v>1.3393095768374199</v>
      </c>
      <c r="Y1320">
        <v>1.07</v>
      </c>
      <c r="Z1320">
        <v>1.26</v>
      </c>
      <c r="AA1320">
        <v>1.75</v>
      </c>
      <c r="AB1320">
        <v>1.42974025974026</v>
      </c>
      <c r="AC1320">
        <v>0.99</v>
      </c>
      <c r="AD1320">
        <v>1.25</v>
      </c>
      <c r="AE1320">
        <v>1.62</v>
      </c>
      <c r="AF1320">
        <v>1.2923232323232301</v>
      </c>
      <c r="AG1320">
        <v>0.91749999999999998</v>
      </c>
      <c r="AH1320">
        <v>1.29</v>
      </c>
      <c r="AI1320">
        <v>2.0724999999999998</v>
      </c>
      <c r="AJ1320">
        <v>1.85279069767442</v>
      </c>
      <c r="AK1320">
        <v>0.99</v>
      </c>
      <c r="AL1320">
        <v>1.29</v>
      </c>
      <c r="AM1320">
        <v>1.78</v>
      </c>
      <c r="AN1320">
        <v>1.32579710144928</v>
      </c>
      <c r="AO1320">
        <v>0.95</v>
      </c>
      <c r="AP1320">
        <v>1.27</v>
      </c>
      <c r="AQ1320">
        <v>1.77</v>
      </c>
      <c r="AR1320">
        <v>1.34782089552239</v>
      </c>
      <c r="AS1320">
        <v>0.98</v>
      </c>
      <c r="AT1320">
        <v>1.37</v>
      </c>
      <c r="AU1320">
        <v>1.91</v>
      </c>
      <c r="AV1320">
        <v>1.4288259958071301</v>
      </c>
      <c r="AW1320">
        <v>0.93</v>
      </c>
      <c r="AX1320">
        <v>1.33</v>
      </c>
      <c r="AY1320">
        <v>1.81</v>
      </c>
      <c r="AZ1320">
        <v>1.37436464088398</v>
      </c>
      <c r="BA1320">
        <v>0.79</v>
      </c>
      <c r="BB1320">
        <v>1.27</v>
      </c>
      <c r="BC1320">
        <v>1.86</v>
      </c>
      <c r="BD1320">
        <v>1.2911949685534601</v>
      </c>
      <c r="BE1320">
        <v>0.89500000000000002</v>
      </c>
      <c r="BF1320">
        <v>1.36</v>
      </c>
      <c r="BG1320">
        <v>1.8</v>
      </c>
      <c r="BH1320">
        <v>1.49744680851064</v>
      </c>
      <c r="BI1320">
        <v>0.78</v>
      </c>
      <c r="BJ1320">
        <v>1.34</v>
      </c>
      <c r="BK1320">
        <v>1.94</v>
      </c>
      <c r="BL1320">
        <v>1.25642276422764</v>
      </c>
    </row>
    <row r="1321" spans="1:64" x14ac:dyDescent="0.25">
      <c r="A1321" s="15" t="str">
        <f t="shared" si="40"/>
        <v>NIM--38442</v>
      </c>
      <c r="B1321" s="15" t="str">
        <f t="shared" si="41"/>
        <v>NIM</v>
      </c>
      <c r="C1321">
        <v>15</v>
      </c>
      <c r="D1321" s="22">
        <v>38442</v>
      </c>
      <c r="E1321">
        <v>4.1775000000000002</v>
      </c>
      <c r="F1321">
        <v>4.4850000000000003</v>
      </c>
      <c r="G1321">
        <v>4.97</v>
      </c>
      <c r="H1321">
        <v>4.6196428571428596</v>
      </c>
      <c r="I1321">
        <v>4.05</v>
      </c>
      <c r="J1321">
        <v>4.415</v>
      </c>
      <c r="K1321">
        <v>4.82</v>
      </c>
      <c r="L1321">
        <v>4.4713944723618102</v>
      </c>
      <c r="M1321">
        <v>3.72</v>
      </c>
      <c r="N1321">
        <v>4.17</v>
      </c>
      <c r="O1321">
        <v>4.66</v>
      </c>
      <c r="P1321">
        <v>4.2104632738015297</v>
      </c>
      <c r="Q1321">
        <v>4.1399999999999997</v>
      </c>
      <c r="R1321">
        <v>4.41</v>
      </c>
      <c r="S1321">
        <v>4.82</v>
      </c>
      <c r="T1321">
        <v>4.4417391304347804</v>
      </c>
      <c r="U1321">
        <v>4.08</v>
      </c>
      <c r="V1321">
        <v>4.46</v>
      </c>
      <c r="W1321">
        <v>4.82</v>
      </c>
      <c r="X1321">
        <v>4.44953229398664</v>
      </c>
      <c r="Y1321">
        <v>4.3499999999999996</v>
      </c>
      <c r="Z1321">
        <v>4.68</v>
      </c>
      <c r="AA1321">
        <v>5.16</v>
      </c>
      <c r="AB1321">
        <v>4.7868831168831196</v>
      </c>
      <c r="AC1321">
        <v>3.87</v>
      </c>
      <c r="AD1321">
        <v>4.18</v>
      </c>
      <c r="AE1321">
        <v>4.5449999999999999</v>
      </c>
      <c r="AF1321">
        <v>4.2162626262626297</v>
      </c>
      <c r="AG1321">
        <v>3.85</v>
      </c>
      <c r="AH1321">
        <v>4.4950000000000001</v>
      </c>
      <c r="AI1321">
        <v>5.3</v>
      </c>
      <c r="AJ1321">
        <v>5.3762790697674401</v>
      </c>
      <c r="AK1321">
        <v>3.92</v>
      </c>
      <c r="AL1321">
        <v>4.29</v>
      </c>
      <c r="AM1321">
        <v>4.6900000000000004</v>
      </c>
      <c r="AN1321">
        <v>4.3275362318840598</v>
      </c>
      <c r="AO1321">
        <v>3.95</v>
      </c>
      <c r="AP1321">
        <v>4.33</v>
      </c>
      <c r="AQ1321">
        <v>4.71</v>
      </c>
      <c r="AR1321">
        <v>4.3704776119403004</v>
      </c>
      <c r="AS1321">
        <v>4.13</v>
      </c>
      <c r="AT1321">
        <v>4.49</v>
      </c>
      <c r="AU1321">
        <v>4.87</v>
      </c>
      <c r="AV1321">
        <v>4.5334171907756797</v>
      </c>
      <c r="AW1321">
        <v>4.07</v>
      </c>
      <c r="AX1321">
        <v>4.4000000000000004</v>
      </c>
      <c r="AY1321">
        <v>4.7149999999999999</v>
      </c>
      <c r="AZ1321">
        <v>4.4062983425414401</v>
      </c>
      <c r="BA1321">
        <v>4.18</v>
      </c>
      <c r="BB1321">
        <v>4.5199999999999996</v>
      </c>
      <c r="BC1321">
        <v>4.96</v>
      </c>
      <c r="BD1321">
        <v>4.5716352201257902</v>
      </c>
      <c r="BE1321">
        <v>3.8</v>
      </c>
      <c r="BF1321">
        <v>4.3499999999999996</v>
      </c>
      <c r="BG1321">
        <v>4.84</v>
      </c>
      <c r="BH1321">
        <v>4.9374468085106402</v>
      </c>
      <c r="BI1321">
        <v>4.2699999999999996</v>
      </c>
      <c r="BJ1321">
        <v>4.6100000000000003</v>
      </c>
      <c r="BK1321">
        <v>4.91</v>
      </c>
      <c r="BL1321">
        <v>4.59626016260163</v>
      </c>
    </row>
    <row r="1322" spans="1:64" x14ac:dyDescent="0.25">
      <c r="A1322" s="15" t="str">
        <f t="shared" si="40"/>
        <v>Provisions / Avg Assets--38442</v>
      </c>
      <c r="B1322" s="15" t="str">
        <f t="shared" si="41"/>
        <v>Provisions / Avg Assets</v>
      </c>
      <c r="C1322">
        <v>16</v>
      </c>
      <c r="D1322" s="22">
        <v>38442</v>
      </c>
      <c r="E1322">
        <v>0</v>
      </c>
      <c r="F1322">
        <v>0.105</v>
      </c>
      <c r="G1322">
        <v>0.1925</v>
      </c>
      <c r="H1322">
        <v>0.15797619047618999</v>
      </c>
      <c r="I1322">
        <v>0</v>
      </c>
      <c r="J1322">
        <v>0.08</v>
      </c>
      <c r="K1322">
        <v>0.19</v>
      </c>
      <c r="L1322">
        <v>0.140678391959799</v>
      </c>
      <c r="M1322">
        <v>0</v>
      </c>
      <c r="N1322">
        <v>0.1</v>
      </c>
      <c r="O1322">
        <v>0.22</v>
      </c>
      <c r="P1322">
        <v>0.16496106337271799</v>
      </c>
      <c r="Q1322">
        <v>9.5000000000000001E-2</v>
      </c>
      <c r="R1322">
        <v>0.15</v>
      </c>
      <c r="S1322">
        <v>0.19</v>
      </c>
      <c r="T1322">
        <v>0.15130434782608701</v>
      </c>
      <c r="U1322">
        <v>0</v>
      </c>
      <c r="V1322">
        <v>0.09</v>
      </c>
      <c r="W1322">
        <v>0.2</v>
      </c>
      <c r="X1322">
        <v>0.14616926503340799</v>
      </c>
      <c r="Y1322">
        <v>0</v>
      </c>
      <c r="Z1322">
        <v>0.12</v>
      </c>
      <c r="AA1322">
        <v>0.23</v>
      </c>
      <c r="AB1322">
        <v>0.158961038961039</v>
      </c>
      <c r="AC1322">
        <v>0</v>
      </c>
      <c r="AD1322">
        <v>0.06</v>
      </c>
      <c r="AE1322">
        <v>0.13</v>
      </c>
      <c r="AF1322">
        <v>9.5050505050505094E-2</v>
      </c>
      <c r="AG1322">
        <v>0</v>
      </c>
      <c r="AH1322">
        <v>0</v>
      </c>
      <c r="AI1322">
        <v>0.18</v>
      </c>
      <c r="AJ1322">
        <v>0.35418604651162799</v>
      </c>
      <c r="AK1322">
        <v>0.02</v>
      </c>
      <c r="AL1322">
        <v>0.06</v>
      </c>
      <c r="AM1322">
        <v>0.17</v>
      </c>
      <c r="AN1322">
        <v>9.69565217391304E-2</v>
      </c>
      <c r="AO1322">
        <v>0</v>
      </c>
      <c r="AP1322">
        <v>0.03</v>
      </c>
      <c r="AQ1322">
        <v>0.12</v>
      </c>
      <c r="AR1322">
        <v>0.100567164179104</v>
      </c>
      <c r="AS1322">
        <v>0</v>
      </c>
      <c r="AT1322">
        <v>0.11</v>
      </c>
      <c r="AU1322">
        <v>0.22</v>
      </c>
      <c r="AV1322">
        <v>0.152557651991614</v>
      </c>
      <c r="AW1322">
        <v>0</v>
      </c>
      <c r="AX1322">
        <v>0.08</v>
      </c>
      <c r="AY1322">
        <v>0.17</v>
      </c>
      <c r="AZ1322">
        <v>0.111988950276243</v>
      </c>
      <c r="BA1322">
        <v>0</v>
      </c>
      <c r="BB1322">
        <v>0.12</v>
      </c>
      <c r="BC1322">
        <v>0.24</v>
      </c>
      <c r="BD1322">
        <v>0.184654088050314</v>
      </c>
      <c r="BE1322">
        <v>0.02</v>
      </c>
      <c r="BF1322">
        <v>7.0000000000000007E-2</v>
      </c>
      <c r="BG1322">
        <v>0.21</v>
      </c>
      <c r="BH1322">
        <v>0.41063829787234002</v>
      </c>
      <c r="BI1322">
        <v>0.05</v>
      </c>
      <c r="BJ1322">
        <v>0.13</v>
      </c>
      <c r="BK1322">
        <v>0.22</v>
      </c>
      <c r="BL1322">
        <v>0.18682926829268301</v>
      </c>
    </row>
    <row r="1323" spans="1:64" x14ac:dyDescent="0.25">
      <c r="A1323" s="15" t="str">
        <f t="shared" si="40"/>
        <v>Negative Earners (last 4 qtrs)--38442</v>
      </c>
      <c r="B1323" s="15" t="str">
        <f t="shared" si="41"/>
        <v>Negative Earners (last 4 qtrs)</v>
      </c>
      <c r="C1323">
        <v>17</v>
      </c>
      <c r="D1323" s="22">
        <v>38442</v>
      </c>
      <c r="F1323">
        <v>0</v>
      </c>
      <c r="H1323">
        <v>0</v>
      </c>
      <c r="J1323">
        <v>3.6945812807881802</v>
      </c>
      <c r="L1323">
        <v>30</v>
      </c>
      <c r="N1323">
        <v>4.7117662542774399</v>
      </c>
      <c r="P1323">
        <v>358</v>
      </c>
      <c r="R1323">
        <v>4.3478260869565197</v>
      </c>
      <c r="T1323">
        <v>1</v>
      </c>
      <c r="V1323">
        <v>5.4704595185995597</v>
      </c>
      <c r="X1323">
        <v>25</v>
      </c>
      <c r="Z1323">
        <v>1.2987012987013</v>
      </c>
      <c r="AB1323">
        <v>1</v>
      </c>
      <c r="AD1323">
        <v>0</v>
      </c>
      <c r="AF1323">
        <v>0</v>
      </c>
      <c r="AH1323">
        <v>0</v>
      </c>
      <c r="AI1323"/>
      <c r="AJ1323">
        <v>0</v>
      </c>
      <c r="AK1323"/>
      <c r="AL1323">
        <v>4.3478260869565197</v>
      </c>
      <c r="AN1323">
        <v>3</v>
      </c>
      <c r="AP1323">
        <v>1.7595307917888601</v>
      </c>
      <c r="AR1323">
        <v>6</v>
      </c>
      <c r="AT1323">
        <v>2.8865979381443299</v>
      </c>
      <c r="AV1323">
        <v>14</v>
      </c>
      <c r="AX1323">
        <v>3.27868852459016</v>
      </c>
      <c r="AZ1323">
        <v>6</v>
      </c>
      <c r="BB1323">
        <v>5.5900621118012399</v>
      </c>
      <c r="BD1323">
        <v>9</v>
      </c>
      <c r="BF1323">
        <v>8.5106382978723403</v>
      </c>
      <c r="BH1323">
        <v>4</v>
      </c>
      <c r="BJ1323">
        <v>7.2</v>
      </c>
      <c r="BL1323">
        <v>9</v>
      </c>
    </row>
    <row r="1324" spans="1:64" x14ac:dyDescent="0.25">
      <c r="A1324" s="15" t="str">
        <f t="shared" si="40"/>
        <v>Noncore Funding / Liab--38442</v>
      </c>
      <c r="B1324" s="15" t="str">
        <f t="shared" si="41"/>
        <v>Noncore Funding / Liab</v>
      </c>
      <c r="C1324">
        <v>18</v>
      </c>
      <c r="D1324" s="22">
        <v>38442</v>
      </c>
      <c r="E1324">
        <v>11.7382483506686</v>
      </c>
      <c r="F1324">
        <v>15.669524507267599</v>
      </c>
      <c r="G1324">
        <v>23.9799008777503</v>
      </c>
      <c r="H1324">
        <v>19.590426067108201</v>
      </c>
      <c r="I1324">
        <v>10.4683215852753</v>
      </c>
      <c r="J1324">
        <v>16.316359479120301</v>
      </c>
      <c r="K1324">
        <v>25.161678711537299</v>
      </c>
      <c r="L1324">
        <v>19.444939449745899</v>
      </c>
      <c r="M1324">
        <v>12.5259713294201</v>
      </c>
      <c r="N1324">
        <v>19.772133671566401</v>
      </c>
      <c r="O1324">
        <v>29.0338920370442</v>
      </c>
      <c r="P1324">
        <v>22.804522201596601</v>
      </c>
      <c r="Q1324">
        <v>12.098761811323101</v>
      </c>
      <c r="R1324">
        <v>17.673174943597999</v>
      </c>
      <c r="S1324">
        <v>20.411701621945699</v>
      </c>
      <c r="T1324">
        <v>17.2946783767112</v>
      </c>
      <c r="U1324">
        <v>9.7323059106498597</v>
      </c>
      <c r="V1324">
        <v>16.611064776202401</v>
      </c>
      <c r="W1324">
        <v>25.819014315878501</v>
      </c>
      <c r="X1324">
        <v>19.643638330522698</v>
      </c>
      <c r="Y1324">
        <v>12.0164371507582</v>
      </c>
      <c r="Z1324">
        <v>15.7016639670152</v>
      </c>
      <c r="AA1324">
        <v>23.446802014959498</v>
      </c>
      <c r="AB1324">
        <v>19.8760958950269</v>
      </c>
      <c r="AC1324">
        <v>9.7145205170794906</v>
      </c>
      <c r="AD1324">
        <v>14.4278681187528</v>
      </c>
      <c r="AE1324">
        <v>22.3821784901737</v>
      </c>
      <c r="AF1324">
        <v>17.340342471330999</v>
      </c>
      <c r="AG1324">
        <v>12.4722295623239</v>
      </c>
      <c r="AH1324">
        <v>16.808349500532302</v>
      </c>
      <c r="AI1324">
        <v>25.493234787589898</v>
      </c>
      <c r="AJ1324">
        <v>22.238456548063098</v>
      </c>
      <c r="AK1324">
        <v>9.7323970696439392</v>
      </c>
      <c r="AL1324">
        <v>15.5335031961021</v>
      </c>
      <c r="AM1324">
        <v>25.094132737504101</v>
      </c>
      <c r="AN1324">
        <v>20.775421957656999</v>
      </c>
      <c r="AO1324">
        <v>9.7115219996575899</v>
      </c>
      <c r="AP1324">
        <v>14.717180406619701</v>
      </c>
      <c r="AQ1324">
        <v>21.493223983597499</v>
      </c>
      <c r="AR1324">
        <v>16.655152265965</v>
      </c>
      <c r="AS1324">
        <v>11.989780761689699</v>
      </c>
      <c r="AT1324">
        <v>18.643799933962299</v>
      </c>
      <c r="AU1324">
        <v>27.032610883936101</v>
      </c>
      <c r="AV1324">
        <v>21.640492970042899</v>
      </c>
      <c r="AW1324">
        <v>9.6993831221667399</v>
      </c>
      <c r="AX1324">
        <v>14.8171368861024</v>
      </c>
      <c r="AY1324">
        <v>21.6795687108255</v>
      </c>
      <c r="AZ1324">
        <v>17.563322385313398</v>
      </c>
      <c r="BA1324">
        <v>9.4628634932394906</v>
      </c>
      <c r="BB1324">
        <v>16.8639749117993</v>
      </c>
      <c r="BC1324">
        <v>25.8900536817583</v>
      </c>
      <c r="BD1324">
        <v>20.1131901005858</v>
      </c>
      <c r="BE1324">
        <v>7.4205671796178398</v>
      </c>
      <c r="BF1324">
        <v>20.351864735521701</v>
      </c>
      <c r="BG1324">
        <v>33.689864343654399</v>
      </c>
      <c r="BH1324">
        <v>26.5754286465205</v>
      </c>
      <c r="BI1324">
        <v>10.9655430059927</v>
      </c>
      <c r="BJ1324">
        <v>19.974132648251199</v>
      </c>
      <c r="BK1324">
        <v>31.547192923845401</v>
      </c>
      <c r="BL1324">
        <v>23.2446723981476</v>
      </c>
    </row>
    <row r="1325" spans="1:64" x14ac:dyDescent="0.25">
      <c r="A1325" s="15" t="str">
        <f t="shared" si="40"/>
        <v>Brokered Dep / Liab--38442</v>
      </c>
      <c r="B1325" s="15" t="str">
        <f t="shared" si="41"/>
        <v>Brokered Dep / Liab</v>
      </c>
      <c r="C1325">
        <v>19</v>
      </c>
      <c r="D1325" s="22">
        <v>38442</v>
      </c>
      <c r="E1325">
        <v>0</v>
      </c>
      <c r="F1325">
        <v>0</v>
      </c>
      <c r="G1325">
        <v>0</v>
      </c>
      <c r="H1325">
        <v>1.54422492373649</v>
      </c>
      <c r="I1325">
        <v>0</v>
      </c>
      <c r="J1325">
        <v>0</v>
      </c>
      <c r="K1325">
        <v>2.02446212514347</v>
      </c>
      <c r="L1325">
        <v>2.3489719278249601</v>
      </c>
      <c r="M1325">
        <v>0</v>
      </c>
      <c r="N1325">
        <v>0</v>
      </c>
      <c r="O1325">
        <v>0.71099021841519205</v>
      </c>
      <c r="P1325">
        <v>2.0023006019268399</v>
      </c>
      <c r="Q1325">
        <v>0</v>
      </c>
      <c r="R1325">
        <v>0</v>
      </c>
      <c r="S1325">
        <v>0</v>
      </c>
      <c r="T1325">
        <v>0.444732586181106</v>
      </c>
      <c r="U1325">
        <v>0</v>
      </c>
      <c r="V1325">
        <v>0</v>
      </c>
      <c r="W1325">
        <v>2.64912084026802</v>
      </c>
      <c r="X1325">
        <v>2.8776106915163799</v>
      </c>
      <c r="Y1325">
        <v>0</v>
      </c>
      <c r="Z1325">
        <v>0</v>
      </c>
      <c r="AA1325">
        <v>0</v>
      </c>
      <c r="AB1325">
        <v>1.58585939900533</v>
      </c>
      <c r="AC1325">
        <v>0</v>
      </c>
      <c r="AD1325">
        <v>0</v>
      </c>
      <c r="AE1325">
        <v>0</v>
      </c>
      <c r="AF1325">
        <v>1.5214730849843401</v>
      </c>
      <c r="AG1325">
        <v>0</v>
      </c>
      <c r="AH1325">
        <v>0</v>
      </c>
      <c r="AI1325">
        <v>0.75185254948338598</v>
      </c>
      <c r="AJ1325">
        <v>1.8694065727279401</v>
      </c>
      <c r="AK1325">
        <v>0</v>
      </c>
      <c r="AL1325">
        <v>0</v>
      </c>
      <c r="AM1325">
        <v>3.9162707387786702</v>
      </c>
      <c r="AN1325">
        <v>3.48136075919053</v>
      </c>
      <c r="AO1325">
        <v>0</v>
      </c>
      <c r="AP1325">
        <v>0</v>
      </c>
      <c r="AQ1325">
        <v>0.52028589447130502</v>
      </c>
      <c r="AR1325">
        <v>1.47141810913562</v>
      </c>
      <c r="AS1325">
        <v>0</v>
      </c>
      <c r="AT1325">
        <v>0</v>
      </c>
      <c r="AU1325">
        <v>3.5776869158878499</v>
      </c>
      <c r="AV1325">
        <v>3.17065183021777</v>
      </c>
      <c r="AW1325">
        <v>0</v>
      </c>
      <c r="AX1325">
        <v>0</v>
      </c>
      <c r="AY1325">
        <v>0.74721434046591395</v>
      </c>
      <c r="AZ1325">
        <v>1.4654807506997201</v>
      </c>
      <c r="BA1325">
        <v>0</v>
      </c>
      <c r="BB1325">
        <v>0</v>
      </c>
      <c r="BC1325">
        <v>3.9416728529878999</v>
      </c>
      <c r="BD1325">
        <v>3.6378296000582702</v>
      </c>
      <c r="BE1325">
        <v>0</v>
      </c>
      <c r="BF1325">
        <v>0</v>
      </c>
      <c r="BG1325">
        <v>1.5628863532409401</v>
      </c>
      <c r="BH1325">
        <v>3.0221122466283101</v>
      </c>
      <c r="BI1325">
        <v>0</v>
      </c>
      <c r="BJ1325">
        <v>0</v>
      </c>
      <c r="BK1325">
        <v>8.2910678418460506</v>
      </c>
      <c r="BL1325">
        <v>4.7787559203209398</v>
      </c>
    </row>
    <row r="1326" spans="1:64" x14ac:dyDescent="0.25">
      <c r="A1326" s="15" t="str">
        <f t="shared" si="40"/>
        <v>Liquid Assets / Assets--38442</v>
      </c>
      <c r="B1326" s="15" t="str">
        <f t="shared" si="41"/>
        <v>Liquid Assets / Assets</v>
      </c>
      <c r="C1326">
        <v>20</v>
      </c>
      <c r="D1326" s="22">
        <v>38442</v>
      </c>
      <c r="E1326">
        <v>8.3913289632547201</v>
      </c>
      <c r="F1326">
        <v>14.1641889187787</v>
      </c>
      <c r="G1326">
        <v>26.301313538721899</v>
      </c>
      <c r="H1326">
        <v>18.603926443097201</v>
      </c>
      <c r="I1326">
        <v>7.9296550296215402</v>
      </c>
      <c r="J1326">
        <v>14.8003491171233</v>
      </c>
      <c r="K1326">
        <v>25.533733638865701</v>
      </c>
      <c r="L1326">
        <v>17.7030838296245</v>
      </c>
      <c r="M1326">
        <v>8.6192076021644208</v>
      </c>
      <c r="N1326">
        <v>15.8159608805961</v>
      </c>
      <c r="O1326">
        <v>26.719972828962799</v>
      </c>
      <c r="P1326">
        <v>18.806298677602999</v>
      </c>
      <c r="Q1326">
        <v>15.6969882182016</v>
      </c>
      <c r="R1326">
        <v>22.980729197644699</v>
      </c>
      <c r="S1326">
        <v>33.656312559434497</v>
      </c>
      <c r="T1326">
        <v>25.2558782256867</v>
      </c>
      <c r="U1326">
        <v>7.8345565309717697</v>
      </c>
      <c r="V1326">
        <v>14.621219783554199</v>
      </c>
      <c r="W1326">
        <v>24.295036122116102</v>
      </c>
      <c r="X1326">
        <v>17.216215482157398</v>
      </c>
      <c r="Y1326">
        <v>8.6588875310442699</v>
      </c>
      <c r="Z1326">
        <v>14.7442950213856</v>
      </c>
      <c r="AA1326">
        <v>26.1377455135055</v>
      </c>
      <c r="AB1326">
        <v>18.138831518302698</v>
      </c>
      <c r="AC1326">
        <v>8.1395176502997906</v>
      </c>
      <c r="AD1326">
        <v>14.564031076279701</v>
      </c>
      <c r="AE1326">
        <v>27.822716643423199</v>
      </c>
      <c r="AF1326">
        <v>18.368420471699299</v>
      </c>
      <c r="AG1326">
        <v>6.53539265838989</v>
      </c>
      <c r="AH1326">
        <v>13.3961716006063</v>
      </c>
      <c r="AI1326">
        <v>24.905789072401902</v>
      </c>
      <c r="AJ1326">
        <v>17.7718047744325</v>
      </c>
      <c r="AK1326">
        <v>9.2443245858272896</v>
      </c>
      <c r="AL1326">
        <v>17.896567061582601</v>
      </c>
      <c r="AM1326">
        <v>27.475267115156299</v>
      </c>
      <c r="AN1326">
        <v>18.604141790439101</v>
      </c>
      <c r="AO1326">
        <v>9.8120239049209808</v>
      </c>
      <c r="AP1326">
        <v>18.2253851374977</v>
      </c>
      <c r="AQ1326">
        <v>28.6232303359951</v>
      </c>
      <c r="AR1326">
        <v>20.650969094735402</v>
      </c>
      <c r="AS1326">
        <v>6.7032541776605097</v>
      </c>
      <c r="AT1326">
        <v>12.0852905732766</v>
      </c>
      <c r="AU1326">
        <v>20.0147710487445</v>
      </c>
      <c r="AV1326">
        <v>14.303863928203899</v>
      </c>
      <c r="AW1326">
        <v>9.2085424446195407</v>
      </c>
      <c r="AX1326">
        <v>17.391703798980199</v>
      </c>
      <c r="AY1326">
        <v>26.136514768124201</v>
      </c>
      <c r="AZ1326">
        <v>18.809995324271799</v>
      </c>
      <c r="BA1326">
        <v>7.6431324621603798</v>
      </c>
      <c r="BB1326">
        <v>14.642445871502501</v>
      </c>
      <c r="BC1326">
        <v>23.338682326698301</v>
      </c>
      <c r="BD1326">
        <v>16.850989526996301</v>
      </c>
      <c r="BE1326">
        <v>8.9653870059340495</v>
      </c>
      <c r="BF1326">
        <v>17.8314199659522</v>
      </c>
      <c r="BG1326">
        <v>29.3030829841456</v>
      </c>
      <c r="BH1326">
        <v>22.2134958655042</v>
      </c>
      <c r="BI1326">
        <v>6.6545697641104002</v>
      </c>
      <c r="BJ1326">
        <v>11.2280153639755</v>
      </c>
      <c r="BK1326">
        <v>19.6518447821583</v>
      </c>
      <c r="BL1326">
        <v>14.9958170909928</v>
      </c>
    </row>
    <row r="1327" spans="1:64" x14ac:dyDescent="0.25">
      <c r="A1327" s="15" t="str">
        <f t="shared" si="40"/>
        <v>Net Loan Growth (last 4 qtrs)--38442</v>
      </c>
      <c r="B1327" s="15" t="str">
        <f t="shared" si="41"/>
        <v>Net Loan Growth (last 4 qtrs)</v>
      </c>
      <c r="C1327">
        <v>21</v>
      </c>
      <c r="D1327" s="22">
        <v>38442</v>
      </c>
      <c r="E1327">
        <v>1.86</v>
      </c>
      <c r="F1327">
        <v>7.89</v>
      </c>
      <c r="G1327">
        <v>17.074999999999999</v>
      </c>
      <c r="H1327">
        <v>9.7956626506024094</v>
      </c>
      <c r="I1327">
        <v>3.2825000000000002</v>
      </c>
      <c r="J1327">
        <v>9.0549999999999997</v>
      </c>
      <c r="K1327">
        <v>16.445</v>
      </c>
      <c r="L1327">
        <v>11.2405316455696</v>
      </c>
      <c r="M1327">
        <v>2.39</v>
      </c>
      <c r="N1327">
        <v>9.27</v>
      </c>
      <c r="O1327">
        <v>18.559999999999999</v>
      </c>
      <c r="P1327">
        <v>13.7624226591503</v>
      </c>
      <c r="Q1327">
        <v>1.335</v>
      </c>
      <c r="R1327">
        <v>3.97</v>
      </c>
      <c r="S1327">
        <v>7.48</v>
      </c>
      <c r="T1327">
        <v>4.0191304347826096</v>
      </c>
      <c r="U1327">
        <v>3.3</v>
      </c>
      <c r="V1327">
        <v>10.195</v>
      </c>
      <c r="W1327">
        <v>17.822500000000002</v>
      </c>
      <c r="X1327">
        <v>12.2522297297297</v>
      </c>
      <c r="Y1327">
        <v>4.58</v>
      </c>
      <c r="Z1327">
        <v>9.84</v>
      </c>
      <c r="AA1327">
        <v>15.7</v>
      </c>
      <c r="AB1327">
        <v>14.447922077922099</v>
      </c>
      <c r="AC1327">
        <v>4.0975000000000001</v>
      </c>
      <c r="AD1327">
        <v>8.9049999999999994</v>
      </c>
      <c r="AE1327">
        <v>14.03</v>
      </c>
      <c r="AF1327">
        <v>11.8740816326531</v>
      </c>
      <c r="AG1327">
        <v>1.49</v>
      </c>
      <c r="AH1327">
        <v>7.4550000000000001</v>
      </c>
      <c r="AI1327">
        <v>15.5175</v>
      </c>
      <c r="AJ1327">
        <v>6.8834883720930202</v>
      </c>
      <c r="AK1327">
        <v>3.63</v>
      </c>
      <c r="AL1327">
        <v>9.06</v>
      </c>
      <c r="AM1327">
        <v>16.829999999999998</v>
      </c>
      <c r="AN1327">
        <v>12.7546376811594</v>
      </c>
      <c r="AO1327">
        <v>1.67</v>
      </c>
      <c r="AP1327">
        <v>7.41</v>
      </c>
      <c r="AQ1327">
        <v>12.95</v>
      </c>
      <c r="AR1327">
        <v>8.2751940298507503</v>
      </c>
      <c r="AS1327">
        <v>5.83</v>
      </c>
      <c r="AT1327">
        <v>12.13</v>
      </c>
      <c r="AU1327">
        <v>19.239999999999998</v>
      </c>
      <c r="AV1327">
        <v>14.1334591194969</v>
      </c>
      <c r="AW1327">
        <v>2.7650000000000001</v>
      </c>
      <c r="AX1327">
        <v>8.86</v>
      </c>
      <c r="AY1327">
        <v>15.525</v>
      </c>
      <c r="AZ1327">
        <v>10.1258563535912</v>
      </c>
      <c r="BA1327">
        <v>2.8224999999999998</v>
      </c>
      <c r="BB1327">
        <v>9.76</v>
      </c>
      <c r="BC1327">
        <v>19.892499999999998</v>
      </c>
      <c r="BD1327">
        <v>15.392179487179501</v>
      </c>
      <c r="BE1327">
        <v>-2.7425000000000002</v>
      </c>
      <c r="BF1327">
        <v>7.72</v>
      </c>
      <c r="BG1327">
        <v>12.98</v>
      </c>
      <c r="BH1327">
        <v>16.113181818181801</v>
      </c>
      <c r="BI1327">
        <v>6.17</v>
      </c>
      <c r="BJ1327">
        <v>14.324999999999999</v>
      </c>
      <c r="BK1327">
        <v>22.137499999999999</v>
      </c>
      <c r="BL1327">
        <v>20.499416666666701</v>
      </c>
    </row>
    <row r="1328" spans="1:64" x14ac:dyDescent="0.25">
      <c r="A1328" s="15" t="str">
        <f t="shared" si="40"/>
        <v>Banks w/ Loan Growth (last 4 qtrs)--38442</v>
      </c>
      <c r="B1328" s="15" t="str">
        <f t="shared" si="41"/>
        <v>Banks w/ Loan Growth (last 4 qtrs)</v>
      </c>
      <c r="C1328">
        <v>22</v>
      </c>
      <c r="D1328" s="22">
        <v>38442</v>
      </c>
      <c r="F1328">
        <v>82.142857142857096</v>
      </c>
      <c r="J1328">
        <v>83.620689655172399</v>
      </c>
      <c r="N1328">
        <v>80.613319294551204</v>
      </c>
      <c r="R1328">
        <v>78.260869565217405</v>
      </c>
      <c r="V1328">
        <v>83.369803063457297</v>
      </c>
      <c r="Z1328">
        <v>87.012987012986997</v>
      </c>
      <c r="AD1328">
        <v>85.858585858585897</v>
      </c>
      <c r="AH1328">
        <v>77.906976744186096</v>
      </c>
      <c r="AI1328"/>
      <c r="AK1328"/>
      <c r="AL1328">
        <v>86.956521739130395</v>
      </c>
      <c r="AP1328">
        <v>82.111436950146597</v>
      </c>
      <c r="AT1328">
        <v>89.896907216494895</v>
      </c>
      <c r="AX1328">
        <v>87.431693989070993</v>
      </c>
      <c r="BB1328">
        <v>81.987577639751507</v>
      </c>
      <c r="BF1328">
        <v>61.702127659574501</v>
      </c>
      <c r="BJ1328">
        <v>82.4</v>
      </c>
    </row>
    <row r="1329" spans="1:64" x14ac:dyDescent="0.25">
      <c r="A1329" s="15" t="str">
        <f t="shared" si="40"/>
        <v>Equity / Assets--38533</v>
      </c>
      <c r="B1329" s="15" t="str">
        <f t="shared" si="41"/>
        <v>Equity / Assets</v>
      </c>
      <c r="C1329">
        <v>1</v>
      </c>
      <c r="D1329" s="22">
        <v>38533</v>
      </c>
      <c r="E1329">
        <v>9.1559300153723697</v>
      </c>
      <c r="F1329">
        <v>9.9900448515872</v>
      </c>
      <c r="G1329">
        <v>11.312550470961201</v>
      </c>
      <c r="H1329">
        <v>10.6569642869372</v>
      </c>
      <c r="I1329">
        <v>8.5615841564592596</v>
      </c>
      <c r="J1329">
        <v>9.9405847762502209</v>
      </c>
      <c r="K1329">
        <v>11.8190479251751</v>
      </c>
      <c r="L1329">
        <v>10.6849594634035</v>
      </c>
      <c r="M1329">
        <v>8.4144677601316307</v>
      </c>
      <c r="N1329">
        <v>9.8127288832451995</v>
      </c>
      <c r="O1329">
        <v>12.229416157408201</v>
      </c>
      <c r="P1329">
        <v>11.0728873784381</v>
      </c>
      <c r="Q1329">
        <v>9.6470554901372392</v>
      </c>
      <c r="R1329">
        <v>10.248165731549401</v>
      </c>
      <c r="S1329">
        <v>11.493075969682</v>
      </c>
      <c r="T1329">
        <v>11.133144424882</v>
      </c>
      <c r="U1329">
        <v>8.3741245575721095</v>
      </c>
      <c r="V1329">
        <v>9.7856986660835297</v>
      </c>
      <c r="W1329">
        <v>11.435466246992601</v>
      </c>
      <c r="X1329">
        <v>10.369167959992</v>
      </c>
      <c r="Y1329">
        <v>8.781659959492</v>
      </c>
      <c r="Z1329">
        <v>9.7586799117859506</v>
      </c>
      <c r="AA1329">
        <v>11.2321163997825</v>
      </c>
      <c r="AB1329">
        <v>11.129750139977</v>
      </c>
      <c r="AC1329">
        <v>8.5671508572909296</v>
      </c>
      <c r="AD1329">
        <v>9.8549172594915699</v>
      </c>
      <c r="AE1329">
        <v>11.616249673088699</v>
      </c>
      <c r="AF1329">
        <v>10.5149142822549</v>
      </c>
      <c r="AG1329">
        <v>9.3292287385909596</v>
      </c>
      <c r="AH1329">
        <v>11.1459854303996</v>
      </c>
      <c r="AI1329">
        <v>15.2955994186227</v>
      </c>
      <c r="AJ1329">
        <v>13.357697367890699</v>
      </c>
      <c r="AK1329">
        <v>8.3606609666735707</v>
      </c>
      <c r="AL1329">
        <v>10.1166308476765</v>
      </c>
      <c r="AM1329">
        <v>11.5901569928618</v>
      </c>
      <c r="AN1329">
        <v>10.6124834877794</v>
      </c>
      <c r="AO1329">
        <v>8.8359563829591004</v>
      </c>
      <c r="AP1329">
        <v>10.259285407755</v>
      </c>
      <c r="AQ1329">
        <v>12.345892383915199</v>
      </c>
      <c r="AR1329">
        <v>11.023342921862399</v>
      </c>
      <c r="AS1329">
        <v>8.3395136236378704</v>
      </c>
      <c r="AT1329">
        <v>9.6173014189927297</v>
      </c>
      <c r="AU1329">
        <v>11.100523371828</v>
      </c>
      <c r="AV1329">
        <v>10.0379073937398</v>
      </c>
      <c r="AW1329">
        <v>8.2204353338580702</v>
      </c>
      <c r="AX1329">
        <v>9.6843012045977908</v>
      </c>
      <c r="AY1329">
        <v>11.1017300321456</v>
      </c>
      <c r="AZ1329">
        <v>10.0614977828197</v>
      </c>
      <c r="BA1329">
        <v>8.6633563601359302</v>
      </c>
      <c r="BB1329">
        <v>10.087405049031901</v>
      </c>
      <c r="BC1329">
        <v>11.668414231601</v>
      </c>
      <c r="BD1329">
        <v>10.868057723317801</v>
      </c>
      <c r="BE1329">
        <v>9.0312476559336599</v>
      </c>
      <c r="BF1329">
        <v>10.0061961709069</v>
      </c>
      <c r="BG1329">
        <v>15.533463480594101</v>
      </c>
      <c r="BH1329">
        <v>16.3437321385457</v>
      </c>
      <c r="BI1329">
        <v>8.2777621845187994</v>
      </c>
      <c r="BJ1329">
        <v>9.5373154729360294</v>
      </c>
      <c r="BK1329">
        <v>10.8982526392428</v>
      </c>
      <c r="BL1329">
        <v>10.3864899614307</v>
      </c>
    </row>
    <row r="1330" spans="1:64" x14ac:dyDescent="0.25">
      <c r="A1330" s="15" t="str">
        <f t="shared" si="40"/>
        <v>Total Risk Based Capital Ratio--38533</v>
      </c>
      <c r="B1330" s="15" t="str">
        <f t="shared" si="41"/>
        <v>Total Risk Based Capital Ratio</v>
      </c>
      <c r="C1330">
        <v>2</v>
      </c>
      <c r="D1330" s="22">
        <v>38533</v>
      </c>
      <c r="E1330">
        <v>12.487500000000001</v>
      </c>
      <c r="F1330">
        <v>14.255000000000001</v>
      </c>
      <c r="G1330">
        <v>17.190000000000001</v>
      </c>
      <c r="H1330">
        <v>15.868124999999999</v>
      </c>
      <c r="I1330">
        <v>11.645</v>
      </c>
      <c r="J1330">
        <v>13.94</v>
      </c>
      <c r="K1330">
        <v>17.61</v>
      </c>
      <c r="L1330">
        <v>15.5385895806861</v>
      </c>
      <c r="M1330">
        <v>11.9175</v>
      </c>
      <c r="N1330">
        <v>14.57</v>
      </c>
      <c r="O1330">
        <v>19.3125</v>
      </c>
      <c r="P1330">
        <v>17.438183292781801</v>
      </c>
      <c r="Q1330">
        <v>13.865</v>
      </c>
      <c r="R1330">
        <v>15.34</v>
      </c>
      <c r="S1330">
        <v>18.975000000000001</v>
      </c>
      <c r="T1330">
        <v>17.300434782608701</v>
      </c>
      <c r="U1330">
        <v>11.3</v>
      </c>
      <c r="V1330">
        <v>13.44</v>
      </c>
      <c r="W1330">
        <v>16.23</v>
      </c>
      <c r="X1330">
        <v>14.7476870748299</v>
      </c>
      <c r="Y1330">
        <v>12.3</v>
      </c>
      <c r="Z1330">
        <v>13.95</v>
      </c>
      <c r="AA1330">
        <v>17.524999999999999</v>
      </c>
      <c r="AB1330">
        <v>16.269746835443001</v>
      </c>
      <c r="AC1330">
        <v>11.63</v>
      </c>
      <c r="AD1330">
        <v>14.61</v>
      </c>
      <c r="AE1330">
        <v>17.8</v>
      </c>
      <c r="AF1330">
        <v>15.9424742268041</v>
      </c>
      <c r="AG1330">
        <v>12.53</v>
      </c>
      <c r="AH1330">
        <v>16.48</v>
      </c>
      <c r="AI1330">
        <v>22.72</v>
      </c>
      <c r="AJ1330">
        <v>19.7016279069767</v>
      </c>
      <c r="AK1330">
        <v>12.305</v>
      </c>
      <c r="AL1330">
        <v>14.89</v>
      </c>
      <c r="AM1330">
        <v>18.8</v>
      </c>
      <c r="AN1330">
        <v>16.1332352941176</v>
      </c>
      <c r="AO1330">
        <v>12.18</v>
      </c>
      <c r="AP1330">
        <v>14.84</v>
      </c>
      <c r="AQ1330">
        <v>19.059999999999999</v>
      </c>
      <c r="AR1330">
        <v>16.582094395280201</v>
      </c>
      <c r="AS1330">
        <v>11.11</v>
      </c>
      <c r="AT1330">
        <v>12.75</v>
      </c>
      <c r="AU1330">
        <v>15.17</v>
      </c>
      <c r="AV1330">
        <v>13.8036637931034</v>
      </c>
      <c r="AW1330">
        <v>12.7125</v>
      </c>
      <c r="AX1330">
        <v>14.62</v>
      </c>
      <c r="AY1330">
        <v>18.497499999999999</v>
      </c>
      <c r="AZ1330">
        <v>15.921744186046499</v>
      </c>
      <c r="BA1330">
        <v>11.6175</v>
      </c>
      <c r="BB1330">
        <v>13.86</v>
      </c>
      <c r="BC1330">
        <v>16.52</v>
      </c>
      <c r="BD1330">
        <v>15.3655555555556</v>
      </c>
      <c r="BE1330">
        <v>12.64</v>
      </c>
      <c r="BF1330">
        <v>15.11</v>
      </c>
      <c r="BG1330">
        <v>20.984999999999999</v>
      </c>
      <c r="BH1330">
        <v>36.009090909090901</v>
      </c>
      <c r="BI1330">
        <v>10.71</v>
      </c>
      <c r="BJ1330">
        <v>12.69</v>
      </c>
      <c r="BK1330">
        <v>15.56</v>
      </c>
      <c r="BL1330">
        <v>14.115042016806701</v>
      </c>
    </row>
    <row r="1331" spans="1:64" x14ac:dyDescent="0.25">
      <c r="A1331" s="15" t="str">
        <f t="shared" si="40"/>
        <v>Tier 1 Leverage Ratio--38533</v>
      </c>
      <c r="B1331" s="15" t="str">
        <f t="shared" si="41"/>
        <v>Tier 1 Leverage Ratio</v>
      </c>
      <c r="C1331">
        <v>3</v>
      </c>
      <c r="D1331" s="22">
        <v>38533</v>
      </c>
      <c r="E1331">
        <v>8.7475000000000005</v>
      </c>
      <c r="F1331">
        <v>9.7249999999999996</v>
      </c>
      <c r="G1331">
        <v>10.9375</v>
      </c>
      <c r="H1331">
        <v>10.400375</v>
      </c>
      <c r="I1331">
        <v>8.4450000000000003</v>
      </c>
      <c r="J1331">
        <v>9.6300000000000008</v>
      </c>
      <c r="K1331">
        <v>11.38</v>
      </c>
      <c r="L1331">
        <v>10.4563786531131</v>
      </c>
      <c r="M1331">
        <v>8.24</v>
      </c>
      <c r="N1331">
        <v>9.4700000000000006</v>
      </c>
      <c r="O1331">
        <v>11.7325</v>
      </c>
      <c r="P1331">
        <v>10.835440659637699</v>
      </c>
      <c r="Q1331">
        <v>9.2650000000000006</v>
      </c>
      <c r="R1331">
        <v>9.99</v>
      </c>
      <c r="S1331">
        <v>11.6</v>
      </c>
      <c r="T1331">
        <v>10.904782608695699</v>
      </c>
      <c r="U1331">
        <v>8.32</v>
      </c>
      <c r="V1331">
        <v>9.42</v>
      </c>
      <c r="W1331">
        <v>10.92</v>
      </c>
      <c r="X1331">
        <v>10.121995464852599</v>
      </c>
      <c r="Y1331">
        <v>8.5</v>
      </c>
      <c r="Z1331">
        <v>9.61</v>
      </c>
      <c r="AA1331">
        <v>11.09</v>
      </c>
      <c r="AB1331">
        <v>11.489367088607599</v>
      </c>
      <c r="AC1331">
        <v>8.44</v>
      </c>
      <c r="AD1331">
        <v>9.36</v>
      </c>
      <c r="AE1331">
        <v>11.37</v>
      </c>
      <c r="AF1331">
        <v>10.2756701030928</v>
      </c>
      <c r="AG1331">
        <v>9.3650000000000002</v>
      </c>
      <c r="AH1331">
        <v>11.18</v>
      </c>
      <c r="AI1331">
        <v>14.93</v>
      </c>
      <c r="AJ1331">
        <v>13.0204651162791</v>
      </c>
      <c r="AK1331">
        <v>8.4625000000000004</v>
      </c>
      <c r="AL1331">
        <v>9.7949999999999999</v>
      </c>
      <c r="AM1331">
        <v>11.865</v>
      </c>
      <c r="AN1331">
        <v>10.6283823529412</v>
      </c>
      <c r="AO1331">
        <v>8.67</v>
      </c>
      <c r="AP1331">
        <v>9.9700000000000006</v>
      </c>
      <c r="AQ1331">
        <v>12.15</v>
      </c>
      <c r="AR1331">
        <v>10.8196460176991</v>
      </c>
      <c r="AS1331">
        <v>8.2874999999999996</v>
      </c>
      <c r="AT1331">
        <v>9.26</v>
      </c>
      <c r="AU1331">
        <v>10.74</v>
      </c>
      <c r="AV1331">
        <v>9.7681681034482803</v>
      </c>
      <c r="AW1331">
        <v>8.2125000000000004</v>
      </c>
      <c r="AX1331">
        <v>9.5050000000000008</v>
      </c>
      <c r="AY1331">
        <v>10.98</v>
      </c>
      <c r="AZ1331">
        <v>9.9324418604651203</v>
      </c>
      <c r="BA1331">
        <v>8.5474999999999994</v>
      </c>
      <c r="BB1331">
        <v>9.8699999999999992</v>
      </c>
      <c r="BC1331">
        <v>11.112500000000001</v>
      </c>
      <c r="BD1331">
        <v>10.8112962962963</v>
      </c>
      <c r="BE1331">
        <v>8.6875</v>
      </c>
      <c r="BF1331">
        <v>9.92</v>
      </c>
      <c r="BG1331">
        <v>14.645</v>
      </c>
      <c r="BH1331">
        <v>65.617045454545405</v>
      </c>
      <c r="BI1331">
        <v>8.49</v>
      </c>
      <c r="BJ1331">
        <v>9.35</v>
      </c>
      <c r="BK1331">
        <v>10.82</v>
      </c>
      <c r="BL1331">
        <v>10.3852100840336</v>
      </c>
    </row>
    <row r="1332" spans="1:64" x14ac:dyDescent="0.25">
      <c r="A1332" s="15" t="str">
        <f t="shared" si="40"/>
        <v>ALLL / Nonaccrual Loans--38533</v>
      </c>
      <c r="B1332" s="15" t="str">
        <f t="shared" si="41"/>
        <v>ALLL / Nonaccrual Loans</v>
      </c>
      <c r="C1332">
        <v>4</v>
      </c>
      <c r="D1332" s="22">
        <v>38533</v>
      </c>
      <c r="E1332">
        <v>175.39738550021099</v>
      </c>
      <c r="F1332">
        <v>454.31051931528998</v>
      </c>
      <c r="G1332">
        <v>856.34414703068296</v>
      </c>
      <c r="H1332">
        <v>1314.3308271154001</v>
      </c>
      <c r="I1332">
        <v>145.18388791593699</v>
      </c>
      <c r="J1332">
        <v>332.151589242054</v>
      </c>
      <c r="K1332">
        <v>887.142857142857</v>
      </c>
      <c r="L1332">
        <v>1154.00716185851</v>
      </c>
      <c r="M1332">
        <v>145.64668208503801</v>
      </c>
      <c r="N1332">
        <v>313.85041551246502</v>
      </c>
      <c r="O1332">
        <v>812.51198465963603</v>
      </c>
      <c r="P1332">
        <v>1128.5882492772</v>
      </c>
      <c r="Q1332">
        <v>195.56541019955699</v>
      </c>
      <c r="R1332">
        <v>316.36904761904799</v>
      </c>
      <c r="S1332">
        <v>773.125</v>
      </c>
      <c r="T1332">
        <v>687.77509941150902</v>
      </c>
      <c r="U1332">
        <v>145.64625850340099</v>
      </c>
      <c r="V1332">
        <v>346.70125819980598</v>
      </c>
      <c r="W1332">
        <v>851.10209278268496</v>
      </c>
      <c r="X1332">
        <v>1025.80745364975</v>
      </c>
      <c r="Y1332">
        <v>119.825369172059</v>
      </c>
      <c r="Z1332">
        <v>285.18518518518499</v>
      </c>
      <c r="AA1332">
        <v>645.85624324451305</v>
      </c>
      <c r="AB1332">
        <v>1044.5712132915801</v>
      </c>
      <c r="AC1332">
        <v>173.16347469220199</v>
      </c>
      <c r="AD1332">
        <v>428.212290502793</v>
      </c>
      <c r="AE1332">
        <v>1353.9894319683001</v>
      </c>
      <c r="AF1332">
        <v>9062.22584945382</v>
      </c>
      <c r="AG1332">
        <v>220.634920634921</v>
      </c>
      <c r="AH1332">
        <v>524.24242424242402</v>
      </c>
      <c r="AI1332">
        <v>1947.6821192053001</v>
      </c>
      <c r="AJ1332">
        <v>2563.1165615698901</v>
      </c>
      <c r="AK1332">
        <v>106.04334542751</v>
      </c>
      <c r="AL1332">
        <v>173.497305197771</v>
      </c>
      <c r="AM1332">
        <v>547.13253956404901</v>
      </c>
      <c r="AN1332">
        <v>647.70355353596403</v>
      </c>
      <c r="AO1332">
        <v>140.40404040403999</v>
      </c>
      <c r="AP1332">
        <v>330.26315789473699</v>
      </c>
      <c r="AQ1332">
        <v>956.66666666666697</v>
      </c>
      <c r="AR1332">
        <v>1304.53224106424</v>
      </c>
      <c r="AS1332">
        <v>151.58688515390401</v>
      </c>
      <c r="AT1332">
        <v>337.60070843172701</v>
      </c>
      <c r="AU1332">
        <v>869.65202876219803</v>
      </c>
      <c r="AV1332">
        <v>1092.9822196417499</v>
      </c>
      <c r="AW1332">
        <v>125.185870418826</v>
      </c>
      <c r="AX1332">
        <v>293.63956980235997</v>
      </c>
      <c r="AY1332">
        <v>782.55693581780497</v>
      </c>
      <c r="AZ1332">
        <v>885.78345918086598</v>
      </c>
      <c r="BA1332">
        <v>117.378853571135</v>
      </c>
      <c r="BB1332">
        <v>283.36402883396698</v>
      </c>
      <c r="BC1332">
        <v>727.99830342463395</v>
      </c>
      <c r="BD1332">
        <v>1227.9656890353699</v>
      </c>
      <c r="BE1332">
        <v>234.053244599723</v>
      </c>
      <c r="BF1332">
        <v>555.686398925052</v>
      </c>
      <c r="BG1332">
        <v>1674.3599419448501</v>
      </c>
      <c r="BH1332">
        <v>1986.5377738298</v>
      </c>
      <c r="BI1332">
        <v>147.73869346733699</v>
      </c>
      <c r="BJ1332">
        <v>332.151589242054</v>
      </c>
      <c r="BK1332">
        <v>748.62385321100896</v>
      </c>
      <c r="BL1332">
        <v>1097.9629656622101</v>
      </c>
    </row>
    <row r="1333" spans="1:64" x14ac:dyDescent="0.25">
      <c r="A1333" s="15" t="str">
        <f t="shared" si="40"/>
        <v>[NCL + OREO] / [Total Loans + OREO]--38533</v>
      </c>
      <c r="B1333" s="15" t="str">
        <f t="shared" si="41"/>
        <v>[NCL + OREO] / [Total Loans + OREO]</v>
      </c>
      <c r="C1333">
        <v>5</v>
      </c>
      <c r="D1333" s="22">
        <v>38533</v>
      </c>
      <c r="E1333">
        <v>0.23294202610529799</v>
      </c>
      <c r="F1333">
        <v>0.79628195205409302</v>
      </c>
      <c r="G1333">
        <v>1.5936390806360199</v>
      </c>
      <c r="H1333">
        <v>1.0924416466108</v>
      </c>
      <c r="I1333">
        <v>0.18486252177977999</v>
      </c>
      <c r="J1333">
        <v>0.66874084040074</v>
      </c>
      <c r="K1333">
        <v>1.44005345766746</v>
      </c>
      <c r="L1333">
        <v>0.99288307257823305</v>
      </c>
      <c r="M1333">
        <v>0.180802745651052</v>
      </c>
      <c r="N1333">
        <v>0.595517000466251</v>
      </c>
      <c r="O1333">
        <v>1.3443570448878901</v>
      </c>
      <c r="P1333">
        <v>0.96812868258344897</v>
      </c>
      <c r="Q1333">
        <v>0.73969041591304696</v>
      </c>
      <c r="R1333">
        <v>1.4582815477670099</v>
      </c>
      <c r="S1333">
        <v>1.8599797376045399</v>
      </c>
      <c r="T1333">
        <v>1.5923184329261899</v>
      </c>
      <c r="U1333">
        <v>0.12914694619691799</v>
      </c>
      <c r="V1333">
        <v>0.58332198465658902</v>
      </c>
      <c r="W1333">
        <v>1.37027555554495</v>
      </c>
      <c r="X1333">
        <v>0.96453649404311703</v>
      </c>
      <c r="Y1333">
        <v>0.33405237577802099</v>
      </c>
      <c r="Z1333">
        <v>0.87450568153376396</v>
      </c>
      <c r="AA1333">
        <v>1.9328017742320001</v>
      </c>
      <c r="AB1333">
        <v>1.3191076930652901</v>
      </c>
      <c r="AC1333">
        <v>0.25471824587013803</v>
      </c>
      <c r="AD1333">
        <v>0.66383635661906604</v>
      </c>
      <c r="AE1333">
        <v>1.4258999532491801</v>
      </c>
      <c r="AF1333">
        <v>0.98810067146261105</v>
      </c>
      <c r="AG1333">
        <v>0.17870521060686101</v>
      </c>
      <c r="AH1333">
        <v>0.67299271122204196</v>
      </c>
      <c r="AI1333">
        <v>1.3211895502044599</v>
      </c>
      <c r="AJ1333">
        <v>0.86202876339788204</v>
      </c>
      <c r="AK1333">
        <v>0.32068891053021698</v>
      </c>
      <c r="AL1333">
        <v>0.78883277566191601</v>
      </c>
      <c r="AM1333">
        <v>1.3593603166446699</v>
      </c>
      <c r="AN1333">
        <v>1.0863188529950001</v>
      </c>
      <c r="AO1333">
        <v>0.190090563471703</v>
      </c>
      <c r="AP1333">
        <v>0.72216853989726904</v>
      </c>
      <c r="AQ1333">
        <v>1.4782775394790399</v>
      </c>
      <c r="AR1333">
        <v>1.07228505094879</v>
      </c>
      <c r="AS1333">
        <v>0.17617861194304299</v>
      </c>
      <c r="AT1333">
        <v>0.59527394827351299</v>
      </c>
      <c r="AU1333">
        <v>1.30013518435304</v>
      </c>
      <c r="AV1333">
        <v>0.89448669195810704</v>
      </c>
      <c r="AW1333">
        <v>0.27061814453806898</v>
      </c>
      <c r="AX1333">
        <v>0.84097798061724904</v>
      </c>
      <c r="AY1333">
        <v>1.8338313470194001</v>
      </c>
      <c r="AZ1333">
        <v>1.2320942798424099</v>
      </c>
      <c r="BA1333">
        <v>0.162463462688482</v>
      </c>
      <c r="BB1333">
        <v>0.74983151902465495</v>
      </c>
      <c r="BC1333">
        <v>1.6875901352935301</v>
      </c>
      <c r="BD1333">
        <v>1.0952708453773701</v>
      </c>
      <c r="BE1333">
        <v>0.10883841229614299</v>
      </c>
      <c r="BF1333">
        <v>0.59400971785997603</v>
      </c>
      <c r="BG1333">
        <v>1.01326954539085</v>
      </c>
      <c r="BH1333">
        <v>0.90189205446312304</v>
      </c>
      <c r="BI1333">
        <v>7.6209463405172595E-2</v>
      </c>
      <c r="BJ1333">
        <v>0.39684752714653898</v>
      </c>
      <c r="BK1333">
        <v>0.90835537813797396</v>
      </c>
      <c r="BL1333">
        <v>0.729455353819357</v>
      </c>
    </row>
    <row r="1334" spans="1:64" x14ac:dyDescent="0.25">
      <c r="A1334" s="15" t="str">
        <f t="shared" si="40"/>
        <v>[Noncurrent + Delinquent Loans] / [Capital + ALLL]--38533</v>
      </c>
      <c r="B1334" s="15" t="str">
        <f t="shared" si="41"/>
        <v>[Noncurrent + Delinquent Loans] / [Capital + ALLL]</v>
      </c>
      <c r="C1334">
        <v>6</v>
      </c>
      <c r="D1334" s="22">
        <v>38533</v>
      </c>
      <c r="E1334">
        <v>4.4284629520577798</v>
      </c>
      <c r="F1334">
        <v>9.1687011766016493</v>
      </c>
      <c r="G1334">
        <v>14.4014765552866</v>
      </c>
      <c r="H1334">
        <v>12.0001944646362</v>
      </c>
      <c r="I1334">
        <v>4.5865568090943096</v>
      </c>
      <c r="J1334">
        <v>9.4323720180292394</v>
      </c>
      <c r="K1334">
        <v>16.793991834000799</v>
      </c>
      <c r="L1334">
        <v>12.135086639648399</v>
      </c>
      <c r="M1334">
        <v>3.1700563673746198</v>
      </c>
      <c r="N1334">
        <v>7.6273893431575104</v>
      </c>
      <c r="O1334">
        <v>14.8089376425752</v>
      </c>
      <c r="P1334">
        <v>10.243722812098101</v>
      </c>
      <c r="Q1334">
        <v>8.7967590685478996</v>
      </c>
      <c r="R1334">
        <v>13.167789440701901</v>
      </c>
      <c r="S1334">
        <v>18.524743072065601</v>
      </c>
      <c r="T1334">
        <v>16.947657184277901</v>
      </c>
      <c r="U1334">
        <v>4.2976522085157196</v>
      </c>
      <c r="V1334">
        <v>9.1575091575091605</v>
      </c>
      <c r="W1334">
        <v>17.055872686386401</v>
      </c>
      <c r="X1334">
        <v>12.4596915515375</v>
      </c>
      <c r="Y1334">
        <v>5.5066840327823297</v>
      </c>
      <c r="Z1334">
        <v>11.889675736116301</v>
      </c>
      <c r="AA1334">
        <v>18.2187275858068</v>
      </c>
      <c r="AB1334">
        <v>14.4939421031353</v>
      </c>
      <c r="AC1334">
        <v>5.9367926900829904</v>
      </c>
      <c r="AD1334">
        <v>9.7826086956521703</v>
      </c>
      <c r="AE1334">
        <v>13.691437802907901</v>
      </c>
      <c r="AF1334">
        <v>11.788622334487201</v>
      </c>
      <c r="AG1334">
        <v>3.0047006766181701</v>
      </c>
      <c r="AH1334">
        <v>6.7104564738402201</v>
      </c>
      <c r="AI1334">
        <v>11.1159558911639</v>
      </c>
      <c r="AJ1334">
        <v>7.9130696942961096</v>
      </c>
      <c r="AK1334">
        <v>5.1975316690051203</v>
      </c>
      <c r="AL1334">
        <v>10.516725294375799</v>
      </c>
      <c r="AM1334">
        <v>21.2818668309258</v>
      </c>
      <c r="AN1334">
        <v>14.2366421785451</v>
      </c>
      <c r="AO1334">
        <v>4.6431217584588804</v>
      </c>
      <c r="AP1334">
        <v>9.1872561768530598</v>
      </c>
      <c r="AQ1334">
        <v>17.028231797919801</v>
      </c>
      <c r="AR1334">
        <v>12.0515938513044</v>
      </c>
      <c r="AS1334">
        <v>4.5839278430024697</v>
      </c>
      <c r="AT1334">
        <v>9.5895582443279803</v>
      </c>
      <c r="AU1334">
        <v>17.199212030825699</v>
      </c>
      <c r="AV1334">
        <v>12.212116661902501</v>
      </c>
      <c r="AW1334">
        <v>6.5048650574331601</v>
      </c>
      <c r="AX1334">
        <v>13.0269441741956</v>
      </c>
      <c r="AY1334">
        <v>21.908688573602401</v>
      </c>
      <c r="AZ1334">
        <v>16.271219424088098</v>
      </c>
      <c r="BA1334">
        <v>4.0867373385194501</v>
      </c>
      <c r="BB1334">
        <v>9.76566639612094</v>
      </c>
      <c r="BC1334">
        <v>17.8085427774948</v>
      </c>
      <c r="BD1334">
        <v>13.4280920900658</v>
      </c>
      <c r="BE1334">
        <v>3.8806078053355599</v>
      </c>
      <c r="BF1334">
        <v>7.4577433762223899</v>
      </c>
      <c r="BG1334">
        <v>11.816372592852201</v>
      </c>
      <c r="BH1334">
        <v>8.3406312042010509</v>
      </c>
      <c r="BI1334">
        <v>3.62447350919973</v>
      </c>
      <c r="BJ1334">
        <v>7.7519941986947103</v>
      </c>
      <c r="BK1334">
        <v>13.6542744560562</v>
      </c>
      <c r="BL1334">
        <v>9.89054484112628</v>
      </c>
    </row>
    <row r="1335" spans="1:64" x14ac:dyDescent="0.25">
      <c r="A1335" s="15" t="str">
        <f t="shared" si="40"/>
        <v xml:space="preserve">  Ag [NCL+DQ] / [Capital + ALLL]--38533</v>
      </c>
      <c r="B1335" s="15" t="str">
        <f t="shared" si="41"/>
        <v xml:space="preserve">  Ag [NCL+DQ] / [Capital + ALLL]</v>
      </c>
      <c r="C1335">
        <v>7</v>
      </c>
      <c r="D1335" s="22">
        <v>38533</v>
      </c>
      <c r="E1335">
        <v>0</v>
      </c>
      <c r="F1335">
        <v>0</v>
      </c>
      <c r="G1335">
        <v>1.4172771820143</v>
      </c>
      <c r="H1335">
        <v>1.7833373718712799</v>
      </c>
      <c r="I1335">
        <v>0</v>
      </c>
      <c r="J1335">
        <v>0</v>
      </c>
      <c r="K1335">
        <v>1.76095136098649</v>
      </c>
      <c r="L1335">
        <v>1.51249705361191</v>
      </c>
      <c r="M1335">
        <v>0</v>
      </c>
      <c r="N1335">
        <v>0</v>
      </c>
      <c r="O1335">
        <v>0.38237871506048399</v>
      </c>
      <c r="P1335">
        <v>0.78952480675856496</v>
      </c>
      <c r="Q1335">
        <v>0</v>
      </c>
      <c r="R1335">
        <v>0</v>
      </c>
      <c r="S1335">
        <v>0</v>
      </c>
      <c r="T1335">
        <v>1.6175807923835099E-2</v>
      </c>
      <c r="U1335">
        <v>0</v>
      </c>
      <c r="V1335">
        <v>0</v>
      </c>
      <c r="W1335">
        <v>1.12912331639648</v>
      </c>
      <c r="X1335">
        <v>1.31110337767202</v>
      </c>
      <c r="Y1335">
        <v>0</v>
      </c>
      <c r="Z1335">
        <v>0</v>
      </c>
      <c r="AA1335">
        <v>1.7104791952076699</v>
      </c>
      <c r="AB1335">
        <v>2.3538416664203301</v>
      </c>
      <c r="AC1335">
        <v>0.20990764063811901</v>
      </c>
      <c r="AD1335">
        <v>2.63942103022563</v>
      </c>
      <c r="AE1335">
        <v>4.7537227949599101</v>
      </c>
      <c r="AF1335">
        <v>3.9161449268362398</v>
      </c>
      <c r="AG1335">
        <v>0</v>
      </c>
      <c r="AH1335">
        <v>0.115806412503853</v>
      </c>
      <c r="AI1335">
        <v>1.5981567517509101</v>
      </c>
      <c r="AJ1335">
        <v>1.1782799046047401</v>
      </c>
      <c r="AK1335">
        <v>0</v>
      </c>
      <c r="AL1335">
        <v>0</v>
      </c>
      <c r="AM1335">
        <v>0.55573218813409797</v>
      </c>
      <c r="AN1335">
        <v>0.77609740198733801</v>
      </c>
      <c r="AO1335">
        <v>0</v>
      </c>
      <c r="AP1335">
        <v>1.2245666917859801</v>
      </c>
      <c r="AQ1335">
        <v>3.8694792353328902</v>
      </c>
      <c r="AR1335">
        <v>3.0102081332783199</v>
      </c>
      <c r="AS1335">
        <v>0</v>
      </c>
      <c r="AT1335">
        <v>0</v>
      </c>
      <c r="AU1335">
        <v>1.34377221717798</v>
      </c>
      <c r="AV1335">
        <v>1.3528014956883201</v>
      </c>
      <c r="AW1335">
        <v>0</v>
      </c>
      <c r="AX1335">
        <v>0</v>
      </c>
      <c r="AY1335">
        <v>0.20774763967960999</v>
      </c>
      <c r="AZ1335">
        <v>0.70779272693601902</v>
      </c>
      <c r="BA1335">
        <v>0</v>
      </c>
      <c r="BB1335">
        <v>0</v>
      </c>
      <c r="BC1335">
        <v>0.20380926518433401</v>
      </c>
      <c r="BD1335">
        <v>0.68967803660448701</v>
      </c>
      <c r="BE1335">
        <v>0</v>
      </c>
      <c r="BF1335">
        <v>0</v>
      </c>
      <c r="BG1335">
        <v>0.14696463545344099</v>
      </c>
      <c r="BH1335">
        <v>0.38376371894618599</v>
      </c>
      <c r="BI1335">
        <v>0</v>
      </c>
      <c r="BJ1335">
        <v>0</v>
      </c>
      <c r="BK1335">
        <v>0</v>
      </c>
      <c r="BL1335">
        <v>0.39704340370260299</v>
      </c>
    </row>
    <row r="1336" spans="1:64" x14ac:dyDescent="0.25">
      <c r="A1336" s="15" t="str">
        <f t="shared" si="40"/>
        <v xml:space="preserve">  CLD [NCL+DQ] / [Capital + ALLL]--38533</v>
      </c>
      <c r="B1336" s="15" t="str">
        <f t="shared" si="41"/>
        <v xml:space="preserve">  CLD [NCL+DQ] / [Capital + ALLL]</v>
      </c>
      <c r="C1336">
        <v>8</v>
      </c>
      <c r="D1336" s="22">
        <v>38533</v>
      </c>
      <c r="E1336">
        <v>0</v>
      </c>
      <c r="F1336">
        <v>0</v>
      </c>
      <c r="G1336">
        <v>0.27898701340117898</v>
      </c>
      <c r="H1336">
        <v>0.44004644291706002</v>
      </c>
      <c r="I1336">
        <v>0</v>
      </c>
      <c r="J1336">
        <v>0</v>
      </c>
      <c r="K1336">
        <v>0</v>
      </c>
      <c r="L1336">
        <v>0.419762211624848</v>
      </c>
      <c r="M1336">
        <v>0</v>
      </c>
      <c r="N1336">
        <v>0</v>
      </c>
      <c r="O1336">
        <v>0.16724444685949399</v>
      </c>
      <c r="P1336">
        <v>0.50505520088023304</v>
      </c>
      <c r="Q1336">
        <v>0</v>
      </c>
      <c r="R1336">
        <v>0</v>
      </c>
      <c r="S1336">
        <v>0</v>
      </c>
      <c r="T1336">
        <v>2.1893956684250301E-2</v>
      </c>
      <c r="U1336">
        <v>0</v>
      </c>
      <c r="V1336">
        <v>0</v>
      </c>
      <c r="W1336">
        <v>0</v>
      </c>
      <c r="X1336">
        <v>0.48960456341755199</v>
      </c>
      <c r="Y1336">
        <v>0</v>
      </c>
      <c r="Z1336">
        <v>0</v>
      </c>
      <c r="AA1336">
        <v>0.14367779130564601</v>
      </c>
      <c r="AB1336">
        <v>0.63589384457863296</v>
      </c>
      <c r="AC1336">
        <v>0</v>
      </c>
      <c r="AD1336">
        <v>0</v>
      </c>
      <c r="AE1336">
        <v>0</v>
      </c>
      <c r="AF1336">
        <v>0.30991898461677098</v>
      </c>
      <c r="AG1336">
        <v>0</v>
      </c>
      <c r="AH1336">
        <v>0</v>
      </c>
      <c r="AI1336">
        <v>0</v>
      </c>
      <c r="AJ1336">
        <v>0.37377191644518398</v>
      </c>
      <c r="AK1336">
        <v>0</v>
      </c>
      <c r="AL1336">
        <v>0</v>
      </c>
      <c r="AM1336">
        <v>0.26562208694744899</v>
      </c>
      <c r="AN1336">
        <v>0.69587076715969598</v>
      </c>
      <c r="AO1336">
        <v>0</v>
      </c>
      <c r="AP1336">
        <v>0</v>
      </c>
      <c r="AQ1336">
        <v>0</v>
      </c>
      <c r="AR1336">
        <v>0.172501433960913</v>
      </c>
      <c r="AS1336">
        <v>0</v>
      </c>
      <c r="AT1336">
        <v>0</v>
      </c>
      <c r="AU1336">
        <v>0.20190516026310901</v>
      </c>
      <c r="AV1336">
        <v>0.62180683746245002</v>
      </c>
      <c r="AW1336">
        <v>0</v>
      </c>
      <c r="AX1336">
        <v>0</v>
      </c>
      <c r="AY1336">
        <v>0</v>
      </c>
      <c r="AZ1336">
        <v>0.67005311598046102</v>
      </c>
      <c r="BA1336">
        <v>0</v>
      </c>
      <c r="BB1336">
        <v>0</v>
      </c>
      <c r="BC1336">
        <v>0</v>
      </c>
      <c r="BD1336">
        <v>0.450575727832492</v>
      </c>
      <c r="BE1336">
        <v>0</v>
      </c>
      <c r="BF1336">
        <v>0</v>
      </c>
      <c r="BG1336">
        <v>0</v>
      </c>
      <c r="BH1336">
        <v>0.42991964431452301</v>
      </c>
      <c r="BI1336">
        <v>0</v>
      </c>
      <c r="BJ1336">
        <v>0</v>
      </c>
      <c r="BK1336">
        <v>0.38376912449470402</v>
      </c>
      <c r="BL1336">
        <v>0.75218698013954799</v>
      </c>
    </row>
    <row r="1337" spans="1:64" x14ac:dyDescent="0.25">
      <c r="A1337" s="15" t="str">
        <f t="shared" si="40"/>
        <v xml:space="preserve">  CRE [NCL+DQ] / [Capital + ALLL]--38533</v>
      </c>
      <c r="B1337" s="15" t="str">
        <f t="shared" si="41"/>
        <v xml:space="preserve">  CRE [NCL+DQ] / [Capital + ALLL]</v>
      </c>
      <c r="C1337">
        <v>9</v>
      </c>
      <c r="D1337" s="22">
        <v>38533</v>
      </c>
      <c r="E1337">
        <v>0</v>
      </c>
      <c r="F1337">
        <v>0.99012489685429395</v>
      </c>
      <c r="G1337">
        <v>3.73191657576491</v>
      </c>
      <c r="H1337">
        <v>2.3922411765566598</v>
      </c>
      <c r="I1337">
        <v>0</v>
      </c>
      <c r="J1337">
        <v>0.65886629558105203</v>
      </c>
      <c r="K1337">
        <v>3.7757834234585701</v>
      </c>
      <c r="L1337">
        <v>2.6097322661372799</v>
      </c>
      <c r="M1337">
        <v>0</v>
      </c>
      <c r="N1337">
        <v>0.80350627350845805</v>
      </c>
      <c r="O1337">
        <v>3.4270238506503699</v>
      </c>
      <c r="P1337">
        <v>2.4705289268420101</v>
      </c>
      <c r="Q1337">
        <v>0</v>
      </c>
      <c r="R1337">
        <v>1.4028712694346801</v>
      </c>
      <c r="S1337">
        <v>3.1409449938526</v>
      </c>
      <c r="T1337">
        <v>4.4120087075204699</v>
      </c>
      <c r="U1337">
        <v>0</v>
      </c>
      <c r="V1337">
        <v>0.63077759651984799</v>
      </c>
      <c r="W1337">
        <v>4.0882352941176503</v>
      </c>
      <c r="X1337">
        <v>2.8464643799796399</v>
      </c>
      <c r="Y1337">
        <v>0</v>
      </c>
      <c r="Z1337">
        <v>1.19459987565503</v>
      </c>
      <c r="AA1337">
        <v>5.2794479354840798</v>
      </c>
      <c r="AB1337">
        <v>3.79508411519573</v>
      </c>
      <c r="AC1337">
        <v>0</v>
      </c>
      <c r="AD1337">
        <v>0.17419073885905101</v>
      </c>
      <c r="AE1337">
        <v>1.9855394883203601</v>
      </c>
      <c r="AF1337">
        <v>1.6052066853368001</v>
      </c>
      <c r="AG1337">
        <v>0</v>
      </c>
      <c r="AH1337">
        <v>0</v>
      </c>
      <c r="AI1337">
        <v>1.22343485084128</v>
      </c>
      <c r="AJ1337">
        <v>1.2485084640297199</v>
      </c>
      <c r="AK1337">
        <v>0.76009358716470599</v>
      </c>
      <c r="AL1337">
        <v>2.4164263780707</v>
      </c>
      <c r="AM1337">
        <v>4.9816045929487496</v>
      </c>
      <c r="AN1337">
        <v>3.7094536640199198</v>
      </c>
      <c r="AO1337">
        <v>0</v>
      </c>
      <c r="AP1337">
        <v>0</v>
      </c>
      <c r="AQ1337">
        <v>2.4982406755805799</v>
      </c>
      <c r="AR1337">
        <v>1.7200369594704401</v>
      </c>
      <c r="AS1337">
        <v>0</v>
      </c>
      <c r="AT1337">
        <v>1.1651684745102</v>
      </c>
      <c r="AU1337">
        <v>4.3300582303787598</v>
      </c>
      <c r="AV1337">
        <v>3.0633691902429399</v>
      </c>
      <c r="AW1337">
        <v>0</v>
      </c>
      <c r="AX1337">
        <v>1.10326180287866</v>
      </c>
      <c r="AY1337">
        <v>5.0784144810462903</v>
      </c>
      <c r="AZ1337">
        <v>3.4012697009289998</v>
      </c>
      <c r="BA1337">
        <v>0</v>
      </c>
      <c r="BB1337">
        <v>0.42310504672805799</v>
      </c>
      <c r="BC1337">
        <v>3.2659806884674101</v>
      </c>
      <c r="BD1337">
        <v>2.4841859826850201</v>
      </c>
      <c r="BE1337">
        <v>0</v>
      </c>
      <c r="BF1337">
        <v>0.233002596435055</v>
      </c>
      <c r="BG1337">
        <v>2.6823302920012599</v>
      </c>
      <c r="BH1337">
        <v>2.3897506234998702</v>
      </c>
      <c r="BI1337">
        <v>0</v>
      </c>
      <c r="BJ1337">
        <v>1.6437171966656401</v>
      </c>
      <c r="BK1337">
        <v>4.2509803921568601</v>
      </c>
      <c r="BL1337">
        <v>3.3175407812616799</v>
      </c>
    </row>
    <row r="1338" spans="1:64" x14ac:dyDescent="0.25">
      <c r="A1338" s="15" t="str">
        <f t="shared" si="40"/>
        <v xml:space="preserve">  Res RE [NCL+DQ] / [Capital + ALLL]--38533</v>
      </c>
      <c r="B1338" s="15" t="str">
        <f t="shared" si="41"/>
        <v xml:space="preserve">  Res RE [NCL+DQ] / [Capital + ALLL]</v>
      </c>
      <c r="C1338">
        <v>10</v>
      </c>
      <c r="D1338" s="22">
        <v>38533</v>
      </c>
      <c r="E1338">
        <v>0.20253796510822</v>
      </c>
      <c r="F1338">
        <v>1.0222530348108501</v>
      </c>
      <c r="G1338">
        <v>2.6388295863372302</v>
      </c>
      <c r="H1338">
        <v>1.91464263335294</v>
      </c>
      <c r="I1338">
        <v>0</v>
      </c>
      <c r="J1338">
        <v>0.93984962406015005</v>
      </c>
      <c r="K1338">
        <v>3.0368180460667</v>
      </c>
      <c r="L1338">
        <v>2.23075595165718</v>
      </c>
      <c r="M1338">
        <v>0.11832629498726099</v>
      </c>
      <c r="N1338">
        <v>1.4124394450376601</v>
      </c>
      <c r="O1338">
        <v>3.92149953109061</v>
      </c>
      <c r="P1338">
        <v>2.6970727314938299</v>
      </c>
      <c r="Q1338">
        <v>3.8968325243178299</v>
      </c>
      <c r="R1338">
        <v>5.9511015583019899</v>
      </c>
      <c r="S1338">
        <v>7.6769035986249001</v>
      </c>
      <c r="T1338">
        <v>5.9574176159300798</v>
      </c>
      <c r="U1338">
        <v>5.5765536898196903E-2</v>
      </c>
      <c r="V1338">
        <v>1.03570455164895</v>
      </c>
      <c r="W1338">
        <v>3.4191965654707102</v>
      </c>
      <c r="X1338">
        <v>2.4599856075902502</v>
      </c>
      <c r="Y1338">
        <v>0</v>
      </c>
      <c r="Z1338">
        <v>0.941881321075416</v>
      </c>
      <c r="AA1338">
        <v>2.6927105128115598</v>
      </c>
      <c r="AB1338">
        <v>2.07918815672569</v>
      </c>
      <c r="AC1338">
        <v>0</v>
      </c>
      <c r="AD1338">
        <v>0.35360463344002402</v>
      </c>
      <c r="AE1338">
        <v>1.1880376894715301</v>
      </c>
      <c r="AF1338">
        <v>0.86863398887833698</v>
      </c>
      <c r="AG1338">
        <v>0</v>
      </c>
      <c r="AH1338">
        <v>1.5994959885273701E-2</v>
      </c>
      <c r="AI1338">
        <v>0.81375818592467497</v>
      </c>
      <c r="AJ1338">
        <v>0.64955868461925204</v>
      </c>
      <c r="AK1338">
        <v>1.2640717433475901</v>
      </c>
      <c r="AL1338">
        <v>3.1493437721896802</v>
      </c>
      <c r="AM1338">
        <v>6.2861237428130003</v>
      </c>
      <c r="AN1338">
        <v>4.6967770033391396</v>
      </c>
      <c r="AO1338">
        <v>0</v>
      </c>
      <c r="AP1338">
        <v>0.54890219560878295</v>
      </c>
      <c r="AQ1338">
        <v>1.90713101160862</v>
      </c>
      <c r="AR1338">
        <v>1.6099789843496899</v>
      </c>
      <c r="AS1338">
        <v>6.2172663034750303E-2</v>
      </c>
      <c r="AT1338">
        <v>1.0694991585711</v>
      </c>
      <c r="AU1338">
        <v>3.0723461900073898</v>
      </c>
      <c r="AV1338">
        <v>2.3128028766317801</v>
      </c>
      <c r="AW1338">
        <v>1.3061748782704099</v>
      </c>
      <c r="AX1338">
        <v>3.9825041751277301</v>
      </c>
      <c r="AY1338">
        <v>7.7602887814234496</v>
      </c>
      <c r="AZ1338">
        <v>5.69632593392451</v>
      </c>
      <c r="BA1338">
        <v>0</v>
      </c>
      <c r="BB1338">
        <v>0.80597307082286695</v>
      </c>
      <c r="BC1338">
        <v>2.67010501460262</v>
      </c>
      <c r="BD1338">
        <v>2.1675561699829999</v>
      </c>
      <c r="BE1338">
        <v>0</v>
      </c>
      <c r="BF1338">
        <v>0.80145125873885703</v>
      </c>
      <c r="BG1338">
        <v>1.67873778722781</v>
      </c>
      <c r="BH1338">
        <v>1.4392063678273599</v>
      </c>
      <c r="BI1338">
        <v>0</v>
      </c>
      <c r="BJ1338">
        <v>0.76469009927555698</v>
      </c>
      <c r="BK1338">
        <v>2.356780275562</v>
      </c>
      <c r="BL1338">
        <v>1.70220176961338</v>
      </c>
    </row>
    <row r="1339" spans="1:64" x14ac:dyDescent="0.25">
      <c r="A1339" s="15" t="str">
        <f t="shared" si="40"/>
        <v xml:space="preserve">  C&amp;I [NCL+DQ] / [Capital + ALLL]--38533</v>
      </c>
      <c r="B1339" s="15" t="str">
        <f t="shared" si="41"/>
        <v xml:space="preserve">  C&amp;I [NCL+DQ] / [Capital + ALLL]</v>
      </c>
      <c r="C1339">
        <v>11</v>
      </c>
      <c r="D1339" s="22">
        <v>38533</v>
      </c>
      <c r="E1339">
        <v>0.48920374656188997</v>
      </c>
      <c r="F1339">
        <v>1.8449354182678599</v>
      </c>
      <c r="G1339">
        <v>3.7239527879562702</v>
      </c>
      <c r="H1339">
        <v>3.93767851577085</v>
      </c>
      <c r="I1339">
        <v>0.34551515062068799</v>
      </c>
      <c r="J1339">
        <v>1.76616036736136</v>
      </c>
      <c r="K1339">
        <v>4.3086951644598797</v>
      </c>
      <c r="L1339">
        <v>3.1932189419675998</v>
      </c>
      <c r="M1339">
        <v>6.1557406649909302E-2</v>
      </c>
      <c r="N1339">
        <v>0.830479181442206</v>
      </c>
      <c r="O1339">
        <v>2.6414683307095799</v>
      </c>
      <c r="P1339">
        <v>2.0107956000946898</v>
      </c>
      <c r="Q1339">
        <v>0.54380000416819596</v>
      </c>
      <c r="R1339">
        <v>3.5323478594739899</v>
      </c>
      <c r="S1339">
        <v>6.3889324072623497</v>
      </c>
      <c r="T1339">
        <v>4.45362678020701</v>
      </c>
      <c r="U1339">
        <v>0.332395806699054</v>
      </c>
      <c r="V1339">
        <v>1.85913478727208</v>
      </c>
      <c r="W1339">
        <v>4.3042912873862198</v>
      </c>
      <c r="X1339">
        <v>3.3512259643412898</v>
      </c>
      <c r="Y1339">
        <v>0.499755542751814</v>
      </c>
      <c r="Z1339">
        <v>2.1244875139768902</v>
      </c>
      <c r="AA1339">
        <v>4.5600625007724904</v>
      </c>
      <c r="AB1339">
        <v>4.3478361554237601</v>
      </c>
      <c r="AC1339">
        <v>0.60769750168804904</v>
      </c>
      <c r="AD1339">
        <v>2.23216205754591</v>
      </c>
      <c r="AE1339">
        <v>4.7372316802368601</v>
      </c>
      <c r="AF1339">
        <v>3.25040066202844</v>
      </c>
      <c r="AG1339">
        <v>8.0155730173565504E-2</v>
      </c>
      <c r="AH1339">
        <v>1.2912126659007299</v>
      </c>
      <c r="AI1339">
        <v>2.9281004229829701</v>
      </c>
      <c r="AJ1339">
        <v>2.3417000058739199</v>
      </c>
      <c r="AK1339">
        <v>0.543570971081765</v>
      </c>
      <c r="AL1339">
        <v>1.10846639760726</v>
      </c>
      <c r="AM1339">
        <v>2.6023943948984001</v>
      </c>
      <c r="AN1339">
        <v>3.4559171560779398</v>
      </c>
      <c r="AO1339">
        <v>0.28881430021075599</v>
      </c>
      <c r="AP1339">
        <v>1.7935092047826899</v>
      </c>
      <c r="AQ1339">
        <v>4.2210932584586196</v>
      </c>
      <c r="AR1339">
        <v>2.8987481354550599</v>
      </c>
      <c r="AS1339">
        <v>0.41939913271675</v>
      </c>
      <c r="AT1339">
        <v>1.8854231563191299</v>
      </c>
      <c r="AU1339">
        <v>4.3064932259230497</v>
      </c>
      <c r="AV1339">
        <v>3.19342971617592</v>
      </c>
      <c r="AW1339">
        <v>0.49694773332764902</v>
      </c>
      <c r="AX1339">
        <v>1.6191940467109101</v>
      </c>
      <c r="AY1339">
        <v>4.3450896342294101</v>
      </c>
      <c r="AZ1339">
        <v>3.7460709992757599</v>
      </c>
      <c r="BA1339">
        <v>0.72799283745721999</v>
      </c>
      <c r="BB1339">
        <v>3.7376348286528001</v>
      </c>
      <c r="BC1339">
        <v>8.4286951437125008</v>
      </c>
      <c r="BD1339">
        <v>6.1429478019274804</v>
      </c>
      <c r="BE1339">
        <v>0.22673081776079701</v>
      </c>
      <c r="BF1339">
        <v>1.2195327432124301</v>
      </c>
      <c r="BG1339">
        <v>2.8456057787244502</v>
      </c>
      <c r="BH1339">
        <v>2.0374684143674902</v>
      </c>
      <c r="BI1339">
        <v>0.254643499101258</v>
      </c>
      <c r="BJ1339">
        <v>1.80190653336433</v>
      </c>
      <c r="BK1339">
        <v>4.0148239654107503</v>
      </c>
      <c r="BL1339">
        <v>3.0480142137024999</v>
      </c>
    </row>
    <row r="1340" spans="1:64" x14ac:dyDescent="0.25">
      <c r="A1340" s="15" t="str">
        <f t="shared" si="40"/>
        <v xml:space="preserve">  Ind [NCL+DQ] / [Capital + ALLL]--38533</v>
      </c>
      <c r="B1340" s="15" t="str">
        <f t="shared" si="41"/>
        <v xml:space="preserve">  Ind [NCL+DQ] / [Capital + ALLL]</v>
      </c>
      <c r="C1340">
        <v>12</v>
      </c>
      <c r="D1340" s="22">
        <v>38533</v>
      </c>
      <c r="E1340">
        <v>0.41316297497836402</v>
      </c>
      <c r="F1340">
        <v>0.90830519810203603</v>
      </c>
      <c r="G1340">
        <v>1.73944862007428</v>
      </c>
      <c r="H1340">
        <v>1.24130586003638</v>
      </c>
      <c r="I1340">
        <v>0.23062201667945201</v>
      </c>
      <c r="J1340">
        <v>0.79641612742657997</v>
      </c>
      <c r="K1340">
        <v>1.91459647290313</v>
      </c>
      <c r="L1340">
        <v>1.3153326870718101</v>
      </c>
      <c r="M1340">
        <v>0.107334756614229</v>
      </c>
      <c r="N1340">
        <v>0.62164019983094199</v>
      </c>
      <c r="O1340">
        <v>1.62349688643042</v>
      </c>
      <c r="P1340">
        <v>1.2534898578392999</v>
      </c>
      <c r="Q1340">
        <v>0.52508696899991503</v>
      </c>
      <c r="R1340">
        <v>1.1144648247039699</v>
      </c>
      <c r="S1340">
        <v>2.42964460856144</v>
      </c>
      <c r="T1340">
        <v>1.6523896230865001</v>
      </c>
      <c r="U1340">
        <v>0.17386768669042901</v>
      </c>
      <c r="V1340">
        <v>0.75606844409072804</v>
      </c>
      <c r="W1340">
        <v>1.9307211811470799</v>
      </c>
      <c r="X1340">
        <v>1.30920568347512</v>
      </c>
      <c r="Y1340">
        <v>0.37316651595356098</v>
      </c>
      <c r="Z1340">
        <v>0.89010612803834299</v>
      </c>
      <c r="AA1340">
        <v>2.0444904405383699</v>
      </c>
      <c r="AB1340">
        <v>1.47664972087307</v>
      </c>
      <c r="AC1340">
        <v>0.22746659084446999</v>
      </c>
      <c r="AD1340">
        <v>0.82471135102714099</v>
      </c>
      <c r="AE1340">
        <v>1.51664092121893</v>
      </c>
      <c r="AF1340">
        <v>1.23381347377415</v>
      </c>
      <c r="AG1340">
        <v>0.251385023257715</v>
      </c>
      <c r="AH1340">
        <v>0.735609384898256</v>
      </c>
      <c r="AI1340">
        <v>1.5277741125768101</v>
      </c>
      <c r="AJ1340">
        <v>1.5257088614288099</v>
      </c>
      <c r="AK1340">
        <v>0.32202789006570798</v>
      </c>
      <c r="AL1340">
        <v>0.64339110343601602</v>
      </c>
      <c r="AM1340">
        <v>1.79527565541445</v>
      </c>
      <c r="AN1340">
        <v>1.3400968697308</v>
      </c>
      <c r="AO1340">
        <v>0.29891929179121601</v>
      </c>
      <c r="AP1340">
        <v>0.92059137326627005</v>
      </c>
      <c r="AQ1340">
        <v>1.9189071986123201</v>
      </c>
      <c r="AR1340">
        <v>1.34742180621231</v>
      </c>
      <c r="AS1340">
        <v>0.18749266360792299</v>
      </c>
      <c r="AT1340">
        <v>0.656874878127373</v>
      </c>
      <c r="AU1340">
        <v>1.67909671714441</v>
      </c>
      <c r="AV1340">
        <v>1.23484256637443</v>
      </c>
      <c r="AW1340">
        <v>0.57784162799660199</v>
      </c>
      <c r="AX1340">
        <v>1.2823803699362799</v>
      </c>
      <c r="AY1340">
        <v>2.6864486145569</v>
      </c>
      <c r="AZ1340">
        <v>1.8328006942020201</v>
      </c>
      <c r="BA1340">
        <v>9.5446812728113506E-2</v>
      </c>
      <c r="BB1340">
        <v>0.59658856099241098</v>
      </c>
      <c r="BC1340">
        <v>1.9155498598416201</v>
      </c>
      <c r="BD1340">
        <v>1.2303589165159801</v>
      </c>
      <c r="BE1340">
        <v>0.195090945205868</v>
      </c>
      <c r="BF1340">
        <v>0.86535668182408598</v>
      </c>
      <c r="BG1340">
        <v>1.96552970454056</v>
      </c>
      <c r="BH1340">
        <v>1.65629485357461</v>
      </c>
      <c r="BI1340">
        <v>2.4177949709864598E-2</v>
      </c>
      <c r="BJ1340">
        <v>0.28128215044034699</v>
      </c>
      <c r="BK1340">
        <v>0.93841642228738997</v>
      </c>
      <c r="BL1340">
        <v>0.66699629429169005</v>
      </c>
    </row>
    <row r="1341" spans="1:64" x14ac:dyDescent="0.25">
      <c r="A1341" s="15" t="str">
        <f t="shared" si="40"/>
        <v xml:space="preserve">  OREO / [Capital + ALLL]--38533</v>
      </c>
      <c r="B1341" s="15" t="str">
        <f t="shared" si="41"/>
        <v xml:space="preserve">  OREO / [Capital + ALLL]</v>
      </c>
      <c r="C1341">
        <v>13</v>
      </c>
      <c r="D1341" s="22">
        <v>38533</v>
      </c>
      <c r="E1341">
        <v>0</v>
      </c>
      <c r="F1341">
        <v>0</v>
      </c>
      <c r="G1341">
        <v>1.4275570155472601</v>
      </c>
      <c r="H1341">
        <v>1.0033624459024999</v>
      </c>
      <c r="I1341">
        <v>0</v>
      </c>
      <c r="J1341">
        <v>0</v>
      </c>
      <c r="K1341">
        <v>0.53628383916304401</v>
      </c>
      <c r="L1341">
        <v>0.68481793490064102</v>
      </c>
      <c r="M1341">
        <v>0</v>
      </c>
      <c r="N1341">
        <v>0</v>
      </c>
      <c r="O1341">
        <v>1.0844887875557201</v>
      </c>
      <c r="P1341">
        <v>0.99079109434115398</v>
      </c>
      <c r="Q1341">
        <v>0.78053505450988703</v>
      </c>
      <c r="R1341">
        <v>1.6088154269972501</v>
      </c>
      <c r="S1341">
        <v>3.7494564757951201</v>
      </c>
      <c r="T1341">
        <v>2.18687394587415</v>
      </c>
      <c r="U1341">
        <v>0</v>
      </c>
      <c r="V1341">
        <v>0</v>
      </c>
      <c r="W1341">
        <v>0.540282094190772</v>
      </c>
      <c r="X1341">
        <v>0.78580773031852902</v>
      </c>
      <c r="Y1341">
        <v>0</v>
      </c>
      <c r="Z1341">
        <v>0</v>
      </c>
      <c r="AA1341">
        <v>0.75123642274033597</v>
      </c>
      <c r="AB1341">
        <v>0.85193187741561904</v>
      </c>
      <c r="AC1341">
        <v>0</v>
      </c>
      <c r="AD1341">
        <v>0</v>
      </c>
      <c r="AE1341">
        <v>0</v>
      </c>
      <c r="AF1341">
        <v>0.21682959637829699</v>
      </c>
      <c r="AG1341">
        <v>0</v>
      </c>
      <c r="AH1341">
        <v>0</v>
      </c>
      <c r="AI1341">
        <v>0.34488851497331502</v>
      </c>
      <c r="AJ1341">
        <v>0.72796922466626302</v>
      </c>
      <c r="AK1341">
        <v>0</v>
      </c>
      <c r="AL1341">
        <v>0</v>
      </c>
      <c r="AM1341">
        <v>0.848495730281978</v>
      </c>
      <c r="AN1341">
        <v>0.57910524942290098</v>
      </c>
      <c r="AO1341">
        <v>0</v>
      </c>
      <c r="AP1341">
        <v>0</v>
      </c>
      <c r="AQ1341">
        <v>0</v>
      </c>
      <c r="AR1341">
        <v>0.398136780544944</v>
      </c>
      <c r="AS1341">
        <v>0</v>
      </c>
      <c r="AT1341">
        <v>0</v>
      </c>
      <c r="AU1341">
        <v>0.81228587626501203</v>
      </c>
      <c r="AV1341">
        <v>0.80097714240763795</v>
      </c>
      <c r="AW1341">
        <v>0</v>
      </c>
      <c r="AX1341">
        <v>0</v>
      </c>
      <c r="AY1341">
        <v>1.12246551200309</v>
      </c>
      <c r="AZ1341">
        <v>1.02015973043924</v>
      </c>
      <c r="BA1341">
        <v>0</v>
      </c>
      <c r="BB1341">
        <v>0</v>
      </c>
      <c r="BC1341">
        <v>0.96858748322132904</v>
      </c>
      <c r="BD1341">
        <v>0.84637012739690898</v>
      </c>
      <c r="BE1341">
        <v>0</v>
      </c>
      <c r="BF1341">
        <v>0</v>
      </c>
      <c r="BG1341">
        <v>0.137338976164216</v>
      </c>
      <c r="BH1341">
        <v>1.2744842511379699</v>
      </c>
      <c r="BI1341">
        <v>0</v>
      </c>
      <c r="BJ1341">
        <v>0</v>
      </c>
      <c r="BK1341">
        <v>0.14149274849664001</v>
      </c>
      <c r="BL1341">
        <v>0.47295424675213099</v>
      </c>
    </row>
    <row r="1342" spans="1:64" x14ac:dyDescent="0.25">
      <c r="A1342" s="15" t="str">
        <f t="shared" si="40"/>
        <v>ROAA--38533</v>
      </c>
      <c r="B1342" s="15" t="str">
        <f t="shared" si="41"/>
        <v>ROAA</v>
      </c>
      <c r="C1342">
        <v>14</v>
      </c>
      <c r="D1342" s="22">
        <v>38533</v>
      </c>
      <c r="E1342">
        <v>1.085</v>
      </c>
      <c r="F1342">
        <v>1.36</v>
      </c>
      <c r="G1342">
        <v>1.825</v>
      </c>
      <c r="H1342">
        <v>1.5451250000000001</v>
      </c>
      <c r="I1342">
        <v>0.94</v>
      </c>
      <c r="J1342">
        <v>1.35</v>
      </c>
      <c r="K1342">
        <v>1.83</v>
      </c>
      <c r="L1342">
        <v>1.3811562897077501</v>
      </c>
      <c r="M1342">
        <v>0.78</v>
      </c>
      <c r="N1342">
        <v>1.1200000000000001</v>
      </c>
      <c r="O1342">
        <v>1.51</v>
      </c>
      <c r="P1342">
        <v>1.10651662611517</v>
      </c>
      <c r="Q1342">
        <v>0.99</v>
      </c>
      <c r="R1342">
        <v>1.08</v>
      </c>
      <c r="S1342">
        <v>1.31</v>
      </c>
      <c r="T1342">
        <v>0.99521739130434805</v>
      </c>
      <c r="U1342">
        <v>0.88</v>
      </c>
      <c r="V1342">
        <v>1.41</v>
      </c>
      <c r="W1342">
        <v>1.9</v>
      </c>
      <c r="X1342">
        <v>1.35365079365079</v>
      </c>
      <c r="Y1342">
        <v>1.125</v>
      </c>
      <c r="Z1342">
        <v>1.31</v>
      </c>
      <c r="AA1342">
        <v>1.7549999999999999</v>
      </c>
      <c r="AB1342">
        <v>1.2282278481012701</v>
      </c>
      <c r="AC1342">
        <v>1.01</v>
      </c>
      <c r="AD1342">
        <v>1.29</v>
      </c>
      <c r="AE1342">
        <v>1.69</v>
      </c>
      <c r="AF1342">
        <v>1.3494845360824701</v>
      </c>
      <c r="AG1342">
        <v>0.99250000000000005</v>
      </c>
      <c r="AH1342">
        <v>1.37</v>
      </c>
      <c r="AI1342">
        <v>2.2250000000000001</v>
      </c>
      <c r="AJ1342">
        <v>1.875</v>
      </c>
      <c r="AK1342">
        <v>0.92</v>
      </c>
      <c r="AL1342">
        <v>1.3049999999999999</v>
      </c>
      <c r="AM1342">
        <v>1.79</v>
      </c>
      <c r="AN1342">
        <v>1.3363235294117599</v>
      </c>
      <c r="AO1342">
        <v>1.01</v>
      </c>
      <c r="AP1342">
        <v>1.33</v>
      </c>
      <c r="AQ1342">
        <v>1.78</v>
      </c>
      <c r="AR1342">
        <v>1.4104719764011799</v>
      </c>
      <c r="AS1342">
        <v>1.0075000000000001</v>
      </c>
      <c r="AT1342">
        <v>1.4</v>
      </c>
      <c r="AU1342">
        <v>1.89</v>
      </c>
      <c r="AV1342">
        <v>1.4213146551724101</v>
      </c>
      <c r="AW1342">
        <v>0.92749999999999999</v>
      </c>
      <c r="AX1342">
        <v>1.41</v>
      </c>
      <c r="AY1342">
        <v>1.7875000000000001</v>
      </c>
      <c r="AZ1342">
        <v>1.3616279069767401</v>
      </c>
      <c r="BA1342">
        <v>0.85</v>
      </c>
      <c r="BB1342">
        <v>1.2549999999999999</v>
      </c>
      <c r="BC1342">
        <v>1.82</v>
      </c>
      <c r="BD1342">
        <v>1.1740123456790099</v>
      </c>
      <c r="BE1342">
        <v>0.87</v>
      </c>
      <c r="BF1342">
        <v>1.395</v>
      </c>
      <c r="BG1342">
        <v>1.835</v>
      </c>
      <c r="BH1342">
        <v>1.41568181818182</v>
      </c>
      <c r="BI1342">
        <v>0.85</v>
      </c>
      <c r="BJ1342">
        <v>1.34</v>
      </c>
      <c r="BK1342">
        <v>1.92</v>
      </c>
      <c r="BL1342">
        <v>1.23672268907563</v>
      </c>
    </row>
    <row r="1343" spans="1:64" x14ac:dyDescent="0.25">
      <c r="A1343" s="15" t="str">
        <f t="shared" si="40"/>
        <v>NIM--38533</v>
      </c>
      <c r="B1343" s="15" t="str">
        <f t="shared" si="41"/>
        <v>NIM</v>
      </c>
      <c r="C1343">
        <v>15</v>
      </c>
      <c r="D1343" s="22">
        <v>38533</v>
      </c>
      <c r="E1343">
        <v>4.3150000000000004</v>
      </c>
      <c r="F1343">
        <v>4.5350000000000001</v>
      </c>
      <c r="G1343">
        <v>5.0724999999999998</v>
      </c>
      <c r="H1343">
        <v>4.6837499999999999</v>
      </c>
      <c r="I1343">
        <v>4.0999999999999996</v>
      </c>
      <c r="J1343">
        <v>4.47</v>
      </c>
      <c r="K1343">
        <v>4.8899999999999997</v>
      </c>
      <c r="L1343">
        <v>4.51964421855146</v>
      </c>
      <c r="M1343">
        <v>3.75</v>
      </c>
      <c r="N1343">
        <v>4.22</v>
      </c>
      <c r="O1343">
        <v>4.7</v>
      </c>
      <c r="P1343">
        <v>4.2421005677210104</v>
      </c>
      <c r="Q1343">
        <v>4.1950000000000003</v>
      </c>
      <c r="R1343">
        <v>4.45</v>
      </c>
      <c r="S1343">
        <v>4.96</v>
      </c>
      <c r="T1343">
        <v>4.5352173913043501</v>
      </c>
      <c r="U1343">
        <v>4.13</v>
      </c>
      <c r="V1343">
        <v>4.53</v>
      </c>
      <c r="W1343">
        <v>4.87</v>
      </c>
      <c r="X1343">
        <v>4.4850566893424002</v>
      </c>
      <c r="Y1343">
        <v>4.3550000000000004</v>
      </c>
      <c r="Z1343">
        <v>4.7300000000000004</v>
      </c>
      <c r="AA1343">
        <v>5.1849999999999996</v>
      </c>
      <c r="AB1343">
        <v>4.8108860759493703</v>
      </c>
      <c r="AC1343">
        <v>4.04</v>
      </c>
      <c r="AD1343">
        <v>4.26</v>
      </c>
      <c r="AE1343">
        <v>4.51</v>
      </c>
      <c r="AF1343">
        <v>4.28969072164948</v>
      </c>
      <c r="AG1343">
        <v>3.99</v>
      </c>
      <c r="AH1343">
        <v>4.6150000000000002</v>
      </c>
      <c r="AI1343">
        <v>5.36</v>
      </c>
      <c r="AJ1343">
        <v>5.4761627906976704</v>
      </c>
      <c r="AK1343">
        <v>3.9550000000000001</v>
      </c>
      <c r="AL1343">
        <v>4.3550000000000004</v>
      </c>
      <c r="AM1343">
        <v>4.7</v>
      </c>
      <c r="AN1343">
        <v>4.35029411764706</v>
      </c>
      <c r="AO1343">
        <v>4.0199999999999996</v>
      </c>
      <c r="AP1343">
        <v>4.3899999999999997</v>
      </c>
      <c r="AQ1343">
        <v>4.75</v>
      </c>
      <c r="AR1343">
        <v>4.4228908554572302</v>
      </c>
      <c r="AS1343">
        <v>4.1900000000000004</v>
      </c>
      <c r="AT1343">
        <v>4.5750000000000002</v>
      </c>
      <c r="AU1343">
        <v>4.9400000000000004</v>
      </c>
      <c r="AV1343">
        <v>4.5818965517241397</v>
      </c>
      <c r="AW1343">
        <v>4.1224999999999996</v>
      </c>
      <c r="AX1343">
        <v>4.46</v>
      </c>
      <c r="AY1343">
        <v>4.7</v>
      </c>
      <c r="AZ1343">
        <v>4.4287790697674403</v>
      </c>
      <c r="BA1343">
        <v>4.1775000000000002</v>
      </c>
      <c r="BB1343">
        <v>4.5250000000000004</v>
      </c>
      <c r="BC1343">
        <v>4.96</v>
      </c>
      <c r="BD1343">
        <v>4.5467901234567902</v>
      </c>
      <c r="BE1343">
        <v>3.8</v>
      </c>
      <c r="BF1343">
        <v>4.42</v>
      </c>
      <c r="BG1343">
        <v>5.12</v>
      </c>
      <c r="BH1343">
        <v>5.1920454545454504</v>
      </c>
      <c r="BI1343">
        <v>4.3099999999999996</v>
      </c>
      <c r="BJ1343">
        <v>4.6500000000000004</v>
      </c>
      <c r="BK1343">
        <v>5.01</v>
      </c>
      <c r="BL1343">
        <v>4.6290756302520997</v>
      </c>
    </row>
    <row r="1344" spans="1:64" x14ac:dyDescent="0.25">
      <c r="A1344" s="15" t="str">
        <f t="shared" si="40"/>
        <v>Provisions / Avg Assets--38533</v>
      </c>
      <c r="B1344" s="15" t="str">
        <f t="shared" si="41"/>
        <v>Provisions / Avg Assets</v>
      </c>
      <c r="C1344">
        <v>16</v>
      </c>
      <c r="D1344" s="22">
        <v>38533</v>
      </c>
      <c r="E1344">
        <v>3.5000000000000003E-2</v>
      </c>
      <c r="F1344">
        <v>0.12</v>
      </c>
      <c r="G1344">
        <v>0.2225</v>
      </c>
      <c r="H1344">
        <v>0.14349999999999999</v>
      </c>
      <c r="I1344">
        <v>0</v>
      </c>
      <c r="J1344">
        <v>0.09</v>
      </c>
      <c r="K1344">
        <v>0.21</v>
      </c>
      <c r="L1344">
        <v>0.158271918678526</v>
      </c>
      <c r="M1344">
        <v>0.01</v>
      </c>
      <c r="N1344">
        <v>0.11</v>
      </c>
      <c r="O1344">
        <v>0.24</v>
      </c>
      <c r="P1344">
        <v>0.17959448499594499</v>
      </c>
      <c r="Q1344">
        <v>0.11</v>
      </c>
      <c r="R1344">
        <v>0.15</v>
      </c>
      <c r="S1344">
        <v>0.18</v>
      </c>
      <c r="T1344">
        <v>0.150434782608696</v>
      </c>
      <c r="U1344">
        <v>0.01</v>
      </c>
      <c r="V1344">
        <v>0.1</v>
      </c>
      <c r="W1344">
        <v>0.22</v>
      </c>
      <c r="X1344">
        <v>0.163333333333333</v>
      </c>
      <c r="Y1344">
        <v>0.03</v>
      </c>
      <c r="Z1344">
        <v>0.12</v>
      </c>
      <c r="AA1344">
        <v>0.27500000000000002</v>
      </c>
      <c r="AB1344">
        <v>0.19177215189873401</v>
      </c>
      <c r="AC1344">
        <v>0</v>
      </c>
      <c r="AD1344">
        <v>7.0000000000000007E-2</v>
      </c>
      <c r="AE1344">
        <v>0.16</v>
      </c>
      <c r="AF1344">
        <v>0.10453608247422699</v>
      </c>
      <c r="AG1344">
        <v>0</v>
      </c>
      <c r="AH1344">
        <v>0</v>
      </c>
      <c r="AI1344">
        <v>0.1875</v>
      </c>
      <c r="AJ1344">
        <v>0.35779069767441901</v>
      </c>
      <c r="AK1344">
        <v>2.75E-2</v>
      </c>
      <c r="AL1344">
        <v>7.4999999999999997E-2</v>
      </c>
      <c r="AM1344">
        <v>0.18</v>
      </c>
      <c r="AN1344">
        <v>0.103970588235294</v>
      </c>
      <c r="AO1344">
        <v>0</v>
      </c>
      <c r="AP1344">
        <v>0.05</v>
      </c>
      <c r="AQ1344">
        <v>0.14000000000000001</v>
      </c>
      <c r="AR1344">
        <v>9.9646017699115005E-2</v>
      </c>
      <c r="AS1344">
        <v>0.04</v>
      </c>
      <c r="AT1344">
        <v>0.12</v>
      </c>
      <c r="AU1344">
        <v>0.24</v>
      </c>
      <c r="AV1344">
        <v>0.17353448275862099</v>
      </c>
      <c r="AW1344">
        <v>0</v>
      </c>
      <c r="AX1344">
        <v>0.08</v>
      </c>
      <c r="AY1344">
        <v>0.18</v>
      </c>
      <c r="AZ1344">
        <v>0.12401162790697701</v>
      </c>
      <c r="BA1344">
        <v>5.7500000000000002E-2</v>
      </c>
      <c r="BB1344">
        <v>0.15</v>
      </c>
      <c r="BC1344">
        <v>0.3</v>
      </c>
      <c r="BD1344">
        <v>0.24956790123456801</v>
      </c>
      <c r="BE1344">
        <v>0</v>
      </c>
      <c r="BF1344">
        <v>0.1</v>
      </c>
      <c r="BG1344">
        <v>0.255</v>
      </c>
      <c r="BH1344">
        <v>0.486363636363636</v>
      </c>
      <c r="BI1344">
        <v>7.0000000000000007E-2</v>
      </c>
      <c r="BJ1344">
        <v>0.15</v>
      </c>
      <c r="BK1344">
        <v>0.28999999999999998</v>
      </c>
      <c r="BL1344">
        <v>0.247899159663866</v>
      </c>
    </row>
    <row r="1345" spans="1:64" x14ac:dyDescent="0.25">
      <c r="A1345" s="15" t="str">
        <f t="shared" si="40"/>
        <v>Negative Earners (last 4 qtrs)--38533</v>
      </c>
      <c r="B1345" s="15" t="str">
        <f t="shared" si="41"/>
        <v>Negative Earners (last 4 qtrs)</v>
      </c>
      <c r="C1345">
        <v>17</v>
      </c>
      <c r="D1345" s="22">
        <v>38533</v>
      </c>
      <c r="F1345">
        <v>1.25</v>
      </c>
      <c r="H1345">
        <v>1</v>
      </c>
      <c r="J1345">
        <v>3.8605230386052298</v>
      </c>
      <c r="L1345">
        <v>31</v>
      </c>
      <c r="N1345">
        <v>4.5707472178060398</v>
      </c>
      <c r="P1345">
        <v>345</v>
      </c>
      <c r="R1345">
        <v>4.3478260869565197</v>
      </c>
      <c r="T1345">
        <v>1</v>
      </c>
      <c r="V1345">
        <v>5.7906458797327396</v>
      </c>
      <c r="X1345">
        <v>26</v>
      </c>
      <c r="Z1345">
        <v>1.26582278481013</v>
      </c>
      <c r="AB1345">
        <v>1</v>
      </c>
      <c r="AD1345">
        <v>0</v>
      </c>
      <c r="AF1345">
        <v>0</v>
      </c>
      <c r="AH1345">
        <v>0</v>
      </c>
      <c r="AI1345"/>
      <c r="AJ1345">
        <v>0</v>
      </c>
      <c r="AK1345"/>
      <c r="AL1345">
        <v>4.4117647058823497</v>
      </c>
      <c r="AN1345">
        <v>3</v>
      </c>
      <c r="AP1345">
        <v>1.73913043478261</v>
      </c>
      <c r="AR1345">
        <v>6</v>
      </c>
      <c r="AT1345">
        <v>3.3898305084745801</v>
      </c>
      <c r="AV1345">
        <v>16</v>
      </c>
      <c r="AX1345">
        <v>3.4482758620689702</v>
      </c>
      <c r="AZ1345">
        <v>6</v>
      </c>
      <c r="BB1345">
        <v>6.7073170731707297</v>
      </c>
      <c r="BD1345">
        <v>11</v>
      </c>
      <c r="BF1345">
        <v>9.0909090909090899</v>
      </c>
      <c r="BH1345">
        <v>4</v>
      </c>
      <c r="BJ1345">
        <v>9.0909090909090899</v>
      </c>
      <c r="BL1345">
        <v>11</v>
      </c>
    </row>
    <row r="1346" spans="1:64" x14ac:dyDescent="0.25">
      <c r="A1346" s="15" t="str">
        <f t="shared" si="40"/>
        <v>Noncore Funding / Liab--38533</v>
      </c>
      <c r="B1346" s="15" t="str">
        <f t="shared" si="41"/>
        <v>Noncore Funding / Liab</v>
      </c>
      <c r="C1346">
        <v>18</v>
      </c>
      <c r="D1346" s="22">
        <v>38533</v>
      </c>
      <c r="E1346">
        <v>11.9491637516031</v>
      </c>
      <c r="F1346">
        <v>17.744960299247499</v>
      </c>
      <c r="G1346">
        <v>26.414334016581499</v>
      </c>
      <c r="H1346">
        <v>21.465133271754599</v>
      </c>
      <c r="I1346">
        <v>11.4554800771829</v>
      </c>
      <c r="J1346">
        <v>17.680456144607501</v>
      </c>
      <c r="K1346">
        <v>26.786743503890001</v>
      </c>
      <c r="L1346">
        <v>20.8449580227838</v>
      </c>
      <c r="M1346">
        <v>13.0947752481044</v>
      </c>
      <c r="N1346">
        <v>20.660906061107699</v>
      </c>
      <c r="O1346">
        <v>30.1837975637117</v>
      </c>
      <c r="P1346">
        <v>23.7456632357923</v>
      </c>
      <c r="Q1346">
        <v>13.244310499063801</v>
      </c>
      <c r="R1346">
        <v>17.180803537625099</v>
      </c>
      <c r="S1346">
        <v>20.651485002851899</v>
      </c>
      <c r="T1346">
        <v>17.378388445669501</v>
      </c>
      <c r="U1346">
        <v>10.8821561252509</v>
      </c>
      <c r="V1346">
        <v>17.987973052403099</v>
      </c>
      <c r="W1346">
        <v>27.122239610502501</v>
      </c>
      <c r="X1346">
        <v>21.019750812051502</v>
      </c>
      <c r="Y1346">
        <v>12.0391966419509</v>
      </c>
      <c r="Z1346">
        <v>17.680456144607501</v>
      </c>
      <c r="AA1346">
        <v>29.069143223822699</v>
      </c>
      <c r="AB1346">
        <v>21.553991524982699</v>
      </c>
      <c r="AC1346">
        <v>10.5947360767777</v>
      </c>
      <c r="AD1346">
        <v>16.0788804071247</v>
      </c>
      <c r="AE1346">
        <v>24.222553003178199</v>
      </c>
      <c r="AF1346">
        <v>18.973087840650901</v>
      </c>
      <c r="AG1346">
        <v>13.0724393092027</v>
      </c>
      <c r="AH1346">
        <v>18.2588490013352</v>
      </c>
      <c r="AI1346">
        <v>27.1344394986372</v>
      </c>
      <c r="AJ1346">
        <v>23.133228225919002</v>
      </c>
      <c r="AK1346">
        <v>12.088190780098801</v>
      </c>
      <c r="AL1346">
        <v>18.006811472965001</v>
      </c>
      <c r="AM1346">
        <v>26.9382202420712</v>
      </c>
      <c r="AN1346">
        <v>22.499772122729699</v>
      </c>
      <c r="AO1346">
        <v>10.619060190073901</v>
      </c>
      <c r="AP1346">
        <v>16.4102172502004</v>
      </c>
      <c r="AQ1346">
        <v>24.415762822867901</v>
      </c>
      <c r="AR1346">
        <v>18.428769189526399</v>
      </c>
      <c r="AS1346">
        <v>12.858833355172999</v>
      </c>
      <c r="AT1346">
        <v>20.241842618875399</v>
      </c>
      <c r="AU1346">
        <v>29.6739220897921</v>
      </c>
      <c r="AV1346">
        <v>23.4553672705627</v>
      </c>
      <c r="AW1346">
        <v>10.073898227086</v>
      </c>
      <c r="AX1346">
        <v>15.314785321552501</v>
      </c>
      <c r="AY1346">
        <v>23.674737044312799</v>
      </c>
      <c r="AZ1346">
        <v>18.159248405936602</v>
      </c>
      <c r="BA1346">
        <v>10.4552131671723</v>
      </c>
      <c r="BB1346">
        <v>18.612577327694702</v>
      </c>
      <c r="BC1346">
        <v>29.2175307710305</v>
      </c>
      <c r="BD1346">
        <v>22.143513826282401</v>
      </c>
      <c r="BE1346">
        <v>6.5464861826079703</v>
      </c>
      <c r="BF1346">
        <v>17.7111072757261</v>
      </c>
      <c r="BG1346">
        <v>28.775125397483599</v>
      </c>
      <c r="BH1346">
        <v>25.212447252368101</v>
      </c>
      <c r="BI1346">
        <v>11.8910359061955</v>
      </c>
      <c r="BJ1346">
        <v>21.6639233582038</v>
      </c>
      <c r="BK1346">
        <v>34.8001883187017</v>
      </c>
      <c r="BL1346">
        <v>24.704946623696699</v>
      </c>
    </row>
    <row r="1347" spans="1:64" x14ac:dyDescent="0.25">
      <c r="A1347" s="15" t="str">
        <f t="shared" ref="A1347:A1410" si="42">B1347&amp;"--"&amp;D1347</f>
        <v>Brokered Dep / Liab--38533</v>
      </c>
      <c r="B1347" s="15" t="str">
        <f t="shared" ref="B1347:B1410" si="43">VLOOKUP(C1347,labels,2,FALSE)</f>
        <v>Brokered Dep / Liab</v>
      </c>
      <c r="C1347">
        <v>19</v>
      </c>
      <c r="D1347" s="22">
        <v>38533</v>
      </c>
      <c r="E1347">
        <v>0</v>
      </c>
      <c r="F1347">
        <v>0</v>
      </c>
      <c r="G1347">
        <v>0.59059622093183195</v>
      </c>
      <c r="H1347">
        <v>2.00724471443205</v>
      </c>
      <c r="I1347">
        <v>0</v>
      </c>
      <c r="J1347">
        <v>0</v>
      </c>
      <c r="K1347">
        <v>2.80941585886641</v>
      </c>
      <c r="L1347">
        <v>2.7073221252131301</v>
      </c>
      <c r="M1347">
        <v>0</v>
      </c>
      <c r="N1347">
        <v>0</v>
      </c>
      <c r="O1347">
        <v>1.1274281515289599</v>
      </c>
      <c r="P1347">
        <v>2.1962475173306499</v>
      </c>
      <c r="Q1347">
        <v>0</v>
      </c>
      <c r="R1347">
        <v>0</v>
      </c>
      <c r="S1347">
        <v>0</v>
      </c>
      <c r="T1347">
        <v>0.35887605314943199</v>
      </c>
      <c r="U1347">
        <v>0</v>
      </c>
      <c r="V1347">
        <v>0</v>
      </c>
      <c r="W1347">
        <v>3.3608681567865202</v>
      </c>
      <c r="X1347">
        <v>3.18836537429616</v>
      </c>
      <c r="Y1347">
        <v>0</v>
      </c>
      <c r="Z1347">
        <v>0</v>
      </c>
      <c r="AA1347">
        <v>0.94459970650178604</v>
      </c>
      <c r="AB1347">
        <v>2.2464597920488099</v>
      </c>
      <c r="AC1347">
        <v>0</v>
      </c>
      <c r="AD1347">
        <v>0</v>
      </c>
      <c r="AE1347">
        <v>0.250000625001563</v>
      </c>
      <c r="AF1347">
        <v>1.91539326664382</v>
      </c>
      <c r="AG1347">
        <v>0</v>
      </c>
      <c r="AH1347">
        <v>0</v>
      </c>
      <c r="AI1347">
        <v>1.89814953391285</v>
      </c>
      <c r="AJ1347">
        <v>2.0254152034699602</v>
      </c>
      <c r="AK1347">
        <v>0</v>
      </c>
      <c r="AL1347">
        <v>0.546125816710057</v>
      </c>
      <c r="AM1347">
        <v>5.0682717778334396</v>
      </c>
      <c r="AN1347">
        <v>4.2684558241405499</v>
      </c>
      <c r="AO1347">
        <v>0</v>
      </c>
      <c r="AP1347">
        <v>0</v>
      </c>
      <c r="AQ1347">
        <v>0.597417226535785</v>
      </c>
      <c r="AR1347">
        <v>1.7835670609218901</v>
      </c>
      <c r="AS1347">
        <v>0</v>
      </c>
      <c r="AT1347">
        <v>0</v>
      </c>
      <c r="AU1347">
        <v>4.61800275845847</v>
      </c>
      <c r="AV1347">
        <v>3.7444033488934401</v>
      </c>
      <c r="AW1347">
        <v>0</v>
      </c>
      <c r="AX1347">
        <v>0</v>
      </c>
      <c r="AY1347">
        <v>1.0480319146161601</v>
      </c>
      <c r="AZ1347">
        <v>1.6957154624330899</v>
      </c>
      <c r="BA1347">
        <v>0</v>
      </c>
      <c r="BB1347">
        <v>0</v>
      </c>
      <c r="BC1347">
        <v>4.6147330261888699</v>
      </c>
      <c r="BD1347">
        <v>3.87924854151245</v>
      </c>
      <c r="BE1347">
        <v>0</v>
      </c>
      <c r="BF1347">
        <v>0</v>
      </c>
      <c r="BG1347">
        <v>0.44529685647693901</v>
      </c>
      <c r="BH1347">
        <v>2.5345297431418201</v>
      </c>
      <c r="BI1347">
        <v>0</v>
      </c>
      <c r="BJ1347">
        <v>0</v>
      </c>
      <c r="BK1347">
        <v>9.4051528163677691</v>
      </c>
      <c r="BL1347">
        <v>5.2967131826272098</v>
      </c>
    </row>
    <row r="1348" spans="1:64" x14ac:dyDescent="0.25">
      <c r="A1348" s="15" t="str">
        <f t="shared" si="42"/>
        <v>Liquid Assets / Assets--38533</v>
      </c>
      <c r="B1348" s="15" t="str">
        <f t="shared" si="43"/>
        <v>Liquid Assets / Assets</v>
      </c>
      <c r="C1348">
        <v>20</v>
      </c>
      <c r="D1348" s="22">
        <v>38533</v>
      </c>
      <c r="E1348">
        <v>7.1113247527375201</v>
      </c>
      <c r="F1348">
        <v>13.873692674387</v>
      </c>
      <c r="G1348">
        <v>22.5847834354465</v>
      </c>
      <c r="H1348">
        <v>16.732594611253301</v>
      </c>
      <c r="I1348">
        <v>6.7497520857860698</v>
      </c>
      <c r="J1348">
        <v>13.5145872786746</v>
      </c>
      <c r="K1348">
        <v>22.878765233466499</v>
      </c>
      <c r="L1348">
        <v>16.135496228475699</v>
      </c>
      <c r="M1348">
        <v>8.0171556639444592</v>
      </c>
      <c r="N1348">
        <v>14.967601128816399</v>
      </c>
      <c r="O1348">
        <v>25.521831599360802</v>
      </c>
      <c r="P1348">
        <v>17.988603445479502</v>
      </c>
      <c r="Q1348">
        <v>14.9526524456271</v>
      </c>
      <c r="R1348">
        <v>21.592154360461102</v>
      </c>
      <c r="S1348">
        <v>31.605480886749302</v>
      </c>
      <c r="T1348">
        <v>24.078236341682199</v>
      </c>
      <c r="U1348">
        <v>7.2317242463134201</v>
      </c>
      <c r="V1348">
        <v>13.030425393704199</v>
      </c>
      <c r="W1348">
        <v>22.4393279402614</v>
      </c>
      <c r="X1348">
        <v>15.9356010442174</v>
      </c>
      <c r="Y1348">
        <v>7.0219151541090303</v>
      </c>
      <c r="Z1348">
        <v>15.1468604825416</v>
      </c>
      <c r="AA1348">
        <v>23.092415248668399</v>
      </c>
      <c r="AB1348">
        <v>16.658102097094599</v>
      </c>
      <c r="AC1348">
        <v>5.2356808025037198</v>
      </c>
      <c r="AD1348">
        <v>10.566958748449601</v>
      </c>
      <c r="AE1348">
        <v>22.035816004057601</v>
      </c>
      <c r="AF1348">
        <v>14.7239641409783</v>
      </c>
      <c r="AG1348">
        <v>5.8762415887134596</v>
      </c>
      <c r="AH1348">
        <v>11.8937053927993</v>
      </c>
      <c r="AI1348">
        <v>19.283800729029899</v>
      </c>
      <c r="AJ1348">
        <v>15.582016551402299</v>
      </c>
      <c r="AK1348">
        <v>9.8219867809857693</v>
      </c>
      <c r="AL1348">
        <v>17.297072415404799</v>
      </c>
      <c r="AM1348">
        <v>25.765322627771098</v>
      </c>
      <c r="AN1348">
        <v>18.586223161213798</v>
      </c>
      <c r="AO1348">
        <v>6.6773561708513096</v>
      </c>
      <c r="AP1348">
        <v>15.072572693917801</v>
      </c>
      <c r="AQ1348">
        <v>24.0618683539854</v>
      </c>
      <c r="AR1348">
        <v>17.268203762028499</v>
      </c>
      <c r="AS1348">
        <v>5.6367842837813704</v>
      </c>
      <c r="AT1348">
        <v>10.081876329446599</v>
      </c>
      <c r="AU1348">
        <v>18.232198316214099</v>
      </c>
      <c r="AV1348">
        <v>12.786380422978599</v>
      </c>
      <c r="AW1348">
        <v>8.1651005967066208</v>
      </c>
      <c r="AX1348">
        <v>16.5903231786411</v>
      </c>
      <c r="AY1348">
        <v>25.705905006282201</v>
      </c>
      <c r="AZ1348">
        <v>17.666240675898798</v>
      </c>
      <c r="BA1348">
        <v>7.3423191249819197</v>
      </c>
      <c r="BB1348">
        <v>13.1944927921</v>
      </c>
      <c r="BC1348">
        <v>23.2762484216884</v>
      </c>
      <c r="BD1348">
        <v>16.538430830725598</v>
      </c>
      <c r="BE1348">
        <v>12.430331088531499</v>
      </c>
      <c r="BF1348">
        <v>17.100623371597599</v>
      </c>
      <c r="BG1348">
        <v>27.573292940879199</v>
      </c>
      <c r="BH1348">
        <v>23.552651977338499</v>
      </c>
      <c r="BI1348">
        <v>6.7479174819701502</v>
      </c>
      <c r="BJ1348">
        <v>11.7843527835972</v>
      </c>
      <c r="BK1348">
        <v>20.212089690245001</v>
      </c>
      <c r="BL1348">
        <v>15.1331933274425</v>
      </c>
    </row>
    <row r="1349" spans="1:64" x14ac:dyDescent="0.25">
      <c r="A1349" s="15" t="str">
        <f t="shared" si="42"/>
        <v>Net Loan Growth (last 4 qtrs)--38533</v>
      </c>
      <c r="B1349" s="15" t="str">
        <f t="shared" si="43"/>
        <v>Net Loan Growth (last 4 qtrs)</v>
      </c>
      <c r="C1349">
        <v>21</v>
      </c>
      <c r="D1349" s="22">
        <v>38533</v>
      </c>
      <c r="E1349">
        <v>1.9650000000000001</v>
      </c>
      <c r="F1349">
        <v>7.58</v>
      </c>
      <c r="G1349">
        <v>14.734999999999999</v>
      </c>
      <c r="H1349">
        <v>10.491125</v>
      </c>
      <c r="I1349">
        <v>2.645</v>
      </c>
      <c r="J1349">
        <v>8.69</v>
      </c>
      <c r="K1349">
        <v>15.935</v>
      </c>
      <c r="L1349">
        <v>10.7674135723432</v>
      </c>
      <c r="M1349">
        <v>2.6175000000000002</v>
      </c>
      <c r="N1349">
        <v>9.36</v>
      </c>
      <c r="O1349">
        <v>18.4725</v>
      </c>
      <c r="P1349">
        <v>14.052909847434099</v>
      </c>
      <c r="Q1349">
        <v>0.9</v>
      </c>
      <c r="R1349">
        <v>3.39</v>
      </c>
      <c r="S1349">
        <v>7.7050000000000001</v>
      </c>
      <c r="T1349">
        <v>4.4060869565217402</v>
      </c>
      <c r="U1349">
        <v>3.1425000000000001</v>
      </c>
      <c r="V1349">
        <v>9.5850000000000009</v>
      </c>
      <c r="W1349">
        <v>17.327500000000001</v>
      </c>
      <c r="X1349">
        <v>12.2757110091743</v>
      </c>
      <c r="Y1349">
        <v>2.81</v>
      </c>
      <c r="Z1349">
        <v>8.77</v>
      </c>
      <c r="AA1349">
        <v>14.62</v>
      </c>
      <c r="AB1349">
        <v>12.535454545454501</v>
      </c>
      <c r="AC1349">
        <v>1.27</v>
      </c>
      <c r="AD1349">
        <v>6.085</v>
      </c>
      <c r="AE1349">
        <v>12.17</v>
      </c>
      <c r="AF1349">
        <v>9.4600000000000009</v>
      </c>
      <c r="AG1349">
        <v>0.13250000000000001</v>
      </c>
      <c r="AH1349">
        <v>6.0949999999999998</v>
      </c>
      <c r="AI1349">
        <v>13.32</v>
      </c>
      <c r="AJ1349">
        <v>5.1726744186046503</v>
      </c>
      <c r="AK1349">
        <v>5.0225</v>
      </c>
      <c r="AL1349">
        <v>9.5500000000000007</v>
      </c>
      <c r="AM1349">
        <v>14.875</v>
      </c>
      <c r="AN1349">
        <v>13.3757352941176</v>
      </c>
      <c r="AO1349">
        <v>1.1000000000000001</v>
      </c>
      <c r="AP1349">
        <v>6.46</v>
      </c>
      <c r="AQ1349">
        <v>13.11</v>
      </c>
      <c r="AR1349">
        <v>7.4700884955752196</v>
      </c>
      <c r="AS1349">
        <v>5.0475000000000003</v>
      </c>
      <c r="AT1349">
        <v>11.315</v>
      </c>
      <c r="AU1349">
        <v>19.1525</v>
      </c>
      <c r="AV1349">
        <v>13.833246753246801</v>
      </c>
      <c r="AW1349">
        <v>4.0324999999999998</v>
      </c>
      <c r="AX1349">
        <v>8.6950000000000003</v>
      </c>
      <c r="AY1349">
        <v>14.5275</v>
      </c>
      <c r="AZ1349">
        <v>10.5004069767442</v>
      </c>
      <c r="BA1349">
        <v>2.1074999999999999</v>
      </c>
      <c r="BB1349">
        <v>8.9499999999999993</v>
      </c>
      <c r="BC1349">
        <v>17.495000000000001</v>
      </c>
      <c r="BD1349">
        <v>12.733164556962</v>
      </c>
      <c r="BE1349">
        <v>-0.86</v>
      </c>
      <c r="BF1349">
        <v>7.44</v>
      </c>
      <c r="BG1349">
        <v>10.78</v>
      </c>
      <c r="BH1349">
        <v>20.057073170731702</v>
      </c>
      <c r="BI1349">
        <v>7.07</v>
      </c>
      <c r="BJ1349">
        <v>14.33</v>
      </c>
      <c r="BK1349">
        <v>23.59</v>
      </c>
      <c r="BL1349">
        <v>21.9080869565217</v>
      </c>
    </row>
    <row r="1350" spans="1:64" x14ac:dyDescent="0.25">
      <c r="A1350" s="15" t="str">
        <f t="shared" si="42"/>
        <v>Banks w/ Loan Growth (last 4 qtrs)--38533</v>
      </c>
      <c r="B1350" s="15" t="str">
        <f t="shared" si="43"/>
        <v>Banks w/ Loan Growth (last 4 qtrs)</v>
      </c>
      <c r="C1350">
        <v>22</v>
      </c>
      <c r="D1350" s="22">
        <v>38533</v>
      </c>
      <c r="F1350">
        <v>83.75</v>
      </c>
      <c r="J1350">
        <v>82.440846824408496</v>
      </c>
      <c r="N1350">
        <v>81.187069422363507</v>
      </c>
      <c r="R1350">
        <v>86.956521739130395</v>
      </c>
      <c r="V1350">
        <v>81.959910913140305</v>
      </c>
      <c r="Z1350">
        <v>81.012658227848107</v>
      </c>
      <c r="AD1350">
        <v>83.505154639175302</v>
      </c>
      <c r="AH1350">
        <v>76.744186046511601</v>
      </c>
      <c r="AI1350"/>
      <c r="AK1350"/>
      <c r="AL1350">
        <v>91.176470588235304</v>
      </c>
      <c r="AP1350">
        <v>80</v>
      </c>
      <c r="AT1350">
        <v>88.983050847457605</v>
      </c>
      <c r="AX1350">
        <v>89.080459770114899</v>
      </c>
      <c r="BB1350">
        <v>79.268292682926798</v>
      </c>
      <c r="BF1350">
        <v>65.909090909090907</v>
      </c>
      <c r="BJ1350">
        <v>83.471074380165305</v>
      </c>
    </row>
    <row r="1351" spans="1:64" x14ac:dyDescent="0.25">
      <c r="A1351" s="15" t="str">
        <f t="shared" si="42"/>
        <v>Equity / Assets--38625</v>
      </c>
      <c r="B1351" s="15" t="str">
        <f t="shared" si="43"/>
        <v>Equity / Assets</v>
      </c>
      <c r="C1351">
        <v>1</v>
      </c>
      <c r="D1351" s="22">
        <v>38625</v>
      </c>
      <c r="E1351">
        <v>9.3185814453209801</v>
      </c>
      <c r="F1351">
        <v>10.0289627411516</v>
      </c>
      <c r="G1351">
        <v>11.3784422842614</v>
      </c>
      <c r="H1351">
        <v>10.748912024696001</v>
      </c>
      <c r="I1351">
        <v>8.6159355473923203</v>
      </c>
      <c r="J1351">
        <v>9.9760789394996507</v>
      </c>
      <c r="K1351">
        <v>11.8735336964866</v>
      </c>
      <c r="L1351">
        <v>10.743511223535201</v>
      </c>
      <c r="M1351">
        <v>8.39796900831948</v>
      </c>
      <c r="N1351">
        <v>9.7807456643096007</v>
      </c>
      <c r="O1351">
        <v>12.212338603124399</v>
      </c>
      <c r="P1351">
        <v>11.102638482056999</v>
      </c>
      <c r="Q1351">
        <v>9.4540760436174498</v>
      </c>
      <c r="R1351">
        <v>10.0869754491615</v>
      </c>
      <c r="S1351">
        <v>11.299418072784</v>
      </c>
      <c r="T1351">
        <v>11.079249110013199</v>
      </c>
      <c r="U1351">
        <v>8.4821979015483908</v>
      </c>
      <c r="V1351">
        <v>9.8229619968750406</v>
      </c>
      <c r="W1351">
        <v>11.5949923621518</v>
      </c>
      <c r="X1351">
        <v>10.4682521772403</v>
      </c>
      <c r="Y1351">
        <v>8.5988293262123907</v>
      </c>
      <c r="Z1351">
        <v>9.6758258721827701</v>
      </c>
      <c r="AA1351">
        <v>10.962992380995599</v>
      </c>
      <c r="AB1351">
        <v>10.7177519594487</v>
      </c>
      <c r="AC1351">
        <v>8.6698058059420102</v>
      </c>
      <c r="AD1351">
        <v>9.7169602713489809</v>
      </c>
      <c r="AE1351">
        <v>11.6288722332765</v>
      </c>
      <c r="AF1351">
        <v>10.497788796239</v>
      </c>
      <c r="AG1351">
        <v>9.4043673248529895</v>
      </c>
      <c r="AH1351">
        <v>11.0579931908094</v>
      </c>
      <c r="AI1351">
        <v>15.3757568010983</v>
      </c>
      <c r="AJ1351">
        <v>13.107448288636499</v>
      </c>
      <c r="AK1351">
        <v>8.3766057140363905</v>
      </c>
      <c r="AL1351">
        <v>9.9009556907037393</v>
      </c>
      <c r="AM1351">
        <v>11.5423439016848</v>
      </c>
      <c r="AN1351">
        <v>10.6130215043255</v>
      </c>
      <c r="AO1351">
        <v>8.8845474644381692</v>
      </c>
      <c r="AP1351">
        <v>10.2562017080114</v>
      </c>
      <c r="AQ1351">
        <v>12.467541966865401</v>
      </c>
      <c r="AR1351">
        <v>11.057368740835299</v>
      </c>
      <c r="AS1351">
        <v>8.4274727103958593</v>
      </c>
      <c r="AT1351">
        <v>9.6659942550639997</v>
      </c>
      <c r="AU1351">
        <v>11.1615566602492</v>
      </c>
      <c r="AV1351">
        <v>10.0954467572586</v>
      </c>
      <c r="AW1351">
        <v>8.2365051390426895</v>
      </c>
      <c r="AX1351">
        <v>9.7445385788944101</v>
      </c>
      <c r="AY1351">
        <v>11.0367828314563</v>
      </c>
      <c r="AZ1351">
        <v>10.142363941591601</v>
      </c>
      <c r="BA1351">
        <v>8.6808468886076895</v>
      </c>
      <c r="BB1351">
        <v>10.0907701951696</v>
      </c>
      <c r="BC1351">
        <v>11.6622728223905</v>
      </c>
      <c r="BD1351">
        <v>10.670411004640901</v>
      </c>
      <c r="BE1351">
        <v>8.8580623327157504</v>
      </c>
      <c r="BF1351">
        <v>10.529313674733199</v>
      </c>
      <c r="BG1351">
        <v>17.517188493669799</v>
      </c>
      <c r="BH1351">
        <v>16.716388900563501</v>
      </c>
      <c r="BI1351">
        <v>8.3338053307978495</v>
      </c>
      <c r="BJ1351">
        <v>9.5169543859439596</v>
      </c>
      <c r="BK1351">
        <v>11.1349657596586</v>
      </c>
      <c r="BL1351">
        <v>10.950543321907601</v>
      </c>
    </row>
    <row r="1352" spans="1:64" x14ac:dyDescent="0.25">
      <c r="A1352" s="15" t="str">
        <f t="shared" si="42"/>
        <v>Total Risk Based Capital Ratio--38625</v>
      </c>
      <c r="B1352" s="15" t="str">
        <f t="shared" si="43"/>
        <v>Total Risk Based Capital Ratio</v>
      </c>
      <c r="C1352">
        <v>2</v>
      </c>
      <c r="D1352" s="22">
        <v>38625</v>
      </c>
      <c r="E1352">
        <v>12.824999999999999</v>
      </c>
      <c r="F1352">
        <v>14.45</v>
      </c>
      <c r="G1352">
        <v>17.46</v>
      </c>
      <c r="H1352">
        <v>15.8869620253165</v>
      </c>
      <c r="I1352">
        <v>11.7</v>
      </c>
      <c r="J1352">
        <v>13.91</v>
      </c>
      <c r="K1352">
        <v>17.605</v>
      </c>
      <c r="L1352">
        <v>15.630802547770701</v>
      </c>
      <c r="M1352">
        <v>11.93</v>
      </c>
      <c r="N1352">
        <v>14.48</v>
      </c>
      <c r="O1352">
        <v>19.2225</v>
      </c>
      <c r="P1352">
        <v>17.408572395128601</v>
      </c>
      <c r="Q1352">
        <v>14.12</v>
      </c>
      <c r="R1352">
        <v>15.69</v>
      </c>
      <c r="S1352">
        <v>18.48</v>
      </c>
      <c r="T1352">
        <v>17.422608695652201</v>
      </c>
      <c r="U1352">
        <v>11.5</v>
      </c>
      <c r="V1352">
        <v>13.42</v>
      </c>
      <c r="W1352">
        <v>16.510000000000002</v>
      </c>
      <c r="X1352">
        <v>14.98</v>
      </c>
      <c r="Y1352">
        <v>12.39</v>
      </c>
      <c r="Z1352">
        <v>13.98</v>
      </c>
      <c r="AA1352">
        <v>17.815000000000001</v>
      </c>
      <c r="AB1352">
        <v>15.8469620253165</v>
      </c>
      <c r="AC1352">
        <v>11.43</v>
      </c>
      <c r="AD1352">
        <v>14.025</v>
      </c>
      <c r="AE1352">
        <v>17.754999999999999</v>
      </c>
      <c r="AF1352">
        <v>15.7722916666667</v>
      </c>
      <c r="AG1352">
        <v>12.31</v>
      </c>
      <c r="AH1352">
        <v>16.285</v>
      </c>
      <c r="AI1352">
        <v>22.86</v>
      </c>
      <c r="AJ1352">
        <v>19.002558139534901</v>
      </c>
      <c r="AK1352">
        <v>12.71</v>
      </c>
      <c r="AL1352">
        <v>14.84</v>
      </c>
      <c r="AM1352">
        <v>18.824999999999999</v>
      </c>
      <c r="AN1352">
        <v>16.243880597014901</v>
      </c>
      <c r="AO1352">
        <v>12.05</v>
      </c>
      <c r="AP1352">
        <v>14.71</v>
      </c>
      <c r="AQ1352">
        <v>19.38</v>
      </c>
      <c r="AR1352">
        <v>16.547050147492602</v>
      </c>
      <c r="AS1352">
        <v>11.24</v>
      </c>
      <c r="AT1352">
        <v>12.89</v>
      </c>
      <c r="AU1352">
        <v>15.55</v>
      </c>
      <c r="AV1352">
        <v>13.9945154639175</v>
      </c>
      <c r="AW1352">
        <v>12.64</v>
      </c>
      <c r="AX1352">
        <v>14.87</v>
      </c>
      <c r="AY1352">
        <v>18.7</v>
      </c>
      <c r="AZ1352">
        <v>16.211714285714301</v>
      </c>
      <c r="BA1352">
        <v>11.352499999999999</v>
      </c>
      <c r="BB1352">
        <v>13.64</v>
      </c>
      <c r="BC1352">
        <v>16.192499999999999</v>
      </c>
      <c r="BD1352">
        <v>14.873194444444399</v>
      </c>
      <c r="BE1352">
        <v>13.025</v>
      </c>
      <c r="BF1352">
        <v>15.36</v>
      </c>
      <c r="BG1352">
        <v>25.774999999999999</v>
      </c>
      <c r="BH1352">
        <v>35.914999999999999</v>
      </c>
      <c r="BI1352">
        <v>10.78</v>
      </c>
      <c r="BJ1352">
        <v>12.83</v>
      </c>
      <c r="BK1352">
        <v>15.965</v>
      </c>
      <c r="BL1352">
        <v>15.8151666666667</v>
      </c>
    </row>
    <row r="1353" spans="1:64" x14ac:dyDescent="0.25">
      <c r="A1353" s="15" t="str">
        <f t="shared" si="42"/>
        <v>Tier 1 Leverage Ratio--38625</v>
      </c>
      <c r="B1353" s="15" t="str">
        <f t="shared" si="43"/>
        <v>Tier 1 Leverage Ratio</v>
      </c>
      <c r="C1353">
        <v>3</v>
      </c>
      <c r="D1353" s="22">
        <v>38625</v>
      </c>
      <c r="E1353">
        <v>8.8849999999999998</v>
      </c>
      <c r="F1353">
        <v>9.81</v>
      </c>
      <c r="G1353">
        <v>11.09</v>
      </c>
      <c r="H1353">
        <v>10.5805063291139</v>
      </c>
      <c r="I1353">
        <v>8.5150000000000006</v>
      </c>
      <c r="J1353">
        <v>9.69</v>
      </c>
      <c r="K1353">
        <v>11.505000000000001</v>
      </c>
      <c r="L1353">
        <v>10.5801910828025</v>
      </c>
      <c r="M1353">
        <v>8.31</v>
      </c>
      <c r="N1353">
        <v>9.5500000000000007</v>
      </c>
      <c r="O1353">
        <v>11.8025</v>
      </c>
      <c r="P1353">
        <v>10.954335588633301</v>
      </c>
      <c r="Q1353">
        <v>9.3249999999999993</v>
      </c>
      <c r="R1353">
        <v>10.18</v>
      </c>
      <c r="S1353">
        <v>11.305</v>
      </c>
      <c r="T1353">
        <v>10.958695652173899</v>
      </c>
      <c r="U1353">
        <v>8.4450000000000003</v>
      </c>
      <c r="V1353">
        <v>9.5399999999999991</v>
      </c>
      <c r="W1353">
        <v>11.11</v>
      </c>
      <c r="X1353">
        <v>10.2811617312073</v>
      </c>
      <c r="Y1353">
        <v>8.6</v>
      </c>
      <c r="Z1353">
        <v>9.68</v>
      </c>
      <c r="AA1353">
        <v>11.035</v>
      </c>
      <c r="AB1353">
        <v>10.873164556961999</v>
      </c>
      <c r="AC1353">
        <v>8.3000000000000007</v>
      </c>
      <c r="AD1353">
        <v>9.2799999999999994</v>
      </c>
      <c r="AE1353">
        <v>11.465</v>
      </c>
      <c r="AF1353">
        <v>10.3334375</v>
      </c>
      <c r="AG1353">
        <v>9.3275000000000006</v>
      </c>
      <c r="AH1353">
        <v>11.1</v>
      </c>
      <c r="AI1353">
        <v>14.9825</v>
      </c>
      <c r="AJ1353">
        <v>12.8379069767442</v>
      </c>
      <c r="AK1353">
        <v>8.3350000000000009</v>
      </c>
      <c r="AL1353">
        <v>9.61</v>
      </c>
      <c r="AM1353">
        <v>11.605</v>
      </c>
      <c r="AN1353">
        <v>10.5398507462687</v>
      </c>
      <c r="AO1353">
        <v>8.66</v>
      </c>
      <c r="AP1353">
        <v>10.11</v>
      </c>
      <c r="AQ1353">
        <v>12.35</v>
      </c>
      <c r="AR1353">
        <v>10.9462241887906</v>
      </c>
      <c r="AS1353">
        <v>8.3699999999999992</v>
      </c>
      <c r="AT1353">
        <v>9.31</v>
      </c>
      <c r="AU1353">
        <v>10.86</v>
      </c>
      <c r="AV1353">
        <v>9.8921649484536101</v>
      </c>
      <c r="AW1353">
        <v>8.2899999999999991</v>
      </c>
      <c r="AX1353">
        <v>9.5399999999999991</v>
      </c>
      <c r="AY1353">
        <v>10.99</v>
      </c>
      <c r="AZ1353">
        <v>10.0085714285714</v>
      </c>
      <c r="BA1353">
        <v>8.625</v>
      </c>
      <c r="BB1353">
        <v>9.82</v>
      </c>
      <c r="BC1353">
        <v>11.1625</v>
      </c>
      <c r="BD1353">
        <v>10.5090972222222</v>
      </c>
      <c r="BE1353">
        <v>8.9350000000000005</v>
      </c>
      <c r="BF1353">
        <v>10.645</v>
      </c>
      <c r="BG1353">
        <v>17.9725</v>
      </c>
      <c r="BH1353">
        <v>25.897727272727298</v>
      </c>
      <c r="BI1353">
        <v>8.52</v>
      </c>
      <c r="BJ1353">
        <v>9.5649999999999995</v>
      </c>
      <c r="BK1353">
        <v>10.855</v>
      </c>
      <c r="BL1353">
        <v>11.161666666666701</v>
      </c>
    </row>
    <row r="1354" spans="1:64" x14ac:dyDescent="0.25">
      <c r="A1354" s="15" t="str">
        <f t="shared" si="42"/>
        <v>ALLL / Nonaccrual Loans--38625</v>
      </c>
      <c r="B1354" s="15" t="str">
        <f t="shared" si="43"/>
        <v>ALLL / Nonaccrual Loans</v>
      </c>
      <c r="C1354">
        <v>4</v>
      </c>
      <c r="D1354" s="22">
        <v>38625</v>
      </c>
      <c r="E1354">
        <v>148.86075514874099</v>
      </c>
      <c r="F1354">
        <v>404.416612307023</v>
      </c>
      <c r="G1354">
        <v>991.43348060873802</v>
      </c>
      <c r="H1354">
        <v>1336.7628198693001</v>
      </c>
      <c r="I1354">
        <v>141.96334100057501</v>
      </c>
      <c r="J1354">
        <v>325.28301886792502</v>
      </c>
      <c r="K1354">
        <v>920.47003525264404</v>
      </c>
      <c r="L1354">
        <v>1288.20825958808</v>
      </c>
      <c r="M1354">
        <v>145.179892091065</v>
      </c>
      <c r="N1354">
        <v>314.27286770385098</v>
      </c>
      <c r="O1354">
        <v>802.45732255166195</v>
      </c>
      <c r="P1354">
        <v>1094.0325874299001</v>
      </c>
      <c r="Q1354">
        <v>166.713096822556</v>
      </c>
      <c r="R1354">
        <v>294.57921533393198</v>
      </c>
      <c r="S1354">
        <v>772.938144329897</v>
      </c>
      <c r="T1354">
        <v>831.51694196979201</v>
      </c>
      <c r="U1354">
        <v>144.13600996917</v>
      </c>
      <c r="V1354">
        <v>339.89391478733802</v>
      </c>
      <c r="W1354">
        <v>876.36836695361706</v>
      </c>
      <c r="X1354">
        <v>1177.2620132997899</v>
      </c>
      <c r="Y1354">
        <v>121.236858937563</v>
      </c>
      <c r="Z1354">
        <v>269.09909909909902</v>
      </c>
      <c r="AA1354">
        <v>722.31626120358499</v>
      </c>
      <c r="AB1354">
        <v>990.97820545365005</v>
      </c>
      <c r="AC1354">
        <v>200</v>
      </c>
      <c r="AD1354">
        <v>457.02054794520501</v>
      </c>
      <c r="AE1354">
        <v>1511.5384615384601</v>
      </c>
      <c r="AF1354">
        <v>4989.5820791446304</v>
      </c>
      <c r="AG1354">
        <v>196.64429530201301</v>
      </c>
      <c r="AH1354">
        <v>519.20903954802304</v>
      </c>
      <c r="AI1354">
        <v>2752.1739130434798</v>
      </c>
      <c r="AJ1354">
        <v>2619.13972510027</v>
      </c>
      <c r="AK1354">
        <v>105.21787915802599</v>
      </c>
      <c r="AL1354">
        <v>169.688662461588</v>
      </c>
      <c r="AM1354">
        <v>428.85895568961899</v>
      </c>
      <c r="AN1354">
        <v>552.29724100950398</v>
      </c>
      <c r="AO1354">
        <v>145.535672276995</v>
      </c>
      <c r="AP1354">
        <v>325.19964896884602</v>
      </c>
      <c r="AQ1354">
        <v>1072.59591008957</v>
      </c>
      <c r="AR1354">
        <v>1343.6742855991699</v>
      </c>
      <c r="AS1354">
        <v>145.08196721311501</v>
      </c>
      <c r="AT1354">
        <v>333.33333333333297</v>
      </c>
      <c r="AU1354">
        <v>927.02702702702697</v>
      </c>
      <c r="AV1354">
        <v>1336.4251188507901</v>
      </c>
      <c r="AW1354">
        <v>127.420164233577</v>
      </c>
      <c r="AX1354">
        <v>260.04810227521199</v>
      </c>
      <c r="AY1354">
        <v>844.40626193203502</v>
      </c>
      <c r="AZ1354">
        <v>1067.9764437096101</v>
      </c>
      <c r="BA1354">
        <v>120.663807578101</v>
      </c>
      <c r="BB1354">
        <v>312.87671232876698</v>
      </c>
      <c r="BC1354">
        <v>870.05012531328305</v>
      </c>
      <c r="BD1354">
        <v>1553.7770228931399</v>
      </c>
      <c r="BE1354">
        <v>185.03865393360601</v>
      </c>
      <c r="BF1354">
        <v>489.65517241379303</v>
      </c>
      <c r="BG1354">
        <v>951.21951219512198</v>
      </c>
      <c r="BH1354">
        <v>2384.49477497927</v>
      </c>
      <c r="BI1354">
        <v>153.60419310490701</v>
      </c>
      <c r="BJ1354">
        <v>377.228231650932</v>
      </c>
      <c r="BK1354">
        <v>828.95292160410997</v>
      </c>
      <c r="BL1354">
        <v>988.56095178036298</v>
      </c>
    </row>
    <row r="1355" spans="1:64" x14ac:dyDescent="0.25">
      <c r="A1355" s="15" t="str">
        <f t="shared" si="42"/>
        <v>[NCL + OREO] / [Total Loans + OREO]--38625</v>
      </c>
      <c r="B1355" s="15" t="str">
        <f t="shared" si="43"/>
        <v>[NCL + OREO] / [Total Loans + OREO]</v>
      </c>
      <c r="C1355">
        <v>5</v>
      </c>
      <c r="D1355" s="22">
        <v>38625</v>
      </c>
      <c r="E1355">
        <v>0.26112534929486603</v>
      </c>
      <c r="F1355">
        <v>0.79295154185021999</v>
      </c>
      <c r="G1355">
        <v>1.5650009365190001</v>
      </c>
      <c r="H1355">
        <v>1.04780939447857</v>
      </c>
      <c r="I1355">
        <v>0.236099634045567</v>
      </c>
      <c r="J1355">
        <v>0.73161866889017202</v>
      </c>
      <c r="K1355">
        <v>1.4505087535537899</v>
      </c>
      <c r="L1355">
        <v>1.0367899396490401</v>
      </c>
      <c r="M1355">
        <v>0.17803745733259099</v>
      </c>
      <c r="N1355">
        <v>0.60481120492337503</v>
      </c>
      <c r="O1355">
        <v>1.34650514592096</v>
      </c>
      <c r="P1355">
        <v>0.957027917396154</v>
      </c>
      <c r="Q1355">
        <v>0.95019113389473198</v>
      </c>
      <c r="R1355">
        <v>1.3955965424163901</v>
      </c>
      <c r="S1355">
        <v>1.9117667149055599</v>
      </c>
      <c r="T1355">
        <v>1.6514639103616999</v>
      </c>
      <c r="U1355">
        <v>0.205071577868044</v>
      </c>
      <c r="V1355">
        <v>0.65868263473053901</v>
      </c>
      <c r="W1355">
        <v>1.3819844899582401</v>
      </c>
      <c r="X1355">
        <v>1.02204965144548</v>
      </c>
      <c r="Y1355">
        <v>0.25538173191110403</v>
      </c>
      <c r="Z1355">
        <v>0.94780588491192996</v>
      </c>
      <c r="AA1355">
        <v>2.0749880020468701</v>
      </c>
      <c r="AB1355">
        <v>1.3274497295235299</v>
      </c>
      <c r="AC1355">
        <v>0.299517387848587</v>
      </c>
      <c r="AD1355">
        <v>0.66534985027625204</v>
      </c>
      <c r="AE1355">
        <v>1.2200977541045701</v>
      </c>
      <c r="AF1355">
        <v>0.98758097093627095</v>
      </c>
      <c r="AG1355">
        <v>0.16058268323184799</v>
      </c>
      <c r="AH1355">
        <v>0.790551934584932</v>
      </c>
      <c r="AI1355">
        <v>1.36726173715688</v>
      </c>
      <c r="AJ1355">
        <v>0.93290530594719101</v>
      </c>
      <c r="AK1355">
        <v>0.43643674993020898</v>
      </c>
      <c r="AL1355">
        <v>0.81847610764845202</v>
      </c>
      <c r="AM1355">
        <v>1.3553173105360099</v>
      </c>
      <c r="AN1355">
        <v>1.0690102323691599</v>
      </c>
      <c r="AO1355">
        <v>0.235304868297809</v>
      </c>
      <c r="AP1355">
        <v>0.739987216765842</v>
      </c>
      <c r="AQ1355">
        <v>1.46732613908873</v>
      </c>
      <c r="AR1355">
        <v>1.07450801809989</v>
      </c>
      <c r="AS1355">
        <v>0.22509041027559501</v>
      </c>
      <c r="AT1355">
        <v>0.68729919882874502</v>
      </c>
      <c r="AU1355">
        <v>1.33057040026175</v>
      </c>
      <c r="AV1355">
        <v>0.941399043952724</v>
      </c>
      <c r="AW1355">
        <v>0.42318255703155699</v>
      </c>
      <c r="AX1355">
        <v>0.85543466383603095</v>
      </c>
      <c r="AY1355">
        <v>1.7787494239437101</v>
      </c>
      <c r="AZ1355">
        <v>1.25865595713588</v>
      </c>
      <c r="BA1355">
        <v>0.184846152548856</v>
      </c>
      <c r="BB1355">
        <v>0.79650643894656803</v>
      </c>
      <c r="BC1355">
        <v>1.57029749919589</v>
      </c>
      <c r="BD1355">
        <v>1.13690386360078</v>
      </c>
      <c r="BE1355">
        <v>0.14130307019327301</v>
      </c>
      <c r="BF1355">
        <v>0.56029328702922199</v>
      </c>
      <c r="BG1355">
        <v>0.94985517568340805</v>
      </c>
      <c r="BH1355">
        <v>0.82506822233452504</v>
      </c>
      <c r="BI1355">
        <v>0.173597342286374</v>
      </c>
      <c r="BJ1355">
        <v>0.47177927737680703</v>
      </c>
      <c r="BK1355">
        <v>1.1149573337626799</v>
      </c>
      <c r="BL1355">
        <v>0.84617204501935295</v>
      </c>
    </row>
    <row r="1356" spans="1:64" x14ac:dyDescent="0.25">
      <c r="A1356" s="15" t="str">
        <f t="shared" si="42"/>
        <v>[Noncurrent + Delinquent Loans] / [Capital + ALLL]--38625</v>
      </c>
      <c r="B1356" s="15" t="str">
        <f t="shared" si="43"/>
        <v>[Noncurrent + Delinquent Loans] / [Capital + ALLL]</v>
      </c>
      <c r="C1356">
        <v>6</v>
      </c>
      <c r="D1356" s="22">
        <v>38625</v>
      </c>
      <c r="E1356">
        <v>5.2323116164968599</v>
      </c>
      <c r="F1356">
        <v>10.403465147990699</v>
      </c>
      <c r="G1356">
        <v>15.013704681138799</v>
      </c>
      <c r="H1356">
        <v>11.5878959302075</v>
      </c>
      <c r="I1356">
        <v>4.7200221041724202</v>
      </c>
      <c r="J1356">
        <v>10.1576182136602</v>
      </c>
      <c r="K1356">
        <v>17.1846409267709</v>
      </c>
      <c r="L1356">
        <v>12.333075701051399</v>
      </c>
      <c r="M1356">
        <v>3.2699420449100098</v>
      </c>
      <c r="N1356">
        <v>8.1556952727436993</v>
      </c>
      <c r="O1356">
        <v>15.0576321065592</v>
      </c>
      <c r="P1356">
        <v>10.512624028288799</v>
      </c>
      <c r="Q1356">
        <v>9.9136188688712004</v>
      </c>
      <c r="R1356">
        <v>12.967237678694399</v>
      </c>
      <c r="S1356">
        <v>19.195923065028701</v>
      </c>
      <c r="T1356">
        <v>15.792865304247499</v>
      </c>
      <c r="U1356">
        <v>4.6188239300440799</v>
      </c>
      <c r="V1356">
        <v>9.9460718225272693</v>
      </c>
      <c r="W1356">
        <v>16.9502651493931</v>
      </c>
      <c r="X1356">
        <v>12.5006655478902</v>
      </c>
      <c r="Y1356">
        <v>7.3819732810116996</v>
      </c>
      <c r="Z1356">
        <v>12.3459832429768</v>
      </c>
      <c r="AA1356">
        <v>20.1694307092428</v>
      </c>
      <c r="AB1356">
        <v>14.4568713952522</v>
      </c>
      <c r="AC1356">
        <v>3.90913336992383</v>
      </c>
      <c r="AD1356">
        <v>7.8990720451172098</v>
      </c>
      <c r="AE1356">
        <v>13.137973808297399</v>
      </c>
      <c r="AF1356">
        <v>10.1938338330863</v>
      </c>
      <c r="AG1356">
        <v>3.1944814070061498</v>
      </c>
      <c r="AH1356">
        <v>8.7805170396793404</v>
      </c>
      <c r="AI1356">
        <v>12.357373615570401</v>
      </c>
      <c r="AJ1356">
        <v>9.2201902925069792</v>
      </c>
      <c r="AK1356">
        <v>6.3978426995901998</v>
      </c>
      <c r="AL1356">
        <v>16.598716496791202</v>
      </c>
      <c r="AM1356">
        <v>21.124320925359701</v>
      </c>
      <c r="AN1356">
        <v>16.9100450194695</v>
      </c>
      <c r="AO1356">
        <v>4.6272493573264804</v>
      </c>
      <c r="AP1356">
        <v>9.3453724604966109</v>
      </c>
      <c r="AQ1356">
        <v>16.206150888995701</v>
      </c>
      <c r="AR1356">
        <v>11.620630284400001</v>
      </c>
      <c r="AS1356">
        <v>4.9437766576192299</v>
      </c>
      <c r="AT1356">
        <v>10.2243902439024</v>
      </c>
      <c r="AU1356">
        <v>17.5764671447388</v>
      </c>
      <c r="AV1356">
        <v>12.6976013828831</v>
      </c>
      <c r="AW1356">
        <v>7.7537058152793596</v>
      </c>
      <c r="AX1356">
        <v>14.338235294117601</v>
      </c>
      <c r="AY1356">
        <v>23.049487293802901</v>
      </c>
      <c r="AZ1356">
        <v>16.8393508579965</v>
      </c>
      <c r="BA1356">
        <v>3.8657380934269101</v>
      </c>
      <c r="BB1356">
        <v>10.485998734434</v>
      </c>
      <c r="BC1356">
        <v>18.290841681210502</v>
      </c>
      <c r="BD1356">
        <v>13.0243278259567</v>
      </c>
      <c r="BE1356">
        <v>3.7691221561061998</v>
      </c>
      <c r="BF1356">
        <v>7.4852552212616601</v>
      </c>
      <c r="BG1356">
        <v>12.1459818358089</v>
      </c>
      <c r="BH1356">
        <v>8.4736863642679499</v>
      </c>
      <c r="BI1356">
        <v>3.2861473536992198</v>
      </c>
      <c r="BJ1356">
        <v>7.7860143260737198</v>
      </c>
      <c r="BK1356">
        <v>15.82431315609</v>
      </c>
      <c r="BL1356">
        <v>10.241189788988899</v>
      </c>
    </row>
    <row r="1357" spans="1:64" x14ac:dyDescent="0.25">
      <c r="A1357" s="15" t="str">
        <f t="shared" si="42"/>
        <v xml:space="preserve">  Ag [NCL+DQ] / [Capital + ALLL]--38625</v>
      </c>
      <c r="B1357" s="15" t="str">
        <f t="shared" si="43"/>
        <v xml:space="preserve">  Ag [NCL+DQ] / [Capital + ALLL]</v>
      </c>
      <c r="C1357">
        <v>7</v>
      </c>
      <c r="D1357" s="22">
        <v>38625</v>
      </c>
      <c r="E1357">
        <v>0</v>
      </c>
      <c r="F1357">
        <v>1.72413793103448E-2</v>
      </c>
      <c r="G1357">
        <v>1.2571972016720001</v>
      </c>
      <c r="H1357">
        <v>1.4658560823476301</v>
      </c>
      <c r="I1357">
        <v>0</v>
      </c>
      <c r="J1357">
        <v>0</v>
      </c>
      <c r="K1357">
        <v>1.4160678743900801</v>
      </c>
      <c r="L1357">
        <v>1.3885469053935</v>
      </c>
      <c r="M1357">
        <v>0</v>
      </c>
      <c r="N1357">
        <v>0</v>
      </c>
      <c r="O1357">
        <v>0.35030307219533102</v>
      </c>
      <c r="P1357">
        <v>0.70266724713343098</v>
      </c>
      <c r="Q1357">
        <v>0</v>
      </c>
      <c r="R1357">
        <v>0</v>
      </c>
      <c r="S1357">
        <v>0</v>
      </c>
      <c r="T1357">
        <v>1.6268759913775601E-2</v>
      </c>
      <c r="U1357">
        <v>0</v>
      </c>
      <c r="V1357">
        <v>0</v>
      </c>
      <c r="W1357">
        <v>1.1439601862656401</v>
      </c>
      <c r="X1357">
        <v>1.3236073852522501</v>
      </c>
      <c r="Y1357">
        <v>0</v>
      </c>
      <c r="Z1357">
        <v>4.49438202247191E-2</v>
      </c>
      <c r="AA1357">
        <v>1.2019486838923401</v>
      </c>
      <c r="AB1357">
        <v>1.63051109668924</v>
      </c>
      <c r="AC1357">
        <v>0</v>
      </c>
      <c r="AD1357">
        <v>0.97828870836876902</v>
      </c>
      <c r="AE1357">
        <v>3.5317497306044099</v>
      </c>
      <c r="AF1357">
        <v>2.5358939387289898</v>
      </c>
      <c r="AG1357">
        <v>0</v>
      </c>
      <c r="AH1357">
        <v>8.2669505996502302E-2</v>
      </c>
      <c r="AI1357">
        <v>1.3830518847976201</v>
      </c>
      <c r="AJ1357">
        <v>1.3191663841972701</v>
      </c>
      <c r="AK1357">
        <v>0</v>
      </c>
      <c r="AL1357">
        <v>0</v>
      </c>
      <c r="AM1357">
        <v>0.62901256345166401</v>
      </c>
      <c r="AN1357">
        <v>1.09960162902516</v>
      </c>
      <c r="AO1357">
        <v>0</v>
      </c>
      <c r="AP1357">
        <v>0.68417001624903795</v>
      </c>
      <c r="AQ1357">
        <v>3.5281146637265701</v>
      </c>
      <c r="AR1357">
        <v>2.4488759365250998</v>
      </c>
      <c r="AS1357">
        <v>0</v>
      </c>
      <c r="AT1357">
        <v>0</v>
      </c>
      <c r="AU1357">
        <v>1.1708195737015901</v>
      </c>
      <c r="AV1357">
        <v>1.23342731460511</v>
      </c>
      <c r="AW1357">
        <v>0</v>
      </c>
      <c r="AX1357">
        <v>0</v>
      </c>
      <c r="AY1357">
        <v>0.45980214574334699</v>
      </c>
      <c r="AZ1357">
        <v>0.99861629302689203</v>
      </c>
      <c r="BA1357">
        <v>0</v>
      </c>
      <c r="BB1357">
        <v>0</v>
      </c>
      <c r="BC1357">
        <v>0.37596660472170301</v>
      </c>
      <c r="BD1357">
        <v>0.74933734950838005</v>
      </c>
      <c r="BE1357">
        <v>0</v>
      </c>
      <c r="BF1357">
        <v>0</v>
      </c>
      <c r="BG1357">
        <v>0.44947888406940401</v>
      </c>
      <c r="BH1357">
        <v>0.48457451308462302</v>
      </c>
      <c r="BI1357">
        <v>0</v>
      </c>
      <c r="BJ1357">
        <v>0</v>
      </c>
      <c r="BK1357">
        <v>0</v>
      </c>
      <c r="BL1357">
        <v>0.367853027647568</v>
      </c>
    </row>
    <row r="1358" spans="1:64" x14ac:dyDescent="0.25">
      <c r="A1358" s="15" t="str">
        <f t="shared" si="42"/>
        <v xml:space="preserve">  CLD [NCL+DQ] / [Capital + ALLL]--38625</v>
      </c>
      <c r="B1358" s="15" t="str">
        <f t="shared" si="43"/>
        <v xml:space="preserve">  CLD [NCL+DQ] / [Capital + ALLL]</v>
      </c>
      <c r="C1358">
        <v>8</v>
      </c>
      <c r="D1358" s="22">
        <v>38625</v>
      </c>
      <c r="E1358">
        <v>0</v>
      </c>
      <c r="F1358">
        <v>0</v>
      </c>
      <c r="G1358">
        <v>0.78730938751551405</v>
      </c>
      <c r="H1358">
        <v>0.84764611195518702</v>
      </c>
      <c r="I1358">
        <v>0</v>
      </c>
      <c r="J1358">
        <v>0</v>
      </c>
      <c r="K1358">
        <v>0</v>
      </c>
      <c r="L1358">
        <v>0.57880145602423305</v>
      </c>
      <c r="M1358">
        <v>0</v>
      </c>
      <c r="N1358">
        <v>0</v>
      </c>
      <c r="O1358">
        <v>0.243174830953299</v>
      </c>
      <c r="P1358">
        <v>0.57231391401633802</v>
      </c>
      <c r="Q1358">
        <v>0</v>
      </c>
      <c r="R1358">
        <v>0</v>
      </c>
      <c r="S1358">
        <v>0</v>
      </c>
      <c r="T1358">
        <v>0.208531613087065</v>
      </c>
      <c r="U1358">
        <v>0</v>
      </c>
      <c r="V1358">
        <v>0</v>
      </c>
      <c r="W1358">
        <v>0</v>
      </c>
      <c r="X1358">
        <v>0.60276946982177904</v>
      </c>
      <c r="Y1358">
        <v>0</v>
      </c>
      <c r="Z1358">
        <v>0</v>
      </c>
      <c r="AA1358">
        <v>0.92873461220791098</v>
      </c>
      <c r="AB1358">
        <v>0.92392928430322196</v>
      </c>
      <c r="AC1358">
        <v>0</v>
      </c>
      <c r="AD1358">
        <v>0</v>
      </c>
      <c r="AE1358">
        <v>0</v>
      </c>
      <c r="AF1358">
        <v>0.34972921375361499</v>
      </c>
      <c r="AG1358">
        <v>0</v>
      </c>
      <c r="AH1358">
        <v>0</v>
      </c>
      <c r="AI1358">
        <v>0</v>
      </c>
      <c r="AJ1358">
        <v>0.62655651712840099</v>
      </c>
      <c r="AK1358">
        <v>0</v>
      </c>
      <c r="AL1358">
        <v>0</v>
      </c>
      <c r="AM1358">
        <v>0.40945520792024898</v>
      </c>
      <c r="AN1358">
        <v>1.55952180615415</v>
      </c>
      <c r="AO1358">
        <v>0</v>
      </c>
      <c r="AP1358">
        <v>0</v>
      </c>
      <c r="AQ1358">
        <v>0</v>
      </c>
      <c r="AR1358">
        <v>0.28965597818470401</v>
      </c>
      <c r="AS1358">
        <v>0</v>
      </c>
      <c r="AT1358">
        <v>0</v>
      </c>
      <c r="AU1358">
        <v>0.47907893211760599</v>
      </c>
      <c r="AV1358">
        <v>0.87403688999571005</v>
      </c>
      <c r="AW1358">
        <v>0</v>
      </c>
      <c r="AX1358">
        <v>0</v>
      </c>
      <c r="AY1358">
        <v>0</v>
      </c>
      <c r="AZ1358">
        <v>0.60414597964361505</v>
      </c>
      <c r="BA1358">
        <v>0</v>
      </c>
      <c r="BB1358">
        <v>0</v>
      </c>
      <c r="BC1358">
        <v>0</v>
      </c>
      <c r="BD1358">
        <v>0.62269010439132799</v>
      </c>
      <c r="BE1358">
        <v>0</v>
      </c>
      <c r="BF1358">
        <v>0</v>
      </c>
      <c r="BG1358">
        <v>5.6423219283199396E-3</v>
      </c>
      <c r="BH1358">
        <v>0.46522821472105103</v>
      </c>
      <c r="BI1358">
        <v>0</v>
      </c>
      <c r="BJ1358">
        <v>0</v>
      </c>
      <c r="BK1358">
        <v>0.40854281939908899</v>
      </c>
      <c r="BL1358">
        <v>0.96047112809545498</v>
      </c>
    </row>
    <row r="1359" spans="1:64" x14ac:dyDescent="0.25">
      <c r="A1359" s="15" t="str">
        <f t="shared" si="42"/>
        <v xml:space="preserve">  CRE [NCL+DQ] / [Capital + ALLL]--38625</v>
      </c>
      <c r="B1359" s="15" t="str">
        <f t="shared" si="43"/>
        <v xml:space="preserve">  CRE [NCL+DQ] / [Capital + ALLL]</v>
      </c>
      <c r="C1359">
        <v>9</v>
      </c>
      <c r="D1359" s="22">
        <v>38625</v>
      </c>
      <c r="E1359">
        <v>0</v>
      </c>
      <c r="F1359">
        <v>2.1475068787329699</v>
      </c>
      <c r="G1359">
        <v>4.76847788183216</v>
      </c>
      <c r="H1359">
        <v>3.0173047007526099</v>
      </c>
      <c r="I1359">
        <v>0</v>
      </c>
      <c r="J1359">
        <v>0.78419312677788899</v>
      </c>
      <c r="K1359">
        <v>4.2919247114674697</v>
      </c>
      <c r="L1359">
        <v>2.88964109652991</v>
      </c>
      <c r="M1359">
        <v>0</v>
      </c>
      <c r="N1359">
        <v>0.92450655764237599</v>
      </c>
      <c r="O1359">
        <v>3.7752547879656801</v>
      </c>
      <c r="P1359">
        <v>2.6606625845764098</v>
      </c>
      <c r="Q1359">
        <v>0</v>
      </c>
      <c r="R1359">
        <v>1.62745098039216</v>
      </c>
      <c r="S1359">
        <v>5.1498023123226098</v>
      </c>
      <c r="T1359">
        <v>4.0284677067709902</v>
      </c>
      <c r="U1359">
        <v>0</v>
      </c>
      <c r="V1359">
        <v>0.80974949221394699</v>
      </c>
      <c r="W1359">
        <v>4.9157621466096302</v>
      </c>
      <c r="X1359">
        <v>2.97332160291473</v>
      </c>
      <c r="Y1359">
        <v>2.9510712388597102E-3</v>
      </c>
      <c r="Z1359">
        <v>2.3595379611977099</v>
      </c>
      <c r="AA1359">
        <v>6.7451090863210004</v>
      </c>
      <c r="AB1359">
        <v>4.4848487297994204</v>
      </c>
      <c r="AC1359">
        <v>0</v>
      </c>
      <c r="AD1359">
        <v>0.201613945443125</v>
      </c>
      <c r="AE1359">
        <v>1.9758594985132301</v>
      </c>
      <c r="AF1359">
        <v>1.5106814542759699</v>
      </c>
      <c r="AG1359">
        <v>0</v>
      </c>
      <c r="AH1359">
        <v>0</v>
      </c>
      <c r="AI1359">
        <v>1.2565802625125699</v>
      </c>
      <c r="AJ1359">
        <v>1.5068037127962799</v>
      </c>
      <c r="AK1359">
        <v>0.28153046562381401</v>
      </c>
      <c r="AL1359">
        <v>2.81732205077153</v>
      </c>
      <c r="AM1359">
        <v>5.7648539843481297</v>
      </c>
      <c r="AN1359">
        <v>5.0920468203272602</v>
      </c>
      <c r="AO1359">
        <v>0</v>
      </c>
      <c r="AP1359">
        <v>0.186003255056963</v>
      </c>
      <c r="AQ1359">
        <v>2.6039672206479301</v>
      </c>
      <c r="AR1359">
        <v>1.89578250971846</v>
      </c>
      <c r="AS1359">
        <v>0</v>
      </c>
      <c r="AT1359">
        <v>1.3532332283846</v>
      </c>
      <c r="AU1359">
        <v>5.3255713669685196</v>
      </c>
      <c r="AV1359">
        <v>3.4684643800699599</v>
      </c>
      <c r="AW1359">
        <v>0</v>
      </c>
      <c r="AX1359">
        <v>1.0718789407314</v>
      </c>
      <c r="AY1359">
        <v>5.20812182741117</v>
      </c>
      <c r="AZ1359">
        <v>3.5380192312818499</v>
      </c>
      <c r="BA1359">
        <v>0</v>
      </c>
      <c r="BB1359">
        <v>0.104274641194412</v>
      </c>
      <c r="BC1359">
        <v>4.8977776504872903</v>
      </c>
      <c r="BD1359">
        <v>3.0074417632085901</v>
      </c>
      <c r="BE1359">
        <v>0</v>
      </c>
      <c r="BF1359">
        <v>0.79817516764782903</v>
      </c>
      <c r="BG1359">
        <v>3.5348029986743899</v>
      </c>
      <c r="BH1359">
        <v>2.30238042444345</v>
      </c>
      <c r="BI1359">
        <v>0</v>
      </c>
      <c r="BJ1359">
        <v>0.984727867619552</v>
      </c>
      <c r="BK1359">
        <v>5.5483433277215601</v>
      </c>
      <c r="BL1359">
        <v>3.35724659816294</v>
      </c>
    </row>
    <row r="1360" spans="1:64" x14ac:dyDescent="0.25">
      <c r="A1360" s="15" t="str">
        <f t="shared" si="42"/>
        <v xml:space="preserve">  Res RE [NCL+DQ] / [Capital + ALLL]--38625</v>
      </c>
      <c r="B1360" s="15" t="str">
        <f t="shared" si="43"/>
        <v xml:space="preserve">  Res RE [NCL+DQ] / [Capital + ALLL]</v>
      </c>
      <c r="C1360">
        <v>10</v>
      </c>
      <c r="D1360" s="22">
        <v>38625</v>
      </c>
      <c r="E1360">
        <v>0</v>
      </c>
      <c r="F1360">
        <v>0.92895632913484705</v>
      </c>
      <c r="G1360">
        <v>2.2979064930891102</v>
      </c>
      <c r="H1360">
        <v>1.82615465888772</v>
      </c>
      <c r="I1360">
        <v>0</v>
      </c>
      <c r="J1360">
        <v>1.0088341149525599</v>
      </c>
      <c r="K1360">
        <v>3.2571018580711302</v>
      </c>
      <c r="L1360">
        <v>2.51746058460196</v>
      </c>
      <c r="M1360">
        <v>0.12714185319787699</v>
      </c>
      <c r="N1360">
        <v>1.50732967796147</v>
      </c>
      <c r="O1360">
        <v>4.0450673375027302</v>
      </c>
      <c r="P1360">
        <v>2.7908262640934698</v>
      </c>
      <c r="Q1360">
        <v>2.3727499020147098</v>
      </c>
      <c r="R1360">
        <v>5.9447179098826197</v>
      </c>
      <c r="S1360">
        <v>7.4091053472299002</v>
      </c>
      <c r="T1360">
        <v>5.8160185077311004</v>
      </c>
      <c r="U1360">
        <v>9.6936797208220203E-3</v>
      </c>
      <c r="V1360">
        <v>1.21136822487964</v>
      </c>
      <c r="W1360">
        <v>3.6809414405663099</v>
      </c>
      <c r="X1360">
        <v>2.7761373497277799</v>
      </c>
      <c r="Y1360">
        <v>8.7649426169191594E-2</v>
      </c>
      <c r="Z1360">
        <v>1.0256066496849401</v>
      </c>
      <c r="AA1360">
        <v>2.8369205677483702</v>
      </c>
      <c r="AB1360">
        <v>2.0402406041818599</v>
      </c>
      <c r="AC1360">
        <v>0</v>
      </c>
      <c r="AD1360">
        <v>0.32936245209091403</v>
      </c>
      <c r="AE1360">
        <v>1.4889057472682301</v>
      </c>
      <c r="AF1360">
        <v>0.91857756893407505</v>
      </c>
      <c r="AG1360">
        <v>0</v>
      </c>
      <c r="AH1360">
        <v>0.17538800034728999</v>
      </c>
      <c r="AI1360">
        <v>0.77483071231092204</v>
      </c>
      <c r="AJ1360">
        <v>0.68121011554694999</v>
      </c>
      <c r="AK1360">
        <v>1.7756062416548699</v>
      </c>
      <c r="AL1360">
        <v>3.6752767527675299</v>
      </c>
      <c r="AM1360">
        <v>9.3856156517394407</v>
      </c>
      <c r="AN1360">
        <v>5.8182750577726896</v>
      </c>
      <c r="AO1360">
        <v>0</v>
      </c>
      <c r="AP1360">
        <v>0.49614928909952599</v>
      </c>
      <c r="AQ1360">
        <v>2.1110242376856898</v>
      </c>
      <c r="AR1360">
        <v>1.5941791113399599</v>
      </c>
      <c r="AS1360">
        <v>9.2236740968485803E-2</v>
      </c>
      <c r="AT1360">
        <v>1.2136347007269099</v>
      </c>
      <c r="AU1360">
        <v>3.2249640945293101</v>
      </c>
      <c r="AV1360">
        <v>2.5617189912296898</v>
      </c>
      <c r="AW1360">
        <v>2.0241477272727302</v>
      </c>
      <c r="AX1360">
        <v>4.4156654704321996</v>
      </c>
      <c r="AY1360">
        <v>9.7057394683878098</v>
      </c>
      <c r="AZ1360">
        <v>6.5041597731505698</v>
      </c>
      <c r="BA1360">
        <v>0</v>
      </c>
      <c r="BB1360">
        <v>0.63533436666570697</v>
      </c>
      <c r="BC1360">
        <v>2.3506130290120502</v>
      </c>
      <c r="BD1360">
        <v>1.62062209639468</v>
      </c>
      <c r="BE1360">
        <v>0</v>
      </c>
      <c r="BF1360">
        <v>0.75182946133843198</v>
      </c>
      <c r="BG1360">
        <v>2.1843833821808398</v>
      </c>
      <c r="BH1360">
        <v>1.3615758224571399</v>
      </c>
      <c r="BI1360">
        <v>0</v>
      </c>
      <c r="BJ1360">
        <v>0.87513836179392002</v>
      </c>
      <c r="BK1360">
        <v>2.8231430770800601</v>
      </c>
      <c r="BL1360">
        <v>2.4391308716684001</v>
      </c>
    </row>
    <row r="1361" spans="1:64" x14ac:dyDescent="0.25">
      <c r="A1361" s="15" t="str">
        <f t="shared" si="42"/>
        <v xml:space="preserve">  C&amp;I [NCL+DQ] / [Capital + ALLL]--38625</v>
      </c>
      <c r="B1361" s="15" t="str">
        <f t="shared" si="43"/>
        <v xml:space="preserve">  C&amp;I [NCL+DQ] / [Capital + ALLL]</v>
      </c>
      <c r="C1361">
        <v>11</v>
      </c>
      <c r="D1361" s="22">
        <v>38625</v>
      </c>
      <c r="E1361">
        <v>0.37843524747975599</v>
      </c>
      <c r="F1361">
        <v>1.4811386253182099</v>
      </c>
      <c r="G1361">
        <v>3.58832889599574</v>
      </c>
      <c r="H1361">
        <v>3.09766936730336</v>
      </c>
      <c r="I1361">
        <v>0.304052659519363</v>
      </c>
      <c r="J1361">
        <v>1.5905688622754499</v>
      </c>
      <c r="K1361">
        <v>4.4992690329841603</v>
      </c>
      <c r="L1361">
        <v>3.1037690599732102</v>
      </c>
      <c r="M1361">
        <v>5.9518289927880302E-2</v>
      </c>
      <c r="N1361">
        <v>0.81666508747486599</v>
      </c>
      <c r="O1361">
        <v>2.7052474074327999</v>
      </c>
      <c r="P1361">
        <v>2.0464134842311199</v>
      </c>
      <c r="Q1361">
        <v>0.98116933654789695</v>
      </c>
      <c r="R1361">
        <v>3.02275783078532</v>
      </c>
      <c r="S1361">
        <v>4.6863751203120598</v>
      </c>
      <c r="T1361">
        <v>3.7505318373444099</v>
      </c>
      <c r="U1361">
        <v>0.27129796231251002</v>
      </c>
      <c r="V1361">
        <v>1.5985093654996601</v>
      </c>
      <c r="W1361">
        <v>4.3113341143311299</v>
      </c>
      <c r="X1361">
        <v>3.0673274304601699</v>
      </c>
      <c r="Y1361">
        <v>0.385629038387449</v>
      </c>
      <c r="Z1361">
        <v>2.9744071039237601</v>
      </c>
      <c r="AA1361">
        <v>5.8324945343210901</v>
      </c>
      <c r="AB1361">
        <v>4.4024599217907001</v>
      </c>
      <c r="AC1361">
        <v>0.46807444125159098</v>
      </c>
      <c r="AD1361">
        <v>1.32155619899222</v>
      </c>
      <c r="AE1361">
        <v>4.3062719883482403</v>
      </c>
      <c r="AF1361">
        <v>3.0696303487273102</v>
      </c>
      <c r="AG1361">
        <v>0.251060250239316</v>
      </c>
      <c r="AH1361">
        <v>1.38128933986629</v>
      </c>
      <c r="AI1361">
        <v>4.3530505019179504</v>
      </c>
      <c r="AJ1361">
        <v>3.2074124205357699</v>
      </c>
      <c r="AK1361">
        <v>0.49251667353432599</v>
      </c>
      <c r="AL1361">
        <v>1.3338414634146301</v>
      </c>
      <c r="AM1361">
        <v>3.7074109251665299</v>
      </c>
      <c r="AN1361">
        <v>3.0278794050642501</v>
      </c>
      <c r="AO1361">
        <v>0.25273799494524002</v>
      </c>
      <c r="AP1361">
        <v>1.31712259371834</v>
      </c>
      <c r="AQ1361">
        <v>4.4888502751230801</v>
      </c>
      <c r="AR1361">
        <v>3.0002247532945701</v>
      </c>
      <c r="AS1361">
        <v>0.33468559837728201</v>
      </c>
      <c r="AT1361">
        <v>1.60472972972973</v>
      </c>
      <c r="AU1361">
        <v>4.2202779207411201</v>
      </c>
      <c r="AV1361">
        <v>3.0818329579489898</v>
      </c>
      <c r="AW1361">
        <v>0.375860467080535</v>
      </c>
      <c r="AX1361">
        <v>1.71194114318053</v>
      </c>
      <c r="AY1361">
        <v>4.66875451698386</v>
      </c>
      <c r="AZ1361">
        <v>3.1881513304302702</v>
      </c>
      <c r="BA1361">
        <v>0.74538943844044703</v>
      </c>
      <c r="BB1361">
        <v>3.4925222507882898</v>
      </c>
      <c r="BC1361">
        <v>7.9362975306771704</v>
      </c>
      <c r="BD1361">
        <v>5.4380842460001704</v>
      </c>
      <c r="BE1361">
        <v>6.2358095359918098E-2</v>
      </c>
      <c r="BF1361">
        <v>0.99690160909385495</v>
      </c>
      <c r="BG1361">
        <v>2.91980054336502</v>
      </c>
      <c r="BH1361">
        <v>2.1520797491014001</v>
      </c>
      <c r="BI1361">
        <v>0.21679466731355501</v>
      </c>
      <c r="BJ1361">
        <v>1.5579420157709001</v>
      </c>
      <c r="BK1361">
        <v>3.5256159781724898</v>
      </c>
      <c r="BL1361">
        <v>2.6895029429791699</v>
      </c>
    </row>
    <row r="1362" spans="1:64" x14ac:dyDescent="0.25">
      <c r="A1362" s="15" t="str">
        <f t="shared" si="42"/>
        <v xml:space="preserve">  Ind [NCL+DQ] / [Capital + ALLL]--38625</v>
      </c>
      <c r="B1362" s="15" t="str">
        <f t="shared" si="43"/>
        <v xml:space="preserve">  Ind [NCL+DQ] / [Capital + ALLL]</v>
      </c>
      <c r="C1362">
        <v>12</v>
      </c>
      <c r="D1362" s="22">
        <v>38625</v>
      </c>
      <c r="E1362">
        <v>0.35375954338990401</v>
      </c>
      <c r="F1362">
        <v>1.04838709677419</v>
      </c>
      <c r="G1362">
        <v>1.92535782595875</v>
      </c>
      <c r="H1362">
        <v>1.4080915873781601</v>
      </c>
      <c r="I1362">
        <v>0.229458904280989</v>
      </c>
      <c r="J1362">
        <v>0.810473815461347</v>
      </c>
      <c r="K1362">
        <v>1.79469170061816</v>
      </c>
      <c r="L1362">
        <v>1.32587556185834</v>
      </c>
      <c r="M1362">
        <v>0.110274627571477</v>
      </c>
      <c r="N1362">
        <v>0.61083988086807195</v>
      </c>
      <c r="O1362">
        <v>1.6848620449016301</v>
      </c>
      <c r="P1362">
        <v>1.29999546383328</v>
      </c>
      <c r="Q1362">
        <v>0.17974666034088399</v>
      </c>
      <c r="R1362">
        <v>1.11388715386217</v>
      </c>
      <c r="S1362">
        <v>2.7524009955912101</v>
      </c>
      <c r="T1362">
        <v>1.68725237061911</v>
      </c>
      <c r="U1362">
        <v>0.21323744687527599</v>
      </c>
      <c r="V1362">
        <v>0.79245743081236997</v>
      </c>
      <c r="W1362">
        <v>1.75724058076999</v>
      </c>
      <c r="X1362">
        <v>1.2444507229993</v>
      </c>
      <c r="Y1362">
        <v>0.39784017570407698</v>
      </c>
      <c r="Z1362">
        <v>0.991018891297615</v>
      </c>
      <c r="AA1362">
        <v>2.0082958780973601</v>
      </c>
      <c r="AB1362">
        <v>1.4816244996249099</v>
      </c>
      <c r="AC1362">
        <v>0.22184898273196099</v>
      </c>
      <c r="AD1362">
        <v>0.89114332117299999</v>
      </c>
      <c r="AE1362">
        <v>1.6854916013115</v>
      </c>
      <c r="AF1362">
        <v>1.28356726995306</v>
      </c>
      <c r="AG1362">
        <v>0.173424136838771</v>
      </c>
      <c r="AH1362">
        <v>0.73007935167525595</v>
      </c>
      <c r="AI1362">
        <v>2.0046946992049501</v>
      </c>
      <c r="AJ1362">
        <v>1.74816941347402</v>
      </c>
      <c r="AK1362">
        <v>0.32303296947870502</v>
      </c>
      <c r="AL1362">
        <v>0.87289759420906998</v>
      </c>
      <c r="AM1362">
        <v>1.8342320365556399</v>
      </c>
      <c r="AN1362">
        <v>1.4828323606663201</v>
      </c>
      <c r="AO1362">
        <v>0.29453015427770002</v>
      </c>
      <c r="AP1362">
        <v>0.94211432194945199</v>
      </c>
      <c r="AQ1362">
        <v>2.03469693724566</v>
      </c>
      <c r="AR1362">
        <v>1.3690547847351799</v>
      </c>
      <c r="AS1362">
        <v>0.21301144936540301</v>
      </c>
      <c r="AT1362">
        <v>0.72694310648205795</v>
      </c>
      <c r="AU1362">
        <v>1.6949152542372901</v>
      </c>
      <c r="AV1362">
        <v>1.2073862538442699</v>
      </c>
      <c r="AW1362">
        <v>0.62871513488797404</v>
      </c>
      <c r="AX1362">
        <v>1.37103684661525</v>
      </c>
      <c r="AY1362">
        <v>2.7597887815084201</v>
      </c>
      <c r="AZ1362">
        <v>1.8387545785835</v>
      </c>
      <c r="BA1362">
        <v>9.0260097104584394E-2</v>
      </c>
      <c r="BB1362">
        <v>0.47818868963990502</v>
      </c>
      <c r="BC1362">
        <v>1.56410452373214</v>
      </c>
      <c r="BD1362">
        <v>1.15788957505606</v>
      </c>
      <c r="BE1362">
        <v>0.22211913938897801</v>
      </c>
      <c r="BF1362">
        <v>0.809675091953308</v>
      </c>
      <c r="BG1362">
        <v>1.36328977667764</v>
      </c>
      <c r="BH1362">
        <v>1.8028412877586</v>
      </c>
      <c r="BI1362">
        <v>3.6089931880638998E-2</v>
      </c>
      <c r="BJ1362">
        <v>0.29602981721065202</v>
      </c>
      <c r="BK1362">
        <v>0.91900253115354003</v>
      </c>
      <c r="BL1362">
        <v>0.631670667396939</v>
      </c>
    </row>
    <row r="1363" spans="1:64" x14ac:dyDescent="0.25">
      <c r="A1363" s="15" t="str">
        <f t="shared" si="42"/>
        <v xml:space="preserve">  OREO / [Capital + ALLL]--38625</v>
      </c>
      <c r="B1363" s="15" t="str">
        <f t="shared" si="43"/>
        <v xml:space="preserve">  OREO / [Capital + ALLL]</v>
      </c>
      <c r="C1363">
        <v>13</v>
      </c>
      <c r="D1363" s="22">
        <v>38625</v>
      </c>
      <c r="E1363">
        <v>0</v>
      </c>
      <c r="F1363">
        <v>0</v>
      </c>
      <c r="G1363">
        <v>1.1934455647868401</v>
      </c>
      <c r="H1363">
        <v>0.83784975313346799</v>
      </c>
      <c r="I1363">
        <v>0</v>
      </c>
      <c r="J1363">
        <v>0</v>
      </c>
      <c r="K1363">
        <v>0.48798023948564201</v>
      </c>
      <c r="L1363">
        <v>0.67551966075001801</v>
      </c>
      <c r="M1363">
        <v>0</v>
      </c>
      <c r="N1363">
        <v>0</v>
      </c>
      <c r="O1363">
        <v>0.96463340435052003</v>
      </c>
      <c r="P1363">
        <v>0.94492933773482801</v>
      </c>
      <c r="Q1363">
        <v>0.44717598012686699</v>
      </c>
      <c r="R1363">
        <v>1.3921568627451</v>
      </c>
      <c r="S1363">
        <v>3.0186830426869</v>
      </c>
      <c r="T1363">
        <v>1.7602983041867699</v>
      </c>
      <c r="U1363">
        <v>0</v>
      </c>
      <c r="V1363">
        <v>0</v>
      </c>
      <c r="W1363">
        <v>0.61487575111006199</v>
      </c>
      <c r="X1363">
        <v>0.77234715934433695</v>
      </c>
      <c r="Y1363">
        <v>0</v>
      </c>
      <c r="Z1363">
        <v>0</v>
      </c>
      <c r="AA1363">
        <v>0.46070353144224002</v>
      </c>
      <c r="AB1363">
        <v>0.73594653156440404</v>
      </c>
      <c r="AC1363">
        <v>0</v>
      </c>
      <c r="AD1363">
        <v>0</v>
      </c>
      <c r="AE1363">
        <v>0</v>
      </c>
      <c r="AF1363">
        <v>0.21204557142305899</v>
      </c>
      <c r="AG1363">
        <v>0</v>
      </c>
      <c r="AH1363">
        <v>0</v>
      </c>
      <c r="AI1363">
        <v>0.23728490407026301</v>
      </c>
      <c r="AJ1363">
        <v>0.66145254871338399</v>
      </c>
      <c r="AK1363">
        <v>0</v>
      </c>
      <c r="AL1363">
        <v>0</v>
      </c>
      <c r="AM1363">
        <v>0.906468553741135</v>
      </c>
      <c r="AN1363">
        <v>0.75252571068615304</v>
      </c>
      <c r="AO1363">
        <v>0</v>
      </c>
      <c r="AP1363">
        <v>0</v>
      </c>
      <c r="AQ1363">
        <v>0</v>
      </c>
      <c r="AR1363">
        <v>0.49342562027194098</v>
      </c>
      <c r="AS1363">
        <v>0</v>
      </c>
      <c r="AT1363">
        <v>0</v>
      </c>
      <c r="AU1363">
        <v>0.614972207986754</v>
      </c>
      <c r="AV1363">
        <v>0.73481533104135699</v>
      </c>
      <c r="AW1363">
        <v>0</v>
      </c>
      <c r="AX1363">
        <v>0</v>
      </c>
      <c r="AY1363">
        <v>1.0083186286866599</v>
      </c>
      <c r="AZ1363">
        <v>0.92290881279459602</v>
      </c>
      <c r="BA1363">
        <v>0</v>
      </c>
      <c r="BB1363">
        <v>0</v>
      </c>
      <c r="BC1363">
        <v>0.80859165320913595</v>
      </c>
      <c r="BD1363">
        <v>0.85238553386042604</v>
      </c>
      <c r="BE1363">
        <v>0</v>
      </c>
      <c r="BF1363">
        <v>0</v>
      </c>
      <c r="BG1363">
        <v>8.4118679753816206E-2</v>
      </c>
      <c r="BH1363">
        <v>0.24209694854303601</v>
      </c>
      <c r="BI1363">
        <v>0</v>
      </c>
      <c r="BJ1363">
        <v>0</v>
      </c>
      <c r="BK1363">
        <v>0</v>
      </c>
      <c r="BL1363">
        <v>0.49680289601470301</v>
      </c>
    </row>
    <row r="1364" spans="1:64" x14ac:dyDescent="0.25">
      <c r="A1364" s="15" t="str">
        <f t="shared" si="42"/>
        <v>ROAA--38625</v>
      </c>
      <c r="B1364" s="15" t="str">
        <f t="shared" si="43"/>
        <v>ROAA</v>
      </c>
      <c r="C1364">
        <v>14</v>
      </c>
      <c r="D1364" s="22">
        <v>38625</v>
      </c>
      <c r="E1364">
        <v>1.155</v>
      </c>
      <c r="F1364">
        <v>1.37</v>
      </c>
      <c r="G1364">
        <v>1.87</v>
      </c>
      <c r="H1364">
        <v>1.56126582278481</v>
      </c>
      <c r="I1364">
        <v>0.98499999999999999</v>
      </c>
      <c r="J1364">
        <v>1.38</v>
      </c>
      <c r="K1364">
        <v>1.83</v>
      </c>
      <c r="L1364">
        <v>1.4040382165605101</v>
      </c>
      <c r="M1364">
        <v>0.79</v>
      </c>
      <c r="N1364">
        <v>1.1299999999999999</v>
      </c>
      <c r="O1364">
        <v>1.54</v>
      </c>
      <c r="P1364">
        <v>1.10915155615697</v>
      </c>
      <c r="Q1364">
        <v>1.03</v>
      </c>
      <c r="R1364">
        <v>1.17</v>
      </c>
      <c r="S1364">
        <v>1.3149999999999999</v>
      </c>
      <c r="T1364">
        <v>1.0760869565217399</v>
      </c>
      <c r="U1364">
        <v>0.93</v>
      </c>
      <c r="V1364">
        <v>1.43</v>
      </c>
      <c r="W1364">
        <v>1.92</v>
      </c>
      <c r="X1364">
        <v>1.36553530751708</v>
      </c>
      <c r="Y1364">
        <v>1.165</v>
      </c>
      <c r="Z1364">
        <v>1.36</v>
      </c>
      <c r="AA1364">
        <v>1.7849999999999999</v>
      </c>
      <c r="AB1364">
        <v>1.35278481012658</v>
      </c>
      <c r="AC1364">
        <v>1.06</v>
      </c>
      <c r="AD1364">
        <v>1.34</v>
      </c>
      <c r="AE1364">
        <v>1.72</v>
      </c>
      <c r="AF1364">
        <v>1.3884375</v>
      </c>
      <c r="AG1364">
        <v>1.0225</v>
      </c>
      <c r="AH1364">
        <v>1.43</v>
      </c>
      <c r="AI1364">
        <v>2.1974999999999998</v>
      </c>
      <c r="AJ1364">
        <v>1.87511627906977</v>
      </c>
      <c r="AK1364">
        <v>0.93500000000000005</v>
      </c>
      <c r="AL1364">
        <v>1.28</v>
      </c>
      <c r="AM1364">
        <v>1.68</v>
      </c>
      <c r="AN1364">
        <v>1.3026865671641801</v>
      </c>
      <c r="AO1364">
        <v>1.03</v>
      </c>
      <c r="AP1364">
        <v>1.35</v>
      </c>
      <c r="AQ1364">
        <v>1.79</v>
      </c>
      <c r="AR1364">
        <v>1.4432743362831899</v>
      </c>
      <c r="AS1364">
        <v>1.03</v>
      </c>
      <c r="AT1364">
        <v>1.43</v>
      </c>
      <c r="AU1364">
        <v>1.87</v>
      </c>
      <c r="AV1364">
        <v>1.4435670103092799</v>
      </c>
      <c r="AW1364">
        <v>0.94</v>
      </c>
      <c r="AX1364">
        <v>1.4</v>
      </c>
      <c r="AY1364">
        <v>1.8</v>
      </c>
      <c r="AZ1364">
        <v>1.3872</v>
      </c>
      <c r="BA1364">
        <v>0.91</v>
      </c>
      <c r="BB1364">
        <v>1.335</v>
      </c>
      <c r="BC1364">
        <v>1.845</v>
      </c>
      <c r="BD1364">
        <v>1.29291666666667</v>
      </c>
      <c r="BE1364">
        <v>0.88749999999999996</v>
      </c>
      <c r="BF1364">
        <v>1.36</v>
      </c>
      <c r="BG1364">
        <v>1.8049999999999999</v>
      </c>
      <c r="BH1364">
        <v>1.1786363636363599</v>
      </c>
      <c r="BI1364">
        <v>0.84</v>
      </c>
      <c r="BJ1364">
        <v>1.44</v>
      </c>
      <c r="BK1364">
        <v>1.9750000000000001</v>
      </c>
      <c r="BL1364">
        <v>1.1501666666666699</v>
      </c>
    </row>
    <row r="1365" spans="1:64" x14ac:dyDescent="0.25">
      <c r="A1365" s="15" t="str">
        <f t="shared" si="42"/>
        <v>NIM--38625</v>
      </c>
      <c r="B1365" s="15" t="str">
        <f t="shared" si="43"/>
        <v>NIM</v>
      </c>
      <c r="C1365">
        <v>15</v>
      </c>
      <c r="D1365" s="22">
        <v>38625</v>
      </c>
      <c r="E1365">
        <v>4.33</v>
      </c>
      <c r="F1365">
        <v>4.5999999999999996</v>
      </c>
      <c r="G1365">
        <v>5.0949999999999998</v>
      </c>
      <c r="H1365">
        <v>4.7265822784810103</v>
      </c>
      <c r="I1365">
        <v>4.1050000000000004</v>
      </c>
      <c r="J1365">
        <v>4.49</v>
      </c>
      <c r="K1365">
        <v>4.9349999999999996</v>
      </c>
      <c r="L1365">
        <v>4.5440382165605104</v>
      </c>
      <c r="M1365">
        <v>3.75</v>
      </c>
      <c r="N1365">
        <v>4.24</v>
      </c>
      <c r="O1365">
        <v>4.7300000000000004</v>
      </c>
      <c r="P1365">
        <v>4.2593706009745498</v>
      </c>
      <c r="Q1365">
        <v>4.2050000000000001</v>
      </c>
      <c r="R1365">
        <v>4.42</v>
      </c>
      <c r="S1365">
        <v>5.0250000000000004</v>
      </c>
      <c r="T1365">
        <v>4.5791304347826101</v>
      </c>
      <c r="U1365">
        <v>4.1349999999999998</v>
      </c>
      <c r="V1365">
        <v>4.54</v>
      </c>
      <c r="W1365">
        <v>4.91</v>
      </c>
      <c r="X1365">
        <v>4.4957403189066101</v>
      </c>
      <c r="Y1365">
        <v>4.3899999999999997</v>
      </c>
      <c r="Z1365">
        <v>4.78</v>
      </c>
      <c r="AA1365">
        <v>5.2549999999999999</v>
      </c>
      <c r="AB1365">
        <v>4.88708860759494</v>
      </c>
      <c r="AC1365">
        <v>4.0750000000000002</v>
      </c>
      <c r="AD1365">
        <v>4.33</v>
      </c>
      <c r="AE1365">
        <v>4.5599999999999996</v>
      </c>
      <c r="AF1365">
        <v>4.3484375000000002</v>
      </c>
      <c r="AG1365">
        <v>4.0549999999999997</v>
      </c>
      <c r="AH1365">
        <v>4.6500000000000004</v>
      </c>
      <c r="AI1365">
        <v>5.3449999999999998</v>
      </c>
      <c r="AJ1365">
        <v>5.5013953488372103</v>
      </c>
      <c r="AK1365">
        <v>4.01</v>
      </c>
      <c r="AL1365">
        <v>4.38</v>
      </c>
      <c r="AM1365">
        <v>4.7300000000000004</v>
      </c>
      <c r="AN1365">
        <v>4.3534328358209002</v>
      </c>
      <c r="AO1365">
        <v>4.0599999999999996</v>
      </c>
      <c r="AP1365">
        <v>4.41</v>
      </c>
      <c r="AQ1365">
        <v>4.83</v>
      </c>
      <c r="AR1365">
        <v>4.4622713864306798</v>
      </c>
      <c r="AS1365">
        <v>4.1900000000000004</v>
      </c>
      <c r="AT1365">
        <v>4.58</v>
      </c>
      <c r="AU1365">
        <v>4.9800000000000004</v>
      </c>
      <c r="AV1365">
        <v>4.6068659793814399</v>
      </c>
      <c r="AW1365">
        <v>4.08</v>
      </c>
      <c r="AX1365">
        <v>4.42</v>
      </c>
      <c r="AY1365">
        <v>4.74</v>
      </c>
      <c r="AZ1365">
        <v>4.4085714285714301</v>
      </c>
      <c r="BA1365">
        <v>4.2525000000000004</v>
      </c>
      <c r="BB1365">
        <v>4.6349999999999998</v>
      </c>
      <c r="BC1365">
        <v>5.0575000000000001</v>
      </c>
      <c r="BD1365">
        <v>4.6163888888888902</v>
      </c>
      <c r="BE1365">
        <v>3.7974999999999999</v>
      </c>
      <c r="BF1365">
        <v>4.34</v>
      </c>
      <c r="BG1365">
        <v>4.8075000000000001</v>
      </c>
      <c r="BH1365">
        <v>5.05068181818182</v>
      </c>
      <c r="BI1365">
        <v>4.32</v>
      </c>
      <c r="BJ1365">
        <v>4.66</v>
      </c>
      <c r="BK1365">
        <v>4.9850000000000003</v>
      </c>
      <c r="BL1365">
        <v>4.6148333333333298</v>
      </c>
    </row>
    <row r="1366" spans="1:64" x14ac:dyDescent="0.25">
      <c r="A1366" s="15" t="str">
        <f t="shared" si="42"/>
        <v>Provisions / Avg Assets--38625</v>
      </c>
      <c r="B1366" s="15" t="str">
        <f t="shared" si="43"/>
        <v>Provisions / Avg Assets</v>
      </c>
      <c r="C1366">
        <v>16</v>
      </c>
      <c r="D1366" s="22">
        <v>38625</v>
      </c>
      <c r="E1366">
        <v>4.4999999999999998E-2</v>
      </c>
      <c r="F1366">
        <v>0.12</v>
      </c>
      <c r="G1366">
        <v>0.20499999999999999</v>
      </c>
      <c r="H1366">
        <v>0.14645569620253199</v>
      </c>
      <c r="I1366">
        <v>0.01</v>
      </c>
      <c r="J1366">
        <v>0.1</v>
      </c>
      <c r="K1366">
        <v>0.21</v>
      </c>
      <c r="L1366">
        <v>0.165936305732484</v>
      </c>
      <c r="M1366">
        <v>0.02</v>
      </c>
      <c r="N1366">
        <v>0.11</v>
      </c>
      <c r="O1366">
        <v>0.24</v>
      </c>
      <c r="P1366">
        <v>0.185794316644114</v>
      </c>
      <c r="Q1366">
        <v>0.11</v>
      </c>
      <c r="R1366">
        <v>0.15</v>
      </c>
      <c r="S1366">
        <v>0.17</v>
      </c>
      <c r="T1366">
        <v>0.14695652173913001</v>
      </c>
      <c r="U1366">
        <v>0.02</v>
      </c>
      <c r="V1366">
        <v>0.11</v>
      </c>
      <c r="W1366">
        <v>0.23</v>
      </c>
      <c r="X1366">
        <v>0.16129840546697</v>
      </c>
      <c r="Y1366">
        <v>0.02</v>
      </c>
      <c r="Z1366">
        <v>0.12</v>
      </c>
      <c r="AA1366">
        <v>0.255</v>
      </c>
      <c r="AB1366">
        <v>0.189620253164557</v>
      </c>
      <c r="AC1366">
        <v>0</v>
      </c>
      <c r="AD1366">
        <v>7.4999999999999997E-2</v>
      </c>
      <c r="AE1366">
        <v>0.1525</v>
      </c>
      <c r="AF1366">
        <v>0.120104166666667</v>
      </c>
      <c r="AG1366">
        <v>0</v>
      </c>
      <c r="AH1366">
        <v>0.04</v>
      </c>
      <c r="AI1366">
        <v>0.20749999999999999</v>
      </c>
      <c r="AJ1366">
        <v>0.42162790697674402</v>
      </c>
      <c r="AK1366">
        <v>0.03</v>
      </c>
      <c r="AL1366">
        <v>0.09</v>
      </c>
      <c r="AM1366">
        <v>0.18</v>
      </c>
      <c r="AN1366">
        <v>0.125373134328358</v>
      </c>
      <c r="AO1366">
        <v>0</v>
      </c>
      <c r="AP1366">
        <v>0.05</v>
      </c>
      <c r="AQ1366">
        <v>0.15</v>
      </c>
      <c r="AR1366">
        <v>0.109262536873156</v>
      </c>
      <c r="AS1366">
        <v>0.04</v>
      </c>
      <c r="AT1366">
        <v>0.13</v>
      </c>
      <c r="AU1366">
        <v>0.24</v>
      </c>
      <c r="AV1366">
        <v>0.18890721649484499</v>
      </c>
      <c r="AW1366">
        <v>0.02</v>
      </c>
      <c r="AX1366">
        <v>0.08</v>
      </c>
      <c r="AY1366">
        <v>0.17</v>
      </c>
      <c r="AZ1366">
        <v>0.117028571428571</v>
      </c>
      <c r="BA1366">
        <v>4.2500000000000003E-2</v>
      </c>
      <c r="BB1366">
        <v>0.16</v>
      </c>
      <c r="BC1366">
        <v>0.34499999999999997</v>
      </c>
      <c r="BD1366">
        <v>0.24152777777777801</v>
      </c>
      <c r="BE1366">
        <v>2.75E-2</v>
      </c>
      <c r="BF1366">
        <v>0.105</v>
      </c>
      <c r="BG1366">
        <v>0.29749999999999999</v>
      </c>
      <c r="BH1366">
        <v>0.54386363636363599</v>
      </c>
      <c r="BI1366">
        <v>0.08</v>
      </c>
      <c r="BJ1366">
        <v>0.155</v>
      </c>
      <c r="BK1366">
        <v>0.33750000000000002</v>
      </c>
      <c r="BL1366">
        <v>0.25041666666666701</v>
      </c>
    </row>
    <row r="1367" spans="1:64" x14ac:dyDescent="0.25">
      <c r="A1367" s="15" t="str">
        <f t="shared" si="42"/>
        <v>Negative Earners (last 4 qtrs)--38625</v>
      </c>
      <c r="B1367" s="15" t="str">
        <f t="shared" si="43"/>
        <v>Negative Earners (last 4 qtrs)</v>
      </c>
      <c r="C1367">
        <v>17</v>
      </c>
      <c r="D1367" s="22">
        <v>38625</v>
      </c>
      <c r="F1367">
        <v>2.5316455696202498</v>
      </c>
      <c r="H1367">
        <v>2</v>
      </c>
      <c r="J1367">
        <v>4.1301627033792201</v>
      </c>
      <c r="L1367">
        <v>33</v>
      </c>
      <c r="N1367">
        <v>4.6949602122015897</v>
      </c>
      <c r="P1367">
        <v>354</v>
      </c>
      <c r="R1367">
        <v>4.3478260869565197</v>
      </c>
      <c r="T1367">
        <v>1</v>
      </c>
      <c r="V1367">
        <v>5.8165548098434003</v>
      </c>
      <c r="X1367">
        <v>26</v>
      </c>
      <c r="Z1367">
        <v>2.5316455696202498</v>
      </c>
      <c r="AB1367">
        <v>2</v>
      </c>
      <c r="AD1367">
        <v>1.0416666666666701</v>
      </c>
      <c r="AF1367">
        <v>1</v>
      </c>
      <c r="AH1367">
        <v>1.16279069767442</v>
      </c>
      <c r="AI1367"/>
      <c r="AJ1367">
        <v>1</v>
      </c>
      <c r="AK1367"/>
      <c r="AL1367">
        <v>2.98507462686567</v>
      </c>
      <c r="AN1367">
        <v>2</v>
      </c>
      <c r="AP1367">
        <v>2.02898550724638</v>
      </c>
      <c r="AR1367">
        <v>7</v>
      </c>
      <c r="AT1367">
        <v>4.0567951318458402</v>
      </c>
      <c r="AV1367">
        <v>20</v>
      </c>
      <c r="AX1367">
        <v>2.8248587570621502</v>
      </c>
      <c r="AZ1367">
        <v>5</v>
      </c>
      <c r="BB1367">
        <v>6.1643835616438398</v>
      </c>
      <c r="BD1367">
        <v>9</v>
      </c>
      <c r="BF1367">
        <v>6.8181818181818201</v>
      </c>
      <c r="BH1367">
        <v>3</v>
      </c>
      <c r="BJ1367">
        <v>8.1967213114754092</v>
      </c>
      <c r="BL1367">
        <v>10</v>
      </c>
    </row>
    <row r="1368" spans="1:64" x14ac:dyDescent="0.25">
      <c r="A1368" s="15" t="str">
        <f t="shared" si="42"/>
        <v>Noncore Funding / Liab--38625</v>
      </c>
      <c r="B1368" s="15" t="str">
        <f t="shared" si="43"/>
        <v>Noncore Funding / Liab</v>
      </c>
      <c r="C1368">
        <v>18</v>
      </c>
      <c r="D1368" s="22">
        <v>38625</v>
      </c>
      <c r="E1368">
        <v>12.7817662217721</v>
      </c>
      <c r="F1368">
        <v>18.699346039908299</v>
      </c>
      <c r="G1368">
        <v>27.654048041274599</v>
      </c>
      <c r="H1368">
        <v>22.5778940336887</v>
      </c>
      <c r="I1368">
        <v>11.924959672603</v>
      </c>
      <c r="J1368">
        <v>18.715087056408802</v>
      </c>
      <c r="K1368">
        <v>28.2017903953192</v>
      </c>
      <c r="L1368">
        <v>21.709319546337799</v>
      </c>
      <c r="M1368">
        <v>13.638237064234501</v>
      </c>
      <c r="N1368">
        <v>21.484000895054798</v>
      </c>
      <c r="O1368">
        <v>31.094349478347301</v>
      </c>
      <c r="P1368">
        <v>24.540793279949899</v>
      </c>
      <c r="Q1368">
        <v>13.6582145163626</v>
      </c>
      <c r="R1368">
        <v>17.817826208438099</v>
      </c>
      <c r="S1368">
        <v>20.310082384233102</v>
      </c>
      <c r="T1368">
        <v>17.4400578176317</v>
      </c>
      <c r="U1368">
        <v>11.8310038728325</v>
      </c>
      <c r="V1368">
        <v>18.708251425441802</v>
      </c>
      <c r="W1368">
        <v>28.5229931581915</v>
      </c>
      <c r="X1368">
        <v>21.7650247282001</v>
      </c>
      <c r="Y1368">
        <v>12.4174973022974</v>
      </c>
      <c r="Z1368">
        <v>18.7193585337915</v>
      </c>
      <c r="AA1368">
        <v>29.3111074386116</v>
      </c>
      <c r="AB1368">
        <v>22.085476125539</v>
      </c>
      <c r="AC1368">
        <v>11.046049916744099</v>
      </c>
      <c r="AD1368">
        <v>16.8692577713839</v>
      </c>
      <c r="AE1368">
        <v>25.299618539334102</v>
      </c>
      <c r="AF1368">
        <v>20.1402618891873</v>
      </c>
      <c r="AG1368">
        <v>12.563276424491301</v>
      </c>
      <c r="AH1368">
        <v>20.857916063273102</v>
      </c>
      <c r="AI1368">
        <v>28.0250430581745</v>
      </c>
      <c r="AJ1368">
        <v>24.42307116636</v>
      </c>
      <c r="AK1368">
        <v>13.0543734786451</v>
      </c>
      <c r="AL1368">
        <v>19.0328361716921</v>
      </c>
      <c r="AM1368">
        <v>30.1699545186571</v>
      </c>
      <c r="AN1368">
        <v>23.203013558423301</v>
      </c>
      <c r="AO1368">
        <v>11.3416940380213</v>
      </c>
      <c r="AP1368">
        <v>17.4925453646403</v>
      </c>
      <c r="AQ1368">
        <v>25.206038090357801</v>
      </c>
      <c r="AR1368">
        <v>19.655555694272</v>
      </c>
      <c r="AS1368">
        <v>13.5458480127303</v>
      </c>
      <c r="AT1368">
        <v>21.430123148361901</v>
      </c>
      <c r="AU1368">
        <v>30.339393473498099</v>
      </c>
      <c r="AV1368">
        <v>24.317236185658999</v>
      </c>
      <c r="AW1368">
        <v>10.3192600468587</v>
      </c>
      <c r="AX1368">
        <v>16.217253376995501</v>
      </c>
      <c r="AY1368">
        <v>23.414931532545499</v>
      </c>
      <c r="AZ1368">
        <v>18.2657064186883</v>
      </c>
      <c r="BA1368">
        <v>11.3851714580692</v>
      </c>
      <c r="BB1368">
        <v>19.676708092872001</v>
      </c>
      <c r="BC1368">
        <v>28.516944013141401</v>
      </c>
      <c r="BD1368">
        <v>22.6720857714995</v>
      </c>
      <c r="BE1368">
        <v>8.7289539274669696</v>
      </c>
      <c r="BF1368">
        <v>18.870543798566999</v>
      </c>
      <c r="BG1368">
        <v>31.853699066148401</v>
      </c>
      <c r="BH1368">
        <v>25.5196086826131</v>
      </c>
      <c r="BI1368">
        <v>12.033408796181201</v>
      </c>
      <c r="BJ1368">
        <v>22.308654411092199</v>
      </c>
      <c r="BK1368">
        <v>34.564782265978202</v>
      </c>
      <c r="BL1368">
        <v>24.788113349181</v>
      </c>
    </row>
    <row r="1369" spans="1:64" x14ac:dyDescent="0.25">
      <c r="A1369" s="15" t="str">
        <f t="shared" si="42"/>
        <v>Brokered Dep / Liab--38625</v>
      </c>
      <c r="B1369" s="15" t="str">
        <f t="shared" si="43"/>
        <v>Brokered Dep / Liab</v>
      </c>
      <c r="C1369">
        <v>19</v>
      </c>
      <c r="D1369" s="22">
        <v>38625</v>
      </c>
      <c r="E1369">
        <v>0</v>
      </c>
      <c r="F1369">
        <v>0</v>
      </c>
      <c r="G1369">
        <v>2.4405339588738602</v>
      </c>
      <c r="H1369">
        <v>2.6504750414634102</v>
      </c>
      <c r="I1369">
        <v>0</v>
      </c>
      <c r="J1369">
        <v>0</v>
      </c>
      <c r="K1369">
        <v>3.6321652199335501</v>
      </c>
      <c r="L1369">
        <v>3.00278279596527</v>
      </c>
      <c r="M1369">
        <v>0</v>
      </c>
      <c r="N1369">
        <v>0</v>
      </c>
      <c r="O1369">
        <v>1.5967875328349701</v>
      </c>
      <c r="P1369">
        <v>2.3694315040439</v>
      </c>
      <c r="Q1369">
        <v>0</v>
      </c>
      <c r="R1369">
        <v>0</v>
      </c>
      <c r="S1369">
        <v>0</v>
      </c>
      <c r="T1369">
        <v>0.33677307666823603</v>
      </c>
      <c r="U1369">
        <v>0</v>
      </c>
      <c r="V1369">
        <v>0</v>
      </c>
      <c r="W1369">
        <v>4.70194808215874</v>
      </c>
      <c r="X1369">
        <v>3.47929573521554</v>
      </c>
      <c r="Y1369">
        <v>0</v>
      </c>
      <c r="Z1369">
        <v>0</v>
      </c>
      <c r="AA1369">
        <v>2.6962510172332999</v>
      </c>
      <c r="AB1369">
        <v>2.5183247963398898</v>
      </c>
      <c r="AC1369">
        <v>0</v>
      </c>
      <c r="AD1369">
        <v>0</v>
      </c>
      <c r="AE1369">
        <v>0.86359813246304795</v>
      </c>
      <c r="AF1369">
        <v>2.16122715239722</v>
      </c>
      <c r="AG1369">
        <v>0</v>
      </c>
      <c r="AH1369">
        <v>0</v>
      </c>
      <c r="AI1369">
        <v>2.4828652642597699</v>
      </c>
      <c r="AJ1369">
        <v>2.3039523981236001</v>
      </c>
      <c r="AK1369">
        <v>0</v>
      </c>
      <c r="AL1369">
        <v>1.38454390583862</v>
      </c>
      <c r="AM1369">
        <v>5.5172763643976603</v>
      </c>
      <c r="AN1369">
        <v>4.4518447404188803</v>
      </c>
      <c r="AO1369">
        <v>0</v>
      </c>
      <c r="AP1369">
        <v>0</v>
      </c>
      <c r="AQ1369">
        <v>1.7961513815802199</v>
      </c>
      <c r="AR1369">
        <v>2.1049913305907899</v>
      </c>
      <c r="AS1369">
        <v>0</v>
      </c>
      <c r="AT1369">
        <v>0</v>
      </c>
      <c r="AU1369">
        <v>6.1575757575757599</v>
      </c>
      <c r="AV1369">
        <v>4.0727820105713803</v>
      </c>
      <c r="AW1369">
        <v>0</v>
      </c>
      <c r="AX1369">
        <v>0</v>
      </c>
      <c r="AY1369">
        <v>1.5234493849697901</v>
      </c>
      <c r="AZ1369">
        <v>1.6864234336334001</v>
      </c>
      <c r="BA1369">
        <v>0</v>
      </c>
      <c r="BB1369">
        <v>0</v>
      </c>
      <c r="BC1369">
        <v>6.8584336108546102</v>
      </c>
      <c r="BD1369">
        <v>4.1195303796437699</v>
      </c>
      <c r="BE1369">
        <v>0</v>
      </c>
      <c r="BF1369">
        <v>0</v>
      </c>
      <c r="BG1369">
        <v>1.25046661307329</v>
      </c>
      <c r="BH1369">
        <v>2.0404912689479699</v>
      </c>
      <c r="BI1369">
        <v>0</v>
      </c>
      <c r="BJ1369">
        <v>0.38879940217547998</v>
      </c>
      <c r="BK1369">
        <v>10.9474742404394</v>
      </c>
      <c r="BL1369">
        <v>5.4967088824925403</v>
      </c>
    </row>
    <row r="1370" spans="1:64" x14ac:dyDescent="0.25">
      <c r="A1370" s="15" t="str">
        <f t="shared" si="42"/>
        <v>Liquid Assets / Assets--38625</v>
      </c>
      <c r="B1370" s="15" t="str">
        <f t="shared" si="43"/>
        <v>Liquid Assets / Assets</v>
      </c>
      <c r="C1370">
        <v>20</v>
      </c>
      <c r="D1370" s="22">
        <v>38625</v>
      </c>
      <c r="E1370">
        <v>7.12930059057582</v>
      </c>
      <c r="F1370">
        <v>13.3818840952332</v>
      </c>
      <c r="G1370">
        <v>20.824082222360801</v>
      </c>
      <c r="H1370">
        <v>16.058488360891801</v>
      </c>
      <c r="I1370">
        <v>6.9528661967169798</v>
      </c>
      <c r="J1370">
        <v>12.9190595395867</v>
      </c>
      <c r="K1370">
        <v>21.9949219132588</v>
      </c>
      <c r="L1370">
        <v>15.751902638345999</v>
      </c>
      <c r="M1370">
        <v>8.0627473944198798</v>
      </c>
      <c r="N1370">
        <v>14.8434402521764</v>
      </c>
      <c r="O1370">
        <v>24.9611925364235</v>
      </c>
      <c r="P1370">
        <v>17.745035732854699</v>
      </c>
      <c r="Q1370">
        <v>13.8233606280434</v>
      </c>
      <c r="R1370">
        <v>22.840573396681101</v>
      </c>
      <c r="S1370">
        <v>29.975252562475902</v>
      </c>
      <c r="T1370">
        <v>24.106317259602299</v>
      </c>
      <c r="U1370">
        <v>7.3338059407420602</v>
      </c>
      <c r="V1370">
        <v>12.738512750401201</v>
      </c>
      <c r="W1370">
        <v>21.689692669755601</v>
      </c>
      <c r="X1370">
        <v>15.811089126212901</v>
      </c>
      <c r="Y1370">
        <v>7.9166483850814604</v>
      </c>
      <c r="Z1370">
        <v>15.4491933268847</v>
      </c>
      <c r="AA1370">
        <v>22.206783468771601</v>
      </c>
      <c r="AB1370">
        <v>16.782508254952099</v>
      </c>
      <c r="AC1370">
        <v>5.0064915311857403</v>
      </c>
      <c r="AD1370">
        <v>9.5534213719399403</v>
      </c>
      <c r="AE1370">
        <v>17.6375147542464</v>
      </c>
      <c r="AF1370">
        <v>12.8508522672588</v>
      </c>
      <c r="AG1370">
        <v>6.0118583177908</v>
      </c>
      <c r="AH1370">
        <v>11.088777091987</v>
      </c>
      <c r="AI1370">
        <v>18.988980030429499</v>
      </c>
      <c r="AJ1370">
        <v>14.8687593204819</v>
      </c>
      <c r="AK1370">
        <v>8.4194244425613292</v>
      </c>
      <c r="AL1370">
        <v>16.045181492842499</v>
      </c>
      <c r="AM1370">
        <v>26.3912442185533</v>
      </c>
      <c r="AN1370">
        <v>18.065775466167398</v>
      </c>
      <c r="AO1370">
        <v>6.2920644858350299</v>
      </c>
      <c r="AP1370">
        <v>12.929161234245999</v>
      </c>
      <c r="AQ1370">
        <v>22.911140583554399</v>
      </c>
      <c r="AR1370">
        <v>16.191136610544099</v>
      </c>
      <c r="AS1370">
        <v>5.9758597629827799</v>
      </c>
      <c r="AT1370">
        <v>10.8995471387402</v>
      </c>
      <c r="AU1370">
        <v>18.232177263969199</v>
      </c>
      <c r="AV1370">
        <v>13.243135679789299</v>
      </c>
      <c r="AW1370">
        <v>8.0309923411196493</v>
      </c>
      <c r="AX1370">
        <v>16.7339659465644</v>
      </c>
      <c r="AY1370">
        <v>26.967654189580699</v>
      </c>
      <c r="AZ1370">
        <v>18.2707423606977</v>
      </c>
      <c r="BA1370">
        <v>7.3975149183392004</v>
      </c>
      <c r="BB1370">
        <v>12.8001379875535</v>
      </c>
      <c r="BC1370">
        <v>22.012525984860901</v>
      </c>
      <c r="BD1370">
        <v>15.3616704173453</v>
      </c>
      <c r="BE1370">
        <v>8.6853647351459706</v>
      </c>
      <c r="BF1370">
        <v>14.5678614109384</v>
      </c>
      <c r="BG1370">
        <v>28.031920889039</v>
      </c>
      <c r="BH1370">
        <v>22.543032521211401</v>
      </c>
      <c r="BI1370">
        <v>6.9850591588838498</v>
      </c>
      <c r="BJ1370">
        <v>12.044027817148701</v>
      </c>
      <c r="BK1370">
        <v>20.069724334600799</v>
      </c>
      <c r="BL1370">
        <v>15.8834520484485</v>
      </c>
    </row>
    <row r="1371" spans="1:64" x14ac:dyDescent="0.25">
      <c r="A1371" s="15" t="str">
        <f t="shared" si="42"/>
        <v>Net Loan Growth (last 4 qtrs)--38625</v>
      </c>
      <c r="B1371" s="15" t="str">
        <f t="shared" si="43"/>
        <v>Net Loan Growth (last 4 qtrs)</v>
      </c>
      <c r="C1371">
        <v>21</v>
      </c>
      <c r="D1371" s="22">
        <v>38625</v>
      </c>
      <c r="E1371">
        <v>2.0499999999999998</v>
      </c>
      <c r="F1371">
        <v>7.92</v>
      </c>
      <c r="G1371">
        <v>11.91</v>
      </c>
      <c r="H1371">
        <v>10.393417721519</v>
      </c>
      <c r="I1371">
        <v>2.5750000000000002</v>
      </c>
      <c r="J1371">
        <v>8.17</v>
      </c>
      <c r="K1371">
        <v>14.52</v>
      </c>
      <c r="L1371">
        <v>10.042792792792801</v>
      </c>
      <c r="M1371">
        <v>2.56</v>
      </c>
      <c r="N1371">
        <v>8.8949999999999996</v>
      </c>
      <c r="O1371">
        <v>17.817499999999999</v>
      </c>
      <c r="P1371">
        <v>13.802341666666701</v>
      </c>
      <c r="Q1371">
        <v>1.2050000000000001</v>
      </c>
      <c r="R1371">
        <v>4.08</v>
      </c>
      <c r="S1371">
        <v>5.51</v>
      </c>
      <c r="T1371">
        <v>4.8852173913043497</v>
      </c>
      <c r="U1371">
        <v>2.8125</v>
      </c>
      <c r="V1371">
        <v>8.7949999999999999</v>
      </c>
      <c r="W1371">
        <v>15.217499999999999</v>
      </c>
      <c r="X1371">
        <v>11.480552995391699</v>
      </c>
      <c r="Y1371">
        <v>2.99</v>
      </c>
      <c r="Z1371">
        <v>8.23</v>
      </c>
      <c r="AA1371">
        <v>14.73</v>
      </c>
      <c r="AB1371">
        <v>11.3751948051948</v>
      </c>
      <c r="AC1371">
        <v>1.92</v>
      </c>
      <c r="AD1371">
        <v>8.35</v>
      </c>
      <c r="AE1371">
        <v>12.085000000000001</v>
      </c>
      <c r="AF1371">
        <v>8.8734736842105306</v>
      </c>
      <c r="AG1371">
        <v>0.84499999999999997</v>
      </c>
      <c r="AH1371">
        <v>5.8550000000000004</v>
      </c>
      <c r="AI1371">
        <v>12.295</v>
      </c>
      <c r="AJ1371">
        <v>5.5352325581395396</v>
      </c>
      <c r="AK1371">
        <v>4.4450000000000003</v>
      </c>
      <c r="AL1371">
        <v>8.3000000000000007</v>
      </c>
      <c r="AM1371">
        <v>16.88</v>
      </c>
      <c r="AN1371">
        <v>11.775373134328399</v>
      </c>
      <c r="AO1371">
        <v>1.1399999999999999</v>
      </c>
      <c r="AP1371">
        <v>6.13</v>
      </c>
      <c r="AQ1371">
        <v>11.82</v>
      </c>
      <c r="AR1371">
        <v>7.0702359882005901</v>
      </c>
      <c r="AS1371">
        <v>4.9550000000000001</v>
      </c>
      <c r="AT1371">
        <v>10.29</v>
      </c>
      <c r="AU1371">
        <v>17.414999999999999</v>
      </c>
      <c r="AV1371">
        <v>12.8550103519669</v>
      </c>
      <c r="AW1371">
        <v>3.52</v>
      </c>
      <c r="AX1371">
        <v>7.33</v>
      </c>
      <c r="AY1371">
        <v>14.21</v>
      </c>
      <c r="AZ1371">
        <v>9.4367428571428604</v>
      </c>
      <c r="BA1371">
        <v>2.3275000000000001</v>
      </c>
      <c r="BB1371">
        <v>9.1999999999999993</v>
      </c>
      <c r="BC1371">
        <v>15.2475</v>
      </c>
      <c r="BD1371">
        <v>11.1612857142857</v>
      </c>
      <c r="BE1371">
        <v>0.70750000000000002</v>
      </c>
      <c r="BF1371">
        <v>6.7050000000000001</v>
      </c>
      <c r="BG1371">
        <v>10.69</v>
      </c>
      <c r="BH1371">
        <v>60.314749999999997</v>
      </c>
      <c r="BI1371">
        <v>4.8099999999999996</v>
      </c>
      <c r="BJ1371">
        <v>12.154999999999999</v>
      </c>
      <c r="BK1371">
        <v>19.907499999999999</v>
      </c>
      <c r="BL1371">
        <v>33.202413793103403</v>
      </c>
    </row>
    <row r="1372" spans="1:64" x14ac:dyDescent="0.25">
      <c r="A1372" s="15" t="str">
        <f t="shared" si="42"/>
        <v>Banks w/ Loan Growth (last 4 qtrs)--38625</v>
      </c>
      <c r="B1372" s="15" t="str">
        <f t="shared" si="43"/>
        <v>Banks w/ Loan Growth (last 4 qtrs)</v>
      </c>
      <c r="C1372">
        <v>22</v>
      </c>
      <c r="D1372" s="22">
        <v>38625</v>
      </c>
      <c r="F1372">
        <v>84.8101265822785</v>
      </c>
      <c r="J1372">
        <v>82.728410513141398</v>
      </c>
      <c r="N1372">
        <v>80.450928381962896</v>
      </c>
      <c r="R1372">
        <v>95.652173913043498</v>
      </c>
      <c r="V1372">
        <v>81.879194630872504</v>
      </c>
      <c r="Z1372">
        <v>86.075949367088597</v>
      </c>
      <c r="AD1372">
        <v>82.2916666666667</v>
      </c>
      <c r="AH1372">
        <v>76.744186046511601</v>
      </c>
      <c r="AI1372"/>
      <c r="AK1372"/>
      <c r="AL1372">
        <v>88.0597014925373</v>
      </c>
      <c r="AP1372">
        <v>79.710144927536206</v>
      </c>
      <c r="AT1372">
        <v>88.235294117647101</v>
      </c>
      <c r="AX1372">
        <v>89.265536723163805</v>
      </c>
      <c r="BB1372">
        <v>81.506849315068493</v>
      </c>
      <c r="BF1372">
        <v>70.454545454545496</v>
      </c>
      <c r="BJ1372">
        <v>81.147540983606604</v>
      </c>
    </row>
    <row r="1373" spans="1:64" x14ac:dyDescent="0.25">
      <c r="A1373" s="15" t="str">
        <f t="shared" si="42"/>
        <v>Equity / Assets--38717</v>
      </c>
      <c r="B1373" s="15" t="str">
        <f t="shared" si="43"/>
        <v>Equity / Assets</v>
      </c>
      <c r="C1373">
        <v>1</v>
      </c>
      <c r="D1373" s="22">
        <v>38717</v>
      </c>
      <c r="E1373">
        <v>8.9774572247269795</v>
      </c>
      <c r="F1373">
        <v>9.9404269959574094</v>
      </c>
      <c r="G1373">
        <v>11.4153718978733</v>
      </c>
      <c r="H1373">
        <v>10.5766765244715</v>
      </c>
      <c r="I1373">
        <v>8.5355397361170393</v>
      </c>
      <c r="J1373">
        <v>9.8293970728215001</v>
      </c>
      <c r="K1373">
        <v>11.7448869044185</v>
      </c>
      <c r="L1373">
        <v>10.5812085815198</v>
      </c>
      <c r="M1373">
        <v>8.3184137313258706</v>
      </c>
      <c r="N1373">
        <v>9.70982992889987</v>
      </c>
      <c r="O1373">
        <v>12.041234947002399</v>
      </c>
      <c r="P1373">
        <v>11.080242767280801</v>
      </c>
      <c r="Q1373">
        <v>9.3482187349751698</v>
      </c>
      <c r="R1373">
        <v>10.488413704742801</v>
      </c>
      <c r="S1373">
        <v>11.786391449778201</v>
      </c>
      <c r="T1373">
        <v>11.188746873125099</v>
      </c>
      <c r="U1373">
        <v>8.4453710100739894</v>
      </c>
      <c r="V1373">
        <v>9.7616638679619196</v>
      </c>
      <c r="W1373">
        <v>11.5593475778107</v>
      </c>
      <c r="X1373">
        <v>10.418823519110701</v>
      </c>
      <c r="Y1373">
        <v>8.5299367482271595</v>
      </c>
      <c r="Z1373">
        <v>9.5415670074530503</v>
      </c>
      <c r="AA1373">
        <v>11.3530447506272</v>
      </c>
      <c r="AB1373">
        <v>10.409148984210599</v>
      </c>
      <c r="AC1373">
        <v>8.40871243138705</v>
      </c>
      <c r="AD1373">
        <v>9.4355389646076198</v>
      </c>
      <c r="AE1373">
        <v>11.326575636317401</v>
      </c>
      <c r="AF1373">
        <v>10.267259407512601</v>
      </c>
      <c r="AG1373">
        <v>8.9865945956331501</v>
      </c>
      <c r="AH1373">
        <v>10.6690580878461</v>
      </c>
      <c r="AI1373">
        <v>14.8412350888423</v>
      </c>
      <c r="AJ1373">
        <v>12.4719182005876</v>
      </c>
      <c r="AK1373">
        <v>8.3455555273669297</v>
      </c>
      <c r="AL1373">
        <v>9.7724170237290302</v>
      </c>
      <c r="AM1373">
        <v>11.2380685606719</v>
      </c>
      <c r="AN1373">
        <v>10.423350546654101</v>
      </c>
      <c r="AO1373">
        <v>8.7013715850812794</v>
      </c>
      <c r="AP1373">
        <v>10.018807502668601</v>
      </c>
      <c r="AQ1373">
        <v>12.195799423835499</v>
      </c>
      <c r="AR1373">
        <v>10.8012480941292</v>
      </c>
      <c r="AS1373">
        <v>8.3614127043554198</v>
      </c>
      <c r="AT1373">
        <v>9.58279303661066</v>
      </c>
      <c r="AU1373">
        <v>11.002189605948301</v>
      </c>
      <c r="AV1373">
        <v>10.039489911240199</v>
      </c>
      <c r="AW1373">
        <v>8.0845228880872995</v>
      </c>
      <c r="AX1373">
        <v>9.7090402426030593</v>
      </c>
      <c r="AY1373">
        <v>11.042140462450799</v>
      </c>
      <c r="AZ1373">
        <v>10.1691093220587</v>
      </c>
      <c r="BA1373">
        <v>8.6932005074949501</v>
      </c>
      <c r="BB1373">
        <v>9.9975725630266705</v>
      </c>
      <c r="BC1373">
        <v>12.149828541282</v>
      </c>
      <c r="BD1373">
        <v>10.815166434797501</v>
      </c>
      <c r="BE1373">
        <v>8.85966126831417</v>
      </c>
      <c r="BF1373">
        <v>10.6676544534825</v>
      </c>
      <c r="BG1373">
        <v>14.9925227114708</v>
      </c>
      <c r="BH1373">
        <v>15.591960918080501</v>
      </c>
      <c r="BI1373">
        <v>8.4354975948151605</v>
      </c>
      <c r="BJ1373">
        <v>9.8105228648652805</v>
      </c>
      <c r="BK1373">
        <v>11.6078013598494</v>
      </c>
      <c r="BL1373">
        <v>11.1206098091799</v>
      </c>
    </row>
    <row r="1374" spans="1:64" x14ac:dyDescent="0.25">
      <c r="A1374" s="15" t="str">
        <f t="shared" si="42"/>
        <v>Total Risk Based Capital Ratio--38717</v>
      </c>
      <c r="B1374" s="15" t="str">
        <f t="shared" si="43"/>
        <v>Total Risk Based Capital Ratio</v>
      </c>
      <c r="C1374">
        <v>2</v>
      </c>
      <c r="D1374" s="22">
        <v>38717</v>
      </c>
      <c r="E1374">
        <v>13.08</v>
      </c>
      <c r="F1374">
        <v>14.65</v>
      </c>
      <c r="G1374">
        <v>17.39</v>
      </c>
      <c r="H1374">
        <v>16.043291139240502</v>
      </c>
      <c r="I1374">
        <v>11.875</v>
      </c>
      <c r="J1374">
        <v>14.02</v>
      </c>
      <c r="K1374">
        <v>17.690000000000001</v>
      </c>
      <c r="L1374">
        <v>15.6582202304738</v>
      </c>
      <c r="M1374">
        <v>11.9</v>
      </c>
      <c r="N1374">
        <v>14.475</v>
      </c>
      <c r="O1374">
        <v>19.18</v>
      </c>
      <c r="P1374">
        <v>17.513060754000499</v>
      </c>
      <c r="Q1374">
        <v>14.164999999999999</v>
      </c>
      <c r="R1374">
        <v>15.21</v>
      </c>
      <c r="S1374">
        <v>18.675000000000001</v>
      </c>
      <c r="T1374">
        <v>17.349130434782602</v>
      </c>
      <c r="U1374">
        <v>11.6175</v>
      </c>
      <c r="V1374">
        <v>13.585000000000001</v>
      </c>
      <c r="W1374">
        <v>16.585000000000001</v>
      </c>
      <c r="X1374">
        <v>15.105504587156</v>
      </c>
      <c r="Y1374">
        <v>12.68</v>
      </c>
      <c r="Z1374">
        <v>14.1</v>
      </c>
      <c r="AA1374">
        <v>18.012499999999999</v>
      </c>
      <c r="AB1374">
        <v>15.864871794871799</v>
      </c>
      <c r="AC1374">
        <v>11.475</v>
      </c>
      <c r="AD1374">
        <v>14.085000000000001</v>
      </c>
      <c r="AE1374">
        <v>17.547499999999999</v>
      </c>
      <c r="AF1374">
        <v>15.7061458333333</v>
      </c>
      <c r="AG1374">
        <v>12.375</v>
      </c>
      <c r="AH1374">
        <v>15.77</v>
      </c>
      <c r="AI1374">
        <v>22.594999999999999</v>
      </c>
      <c r="AJ1374">
        <v>18.5942528735632</v>
      </c>
      <c r="AK1374">
        <v>12.824999999999999</v>
      </c>
      <c r="AL1374">
        <v>14.79</v>
      </c>
      <c r="AM1374">
        <v>18.7075</v>
      </c>
      <c r="AN1374">
        <v>16.131212121212101</v>
      </c>
      <c r="AO1374">
        <v>12.49</v>
      </c>
      <c r="AP1374">
        <v>15.02</v>
      </c>
      <c r="AQ1374">
        <v>19.074999999999999</v>
      </c>
      <c r="AR1374">
        <v>16.6914893617021</v>
      </c>
      <c r="AS1374">
        <v>11.34</v>
      </c>
      <c r="AT1374">
        <v>13.11</v>
      </c>
      <c r="AU1374">
        <v>15.54</v>
      </c>
      <c r="AV1374">
        <v>14.087629937629901</v>
      </c>
      <c r="AW1374">
        <v>12.77</v>
      </c>
      <c r="AX1374">
        <v>14.59</v>
      </c>
      <c r="AY1374">
        <v>18.695</v>
      </c>
      <c r="AZ1374">
        <v>16.199306358381499</v>
      </c>
      <c r="BA1374">
        <v>11.79</v>
      </c>
      <c r="BB1374">
        <v>13.99</v>
      </c>
      <c r="BC1374">
        <v>16.579999999999998</v>
      </c>
      <c r="BD1374">
        <v>15.340387096774201</v>
      </c>
      <c r="BE1374">
        <v>13.452500000000001</v>
      </c>
      <c r="BF1374">
        <v>15.664999999999999</v>
      </c>
      <c r="BG1374">
        <v>26.0825</v>
      </c>
      <c r="BH1374">
        <v>28.108157894736799</v>
      </c>
      <c r="BI1374">
        <v>11.145</v>
      </c>
      <c r="BJ1374">
        <v>12.85</v>
      </c>
      <c r="BK1374">
        <v>15.7</v>
      </c>
      <c r="BL1374">
        <v>15.1209016393443</v>
      </c>
    </row>
    <row r="1375" spans="1:64" x14ac:dyDescent="0.25">
      <c r="A1375" s="15" t="str">
        <f t="shared" si="42"/>
        <v>Tier 1 Leverage Ratio--38717</v>
      </c>
      <c r="B1375" s="15" t="str">
        <f t="shared" si="43"/>
        <v>Tier 1 Leverage Ratio</v>
      </c>
      <c r="C1375">
        <v>3</v>
      </c>
      <c r="D1375" s="22">
        <v>38717</v>
      </c>
      <c r="E1375">
        <v>8.8350000000000009</v>
      </c>
      <c r="F1375">
        <v>9.75</v>
      </c>
      <c r="G1375">
        <v>11.17</v>
      </c>
      <c r="H1375">
        <v>10.475189873417699</v>
      </c>
      <c r="I1375">
        <v>8.5250000000000004</v>
      </c>
      <c r="J1375">
        <v>9.68</v>
      </c>
      <c r="K1375">
        <v>11.32</v>
      </c>
      <c r="L1375">
        <v>10.5234186939821</v>
      </c>
      <c r="M1375">
        <v>8.2799999999999994</v>
      </c>
      <c r="N1375">
        <v>9.5</v>
      </c>
      <c r="O1375">
        <v>11.7325</v>
      </c>
      <c r="P1375">
        <v>11.0392975318687</v>
      </c>
      <c r="Q1375">
        <v>9.09</v>
      </c>
      <c r="R1375">
        <v>10.42</v>
      </c>
      <c r="S1375">
        <v>11.65</v>
      </c>
      <c r="T1375">
        <v>11.034347826087</v>
      </c>
      <c r="U1375">
        <v>8.52</v>
      </c>
      <c r="V1375">
        <v>9.6050000000000004</v>
      </c>
      <c r="W1375">
        <v>11.105</v>
      </c>
      <c r="X1375">
        <v>10.3894036697248</v>
      </c>
      <c r="Y1375">
        <v>8.3550000000000004</v>
      </c>
      <c r="Z1375">
        <v>9.4649999999999999</v>
      </c>
      <c r="AA1375">
        <v>10.875</v>
      </c>
      <c r="AB1375">
        <v>10.449615384615401</v>
      </c>
      <c r="AC1375">
        <v>8.4425000000000008</v>
      </c>
      <c r="AD1375">
        <v>9.3800000000000008</v>
      </c>
      <c r="AE1375">
        <v>11.1775</v>
      </c>
      <c r="AF1375">
        <v>10.1592708333333</v>
      </c>
      <c r="AG1375">
        <v>9.0749999999999993</v>
      </c>
      <c r="AH1375">
        <v>10.72</v>
      </c>
      <c r="AI1375">
        <v>14.77</v>
      </c>
      <c r="AJ1375">
        <v>12.516666666666699</v>
      </c>
      <c r="AK1375">
        <v>8.4924999999999997</v>
      </c>
      <c r="AL1375">
        <v>9.73</v>
      </c>
      <c r="AM1375">
        <v>11.5025</v>
      </c>
      <c r="AN1375">
        <v>10.5342424242424</v>
      </c>
      <c r="AO1375">
        <v>8.7349999999999994</v>
      </c>
      <c r="AP1375">
        <v>10.050000000000001</v>
      </c>
      <c r="AQ1375">
        <v>11.95</v>
      </c>
      <c r="AR1375">
        <v>10.843009118541</v>
      </c>
      <c r="AS1375">
        <v>8.34</v>
      </c>
      <c r="AT1375">
        <v>9.3699999999999992</v>
      </c>
      <c r="AU1375">
        <v>10.89</v>
      </c>
      <c r="AV1375">
        <v>9.93592515592516</v>
      </c>
      <c r="AW1375">
        <v>8.2550000000000008</v>
      </c>
      <c r="AX1375">
        <v>9.4600000000000009</v>
      </c>
      <c r="AY1375">
        <v>10.97</v>
      </c>
      <c r="AZ1375">
        <v>10.082543352601199</v>
      </c>
      <c r="BA1375">
        <v>8.7200000000000006</v>
      </c>
      <c r="BB1375">
        <v>9.83</v>
      </c>
      <c r="BC1375">
        <v>11.33</v>
      </c>
      <c r="BD1375">
        <v>10.7129677419355</v>
      </c>
      <c r="BE1375">
        <v>8.7750000000000004</v>
      </c>
      <c r="BF1375">
        <v>10.715</v>
      </c>
      <c r="BG1375">
        <v>16.11</v>
      </c>
      <c r="BH1375">
        <v>16.9586842105263</v>
      </c>
      <c r="BI1375">
        <v>8.56</v>
      </c>
      <c r="BJ1375">
        <v>9.6199999999999992</v>
      </c>
      <c r="BK1375">
        <v>11.067500000000001</v>
      </c>
      <c r="BL1375">
        <v>11.721475409836099</v>
      </c>
    </row>
    <row r="1376" spans="1:64" x14ac:dyDescent="0.25">
      <c r="A1376" s="15" t="str">
        <f t="shared" si="42"/>
        <v>ALLL / Nonaccrual Loans--38717</v>
      </c>
      <c r="B1376" s="15" t="str">
        <f t="shared" si="43"/>
        <v>ALLL / Nonaccrual Loans</v>
      </c>
      <c r="C1376">
        <v>4</v>
      </c>
      <c r="D1376" s="22">
        <v>38717</v>
      </c>
      <c r="E1376">
        <v>179.72382751836599</v>
      </c>
      <c r="F1376">
        <v>268.83720930232602</v>
      </c>
      <c r="G1376">
        <v>1099.3619838690299</v>
      </c>
      <c r="H1376">
        <v>1803.19902757518</v>
      </c>
      <c r="I1376">
        <v>139.85507246376801</v>
      </c>
      <c r="J1376">
        <v>309.34579439252298</v>
      </c>
      <c r="K1376">
        <v>852.33160621761704</v>
      </c>
      <c r="L1376">
        <v>1255.7947946081199</v>
      </c>
      <c r="M1376">
        <v>145.64839924069599</v>
      </c>
      <c r="N1376">
        <v>310.18938644964999</v>
      </c>
      <c r="O1376">
        <v>833.33333333333303</v>
      </c>
      <c r="P1376">
        <v>1146.1687768649799</v>
      </c>
      <c r="Q1376">
        <v>143.05799648506101</v>
      </c>
      <c r="R1376">
        <v>301.61812297734599</v>
      </c>
      <c r="S1376">
        <v>671.875</v>
      </c>
      <c r="T1376">
        <v>2715.5453532425799</v>
      </c>
      <c r="U1376">
        <v>139.36170212766001</v>
      </c>
      <c r="V1376">
        <v>343.05912596400998</v>
      </c>
      <c r="W1376">
        <v>855.10204081632696</v>
      </c>
      <c r="X1376">
        <v>1119.4332315695201</v>
      </c>
      <c r="Y1376">
        <v>116.13688068756301</v>
      </c>
      <c r="Z1376">
        <v>221.43697259961601</v>
      </c>
      <c r="AA1376">
        <v>822.32688580799004</v>
      </c>
      <c r="AB1376">
        <v>1618.8151799493801</v>
      </c>
      <c r="AC1376">
        <v>204.953560371517</v>
      </c>
      <c r="AD1376">
        <v>366.66666666666703</v>
      </c>
      <c r="AE1376">
        <v>1250</v>
      </c>
      <c r="AF1376">
        <v>2729.5251241359101</v>
      </c>
      <c r="AG1376">
        <v>166.00697182109801</v>
      </c>
      <c r="AH1376">
        <v>323.10077519379797</v>
      </c>
      <c r="AI1376">
        <v>1189.04686487654</v>
      </c>
      <c r="AJ1376">
        <v>2132.91942432313</v>
      </c>
      <c r="AK1376">
        <v>114.439297264225</v>
      </c>
      <c r="AL1376">
        <v>190.06621669990301</v>
      </c>
      <c r="AM1376">
        <v>378.48061640999299</v>
      </c>
      <c r="AN1376">
        <v>836.86247372248704</v>
      </c>
      <c r="AO1376">
        <v>141.92455670792901</v>
      </c>
      <c r="AP1376">
        <v>302.88461538461502</v>
      </c>
      <c r="AQ1376">
        <v>961.18693134822195</v>
      </c>
      <c r="AR1376">
        <v>1605.3998393061099</v>
      </c>
      <c r="AS1376">
        <v>133.92723640508399</v>
      </c>
      <c r="AT1376">
        <v>316.99128466872099</v>
      </c>
      <c r="AU1376">
        <v>856.24239762130003</v>
      </c>
      <c r="AV1376">
        <v>1234.15563837164</v>
      </c>
      <c r="AW1376">
        <v>116.452281158164</v>
      </c>
      <c r="AX1376">
        <v>220.263991352007</v>
      </c>
      <c r="AY1376">
        <v>760.04410585405003</v>
      </c>
      <c r="AZ1376">
        <v>785.05557031269404</v>
      </c>
      <c r="BA1376">
        <v>128.22227523528801</v>
      </c>
      <c r="BB1376">
        <v>309.56521739130397</v>
      </c>
      <c r="BC1376">
        <v>818.90851449275397</v>
      </c>
      <c r="BD1376">
        <v>1165.37037963023</v>
      </c>
      <c r="BE1376">
        <v>190.491085705149</v>
      </c>
      <c r="BF1376">
        <v>388.69786203426497</v>
      </c>
      <c r="BG1376">
        <v>1433.9489885664</v>
      </c>
      <c r="BH1376">
        <v>2996.0342369999798</v>
      </c>
      <c r="BI1376">
        <v>148.75176492736301</v>
      </c>
      <c r="BJ1376">
        <v>298.34030683403103</v>
      </c>
      <c r="BK1376">
        <v>764.61098398169304</v>
      </c>
      <c r="BL1376">
        <v>899.59625491393001</v>
      </c>
    </row>
    <row r="1377" spans="1:64" x14ac:dyDescent="0.25">
      <c r="A1377" s="15" t="str">
        <f t="shared" si="42"/>
        <v>[NCL + OREO] / [Total Loans + OREO]--38717</v>
      </c>
      <c r="B1377" s="15" t="str">
        <f t="shared" si="43"/>
        <v>[NCL + OREO] / [Total Loans + OREO]</v>
      </c>
      <c r="C1377">
        <v>5</v>
      </c>
      <c r="D1377" s="22">
        <v>38717</v>
      </c>
      <c r="E1377">
        <v>0.23297214622787399</v>
      </c>
      <c r="F1377">
        <v>0.63630274614869398</v>
      </c>
      <c r="G1377">
        <v>1.34716378999833</v>
      </c>
      <c r="H1377">
        <v>0.95748291715782996</v>
      </c>
      <c r="I1377">
        <v>0.193618139772197</v>
      </c>
      <c r="J1377">
        <v>0.63285616012830204</v>
      </c>
      <c r="K1377">
        <v>1.36211787390217</v>
      </c>
      <c r="L1377">
        <v>0.97384521136607904</v>
      </c>
      <c r="M1377">
        <v>0.153623095020336</v>
      </c>
      <c r="N1377">
        <v>0.56380991551419801</v>
      </c>
      <c r="O1377">
        <v>1.28240864591458</v>
      </c>
      <c r="P1377">
        <v>0.91101009581527104</v>
      </c>
      <c r="Q1377">
        <v>0.63170218639029296</v>
      </c>
      <c r="R1377">
        <v>1.35590145906787</v>
      </c>
      <c r="S1377">
        <v>2.0225267643792399</v>
      </c>
      <c r="T1377">
        <v>1.57245992126179</v>
      </c>
      <c r="U1377">
        <v>0.148052602356254</v>
      </c>
      <c r="V1377">
        <v>0.58930826434685002</v>
      </c>
      <c r="W1377">
        <v>1.3092035762407901</v>
      </c>
      <c r="X1377">
        <v>0.971450617095453</v>
      </c>
      <c r="Y1377">
        <v>0.26902791117042901</v>
      </c>
      <c r="Z1377">
        <v>0.74316302335000295</v>
      </c>
      <c r="AA1377">
        <v>1.59422895505129</v>
      </c>
      <c r="AB1377">
        <v>1.0718660422447801</v>
      </c>
      <c r="AC1377">
        <v>0.205362236609785</v>
      </c>
      <c r="AD1377">
        <v>0.49328265552249501</v>
      </c>
      <c r="AE1377">
        <v>1.0776497192688099</v>
      </c>
      <c r="AF1377">
        <v>0.91031837407530602</v>
      </c>
      <c r="AG1377">
        <v>0.190886497410095</v>
      </c>
      <c r="AH1377">
        <v>0.63630274614869398</v>
      </c>
      <c r="AI1377">
        <v>1.2905511010314501</v>
      </c>
      <c r="AJ1377">
        <v>0.92589624589338904</v>
      </c>
      <c r="AK1377">
        <v>0.37640438114663599</v>
      </c>
      <c r="AL1377">
        <v>0.81088176673240897</v>
      </c>
      <c r="AM1377">
        <v>1.40676900620561</v>
      </c>
      <c r="AN1377">
        <v>1.08559948139617</v>
      </c>
      <c r="AO1377">
        <v>0.16759078322384499</v>
      </c>
      <c r="AP1377">
        <v>0.57677460375130596</v>
      </c>
      <c r="AQ1377">
        <v>1.3696787591514501</v>
      </c>
      <c r="AR1377">
        <v>0.98942253102418398</v>
      </c>
      <c r="AS1377">
        <v>0.18435992142453</v>
      </c>
      <c r="AT1377">
        <v>0.58930826434685002</v>
      </c>
      <c r="AU1377">
        <v>1.2908499667630799</v>
      </c>
      <c r="AV1377">
        <v>0.91999746373318003</v>
      </c>
      <c r="AW1377">
        <v>0.33870555968675597</v>
      </c>
      <c r="AX1377">
        <v>0.87119673032338196</v>
      </c>
      <c r="AY1377">
        <v>1.59152890323995</v>
      </c>
      <c r="AZ1377">
        <v>1.2109120387086101</v>
      </c>
      <c r="BA1377">
        <v>0.12736725617522399</v>
      </c>
      <c r="BB1377">
        <v>0.61545984097963302</v>
      </c>
      <c r="BC1377">
        <v>1.2327243844320901</v>
      </c>
      <c r="BD1377">
        <v>0.93711754993094698</v>
      </c>
      <c r="BE1377">
        <v>0.354377635052603</v>
      </c>
      <c r="BF1377">
        <v>0.66176783942236905</v>
      </c>
      <c r="BG1377">
        <v>1.03796445880452</v>
      </c>
      <c r="BH1377">
        <v>1.0197596038891701</v>
      </c>
      <c r="BI1377">
        <v>0.112447877581396</v>
      </c>
      <c r="BJ1377">
        <v>0.48241336766137399</v>
      </c>
      <c r="BK1377">
        <v>1.10123477822786</v>
      </c>
      <c r="BL1377">
        <v>0.84393044464113098</v>
      </c>
    </row>
    <row r="1378" spans="1:64" x14ac:dyDescent="0.25">
      <c r="A1378" s="15" t="str">
        <f t="shared" si="42"/>
        <v>[Noncurrent + Delinquent Loans] / [Capital + ALLL]--38717</v>
      </c>
      <c r="B1378" s="15" t="str">
        <f t="shared" si="43"/>
        <v>[Noncurrent + Delinquent Loans] / [Capital + ALLL]</v>
      </c>
      <c r="C1378">
        <v>6</v>
      </c>
      <c r="D1378" s="22">
        <v>38717</v>
      </c>
      <c r="E1378">
        <v>4.2747937015361597</v>
      </c>
      <c r="F1378">
        <v>9.7405176408287595</v>
      </c>
      <c r="G1378">
        <v>15.815502117677999</v>
      </c>
      <c r="H1378">
        <v>11.5945334070916</v>
      </c>
      <c r="I1378">
        <v>4.2823437109107498</v>
      </c>
      <c r="J1378">
        <v>9.5297450424929195</v>
      </c>
      <c r="K1378">
        <v>16.953444846396199</v>
      </c>
      <c r="L1378">
        <v>12.1963082075636</v>
      </c>
      <c r="M1378">
        <v>3.05804148893756</v>
      </c>
      <c r="N1378">
        <v>8.0066585156336298</v>
      </c>
      <c r="O1378">
        <v>15.0334538592162</v>
      </c>
      <c r="P1378">
        <v>10.4931787185698</v>
      </c>
      <c r="Q1378">
        <v>10.107176495052199</v>
      </c>
      <c r="R1378">
        <v>16.318047733976901</v>
      </c>
      <c r="S1378">
        <v>20.6213821676807</v>
      </c>
      <c r="T1378">
        <v>16.752237300426199</v>
      </c>
      <c r="U1378">
        <v>4.0982458396456698</v>
      </c>
      <c r="V1378">
        <v>9.5575591797531896</v>
      </c>
      <c r="W1378">
        <v>17.184301657720301</v>
      </c>
      <c r="X1378">
        <v>12.304758655129399</v>
      </c>
      <c r="Y1378">
        <v>5.7368141248649902</v>
      </c>
      <c r="Z1378">
        <v>12.6627168903591</v>
      </c>
      <c r="AA1378">
        <v>17.749908857860198</v>
      </c>
      <c r="AB1378">
        <v>13.0607981158134</v>
      </c>
      <c r="AC1378">
        <v>4.9102867074062404</v>
      </c>
      <c r="AD1378">
        <v>8.77629030908796</v>
      </c>
      <c r="AE1378">
        <v>15.0318552431926</v>
      </c>
      <c r="AF1378">
        <v>12.277174406551699</v>
      </c>
      <c r="AG1378">
        <v>2.8640579917495299</v>
      </c>
      <c r="AH1378">
        <v>6.1175207942044496</v>
      </c>
      <c r="AI1378">
        <v>11.976156398352799</v>
      </c>
      <c r="AJ1378">
        <v>9.1373113074233494</v>
      </c>
      <c r="AK1378">
        <v>6.0346909398913997</v>
      </c>
      <c r="AL1378">
        <v>11.168900495505399</v>
      </c>
      <c r="AM1378">
        <v>19.959088159996298</v>
      </c>
      <c r="AN1378">
        <v>15.210394257865101</v>
      </c>
      <c r="AO1378">
        <v>3.9915846943216602</v>
      </c>
      <c r="AP1378">
        <v>8.6780062930366206</v>
      </c>
      <c r="AQ1378">
        <v>15.650618361233199</v>
      </c>
      <c r="AR1378">
        <v>11.574280830614301</v>
      </c>
      <c r="AS1378">
        <v>4.3633655994043199</v>
      </c>
      <c r="AT1378">
        <v>9.6653431650595607</v>
      </c>
      <c r="AU1378">
        <v>17.6285160038797</v>
      </c>
      <c r="AV1378">
        <v>12.468779640085</v>
      </c>
      <c r="AW1378">
        <v>7.8409380214154902</v>
      </c>
      <c r="AX1378">
        <v>13.4582032604925</v>
      </c>
      <c r="AY1378">
        <v>21.157755623963499</v>
      </c>
      <c r="AZ1378">
        <v>16.624832170862099</v>
      </c>
      <c r="BA1378">
        <v>3.6125446605796001</v>
      </c>
      <c r="BB1378">
        <v>9.1382832367532405</v>
      </c>
      <c r="BC1378">
        <v>18.295761162851399</v>
      </c>
      <c r="BD1378">
        <v>12.290691217047501</v>
      </c>
      <c r="BE1378">
        <v>4.58329832568079</v>
      </c>
      <c r="BF1378">
        <v>9.7071640721637706</v>
      </c>
      <c r="BG1378">
        <v>12.566293533120399</v>
      </c>
      <c r="BH1378">
        <v>10.891014273731599</v>
      </c>
      <c r="BI1378">
        <v>3.2665650325031601</v>
      </c>
      <c r="BJ1378">
        <v>7.1993515038934497</v>
      </c>
      <c r="BK1378">
        <v>13.396654235766</v>
      </c>
      <c r="BL1378">
        <v>9.7172016093695905</v>
      </c>
    </row>
    <row r="1379" spans="1:64" x14ac:dyDescent="0.25">
      <c r="A1379" s="15" t="str">
        <f t="shared" si="42"/>
        <v xml:space="preserve">  Ag [NCL+DQ] / [Capital + ALLL]--38717</v>
      </c>
      <c r="B1379" s="15" t="str">
        <f t="shared" si="43"/>
        <v xml:space="preserve">  Ag [NCL+DQ] / [Capital + ALLL]</v>
      </c>
      <c r="C1379">
        <v>7</v>
      </c>
      <c r="D1379" s="22">
        <v>38717</v>
      </c>
      <c r="E1379">
        <v>0</v>
      </c>
      <c r="F1379">
        <v>0</v>
      </c>
      <c r="G1379">
        <v>1.05340511146261</v>
      </c>
      <c r="H1379">
        <v>1.2776653268965701</v>
      </c>
      <c r="I1379">
        <v>0</v>
      </c>
      <c r="J1379">
        <v>0</v>
      </c>
      <c r="K1379">
        <v>1.2289803044141401</v>
      </c>
      <c r="L1379">
        <v>1.1741603586455001</v>
      </c>
      <c r="M1379">
        <v>0</v>
      </c>
      <c r="N1379">
        <v>0</v>
      </c>
      <c r="O1379">
        <v>0.31605150580869201</v>
      </c>
      <c r="P1379">
        <v>0.66117814391104202</v>
      </c>
      <c r="Q1379">
        <v>0</v>
      </c>
      <c r="R1379">
        <v>0</v>
      </c>
      <c r="S1379">
        <v>0</v>
      </c>
      <c r="T1379">
        <v>3.1555529843642302E-3</v>
      </c>
      <c r="U1379">
        <v>0</v>
      </c>
      <c r="V1379">
        <v>0</v>
      </c>
      <c r="W1379">
        <v>1.13795241747665</v>
      </c>
      <c r="X1379">
        <v>1.0538533004077399</v>
      </c>
      <c r="Y1379">
        <v>0</v>
      </c>
      <c r="Z1379">
        <v>3.6036467935557003E-2</v>
      </c>
      <c r="AA1379">
        <v>1.25045563441721</v>
      </c>
      <c r="AB1379">
        <v>1.41017409672259</v>
      </c>
      <c r="AC1379">
        <v>0</v>
      </c>
      <c r="AD1379">
        <v>1.07294222552536</v>
      </c>
      <c r="AE1379">
        <v>2.8781231346645302</v>
      </c>
      <c r="AF1379">
        <v>2.5894605289752701</v>
      </c>
      <c r="AG1379">
        <v>0</v>
      </c>
      <c r="AH1379">
        <v>0.112921438941765</v>
      </c>
      <c r="AI1379">
        <v>0.965057296051821</v>
      </c>
      <c r="AJ1379">
        <v>1.18365394688314</v>
      </c>
      <c r="AK1379">
        <v>0</v>
      </c>
      <c r="AL1379">
        <v>0</v>
      </c>
      <c r="AM1379">
        <v>0.47838690181353399</v>
      </c>
      <c r="AN1379">
        <v>0.75884399979704797</v>
      </c>
      <c r="AO1379">
        <v>0</v>
      </c>
      <c r="AP1379">
        <v>0.94591502021511897</v>
      </c>
      <c r="AQ1379">
        <v>3.0309853575406001</v>
      </c>
      <c r="AR1379">
        <v>2.25895255189856</v>
      </c>
      <c r="AS1379">
        <v>0</v>
      </c>
      <c r="AT1379">
        <v>0</v>
      </c>
      <c r="AU1379">
        <v>1.01429230059935</v>
      </c>
      <c r="AV1379">
        <v>0.97318701847058597</v>
      </c>
      <c r="AW1379">
        <v>0</v>
      </c>
      <c r="AX1379">
        <v>0</v>
      </c>
      <c r="AY1379">
        <v>0.199120967067037</v>
      </c>
      <c r="AZ1379">
        <v>0.79439132384797495</v>
      </c>
      <c r="BA1379">
        <v>0</v>
      </c>
      <c r="BB1379">
        <v>0</v>
      </c>
      <c r="BC1379">
        <v>4.5495905368516797E-2</v>
      </c>
      <c r="BD1379">
        <v>0.50558395216136598</v>
      </c>
      <c r="BE1379">
        <v>0</v>
      </c>
      <c r="BF1379">
        <v>0</v>
      </c>
      <c r="BG1379">
        <v>0.53853535842903999</v>
      </c>
      <c r="BH1379">
        <v>0.66290912771953503</v>
      </c>
      <c r="BI1379">
        <v>0</v>
      </c>
      <c r="BJ1379">
        <v>0</v>
      </c>
      <c r="BK1379">
        <v>0</v>
      </c>
      <c r="BL1379">
        <v>0.21900191599958399</v>
      </c>
    </row>
    <row r="1380" spans="1:64" x14ac:dyDescent="0.25">
      <c r="A1380" s="15" t="str">
        <f t="shared" si="42"/>
        <v xml:space="preserve">  CLD [NCL+DQ] / [Capital + ALLL]--38717</v>
      </c>
      <c r="B1380" s="15" t="str">
        <f t="shared" si="43"/>
        <v xml:space="preserve">  CLD [NCL+DQ] / [Capital + ALLL]</v>
      </c>
      <c r="C1380">
        <v>8</v>
      </c>
      <c r="D1380" s="22">
        <v>38717</v>
      </c>
      <c r="E1380">
        <v>0</v>
      </c>
      <c r="F1380">
        <v>0</v>
      </c>
      <c r="G1380">
        <v>0.41493994751420099</v>
      </c>
      <c r="H1380">
        <v>0.46663432331046201</v>
      </c>
      <c r="I1380">
        <v>0</v>
      </c>
      <c r="J1380">
        <v>0</v>
      </c>
      <c r="K1380">
        <v>0</v>
      </c>
      <c r="L1380">
        <v>0.639276681129608</v>
      </c>
      <c r="M1380">
        <v>0</v>
      </c>
      <c r="N1380">
        <v>0</v>
      </c>
      <c r="O1380">
        <v>0.27233311886073602</v>
      </c>
      <c r="P1380">
        <v>0.57503104254576898</v>
      </c>
      <c r="Q1380">
        <v>0</v>
      </c>
      <c r="R1380">
        <v>0</v>
      </c>
      <c r="S1380">
        <v>0</v>
      </c>
      <c r="T1380">
        <v>4.8049044426891903E-2</v>
      </c>
      <c r="U1380">
        <v>0</v>
      </c>
      <c r="V1380">
        <v>0</v>
      </c>
      <c r="W1380">
        <v>4.2347759803506397E-3</v>
      </c>
      <c r="X1380">
        <v>0.72630944562940902</v>
      </c>
      <c r="Y1380">
        <v>0</v>
      </c>
      <c r="Z1380">
        <v>0</v>
      </c>
      <c r="AA1380">
        <v>0.68498407464840305</v>
      </c>
      <c r="AB1380">
        <v>0.60646600362661196</v>
      </c>
      <c r="AC1380">
        <v>0</v>
      </c>
      <c r="AD1380">
        <v>0</v>
      </c>
      <c r="AE1380">
        <v>0</v>
      </c>
      <c r="AF1380">
        <v>0.44658588594146797</v>
      </c>
      <c r="AG1380">
        <v>0</v>
      </c>
      <c r="AH1380">
        <v>0</v>
      </c>
      <c r="AI1380">
        <v>0</v>
      </c>
      <c r="AJ1380">
        <v>0.72780839401483799</v>
      </c>
      <c r="AK1380">
        <v>0</v>
      </c>
      <c r="AL1380">
        <v>0</v>
      </c>
      <c r="AM1380">
        <v>0.41680931293142098</v>
      </c>
      <c r="AN1380">
        <v>1.45822959615364</v>
      </c>
      <c r="AO1380">
        <v>0</v>
      </c>
      <c r="AP1380">
        <v>0</v>
      </c>
      <c r="AQ1380">
        <v>0</v>
      </c>
      <c r="AR1380">
        <v>0.33421336768929599</v>
      </c>
      <c r="AS1380">
        <v>0</v>
      </c>
      <c r="AT1380">
        <v>0</v>
      </c>
      <c r="AU1380">
        <v>0.51046984060839695</v>
      </c>
      <c r="AV1380">
        <v>0.89673542002762796</v>
      </c>
      <c r="AW1380">
        <v>0</v>
      </c>
      <c r="AX1380">
        <v>0</v>
      </c>
      <c r="AY1380">
        <v>0.18470707603581499</v>
      </c>
      <c r="AZ1380">
        <v>0.73264918965875303</v>
      </c>
      <c r="BA1380">
        <v>0</v>
      </c>
      <c r="BB1380">
        <v>0</v>
      </c>
      <c r="BC1380">
        <v>0</v>
      </c>
      <c r="BD1380">
        <v>0.61485855521792099</v>
      </c>
      <c r="BE1380">
        <v>0</v>
      </c>
      <c r="BF1380">
        <v>0</v>
      </c>
      <c r="BG1380">
        <v>6.1058704309468803E-2</v>
      </c>
      <c r="BH1380">
        <v>0.76714521098991695</v>
      </c>
      <c r="BI1380">
        <v>0</v>
      </c>
      <c r="BJ1380">
        <v>0</v>
      </c>
      <c r="BK1380">
        <v>1.0828890470088799</v>
      </c>
      <c r="BL1380">
        <v>0.83344281087594496</v>
      </c>
    </row>
    <row r="1381" spans="1:64" x14ac:dyDescent="0.25">
      <c r="A1381" s="15" t="str">
        <f t="shared" si="42"/>
        <v xml:space="preserve">  CRE [NCL+DQ] / [Capital + ALLL]--38717</v>
      </c>
      <c r="B1381" s="15" t="str">
        <f t="shared" si="43"/>
        <v xml:space="preserve">  CRE [NCL+DQ] / [Capital + ALLL]</v>
      </c>
      <c r="C1381">
        <v>9</v>
      </c>
      <c r="D1381" s="22">
        <v>38717</v>
      </c>
      <c r="E1381">
        <v>0</v>
      </c>
      <c r="F1381">
        <v>1.21419676214197</v>
      </c>
      <c r="G1381">
        <v>3.9486309357033602</v>
      </c>
      <c r="H1381">
        <v>2.8407040497126199</v>
      </c>
      <c r="I1381">
        <v>0</v>
      </c>
      <c r="J1381">
        <v>0.85227272727272696</v>
      </c>
      <c r="K1381">
        <v>3.9690180522857101</v>
      </c>
      <c r="L1381">
        <v>2.8159181226302499</v>
      </c>
      <c r="M1381">
        <v>0</v>
      </c>
      <c r="N1381">
        <v>0.87587180623396199</v>
      </c>
      <c r="O1381">
        <v>3.6040139837917802</v>
      </c>
      <c r="P1381">
        <v>2.62316020507954</v>
      </c>
      <c r="Q1381">
        <v>0</v>
      </c>
      <c r="R1381">
        <v>0.88039240347126102</v>
      </c>
      <c r="S1381">
        <v>3.6411069861814802</v>
      </c>
      <c r="T1381">
        <v>4.1923585587004304</v>
      </c>
      <c r="U1381">
        <v>0</v>
      </c>
      <c r="V1381">
        <v>0.98354314533757303</v>
      </c>
      <c r="W1381">
        <v>4.1342446037180203</v>
      </c>
      <c r="X1381">
        <v>2.9842577135095398</v>
      </c>
      <c r="Y1381">
        <v>0</v>
      </c>
      <c r="Z1381">
        <v>1.2333297140311299</v>
      </c>
      <c r="AA1381">
        <v>4.88195409957744</v>
      </c>
      <c r="AB1381">
        <v>3.75857782207598</v>
      </c>
      <c r="AC1381">
        <v>0</v>
      </c>
      <c r="AD1381">
        <v>0.26928394371210301</v>
      </c>
      <c r="AE1381">
        <v>2.5598039417623002</v>
      </c>
      <c r="AF1381">
        <v>2.0582441959289901</v>
      </c>
      <c r="AG1381">
        <v>0</v>
      </c>
      <c r="AH1381">
        <v>0</v>
      </c>
      <c r="AI1381">
        <v>1.5663742447672</v>
      </c>
      <c r="AJ1381">
        <v>1.5539291401927799</v>
      </c>
      <c r="AK1381">
        <v>0.202590946743924</v>
      </c>
      <c r="AL1381">
        <v>2.4398073802829199</v>
      </c>
      <c r="AM1381">
        <v>5.1325396638281999</v>
      </c>
      <c r="AN1381">
        <v>4.2893827076742301</v>
      </c>
      <c r="AO1381">
        <v>0</v>
      </c>
      <c r="AP1381">
        <v>6.4892926670992904E-2</v>
      </c>
      <c r="AQ1381">
        <v>2.6388634127632602</v>
      </c>
      <c r="AR1381">
        <v>2.0749089940222998</v>
      </c>
      <c r="AS1381">
        <v>0</v>
      </c>
      <c r="AT1381">
        <v>1.28907508862391</v>
      </c>
      <c r="AU1381">
        <v>4.5261669024045297</v>
      </c>
      <c r="AV1381">
        <v>3.3561374968603501</v>
      </c>
      <c r="AW1381">
        <v>0</v>
      </c>
      <c r="AX1381">
        <v>1.08427796944308</v>
      </c>
      <c r="AY1381">
        <v>4.1610498880529496</v>
      </c>
      <c r="AZ1381">
        <v>3.4896050874926998</v>
      </c>
      <c r="BA1381">
        <v>0</v>
      </c>
      <c r="BB1381">
        <v>0.258175559380379</v>
      </c>
      <c r="BC1381">
        <v>4.0133333333333301</v>
      </c>
      <c r="BD1381">
        <v>2.5492756919106299</v>
      </c>
      <c r="BE1381">
        <v>0</v>
      </c>
      <c r="BF1381">
        <v>1.0535165022947</v>
      </c>
      <c r="BG1381">
        <v>3.7130003338611099</v>
      </c>
      <c r="BH1381">
        <v>3.13471207152394</v>
      </c>
      <c r="BI1381">
        <v>0</v>
      </c>
      <c r="BJ1381">
        <v>1.35485944445693</v>
      </c>
      <c r="BK1381">
        <v>4.4556881070206202</v>
      </c>
      <c r="BL1381">
        <v>3.0787064995259299</v>
      </c>
    </row>
    <row r="1382" spans="1:64" x14ac:dyDescent="0.25">
      <c r="A1382" s="15" t="str">
        <f t="shared" si="42"/>
        <v xml:space="preserve">  Res RE [NCL+DQ] / [Capital + ALLL]--38717</v>
      </c>
      <c r="B1382" s="15" t="str">
        <f t="shared" si="43"/>
        <v xml:space="preserve">  Res RE [NCL+DQ] / [Capital + ALLL]</v>
      </c>
      <c r="C1382">
        <v>10</v>
      </c>
      <c r="D1382" s="22">
        <v>38717</v>
      </c>
      <c r="E1382">
        <v>4.4539622999566902E-2</v>
      </c>
      <c r="F1382">
        <v>0.95886603668704795</v>
      </c>
      <c r="G1382">
        <v>3.4496085618238301</v>
      </c>
      <c r="H1382">
        <v>2.2795730825496099</v>
      </c>
      <c r="I1382">
        <v>0</v>
      </c>
      <c r="J1382">
        <v>1.0402493086950799</v>
      </c>
      <c r="K1382">
        <v>3.5087169384480599</v>
      </c>
      <c r="L1382">
        <v>2.52853605008305</v>
      </c>
      <c r="M1382">
        <v>0.13279509097410799</v>
      </c>
      <c r="N1382">
        <v>1.5442147411157801</v>
      </c>
      <c r="O1382">
        <v>4.3738248456780502</v>
      </c>
      <c r="P1382">
        <v>2.9736438680850399</v>
      </c>
      <c r="Q1382">
        <v>3.3418026644138901</v>
      </c>
      <c r="R1382">
        <v>6.7281814686659001</v>
      </c>
      <c r="S1382">
        <v>9.6638230428938492</v>
      </c>
      <c r="T1382">
        <v>7.0514115056566604</v>
      </c>
      <c r="U1382">
        <v>5.5809307808096599E-2</v>
      </c>
      <c r="V1382">
        <v>1.2762973343851101</v>
      </c>
      <c r="W1382">
        <v>4.1314167902149697</v>
      </c>
      <c r="X1382">
        <v>2.8196271911609401</v>
      </c>
      <c r="Y1382">
        <v>0.14438034411504799</v>
      </c>
      <c r="Z1382">
        <v>0.89960136113797495</v>
      </c>
      <c r="AA1382">
        <v>2.5397990008532698</v>
      </c>
      <c r="AB1382">
        <v>1.86591358910901</v>
      </c>
      <c r="AC1382">
        <v>0</v>
      </c>
      <c r="AD1382">
        <v>0.38565391242399</v>
      </c>
      <c r="AE1382">
        <v>1.06263997701181</v>
      </c>
      <c r="AF1382">
        <v>0.80835770689476705</v>
      </c>
      <c r="AG1382">
        <v>0</v>
      </c>
      <c r="AH1382">
        <v>8.7196628397035306E-2</v>
      </c>
      <c r="AI1382">
        <v>0.66623875048130898</v>
      </c>
      <c r="AJ1382">
        <v>0.65734978902008701</v>
      </c>
      <c r="AK1382">
        <v>2.0625652757273101</v>
      </c>
      <c r="AL1382">
        <v>3.43434819909726</v>
      </c>
      <c r="AM1382">
        <v>8.2642902233680999</v>
      </c>
      <c r="AN1382">
        <v>5.8008009387525004</v>
      </c>
      <c r="AO1382">
        <v>0</v>
      </c>
      <c r="AP1382">
        <v>0.51781531253852797</v>
      </c>
      <c r="AQ1382">
        <v>1.95330148788761</v>
      </c>
      <c r="AR1382">
        <v>1.53969820037133</v>
      </c>
      <c r="AS1382">
        <v>0.151653017895056</v>
      </c>
      <c r="AT1382">
        <v>1.16507186611683</v>
      </c>
      <c r="AU1382">
        <v>3.60389349207626</v>
      </c>
      <c r="AV1382">
        <v>2.60698767648441</v>
      </c>
      <c r="AW1382">
        <v>1.97010329040082</v>
      </c>
      <c r="AX1382">
        <v>5.1535421100638503</v>
      </c>
      <c r="AY1382">
        <v>9.26121588801497</v>
      </c>
      <c r="AZ1382">
        <v>6.3994506766305603</v>
      </c>
      <c r="BA1382">
        <v>0</v>
      </c>
      <c r="BB1382">
        <v>0.63974028454120102</v>
      </c>
      <c r="BC1382">
        <v>2.1697099892588598</v>
      </c>
      <c r="BD1382">
        <v>1.68006109204117</v>
      </c>
      <c r="BE1382">
        <v>0</v>
      </c>
      <c r="BF1382">
        <v>1.0965718274682099</v>
      </c>
      <c r="BG1382">
        <v>2.4375375391112701</v>
      </c>
      <c r="BH1382">
        <v>1.7370677313523599</v>
      </c>
      <c r="BI1382">
        <v>0</v>
      </c>
      <c r="BJ1382">
        <v>0.80196013638519603</v>
      </c>
      <c r="BK1382">
        <v>2.4000833714689001</v>
      </c>
      <c r="BL1382">
        <v>2.2264217383585398</v>
      </c>
    </row>
    <row r="1383" spans="1:64" x14ac:dyDescent="0.25">
      <c r="A1383" s="15" t="str">
        <f t="shared" si="42"/>
        <v xml:space="preserve">  C&amp;I [NCL+DQ] / [Capital + ALLL]--38717</v>
      </c>
      <c r="B1383" s="15" t="str">
        <f t="shared" si="43"/>
        <v xml:space="preserve">  C&amp;I [NCL+DQ] / [Capital + ALLL]</v>
      </c>
      <c r="C1383">
        <v>11</v>
      </c>
      <c r="D1383" s="22">
        <v>38717</v>
      </c>
      <c r="E1383">
        <v>0.260022239341832</v>
      </c>
      <c r="F1383">
        <v>1.4533263319465199</v>
      </c>
      <c r="G1383">
        <v>3.8044972797540302</v>
      </c>
      <c r="H1383">
        <v>2.9507798823323301</v>
      </c>
      <c r="I1383">
        <v>0.284586275226485</v>
      </c>
      <c r="J1383">
        <v>1.46838477674558</v>
      </c>
      <c r="K1383">
        <v>4.1155111742576498</v>
      </c>
      <c r="L1383">
        <v>2.9651792493162099</v>
      </c>
      <c r="M1383">
        <v>2.9842027593452999E-2</v>
      </c>
      <c r="N1383">
        <v>0.72458877711219705</v>
      </c>
      <c r="O1383">
        <v>2.4188976665935198</v>
      </c>
      <c r="P1383">
        <v>1.8466946688415999</v>
      </c>
      <c r="Q1383">
        <v>0.793720743900721</v>
      </c>
      <c r="R1383">
        <v>3.1636505663325099</v>
      </c>
      <c r="S1383">
        <v>5.5721399731734396</v>
      </c>
      <c r="T1383">
        <v>3.5385183063844301</v>
      </c>
      <c r="U1383">
        <v>0.298097268034139</v>
      </c>
      <c r="V1383">
        <v>1.35220459009321</v>
      </c>
      <c r="W1383">
        <v>4.1421877605469399</v>
      </c>
      <c r="X1383">
        <v>2.870998161323</v>
      </c>
      <c r="Y1383">
        <v>0.50894597114191398</v>
      </c>
      <c r="Z1383">
        <v>2.2553460468919702</v>
      </c>
      <c r="AA1383">
        <v>6.0852000401828397</v>
      </c>
      <c r="AB1383">
        <v>4.0159041571062497</v>
      </c>
      <c r="AC1383">
        <v>0.58968794259929502</v>
      </c>
      <c r="AD1383">
        <v>2.0687434456557399</v>
      </c>
      <c r="AE1383">
        <v>4.1308723593559797</v>
      </c>
      <c r="AF1383">
        <v>3.6462640930528099</v>
      </c>
      <c r="AG1383">
        <v>0.19517030578705299</v>
      </c>
      <c r="AH1383">
        <v>0.70122714750813897</v>
      </c>
      <c r="AI1383">
        <v>2.7071447616323301</v>
      </c>
      <c r="AJ1383">
        <v>2.9021675981550001</v>
      </c>
      <c r="AK1383">
        <v>0.17449642851865199</v>
      </c>
      <c r="AL1383">
        <v>1.0641744604101699</v>
      </c>
      <c r="AM1383">
        <v>2.0933979511249801</v>
      </c>
      <c r="AN1383">
        <v>2.6740164750498798</v>
      </c>
      <c r="AO1383">
        <v>0.20900209479788501</v>
      </c>
      <c r="AP1383">
        <v>1.4937959282014199</v>
      </c>
      <c r="AQ1383">
        <v>4.03604603036122</v>
      </c>
      <c r="AR1383">
        <v>2.84453283161197</v>
      </c>
      <c r="AS1383">
        <v>0.28999230632656697</v>
      </c>
      <c r="AT1383">
        <v>1.4314342971657601</v>
      </c>
      <c r="AU1383">
        <v>4.0845747236905297</v>
      </c>
      <c r="AV1383">
        <v>2.9063954596723498</v>
      </c>
      <c r="AW1383">
        <v>0.267594135510131</v>
      </c>
      <c r="AX1383">
        <v>1.4816169745747201</v>
      </c>
      <c r="AY1383">
        <v>4.4707380477253702</v>
      </c>
      <c r="AZ1383">
        <v>3.1305248974905702</v>
      </c>
      <c r="BA1383">
        <v>0.61538461538461497</v>
      </c>
      <c r="BB1383">
        <v>2.50365497076023</v>
      </c>
      <c r="BC1383">
        <v>7.3737946681792401</v>
      </c>
      <c r="BD1383">
        <v>5.2331836780015797</v>
      </c>
      <c r="BE1383">
        <v>6.4057722874930403E-2</v>
      </c>
      <c r="BF1383">
        <v>1.0032033769753801</v>
      </c>
      <c r="BG1383">
        <v>2.3601112169783001</v>
      </c>
      <c r="BH1383">
        <v>2.0187659506773299</v>
      </c>
      <c r="BI1383">
        <v>8.2083561052781306E-2</v>
      </c>
      <c r="BJ1383">
        <v>1.20543841100647</v>
      </c>
      <c r="BK1383">
        <v>3.8014802646969001</v>
      </c>
      <c r="BL1383">
        <v>2.6616939960187298</v>
      </c>
    </row>
    <row r="1384" spans="1:64" x14ac:dyDescent="0.25">
      <c r="A1384" s="15" t="str">
        <f t="shared" si="42"/>
        <v xml:space="preserve">  Ind [NCL+DQ] / [Capital + ALLL]--38717</v>
      </c>
      <c r="B1384" s="15" t="str">
        <f t="shared" si="43"/>
        <v xml:space="preserve">  Ind [NCL+DQ] / [Capital + ALLL]</v>
      </c>
      <c r="C1384">
        <v>12</v>
      </c>
      <c r="D1384" s="22">
        <v>38717</v>
      </c>
      <c r="E1384">
        <v>0.26828674802776498</v>
      </c>
      <c r="F1384">
        <v>0.78399676702364096</v>
      </c>
      <c r="G1384">
        <v>1.8449421610571199</v>
      </c>
      <c r="H1384">
        <v>1.2709245541674301</v>
      </c>
      <c r="I1384">
        <v>0.25180628194178301</v>
      </c>
      <c r="J1384">
        <v>0.80002782705485398</v>
      </c>
      <c r="K1384">
        <v>1.8960158278544701</v>
      </c>
      <c r="L1384">
        <v>1.3621490931156801</v>
      </c>
      <c r="M1384">
        <v>0.104172160907474</v>
      </c>
      <c r="N1384">
        <v>0.607410207370922</v>
      </c>
      <c r="O1384">
        <v>1.75461003150884</v>
      </c>
      <c r="P1384">
        <v>1.3287125930591599</v>
      </c>
      <c r="Q1384">
        <v>0.56188344642755295</v>
      </c>
      <c r="R1384">
        <v>1.44810941271118</v>
      </c>
      <c r="S1384">
        <v>2.1156980205115601</v>
      </c>
      <c r="T1384">
        <v>1.8640102563743</v>
      </c>
      <c r="U1384">
        <v>0.23793972550534701</v>
      </c>
      <c r="V1384">
        <v>0.74817219735321205</v>
      </c>
      <c r="W1384">
        <v>1.8359249014599199</v>
      </c>
      <c r="X1384">
        <v>1.2841519750444801</v>
      </c>
      <c r="Y1384">
        <v>0.30792076875742602</v>
      </c>
      <c r="Z1384">
        <v>0.73908545416925298</v>
      </c>
      <c r="AA1384">
        <v>1.8558339071133201</v>
      </c>
      <c r="AB1384">
        <v>1.43049303199056</v>
      </c>
      <c r="AC1384">
        <v>0.27948780110682098</v>
      </c>
      <c r="AD1384">
        <v>0.95906008862274295</v>
      </c>
      <c r="AE1384">
        <v>1.7070440916093099</v>
      </c>
      <c r="AF1384">
        <v>1.37902561389848</v>
      </c>
      <c r="AG1384">
        <v>0.117957881108899</v>
      </c>
      <c r="AH1384">
        <v>0.65093572009764</v>
      </c>
      <c r="AI1384">
        <v>2.1041168047019601</v>
      </c>
      <c r="AJ1384">
        <v>1.90794850151331</v>
      </c>
      <c r="AK1384">
        <v>0.28935365250004003</v>
      </c>
      <c r="AL1384">
        <v>0.83831434360427304</v>
      </c>
      <c r="AM1384">
        <v>1.86586155055</v>
      </c>
      <c r="AN1384">
        <v>1.3412136363782701</v>
      </c>
      <c r="AO1384">
        <v>0.31435766495669099</v>
      </c>
      <c r="AP1384">
        <v>0.91390091390091399</v>
      </c>
      <c r="AQ1384">
        <v>1.97710834076483</v>
      </c>
      <c r="AR1384">
        <v>1.3587990237154</v>
      </c>
      <c r="AS1384">
        <v>0.238731856378915</v>
      </c>
      <c r="AT1384">
        <v>0.71967527454740099</v>
      </c>
      <c r="AU1384">
        <v>1.7220470531166601</v>
      </c>
      <c r="AV1384">
        <v>1.27133321328965</v>
      </c>
      <c r="AW1384">
        <v>0.64654944514016199</v>
      </c>
      <c r="AX1384">
        <v>1.2787723785166201</v>
      </c>
      <c r="AY1384">
        <v>2.5150285577738498</v>
      </c>
      <c r="AZ1384">
        <v>1.8185963433132599</v>
      </c>
      <c r="BA1384">
        <v>0.101383890099863</v>
      </c>
      <c r="BB1384">
        <v>0.46413502109704602</v>
      </c>
      <c r="BC1384">
        <v>1.4310426167636401</v>
      </c>
      <c r="BD1384">
        <v>1.18525099783816</v>
      </c>
      <c r="BE1384">
        <v>0.26904870824530502</v>
      </c>
      <c r="BF1384">
        <v>0.93980744740241895</v>
      </c>
      <c r="BG1384">
        <v>2.1304003653305599</v>
      </c>
      <c r="BH1384">
        <v>2.1468165831925998</v>
      </c>
      <c r="BI1384">
        <v>1.44593969645768E-2</v>
      </c>
      <c r="BJ1384">
        <v>0.27222340245719201</v>
      </c>
      <c r="BK1384">
        <v>0.82290511527982502</v>
      </c>
      <c r="BL1384">
        <v>0.67949439589730198</v>
      </c>
    </row>
    <row r="1385" spans="1:64" x14ac:dyDescent="0.25">
      <c r="A1385" s="15" t="str">
        <f t="shared" si="42"/>
        <v xml:space="preserve">  OREO / [Capital + ALLL]--38717</v>
      </c>
      <c r="B1385" s="15" t="str">
        <f t="shared" si="43"/>
        <v xml:space="preserve">  OREO / [Capital + ALLL]</v>
      </c>
      <c r="C1385">
        <v>13</v>
      </c>
      <c r="D1385" s="22">
        <v>38717</v>
      </c>
      <c r="E1385">
        <v>0</v>
      </c>
      <c r="F1385">
        <v>0</v>
      </c>
      <c r="G1385">
        <v>1.19073107273138</v>
      </c>
      <c r="H1385">
        <v>0.78803263998664996</v>
      </c>
      <c r="I1385">
        <v>0</v>
      </c>
      <c r="J1385">
        <v>0</v>
      </c>
      <c r="K1385">
        <v>0.45215879284862598</v>
      </c>
      <c r="L1385">
        <v>0.70611790409411301</v>
      </c>
      <c r="M1385">
        <v>0</v>
      </c>
      <c r="N1385">
        <v>0</v>
      </c>
      <c r="O1385">
        <v>0.96585928340733995</v>
      </c>
      <c r="P1385">
        <v>0.91406654116666297</v>
      </c>
      <c r="Q1385">
        <v>0.45768686923990998</v>
      </c>
      <c r="R1385">
        <v>1.3542504692947199</v>
      </c>
      <c r="S1385">
        <v>2.16551068686065</v>
      </c>
      <c r="T1385">
        <v>1.65717313486947</v>
      </c>
      <c r="U1385">
        <v>0</v>
      </c>
      <c r="V1385">
        <v>0</v>
      </c>
      <c r="W1385">
        <v>0.72025122248580997</v>
      </c>
      <c r="X1385">
        <v>0.86512240277436603</v>
      </c>
      <c r="Y1385">
        <v>0</v>
      </c>
      <c r="Z1385">
        <v>0</v>
      </c>
      <c r="AA1385">
        <v>0.248000531484867</v>
      </c>
      <c r="AB1385">
        <v>0.60051626931034796</v>
      </c>
      <c r="AC1385">
        <v>0</v>
      </c>
      <c r="AD1385">
        <v>0</v>
      </c>
      <c r="AE1385">
        <v>0</v>
      </c>
      <c r="AF1385">
        <v>0.19693729012704</v>
      </c>
      <c r="AG1385">
        <v>0</v>
      </c>
      <c r="AH1385">
        <v>0</v>
      </c>
      <c r="AI1385">
        <v>0.18090906791376599</v>
      </c>
      <c r="AJ1385">
        <v>0.62146768980219902</v>
      </c>
      <c r="AK1385">
        <v>0</v>
      </c>
      <c r="AL1385">
        <v>0</v>
      </c>
      <c r="AM1385">
        <v>1.00305211797391</v>
      </c>
      <c r="AN1385">
        <v>0.79450215131756996</v>
      </c>
      <c r="AO1385">
        <v>0</v>
      </c>
      <c r="AP1385">
        <v>0</v>
      </c>
      <c r="AQ1385">
        <v>5.4087510997273901E-2</v>
      </c>
      <c r="AR1385">
        <v>0.44595606085457101</v>
      </c>
      <c r="AS1385">
        <v>0</v>
      </c>
      <c r="AT1385">
        <v>0</v>
      </c>
      <c r="AU1385">
        <v>0.66188637617209001</v>
      </c>
      <c r="AV1385">
        <v>0.81330040676897797</v>
      </c>
      <c r="AW1385">
        <v>0</v>
      </c>
      <c r="AX1385">
        <v>0</v>
      </c>
      <c r="AY1385">
        <v>1.78509481481756</v>
      </c>
      <c r="AZ1385">
        <v>1.11073341745544</v>
      </c>
      <c r="BA1385">
        <v>0</v>
      </c>
      <c r="BB1385">
        <v>0</v>
      </c>
      <c r="BC1385">
        <v>0.43802533443826203</v>
      </c>
      <c r="BD1385">
        <v>0.67141948395018403</v>
      </c>
      <c r="BE1385">
        <v>0</v>
      </c>
      <c r="BF1385">
        <v>0</v>
      </c>
      <c r="BG1385">
        <v>6.44064280443606E-2</v>
      </c>
      <c r="BH1385">
        <v>0.31649281054039202</v>
      </c>
      <c r="BI1385">
        <v>0</v>
      </c>
      <c r="BJ1385">
        <v>0</v>
      </c>
      <c r="BK1385">
        <v>0.26628443758392401</v>
      </c>
      <c r="BL1385">
        <v>0.68563065324143402</v>
      </c>
    </row>
    <row r="1386" spans="1:64" x14ac:dyDescent="0.25">
      <c r="A1386" s="15" t="str">
        <f t="shared" si="42"/>
        <v>ROAA--38717</v>
      </c>
      <c r="B1386" s="15" t="str">
        <f t="shared" si="43"/>
        <v>ROAA</v>
      </c>
      <c r="C1386">
        <v>14</v>
      </c>
      <c r="D1386" s="22">
        <v>38717</v>
      </c>
      <c r="E1386">
        <v>1.105</v>
      </c>
      <c r="F1386">
        <v>1.33</v>
      </c>
      <c r="G1386">
        <v>1.7949999999999999</v>
      </c>
      <c r="H1386">
        <v>1.5017721518987299</v>
      </c>
      <c r="I1386">
        <v>0.94</v>
      </c>
      <c r="J1386">
        <v>1.28</v>
      </c>
      <c r="K1386">
        <v>1.7749999999999999</v>
      </c>
      <c r="L1386">
        <v>1.32303457106274</v>
      </c>
      <c r="M1386">
        <v>0.76</v>
      </c>
      <c r="N1386">
        <v>1.1100000000000001</v>
      </c>
      <c r="O1386">
        <v>1.49</v>
      </c>
      <c r="P1386">
        <v>1.0507295904529399</v>
      </c>
      <c r="Q1386">
        <v>1.01</v>
      </c>
      <c r="R1386">
        <v>1.1299999999999999</v>
      </c>
      <c r="S1386">
        <v>1.24</v>
      </c>
      <c r="T1386">
        <v>1.07217391304348</v>
      </c>
      <c r="U1386">
        <v>0.9</v>
      </c>
      <c r="V1386">
        <v>1.35</v>
      </c>
      <c r="W1386">
        <v>1.86</v>
      </c>
      <c r="X1386">
        <v>1.29252293577982</v>
      </c>
      <c r="Y1386">
        <v>1.115</v>
      </c>
      <c r="Z1386">
        <v>1.31</v>
      </c>
      <c r="AA1386">
        <v>1.7649999999999999</v>
      </c>
      <c r="AB1386">
        <v>1.3792307692307699</v>
      </c>
      <c r="AC1386">
        <v>0.95750000000000002</v>
      </c>
      <c r="AD1386">
        <v>1.2050000000000001</v>
      </c>
      <c r="AE1386">
        <v>1.58</v>
      </c>
      <c r="AF1386">
        <v>1.27510416666667</v>
      </c>
      <c r="AG1386">
        <v>0.91500000000000004</v>
      </c>
      <c r="AH1386">
        <v>1.26</v>
      </c>
      <c r="AI1386">
        <v>2.0299999999999998</v>
      </c>
      <c r="AJ1386">
        <v>1.6822988505747101</v>
      </c>
      <c r="AK1386">
        <v>0.9425</v>
      </c>
      <c r="AL1386">
        <v>1.3049999999999999</v>
      </c>
      <c r="AM1386">
        <v>1.61</v>
      </c>
      <c r="AN1386">
        <v>1.2339393939393899</v>
      </c>
      <c r="AO1386">
        <v>0.95</v>
      </c>
      <c r="AP1386">
        <v>1.23</v>
      </c>
      <c r="AQ1386">
        <v>1.68</v>
      </c>
      <c r="AR1386">
        <v>1.3439513677811501</v>
      </c>
      <c r="AS1386">
        <v>0.97</v>
      </c>
      <c r="AT1386">
        <v>1.36</v>
      </c>
      <c r="AU1386">
        <v>1.8</v>
      </c>
      <c r="AV1386">
        <v>1.35869022869023</v>
      </c>
      <c r="AW1386">
        <v>0.92</v>
      </c>
      <c r="AX1386">
        <v>1.31</v>
      </c>
      <c r="AY1386">
        <v>1.7849999999999999</v>
      </c>
      <c r="AZ1386">
        <v>1.25982658959538</v>
      </c>
      <c r="BA1386">
        <v>0.87</v>
      </c>
      <c r="BB1386">
        <v>1.22</v>
      </c>
      <c r="BC1386">
        <v>1.76</v>
      </c>
      <c r="BD1386">
        <v>1.1790967741935501</v>
      </c>
      <c r="BE1386">
        <v>0.9375</v>
      </c>
      <c r="BF1386">
        <v>1.345</v>
      </c>
      <c r="BG1386">
        <v>1.9025000000000001</v>
      </c>
      <c r="BH1386">
        <v>1.45236842105263</v>
      </c>
      <c r="BI1386">
        <v>0.8075</v>
      </c>
      <c r="BJ1386">
        <v>1.375</v>
      </c>
      <c r="BK1386">
        <v>1.85</v>
      </c>
      <c r="BL1386">
        <v>1.05204918032787</v>
      </c>
    </row>
    <row r="1387" spans="1:64" x14ac:dyDescent="0.25">
      <c r="A1387" s="15" t="str">
        <f t="shared" si="42"/>
        <v>NIM--38717</v>
      </c>
      <c r="B1387" s="15" t="str">
        <f t="shared" si="43"/>
        <v>NIM</v>
      </c>
      <c r="C1387">
        <v>15</v>
      </c>
      <c r="D1387" s="22">
        <v>38717</v>
      </c>
      <c r="E1387">
        <v>4.335</v>
      </c>
      <c r="F1387">
        <v>4.57</v>
      </c>
      <c r="G1387">
        <v>5.14</v>
      </c>
      <c r="H1387">
        <v>4.7386075949367097</v>
      </c>
      <c r="I1387">
        <v>4.1150000000000002</v>
      </c>
      <c r="J1387">
        <v>4.5</v>
      </c>
      <c r="K1387">
        <v>4.95</v>
      </c>
      <c r="L1387">
        <v>4.5454033290652998</v>
      </c>
      <c r="M1387">
        <v>3.75</v>
      </c>
      <c r="N1387">
        <v>4.2450000000000001</v>
      </c>
      <c r="O1387">
        <v>4.74</v>
      </c>
      <c r="P1387">
        <v>4.2563561160835404</v>
      </c>
      <c r="Q1387">
        <v>4.21</v>
      </c>
      <c r="R1387">
        <v>4.5</v>
      </c>
      <c r="S1387">
        <v>5.08</v>
      </c>
      <c r="T1387">
        <v>4.5795652173913002</v>
      </c>
      <c r="U1387">
        <v>4.1375000000000002</v>
      </c>
      <c r="V1387">
        <v>4.5250000000000004</v>
      </c>
      <c r="W1387">
        <v>4.93</v>
      </c>
      <c r="X1387">
        <v>4.5061238532110099</v>
      </c>
      <c r="Y1387">
        <v>4.3925000000000001</v>
      </c>
      <c r="Z1387">
        <v>4.8550000000000004</v>
      </c>
      <c r="AA1387">
        <v>5.32</v>
      </c>
      <c r="AB1387">
        <v>4.9303846153846198</v>
      </c>
      <c r="AC1387">
        <v>4.0674999999999999</v>
      </c>
      <c r="AD1387">
        <v>4.3550000000000004</v>
      </c>
      <c r="AE1387">
        <v>4.57</v>
      </c>
      <c r="AF1387">
        <v>4.3508333333333304</v>
      </c>
      <c r="AG1387">
        <v>4.04</v>
      </c>
      <c r="AH1387">
        <v>4.6399999999999997</v>
      </c>
      <c r="AI1387">
        <v>5.2750000000000004</v>
      </c>
      <c r="AJ1387">
        <v>5.3859770114942496</v>
      </c>
      <c r="AK1387">
        <v>4.0049999999999999</v>
      </c>
      <c r="AL1387">
        <v>4.3899999999999997</v>
      </c>
      <c r="AM1387">
        <v>4.72</v>
      </c>
      <c r="AN1387">
        <v>4.3275757575757599</v>
      </c>
      <c r="AO1387">
        <v>4.05</v>
      </c>
      <c r="AP1387">
        <v>4.42</v>
      </c>
      <c r="AQ1387">
        <v>4.8499999999999996</v>
      </c>
      <c r="AR1387">
        <v>4.4616109422492398</v>
      </c>
      <c r="AS1387">
        <v>4.2</v>
      </c>
      <c r="AT1387">
        <v>4.5599999999999996</v>
      </c>
      <c r="AU1387">
        <v>5.04</v>
      </c>
      <c r="AV1387">
        <v>4.6183160083160102</v>
      </c>
      <c r="AW1387">
        <v>4.03</v>
      </c>
      <c r="AX1387">
        <v>4.43</v>
      </c>
      <c r="AY1387">
        <v>4.7350000000000003</v>
      </c>
      <c r="AZ1387">
        <v>4.3713872832369898</v>
      </c>
      <c r="BA1387">
        <v>4.16</v>
      </c>
      <c r="BB1387">
        <v>4.57</v>
      </c>
      <c r="BC1387">
        <v>5.05</v>
      </c>
      <c r="BD1387">
        <v>4.5804516129032304</v>
      </c>
      <c r="BE1387">
        <v>3.7825000000000002</v>
      </c>
      <c r="BF1387">
        <v>4.2549999999999999</v>
      </c>
      <c r="BG1387">
        <v>4.8025000000000002</v>
      </c>
      <c r="BH1387">
        <v>5.1936842105263201</v>
      </c>
      <c r="BI1387">
        <v>4.3174999999999999</v>
      </c>
      <c r="BJ1387">
        <v>4.665</v>
      </c>
      <c r="BK1387">
        <v>5.07</v>
      </c>
      <c r="BL1387">
        <v>4.5918852459016399</v>
      </c>
    </row>
    <row r="1388" spans="1:64" x14ac:dyDescent="0.25">
      <c r="A1388" s="15" t="str">
        <f t="shared" si="42"/>
        <v>Provisions / Avg Assets--38717</v>
      </c>
      <c r="B1388" s="15" t="str">
        <f t="shared" si="43"/>
        <v>Provisions / Avg Assets</v>
      </c>
      <c r="C1388">
        <v>16</v>
      </c>
      <c r="D1388" s="22">
        <v>38717</v>
      </c>
      <c r="E1388">
        <v>0.03</v>
      </c>
      <c r="F1388">
        <v>0.13</v>
      </c>
      <c r="G1388">
        <v>0.19500000000000001</v>
      </c>
      <c r="H1388">
        <v>0.15075949367088601</v>
      </c>
      <c r="I1388">
        <v>0.02</v>
      </c>
      <c r="J1388">
        <v>0.11</v>
      </c>
      <c r="K1388">
        <v>0.22</v>
      </c>
      <c r="L1388">
        <v>0.19010243277848901</v>
      </c>
      <c r="M1388">
        <v>0.03</v>
      </c>
      <c r="N1388">
        <v>0.12</v>
      </c>
      <c r="O1388">
        <v>0.26</v>
      </c>
      <c r="P1388">
        <v>0.19809601301871399</v>
      </c>
      <c r="Q1388">
        <v>0.12</v>
      </c>
      <c r="R1388">
        <v>0.15</v>
      </c>
      <c r="S1388">
        <v>0.17499999999999999</v>
      </c>
      <c r="T1388">
        <v>0.15695652173912999</v>
      </c>
      <c r="U1388">
        <v>0.03</v>
      </c>
      <c r="V1388">
        <v>0.12</v>
      </c>
      <c r="W1388">
        <v>0.24</v>
      </c>
      <c r="X1388">
        <v>0.18256880733945</v>
      </c>
      <c r="Y1388">
        <v>3.2500000000000001E-2</v>
      </c>
      <c r="Z1388">
        <v>0.13</v>
      </c>
      <c r="AA1388">
        <v>0.27750000000000002</v>
      </c>
      <c r="AB1388">
        <v>0.20448717948717901</v>
      </c>
      <c r="AC1388">
        <v>0</v>
      </c>
      <c r="AD1388">
        <v>7.0000000000000007E-2</v>
      </c>
      <c r="AE1388">
        <v>0.16</v>
      </c>
      <c r="AF1388">
        <v>0.14020833333333299</v>
      </c>
      <c r="AG1388">
        <v>0</v>
      </c>
      <c r="AH1388">
        <v>0.1</v>
      </c>
      <c r="AI1388">
        <v>0.28000000000000003</v>
      </c>
      <c r="AJ1388">
        <v>0.49172413793103398</v>
      </c>
      <c r="AK1388">
        <v>0.04</v>
      </c>
      <c r="AL1388">
        <v>0.1</v>
      </c>
      <c r="AM1388">
        <v>0.17749999999999999</v>
      </c>
      <c r="AN1388">
        <v>0.15060606060606099</v>
      </c>
      <c r="AO1388">
        <v>0</v>
      </c>
      <c r="AP1388">
        <v>0.05</v>
      </c>
      <c r="AQ1388">
        <v>0.16</v>
      </c>
      <c r="AR1388">
        <v>0.117537993920973</v>
      </c>
      <c r="AS1388">
        <v>0.04</v>
      </c>
      <c r="AT1388">
        <v>0.13</v>
      </c>
      <c r="AU1388">
        <v>0.25</v>
      </c>
      <c r="AV1388">
        <v>0.20904365904365901</v>
      </c>
      <c r="AW1388">
        <v>0.04</v>
      </c>
      <c r="AX1388">
        <v>0.1</v>
      </c>
      <c r="AY1388">
        <v>0.17</v>
      </c>
      <c r="AZ1388">
        <v>0.179537572254335</v>
      </c>
      <c r="BA1388">
        <v>0.05</v>
      </c>
      <c r="BB1388">
        <v>0.17</v>
      </c>
      <c r="BC1388">
        <v>0.35</v>
      </c>
      <c r="BD1388">
        <v>0.262645161290323</v>
      </c>
      <c r="BE1388">
        <v>0.02</v>
      </c>
      <c r="BF1388">
        <v>0.09</v>
      </c>
      <c r="BG1388">
        <v>0.28749999999999998</v>
      </c>
      <c r="BH1388">
        <v>0.62052631578947404</v>
      </c>
      <c r="BI1388">
        <v>0.08</v>
      </c>
      <c r="BJ1388">
        <v>0.16</v>
      </c>
      <c r="BK1388">
        <v>0.40250000000000002</v>
      </c>
      <c r="BL1388">
        <v>0.29377049180327902</v>
      </c>
    </row>
    <row r="1389" spans="1:64" x14ac:dyDescent="0.25">
      <c r="A1389" s="15" t="str">
        <f t="shared" si="42"/>
        <v>Negative Earners (last 4 qtrs)--38717</v>
      </c>
      <c r="B1389" s="15" t="str">
        <f t="shared" si="43"/>
        <v>Negative Earners (last 4 qtrs)</v>
      </c>
      <c r="C1389">
        <v>17</v>
      </c>
      <c r="D1389" s="22">
        <v>38717</v>
      </c>
      <c r="F1389">
        <v>2.5316455696202498</v>
      </c>
      <c r="H1389">
        <v>2</v>
      </c>
      <c r="J1389">
        <v>4.6540880503144697</v>
      </c>
      <c r="L1389">
        <v>37</v>
      </c>
      <c r="N1389">
        <v>6.3131313131313096</v>
      </c>
      <c r="P1389">
        <v>475</v>
      </c>
      <c r="R1389">
        <v>4.3478260869565197</v>
      </c>
      <c r="T1389">
        <v>1</v>
      </c>
      <c r="V1389">
        <v>6.0810810810810798</v>
      </c>
      <c r="X1389">
        <v>27</v>
      </c>
      <c r="Z1389">
        <v>5.1282051282051304</v>
      </c>
      <c r="AB1389">
        <v>4</v>
      </c>
      <c r="AD1389">
        <v>1.0416666666666701</v>
      </c>
      <c r="AF1389">
        <v>1</v>
      </c>
      <c r="AH1389">
        <v>1.14942528735632</v>
      </c>
      <c r="AI1389"/>
      <c r="AJ1389">
        <v>1</v>
      </c>
      <c r="AK1389"/>
      <c r="AL1389">
        <v>4.5454545454545503</v>
      </c>
      <c r="AN1389">
        <v>3</v>
      </c>
      <c r="AP1389">
        <v>2.08955223880597</v>
      </c>
      <c r="AR1389">
        <v>7</v>
      </c>
      <c r="AT1389">
        <v>4.7034764826175897</v>
      </c>
      <c r="AV1389">
        <v>23</v>
      </c>
      <c r="AX1389">
        <v>4</v>
      </c>
      <c r="AZ1389">
        <v>7</v>
      </c>
      <c r="BB1389">
        <v>8.2802547770700592</v>
      </c>
      <c r="BD1389">
        <v>13</v>
      </c>
      <c r="BF1389">
        <v>5.2631578947368398</v>
      </c>
      <c r="BH1389">
        <v>2</v>
      </c>
      <c r="BJ1389">
        <v>11.290322580645199</v>
      </c>
      <c r="BL1389">
        <v>14</v>
      </c>
    </row>
    <row r="1390" spans="1:64" x14ac:dyDescent="0.25">
      <c r="A1390" s="15" t="str">
        <f t="shared" si="42"/>
        <v>Noncore Funding / Liab--38717</v>
      </c>
      <c r="B1390" s="15" t="str">
        <f t="shared" si="43"/>
        <v>Noncore Funding / Liab</v>
      </c>
      <c r="C1390">
        <v>18</v>
      </c>
      <c r="D1390" s="22">
        <v>38717</v>
      </c>
      <c r="E1390">
        <v>12.355860874244399</v>
      </c>
      <c r="F1390">
        <v>18.015769675925899</v>
      </c>
      <c r="G1390">
        <v>24.281131475549699</v>
      </c>
      <c r="H1390">
        <v>21.526507837483098</v>
      </c>
      <c r="I1390">
        <v>11.2501805574242</v>
      </c>
      <c r="J1390">
        <v>17.817060835219898</v>
      </c>
      <c r="K1390">
        <v>26.912030296225002</v>
      </c>
      <c r="L1390">
        <v>21.330352757994699</v>
      </c>
      <c r="M1390">
        <v>13.6149573936152</v>
      </c>
      <c r="N1390">
        <v>21.373674713605201</v>
      </c>
      <c r="O1390">
        <v>31.107763000120102</v>
      </c>
      <c r="P1390">
        <v>24.656472250112198</v>
      </c>
      <c r="Q1390">
        <v>14.5220167575758</v>
      </c>
      <c r="R1390">
        <v>18.412679707753899</v>
      </c>
      <c r="S1390">
        <v>24.3940343674921</v>
      </c>
      <c r="T1390">
        <v>18.732591379422399</v>
      </c>
      <c r="U1390">
        <v>11.0550145163647</v>
      </c>
      <c r="V1390">
        <v>17.7402048763716</v>
      </c>
      <c r="W1390">
        <v>27.769654924303101</v>
      </c>
      <c r="X1390">
        <v>21.5727869171569</v>
      </c>
      <c r="Y1390">
        <v>11.394044180684</v>
      </c>
      <c r="Z1390">
        <v>17.8345547155647</v>
      </c>
      <c r="AA1390">
        <v>26.859685301842099</v>
      </c>
      <c r="AB1390">
        <v>20.940978760717201</v>
      </c>
      <c r="AC1390">
        <v>10.625062729901501</v>
      </c>
      <c r="AD1390">
        <v>15.4768969976415</v>
      </c>
      <c r="AE1390">
        <v>23.844788254038502</v>
      </c>
      <c r="AF1390">
        <v>19.084811021028599</v>
      </c>
      <c r="AG1390">
        <v>12.212778664621201</v>
      </c>
      <c r="AH1390">
        <v>20.036954051672001</v>
      </c>
      <c r="AI1390">
        <v>26.824618620109899</v>
      </c>
      <c r="AJ1390">
        <v>23.772028831762299</v>
      </c>
      <c r="AK1390">
        <v>12.7752251535921</v>
      </c>
      <c r="AL1390">
        <v>19.329517683197299</v>
      </c>
      <c r="AM1390">
        <v>29.576608512210601</v>
      </c>
      <c r="AN1390">
        <v>23.5444629210531</v>
      </c>
      <c r="AO1390">
        <v>10.475102259323901</v>
      </c>
      <c r="AP1390">
        <v>15.2131264490815</v>
      </c>
      <c r="AQ1390">
        <v>23.856482765610799</v>
      </c>
      <c r="AR1390">
        <v>18.095897407342498</v>
      </c>
      <c r="AS1390">
        <v>12.6651325321742</v>
      </c>
      <c r="AT1390">
        <v>20.674203777747099</v>
      </c>
      <c r="AU1390">
        <v>30.117579167568302</v>
      </c>
      <c r="AV1390">
        <v>23.904152292931698</v>
      </c>
      <c r="AW1390">
        <v>9.6886234029182408</v>
      </c>
      <c r="AX1390">
        <v>16.134057426774</v>
      </c>
      <c r="AY1390">
        <v>23.8183511798286</v>
      </c>
      <c r="AZ1390">
        <v>18.716869660944699</v>
      </c>
      <c r="BA1390">
        <v>10.234247686597699</v>
      </c>
      <c r="BB1390">
        <v>18.5211099203784</v>
      </c>
      <c r="BC1390">
        <v>27.067005106281901</v>
      </c>
      <c r="BD1390">
        <v>21.393572476603602</v>
      </c>
      <c r="BE1390">
        <v>9.1059813007800408</v>
      </c>
      <c r="BF1390">
        <v>20.655319091561001</v>
      </c>
      <c r="BG1390">
        <v>33.2218307503231</v>
      </c>
      <c r="BH1390">
        <v>28.488793193680699</v>
      </c>
      <c r="BI1390">
        <v>12.6206426056024</v>
      </c>
      <c r="BJ1390">
        <v>22.336678850441899</v>
      </c>
      <c r="BK1390">
        <v>36.090305323239797</v>
      </c>
      <c r="BL1390">
        <v>25.913842015495</v>
      </c>
    </row>
    <row r="1391" spans="1:64" x14ac:dyDescent="0.25">
      <c r="A1391" s="15" t="str">
        <f t="shared" si="42"/>
        <v>Brokered Dep / Liab--38717</v>
      </c>
      <c r="B1391" s="15" t="str">
        <f t="shared" si="43"/>
        <v>Brokered Dep / Liab</v>
      </c>
      <c r="C1391">
        <v>19</v>
      </c>
      <c r="D1391" s="22">
        <v>38717</v>
      </c>
      <c r="E1391">
        <v>0</v>
      </c>
      <c r="F1391">
        <v>0</v>
      </c>
      <c r="G1391">
        <v>1.7199155032286999</v>
      </c>
      <c r="H1391">
        <v>2.73807824377942</v>
      </c>
      <c r="I1391">
        <v>0</v>
      </c>
      <c r="J1391">
        <v>0</v>
      </c>
      <c r="K1391">
        <v>3.1060202336107099</v>
      </c>
      <c r="L1391">
        <v>3.0549719081733402</v>
      </c>
      <c r="M1391">
        <v>0</v>
      </c>
      <c r="N1391">
        <v>0</v>
      </c>
      <c r="O1391">
        <v>1.91688106519905</v>
      </c>
      <c r="P1391">
        <v>2.5069901924288098</v>
      </c>
      <c r="Q1391">
        <v>0</v>
      </c>
      <c r="R1391">
        <v>0</v>
      </c>
      <c r="S1391">
        <v>0</v>
      </c>
      <c r="T1391">
        <v>0.62885392730522105</v>
      </c>
      <c r="U1391">
        <v>0</v>
      </c>
      <c r="V1391">
        <v>0</v>
      </c>
      <c r="W1391">
        <v>4.4209870672342699</v>
      </c>
      <c r="X1391">
        <v>3.6992011423025302</v>
      </c>
      <c r="Y1391">
        <v>0</v>
      </c>
      <c r="Z1391">
        <v>0</v>
      </c>
      <c r="AA1391">
        <v>1.9205441022386101</v>
      </c>
      <c r="AB1391">
        <v>2.3469368770927801</v>
      </c>
      <c r="AC1391">
        <v>0</v>
      </c>
      <c r="AD1391">
        <v>0</v>
      </c>
      <c r="AE1391">
        <v>0.87699519282448202</v>
      </c>
      <c r="AF1391">
        <v>2.1202155895785801</v>
      </c>
      <c r="AG1391">
        <v>0</v>
      </c>
      <c r="AH1391">
        <v>0</v>
      </c>
      <c r="AI1391">
        <v>2.1851778800366302</v>
      </c>
      <c r="AJ1391">
        <v>1.96759290535783</v>
      </c>
      <c r="AK1391">
        <v>0</v>
      </c>
      <c r="AL1391">
        <v>0</v>
      </c>
      <c r="AM1391">
        <v>6.08268091876766</v>
      </c>
      <c r="AN1391">
        <v>4.4481594759996801</v>
      </c>
      <c r="AO1391">
        <v>0</v>
      </c>
      <c r="AP1391">
        <v>0</v>
      </c>
      <c r="AQ1391">
        <v>1.4286424224205401</v>
      </c>
      <c r="AR1391">
        <v>1.8664739067370399</v>
      </c>
      <c r="AS1391">
        <v>0</v>
      </c>
      <c r="AT1391">
        <v>0</v>
      </c>
      <c r="AU1391">
        <v>6.2113260750372099</v>
      </c>
      <c r="AV1391">
        <v>4.1652463598565301</v>
      </c>
      <c r="AW1391">
        <v>0</v>
      </c>
      <c r="AX1391">
        <v>0</v>
      </c>
      <c r="AY1391">
        <v>1.1103898233635601</v>
      </c>
      <c r="AZ1391">
        <v>1.88560672094231</v>
      </c>
      <c r="BA1391">
        <v>0</v>
      </c>
      <c r="BB1391">
        <v>0</v>
      </c>
      <c r="BC1391">
        <v>6.28051218627661</v>
      </c>
      <c r="BD1391">
        <v>3.8556916249966702</v>
      </c>
      <c r="BE1391">
        <v>0</v>
      </c>
      <c r="BF1391">
        <v>0</v>
      </c>
      <c r="BG1391">
        <v>2.1181199899423002</v>
      </c>
      <c r="BH1391">
        <v>2.3591873085490001</v>
      </c>
      <c r="BI1391">
        <v>0</v>
      </c>
      <c r="BJ1391">
        <v>0.70623439849184699</v>
      </c>
      <c r="BK1391">
        <v>10.3001515799721</v>
      </c>
      <c r="BL1391">
        <v>6.0827785698413903</v>
      </c>
    </row>
    <row r="1392" spans="1:64" x14ac:dyDescent="0.25">
      <c r="A1392" s="15" t="str">
        <f t="shared" si="42"/>
        <v>Liquid Assets / Assets--38717</v>
      </c>
      <c r="B1392" s="15" t="str">
        <f t="shared" si="43"/>
        <v>Liquid Assets / Assets</v>
      </c>
      <c r="C1392">
        <v>20</v>
      </c>
      <c r="D1392" s="22">
        <v>38717</v>
      </c>
      <c r="E1392">
        <v>9.2401621844837205</v>
      </c>
      <c r="F1392">
        <v>17.253398113468101</v>
      </c>
      <c r="G1392">
        <v>23.402805341366701</v>
      </c>
      <c r="H1392">
        <v>18.398027632066601</v>
      </c>
      <c r="I1392">
        <v>8.1364002372589805</v>
      </c>
      <c r="J1392">
        <v>14.5826874126811</v>
      </c>
      <c r="K1392">
        <v>23.500921758117101</v>
      </c>
      <c r="L1392">
        <v>17.208170980610799</v>
      </c>
      <c r="M1392">
        <v>8.4177209288520594</v>
      </c>
      <c r="N1392">
        <v>15.1917562499263</v>
      </c>
      <c r="O1392">
        <v>25.563284063349101</v>
      </c>
      <c r="P1392">
        <v>18.198930708405801</v>
      </c>
      <c r="Q1392">
        <v>12.6407068380396</v>
      </c>
      <c r="R1392">
        <v>23.168702187625801</v>
      </c>
      <c r="S1392">
        <v>30.017015023600202</v>
      </c>
      <c r="T1392">
        <v>22.729498644218999</v>
      </c>
      <c r="U1392">
        <v>8.0910314588457304</v>
      </c>
      <c r="V1392">
        <v>14.654060295011201</v>
      </c>
      <c r="W1392">
        <v>23.407458531076699</v>
      </c>
      <c r="X1392">
        <v>16.9758817818126</v>
      </c>
      <c r="Y1392">
        <v>10.184315863918799</v>
      </c>
      <c r="Z1392">
        <v>17.149692060505199</v>
      </c>
      <c r="AA1392">
        <v>25.939878158575699</v>
      </c>
      <c r="AB1392">
        <v>19.5962225448888</v>
      </c>
      <c r="AC1392">
        <v>6.6720827307744903</v>
      </c>
      <c r="AD1392">
        <v>11.1158837594002</v>
      </c>
      <c r="AE1392">
        <v>21.2973704154609</v>
      </c>
      <c r="AF1392">
        <v>15.3076037152323</v>
      </c>
      <c r="AG1392">
        <v>7.0238156057512997</v>
      </c>
      <c r="AH1392">
        <v>12.719155053113701</v>
      </c>
      <c r="AI1392">
        <v>20.486906012838201</v>
      </c>
      <c r="AJ1392">
        <v>16.994444113066901</v>
      </c>
      <c r="AK1392">
        <v>9.9799795416848092</v>
      </c>
      <c r="AL1392">
        <v>16.4035370346257</v>
      </c>
      <c r="AM1392">
        <v>26.751610575987002</v>
      </c>
      <c r="AN1392">
        <v>18.497530286935898</v>
      </c>
      <c r="AO1392">
        <v>8.9902764010129506</v>
      </c>
      <c r="AP1392">
        <v>16.838163464669499</v>
      </c>
      <c r="AQ1392">
        <v>27.2140362569152</v>
      </c>
      <c r="AR1392">
        <v>19.2968049207932</v>
      </c>
      <c r="AS1392">
        <v>7.0578569346161002</v>
      </c>
      <c r="AT1392">
        <v>12.571464871045601</v>
      </c>
      <c r="AU1392">
        <v>19.648180106683402</v>
      </c>
      <c r="AV1392">
        <v>14.5146504950773</v>
      </c>
      <c r="AW1392">
        <v>9.0173088719674599</v>
      </c>
      <c r="AX1392">
        <v>16.443980634013698</v>
      </c>
      <c r="AY1392">
        <v>25.793305798804798</v>
      </c>
      <c r="AZ1392">
        <v>18.252074835278201</v>
      </c>
      <c r="BA1392">
        <v>9.3904555815080393</v>
      </c>
      <c r="BB1392">
        <v>15.2893896444078</v>
      </c>
      <c r="BC1392">
        <v>23.4472103600319</v>
      </c>
      <c r="BD1392">
        <v>17.765608968398499</v>
      </c>
      <c r="BE1392">
        <v>9.9388630604229906</v>
      </c>
      <c r="BF1392">
        <v>18.137867612084602</v>
      </c>
      <c r="BG1392">
        <v>29.384948102254199</v>
      </c>
      <c r="BH1392">
        <v>25.557907416524099</v>
      </c>
      <c r="BI1392">
        <v>6.7171097463844198</v>
      </c>
      <c r="BJ1392">
        <v>12.367841006756899</v>
      </c>
      <c r="BK1392">
        <v>19.9298682262535</v>
      </c>
      <c r="BL1392">
        <v>15.3560994327865</v>
      </c>
    </row>
    <row r="1393" spans="1:64" x14ac:dyDescent="0.25">
      <c r="A1393" s="15" t="str">
        <f t="shared" si="42"/>
        <v>Net Loan Growth (last 4 qtrs)--38717</v>
      </c>
      <c r="B1393" s="15" t="str">
        <f t="shared" si="43"/>
        <v>Net Loan Growth (last 4 qtrs)</v>
      </c>
      <c r="C1393">
        <v>21</v>
      </c>
      <c r="D1393" s="22">
        <v>38717</v>
      </c>
      <c r="E1393">
        <v>1.78</v>
      </c>
      <c r="F1393">
        <v>6.82</v>
      </c>
      <c r="G1393">
        <v>12.695</v>
      </c>
      <c r="H1393">
        <v>9.5867088607594901</v>
      </c>
      <c r="I1393">
        <v>1.89</v>
      </c>
      <c r="J1393">
        <v>7.38</v>
      </c>
      <c r="K1393">
        <v>14.08</v>
      </c>
      <c r="L1393">
        <v>9.12134889753567</v>
      </c>
      <c r="M1393">
        <v>2.34</v>
      </c>
      <c r="N1393">
        <v>8.5399999999999991</v>
      </c>
      <c r="O1393">
        <v>17.32</v>
      </c>
      <c r="P1393">
        <v>13.2800781795337</v>
      </c>
      <c r="Q1393">
        <v>1.625</v>
      </c>
      <c r="R1393">
        <v>3.73</v>
      </c>
      <c r="S1393">
        <v>5.1550000000000002</v>
      </c>
      <c r="T1393">
        <v>4.9865217391304304</v>
      </c>
      <c r="U1393">
        <v>1.23</v>
      </c>
      <c r="V1393">
        <v>7.32</v>
      </c>
      <c r="W1393">
        <v>14.15</v>
      </c>
      <c r="X1393">
        <v>9.5538927738927697</v>
      </c>
      <c r="Y1393">
        <v>4.3125</v>
      </c>
      <c r="Z1393">
        <v>8.5350000000000001</v>
      </c>
      <c r="AA1393">
        <v>16.344999999999999</v>
      </c>
      <c r="AB1393">
        <v>10.7297368421053</v>
      </c>
      <c r="AC1393">
        <v>3.6</v>
      </c>
      <c r="AD1393">
        <v>8.4749999999999996</v>
      </c>
      <c r="AE1393">
        <v>13.08</v>
      </c>
      <c r="AF1393">
        <v>10.404375</v>
      </c>
      <c r="AG1393">
        <v>0.27</v>
      </c>
      <c r="AH1393">
        <v>7.12</v>
      </c>
      <c r="AI1393">
        <v>13.2925</v>
      </c>
      <c r="AJ1393">
        <v>6.2476744186046496</v>
      </c>
      <c r="AK1393">
        <v>3.1675</v>
      </c>
      <c r="AL1393">
        <v>8.0449999999999999</v>
      </c>
      <c r="AM1393">
        <v>15.092499999999999</v>
      </c>
      <c r="AN1393">
        <v>11.776969696969701</v>
      </c>
      <c r="AO1393">
        <v>0.27500000000000002</v>
      </c>
      <c r="AP1393">
        <v>5.35</v>
      </c>
      <c r="AQ1393">
        <v>11.03</v>
      </c>
      <c r="AR1393">
        <v>6.2247720364741603</v>
      </c>
      <c r="AS1393">
        <v>3.9674999999999998</v>
      </c>
      <c r="AT1393">
        <v>9.3000000000000007</v>
      </c>
      <c r="AU1393">
        <v>16.440000000000001</v>
      </c>
      <c r="AV1393">
        <v>11.8348326359833</v>
      </c>
      <c r="AW1393">
        <v>2.29</v>
      </c>
      <c r="AX1393">
        <v>7.0049999999999999</v>
      </c>
      <c r="AY1393">
        <v>13.58</v>
      </c>
      <c r="AZ1393">
        <v>8.2168604651162802</v>
      </c>
      <c r="BA1393">
        <v>0.66</v>
      </c>
      <c r="BB1393">
        <v>7.76</v>
      </c>
      <c r="BC1393">
        <v>15</v>
      </c>
      <c r="BD1393">
        <v>10.5794701986755</v>
      </c>
      <c r="BE1393">
        <v>-2.8149999999999999</v>
      </c>
      <c r="BF1393">
        <v>4.51</v>
      </c>
      <c r="BG1393">
        <v>8.01</v>
      </c>
      <c r="BH1393">
        <v>3.3344117647058802</v>
      </c>
      <c r="BI1393">
        <v>3.9525000000000001</v>
      </c>
      <c r="BJ1393">
        <v>9.9749999999999996</v>
      </c>
      <c r="BK1393">
        <v>18.934999999999999</v>
      </c>
      <c r="BL1393">
        <v>20.7868103448276</v>
      </c>
    </row>
    <row r="1394" spans="1:64" x14ac:dyDescent="0.25">
      <c r="A1394" s="15" t="str">
        <f t="shared" si="42"/>
        <v>Banks w/ Loan Growth (last 4 qtrs)--38717</v>
      </c>
      <c r="B1394" s="15" t="str">
        <f t="shared" si="43"/>
        <v>Banks w/ Loan Growth (last 4 qtrs)</v>
      </c>
      <c r="C1394">
        <v>22</v>
      </c>
      <c r="D1394" s="22">
        <v>38717</v>
      </c>
      <c r="F1394">
        <v>82.278481012658204</v>
      </c>
      <c r="J1394">
        <v>79.748427672955998</v>
      </c>
      <c r="N1394">
        <v>79.957469431153598</v>
      </c>
      <c r="R1394">
        <v>86.956521739130395</v>
      </c>
      <c r="V1394">
        <v>76.801801801801801</v>
      </c>
      <c r="Z1394">
        <v>82.051282051282001</v>
      </c>
      <c r="AD1394">
        <v>88.5416666666667</v>
      </c>
      <c r="AH1394">
        <v>74.712643678160902</v>
      </c>
      <c r="AI1394"/>
      <c r="AK1394"/>
      <c r="AL1394">
        <v>87.878787878787904</v>
      </c>
      <c r="AP1394">
        <v>75.820895522388099</v>
      </c>
      <c r="AT1394">
        <v>86.094069529652302</v>
      </c>
      <c r="AX1394">
        <v>84.571428571428598</v>
      </c>
      <c r="BB1394">
        <v>75.159235668789805</v>
      </c>
      <c r="BF1394">
        <v>60.526315789473699</v>
      </c>
      <c r="BJ1394">
        <v>81.451612903225794</v>
      </c>
    </row>
    <row r="1395" spans="1:64" x14ac:dyDescent="0.25">
      <c r="A1395" s="15" t="str">
        <f t="shared" si="42"/>
        <v>Equity / Assets--38807</v>
      </c>
      <c r="B1395" s="15" t="str">
        <f t="shared" si="43"/>
        <v>Equity / Assets</v>
      </c>
      <c r="C1395">
        <v>1</v>
      </c>
      <c r="D1395" s="22">
        <v>38807</v>
      </c>
      <c r="E1395">
        <v>8.9077518567314709</v>
      </c>
      <c r="F1395">
        <v>10.004337413016</v>
      </c>
      <c r="G1395">
        <v>11.586928086163301</v>
      </c>
      <c r="H1395">
        <v>10.6362346387205</v>
      </c>
      <c r="I1395">
        <v>8.5529176770617603</v>
      </c>
      <c r="J1395">
        <v>9.9190747518320705</v>
      </c>
      <c r="K1395">
        <v>11.905406253431901</v>
      </c>
      <c r="L1395">
        <v>10.7393595059766</v>
      </c>
      <c r="M1395">
        <v>8.3286531251090103</v>
      </c>
      <c r="N1395">
        <v>9.7262648458900909</v>
      </c>
      <c r="O1395">
        <v>12.199979473234601</v>
      </c>
      <c r="P1395">
        <v>11.187359730414901</v>
      </c>
      <c r="Q1395">
        <v>9.5351033180883693</v>
      </c>
      <c r="R1395">
        <v>10.655121189898599</v>
      </c>
      <c r="S1395">
        <v>11.5468298740885</v>
      </c>
      <c r="T1395">
        <v>11.1807323257938</v>
      </c>
      <c r="U1395">
        <v>8.4713771952567392</v>
      </c>
      <c r="V1395">
        <v>9.8259837590578094</v>
      </c>
      <c r="W1395">
        <v>11.71119022964</v>
      </c>
      <c r="X1395">
        <v>10.6198619886499</v>
      </c>
      <c r="Y1395">
        <v>8.6249369942446794</v>
      </c>
      <c r="Z1395">
        <v>9.7233909029398191</v>
      </c>
      <c r="AA1395">
        <v>11.6019139711634</v>
      </c>
      <c r="AB1395">
        <v>10.496516403142</v>
      </c>
      <c r="AC1395">
        <v>8.4760535845469605</v>
      </c>
      <c r="AD1395">
        <v>9.85034961988368</v>
      </c>
      <c r="AE1395">
        <v>11.4142896964094</v>
      </c>
      <c r="AF1395">
        <v>10.3067468135285</v>
      </c>
      <c r="AG1395">
        <v>9.3166058960163305</v>
      </c>
      <c r="AH1395">
        <v>11.1732134412966</v>
      </c>
      <c r="AI1395">
        <v>15.414755441496901</v>
      </c>
      <c r="AJ1395">
        <v>12.7651644881387</v>
      </c>
      <c r="AK1395">
        <v>8.4161416155751905</v>
      </c>
      <c r="AL1395">
        <v>9.7525270481861099</v>
      </c>
      <c r="AM1395">
        <v>11.6434681335419</v>
      </c>
      <c r="AN1395">
        <v>10.5778602227057</v>
      </c>
      <c r="AO1395">
        <v>8.6277701727773906</v>
      </c>
      <c r="AP1395">
        <v>10.214921286789901</v>
      </c>
      <c r="AQ1395">
        <v>12.4138066133835</v>
      </c>
      <c r="AR1395">
        <v>10.881296814774901</v>
      </c>
      <c r="AS1395">
        <v>8.3350589232617303</v>
      </c>
      <c r="AT1395">
        <v>9.6258300345095993</v>
      </c>
      <c r="AU1395">
        <v>11.211931565108101</v>
      </c>
      <c r="AV1395">
        <v>10.1948272692744</v>
      </c>
      <c r="AW1395">
        <v>8.2302001132928506</v>
      </c>
      <c r="AX1395">
        <v>9.6494103134932399</v>
      </c>
      <c r="AY1395">
        <v>11.114061519003799</v>
      </c>
      <c r="AZ1395">
        <v>10.2917623562941</v>
      </c>
      <c r="BA1395">
        <v>8.7518437023962097</v>
      </c>
      <c r="BB1395">
        <v>10.115878967427401</v>
      </c>
      <c r="BC1395">
        <v>12.1655871585469</v>
      </c>
      <c r="BD1395">
        <v>11.114365365012</v>
      </c>
      <c r="BE1395">
        <v>9.2366757981820999</v>
      </c>
      <c r="BF1395">
        <v>11.965915071292301</v>
      </c>
      <c r="BG1395">
        <v>16.6068391499388</v>
      </c>
      <c r="BH1395">
        <v>16.598091962262799</v>
      </c>
      <c r="BI1395">
        <v>8.4768007951820206</v>
      </c>
      <c r="BJ1395">
        <v>9.6889811831233708</v>
      </c>
      <c r="BK1395">
        <v>11.8612874767098</v>
      </c>
      <c r="BL1395">
        <v>11.4174901356291</v>
      </c>
    </row>
    <row r="1396" spans="1:64" x14ac:dyDescent="0.25">
      <c r="A1396" s="15" t="str">
        <f t="shared" si="42"/>
        <v>Total Risk Based Capital Ratio--38807</v>
      </c>
      <c r="B1396" s="15" t="str">
        <f t="shared" si="43"/>
        <v>Total Risk Based Capital Ratio</v>
      </c>
      <c r="C1396">
        <v>2</v>
      </c>
      <c r="D1396" s="22">
        <v>38807</v>
      </c>
      <c r="E1396">
        <v>13.02</v>
      </c>
      <c r="F1396">
        <v>14.67</v>
      </c>
      <c r="G1396">
        <v>17.2</v>
      </c>
      <c r="H1396">
        <v>15.9158227848101</v>
      </c>
      <c r="I1396">
        <v>11.95</v>
      </c>
      <c r="J1396">
        <v>13.99</v>
      </c>
      <c r="K1396">
        <v>17.899999999999999</v>
      </c>
      <c r="L1396">
        <v>15.729974193548401</v>
      </c>
      <c r="M1396">
        <v>11.94</v>
      </c>
      <c r="N1396">
        <v>14.465</v>
      </c>
      <c r="O1396">
        <v>19.39</v>
      </c>
      <c r="P1396">
        <v>17.7038082266412</v>
      </c>
      <c r="Q1396">
        <v>14.145</v>
      </c>
      <c r="R1396">
        <v>15.83</v>
      </c>
      <c r="S1396">
        <v>20.135000000000002</v>
      </c>
      <c r="T1396">
        <v>17.759130434782598</v>
      </c>
      <c r="U1396">
        <v>11.7</v>
      </c>
      <c r="V1396">
        <v>13.395</v>
      </c>
      <c r="W1396">
        <v>16.602499999999999</v>
      </c>
      <c r="X1396">
        <v>15.094050925925901</v>
      </c>
      <c r="Y1396">
        <v>12.36</v>
      </c>
      <c r="Z1396">
        <v>14.33</v>
      </c>
      <c r="AA1396">
        <v>17.37</v>
      </c>
      <c r="AB1396">
        <v>15.758333333333301</v>
      </c>
      <c r="AC1396">
        <v>11.215</v>
      </c>
      <c r="AD1396">
        <v>14.41</v>
      </c>
      <c r="AE1396">
        <v>18.645</v>
      </c>
      <c r="AF1396">
        <v>15.970526315789501</v>
      </c>
      <c r="AG1396">
        <v>12.6</v>
      </c>
      <c r="AH1396">
        <v>16.254999999999999</v>
      </c>
      <c r="AI1396">
        <v>23.2</v>
      </c>
      <c r="AJ1396">
        <v>19.010232558139499</v>
      </c>
      <c r="AK1396">
        <v>12.71</v>
      </c>
      <c r="AL1396">
        <v>14.41</v>
      </c>
      <c r="AM1396">
        <v>18.95</v>
      </c>
      <c r="AN1396">
        <v>16.253939393939401</v>
      </c>
      <c r="AO1396">
        <v>12.28</v>
      </c>
      <c r="AP1396">
        <v>14.86</v>
      </c>
      <c r="AQ1396">
        <v>19.600000000000001</v>
      </c>
      <c r="AR1396">
        <v>16.719876160990701</v>
      </c>
      <c r="AS1396">
        <v>11.2575</v>
      </c>
      <c r="AT1396">
        <v>12.885</v>
      </c>
      <c r="AU1396">
        <v>15.395</v>
      </c>
      <c r="AV1396">
        <v>14.084033613445399</v>
      </c>
      <c r="AW1396">
        <v>12.55</v>
      </c>
      <c r="AX1396">
        <v>14.545</v>
      </c>
      <c r="AY1396">
        <v>18.774999999999999</v>
      </c>
      <c r="AZ1396">
        <v>16.383470588235301</v>
      </c>
      <c r="BA1396">
        <v>11.86</v>
      </c>
      <c r="BB1396">
        <v>13.86</v>
      </c>
      <c r="BC1396">
        <v>16.62</v>
      </c>
      <c r="BD1396">
        <v>15.4853459119497</v>
      </c>
      <c r="BE1396">
        <v>12.9275</v>
      </c>
      <c r="BF1396">
        <v>17.09</v>
      </c>
      <c r="BG1396">
        <v>26.53</v>
      </c>
      <c r="BH1396">
        <v>32.042045454545502</v>
      </c>
      <c r="BI1396">
        <v>11.055</v>
      </c>
      <c r="BJ1396">
        <v>12.85</v>
      </c>
      <c r="BK1396">
        <v>15.3575</v>
      </c>
      <c r="BL1396">
        <v>15.174344262295101</v>
      </c>
    </row>
    <row r="1397" spans="1:64" x14ac:dyDescent="0.25">
      <c r="A1397" s="15" t="str">
        <f t="shared" si="42"/>
        <v>Tier 1 Leverage Ratio--38807</v>
      </c>
      <c r="B1397" s="15" t="str">
        <f t="shared" si="43"/>
        <v>Tier 1 Leverage Ratio</v>
      </c>
      <c r="C1397">
        <v>3</v>
      </c>
      <c r="D1397" s="22">
        <v>38807</v>
      </c>
      <c r="E1397">
        <v>8.84</v>
      </c>
      <c r="F1397">
        <v>9.7899999999999991</v>
      </c>
      <c r="G1397">
        <v>11.305</v>
      </c>
      <c r="H1397">
        <v>10.568860759493701</v>
      </c>
      <c r="I1397">
        <v>8.5</v>
      </c>
      <c r="J1397">
        <v>9.67</v>
      </c>
      <c r="K1397">
        <v>11.66</v>
      </c>
      <c r="L1397">
        <v>10.576193548387099</v>
      </c>
      <c r="M1397">
        <v>8.33</v>
      </c>
      <c r="N1397">
        <v>9.57</v>
      </c>
      <c r="O1397">
        <v>11.84</v>
      </c>
      <c r="P1397">
        <v>11.1211195859439</v>
      </c>
      <c r="Q1397">
        <v>9.32</v>
      </c>
      <c r="R1397">
        <v>10.74</v>
      </c>
      <c r="S1397">
        <v>11.654999999999999</v>
      </c>
      <c r="T1397">
        <v>11.1882608695652</v>
      </c>
      <c r="U1397">
        <v>8.4350000000000005</v>
      </c>
      <c r="V1397">
        <v>9.5050000000000008</v>
      </c>
      <c r="W1397">
        <v>11.32</v>
      </c>
      <c r="X1397">
        <v>10.3934490740741</v>
      </c>
      <c r="Y1397">
        <v>8.49</v>
      </c>
      <c r="Z1397">
        <v>9.5549999999999997</v>
      </c>
      <c r="AA1397">
        <v>11.375</v>
      </c>
      <c r="AB1397">
        <v>10.4333333333333</v>
      </c>
      <c r="AC1397">
        <v>8.41</v>
      </c>
      <c r="AD1397">
        <v>9.5299999999999994</v>
      </c>
      <c r="AE1397">
        <v>11.335000000000001</v>
      </c>
      <c r="AF1397">
        <v>10.209473684210501</v>
      </c>
      <c r="AG1397">
        <v>9.31</v>
      </c>
      <c r="AH1397">
        <v>10.885</v>
      </c>
      <c r="AI1397">
        <v>15.362500000000001</v>
      </c>
      <c r="AJ1397">
        <v>12.631162790697701</v>
      </c>
      <c r="AK1397">
        <v>8.5024999999999995</v>
      </c>
      <c r="AL1397">
        <v>9.7149999999999999</v>
      </c>
      <c r="AM1397">
        <v>11.515000000000001</v>
      </c>
      <c r="AN1397">
        <v>10.5830303030303</v>
      </c>
      <c r="AO1397">
        <v>8.61</v>
      </c>
      <c r="AP1397">
        <v>9.9499999999999993</v>
      </c>
      <c r="AQ1397">
        <v>12.51</v>
      </c>
      <c r="AR1397">
        <v>10.8680185758514</v>
      </c>
      <c r="AS1397">
        <v>8.36</v>
      </c>
      <c r="AT1397">
        <v>9.3000000000000007</v>
      </c>
      <c r="AU1397">
        <v>10.95</v>
      </c>
      <c r="AV1397">
        <v>9.9971008403361292</v>
      </c>
      <c r="AW1397">
        <v>8.3224999999999998</v>
      </c>
      <c r="AX1397">
        <v>9.6150000000000002</v>
      </c>
      <c r="AY1397">
        <v>10.98</v>
      </c>
      <c r="AZ1397">
        <v>10.145176470588201</v>
      </c>
      <c r="BA1397">
        <v>8.67</v>
      </c>
      <c r="BB1397">
        <v>9.9499999999999993</v>
      </c>
      <c r="BC1397">
        <v>11.71</v>
      </c>
      <c r="BD1397">
        <v>10.7593710691824</v>
      </c>
      <c r="BE1397">
        <v>8.9350000000000005</v>
      </c>
      <c r="BF1397">
        <v>10.97</v>
      </c>
      <c r="BG1397">
        <v>16.7775</v>
      </c>
      <c r="BH1397">
        <v>16.659772727272699</v>
      </c>
      <c r="BI1397">
        <v>8.59</v>
      </c>
      <c r="BJ1397">
        <v>9.6</v>
      </c>
      <c r="BK1397">
        <v>11.175000000000001</v>
      </c>
      <c r="BL1397">
        <v>11.165655737704901</v>
      </c>
    </row>
    <row r="1398" spans="1:64" x14ac:dyDescent="0.25">
      <c r="A1398" s="15" t="str">
        <f t="shared" si="42"/>
        <v>ALLL / Nonaccrual Loans--38807</v>
      </c>
      <c r="B1398" s="15" t="str">
        <f t="shared" si="43"/>
        <v>ALLL / Nonaccrual Loans</v>
      </c>
      <c r="C1398">
        <v>4</v>
      </c>
      <c r="D1398" s="22">
        <v>38807</v>
      </c>
      <c r="E1398">
        <v>169.70029970030001</v>
      </c>
      <c r="F1398">
        <v>273.71557618718998</v>
      </c>
      <c r="G1398">
        <v>906.64426523297504</v>
      </c>
      <c r="H1398">
        <v>2195.0618174931501</v>
      </c>
      <c r="I1398">
        <v>126.215979903066</v>
      </c>
      <c r="J1398">
        <v>283.76030362331699</v>
      </c>
      <c r="K1398">
        <v>783.71710526315803</v>
      </c>
      <c r="L1398">
        <v>1185.5493600505599</v>
      </c>
      <c r="M1398">
        <v>143.26333668356</v>
      </c>
      <c r="N1398">
        <v>313.14771994996403</v>
      </c>
      <c r="O1398">
        <v>869.46519231669095</v>
      </c>
      <c r="P1398">
        <v>1241.54325692881</v>
      </c>
      <c r="Q1398">
        <v>139.52634992873499</v>
      </c>
      <c r="R1398">
        <v>313.536484245439</v>
      </c>
      <c r="S1398">
        <v>866.43925478876895</v>
      </c>
      <c r="T1398">
        <v>930.45619607569199</v>
      </c>
      <c r="U1398">
        <v>127.156549520767</v>
      </c>
      <c r="V1398">
        <v>274.63976945245003</v>
      </c>
      <c r="W1398">
        <v>787.5</v>
      </c>
      <c r="X1398">
        <v>1209.12418935759</v>
      </c>
      <c r="Y1398">
        <v>86.120885492291393</v>
      </c>
      <c r="Z1398">
        <v>198.20359281437101</v>
      </c>
      <c r="AA1398">
        <v>771.85185185185196</v>
      </c>
      <c r="AB1398">
        <v>1368.9913797819599</v>
      </c>
      <c r="AC1398">
        <v>166.169154228856</v>
      </c>
      <c r="AD1398">
        <v>528.57142857142901</v>
      </c>
      <c r="AE1398">
        <v>876.19047619047603</v>
      </c>
      <c r="AF1398">
        <v>2556.7196319271802</v>
      </c>
      <c r="AG1398">
        <v>162.781382355592</v>
      </c>
      <c r="AH1398">
        <v>373.863339430363</v>
      </c>
      <c r="AI1398">
        <v>1052.8686687584</v>
      </c>
      <c r="AJ1398">
        <v>1541.3785252529101</v>
      </c>
      <c r="AK1398">
        <v>106.300073582449</v>
      </c>
      <c r="AL1398">
        <v>200.46993229788899</v>
      </c>
      <c r="AM1398">
        <v>402.89869323893203</v>
      </c>
      <c r="AN1398">
        <v>855.98951751062896</v>
      </c>
      <c r="AO1398">
        <v>142.40235028437601</v>
      </c>
      <c r="AP1398">
        <v>372.00566973777501</v>
      </c>
      <c r="AQ1398">
        <v>879.93697478991601</v>
      </c>
      <c r="AR1398">
        <v>1579.4099821334601</v>
      </c>
      <c r="AS1398">
        <v>129.792767144257</v>
      </c>
      <c r="AT1398">
        <v>310.32067627727702</v>
      </c>
      <c r="AU1398">
        <v>822.66686309782301</v>
      </c>
      <c r="AV1398">
        <v>1332.2089637115901</v>
      </c>
      <c r="AW1398">
        <v>112.429378531073</v>
      </c>
      <c r="AX1398">
        <v>218.367346938776</v>
      </c>
      <c r="AY1398">
        <v>727.51540041067801</v>
      </c>
      <c r="AZ1398">
        <v>933.80925761057199</v>
      </c>
      <c r="BA1398">
        <v>104.568527918782</v>
      </c>
      <c r="BB1398">
        <v>238.23529411764699</v>
      </c>
      <c r="BC1398">
        <v>773.87477804369598</v>
      </c>
      <c r="BD1398">
        <v>1084.37591391718</v>
      </c>
      <c r="BE1398">
        <v>196.470588235294</v>
      </c>
      <c r="BF1398">
        <v>392.28486646884301</v>
      </c>
      <c r="BG1398">
        <v>1050.76923076923</v>
      </c>
      <c r="BH1398">
        <v>1399.99542622131</v>
      </c>
      <c r="BI1398">
        <v>124.59546925566301</v>
      </c>
      <c r="BJ1398">
        <v>255.555555555556</v>
      </c>
      <c r="BK1398">
        <v>690.625</v>
      </c>
      <c r="BL1398">
        <v>2679.9047878506599</v>
      </c>
    </row>
    <row r="1399" spans="1:64" x14ac:dyDescent="0.25">
      <c r="A1399" s="15" t="str">
        <f t="shared" si="42"/>
        <v>[NCL + OREO] / [Total Loans + OREO]--38807</v>
      </c>
      <c r="B1399" s="15" t="str">
        <f t="shared" si="43"/>
        <v>[NCL + OREO] / [Total Loans + OREO]</v>
      </c>
      <c r="C1399">
        <v>5</v>
      </c>
      <c r="D1399" s="22">
        <v>38807</v>
      </c>
      <c r="E1399">
        <v>0.32146351649832999</v>
      </c>
      <c r="F1399">
        <v>0.74941652570498696</v>
      </c>
      <c r="G1399">
        <v>1.5225475574715499</v>
      </c>
      <c r="H1399">
        <v>1.13432204618213</v>
      </c>
      <c r="I1399">
        <v>0.21792412750508999</v>
      </c>
      <c r="J1399">
        <v>0.70504874835388298</v>
      </c>
      <c r="K1399">
        <v>1.59728046599052</v>
      </c>
      <c r="L1399">
        <v>1.13152618247031</v>
      </c>
      <c r="M1399">
        <v>0.13548854530226601</v>
      </c>
      <c r="N1399">
        <v>0.56368068251066406</v>
      </c>
      <c r="O1399">
        <v>1.32538094933683</v>
      </c>
      <c r="P1399">
        <v>0.93045313462347101</v>
      </c>
      <c r="Q1399">
        <v>0.56048899905310501</v>
      </c>
      <c r="R1399">
        <v>1.0300944035883799</v>
      </c>
      <c r="S1399">
        <v>2.0609936689916699</v>
      </c>
      <c r="T1399">
        <v>1.63155612797571</v>
      </c>
      <c r="U1399">
        <v>0.17334101642787</v>
      </c>
      <c r="V1399">
        <v>0.668736565560067</v>
      </c>
      <c r="W1399">
        <v>1.58364664387462</v>
      </c>
      <c r="X1399">
        <v>1.14573067004122</v>
      </c>
      <c r="Y1399">
        <v>0.23663616992623501</v>
      </c>
      <c r="Z1399">
        <v>0.75946688788754102</v>
      </c>
      <c r="AA1399">
        <v>1.9746096883638999</v>
      </c>
      <c r="AB1399">
        <v>1.2463516091173801</v>
      </c>
      <c r="AC1399">
        <v>0.24595962414550099</v>
      </c>
      <c r="AD1399">
        <v>0.581691267359849</v>
      </c>
      <c r="AE1399">
        <v>1.3987506831729699</v>
      </c>
      <c r="AF1399">
        <v>1.0263437533675901</v>
      </c>
      <c r="AG1399">
        <v>0.233650442314074</v>
      </c>
      <c r="AH1399">
        <v>0.75474580104894895</v>
      </c>
      <c r="AI1399">
        <v>1.5501461014732401</v>
      </c>
      <c r="AJ1399">
        <v>1.1258985293385</v>
      </c>
      <c r="AK1399">
        <v>0.394468539258713</v>
      </c>
      <c r="AL1399">
        <v>0.75998556604777301</v>
      </c>
      <c r="AM1399">
        <v>1.34910591752225</v>
      </c>
      <c r="AN1399">
        <v>1.16450821672422</v>
      </c>
      <c r="AO1399">
        <v>0.225443951165372</v>
      </c>
      <c r="AP1399">
        <v>0.710420424587207</v>
      </c>
      <c r="AQ1399">
        <v>1.6249350146896999</v>
      </c>
      <c r="AR1399">
        <v>1.1835820993511901</v>
      </c>
      <c r="AS1399">
        <v>0.211814359877595</v>
      </c>
      <c r="AT1399">
        <v>0.67359942618681401</v>
      </c>
      <c r="AU1399">
        <v>1.54334631727208</v>
      </c>
      <c r="AV1399">
        <v>1.11271989138978</v>
      </c>
      <c r="AW1399">
        <v>0.35773406215504699</v>
      </c>
      <c r="AX1399">
        <v>0.86009634093632203</v>
      </c>
      <c r="AY1399">
        <v>1.6974690475055201</v>
      </c>
      <c r="AZ1399">
        <v>1.30684137230704</v>
      </c>
      <c r="BA1399">
        <v>0.19538441438124299</v>
      </c>
      <c r="BB1399">
        <v>0.69967707212055996</v>
      </c>
      <c r="BC1399">
        <v>1.7977460795959299</v>
      </c>
      <c r="BD1399">
        <v>1.15576098392205</v>
      </c>
      <c r="BE1399">
        <v>0.34228482856459602</v>
      </c>
      <c r="BF1399">
        <v>0.58488338473400203</v>
      </c>
      <c r="BG1399">
        <v>1.3137741425447</v>
      </c>
      <c r="BH1399">
        <v>1.15106042712503</v>
      </c>
      <c r="BI1399">
        <v>0.121426683555765</v>
      </c>
      <c r="BJ1399">
        <v>0.59456453928213404</v>
      </c>
      <c r="BK1399">
        <v>1.5477200942556499</v>
      </c>
      <c r="BL1399">
        <v>1.16864959348459</v>
      </c>
    </row>
    <row r="1400" spans="1:64" x14ac:dyDescent="0.25">
      <c r="A1400" s="15" t="str">
        <f t="shared" si="42"/>
        <v>[Noncurrent + Delinquent Loans] / [Capital + ALLL]--38807</v>
      </c>
      <c r="B1400" s="15" t="str">
        <f t="shared" si="43"/>
        <v>[Noncurrent + Delinquent Loans] / [Capital + ALLL]</v>
      </c>
      <c r="C1400">
        <v>6</v>
      </c>
      <c r="D1400" s="22">
        <v>38807</v>
      </c>
      <c r="E1400">
        <v>6.2558247868849302</v>
      </c>
      <c r="F1400">
        <v>10.999010880316501</v>
      </c>
      <c r="G1400">
        <v>17.604288334010398</v>
      </c>
      <c r="H1400">
        <v>14.4020430984868</v>
      </c>
      <c r="I1400">
        <v>5.4931192660550501</v>
      </c>
      <c r="J1400">
        <v>11.442544159038</v>
      </c>
      <c r="K1400">
        <v>20.8298692464666</v>
      </c>
      <c r="L1400">
        <v>14.8082535190253</v>
      </c>
      <c r="M1400">
        <v>3.3113798727465298</v>
      </c>
      <c r="N1400">
        <v>8.2651633152930799</v>
      </c>
      <c r="O1400">
        <v>15.989466011906901</v>
      </c>
      <c r="P1400">
        <v>11.1135450385499</v>
      </c>
      <c r="Q1400">
        <v>8.5919830566529996</v>
      </c>
      <c r="R1400">
        <v>15.383577356453699</v>
      </c>
      <c r="S1400">
        <v>18.396968288469498</v>
      </c>
      <c r="T1400">
        <v>15.7177189953303</v>
      </c>
      <c r="U1400">
        <v>5.3950478027709101</v>
      </c>
      <c r="V1400">
        <v>10.581133150625501</v>
      </c>
      <c r="W1400">
        <v>20.577567661511701</v>
      </c>
      <c r="X1400">
        <v>14.578299093475501</v>
      </c>
      <c r="Y1400">
        <v>7.4058391113116304</v>
      </c>
      <c r="Z1400">
        <v>13.559588779207299</v>
      </c>
      <c r="AA1400">
        <v>22.215423624256701</v>
      </c>
      <c r="AB1400">
        <v>16.271050181113999</v>
      </c>
      <c r="AC1400">
        <v>6.8952129384563499</v>
      </c>
      <c r="AD1400">
        <v>15.012224938875301</v>
      </c>
      <c r="AE1400">
        <v>25.141985652352801</v>
      </c>
      <c r="AF1400">
        <v>16.8086243869129</v>
      </c>
      <c r="AG1400">
        <v>4.4659875474548096</v>
      </c>
      <c r="AH1400">
        <v>9.6075490243643795</v>
      </c>
      <c r="AI1400">
        <v>15.8889967112795</v>
      </c>
      <c r="AJ1400">
        <v>12.2640563387346</v>
      </c>
      <c r="AK1400">
        <v>5.6347573851264903</v>
      </c>
      <c r="AL1400">
        <v>11.610700793741801</v>
      </c>
      <c r="AM1400">
        <v>21.446584460710401</v>
      </c>
      <c r="AN1400">
        <v>16.8514201276633</v>
      </c>
      <c r="AO1400">
        <v>5.6515775034293503</v>
      </c>
      <c r="AP1400">
        <v>12.4552751184605</v>
      </c>
      <c r="AQ1400">
        <v>24.472402597402599</v>
      </c>
      <c r="AR1400">
        <v>15.7114482258905</v>
      </c>
      <c r="AS1400">
        <v>5.8776978329927898</v>
      </c>
      <c r="AT1400">
        <v>11.8144474524175</v>
      </c>
      <c r="AU1400">
        <v>22.160476633672801</v>
      </c>
      <c r="AV1400">
        <v>15.6364941186142</v>
      </c>
      <c r="AW1400">
        <v>6.7085308263217698</v>
      </c>
      <c r="AX1400">
        <v>13.465769938529199</v>
      </c>
      <c r="AY1400">
        <v>23.7811965173997</v>
      </c>
      <c r="AZ1400">
        <v>17.3418632257364</v>
      </c>
      <c r="BA1400">
        <v>4.91638375455803</v>
      </c>
      <c r="BB1400">
        <v>9.3693693693693696</v>
      </c>
      <c r="BC1400">
        <v>22.5901017416796</v>
      </c>
      <c r="BD1400">
        <v>14.231062016377599</v>
      </c>
      <c r="BE1400">
        <v>4.5318797728446301</v>
      </c>
      <c r="BF1400">
        <v>7.7912861933717297</v>
      </c>
      <c r="BG1400">
        <v>14.769910121041001</v>
      </c>
      <c r="BH1400">
        <v>9.8416093958094297</v>
      </c>
      <c r="BI1400">
        <v>3.2768849411885901</v>
      </c>
      <c r="BJ1400">
        <v>8.34091520057971</v>
      </c>
      <c r="BK1400">
        <v>17.0801642216564</v>
      </c>
      <c r="BL1400">
        <v>12.4368396032564</v>
      </c>
    </row>
    <row r="1401" spans="1:64" x14ac:dyDescent="0.25">
      <c r="A1401" s="15" t="str">
        <f t="shared" si="42"/>
        <v xml:space="preserve">  Ag [NCL+DQ] / [Capital + ALLL]--38807</v>
      </c>
      <c r="B1401" s="15" t="str">
        <f t="shared" si="43"/>
        <v xml:space="preserve">  Ag [NCL+DQ] / [Capital + ALLL]</v>
      </c>
      <c r="C1401">
        <v>7</v>
      </c>
      <c r="D1401" s="22">
        <v>38807</v>
      </c>
      <c r="E1401">
        <v>0</v>
      </c>
      <c r="F1401">
        <v>0</v>
      </c>
      <c r="G1401">
        <v>2.09212270804947</v>
      </c>
      <c r="H1401">
        <v>2.7756182696911802</v>
      </c>
      <c r="I1401">
        <v>0</v>
      </c>
      <c r="J1401">
        <v>0</v>
      </c>
      <c r="K1401">
        <v>2.4206016166791802</v>
      </c>
      <c r="L1401">
        <v>2.2822110266160802</v>
      </c>
      <c r="M1401">
        <v>0</v>
      </c>
      <c r="N1401">
        <v>0</v>
      </c>
      <c r="O1401">
        <v>0.55483989269849898</v>
      </c>
      <c r="P1401">
        <v>1.05917204982403</v>
      </c>
      <c r="Q1401">
        <v>0</v>
      </c>
      <c r="R1401">
        <v>0</v>
      </c>
      <c r="S1401">
        <v>0</v>
      </c>
      <c r="T1401">
        <v>7.8448303094759197E-2</v>
      </c>
      <c r="U1401">
        <v>0</v>
      </c>
      <c r="V1401">
        <v>0</v>
      </c>
      <c r="W1401">
        <v>1.5628035936817799</v>
      </c>
      <c r="X1401">
        <v>1.6365719353438699</v>
      </c>
      <c r="Y1401">
        <v>0</v>
      </c>
      <c r="Z1401">
        <v>0.17629181808466801</v>
      </c>
      <c r="AA1401">
        <v>3.8962973523667901</v>
      </c>
      <c r="AB1401">
        <v>3.7742467572948999</v>
      </c>
      <c r="AC1401">
        <v>0.271681771655157</v>
      </c>
      <c r="AD1401">
        <v>2.4888390662182598</v>
      </c>
      <c r="AE1401">
        <v>8.5314675613107394</v>
      </c>
      <c r="AF1401">
        <v>6.0439341294767797</v>
      </c>
      <c r="AG1401">
        <v>0</v>
      </c>
      <c r="AH1401">
        <v>0.50013371194121203</v>
      </c>
      <c r="AI1401">
        <v>2.98197383732882</v>
      </c>
      <c r="AJ1401">
        <v>2.5520615936564899</v>
      </c>
      <c r="AK1401">
        <v>0</v>
      </c>
      <c r="AL1401">
        <v>0</v>
      </c>
      <c r="AM1401">
        <v>0.56212440718685397</v>
      </c>
      <c r="AN1401">
        <v>1.2273590480832399</v>
      </c>
      <c r="AO1401">
        <v>0</v>
      </c>
      <c r="AP1401">
        <v>1.93846276320503</v>
      </c>
      <c r="AQ1401">
        <v>7.0707070707070701</v>
      </c>
      <c r="AR1401">
        <v>4.6582379910889999</v>
      </c>
      <c r="AS1401">
        <v>0</v>
      </c>
      <c r="AT1401">
        <v>0</v>
      </c>
      <c r="AU1401">
        <v>1.71511716651171</v>
      </c>
      <c r="AV1401">
        <v>2.0812312447557</v>
      </c>
      <c r="AW1401">
        <v>0</v>
      </c>
      <c r="AX1401">
        <v>0</v>
      </c>
      <c r="AY1401">
        <v>0.67998656338100305</v>
      </c>
      <c r="AZ1401">
        <v>1.26865778930683</v>
      </c>
      <c r="BA1401">
        <v>0</v>
      </c>
      <c r="BB1401">
        <v>0</v>
      </c>
      <c r="BC1401">
        <v>0.51211345282647203</v>
      </c>
      <c r="BD1401">
        <v>0.81275836925470402</v>
      </c>
      <c r="BE1401">
        <v>0</v>
      </c>
      <c r="BF1401">
        <v>0</v>
      </c>
      <c r="BG1401">
        <v>0.222014538637231</v>
      </c>
      <c r="BH1401">
        <v>0.71511686064117896</v>
      </c>
      <c r="BI1401">
        <v>0</v>
      </c>
      <c r="BJ1401">
        <v>0</v>
      </c>
      <c r="BK1401">
        <v>0</v>
      </c>
      <c r="BL1401">
        <v>0.53362723048147298</v>
      </c>
    </row>
    <row r="1402" spans="1:64" x14ac:dyDescent="0.25">
      <c r="A1402" s="15" t="str">
        <f t="shared" si="42"/>
        <v xml:space="preserve">  CLD [NCL+DQ] / [Capital + ALLL]--38807</v>
      </c>
      <c r="B1402" s="15" t="str">
        <f t="shared" si="43"/>
        <v xml:space="preserve">  CLD [NCL+DQ] / [Capital + ALLL]</v>
      </c>
      <c r="C1402">
        <v>8</v>
      </c>
      <c r="D1402" s="22">
        <v>38807</v>
      </c>
      <c r="E1402">
        <v>0</v>
      </c>
      <c r="F1402">
        <v>0</v>
      </c>
      <c r="G1402">
        <v>0.50052858605388795</v>
      </c>
      <c r="H1402">
        <v>0.88481492969734099</v>
      </c>
      <c r="I1402">
        <v>0</v>
      </c>
      <c r="J1402">
        <v>0</v>
      </c>
      <c r="K1402">
        <v>0.26657936582171898</v>
      </c>
      <c r="L1402">
        <v>0.92698845295509102</v>
      </c>
      <c r="M1402">
        <v>0</v>
      </c>
      <c r="N1402">
        <v>0</v>
      </c>
      <c r="O1402">
        <v>0.41685492721914202</v>
      </c>
      <c r="P1402">
        <v>0.72623108745705101</v>
      </c>
      <c r="Q1402">
        <v>0</v>
      </c>
      <c r="R1402">
        <v>0</v>
      </c>
      <c r="S1402">
        <v>0</v>
      </c>
      <c r="T1402">
        <v>6.2567587272948394E-2</v>
      </c>
      <c r="U1402">
        <v>0</v>
      </c>
      <c r="V1402">
        <v>0</v>
      </c>
      <c r="W1402">
        <v>0.222132951106632</v>
      </c>
      <c r="X1402">
        <v>1.0600471884876399</v>
      </c>
      <c r="Y1402">
        <v>0</v>
      </c>
      <c r="Z1402">
        <v>0</v>
      </c>
      <c r="AA1402">
        <v>1.02913178384757</v>
      </c>
      <c r="AB1402">
        <v>1.0456556338798899</v>
      </c>
      <c r="AC1402">
        <v>0</v>
      </c>
      <c r="AD1402">
        <v>0</v>
      </c>
      <c r="AE1402">
        <v>0</v>
      </c>
      <c r="AF1402">
        <v>0.50076564033297</v>
      </c>
      <c r="AG1402">
        <v>0</v>
      </c>
      <c r="AH1402">
        <v>0</v>
      </c>
      <c r="AI1402">
        <v>6.9180801677824297E-2</v>
      </c>
      <c r="AJ1402">
        <v>1.2760548235490701</v>
      </c>
      <c r="AK1402">
        <v>0</v>
      </c>
      <c r="AL1402">
        <v>0</v>
      </c>
      <c r="AM1402">
        <v>1.93883222004765</v>
      </c>
      <c r="AN1402">
        <v>1.27508324590259</v>
      </c>
      <c r="AO1402">
        <v>0</v>
      </c>
      <c r="AP1402">
        <v>0</v>
      </c>
      <c r="AQ1402">
        <v>0</v>
      </c>
      <c r="AR1402">
        <v>0.54253697065868001</v>
      </c>
      <c r="AS1402">
        <v>0</v>
      </c>
      <c r="AT1402">
        <v>0</v>
      </c>
      <c r="AU1402">
        <v>1.06593395846733</v>
      </c>
      <c r="AV1402">
        <v>1.37228778868644</v>
      </c>
      <c r="AW1402">
        <v>0</v>
      </c>
      <c r="AX1402">
        <v>0</v>
      </c>
      <c r="AY1402">
        <v>0.61157157868524104</v>
      </c>
      <c r="AZ1402">
        <v>0.75626508671233394</v>
      </c>
      <c r="BA1402">
        <v>0</v>
      </c>
      <c r="BB1402">
        <v>0</v>
      </c>
      <c r="BC1402">
        <v>0</v>
      </c>
      <c r="BD1402">
        <v>0.87521870288270398</v>
      </c>
      <c r="BE1402">
        <v>0</v>
      </c>
      <c r="BF1402">
        <v>0</v>
      </c>
      <c r="BG1402">
        <v>0</v>
      </c>
      <c r="BH1402">
        <v>0.72360723721287501</v>
      </c>
      <c r="BI1402">
        <v>0</v>
      </c>
      <c r="BJ1402">
        <v>0</v>
      </c>
      <c r="BK1402">
        <v>1.3863212918789301</v>
      </c>
      <c r="BL1402">
        <v>1.5830881809977899</v>
      </c>
    </row>
    <row r="1403" spans="1:64" x14ac:dyDescent="0.25">
      <c r="A1403" s="15" t="str">
        <f t="shared" si="42"/>
        <v xml:space="preserve">  CRE [NCL+DQ] / [Capital + ALLL]--38807</v>
      </c>
      <c r="B1403" s="15" t="str">
        <f t="shared" si="43"/>
        <v xml:space="preserve">  CRE [NCL+DQ] / [Capital + ALLL]</v>
      </c>
      <c r="C1403">
        <v>9</v>
      </c>
      <c r="D1403" s="22">
        <v>38807</v>
      </c>
      <c r="E1403">
        <v>0</v>
      </c>
      <c r="F1403">
        <v>1.9763368365391001</v>
      </c>
      <c r="G1403">
        <v>5.7517702499116199</v>
      </c>
      <c r="H1403">
        <v>3.8509611599501401</v>
      </c>
      <c r="I1403">
        <v>0</v>
      </c>
      <c r="J1403">
        <v>1.2302284710017599</v>
      </c>
      <c r="K1403">
        <v>5.5187339375084496</v>
      </c>
      <c r="L1403">
        <v>3.56000452287401</v>
      </c>
      <c r="M1403">
        <v>0</v>
      </c>
      <c r="N1403">
        <v>1.03342274955318</v>
      </c>
      <c r="O1403">
        <v>4.0812308269140098</v>
      </c>
      <c r="P1403">
        <v>2.9332127350795498</v>
      </c>
      <c r="Q1403">
        <v>0</v>
      </c>
      <c r="R1403">
        <v>1.3126959247648899</v>
      </c>
      <c r="S1403">
        <v>4.7096879518755301</v>
      </c>
      <c r="T1403">
        <v>4.7709670972714502</v>
      </c>
      <c r="U1403">
        <v>0</v>
      </c>
      <c r="V1403">
        <v>1.28826080181272</v>
      </c>
      <c r="W1403">
        <v>6.1739824367661198</v>
      </c>
      <c r="X1403">
        <v>3.8648575646202699</v>
      </c>
      <c r="Y1403">
        <v>0</v>
      </c>
      <c r="Z1403">
        <v>1.4561802859975199</v>
      </c>
      <c r="AA1403">
        <v>7.2621880809529902</v>
      </c>
      <c r="AB1403">
        <v>4.3742836363580704</v>
      </c>
      <c r="AC1403">
        <v>0</v>
      </c>
      <c r="AD1403">
        <v>0.38130515306678298</v>
      </c>
      <c r="AE1403">
        <v>2.4561409696798799</v>
      </c>
      <c r="AF1403">
        <v>2.2779001082619299</v>
      </c>
      <c r="AG1403">
        <v>0</v>
      </c>
      <c r="AH1403">
        <v>0.177212421742627</v>
      </c>
      <c r="AI1403">
        <v>3.2691341695849401</v>
      </c>
      <c r="AJ1403">
        <v>2.5954967980214798</v>
      </c>
      <c r="AK1403">
        <v>0.41231759242473398</v>
      </c>
      <c r="AL1403">
        <v>2.5909174057277702</v>
      </c>
      <c r="AM1403">
        <v>7.2884230333114797</v>
      </c>
      <c r="AN1403">
        <v>4.5751668151264502</v>
      </c>
      <c r="AO1403">
        <v>0</v>
      </c>
      <c r="AP1403">
        <v>0.237953599048186</v>
      </c>
      <c r="AQ1403">
        <v>2.8451670265464202</v>
      </c>
      <c r="AR1403">
        <v>2.3835194990967001</v>
      </c>
      <c r="AS1403">
        <v>0</v>
      </c>
      <c r="AT1403">
        <v>1.99319354389769</v>
      </c>
      <c r="AU1403">
        <v>6.8992858104536898</v>
      </c>
      <c r="AV1403">
        <v>4.2282969889081601</v>
      </c>
      <c r="AW1403">
        <v>0</v>
      </c>
      <c r="AX1403">
        <v>1.5933097456165499</v>
      </c>
      <c r="AY1403">
        <v>5.1396052268323098</v>
      </c>
      <c r="AZ1403">
        <v>3.8363290963254402</v>
      </c>
      <c r="BA1403">
        <v>0</v>
      </c>
      <c r="BB1403">
        <v>0.38775510204081598</v>
      </c>
      <c r="BC1403">
        <v>4.6210003106554796</v>
      </c>
      <c r="BD1403">
        <v>3.44763211368043</v>
      </c>
      <c r="BE1403">
        <v>0</v>
      </c>
      <c r="BF1403">
        <v>1.66722164967227</v>
      </c>
      <c r="BG1403">
        <v>5.5121453608551798</v>
      </c>
      <c r="BH1403">
        <v>3.4660172835479401</v>
      </c>
      <c r="BI1403">
        <v>0</v>
      </c>
      <c r="BJ1403">
        <v>2.4856778451566801</v>
      </c>
      <c r="BK1403">
        <v>6.92119914009485</v>
      </c>
      <c r="BL1403">
        <v>4.5127552411374996</v>
      </c>
    </row>
    <row r="1404" spans="1:64" x14ac:dyDescent="0.25">
      <c r="A1404" s="15" t="str">
        <f t="shared" si="42"/>
        <v xml:space="preserve">  Res RE [NCL+DQ] / [Capital + ALLL]--38807</v>
      </c>
      <c r="B1404" s="15" t="str">
        <f t="shared" si="43"/>
        <v xml:space="preserve">  Res RE [NCL+DQ] / [Capital + ALLL]</v>
      </c>
      <c r="C1404">
        <v>10</v>
      </c>
      <c r="D1404" s="22">
        <v>38807</v>
      </c>
      <c r="E1404">
        <v>2.6584704509919E-2</v>
      </c>
      <c r="F1404">
        <v>1.3102595797280601</v>
      </c>
      <c r="G1404">
        <v>3.5979969501864901</v>
      </c>
      <c r="H1404">
        <v>2.5310806713890499</v>
      </c>
      <c r="I1404">
        <v>0</v>
      </c>
      <c r="J1404">
        <v>1.0454479454043899</v>
      </c>
      <c r="K1404">
        <v>3.4493498403799698</v>
      </c>
      <c r="L1404">
        <v>2.4739421866354099</v>
      </c>
      <c r="M1404">
        <v>9.6072805490883095E-2</v>
      </c>
      <c r="N1404">
        <v>1.45969834897444</v>
      </c>
      <c r="O1404">
        <v>3.9965052213693602</v>
      </c>
      <c r="P1404">
        <v>2.7868861046315101</v>
      </c>
      <c r="Q1404">
        <v>2.8874294106132399</v>
      </c>
      <c r="R1404">
        <v>5.4972765785757502</v>
      </c>
      <c r="S1404">
        <v>9.4569463253892803</v>
      </c>
      <c r="T1404">
        <v>6.0832384891076998</v>
      </c>
      <c r="U1404">
        <v>0</v>
      </c>
      <c r="V1404">
        <v>1.21004627807372</v>
      </c>
      <c r="W1404">
        <v>3.7153278634982301</v>
      </c>
      <c r="X1404">
        <v>2.70116991046691</v>
      </c>
      <c r="Y1404">
        <v>4.0593444631955397E-2</v>
      </c>
      <c r="Z1404">
        <v>0.73764156208786302</v>
      </c>
      <c r="AA1404">
        <v>2.80613456784139</v>
      </c>
      <c r="AB1404">
        <v>1.84512831891263</v>
      </c>
      <c r="AC1404">
        <v>0</v>
      </c>
      <c r="AD1404">
        <v>0.34233548877900299</v>
      </c>
      <c r="AE1404">
        <v>1.0823907538617199</v>
      </c>
      <c r="AF1404">
        <v>1.0160757148655299</v>
      </c>
      <c r="AG1404">
        <v>0</v>
      </c>
      <c r="AH1404">
        <v>6.2268368539262001E-2</v>
      </c>
      <c r="AI1404">
        <v>1.1271783505295401</v>
      </c>
      <c r="AJ1404">
        <v>0.79336063319684402</v>
      </c>
      <c r="AK1404">
        <v>1.8451556692851401</v>
      </c>
      <c r="AL1404">
        <v>3.45836995893263</v>
      </c>
      <c r="AM1404">
        <v>7.67750210819234</v>
      </c>
      <c r="AN1404">
        <v>5.5977685887340503</v>
      </c>
      <c r="AO1404">
        <v>0</v>
      </c>
      <c r="AP1404">
        <v>0.47574376842669502</v>
      </c>
      <c r="AQ1404">
        <v>2.2222222222222201</v>
      </c>
      <c r="AR1404">
        <v>1.67049608127648</v>
      </c>
      <c r="AS1404">
        <v>5.6953746987897298E-2</v>
      </c>
      <c r="AT1404">
        <v>1.1370567890949801</v>
      </c>
      <c r="AU1404">
        <v>3.5733199480912101</v>
      </c>
      <c r="AV1404">
        <v>2.5978578934973302</v>
      </c>
      <c r="AW1404">
        <v>1.55337448383404</v>
      </c>
      <c r="AX1404">
        <v>4.0508938629510398</v>
      </c>
      <c r="AY1404">
        <v>9.23181836191565</v>
      </c>
      <c r="AZ1404">
        <v>5.9996483486207</v>
      </c>
      <c r="BA1404">
        <v>0</v>
      </c>
      <c r="BB1404">
        <v>0.67594970934162502</v>
      </c>
      <c r="BC1404">
        <v>2.2228958270182901</v>
      </c>
      <c r="BD1404">
        <v>1.6991985023020699</v>
      </c>
      <c r="BE1404">
        <v>0</v>
      </c>
      <c r="BF1404">
        <v>0.49991989842400603</v>
      </c>
      <c r="BG1404">
        <v>1.8287892351853099</v>
      </c>
      <c r="BH1404">
        <v>1.3196937082682401</v>
      </c>
      <c r="BI1404">
        <v>0</v>
      </c>
      <c r="BJ1404">
        <v>0.91792930335090095</v>
      </c>
      <c r="BK1404">
        <v>3.666541025905</v>
      </c>
      <c r="BL1404">
        <v>2.3387923555861998</v>
      </c>
    </row>
    <row r="1405" spans="1:64" x14ac:dyDescent="0.25">
      <c r="A1405" s="15" t="str">
        <f t="shared" si="42"/>
        <v xml:space="preserve">  C&amp;I [NCL+DQ] / [Capital + ALLL]--38807</v>
      </c>
      <c r="B1405" s="15" t="str">
        <f t="shared" si="43"/>
        <v xml:space="preserve">  C&amp;I [NCL+DQ] / [Capital + ALLL]</v>
      </c>
      <c r="C1405">
        <v>11</v>
      </c>
      <c r="D1405" s="22">
        <v>38807</v>
      </c>
      <c r="E1405">
        <v>0.54822366156610403</v>
      </c>
      <c r="F1405">
        <v>1.83496961196821</v>
      </c>
      <c r="G1405">
        <v>3.5596082245485001</v>
      </c>
      <c r="H1405">
        <v>2.8578567133656998</v>
      </c>
      <c r="I1405">
        <v>0.23533366952429</v>
      </c>
      <c r="J1405">
        <v>1.8186286556893601</v>
      </c>
      <c r="K1405">
        <v>4.9943883277216603</v>
      </c>
      <c r="L1405">
        <v>3.6047215662211198</v>
      </c>
      <c r="M1405">
        <v>4.14046058912486E-2</v>
      </c>
      <c r="N1405">
        <v>0.784043425398529</v>
      </c>
      <c r="O1405">
        <v>2.6198122245195399</v>
      </c>
      <c r="P1405">
        <v>2.0447040591557601</v>
      </c>
      <c r="Q1405">
        <v>0.57016400197589301</v>
      </c>
      <c r="R1405">
        <v>1.7127071823204401</v>
      </c>
      <c r="S1405">
        <v>3.92325845067512</v>
      </c>
      <c r="T1405">
        <v>3.1509056674328799</v>
      </c>
      <c r="U1405">
        <v>0.18706760187855001</v>
      </c>
      <c r="V1405">
        <v>1.76339645150472</v>
      </c>
      <c r="W1405">
        <v>5.19332968907056</v>
      </c>
      <c r="X1405">
        <v>3.6420729937638798</v>
      </c>
      <c r="Y1405">
        <v>0.40595191832062899</v>
      </c>
      <c r="Z1405">
        <v>2.2341462391858</v>
      </c>
      <c r="AA1405">
        <v>6.5098619040500596</v>
      </c>
      <c r="AB1405">
        <v>4.2803015093601804</v>
      </c>
      <c r="AC1405">
        <v>0.46941567279811602</v>
      </c>
      <c r="AD1405">
        <v>2.4493131322054902</v>
      </c>
      <c r="AE1405">
        <v>4.8888816484941904</v>
      </c>
      <c r="AF1405">
        <v>4.3621483014614997</v>
      </c>
      <c r="AG1405">
        <v>1.1803216770010401E-3</v>
      </c>
      <c r="AH1405">
        <v>1.1266337731621101</v>
      </c>
      <c r="AI1405">
        <v>3.9566169910655899</v>
      </c>
      <c r="AJ1405">
        <v>3.0435339131010499</v>
      </c>
      <c r="AK1405">
        <v>0.34799613799533302</v>
      </c>
      <c r="AL1405">
        <v>1.3638309459284199</v>
      </c>
      <c r="AM1405">
        <v>3.39164343672492</v>
      </c>
      <c r="AN1405">
        <v>3.79998225280276</v>
      </c>
      <c r="AO1405">
        <v>0.23006134969325201</v>
      </c>
      <c r="AP1405">
        <v>2.0423876484175501</v>
      </c>
      <c r="AQ1405">
        <v>4.6278625954198498</v>
      </c>
      <c r="AR1405">
        <v>3.6261035472235998</v>
      </c>
      <c r="AS1405">
        <v>0.33153550882528898</v>
      </c>
      <c r="AT1405">
        <v>1.8397957203917601</v>
      </c>
      <c r="AU1405">
        <v>5.2083990529545003</v>
      </c>
      <c r="AV1405">
        <v>3.8200190750692999</v>
      </c>
      <c r="AW1405">
        <v>0.116762531116576</v>
      </c>
      <c r="AX1405">
        <v>1.36479564846073</v>
      </c>
      <c r="AY1405">
        <v>4.22681926742084</v>
      </c>
      <c r="AZ1405">
        <v>3.5638996420515299</v>
      </c>
      <c r="BA1405">
        <v>0.67497566948168097</v>
      </c>
      <c r="BB1405">
        <v>3.1346578366445899</v>
      </c>
      <c r="BC1405">
        <v>8.2861189801699702</v>
      </c>
      <c r="BD1405">
        <v>5.9388818616612697</v>
      </c>
      <c r="BE1405">
        <v>1.4801275749161799E-2</v>
      </c>
      <c r="BF1405">
        <v>1.15101389446717</v>
      </c>
      <c r="BG1405">
        <v>2.2647584179561999</v>
      </c>
      <c r="BH1405">
        <v>1.7456420949467799</v>
      </c>
      <c r="BI1405">
        <v>6.2873290407079396E-2</v>
      </c>
      <c r="BJ1405">
        <v>1.3638069557155801</v>
      </c>
      <c r="BK1405">
        <v>4.49820856731733</v>
      </c>
      <c r="BL1405">
        <v>3.2888558611930301</v>
      </c>
    </row>
    <row r="1406" spans="1:64" x14ac:dyDescent="0.25">
      <c r="A1406" s="15" t="str">
        <f t="shared" si="42"/>
        <v xml:space="preserve">  Ind [NCL+DQ] / [Capital + ALLL]--38807</v>
      </c>
      <c r="B1406" s="15" t="str">
        <f t="shared" si="43"/>
        <v xml:space="preserve">  Ind [NCL+DQ] / [Capital + ALLL]</v>
      </c>
      <c r="C1406">
        <v>12</v>
      </c>
      <c r="D1406" s="22">
        <v>38807</v>
      </c>
      <c r="E1406">
        <v>0.23760822988438199</v>
      </c>
      <c r="F1406">
        <v>0.80231065468549401</v>
      </c>
      <c r="G1406">
        <v>1.6734192361228299</v>
      </c>
      <c r="H1406">
        <v>1.2832733841936701</v>
      </c>
      <c r="I1406">
        <v>0.180272984805563</v>
      </c>
      <c r="J1406">
        <v>0.71604385768628298</v>
      </c>
      <c r="K1406">
        <v>1.75736961451247</v>
      </c>
      <c r="L1406">
        <v>1.2893623349690699</v>
      </c>
      <c r="M1406">
        <v>7.8180155750057698E-2</v>
      </c>
      <c r="N1406">
        <v>0.49533977753612302</v>
      </c>
      <c r="O1406">
        <v>1.4593924317542699</v>
      </c>
      <c r="P1406">
        <v>1.1173113945601101</v>
      </c>
      <c r="Q1406">
        <v>0.39800513531707998</v>
      </c>
      <c r="R1406">
        <v>1.2549760475001701</v>
      </c>
      <c r="S1406">
        <v>2.2963918145897102</v>
      </c>
      <c r="T1406">
        <v>1.55952894522449</v>
      </c>
      <c r="U1406">
        <v>0.15699454649877101</v>
      </c>
      <c r="V1406">
        <v>0.65166230608251097</v>
      </c>
      <c r="W1406">
        <v>1.8402578452951099</v>
      </c>
      <c r="X1406">
        <v>1.1847507772866701</v>
      </c>
      <c r="Y1406">
        <v>0.23551658875354101</v>
      </c>
      <c r="Z1406">
        <v>1.02465239245775</v>
      </c>
      <c r="AA1406">
        <v>1.70568341392435</v>
      </c>
      <c r="AB1406">
        <v>1.4290416570128199</v>
      </c>
      <c r="AC1406">
        <v>0.42863924235364298</v>
      </c>
      <c r="AD1406">
        <v>0.83012784251612204</v>
      </c>
      <c r="AE1406">
        <v>1.6901091355272999</v>
      </c>
      <c r="AF1406">
        <v>1.5057176292997401</v>
      </c>
      <c r="AG1406">
        <v>0.16829380355090401</v>
      </c>
      <c r="AH1406">
        <v>0.59199299129064797</v>
      </c>
      <c r="AI1406">
        <v>1.6782959116832701</v>
      </c>
      <c r="AJ1406">
        <v>1.7929175810357201</v>
      </c>
      <c r="AK1406">
        <v>0.21848166242030501</v>
      </c>
      <c r="AL1406">
        <v>0.76187290740848501</v>
      </c>
      <c r="AM1406">
        <v>1.4184628586274</v>
      </c>
      <c r="AN1406">
        <v>1.19138669379912</v>
      </c>
      <c r="AO1406">
        <v>0.25828669823504102</v>
      </c>
      <c r="AP1406">
        <v>0.87064676616915404</v>
      </c>
      <c r="AQ1406">
        <v>1.9598906107566101</v>
      </c>
      <c r="AR1406">
        <v>1.3908928626263299</v>
      </c>
      <c r="AS1406">
        <v>0.17664333787851799</v>
      </c>
      <c r="AT1406">
        <v>0.64957340715351597</v>
      </c>
      <c r="AU1406">
        <v>1.70666469915452</v>
      </c>
      <c r="AV1406">
        <v>1.2487355105951099</v>
      </c>
      <c r="AW1406">
        <v>0.53765531836737601</v>
      </c>
      <c r="AX1406">
        <v>1.2001820061469</v>
      </c>
      <c r="AY1406">
        <v>2.5111306245739802</v>
      </c>
      <c r="AZ1406">
        <v>1.66795687316537</v>
      </c>
      <c r="BA1406">
        <v>7.1434949549066901E-2</v>
      </c>
      <c r="BB1406">
        <v>0.428089989980873</v>
      </c>
      <c r="BC1406">
        <v>1.4936805821524299</v>
      </c>
      <c r="BD1406">
        <v>1.1647327280537301</v>
      </c>
      <c r="BE1406">
        <v>0.15168086600058001</v>
      </c>
      <c r="BF1406">
        <v>0.70022264053569805</v>
      </c>
      <c r="BG1406">
        <v>1.5991095355445699</v>
      </c>
      <c r="BH1406">
        <v>1.6953383118480601</v>
      </c>
      <c r="BI1406">
        <v>6.5698285622662203E-3</v>
      </c>
      <c r="BJ1406">
        <v>0.24340819212741899</v>
      </c>
      <c r="BK1406">
        <v>0.87260893801060102</v>
      </c>
      <c r="BL1406">
        <v>0.68244763610811998</v>
      </c>
    </row>
    <row r="1407" spans="1:64" x14ac:dyDescent="0.25">
      <c r="A1407" s="15" t="str">
        <f t="shared" si="42"/>
        <v xml:space="preserve">  OREO / [Capital + ALLL]--38807</v>
      </c>
      <c r="B1407" s="15" t="str">
        <f t="shared" si="43"/>
        <v xml:space="preserve">  OREO / [Capital + ALLL]</v>
      </c>
      <c r="C1407">
        <v>13</v>
      </c>
      <c r="D1407" s="22">
        <v>38807</v>
      </c>
      <c r="E1407">
        <v>0</v>
      </c>
      <c r="F1407">
        <v>0</v>
      </c>
      <c r="G1407">
        <v>1.21214338511012</v>
      </c>
      <c r="H1407">
        <v>0.76760604753538397</v>
      </c>
      <c r="I1407">
        <v>0</v>
      </c>
      <c r="J1407">
        <v>0</v>
      </c>
      <c r="K1407">
        <v>0.79836778142464304</v>
      </c>
      <c r="L1407">
        <v>0.78992868954548401</v>
      </c>
      <c r="M1407">
        <v>0</v>
      </c>
      <c r="N1407">
        <v>0</v>
      </c>
      <c r="O1407">
        <v>1.0128398199747499</v>
      </c>
      <c r="P1407">
        <v>0.93075402940490604</v>
      </c>
      <c r="Q1407">
        <v>0.99471812063426002</v>
      </c>
      <c r="R1407">
        <v>1.52433425160698</v>
      </c>
      <c r="S1407">
        <v>2.2909829901479499</v>
      </c>
      <c r="T1407">
        <v>1.7755140960181299</v>
      </c>
      <c r="U1407">
        <v>0</v>
      </c>
      <c r="V1407">
        <v>0</v>
      </c>
      <c r="W1407">
        <v>0.86272761640005902</v>
      </c>
      <c r="X1407">
        <v>0.96864632944121598</v>
      </c>
      <c r="Y1407">
        <v>0</v>
      </c>
      <c r="Z1407">
        <v>0</v>
      </c>
      <c r="AA1407">
        <v>0.25338004942867998</v>
      </c>
      <c r="AB1407">
        <v>0.594897137785246</v>
      </c>
      <c r="AC1407">
        <v>0</v>
      </c>
      <c r="AD1407">
        <v>0</v>
      </c>
      <c r="AE1407">
        <v>0.116067618517486</v>
      </c>
      <c r="AF1407">
        <v>0.311182300624468</v>
      </c>
      <c r="AG1407">
        <v>0</v>
      </c>
      <c r="AH1407">
        <v>0</v>
      </c>
      <c r="AI1407">
        <v>0.15332061970695399</v>
      </c>
      <c r="AJ1407">
        <v>0.62439382411729605</v>
      </c>
      <c r="AK1407">
        <v>0</v>
      </c>
      <c r="AL1407">
        <v>0</v>
      </c>
      <c r="AM1407">
        <v>1.1498975941651199</v>
      </c>
      <c r="AN1407">
        <v>0.90916506934456598</v>
      </c>
      <c r="AO1407">
        <v>0</v>
      </c>
      <c r="AP1407">
        <v>0</v>
      </c>
      <c r="AQ1407">
        <v>7.9148711634860605E-2</v>
      </c>
      <c r="AR1407">
        <v>0.52057317670240399</v>
      </c>
      <c r="AS1407">
        <v>0</v>
      </c>
      <c r="AT1407">
        <v>0</v>
      </c>
      <c r="AU1407">
        <v>0.87687325568477203</v>
      </c>
      <c r="AV1407">
        <v>0.84692433841102099</v>
      </c>
      <c r="AW1407">
        <v>0</v>
      </c>
      <c r="AX1407">
        <v>0</v>
      </c>
      <c r="AY1407">
        <v>1.57728113879374</v>
      </c>
      <c r="AZ1407">
        <v>1.0640119639222001</v>
      </c>
      <c r="BA1407">
        <v>0</v>
      </c>
      <c r="BB1407">
        <v>0</v>
      </c>
      <c r="BC1407">
        <v>0.954107432496899</v>
      </c>
      <c r="BD1407">
        <v>1.01512673693398</v>
      </c>
      <c r="BE1407">
        <v>0</v>
      </c>
      <c r="BF1407">
        <v>0</v>
      </c>
      <c r="BG1407">
        <v>0.29759006219342499</v>
      </c>
      <c r="BH1407">
        <v>0.38194238458452501</v>
      </c>
      <c r="BI1407">
        <v>0</v>
      </c>
      <c r="BJ1407">
        <v>0</v>
      </c>
      <c r="BK1407">
        <v>0.70342976273387803</v>
      </c>
      <c r="BL1407">
        <v>0.97705951518182699</v>
      </c>
    </row>
    <row r="1408" spans="1:64" x14ac:dyDescent="0.25">
      <c r="A1408" s="15" t="str">
        <f t="shared" si="42"/>
        <v>ROAA--38807</v>
      </c>
      <c r="B1408" s="15" t="str">
        <f t="shared" si="43"/>
        <v>ROAA</v>
      </c>
      <c r="C1408">
        <v>14</v>
      </c>
      <c r="D1408" s="22">
        <v>38807</v>
      </c>
      <c r="E1408">
        <v>1.05</v>
      </c>
      <c r="F1408">
        <v>1.4</v>
      </c>
      <c r="G1408">
        <v>1.82</v>
      </c>
      <c r="H1408">
        <v>1.51050632911392</v>
      </c>
      <c r="I1408">
        <v>0.92</v>
      </c>
      <c r="J1408">
        <v>1.31</v>
      </c>
      <c r="K1408">
        <v>1.78</v>
      </c>
      <c r="L1408">
        <v>1.34445161290323</v>
      </c>
      <c r="M1408">
        <v>0.74</v>
      </c>
      <c r="N1408">
        <v>1.1000000000000001</v>
      </c>
      <c r="O1408">
        <v>1.52</v>
      </c>
      <c r="P1408">
        <v>1.0784214110596599</v>
      </c>
      <c r="Q1408">
        <v>0.89</v>
      </c>
      <c r="R1408">
        <v>0.98</v>
      </c>
      <c r="S1408">
        <v>1.2949999999999999</v>
      </c>
      <c r="T1408">
        <v>1.08565217391304</v>
      </c>
      <c r="U1408">
        <v>0.91500000000000004</v>
      </c>
      <c r="V1408">
        <v>1.34</v>
      </c>
      <c r="W1408">
        <v>1.8325</v>
      </c>
      <c r="X1408">
        <v>1.3097685185185199</v>
      </c>
      <c r="Y1408">
        <v>0.94</v>
      </c>
      <c r="Z1408">
        <v>1.32</v>
      </c>
      <c r="AA1408">
        <v>1.8149999999999999</v>
      </c>
      <c r="AB1408">
        <v>1.39602564102564</v>
      </c>
      <c r="AC1408">
        <v>1.03</v>
      </c>
      <c r="AD1408">
        <v>1.27</v>
      </c>
      <c r="AE1408">
        <v>1.7150000000000001</v>
      </c>
      <c r="AF1408">
        <v>1.33336842105263</v>
      </c>
      <c r="AG1408">
        <v>0.98</v>
      </c>
      <c r="AH1408">
        <v>1.4350000000000001</v>
      </c>
      <c r="AI1408">
        <v>2.0499999999999998</v>
      </c>
      <c r="AJ1408">
        <v>1.9145348837209299</v>
      </c>
      <c r="AK1408">
        <v>0.79249999999999998</v>
      </c>
      <c r="AL1408">
        <v>1.1599999999999999</v>
      </c>
      <c r="AM1408">
        <v>1.5874999999999999</v>
      </c>
      <c r="AN1408">
        <v>1.1901515151515201</v>
      </c>
      <c r="AO1408">
        <v>0.96</v>
      </c>
      <c r="AP1408">
        <v>1.32</v>
      </c>
      <c r="AQ1408">
        <v>1.78</v>
      </c>
      <c r="AR1408">
        <v>1.36108359133127</v>
      </c>
      <c r="AS1408">
        <v>0.94</v>
      </c>
      <c r="AT1408">
        <v>1.37</v>
      </c>
      <c r="AU1408">
        <v>1.81</v>
      </c>
      <c r="AV1408">
        <v>1.3914285714285699</v>
      </c>
      <c r="AW1408">
        <v>0.84750000000000003</v>
      </c>
      <c r="AX1408">
        <v>1.2250000000000001</v>
      </c>
      <c r="AY1408">
        <v>1.75</v>
      </c>
      <c r="AZ1408">
        <v>1.28811764705882</v>
      </c>
      <c r="BA1408">
        <v>0.93</v>
      </c>
      <c r="BB1408">
        <v>1.34</v>
      </c>
      <c r="BC1408">
        <v>1.84</v>
      </c>
      <c r="BD1408">
        <v>1.3484276729559701</v>
      </c>
      <c r="BE1408">
        <v>0.82750000000000001</v>
      </c>
      <c r="BF1408">
        <v>1.125</v>
      </c>
      <c r="BG1408">
        <v>1.8125</v>
      </c>
      <c r="BH1408">
        <v>1.36909090909091</v>
      </c>
      <c r="BI1408">
        <v>0.83250000000000002</v>
      </c>
      <c r="BJ1408">
        <v>1.29</v>
      </c>
      <c r="BK1408">
        <v>1.81</v>
      </c>
      <c r="BL1408">
        <v>1.13098360655738</v>
      </c>
    </row>
    <row r="1409" spans="1:64" x14ac:dyDescent="0.25">
      <c r="A1409" s="15" t="str">
        <f t="shared" si="42"/>
        <v>NIM--38807</v>
      </c>
      <c r="B1409" s="15" t="str">
        <f t="shared" si="43"/>
        <v>NIM</v>
      </c>
      <c r="C1409">
        <v>15</v>
      </c>
      <c r="D1409" s="22">
        <v>38807</v>
      </c>
      <c r="E1409">
        <v>4.2249999999999996</v>
      </c>
      <c r="F1409">
        <v>4.57</v>
      </c>
      <c r="G1409">
        <v>5.0250000000000004</v>
      </c>
      <c r="H1409">
        <v>4.6807594936708901</v>
      </c>
      <c r="I1409">
        <v>4.0199999999999996</v>
      </c>
      <c r="J1409">
        <v>4.43</v>
      </c>
      <c r="K1409">
        <v>4.8600000000000003</v>
      </c>
      <c r="L1409">
        <v>4.4728774193548402</v>
      </c>
      <c r="M1409">
        <v>3.72</v>
      </c>
      <c r="N1409">
        <v>4.2</v>
      </c>
      <c r="O1409">
        <v>4.75</v>
      </c>
      <c r="P1409">
        <v>4.2682756742032097</v>
      </c>
      <c r="Q1409">
        <v>4.0449999999999999</v>
      </c>
      <c r="R1409">
        <v>4.37</v>
      </c>
      <c r="S1409">
        <v>4.9649999999999999</v>
      </c>
      <c r="T1409">
        <v>4.4669565217391298</v>
      </c>
      <c r="U1409">
        <v>4.0250000000000004</v>
      </c>
      <c r="V1409">
        <v>4.4400000000000004</v>
      </c>
      <c r="W1409">
        <v>4.82</v>
      </c>
      <c r="X1409">
        <v>4.4370833333333302</v>
      </c>
      <c r="Y1409">
        <v>4.41</v>
      </c>
      <c r="Z1409">
        <v>4.8499999999999996</v>
      </c>
      <c r="AA1409">
        <v>5.3150000000000004</v>
      </c>
      <c r="AB1409">
        <v>4.93974358974359</v>
      </c>
      <c r="AC1409">
        <v>3.9849999999999999</v>
      </c>
      <c r="AD1409">
        <v>4.34</v>
      </c>
      <c r="AE1409">
        <v>4.6050000000000004</v>
      </c>
      <c r="AF1409">
        <v>4.3057894736842099</v>
      </c>
      <c r="AG1409">
        <v>4.0324999999999998</v>
      </c>
      <c r="AH1409">
        <v>4.53</v>
      </c>
      <c r="AI1409">
        <v>5.1624999999999996</v>
      </c>
      <c r="AJ1409">
        <v>5.2306976744186002</v>
      </c>
      <c r="AK1409">
        <v>3.7050000000000001</v>
      </c>
      <c r="AL1409">
        <v>4.07</v>
      </c>
      <c r="AM1409">
        <v>4.4800000000000004</v>
      </c>
      <c r="AN1409">
        <v>4.1045454545454501</v>
      </c>
      <c r="AO1409">
        <v>4.03</v>
      </c>
      <c r="AP1409">
        <v>4.4000000000000004</v>
      </c>
      <c r="AQ1409">
        <v>4.78</v>
      </c>
      <c r="AR1409">
        <v>4.4007739938080501</v>
      </c>
      <c r="AS1409">
        <v>4.07</v>
      </c>
      <c r="AT1409">
        <v>4.4800000000000004</v>
      </c>
      <c r="AU1409">
        <v>4.8825000000000003</v>
      </c>
      <c r="AV1409">
        <v>4.4870798319327703</v>
      </c>
      <c r="AW1409">
        <v>3.9449999999999998</v>
      </c>
      <c r="AX1409">
        <v>4.2699999999999996</v>
      </c>
      <c r="AY1409">
        <v>4.6500000000000004</v>
      </c>
      <c r="AZ1409">
        <v>4.30305882352941</v>
      </c>
      <c r="BA1409">
        <v>4.07</v>
      </c>
      <c r="BB1409">
        <v>4.63</v>
      </c>
      <c r="BC1409">
        <v>5.14</v>
      </c>
      <c r="BD1409">
        <v>4.6308176100628904</v>
      </c>
      <c r="BE1409">
        <v>3.8475000000000001</v>
      </c>
      <c r="BF1409">
        <v>4.28</v>
      </c>
      <c r="BG1409">
        <v>4.8574999999999999</v>
      </c>
      <c r="BH1409">
        <v>5.4977272727272704</v>
      </c>
      <c r="BI1409">
        <v>4.2149999999999999</v>
      </c>
      <c r="BJ1409">
        <v>4.6050000000000004</v>
      </c>
      <c r="BK1409">
        <v>5.0324999999999998</v>
      </c>
      <c r="BL1409">
        <v>4.6164754098360703</v>
      </c>
    </row>
    <row r="1410" spans="1:64" x14ac:dyDescent="0.25">
      <c r="A1410" s="15" t="str">
        <f t="shared" si="42"/>
        <v>Provisions / Avg Assets--38807</v>
      </c>
      <c r="B1410" s="15" t="str">
        <f t="shared" si="43"/>
        <v>Provisions / Avg Assets</v>
      </c>
      <c r="C1410">
        <v>16</v>
      </c>
      <c r="D1410" s="22">
        <v>38807</v>
      </c>
      <c r="E1410">
        <v>0</v>
      </c>
      <c r="F1410">
        <v>0.1</v>
      </c>
      <c r="G1410">
        <v>0.17499999999999999</v>
      </c>
      <c r="H1410">
        <v>0.137721518987342</v>
      </c>
      <c r="I1410">
        <v>0</v>
      </c>
      <c r="J1410">
        <v>0.08</v>
      </c>
      <c r="K1410">
        <v>0.18</v>
      </c>
      <c r="L1410">
        <v>0.13953548387096801</v>
      </c>
      <c r="M1410">
        <v>0</v>
      </c>
      <c r="N1410">
        <v>0.09</v>
      </c>
      <c r="O1410">
        <v>0.21</v>
      </c>
      <c r="P1410">
        <v>0.160792699536911</v>
      </c>
      <c r="Q1410">
        <v>7.4999999999999997E-2</v>
      </c>
      <c r="R1410">
        <v>0.12</v>
      </c>
      <c r="S1410">
        <v>0.18</v>
      </c>
      <c r="T1410">
        <v>0.10347826086956501</v>
      </c>
      <c r="U1410">
        <v>0</v>
      </c>
      <c r="V1410">
        <v>0.09</v>
      </c>
      <c r="W1410">
        <v>0.18</v>
      </c>
      <c r="X1410">
        <v>0.13097222222222199</v>
      </c>
      <c r="Y1410">
        <v>0</v>
      </c>
      <c r="Z1410">
        <v>0.13</v>
      </c>
      <c r="AA1410">
        <v>0.315</v>
      </c>
      <c r="AB1410">
        <v>0.26641025641025601</v>
      </c>
      <c r="AC1410">
        <v>0</v>
      </c>
      <c r="AD1410">
        <v>0.06</v>
      </c>
      <c r="AE1410">
        <v>0.13</v>
      </c>
      <c r="AF1410">
        <v>8.6526315789473701E-2</v>
      </c>
      <c r="AG1410">
        <v>0</v>
      </c>
      <c r="AH1410">
        <v>0</v>
      </c>
      <c r="AI1410">
        <v>0.17</v>
      </c>
      <c r="AJ1410">
        <v>0.33686046511627898</v>
      </c>
      <c r="AK1410">
        <v>2.5000000000000001E-3</v>
      </c>
      <c r="AL1410">
        <v>0.06</v>
      </c>
      <c r="AM1410">
        <v>0.11749999999999999</v>
      </c>
      <c r="AN1410">
        <v>7.4090909090909096E-2</v>
      </c>
      <c r="AO1410">
        <v>0</v>
      </c>
      <c r="AP1410">
        <v>0.03</v>
      </c>
      <c r="AQ1410">
        <v>0.13</v>
      </c>
      <c r="AR1410">
        <v>9.2848297213622297E-2</v>
      </c>
      <c r="AS1410">
        <v>0</v>
      </c>
      <c r="AT1410">
        <v>0.1</v>
      </c>
      <c r="AU1410">
        <v>0.2</v>
      </c>
      <c r="AV1410">
        <v>0.14810924369747899</v>
      </c>
      <c r="AW1410">
        <v>0</v>
      </c>
      <c r="AX1410">
        <v>0.06</v>
      </c>
      <c r="AY1410">
        <v>0.13</v>
      </c>
      <c r="AZ1410">
        <v>8.4058823529411797E-2</v>
      </c>
      <c r="BA1410">
        <v>0</v>
      </c>
      <c r="BB1410">
        <v>0.11</v>
      </c>
      <c r="BC1410">
        <v>0.23</v>
      </c>
      <c r="BD1410">
        <v>0.20257861635220101</v>
      </c>
      <c r="BE1410">
        <v>0</v>
      </c>
      <c r="BF1410">
        <v>4.4999999999999998E-2</v>
      </c>
      <c r="BG1410">
        <v>0.22500000000000001</v>
      </c>
      <c r="BH1410">
        <v>0.42568181818181799</v>
      </c>
      <c r="BI1410">
        <v>0.04</v>
      </c>
      <c r="BJ1410">
        <v>0.115</v>
      </c>
      <c r="BK1410">
        <v>0.2</v>
      </c>
      <c r="BL1410">
        <v>0.192540983606557</v>
      </c>
    </row>
    <row r="1411" spans="1:64" x14ac:dyDescent="0.25">
      <c r="A1411" s="15" t="str">
        <f t="shared" ref="A1411:A1474" si="44">B1411&amp;"--"&amp;D1411</f>
        <v>Negative Earners (last 4 qtrs)--38807</v>
      </c>
      <c r="B1411" s="15" t="str">
        <f t="shared" ref="B1411:B1474" si="45">VLOOKUP(C1411,labels,2,FALSE)</f>
        <v>Negative Earners (last 4 qtrs)</v>
      </c>
      <c r="C1411">
        <v>17</v>
      </c>
      <c r="D1411" s="22">
        <v>38807</v>
      </c>
      <c r="F1411">
        <v>2.5316455696202498</v>
      </c>
      <c r="H1411">
        <v>2</v>
      </c>
      <c r="J1411">
        <v>3.4220532319391599</v>
      </c>
      <c r="L1411">
        <v>27</v>
      </c>
      <c r="N1411">
        <v>4.6728971962616797</v>
      </c>
      <c r="P1411">
        <v>350</v>
      </c>
      <c r="R1411">
        <v>4.3478260869565197</v>
      </c>
      <c r="T1411">
        <v>1</v>
      </c>
      <c r="V1411">
        <v>5.2272727272727302</v>
      </c>
      <c r="X1411">
        <v>23</v>
      </c>
      <c r="Z1411">
        <v>0</v>
      </c>
      <c r="AB1411">
        <v>0</v>
      </c>
      <c r="AD1411">
        <v>1.0526315789473699</v>
      </c>
      <c r="AF1411">
        <v>1</v>
      </c>
      <c r="AH1411">
        <v>0</v>
      </c>
      <c r="AI1411"/>
      <c r="AJ1411">
        <v>0</v>
      </c>
      <c r="AK1411"/>
      <c r="AL1411">
        <v>3.0303030303030298</v>
      </c>
      <c r="AN1411">
        <v>2</v>
      </c>
      <c r="AP1411">
        <v>2.7355623100303901</v>
      </c>
      <c r="AR1411">
        <v>9</v>
      </c>
      <c r="AT1411">
        <v>3.30578512396694</v>
      </c>
      <c r="AV1411">
        <v>16</v>
      </c>
      <c r="AX1411">
        <v>4.0697674418604697</v>
      </c>
      <c r="AZ1411">
        <v>7</v>
      </c>
      <c r="BB1411">
        <v>3.7267080745341601</v>
      </c>
      <c r="BD1411">
        <v>6</v>
      </c>
      <c r="BF1411">
        <v>4.5454545454545503</v>
      </c>
      <c r="BH1411">
        <v>2</v>
      </c>
      <c r="BJ1411">
        <v>6.4516129032258096</v>
      </c>
      <c r="BL1411">
        <v>8</v>
      </c>
    </row>
    <row r="1412" spans="1:64" x14ac:dyDescent="0.25">
      <c r="A1412" s="15" t="str">
        <f t="shared" si="44"/>
        <v>Noncore Funding / Liab--38807</v>
      </c>
      <c r="B1412" s="15" t="str">
        <f t="shared" si="45"/>
        <v>Noncore Funding / Liab</v>
      </c>
      <c r="C1412">
        <v>18</v>
      </c>
      <c r="D1412" s="22">
        <v>38807</v>
      </c>
      <c r="E1412">
        <v>12.49044767014</v>
      </c>
      <c r="F1412">
        <v>18.885413045997002</v>
      </c>
      <c r="G1412">
        <v>26.497016532026699</v>
      </c>
      <c r="H1412">
        <v>22.862362690420099</v>
      </c>
      <c r="I1412">
        <v>11.552193131587901</v>
      </c>
      <c r="J1412">
        <v>18.812012720132198</v>
      </c>
      <c r="K1412">
        <v>27.907866544230199</v>
      </c>
      <c r="L1412">
        <v>22.129868826582001</v>
      </c>
      <c r="M1412">
        <v>14.0981660462128</v>
      </c>
      <c r="N1412">
        <v>21.815278155567999</v>
      </c>
      <c r="O1412">
        <v>31.831086584270999</v>
      </c>
      <c r="P1412">
        <v>25.252862943475598</v>
      </c>
      <c r="Q1412">
        <v>14.2929194375008</v>
      </c>
      <c r="R1412">
        <v>19.211529788019199</v>
      </c>
      <c r="S1412">
        <v>22.799002313385898</v>
      </c>
      <c r="T1412">
        <v>19.7814750005493</v>
      </c>
      <c r="U1412">
        <v>11.277074918340601</v>
      </c>
      <c r="V1412">
        <v>18.709933666000101</v>
      </c>
      <c r="W1412">
        <v>28.509527917133301</v>
      </c>
      <c r="X1412">
        <v>22.346738203195301</v>
      </c>
      <c r="Y1412">
        <v>11.672578606267001</v>
      </c>
      <c r="Z1412">
        <v>17.027951567480802</v>
      </c>
      <c r="AA1412">
        <v>27.623384933022798</v>
      </c>
      <c r="AB1412">
        <v>21.509709964997</v>
      </c>
      <c r="AC1412">
        <v>10.537892364459999</v>
      </c>
      <c r="AD1412">
        <v>15.783477877407</v>
      </c>
      <c r="AE1412">
        <v>23.143467926077101</v>
      </c>
      <c r="AF1412">
        <v>19.334566064244399</v>
      </c>
      <c r="AG1412">
        <v>12.754029349036401</v>
      </c>
      <c r="AH1412">
        <v>20.8783325417001</v>
      </c>
      <c r="AI1412">
        <v>28.441304620725401</v>
      </c>
      <c r="AJ1412">
        <v>24.984941540927601</v>
      </c>
      <c r="AK1412">
        <v>13.012646504511</v>
      </c>
      <c r="AL1412">
        <v>20.923248313049498</v>
      </c>
      <c r="AM1412">
        <v>32.607321817570799</v>
      </c>
      <c r="AN1412">
        <v>24.857833235891199</v>
      </c>
      <c r="AO1412">
        <v>10.4128804049521</v>
      </c>
      <c r="AP1412">
        <v>16.015539902694101</v>
      </c>
      <c r="AQ1412">
        <v>24.331557190987098</v>
      </c>
      <c r="AR1412">
        <v>18.869482627716099</v>
      </c>
      <c r="AS1412">
        <v>13.649374729463601</v>
      </c>
      <c r="AT1412">
        <v>21.537368932445901</v>
      </c>
      <c r="AU1412">
        <v>32.119932968678697</v>
      </c>
      <c r="AV1412">
        <v>25.166233573719602</v>
      </c>
      <c r="AW1412">
        <v>10.475888894746699</v>
      </c>
      <c r="AX1412">
        <v>16.9853531780713</v>
      </c>
      <c r="AY1412">
        <v>24.282769996331901</v>
      </c>
      <c r="AZ1412">
        <v>19.252896390956099</v>
      </c>
      <c r="BA1412">
        <v>10.636037710795399</v>
      </c>
      <c r="BB1412">
        <v>18.381058053482899</v>
      </c>
      <c r="BC1412">
        <v>27.9611809902358</v>
      </c>
      <c r="BD1412">
        <v>22.6194605533871</v>
      </c>
      <c r="BE1412">
        <v>9.7684934135093702</v>
      </c>
      <c r="BF1412">
        <v>17.0237460722158</v>
      </c>
      <c r="BG1412">
        <v>28.8755042454824</v>
      </c>
      <c r="BH1412">
        <v>26.194809093475602</v>
      </c>
      <c r="BI1412">
        <v>13.3847976233524</v>
      </c>
      <c r="BJ1412">
        <v>23.508790282157101</v>
      </c>
      <c r="BK1412">
        <v>37.3332959103737</v>
      </c>
      <c r="BL1412">
        <v>26.470763711332101</v>
      </c>
    </row>
    <row r="1413" spans="1:64" x14ac:dyDescent="0.25">
      <c r="A1413" s="15" t="str">
        <f t="shared" si="44"/>
        <v>Brokered Dep / Liab--38807</v>
      </c>
      <c r="B1413" s="15" t="str">
        <f t="shared" si="45"/>
        <v>Brokered Dep / Liab</v>
      </c>
      <c r="C1413">
        <v>19</v>
      </c>
      <c r="D1413" s="22">
        <v>38807</v>
      </c>
      <c r="E1413">
        <v>0</v>
      </c>
      <c r="F1413">
        <v>0</v>
      </c>
      <c r="G1413">
        <v>2.3217648342278498</v>
      </c>
      <c r="H1413">
        <v>2.99089915303077</v>
      </c>
      <c r="I1413">
        <v>0</v>
      </c>
      <c r="J1413">
        <v>0</v>
      </c>
      <c r="K1413">
        <v>3.7698605447168401</v>
      </c>
      <c r="L1413">
        <v>3.2919790930941599</v>
      </c>
      <c r="M1413">
        <v>0</v>
      </c>
      <c r="N1413">
        <v>0</v>
      </c>
      <c r="O1413">
        <v>2.3183929382822699</v>
      </c>
      <c r="P1413">
        <v>2.67706804894982</v>
      </c>
      <c r="Q1413">
        <v>0</v>
      </c>
      <c r="R1413">
        <v>0</v>
      </c>
      <c r="S1413">
        <v>0</v>
      </c>
      <c r="T1413">
        <v>1.14518152003297</v>
      </c>
      <c r="U1413">
        <v>0</v>
      </c>
      <c r="V1413">
        <v>0</v>
      </c>
      <c r="W1413">
        <v>5.3712027442582997</v>
      </c>
      <c r="X1413">
        <v>3.9713229531977099</v>
      </c>
      <c r="Y1413">
        <v>0</v>
      </c>
      <c r="Z1413">
        <v>0</v>
      </c>
      <c r="AA1413">
        <v>2.3359120474917701</v>
      </c>
      <c r="AB1413">
        <v>2.2534584603627699</v>
      </c>
      <c r="AC1413">
        <v>0</v>
      </c>
      <c r="AD1413">
        <v>0</v>
      </c>
      <c r="AE1413">
        <v>0.627687138969377</v>
      </c>
      <c r="AF1413">
        <v>2.1398106935496899</v>
      </c>
      <c r="AG1413">
        <v>0</v>
      </c>
      <c r="AH1413">
        <v>0</v>
      </c>
      <c r="AI1413">
        <v>2.3294260509000901</v>
      </c>
      <c r="AJ1413">
        <v>2.34607418236503</v>
      </c>
      <c r="AK1413">
        <v>0</v>
      </c>
      <c r="AL1413">
        <v>1.5747790871866301</v>
      </c>
      <c r="AM1413">
        <v>6.5397698958683401</v>
      </c>
      <c r="AN1413">
        <v>4.9154181001277202</v>
      </c>
      <c r="AO1413">
        <v>0</v>
      </c>
      <c r="AP1413">
        <v>0</v>
      </c>
      <c r="AQ1413">
        <v>1.56806171890926</v>
      </c>
      <c r="AR1413">
        <v>2.0464134227919799</v>
      </c>
      <c r="AS1413">
        <v>0</v>
      </c>
      <c r="AT1413">
        <v>0.21794485255021401</v>
      </c>
      <c r="AU1413">
        <v>6.5313962299424499</v>
      </c>
      <c r="AV1413">
        <v>4.6151165319790302</v>
      </c>
      <c r="AW1413">
        <v>0</v>
      </c>
      <c r="AX1413">
        <v>0</v>
      </c>
      <c r="AY1413">
        <v>1.9231657384958101</v>
      </c>
      <c r="AZ1413">
        <v>1.99947968683889</v>
      </c>
      <c r="BA1413">
        <v>0</v>
      </c>
      <c r="BB1413">
        <v>0</v>
      </c>
      <c r="BC1413">
        <v>6.4958477973188096</v>
      </c>
      <c r="BD1413">
        <v>4.52026690326786</v>
      </c>
      <c r="BE1413">
        <v>0</v>
      </c>
      <c r="BF1413">
        <v>0</v>
      </c>
      <c r="BG1413">
        <v>1.85739696522918</v>
      </c>
      <c r="BH1413">
        <v>2.5462324122959199</v>
      </c>
      <c r="BI1413">
        <v>0</v>
      </c>
      <c r="BJ1413">
        <v>0.899157338200819</v>
      </c>
      <c r="BK1413">
        <v>10.9090742178558</v>
      </c>
      <c r="BL1413">
        <v>6.5835270610203001</v>
      </c>
    </row>
    <row r="1414" spans="1:64" x14ac:dyDescent="0.25">
      <c r="A1414" s="15" t="str">
        <f t="shared" si="44"/>
        <v>Liquid Assets / Assets--38807</v>
      </c>
      <c r="B1414" s="15" t="str">
        <f t="shared" si="45"/>
        <v>Liquid Assets / Assets</v>
      </c>
      <c r="C1414">
        <v>20</v>
      </c>
      <c r="D1414" s="22">
        <v>38807</v>
      </c>
      <c r="E1414">
        <v>7.6328809729429397</v>
      </c>
      <c r="F1414">
        <v>15.986374581547</v>
      </c>
      <c r="G1414">
        <v>24.205375635243701</v>
      </c>
      <c r="H1414">
        <v>17.819381181169799</v>
      </c>
      <c r="I1414">
        <v>7.1805567920233004</v>
      </c>
      <c r="J1414">
        <v>13.0424707171147</v>
      </c>
      <c r="K1414">
        <v>22.5657342768042</v>
      </c>
      <c r="L1414">
        <v>16.088594819962601</v>
      </c>
      <c r="M1414">
        <v>8.1466895093166602</v>
      </c>
      <c r="N1414">
        <v>15.160956621624001</v>
      </c>
      <c r="O1414">
        <v>25.557593425860102</v>
      </c>
      <c r="P1414">
        <v>18.045860369679001</v>
      </c>
      <c r="Q1414">
        <v>13.339650401052401</v>
      </c>
      <c r="R1414">
        <v>21.892238181940801</v>
      </c>
      <c r="S1414">
        <v>28.391489225491799</v>
      </c>
      <c r="T1414">
        <v>23.312492846506998</v>
      </c>
      <c r="U1414">
        <v>6.9475107676569898</v>
      </c>
      <c r="V1414">
        <v>12.2561190458462</v>
      </c>
      <c r="W1414">
        <v>21.958892649195999</v>
      </c>
      <c r="X1414">
        <v>15.375098274134601</v>
      </c>
      <c r="Y1414">
        <v>8.6019904336367095</v>
      </c>
      <c r="Z1414">
        <v>17.301832365091801</v>
      </c>
      <c r="AA1414">
        <v>25.453560562582801</v>
      </c>
      <c r="AB1414">
        <v>18.513592650190098</v>
      </c>
      <c r="AC1414">
        <v>5.2243017283000102</v>
      </c>
      <c r="AD1414">
        <v>12.4366307032367</v>
      </c>
      <c r="AE1414">
        <v>19.859278358518601</v>
      </c>
      <c r="AF1414">
        <v>15.4696351357347</v>
      </c>
      <c r="AG1414">
        <v>6.8619449132030104</v>
      </c>
      <c r="AH1414">
        <v>11.621247403262601</v>
      </c>
      <c r="AI1414">
        <v>21.0708175854583</v>
      </c>
      <c r="AJ1414">
        <v>16.466573090855402</v>
      </c>
      <c r="AK1414">
        <v>8.9409782134650495</v>
      </c>
      <c r="AL1414">
        <v>15.354119941210399</v>
      </c>
      <c r="AM1414">
        <v>25.594541318842602</v>
      </c>
      <c r="AN1414">
        <v>17.0446114832014</v>
      </c>
      <c r="AO1414">
        <v>7.5953774476481</v>
      </c>
      <c r="AP1414">
        <v>15.945656060064399</v>
      </c>
      <c r="AQ1414">
        <v>26.256800616433601</v>
      </c>
      <c r="AR1414">
        <v>18.169884041159801</v>
      </c>
      <c r="AS1414">
        <v>6.1081273830923104</v>
      </c>
      <c r="AT1414">
        <v>10.8206073973746</v>
      </c>
      <c r="AU1414">
        <v>19.113464320811499</v>
      </c>
      <c r="AV1414">
        <v>13.404116735941299</v>
      </c>
      <c r="AW1414">
        <v>7.6548743089201503</v>
      </c>
      <c r="AX1414">
        <v>15.6081099001503</v>
      </c>
      <c r="AY1414">
        <v>25.474126697651101</v>
      </c>
      <c r="AZ1414">
        <v>16.992918412118801</v>
      </c>
      <c r="BA1414">
        <v>7.5464709831246104</v>
      </c>
      <c r="BB1414">
        <v>12.8148271059287</v>
      </c>
      <c r="BC1414">
        <v>20.793840435417501</v>
      </c>
      <c r="BD1414">
        <v>15.172141450093999</v>
      </c>
      <c r="BE1414">
        <v>9.3915752480695005</v>
      </c>
      <c r="BF1414">
        <v>16.9822917926044</v>
      </c>
      <c r="BG1414">
        <v>35.1224155414397</v>
      </c>
      <c r="BH1414">
        <v>24.491580114240001</v>
      </c>
      <c r="BI1414">
        <v>6.3657227177048501</v>
      </c>
      <c r="BJ1414">
        <v>10.6282622521141</v>
      </c>
      <c r="BK1414">
        <v>18.062336522071401</v>
      </c>
      <c r="BL1414">
        <v>14.4124317503836</v>
      </c>
    </row>
    <row r="1415" spans="1:64" x14ac:dyDescent="0.25">
      <c r="A1415" s="15" t="str">
        <f t="shared" si="44"/>
        <v>Net Loan Growth (last 4 qtrs)--38807</v>
      </c>
      <c r="B1415" s="15" t="str">
        <f t="shared" si="45"/>
        <v>Net Loan Growth (last 4 qtrs)</v>
      </c>
      <c r="C1415">
        <v>21</v>
      </c>
      <c r="D1415" s="22">
        <v>38807</v>
      </c>
      <c r="E1415">
        <v>4.76</v>
      </c>
      <c r="F1415">
        <v>7.99</v>
      </c>
      <c r="G1415">
        <v>14.9</v>
      </c>
      <c r="H1415">
        <v>20.627848101265801</v>
      </c>
      <c r="I1415">
        <v>2.5299999999999998</v>
      </c>
      <c r="J1415">
        <v>8.24</v>
      </c>
      <c r="K1415">
        <v>15.08</v>
      </c>
      <c r="L1415">
        <v>10.1116078431373</v>
      </c>
      <c r="M1415">
        <v>2.4674999999999998</v>
      </c>
      <c r="N1415">
        <v>9.01</v>
      </c>
      <c r="O1415">
        <v>17.59</v>
      </c>
      <c r="P1415">
        <v>13.5387338573835</v>
      </c>
      <c r="Q1415">
        <v>1.2549999999999999</v>
      </c>
      <c r="R1415">
        <v>3.76</v>
      </c>
      <c r="S1415">
        <v>7.08</v>
      </c>
      <c r="T1415">
        <v>6.1469565217391304</v>
      </c>
      <c r="U1415">
        <v>2.37</v>
      </c>
      <c r="V1415">
        <v>8.23</v>
      </c>
      <c r="W1415">
        <v>15.05</v>
      </c>
      <c r="X1415">
        <v>10.638164705882399</v>
      </c>
      <c r="Y1415">
        <v>3.3525</v>
      </c>
      <c r="Z1415">
        <v>8.8350000000000009</v>
      </c>
      <c r="AA1415">
        <v>15.125</v>
      </c>
      <c r="AB1415">
        <v>9.7744736842105304</v>
      </c>
      <c r="AC1415">
        <v>2.59</v>
      </c>
      <c r="AD1415">
        <v>9.49</v>
      </c>
      <c r="AE1415">
        <v>14.365</v>
      </c>
      <c r="AF1415">
        <v>9.7746315789473694</v>
      </c>
      <c r="AG1415">
        <v>3.6</v>
      </c>
      <c r="AH1415">
        <v>9.6</v>
      </c>
      <c r="AI1415">
        <v>15.97</v>
      </c>
      <c r="AJ1415">
        <v>18.836117647058799</v>
      </c>
      <c r="AK1415">
        <v>2.67</v>
      </c>
      <c r="AL1415">
        <v>6.9749999999999996</v>
      </c>
      <c r="AM1415">
        <v>16.18</v>
      </c>
      <c r="AN1415">
        <v>12.0281818181818</v>
      </c>
      <c r="AO1415">
        <v>2.08</v>
      </c>
      <c r="AP1415">
        <v>7.37</v>
      </c>
      <c r="AQ1415">
        <v>13.68</v>
      </c>
      <c r="AR1415">
        <v>8.04012383900929</v>
      </c>
      <c r="AS1415">
        <v>4.8975</v>
      </c>
      <c r="AT1415">
        <v>10.775</v>
      </c>
      <c r="AU1415">
        <v>17.447500000000002</v>
      </c>
      <c r="AV1415">
        <v>12.974343220339</v>
      </c>
      <c r="AW1415">
        <v>2.105</v>
      </c>
      <c r="AX1415">
        <v>6.82</v>
      </c>
      <c r="AY1415">
        <v>12.744999999999999</v>
      </c>
      <c r="AZ1415">
        <v>8.0488757396449699</v>
      </c>
      <c r="BA1415">
        <v>2.915</v>
      </c>
      <c r="BB1415">
        <v>10.07</v>
      </c>
      <c r="BC1415">
        <v>15.615</v>
      </c>
      <c r="BD1415">
        <v>11.068025477707</v>
      </c>
      <c r="BE1415">
        <v>-1.53</v>
      </c>
      <c r="BF1415">
        <v>1.57</v>
      </c>
      <c r="BG1415">
        <v>7.5250000000000004</v>
      </c>
      <c r="BH1415">
        <v>4.5015384615384599</v>
      </c>
      <c r="BI1415">
        <v>2.8125</v>
      </c>
      <c r="BJ1415">
        <v>10.185</v>
      </c>
      <c r="BK1415">
        <v>17.782499999999999</v>
      </c>
      <c r="BL1415">
        <v>15.2352586206897</v>
      </c>
    </row>
    <row r="1416" spans="1:64" x14ac:dyDescent="0.25">
      <c r="A1416" s="15" t="str">
        <f t="shared" si="44"/>
        <v>Banks w/ Loan Growth (last 4 qtrs)--38807</v>
      </c>
      <c r="B1416" s="15" t="str">
        <f t="shared" si="45"/>
        <v>Banks w/ Loan Growth (last 4 qtrs)</v>
      </c>
      <c r="C1416">
        <v>22</v>
      </c>
      <c r="D1416" s="22">
        <v>38807</v>
      </c>
      <c r="F1416">
        <v>91.139240506329102</v>
      </c>
      <c r="J1416">
        <v>83.650190114068494</v>
      </c>
      <c r="N1416">
        <v>80.614152202937206</v>
      </c>
      <c r="R1416">
        <v>86.956521739130395</v>
      </c>
      <c r="V1416">
        <v>82.5</v>
      </c>
      <c r="Z1416">
        <v>82.051282051282001</v>
      </c>
      <c r="AD1416">
        <v>83.157894736842096</v>
      </c>
      <c r="AH1416">
        <v>89.534883720930196</v>
      </c>
      <c r="AI1416"/>
      <c r="AK1416"/>
      <c r="AL1416">
        <v>84.848484848484802</v>
      </c>
      <c r="AP1416">
        <v>84.194528875379902</v>
      </c>
      <c r="AT1416">
        <v>89.2561983471074</v>
      </c>
      <c r="AX1416">
        <v>86.046511627906995</v>
      </c>
      <c r="BB1416">
        <v>81.366459627329206</v>
      </c>
      <c r="BF1416">
        <v>56.818181818181799</v>
      </c>
      <c r="BJ1416">
        <v>76.612903225806406</v>
      </c>
    </row>
    <row r="1417" spans="1:64" x14ac:dyDescent="0.25">
      <c r="A1417" s="15" t="str">
        <f t="shared" si="44"/>
        <v>Equity / Assets--38898</v>
      </c>
      <c r="B1417" s="15" t="str">
        <f t="shared" si="45"/>
        <v>Equity / Assets</v>
      </c>
      <c r="C1417">
        <v>1</v>
      </c>
      <c r="D1417" s="22">
        <v>38898</v>
      </c>
      <c r="E1417">
        <v>8.9013880220808392</v>
      </c>
      <c r="F1417">
        <v>9.9564213583735999</v>
      </c>
      <c r="G1417">
        <v>11.4058206986226</v>
      </c>
      <c r="H1417">
        <v>11.485251258203499</v>
      </c>
      <c r="I1417">
        <v>8.4000498943499906</v>
      </c>
      <c r="J1417">
        <v>9.8248635181181996</v>
      </c>
      <c r="K1417">
        <v>11.7550979111094</v>
      </c>
      <c r="L1417">
        <v>10.632913680440099</v>
      </c>
      <c r="M1417">
        <v>8.2754526565746502</v>
      </c>
      <c r="N1417">
        <v>9.7450593230704694</v>
      </c>
      <c r="O1417">
        <v>12.275072210346099</v>
      </c>
      <c r="P1417">
        <v>11.3125539729129</v>
      </c>
      <c r="Q1417">
        <v>9.4360449770743209</v>
      </c>
      <c r="R1417">
        <v>10.796633749173299</v>
      </c>
      <c r="S1417">
        <v>11.515570419063099</v>
      </c>
      <c r="T1417">
        <v>11.248847293973901</v>
      </c>
      <c r="U1417">
        <v>8.2508250825082499</v>
      </c>
      <c r="V1417">
        <v>9.7094456281071206</v>
      </c>
      <c r="W1417">
        <v>11.569618018875699</v>
      </c>
      <c r="X1417">
        <v>10.464418463046099</v>
      </c>
      <c r="Y1417">
        <v>8.5390390042608004</v>
      </c>
      <c r="Z1417">
        <v>9.7936768239197605</v>
      </c>
      <c r="AA1417">
        <v>11.504063192720601</v>
      </c>
      <c r="AB1417">
        <v>11.159654359011601</v>
      </c>
      <c r="AC1417">
        <v>8.1962676772008205</v>
      </c>
      <c r="AD1417">
        <v>9.6773787590483895</v>
      </c>
      <c r="AE1417">
        <v>11.158980670083199</v>
      </c>
      <c r="AF1417">
        <v>10.1009054798141</v>
      </c>
      <c r="AG1417">
        <v>9.1148040843767006</v>
      </c>
      <c r="AH1417">
        <v>11.320468051124999</v>
      </c>
      <c r="AI1417">
        <v>15.063618039289199</v>
      </c>
      <c r="AJ1417">
        <v>12.713249926102399</v>
      </c>
      <c r="AK1417">
        <v>8.2405842931334199</v>
      </c>
      <c r="AL1417">
        <v>9.6888888111680505</v>
      </c>
      <c r="AM1417">
        <v>11.2779048892065</v>
      </c>
      <c r="AN1417">
        <v>10.4106660510325</v>
      </c>
      <c r="AO1417">
        <v>8.5252521955244394</v>
      </c>
      <c r="AP1417">
        <v>10.085234865216901</v>
      </c>
      <c r="AQ1417">
        <v>12.390956407321299</v>
      </c>
      <c r="AR1417">
        <v>10.816133843183801</v>
      </c>
      <c r="AS1417">
        <v>8.2071027906782099</v>
      </c>
      <c r="AT1417">
        <v>9.4901220882433801</v>
      </c>
      <c r="AU1417">
        <v>11.188514924001501</v>
      </c>
      <c r="AV1417">
        <v>10.131614510475201</v>
      </c>
      <c r="AW1417">
        <v>8.0302999763963996</v>
      </c>
      <c r="AX1417">
        <v>9.4771110106881693</v>
      </c>
      <c r="AY1417">
        <v>11.092284787529101</v>
      </c>
      <c r="AZ1417">
        <v>10.356202368837501</v>
      </c>
      <c r="BA1417">
        <v>8.5809155726160906</v>
      </c>
      <c r="BB1417">
        <v>9.8783583013495093</v>
      </c>
      <c r="BC1417">
        <v>12.188027618684799</v>
      </c>
      <c r="BD1417">
        <v>11.362044516320699</v>
      </c>
      <c r="BE1417">
        <v>9.0293422341533294</v>
      </c>
      <c r="BF1417">
        <v>10.682368713032901</v>
      </c>
      <c r="BG1417">
        <v>14.512480228699401</v>
      </c>
      <c r="BH1417">
        <v>13.5263400666447</v>
      </c>
      <c r="BI1417">
        <v>8.4651761323184793</v>
      </c>
      <c r="BJ1417">
        <v>9.6402629611592996</v>
      </c>
      <c r="BK1417">
        <v>11.5848793524287</v>
      </c>
      <c r="BL1417">
        <v>11.2593790868073</v>
      </c>
    </row>
    <row r="1418" spans="1:64" x14ac:dyDescent="0.25">
      <c r="A1418" s="15" t="str">
        <f t="shared" si="44"/>
        <v>Total Risk Based Capital Ratio--38898</v>
      </c>
      <c r="B1418" s="15" t="str">
        <f t="shared" si="45"/>
        <v>Total Risk Based Capital Ratio</v>
      </c>
      <c r="C1418">
        <v>2</v>
      </c>
      <c r="D1418" s="22">
        <v>38898</v>
      </c>
      <c r="E1418">
        <v>12.47</v>
      </c>
      <c r="F1418">
        <v>14.48</v>
      </c>
      <c r="G1418">
        <v>16.48</v>
      </c>
      <c r="H1418">
        <v>19.670999999999999</v>
      </c>
      <c r="I1418">
        <v>11.75</v>
      </c>
      <c r="J1418">
        <v>13.86</v>
      </c>
      <c r="K1418">
        <v>17.305</v>
      </c>
      <c r="L1418">
        <v>15.503784135240601</v>
      </c>
      <c r="M1418">
        <v>11.91</v>
      </c>
      <c r="N1418">
        <v>14.36</v>
      </c>
      <c r="O1418">
        <v>19.239999999999998</v>
      </c>
      <c r="P1418">
        <v>17.7317942420521</v>
      </c>
      <c r="Q1418">
        <v>14.395</v>
      </c>
      <c r="R1418">
        <v>15.33</v>
      </c>
      <c r="S1418">
        <v>19.170000000000002</v>
      </c>
      <c r="T1418">
        <v>17.491739130434802</v>
      </c>
      <c r="U1418">
        <v>11.57</v>
      </c>
      <c r="V1418">
        <v>13.31</v>
      </c>
      <c r="W1418">
        <v>16.420000000000002</v>
      </c>
      <c r="X1418">
        <v>14.953576470588199</v>
      </c>
      <c r="Y1418">
        <v>12.164999999999999</v>
      </c>
      <c r="Z1418">
        <v>14.4</v>
      </c>
      <c r="AA1418">
        <v>18.16</v>
      </c>
      <c r="AB1418">
        <v>16.609746835443001</v>
      </c>
      <c r="AC1418">
        <v>10.895</v>
      </c>
      <c r="AD1418">
        <v>13.11</v>
      </c>
      <c r="AE1418">
        <v>17.895</v>
      </c>
      <c r="AF1418">
        <v>15.253894736842099</v>
      </c>
      <c r="AG1418">
        <v>12.2425</v>
      </c>
      <c r="AH1418">
        <v>16.445</v>
      </c>
      <c r="AI1418">
        <v>22.32</v>
      </c>
      <c r="AJ1418">
        <v>18.474418604651198</v>
      </c>
      <c r="AK1418">
        <v>12.5725</v>
      </c>
      <c r="AL1418">
        <v>14.324999999999999</v>
      </c>
      <c r="AM1418">
        <v>18.875</v>
      </c>
      <c r="AN1418">
        <v>16.038484848484799</v>
      </c>
      <c r="AO1418">
        <v>12.047499999999999</v>
      </c>
      <c r="AP1418">
        <v>14.664999999999999</v>
      </c>
      <c r="AQ1418">
        <v>19.1875</v>
      </c>
      <c r="AR1418">
        <v>16.2709939759036</v>
      </c>
      <c r="AS1418">
        <v>11.205</v>
      </c>
      <c r="AT1418">
        <v>12.734999999999999</v>
      </c>
      <c r="AU1418">
        <v>15.35</v>
      </c>
      <c r="AV1418">
        <v>13.9920798319328</v>
      </c>
      <c r="AW1418">
        <v>12.192500000000001</v>
      </c>
      <c r="AX1418">
        <v>14.49</v>
      </c>
      <c r="AY1418">
        <v>18.057500000000001</v>
      </c>
      <c r="AZ1418">
        <v>16.2875609756098</v>
      </c>
      <c r="BA1418">
        <v>11.625</v>
      </c>
      <c r="BB1418">
        <v>13.85</v>
      </c>
      <c r="BC1418">
        <v>16.395</v>
      </c>
      <c r="BD1418">
        <v>15.866711409396</v>
      </c>
      <c r="BE1418">
        <v>13.592499999999999</v>
      </c>
      <c r="BF1418">
        <v>15.365</v>
      </c>
      <c r="BG1418">
        <v>21.272500000000001</v>
      </c>
      <c r="BH1418">
        <v>25.1943181818182</v>
      </c>
      <c r="BI1418">
        <v>10.967499999999999</v>
      </c>
      <c r="BJ1418">
        <v>12.7</v>
      </c>
      <c r="BK1418">
        <v>15.522500000000001</v>
      </c>
      <c r="BL1418">
        <v>15.2066393442623</v>
      </c>
    </row>
    <row r="1419" spans="1:64" x14ac:dyDescent="0.25">
      <c r="A1419" s="15" t="str">
        <f t="shared" si="44"/>
        <v>Tier 1 Leverage Ratio--38898</v>
      </c>
      <c r="B1419" s="15" t="str">
        <f t="shared" si="45"/>
        <v>Tier 1 Leverage Ratio</v>
      </c>
      <c r="C1419">
        <v>3</v>
      </c>
      <c r="D1419" s="22">
        <v>38898</v>
      </c>
      <c r="E1419">
        <v>8.77</v>
      </c>
      <c r="F1419">
        <v>9.9450000000000003</v>
      </c>
      <c r="G1419">
        <v>11.112500000000001</v>
      </c>
      <c r="H1419">
        <v>11.89175</v>
      </c>
      <c r="I1419">
        <v>8.5500000000000007</v>
      </c>
      <c r="J1419">
        <v>9.83</v>
      </c>
      <c r="K1419">
        <v>11.68</v>
      </c>
      <c r="L1419">
        <v>10.696215864759401</v>
      </c>
      <c r="M1419">
        <v>8.35</v>
      </c>
      <c r="N1419">
        <v>9.6300000000000008</v>
      </c>
      <c r="O1419">
        <v>12</v>
      </c>
      <c r="P1419">
        <v>11.327100559421501</v>
      </c>
      <c r="Q1419">
        <v>9.58</v>
      </c>
      <c r="R1419">
        <v>10.91</v>
      </c>
      <c r="S1419">
        <v>11.445</v>
      </c>
      <c r="T1419">
        <v>11.35</v>
      </c>
      <c r="U1419">
        <v>8.5399999999999991</v>
      </c>
      <c r="V1419">
        <v>9.58</v>
      </c>
      <c r="W1419">
        <v>11.44</v>
      </c>
      <c r="X1419">
        <v>10.4870588235294</v>
      </c>
      <c r="Y1419">
        <v>8.625</v>
      </c>
      <c r="Z1419">
        <v>9.8800000000000008</v>
      </c>
      <c r="AA1419">
        <v>11.34</v>
      </c>
      <c r="AB1419">
        <v>11.731518987341801</v>
      </c>
      <c r="AC1419">
        <v>8.23</v>
      </c>
      <c r="AD1419">
        <v>9.4600000000000009</v>
      </c>
      <c r="AE1419">
        <v>11.32</v>
      </c>
      <c r="AF1419">
        <v>10.218</v>
      </c>
      <c r="AG1419">
        <v>9.3375000000000004</v>
      </c>
      <c r="AH1419">
        <v>10.81</v>
      </c>
      <c r="AI1419">
        <v>15.0825</v>
      </c>
      <c r="AJ1419">
        <v>12.791860465116301</v>
      </c>
      <c r="AK1419">
        <v>8.4949999999999992</v>
      </c>
      <c r="AL1419">
        <v>9.6349999999999998</v>
      </c>
      <c r="AM1419">
        <v>11.657500000000001</v>
      </c>
      <c r="AN1419">
        <v>10.6472727272727</v>
      </c>
      <c r="AO1419">
        <v>8.6824999999999992</v>
      </c>
      <c r="AP1419">
        <v>10.17</v>
      </c>
      <c r="AQ1419">
        <v>12.475</v>
      </c>
      <c r="AR1419">
        <v>10.993403614457799</v>
      </c>
      <c r="AS1419">
        <v>8.4375</v>
      </c>
      <c r="AT1419">
        <v>9.34</v>
      </c>
      <c r="AU1419">
        <v>11.02</v>
      </c>
      <c r="AV1419">
        <v>10.120987394958</v>
      </c>
      <c r="AW1419">
        <v>8.2799999999999994</v>
      </c>
      <c r="AX1419">
        <v>9.6300000000000008</v>
      </c>
      <c r="AY1419">
        <v>11.085000000000001</v>
      </c>
      <c r="AZ1419">
        <v>10.4307926829268</v>
      </c>
      <c r="BA1419">
        <v>8.82</v>
      </c>
      <c r="BB1419">
        <v>9.93</v>
      </c>
      <c r="BC1419">
        <v>11.705</v>
      </c>
      <c r="BD1419">
        <v>11.4206040268456</v>
      </c>
      <c r="BE1419">
        <v>9.1050000000000004</v>
      </c>
      <c r="BF1419">
        <v>10.75</v>
      </c>
      <c r="BG1419">
        <v>14.49</v>
      </c>
      <c r="BH1419">
        <v>13.652045454545499</v>
      </c>
      <c r="BI1419">
        <v>8.7874999999999996</v>
      </c>
      <c r="BJ1419">
        <v>9.6449999999999996</v>
      </c>
      <c r="BK1419">
        <v>11.237500000000001</v>
      </c>
      <c r="BL1419">
        <v>11.4654098360656</v>
      </c>
    </row>
    <row r="1420" spans="1:64" x14ac:dyDescent="0.25">
      <c r="A1420" s="15" t="str">
        <f t="shared" si="44"/>
        <v>ALLL / Nonaccrual Loans--38898</v>
      </c>
      <c r="B1420" s="15" t="str">
        <f t="shared" si="45"/>
        <v>ALLL / Nonaccrual Loans</v>
      </c>
      <c r="C1420">
        <v>4</v>
      </c>
      <c r="D1420" s="22">
        <v>38898</v>
      </c>
      <c r="E1420">
        <v>150.28743654527099</v>
      </c>
      <c r="F1420">
        <v>324.98033573141498</v>
      </c>
      <c r="G1420">
        <v>1064.8987411056401</v>
      </c>
      <c r="H1420">
        <v>6908.5808701802698</v>
      </c>
      <c r="I1420">
        <v>118.10378462739</v>
      </c>
      <c r="J1420">
        <v>262.38660153524103</v>
      </c>
      <c r="K1420">
        <v>773.79862700228796</v>
      </c>
      <c r="L1420">
        <v>1090.2903879852299</v>
      </c>
      <c r="M1420">
        <v>141.75824175824201</v>
      </c>
      <c r="N1420">
        <v>312.63057929724602</v>
      </c>
      <c r="O1420">
        <v>848.58156028368796</v>
      </c>
      <c r="P1420">
        <v>1220.6226253687601</v>
      </c>
      <c r="Q1420">
        <v>161.889250814332</v>
      </c>
      <c r="R1420">
        <v>377.96610169491498</v>
      </c>
      <c r="S1420">
        <v>911.90476190476204</v>
      </c>
      <c r="T1420">
        <v>1128.47447288592</v>
      </c>
      <c r="U1420">
        <v>108.629441624365</v>
      </c>
      <c r="V1420">
        <v>236.585365853659</v>
      </c>
      <c r="W1420">
        <v>674.19354838709705</v>
      </c>
      <c r="X1420">
        <v>970.87380734043995</v>
      </c>
      <c r="Y1420">
        <v>122.810236998025</v>
      </c>
      <c r="Z1420">
        <v>283.04521236715499</v>
      </c>
      <c r="AA1420">
        <v>894.65174129353204</v>
      </c>
      <c r="AB1420">
        <v>6666.2446196476103</v>
      </c>
      <c r="AC1420">
        <v>140.54928852274901</v>
      </c>
      <c r="AD1420">
        <v>393.96525150623501</v>
      </c>
      <c r="AE1420">
        <v>1043.7808945523</v>
      </c>
      <c r="AF1420">
        <v>3061.43865685643</v>
      </c>
      <c r="AG1420">
        <v>162.53186524433301</v>
      </c>
      <c r="AH1420">
        <v>390.69263552472898</v>
      </c>
      <c r="AI1420">
        <v>908.08041067146303</v>
      </c>
      <c r="AJ1420">
        <v>6045.3412790950697</v>
      </c>
      <c r="AK1420">
        <v>105.53811268097</v>
      </c>
      <c r="AL1420">
        <v>190.49345746643601</v>
      </c>
      <c r="AM1420">
        <v>436.11973819301801</v>
      </c>
      <c r="AN1420">
        <v>363.38141705701599</v>
      </c>
      <c r="AO1420">
        <v>123.440860215054</v>
      </c>
      <c r="AP1420">
        <v>291.60839160839203</v>
      </c>
      <c r="AQ1420">
        <v>773.68421052631595</v>
      </c>
      <c r="AR1420">
        <v>1268.7568290373099</v>
      </c>
      <c r="AS1420">
        <v>119.14422209551201</v>
      </c>
      <c r="AT1420">
        <v>260.41999002991002</v>
      </c>
      <c r="AU1420">
        <v>759.06853464596702</v>
      </c>
      <c r="AV1420">
        <v>1238.73137712673</v>
      </c>
      <c r="AW1420">
        <v>103.295404359234</v>
      </c>
      <c r="AX1420">
        <v>224.827586206897</v>
      </c>
      <c r="AY1420">
        <v>773.79862700228796</v>
      </c>
      <c r="AZ1420">
        <v>1127.30631819005</v>
      </c>
      <c r="BA1420">
        <v>108.937534515555</v>
      </c>
      <c r="BB1420">
        <v>239.87246421985</v>
      </c>
      <c r="BC1420">
        <v>800.94202898550702</v>
      </c>
      <c r="BD1420">
        <v>1028.1961086221199</v>
      </c>
      <c r="BE1420">
        <v>125.982800982801</v>
      </c>
      <c r="BF1420">
        <v>379.16666666666703</v>
      </c>
      <c r="BG1420">
        <v>719.55284552845501</v>
      </c>
      <c r="BH1420">
        <v>984.31313343794295</v>
      </c>
      <c r="BI1420">
        <v>109.733715225591</v>
      </c>
      <c r="BJ1420">
        <v>280.98256735340698</v>
      </c>
      <c r="BK1420">
        <v>738.58401797626595</v>
      </c>
      <c r="BL1420">
        <v>1299.38535029789</v>
      </c>
    </row>
    <row r="1421" spans="1:64" x14ac:dyDescent="0.25">
      <c r="A1421" s="15" t="str">
        <f t="shared" si="44"/>
        <v>[NCL + OREO] / [Total Loans + OREO]--38898</v>
      </c>
      <c r="B1421" s="15" t="str">
        <f t="shared" si="45"/>
        <v>[NCL + OREO] / [Total Loans + OREO]</v>
      </c>
      <c r="C1421">
        <v>5</v>
      </c>
      <c r="D1421" s="22">
        <v>38898</v>
      </c>
      <c r="E1421">
        <v>0.33123759153808302</v>
      </c>
      <c r="F1421">
        <v>0.79073261927015503</v>
      </c>
      <c r="G1421">
        <v>1.39996080940781</v>
      </c>
      <c r="H1421">
        <v>1.04542566913177</v>
      </c>
      <c r="I1421">
        <v>0.226139864547624</v>
      </c>
      <c r="J1421">
        <v>0.73170876524247797</v>
      </c>
      <c r="K1421">
        <v>1.5553323113286801</v>
      </c>
      <c r="L1421">
        <v>1.10236050062568</v>
      </c>
      <c r="M1421">
        <v>0.139470679026163</v>
      </c>
      <c r="N1421">
        <v>0.54849557042192798</v>
      </c>
      <c r="O1421">
        <v>1.2937690908873201</v>
      </c>
      <c r="P1421">
        <v>0.91180158049012305</v>
      </c>
      <c r="Q1421">
        <v>0.55812506279901697</v>
      </c>
      <c r="R1421">
        <v>1.3309198204513799</v>
      </c>
      <c r="S1421">
        <v>1.8857414447957099</v>
      </c>
      <c r="T1421">
        <v>1.6215907958529601</v>
      </c>
      <c r="U1421">
        <v>0.21332311534592999</v>
      </c>
      <c r="V1421">
        <v>0.73093618264535198</v>
      </c>
      <c r="W1421">
        <v>1.5647089657903599</v>
      </c>
      <c r="X1421">
        <v>1.1223392579370199</v>
      </c>
      <c r="Y1421">
        <v>0.25229287338071299</v>
      </c>
      <c r="Z1421">
        <v>0.96190737188270803</v>
      </c>
      <c r="AA1421">
        <v>1.62176412239176</v>
      </c>
      <c r="AB1421">
        <v>1.1502035468495599</v>
      </c>
      <c r="AC1421">
        <v>0.199266574164493</v>
      </c>
      <c r="AD1421">
        <v>0.60073423072644305</v>
      </c>
      <c r="AE1421">
        <v>1.5028877625664101</v>
      </c>
      <c r="AF1421">
        <v>1.0481726726124201</v>
      </c>
      <c r="AG1421">
        <v>0.20100243002006199</v>
      </c>
      <c r="AH1421">
        <v>0.68589415064452597</v>
      </c>
      <c r="AI1421">
        <v>1.35329931687119</v>
      </c>
      <c r="AJ1421">
        <v>1.0117192204665</v>
      </c>
      <c r="AK1421">
        <v>0.33292559612485001</v>
      </c>
      <c r="AL1421">
        <v>0.80414911155373103</v>
      </c>
      <c r="AM1421">
        <v>1.4329059133782001</v>
      </c>
      <c r="AN1421">
        <v>1.18855329998328</v>
      </c>
      <c r="AO1421">
        <v>0.23390570592542301</v>
      </c>
      <c r="AP1421">
        <v>0.73093618264535198</v>
      </c>
      <c r="AQ1421">
        <v>1.6050306136553301</v>
      </c>
      <c r="AR1421">
        <v>1.16863780387592</v>
      </c>
      <c r="AS1421">
        <v>0.227080478583748</v>
      </c>
      <c r="AT1421">
        <v>0.71686736207645496</v>
      </c>
      <c r="AU1421">
        <v>1.4236975056325101</v>
      </c>
      <c r="AV1421">
        <v>1.0388039480028399</v>
      </c>
      <c r="AW1421">
        <v>0.31537124054759302</v>
      </c>
      <c r="AX1421">
        <v>0.79073261927015503</v>
      </c>
      <c r="AY1421">
        <v>1.5987079744431101</v>
      </c>
      <c r="AZ1421">
        <v>1.29807471399497</v>
      </c>
      <c r="BA1421">
        <v>0.20885832011869701</v>
      </c>
      <c r="BB1421">
        <v>0.74513972072725598</v>
      </c>
      <c r="BC1421">
        <v>1.6375757118291301</v>
      </c>
      <c r="BD1421">
        <v>1.1365201995296601</v>
      </c>
      <c r="BE1421">
        <v>0.36496028247589302</v>
      </c>
      <c r="BF1421">
        <v>0.86059796720824999</v>
      </c>
      <c r="BG1421">
        <v>1.4772052511960601</v>
      </c>
      <c r="BH1421">
        <v>1.04251402184716</v>
      </c>
      <c r="BI1421">
        <v>0.13396798402257401</v>
      </c>
      <c r="BJ1421">
        <v>0.60647597648485996</v>
      </c>
      <c r="BK1421">
        <v>1.4611783970218</v>
      </c>
      <c r="BL1421">
        <v>1.01067737625376</v>
      </c>
    </row>
    <row r="1422" spans="1:64" x14ac:dyDescent="0.25">
      <c r="A1422" s="15" t="str">
        <f t="shared" si="44"/>
        <v>[Noncurrent + Delinquent Loans] / [Capital + ALLL]--38898</v>
      </c>
      <c r="B1422" s="15" t="str">
        <f t="shared" si="45"/>
        <v>[Noncurrent + Delinquent Loans] / [Capital + ALLL]</v>
      </c>
      <c r="C1422">
        <v>6</v>
      </c>
      <c r="D1422" s="22">
        <v>38898</v>
      </c>
      <c r="E1422">
        <v>5.1661799399894601</v>
      </c>
      <c r="F1422">
        <v>10.8672073996416</v>
      </c>
      <c r="G1422">
        <v>17.098957631672299</v>
      </c>
      <c r="H1422">
        <v>13.0836521190345</v>
      </c>
      <c r="I1422">
        <v>5.1078385761391303</v>
      </c>
      <c r="J1422">
        <v>11.073336571151</v>
      </c>
      <c r="K1422">
        <v>19.442570367715899</v>
      </c>
      <c r="L1422">
        <v>13.9406464515829</v>
      </c>
      <c r="M1422">
        <v>2.9617144233084498</v>
      </c>
      <c r="N1422">
        <v>7.7217657707840104</v>
      </c>
      <c r="O1422">
        <v>15.0386879514665</v>
      </c>
      <c r="P1422">
        <v>10.4332316620438</v>
      </c>
      <c r="Q1422">
        <v>11.8816411676553</v>
      </c>
      <c r="R1422">
        <v>16.1157024793388</v>
      </c>
      <c r="S1422">
        <v>26.228835206539198</v>
      </c>
      <c r="T1422">
        <v>19.293255915698602</v>
      </c>
      <c r="U1422">
        <v>5.15587529976019</v>
      </c>
      <c r="V1422">
        <v>11.0923660902573</v>
      </c>
      <c r="W1422">
        <v>19.5348837209302</v>
      </c>
      <c r="X1422">
        <v>14.255583580266601</v>
      </c>
      <c r="Y1422">
        <v>5.0154592523270702</v>
      </c>
      <c r="Z1422">
        <v>11.5128844555278</v>
      </c>
      <c r="AA1422">
        <v>19.111343987735101</v>
      </c>
      <c r="AB1422">
        <v>13.594735971074901</v>
      </c>
      <c r="AC1422">
        <v>5.4049686557120999</v>
      </c>
      <c r="AD1422">
        <v>9.4986807387862804</v>
      </c>
      <c r="AE1422">
        <v>20.303179356388199</v>
      </c>
      <c r="AF1422">
        <v>13.974681317612101</v>
      </c>
      <c r="AG1422">
        <v>2.7819807829590499</v>
      </c>
      <c r="AH1422">
        <v>7.3570035963430698</v>
      </c>
      <c r="AI1422">
        <v>15.2315669507941</v>
      </c>
      <c r="AJ1422">
        <v>10.7895118070749</v>
      </c>
      <c r="AK1422">
        <v>7.1930362713186202</v>
      </c>
      <c r="AL1422">
        <v>13.0851588611928</v>
      </c>
      <c r="AM1422">
        <v>22.323764276975002</v>
      </c>
      <c r="AN1422">
        <v>16.6436444330771</v>
      </c>
      <c r="AO1422">
        <v>4.7391376854551996</v>
      </c>
      <c r="AP1422">
        <v>11.0828513307042</v>
      </c>
      <c r="AQ1422">
        <v>20.816395777871598</v>
      </c>
      <c r="AR1422">
        <v>14.248610283935299</v>
      </c>
      <c r="AS1422">
        <v>5.6345896748605302</v>
      </c>
      <c r="AT1422">
        <v>11.171123234489</v>
      </c>
      <c r="AU1422">
        <v>19.207210778808498</v>
      </c>
      <c r="AV1422">
        <v>13.988477196025601</v>
      </c>
      <c r="AW1422">
        <v>7.3600278712162996</v>
      </c>
      <c r="AX1422">
        <v>13.763768333250001</v>
      </c>
      <c r="AY1422">
        <v>22.6037633603306</v>
      </c>
      <c r="AZ1422">
        <v>17.9295893050888</v>
      </c>
      <c r="BA1422">
        <v>4.4838417437312303</v>
      </c>
      <c r="BB1422">
        <v>10.0584795321637</v>
      </c>
      <c r="BC1422">
        <v>18.910792968151199</v>
      </c>
      <c r="BD1422">
        <v>12.818762308995399</v>
      </c>
      <c r="BE1422">
        <v>3.66514619606833</v>
      </c>
      <c r="BF1422">
        <v>10.0212120523145</v>
      </c>
      <c r="BG1422">
        <v>16.624063636248302</v>
      </c>
      <c r="BH1422">
        <v>11.2625991961201</v>
      </c>
      <c r="BI1422">
        <v>3.5187539189115502</v>
      </c>
      <c r="BJ1422">
        <v>7.9752580171050296</v>
      </c>
      <c r="BK1422">
        <v>16.832367600046801</v>
      </c>
      <c r="BL1422">
        <v>11.8627569816286</v>
      </c>
    </row>
    <row r="1423" spans="1:64" x14ac:dyDescent="0.25">
      <c r="A1423" s="15" t="str">
        <f t="shared" si="44"/>
        <v xml:space="preserve">  Ag [NCL+DQ] / [Capital + ALLL]--38898</v>
      </c>
      <c r="B1423" s="15" t="str">
        <f t="shared" si="45"/>
        <v xml:space="preserve">  Ag [NCL+DQ] / [Capital + ALLL]</v>
      </c>
      <c r="C1423">
        <v>7</v>
      </c>
      <c r="D1423" s="22">
        <v>38898</v>
      </c>
      <c r="E1423">
        <v>0</v>
      </c>
      <c r="F1423">
        <v>0</v>
      </c>
      <c r="G1423">
        <v>1.3594488491275101</v>
      </c>
      <c r="H1423">
        <v>1.8789281244876299</v>
      </c>
      <c r="I1423">
        <v>0</v>
      </c>
      <c r="J1423">
        <v>0</v>
      </c>
      <c r="K1423">
        <v>1.7821176048712899</v>
      </c>
      <c r="L1423">
        <v>1.77898769127913</v>
      </c>
      <c r="M1423">
        <v>0</v>
      </c>
      <c r="N1423">
        <v>0</v>
      </c>
      <c r="O1423">
        <v>0.37723647337788302</v>
      </c>
      <c r="P1423">
        <v>0.80969807917285397</v>
      </c>
      <c r="Q1423">
        <v>0</v>
      </c>
      <c r="R1423">
        <v>0</v>
      </c>
      <c r="S1423">
        <v>0</v>
      </c>
      <c r="T1423">
        <v>1.45441284051169E-2</v>
      </c>
      <c r="U1423">
        <v>0</v>
      </c>
      <c r="V1423">
        <v>0</v>
      </c>
      <c r="W1423">
        <v>1.159282197872</v>
      </c>
      <c r="X1423">
        <v>1.3450416743545801</v>
      </c>
      <c r="Y1423">
        <v>0</v>
      </c>
      <c r="Z1423">
        <v>0</v>
      </c>
      <c r="AA1423">
        <v>2.1389949271148301</v>
      </c>
      <c r="AB1423">
        <v>2.5295236522012101</v>
      </c>
      <c r="AC1423">
        <v>8.6932784127751003E-2</v>
      </c>
      <c r="AD1423">
        <v>1.80614087898856</v>
      </c>
      <c r="AE1423">
        <v>6.7706133415368699</v>
      </c>
      <c r="AF1423">
        <v>4.9936491072965801</v>
      </c>
      <c r="AG1423">
        <v>0</v>
      </c>
      <c r="AH1423">
        <v>0.25416157492359798</v>
      </c>
      <c r="AI1423">
        <v>1.9259682984794799</v>
      </c>
      <c r="AJ1423">
        <v>1.80428214956931</v>
      </c>
      <c r="AK1423">
        <v>0</v>
      </c>
      <c r="AL1423">
        <v>0</v>
      </c>
      <c r="AM1423">
        <v>1.51295789658243</v>
      </c>
      <c r="AN1423">
        <v>1.1805421786302099</v>
      </c>
      <c r="AO1423">
        <v>0</v>
      </c>
      <c r="AP1423">
        <v>1.19840544321995</v>
      </c>
      <c r="AQ1423">
        <v>4.9569770298329603</v>
      </c>
      <c r="AR1423">
        <v>3.5919888438892</v>
      </c>
      <c r="AS1423">
        <v>0</v>
      </c>
      <c r="AT1423">
        <v>0</v>
      </c>
      <c r="AU1423">
        <v>1.27541795860813</v>
      </c>
      <c r="AV1423">
        <v>1.42995311619478</v>
      </c>
      <c r="AW1423">
        <v>0</v>
      </c>
      <c r="AX1423">
        <v>0</v>
      </c>
      <c r="AY1423">
        <v>1.06048749342549</v>
      </c>
      <c r="AZ1423">
        <v>1.1300684374629</v>
      </c>
      <c r="BA1423">
        <v>0</v>
      </c>
      <c r="BB1423">
        <v>0</v>
      </c>
      <c r="BC1423">
        <v>0.20634965220041701</v>
      </c>
      <c r="BD1423">
        <v>0.83405542969847402</v>
      </c>
      <c r="BE1423">
        <v>0</v>
      </c>
      <c r="BF1423">
        <v>0</v>
      </c>
      <c r="BG1423">
        <v>0.17620576057252901</v>
      </c>
      <c r="BH1423">
        <v>0.50110216181952105</v>
      </c>
      <c r="BI1423">
        <v>0</v>
      </c>
      <c r="BJ1423">
        <v>0</v>
      </c>
      <c r="BK1423">
        <v>0</v>
      </c>
      <c r="BL1423">
        <v>0.33794290933798199</v>
      </c>
    </row>
    <row r="1424" spans="1:64" x14ac:dyDescent="0.25">
      <c r="A1424" s="15" t="str">
        <f t="shared" si="44"/>
        <v xml:space="preserve">  CLD [NCL+DQ] / [Capital + ALLL]--38898</v>
      </c>
      <c r="B1424" s="15" t="str">
        <f t="shared" si="45"/>
        <v xml:space="preserve">  CLD [NCL+DQ] / [Capital + ALLL]</v>
      </c>
      <c r="C1424">
        <v>8</v>
      </c>
      <c r="D1424" s="22">
        <v>38898</v>
      </c>
      <c r="E1424">
        <v>0</v>
      </c>
      <c r="F1424">
        <v>0</v>
      </c>
      <c r="G1424">
        <v>0.59513785559889398</v>
      </c>
      <c r="H1424">
        <v>0.67989801615277501</v>
      </c>
      <c r="I1424">
        <v>0</v>
      </c>
      <c r="J1424">
        <v>0</v>
      </c>
      <c r="K1424">
        <v>0.53262766700093001</v>
      </c>
      <c r="L1424">
        <v>0.95147591480681104</v>
      </c>
      <c r="M1424">
        <v>0</v>
      </c>
      <c r="N1424">
        <v>0</v>
      </c>
      <c r="O1424">
        <v>0.38902017814942702</v>
      </c>
      <c r="P1424">
        <v>0.69249502655406603</v>
      </c>
      <c r="Q1424">
        <v>0</v>
      </c>
      <c r="R1424">
        <v>0</v>
      </c>
      <c r="S1424">
        <v>0</v>
      </c>
      <c r="T1424">
        <v>7.1658734864512297E-2</v>
      </c>
      <c r="U1424">
        <v>0</v>
      </c>
      <c r="V1424">
        <v>0</v>
      </c>
      <c r="W1424">
        <v>0.71047957371225601</v>
      </c>
      <c r="X1424">
        <v>1.17575995405122</v>
      </c>
      <c r="Y1424">
        <v>0</v>
      </c>
      <c r="Z1424">
        <v>0</v>
      </c>
      <c r="AA1424">
        <v>1.17618124552866</v>
      </c>
      <c r="AB1424">
        <v>1.1001048991312501</v>
      </c>
      <c r="AC1424">
        <v>0</v>
      </c>
      <c r="AD1424">
        <v>0</v>
      </c>
      <c r="AE1424">
        <v>0</v>
      </c>
      <c r="AF1424">
        <v>0.30163665739432599</v>
      </c>
      <c r="AG1424">
        <v>0</v>
      </c>
      <c r="AH1424">
        <v>0</v>
      </c>
      <c r="AI1424">
        <v>0.32445203958072699</v>
      </c>
      <c r="AJ1424">
        <v>1.16361139197074</v>
      </c>
      <c r="AK1424">
        <v>0</v>
      </c>
      <c r="AL1424">
        <v>0</v>
      </c>
      <c r="AM1424">
        <v>1.64419899511777</v>
      </c>
      <c r="AN1424">
        <v>1.2559888656923099</v>
      </c>
      <c r="AO1424">
        <v>0</v>
      </c>
      <c r="AP1424">
        <v>0</v>
      </c>
      <c r="AQ1424">
        <v>0</v>
      </c>
      <c r="AR1424">
        <v>0.57448434977225604</v>
      </c>
      <c r="AS1424">
        <v>0</v>
      </c>
      <c r="AT1424">
        <v>0</v>
      </c>
      <c r="AU1424">
        <v>1.0754431466321499</v>
      </c>
      <c r="AV1424">
        <v>1.3427011648662499</v>
      </c>
      <c r="AW1424">
        <v>0</v>
      </c>
      <c r="AX1424">
        <v>0</v>
      </c>
      <c r="AY1424">
        <v>0.56447036309468601</v>
      </c>
      <c r="AZ1424">
        <v>0.96260114321342705</v>
      </c>
      <c r="BA1424">
        <v>0</v>
      </c>
      <c r="BB1424">
        <v>0</v>
      </c>
      <c r="BC1424">
        <v>0.52621847538212596</v>
      </c>
      <c r="BD1424">
        <v>0.93549253343153704</v>
      </c>
      <c r="BE1424">
        <v>0</v>
      </c>
      <c r="BF1424">
        <v>0</v>
      </c>
      <c r="BG1424">
        <v>0.32755818633372702</v>
      </c>
      <c r="BH1424">
        <v>0.79610153713132703</v>
      </c>
      <c r="BI1424">
        <v>0</v>
      </c>
      <c r="BJ1424">
        <v>0</v>
      </c>
      <c r="BK1424">
        <v>1.7507980758059201</v>
      </c>
      <c r="BL1424">
        <v>1.92814367849683</v>
      </c>
    </row>
    <row r="1425" spans="1:64" x14ac:dyDescent="0.25">
      <c r="A1425" s="15" t="str">
        <f t="shared" si="44"/>
        <v xml:space="preserve">  CRE [NCL+DQ] / [Capital + ALLL]--38898</v>
      </c>
      <c r="B1425" s="15" t="str">
        <f t="shared" si="45"/>
        <v xml:space="preserve">  CRE [NCL+DQ] / [Capital + ALLL]</v>
      </c>
      <c r="C1425">
        <v>9</v>
      </c>
      <c r="D1425" s="22">
        <v>38898</v>
      </c>
      <c r="E1425">
        <v>0</v>
      </c>
      <c r="F1425">
        <v>1.6382676979809401</v>
      </c>
      <c r="G1425">
        <v>5.52763121057402</v>
      </c>
      <c r="H1425">
        <v>3.5167813316019498</v>
      </c>
      <c r="I1425">
        <v>0</v>
      </c>
      <c r="J1425">
        <v>1.33326625075468</v>
      </c>
      <c r="K1425">
        <v>5.4718366824361802</v>
      </c>
      <c r="L1425">
        <v>3.7034883257429301</v>
      </c>
      <c r="M1425">
        <v>0</v>
      </c>
      <c r="N1425">
        <v>0.95084036928904003</v>
      </c>
      <c r="O1425">
        <v>3.8153165606856501</v>
      </c>
      <c r="P1425">
        <v>2.8034513086066002</v>
      </c>
      <c r="Q1425">
        <v>2.9812923902511699E-2</v>
      </c>
      <c r="R1425">
        <v>3.0091348737238</v>
      </c>
      <c r="S1425">
        <v>6.8678740239203604</v>
      </c>
      <c r="T1425">
        <v>5.8209347356814503</v>
      </c>
      <c r="U1425">
        <v>0</v>
      </c>
      <c r="V1425">
        <v>1.7943409247757101</v>
      </c>
      <c r="W1425">
        <v>6.4766175528507404</v>
      </c>
      <c r="X1425">
        <v>4.2811918992036402</v>
      </c>
      <c r="Y1425">
        <v>0</v>
      </c>
      <c r="Z1425">
        <v>1.6690952444032301</v>
      </c>
      <c r="AA1425">
        <v>6.6514937417170596</v>
      </c>
      <c r="AB1425">
        <v>3.9820854967441801</v>
      </c>
      <c r="AC1425">
        <v>0</v>
      </c>
      <c r="AD1425">
        <v>0.100072780203785</v>
      </c>
      <c r="AE1425">
        <v>2.07001894338954</v>
      </c>
      <c r="AF1425">
        <v>1.7871746436515701</v>
      </c>
      <c r="AG1425">
        <v>0</v>
      </c>
      <c r="AH1425">
        <v>0</v>
      </c>
      <c r="AI1425">
        <v>2.9843796715037998</v>
      </c>
      <c r="AJ1425">
        <v>2.5832445232616399</v>
      </c>
      <c r="AK1425">
        <v>0.262251839059428</v>
      </c>
      <c r="AL1425">
        <v>3.3161328221617601</v>
      </c>
      <c r="AM1425">
        <v>7.38431525269728</v>
      </c>
      <c r="AN1425">
        <v>4.5676152412758499</v>
      </c>
      <c r="AO1425">
        <v>0</v>
      </c>
      <c r="AP1425">
        <v>0.464610562048974</v>
      </c>
      <c r="AQ1425">
        <v>3.6973686731902902</v>
      </c>
      <c r="AR1425">
        <v>2.6954868308900202</v>
      </c>
      <c r="AS1425">
        <v>0</v>
      </c>
      <c r="AT1425">
        <v>2.0545770045140901</v>
      </c>
      <c r="AU1425">
        <v>6.3347232504881301</v>
      </c>
      <c r="AV1425">
        <v>4.2107360619571903</v>
      </c>
      <c r="AW1425">
        <v>0</v>
      </c>
      <c r="AX1425">
        <v>2.01122310924826</v>
      </c>
      <c r="AY1425">
        <v>5.3832028612117702</v>
      </c>
      <c r="AZ1425">
        <v>3.9881877543918001</v>
      </c>
      <c r="BA1425">
        <v>0</v>
      </c>
      <c r="BB1425">
        <v>0.49629844079573199</v>
      </c>
      <c r="BC1425">
        <v>4.2491688647386203</v>
      </c>
      <c r="BD1425">
        <v>3.2030055123558698</v>
      </c>
      <c r="BE1425">
        <v>0</v>
      </c>
      <c r="BF1425">
        <v>1.2671608057922801</v>
      </c>
      <c r="BG1425">
        <v>7.2429521725085602</v>
      </c>
      <c r="BH1425">
        <v>4.3717955787925398</v>
      </c>
      <c r="BI1425">
        <v>0</v>
      </c>
      <c r="BJ1425">
        <v>1.57609968867668</v>
      </c>
      <c r="BK1425">
        <v>5.9578909618553304</v>
      </c>
      <c r="BL1425">
        <v>4.6412645827535002</v>
      </c>
    </row>
    <row r="1426" spans="1:64" x14ac:dyDescent="0.25">
      <c r="A1426" s="15" t="str">
        <f t="shared" si="44"/>
        <v xml:space="preserve">  Res RE [NCL+DQ] / [Capital + ALLL]--38898</v>
      </c>
      <c r="B1426" s="15" t="str">
        <f t="shared" si="45"/>
        <v xml:space="preserve">  Res RE [NCL+DQ] / [Capital + ALLL]</v>
      </c>
      <c r="C1426">
        <v>10</v>
      </c>
      <c r="D1426" s="22">
        <v>38898</v>
      </c>
      <c r="E1426">
        <v>1.9716088328075702E-2</v>
      </c>
      <c r="F1426">
        <v>0.93790928609730795</v>
      </c>
      <c r="G1426">
        <v>4.0182523275462403</v>
      </c>
      <c r="H1426">
        <v>2.5712449228154699</v>
      </c>
      <c r="I1426">
        <v>0</v>
      </c>
      <c r="J1426">
        <v>0.96243402669978295</v>
      </c>
      <c r="K1426">
        <v>3.6503968877394302</v>
      </c>
      <c r="L1426">
        <v>2.6086022875453301</v>
      </c>
      <c r="M1426">
        <v>6.6647886162662096E-2</v>
      </c>
      <c r="N1426">
        <v>1.3354786806114201</v>
      </c>
      <c r="O1426">
        <v>3.9354187689202802</v>
      </c>
      <c r="P1426">
        <v>2.7115480799687299</v>
      </c>
      <c r="Q1426">
        <v>3.3872900891053899</v>
      </c>
      <c r="R1426">
        <v>6.6069852477619504</v>
      </c>
      <c r="S1426">
        <v>9.1865800911616908</v>
      </c>
      <c r="T1426">
        <v>7.0036984911394402</v>
      </c>
      <c r="U1426">
        <v>0</v>
      </c>
      <c r="V1426">
        <v>1.21730860675226</v>
      </c>
      <c r="W1426">
        <v>4.0572582769825196</v>
      </c>
      <c r="X1426">
        <v>2.8361891696597801</v>
      </c>
      <c r="Y1426">
        <v>0</v>
      </c>
      <c r="Z1426">
        <v>0.79490771760979495</v>
      </c>
      <c r="AA1426">
        <v>2.7031800830434598</v>
      </c>
      <c r="AB1426">
        <v>2.0047305832329898</v>
      </c>
      <c r="AC1426">
        <v>0</v>
      </c>
      <c r="AD1426">
        <v>0.39685121332379197</v>
      </c>
      <c r="AE1426">
        <v>1.0977890257107601</v>
      </c>
      <c r="AF1426">
        <v>1.11760170271195</v>
      </c>
      <c r="AG1426">
        <v>0</v>
      </c>
      <c r="AH1426">
        <v>5.7996018133634697E-2</v>
      </c>
      <c r="AI1426">
        <v>0.86727393746376502</v>
      </c>
      <c r="AJ1426">
        <v>0.69114033057026503</v>
      </c>
      <c r="AK1426">
        <v>1.3136497883053799</v>
      </c>
      <c r="AL1426">
        <v>4.1295764464479001</v>
      </c>
      <c r="AM1426">
        <v>8.4920109752136597</v>
      </c>
      <c r="AN1426">
        <v>5.8771345767029901</v>
      </c>
      <c r="AO1426">
        <v>0</v>
      </c>
      <c r="AP1426">
        <v>0.63755254139857598</v>
      </c>
      <c r="AQ1426">
        <v>2.3529860422545998</v>
      </c>
      <c r="AR1426">
        <v>1.9203136472753</v>
      </c>
      <c r="AS1426">
        <v>4.0345681608242701E-2</v>
      </c>
      <c r="AT1426">
        <v>1.0520475660365101</v>
      </c>
      <c r="AU1426">
        <v>3.69703367932643</v>
      </c>
      <c r="AV1426">
        <v>2.6181025808234502</v>
      </c>
      <c r="AW1426">
        <v>1.4149597304811301</v>
      </c>
      <c r="AX1426">
        <v>5.6663209296592196</v>
      </c>
      <c r="AY1426">
        <v>9.0687925538291108</v>
      </c>
      <c r="AZ1426">
        <v>6.3516156530619199</v>
      </c>
      <c r="BA1426">
        <v>0</v>
      </c>
      <c r="BB1426">
        <v>0.44283413848631198</v>
      </c>
      <c r="BC1426">
        <v>2.07081432108675</v>
      </c>
      <c r="BD1426">
        <v>1.7566282442865</v>
      </c>
      <c r="BE1426">
        <v>0.22915894352423499</v>
      </c>
      <c r="BF1426">
        <v>1.1394471501874599</v>
      </c>
      <c r="BG1426">
        <v>2.6382491533705301</v>
      </c>
      <c r="BH1426">
        <v>1.8414257605401301</v>
      </c>
      <c r="BI1426">
        <v>0</v>
      </c>
      <c r="BJ1426">
        <v>0.81371714881164203</v>
      </c>
      <c r="BK1426">
        <v>3.1653008693910398</v>
      </c>
      <c r="BL1426">
        <v>2.2157476565084502</v>
      </c>
    </row>
    <row r="1427" spans="1:64" x14ac:dyDescent="0.25">
      <c r="A1427" s="15" t="str">
        <f t="shared" si="44"/>
        <v xml:space="preserve">  C&amp;I [NCL+DQ] / [Capital + ALLL]--38898</v>
      </c>
      <c r="B1427" s="15" t="str">
        <f t="shared" si="45"/>
        <v xml:space="preserve">  C&amp;I [NCL+DQ] / [Capital + ALLL]</v>
      </c>
      <c r="C1427">
        <v>11</v>
      </c>
      <c r="D1427" s="22">
        <v>38898</v>
      </c>
      <c r="E1427">
        <v>0.61707795538106802</v>
      </c>
      <c r="F1427">
        <v>2.0490042409863101</v>
      </c>
      <c r="G1427">
        <v>3.3440256451020498</v>
      </c>
      <c r="H1427">
        <v>2.8830552617135199</v>
      </c>
      <c r="I1427">
        <v>0.28772043343508102</v>
      </c>
      <c r="J1427">
        <v>1.8389395448624599</v>
      </c>
      <c r="K1427">
        <v>4.6414638213622998</v>
      </c>
      <c r="L1427">
        <v>3.1489610029817299</v>
      </c>
      <c r="M1427">
        <v>2.4021138601969701E-2</v>
      </c>
      <c r="N1427">
        <v>0.72801397786837496</v>
      </c>
      <c r="O1427">
        <v>2.4589068555392202</v>
      </c>
      <c r="P1427">
        <v>1.8955284791235101</v>
      </c>
      <c r="Q1427">
        <v>1.77927739908349</v>
      </c>
      <c r="R1427">
        <v>2.6564344746162898</v>
      </c>
      <c r="S1427">
        <v>5.5278990475235803</v>
      </c>
      <c r="T1427">
        <v>4.1889828640928899</v>
      </c>
      <c r="U1427">
        <v>0.24353120243531201</v>
      </c>
      <c r="V1427">
        <v>1.84735706580367</v>
      </c>
      <c r="W1427">
        <v>4.7853309481216497</v>
      </c>
      <c r="X1427">
        <v>3.1986808675702099</v>
      </c>
      <c r="Y1427">
        <v>0.60780497339685802</v>
      </c>
      <c r="Z1427">
        <v>1.92492781520693</v>
      </c>
      <c r="AA1427">
        <v>4.5312756833076104</v>
      </c>
      <c r="AB1427">
        <v>3.25386365096591</v>
      </c>
      <c r="AC1427">
        <v>0.65055158987670303</v>
      </c>
      <c r="AD1427">
        <v>2.1115803511891502</v>
      </c>
      <c r="AE1427">
        <v>5.6024263109447299</v>
      </c>
      <c r="AF1427">
        <v>3.7829125178504599</v>
      </c>
      <c r="AG1427">
        <v>0</v>
      </c>
      <c r="AH1427">
        <v>1.02798122849977</v>
      </c>
      <c r="AI1427">
        <v>3.3434276469821098</v>
      </c>
      <c r="AJ1427">
        <v>2.5872548284302499</v>
      </c>
      <c r="AK1427">
        <v>0.15290773991793</v>
      </c>
      <c r="AL1427">
        <v>0.89896909059571395</v>
      </c>
      <c r="AM1427">
        <v>3.2201713815348199</v>
      </c>
      <c r="AN1427">
        <v>3.2709151556724501</v>
      </c>
      <c r="AO1427">
        <v>0.21599220234528699</v>
      </c>
      <c r="AP1427">
        <v>1.77335665214654</v>
      </c>
      <c r="AQ1427">
        <v>4.6949734138080501</v>
      </c>
      <c r="AR1427">
        <v>3.0409843471889699</v>
      </c>
      <c r="AS1427">
        <v>0.40110037255664499</v>
      </c>
      <c r="AT1427">
        <v>1.8489078067493601</v>
      </c>
      <c r="AU1427">
        <v>4.63008185372078</v>
      </c>
      <c r="AV1427">
        <v>3.2336491221885799</v>
      </c>
      <c r="AW1427">
        <v>0.32613534616866002</v>
      </c>
      <c r="AX1427">
        <v>1.88640442740146</v>
      </c>
      <c r="AY1427">
        <v>4.5610461114832397</v>
      </c>
      <c r="AZ1427">
        <v>3.47885019835141</v>
      </c>
      <c r="BA1427">
        <v>0.48864491366298701</v>
      </c>
      <c r="BB1427">
        <v>3.3612337705134099</v>
      </c>
      <c r="BC1427">
        <v>7.1264745864306196</v>
      </c>
      <c r="BD1427">
        <v>4.7001291517921304</v>
      </c>
      <c r="BE1427">
        <v>0.13704055699815601</v>
      </c>
      <c r="BF1427">
        <v>1.2851147515100301</v>
      </c>
      <c r="BG1427">
        <v>3.33175183597805</v>
      </c>
      <c r="BH1427">
        <v>2.0752751910504399</v>
      </c>
      <c r="BI1427">
        <v>0.16482590496496199</v>
      </c>
      <c r="BJ1427">
        <v>1.23527995219664</v>
      </c>
      <c r="BK1427">
        <v>3.4707569824484001</v>
      </c>
      <c r="BL1427">
        <v>2.8688628272444601</v>
      </c>
    </row>
    <row r="1428" spans="1:64" x14ac:dyDescent="0.25">
      <c r="A1428" s="15" t="str">
        <f t="shared" si="44"/>
        <v xml:space="preserve">  Ind [NCL+DQ] / [Capital + ALLL]--38898</v>
      </c>
      <c r="B1428" s="15" t="str">
        <f t="shared" si="45"/>
        <v xml:space="preserve">  Ind [NCL+DQ] / [Capital + ALLL]</v>
      </c>
      <c r="C1428">
        <v>12</v>
      </c>
      <c r="D1428" s="22">
        <v>38898</v>
      </c>
      <c r="E1428">
        <v>0.27627525302300998</v>
      </c>
      <c r="F1428">
        <v>0.82358444397449004</v>
      </c>
      <c r="G1428">
        <v>1.5050405875692701</v>
      </c>
      <c r="H1428">
        <v>1.37912459885651</v>
      </c>
      <c r="I1428">
        <v>0.192789124500268</v>
      </c>
      <c r="J1428">
        <v>0.70040967358266104</v>
      </c>
      <c r="K1428">
        <v>1.8191207300530301</v>
      </c>
      <c r="L1428">
        <v>1.32287153177183</v>
      </c>
      <c r="M1428">
        <v>7.0835576459921196E-2</v>
      </c>
      <c r="N1428">
        <v>0.49124199870986901</v>
      </c>
      <c r="O1428">
        <v>1.5017667844522999</v>
      </c>
      <c r="P1428">
        <v>1.13215850762361</v>
      </c>
      <c r="Q1428">
        <v>0.41078294553942202</v>
      </c>
      <c r="R1428">
        <v>1.24264657280719</v>
      </c>
      <c r="S1428">
        <v>3.06125826859224</v>
      </c>
      <c r="T1428">
        <v>1.9867547164239601</v>
      </c>
      <c r="U1428">
        <v>0.125019534302235</v>
      </c>
      <c r="V1428">
        <v>0.61632260843633002</v>
      </c>
      <c r="W1428">
        <v>1.9005847953216399</v>
      </c>
      <c r="X1428">
        <v>1.2000039006715499</v>
      </c>
      <c r="Y1428">
        <v>0.29697036441501301</v>
      </c>
      <c r="Z1428">
        <v>0.70040967358266104</v>
      </c>
      <c r="AA1428">
        <v>1.80285781198956</v>
      </c>
      <c r="AB1428">
        <v>1.44154723135633</v>
      </c>
      <c r="AC1428">
        <v>0.41334096080841598</v>
      </c>
      <c r="AD1428">
        <v>0.87897227856659899</v>
      </c>
      <c r="AE1428">
        <v>1.7637853607302201</v>
      </c>
      <c r="AF1428">
        <v>1.5900595713027501</v>
      </c>
      <c r="AG1428">
        <v>0.120441535969739</v>
      </c>
      <c r="AH1428">
        <v>0.74696529323361305</v>
      </c>
      <c r="AI1428">
        <v>1.6632268936143899</v>
      </c>
      <c r="AJ1428">
        <v>1.7754970663254199</v>
      </c>
      <c r="AK1428">
        <v>0.28600906153281402</v>
      </c>
      <c r="AL1428">
        <v>0.75469995245573795</v>
      </c>
      <c r="AM1428">
        <v>1.5606413175587299</v>
      </c>
      <c r="AN1428">
        <v>1.4250948704000701</v>
      </c>
      <c r="AO1428">
        <v>0.32441448124126898</v>
      </c>
      <c r="AP1428">
        <v>0.95729266217434295</v>
      </c>
      <c r="AQ1428">
        <v>1.92657902354198</v>
      </c>
      <c r="AR1428">
        <v>1.43730031463626</v>
      </c>
      <c r="AS1428">
        <v>0.15641487084446301</v>
      </c>
      <c r="AT1428">
        <v>0.62267641049289402</v>
      </c>
      <c r="AU1428">
        <v>1.70712810835534</v>
      </c>
      <c r="AV1428">
        <v>1.1375559173168299</v>
      </c>
      <c r="AW1428">
        <v>0.49443038877590501</v>
      </c>
      <c r="AX1428">
        <v>1.2480324933315801</v>
      </c>
      <c r="AY1428">
        <v>2.80627962865944</v>
      </c>
      <c r="AZ1428">
        <v>1.8686243729922001</v>
      </c>
      <c r="BA1428">
        <v>6.7267756318368302E-2</v>
      </c>
      <c r="BB1428">
        <v>0.41954130151034902</v>
      </c>
      <c r="BC1428">
        <v>1.8231001123477799</v>
      </c>
      <c r="BD1428">
        <v>1.2158088372517499</v>
      </c>
      <c r="BE1428">
        <v>0.19163323926961001</v>
      </c>
      <c r="BF1428">
        <v>0.848338267209088</v>
      </c>
      <c r="BG1428">
        <v>1.3665615056253799</v>
      </c>
      <c r="BH1428">
        <v>1.69778971135867</v>
      </c>
      <c r="BI1428">
        <v>2.3362666458998501E-3</v>
      </c>
      <c r="BJ1428">
        <v>0.12873428427304501</v>
      </c>
      <c r="BK1428">
        <v>0.78699613023596504</v>
      </c>
      <c r="BL1428">
        <v>0.58566148909892202</v>
      </c>
    </row>
    <row r="1429" spans="1:64" x14ac:dyDescent="0.25">
      <c r="A1429" s="15" t="str">
        <f t="shared" si="44"/>
        <v xml:space="preserve">  OREO / [Capital + ALLL]--38898</v>
      </c>
      <c r="B1429" s="15" t="str">
        <f t="shared" si="45"/>
        <v xml:space="preserve">  OREO / [Capital + ALLL]</v>
      </c>
      <c r="C1429">
        <v>13</v>
      </c>
      <c r="D1429" s="22">
        <v>38898</v>
      </c>
      <c r="E1429">
        <v>0</v>
      </c>
      <c r="F1429">
        <v>0</v>
      </c>
      <c r="G1429">
        <v>1.0766607226187399</v>
      </c>
      <c r="H1429">
        <v>0.88029768684772403</v>
      </c>
      <c r="I1429">
        <v>0</v>
      </c>
      <c r="J1429">
        <v>0</v>
      </c>
      <c r="K1429">
        <v>0.77345565136128402</v>
      </c>
      <c r="L1429">
        <v>0.82730103697441904</v>
      </c>
      <c r="M1429">
        <v>0</v>
      </c>
      <c r="N1429">
        <v>0</v>
      </c>
      <c r="O1429">
        <v>0.98216220119881603</v>
      </c>
      <c r="P1429">
        <v>0.93300897768467805</v>
      </c>
      <c r="Q1429">
        <v>0.90863009495189495</v>
      </c>
      <c r="R1429">
        <v>1.2635379061371801</v>
      </c>
      <c r="S1429">
        <v>2.2664391724564101</v>
      </c>
      <c r="T1429">
        <v>1.7178603986168399</v>
      </c>
      <c r="U1429">
        <v>0</v>
      </c>
      <c r="V1429">
        <v>0</v>
      </c>
      <c r="W1429">
        <v>0.72195910823610998</v>
      </c>
      <c r="X1429">
        <v>0.97915708982204297</v>
      </c>
      <c r="Y1429">
        <v>0</v>
      </c>
      <c r="Z1429">
        <v>0</v>
      </c>
      <c r="AA1429">
        <v>0.51705442312255501</v>
      </c>
      <c r="AB1429">
        <v>0.78288151789417504</v>
      </c>
      <c r="AC1429">
        <v>0</v>
      </c>
      <c r="AD1429">
        <v>0</v>
      </c>
      <c r="AE1429">
        <v>0.344453277583747</v>
      </c>
      <c r="AF1429">
        <v>0.374018809291562</v>
      </c>
      <c r="AG1429">
        <v>0</v>
      </c>
      <c r="AH1429">
        <v>0</v>
      </c>
      <c r="AI1429">
        <v>0.15877788478145</v>
      </c>
      <c r="AJ1429">
        <v>0.64170849963017795</v>
      </c>
      <c r="AK1429">
        <v>0</v>
      </c>
      <c r="AL1429">
        <v>0.22154734747534699</v>
      </c>
      <c r="AM1429">
        <v>1.16544350297013</v>
      </c>
      <c r="AN1429">
        <v>0.97316957816851901</v>
      </c>
      <c r="AO1429">
        <v>0</v>
      </c>
      <c r="AP1429">
        <v>0</v>
      </c>
      <c r="AQ1429">
        <v>0.30083676262853598</v>
      </c>
      <c r="AR1429">
        <v>0.58841090047826305</v>
      </c>
      <c r="AS1429">
        <v>0</v>
      </c>
      <c r="AT1429">
        <v>0</v>
      </c>
      <c r="AU1429">
        <v>0.78093355505039097</v>
      </c>
      <c r="AV1429">
        <v>0.88816738314403298</v>
      </c>
      <c r="AW1429">
        <v>0</v>
      </c>
      <c r="AX1429">
        <v>0</v>
      </c>
      <c r="AY1429">
        <v>1.5283248353938199</v>
      </c>
      <c r="AZ1429">
        <v>1.21428365500581</v>
      </c>
      <c r="BA1429">
        <v>0</v>
      </c>
      <c r="BB1429">
        <v>0</v>
      </c>
      <c r="BC1429">
        <v>1.0314098677319199</v>
      </c>
      <c r="BD1429">
        <v>1.03093085378575</v>
      </c>
      <c r="BE1429">
        <v>0</v>
      </c>
      <c r="BF1429">
        <v>0</v>
      </c>
      <c r="BG1429">
        <v>7.4550064496366197E-2</v>
      </c>
      <c r="BH1429">
        <v>0.36945802763330299</v>
      </c>
      <c r="BI1429">
        <v>0</v>
      </c>
      <c r="BJ1429">
        <v>0</v>
      </c>
      <c r="BK1429">
        <v>0.69417873981315703</v>
      </c>
      <c r="BL1429">
        <v>0.97307002037942203</v>
      </c>
    </row>
    <row r="1430" spans="1:64" x14ac:dyDescent="0.25">
      <c r="A1430" s="15" t="str">
        <f t="shared" si="44"/>
        <v>ROAA--38898</v>
      </c>
      <c r="B1430" s="15" t="str">
        <f t="shared" si="45"/>
        <v>ROAA</v>
      </c>
      <c r="C1430">
        <v>14</v>
      </c>
      <c r="D1430" s="22">
        <v>38898</v>
      </c>
      <c r="E1430">
        <v>1.1299999999999999</v>
      </c>
      <c r="F1430">
        <v>1.415</v>
      </c>
      <c r="G1430">
        <v>1.9075</v>
      </c>
      <c r="H1430">
        <v>1.507625</v>
      </c>
      <c r="I1430">
        <v>0.93500000000000005</v>
      </c>
      <c r="J1430">
        <v>1.34</v>
      </c>
      <c r="K1430">
        <v>1.7949999999999999</v>
      </c>
      <c r="L1430">
        <v>1.3532769830949301</v>
      </c>
      <c r="M1430">
        <v>0.75</v>
      </c>
      <c r="N1430">
        <v>1.1200000000000001</v>
      </c>
      <c r="O1430">
        <v>1.53</v>
      </c>
      <c r="P1430">
        <v>1.0818583708555101</v>
      </c>
      <c r="Q1430">
        <v>0.96</v>
      </c>
      <c r="R1430">
        <v>1.06</v>
      </c>
      <c r="S1430">
        <v>1.34</v>
      </c>
      <c r="T1430">
        <v>1.1465217391304301</v>
      </c>
      <c r="U1430">
        <v>0.91</v>
      </c>
      <c r="V1430">
        <v>1.34</v>
      </c>
      <c r="W1430">
        <v>1.84</v>
      </c>
      <c r="X1430">
        <v>1.3139529411764701</v>
      </c>
      <c r="Y1430">
        <v>1.0349999999999999</v>
      </c>
      <c r="Z1430">
        <v>1.39</v>
      </c>
      <c r="AA1430">
        <v>1.9</v>
      </c>
      <c r="AB1430">
        <v>0.98050632911392399</v>
      </c>
      <c r="AC1430">
        <v>0.98</v>
      </c>
      <c r="AD1430">
        <v>1.35</v>
      </c>
      <c r="AE1430">
        <v>1.71</v>
      </c>
      <c r="AF1430">
        <v>1.30642105263158</v>
      </c>
      <c r="AG1430">
        <v>1.08</v>
      </c>
      <c r="AH1430">
        <v>1.4850000000000001</v>
      </c>
      <c r="AI1430">
        <v>2.0274999999999999</v>
      </c>
      <c r="AJ1430">
        <v>1.8716279069767401</v>
      </c>
      <c r="AK1430">
        <v>0.71250000000000002</v>
      </c>
      <c r="AL1430">
        <v>1.1499999999999999</v>
      </c>
      <c r="AM1430">
        <v>1.5375000000000001</v>
      </c>
      <c r="AN1430">
        <v>1.19818181818182</v>
      </c>
      <c r="AO1430">
        <v>0.98</v>
      </c>
      <c r="AP1430">
        <v>1.34</v>
      </c>
      <c r="AQ1430">
        <v>1.78</v>
      </c>
      <c r="AR1430">
        <v>1.37518072289157</v>
      </c>
      <c r="AS1430">
        <v>0.96</v>
      </c>
      <c r="AT1430">
        <v>1.4</v>
      </c>
      <c r="AU1430">
        <v>1.7925</v>
      </c>
      <c r="AV1430">
        <v>1.39716386554622</v>
      </c>
      <c r="AW1430">
        <v>0.82750000000000001</v>
      </c>
      <c r="AX1430">
        <v>1.2549999999999999</v>
      </c>
      <c r="AY1430">
        <v>1.7875000000000001</v>
      </c>
      <c r="AZ1430">
        <v>1.2839024390243901</v>
      </c>
      <c r="BA1430">
        <v>0.86499999999999999</v>
      </c>
      <c r="BB1430">
        <v>1.33</v>
      </c>
      <c r="BC1430">
        <v>1.91</v>
      </c>
      <c r="BD1430">
        <v>1.2328859060402699</v>
      </c>
      <c r="BE1430">
        <v>0.92500000000000004</v>
      </c>
      <c r="BF1430">
        <v>1.4650000000000001</v>
      </c>
      <c r="BG1430">
        <v>1.8825000000000001</v>
      </c>
      <c r="BH1430">
        <v>1.87704545454545</v>
      </c>
      <c r="BI1430">
        <v>0.86499999999999999</v>
      </c>
      <c r="BJ1430">
        <v>1.36</v>
      </c>
      <c r="BK1430">
        <v>1.845</v>
      </c>
      <c r="BL1430">
        <v>1.1860655737704899</v>
      </c>
    </row>
    <row r="1431" spans="1:64" x14ac:dyDescent="0.25">
      <c r="A1431" s="15" t="str">
        <f t="shared" si="44"/>
        <v>NIM--38898</v>
      </c>
      <c r="B1431" s="15" t="str">
        <f t="shared" si="45"/>
        <v>NIM</v>
      </c>
      <c r="C1431">
        <v>15</v>
      </c>
      <c r="D1431" s="22">
        <v>38898</v>
      </c>
      <c r="E1431">
        <v>4.2</v>
      </c>
      <c r="F1431">
        <v>4.53</v>
      </c>
      <c r="G1431">
        <v>5.1050000000000004</v>
      </c>
      <c r="H1431">
        <v>4.6941249999999997</v>
      </c>
      <c r="I1431">
        <v>4.07</v>
      </c>
      <c r="J1431">
        <v>4.46</v>
      </c>
      <c r="K1431">
        <v>4.9400000000000004</v>
      </c>
      <c r="L1431">
        <v>4.5160078023406998</v>
      </c>
      <c r="M1431">
        <v>3.73</v>
      </c>
      <c r="N1431">
        <v>4.2300000000000004</v>
      </c>
      <c r="O1431">
        <v>4.8</v>
      </c>
      <c r="P1431">
        <v>4.2906972301814701</v>
      </c>
      <c r="Q1431">
        <v>4.07</v>
      </c>
      <c r="R1431">
        <v>4.4000000000000004</v>
      </c>
      <c r="S1431">
        <v>5.0149999999999997</v>
      </c>
      <c r="T1431">
        <v>4.5156521739130397</v>
      </c>
      <c r="U1431">
        <v>4.07</v>
      </c>
      <c r="V1431">
        <v>4.45</v>
      </c>
      <c r="W1431">
        <v>4.9000000000000004</v>
      </c>
      <c r="X1431">
        <v>4.4819058823529403</v>
      </c>
      <c r="Y1431">
        <v>4.4850000000000003</v>
      </c>
      <c r="Z1431">
        <v>4.95</v>
      </c>
      <c r="AA1431">
        <v>5.4950000000000001</v>
      </c>
      <c r="AB1431">
        <v>5.0258227848101296</v>
      </c>
      <c r="AC1431">
        <v>4.05</v>
      </c>
      <c r="AD1431">
        <v>4.38</v>
      </c>
      <c r="AE1431">
        <v>4.63</v>
      </c>
      <c r="AF1431">
        <v>4.3153684210526304</v>
      </c>
      <c r="AG1431">
        <v>4.0250000000000004</v>
      </c>
      <c r="AH1431">
        <v>4.6150000000000002</v>
      </c>
      <c r="AI1431">
        <v>5.18</v>
      </c>
      <c r="AJ1431">
        <v>5.2191860465116298</v>
      </c>
      <c r="AK1431">
        <v>3.7549999999999999</v>
      </c>
      <c r="AL1431">
        <v>4.1550000000000002</v>
      </c>
      <c r="AM1431">
        <v>4.4675000000000002</v>
      </c>
      <c r="AN1431">
        <v>4.1319696969697004</v>
      </c>
      <c r="AO1431">
        <v>4.04</v>
      </c>
      <c r="AP1431">
        <v>4.4000000000000004</v>
      </c>
      <c r="AQ1431">
        <v>4.83</v>
      </c>
      <c r="AR1431">
        <v>4.4486746987951804</v>
      </c>
      <c r="AS1431">
        <v>4.13</v>
      </c>
      <c r="AT1431">
        <v>4.5</v>
      </c>
      <c r="AU1431">
        <v>4.95</v>
      </c>
      <c r="AV1431">
        <v>4.5455882352941197</v>
      </c>
      <c r="AW1431">
        <v>3.9950000000000001</v>
      </c>
      <c r="AX1431">
        <v>4.34</v>
      </c>
      <c r="AY1431">
        <v>4.72</v>
      </c>
      <c r="AZ1431">
        <v>4.3531097560975596</v>
      </c>
      <c r="BA1431">
        <v>4.05</v>
      </c>
      <c r="BB1431">
        <v>4.6100000000000003</v>
      </c>
      <c r="BC1431">
        <v>5.13</v>
      </c>
      <c r="BD1431">
        <v>4.5949664429530204</v>
      </c>
      <c r="BE1431">
        <v>3.8824999999999998</v>
      </c>
      <c r="BF1431">
        <v>4.3949999999999996</v>
      </c>
      <c r="BG1431">
        <v>5.1725000000000003</v>
      </c>
      <c r="BH1431">
        <v>5.0959090909090898</v>
      </c>
      <c r="BI1431">
        <v>4.22</v>
      </c>
      <c r="BJ1431">
        <v>4.6500000000000004</v>
      </c>
      <c r="BK1431">
        <v>5.13</v>
      </c>
      <c r="BL1431">
        <v>4.6826229508196704</v>
      </c>
    </row>
    <row r="1432" spans="1:64" x14ac:dyDescent="0.25">
      <c r="A1432" s="15" t="str">
        <f t="shared" si="44"/>
        <v>Provisions / Avg Assets--38898</v>
      </c>
      <c r="B1432" s="15" t="str">
        <f t="shared" si="45"/>
        <v>Provisions / Avg Assets</v>
      </c>
      <c r="C1432">
        <v>16</v>
      </c>
      <c r="D1432" s="22">
        <v>38898</v>
      </c>
      <c r="E1432">
        <v>3.7499999999999999E-2</v>
      </c>
      <c r="F1432">
        <v>0.09</v>
      </c>
      <c r="G1432">
        <v>0.17499999999999999</v>
      </c>
      <c r="H1432">
        <v>0.161</v>
      </c>
      <c r="I1432">
        <v>0</v>
      </c>
      <c r="J1432">
        <v>0.1</v>
      </c>
      <c r="K1432">
        <v>0.2</v>
      </c>
      <c r="L1432">
        <v>0.174538361508453</v>
      </c>
      <c r="M1432">
        <v>0</v>
      </c>
      <c r="N1432">
        <v>0.1</v>
      </c>
      <c r="O1432">
        <v>0.22</v>
      </c>
      <c r="P1432">
        <v>0.17364169736662599</v>
      </c>
      <c r="Q1432">
        <v>0.08</v>
      </c>
      <c r="R1432">
        <v>0.12</v>
      </c>
      <c r="S1432">
        <v>0.17</v>
      </c>
      <c r="T1432">
        <v>0.10826086956521699</v>
      </c>
      <c r="U1432">
        <v>0</v>
      </c>
      <c r="V1432">
        <v>0.1</v>
      </c>
      <c r="W1432">
        <v>0.21</v>
      </c>
      <c r="X1432">
        <v>0.16543529411764701</v>
      </c>
      <c r="Y1432">
        <v>0</v>
      </c>
      <c r="Z1432">
        <v>0.13</v>
      </c>
      <c r="AA1432">
        <v>0.31</v>
      </c>
      <c r="AB1432">
        <v>0.27962025316455702</v>
      </c>
      <c r="AC1432">
        <v>0</v>
      </c>
      <c r="AD1432">
        <v>7.0000000000000007E-2</v>
      </c>
      <c r="AE1432">
        <v>0.15</v>
      </c>
      <c r="AF1432">
        <v>0.159052631578947</v>
      </c>
      <c r="AG1432">
        <v>0</v>
      </c>
      <c r="AH1432">
        <v>3.5000000000000003E-2</v>
      </c>
      <c r="AI1432">
        <v>0.18</v>
      </c>
      <c r="AJ1432">
        <v>0.35418604651162799</v>
      </c>
      <c r="AK1432">
        <v>0.02</v>
      </c>
      <c r="AL1432">
        <v>7.0000000000000007E-2</v>
      </c>
      <c r="AM1432">
        <v>0.11749999999999999</v>
      </c>
      <c r="AN1432">
        <v>9.6515151515151498E-2</v>
      </c>
      <c r="AO1432">
        <v>0</v>
      </c>
      <c r="AP1432">
        <v>0.06</v>
      </c>
      <c r="AQ1432">
        <v>0.15</v>
      </c>
      <c r="AR1432">
        <v>0.12960843373493999</v>
      </c>
      <c r="AS1432">
        <v>0.02</v>
      </c>
      <c r="AT1432">
        <v>0.11</v>
      </c>
      <c r="AU1432">
        <v>0.22</v>
      </c>
      <c r="AV1432">
        <v>0.182121848739496</v>
      </c>
      <c r="AW1432">
        <v>0</v>
      </c>
      <c r="AX1432">
        <v>0.08</v>
      </c>
      <c r="AY1432">
        <v>0.15</v>
      </c>
      <c r="AZ1432">
        <v>0.107743902439024</v>
      </c>
      <c r="BA1432">
        <v>2.5000000000000001E-2</v>
      </c>
      <c r="BB1432">
        <v>0.12</v>
      </c>
      <c r="BC1432">
        <v>0.255</v>
      </c>
      <c r="BD1432">
        <v>0.27315436241610702</v>
      </c>
      <c r="BE1432">
        <v>7.4999999999999997E-3</v>
      </c>
      <c r="BF1432">
        <v>0.09</v>
      </c>
      <c r="BG1432">
        <v>0.21</v>
      </c>
      <c r="BH1432">
        <v>0.33613636363636401</v>
      </c>
      <c r="BI1432">
        <v>7.0000000000000007E-2</v>
      </c>
      <c r="BJ1432">
        <v>0.16</v>
      </c>
      <c r="BK1432">
        <v>0.25</v>
      </c>
      <c r="BL1432">
        <v>0.23229508196721299</v>
      </c>
    </row>
    <row r="1433" spans="1:64" x14ac:dyDescent="0.25">
      <c r="A1433" s="15" t="str">
        <f t="shared" si="44"/>
        <v>Negative Earners (last 4 qtrs)--38898</v>
      </c>
      <c r="B1433" s="15" t="str">
        <f t="shared" si="45"/>
        <v>Negative Earners (last 4 qtrs)</v>
      </c>
      <c r="C1433">
        <v>17</v>
      </c>
      <c r="D1433" s="22">
        <v>38898</v>
      </c>
      <c r="F1433">
        <v>2.5</v>
      </c>
      <c r="H1433">
        <v>2</v>
      </c>
      <c r="J1433">
        <v>3.3205619412515999</v>
      </c>
      <c r="L1433">
        <v>26</v>
      </c>
      <c r="N1433">
        <v>4.7478935401899198</v>
      </c>
      <c r="P1433">
        <v>355</v>
      </c>
      <c r="R1433">
        <v>4.3478260869565197</v>
      </c>
      <c r="T1433">
        <v>1</v>
      </c>
      <c r="V1433">
        <v>4.8498845265588901</v>
      </c>
      <c r="X1433">
        <v>21</v>
      </c>
      <c r="Z1433">
        <v>1.26582278481013</v>
      </c>
      <c r="AB1433">
        <v>1</v>
      </c>
      <c r="AD1433">
        <v>1.0526315789473699</v>
      </c>
      <c r="AF1433">
        <v>1</v>
      </c>
      <c r="AH1433">
        <v>0</v>
      </c>
      <c r="AI1433"/>
      <c r="AJ1433">
        <v>0</v>
      </c>
      <c r="AK1433"/>
      <c r="AL1433">
        <v>3.0303030303030298</v>
      </c>
      <c r="AN1433">
        <v>2</v>
      </c>
      <c r="AP1433">
        <v>2.6627218934911201</v>
      </c>
      <c r="AR1433">
        <v>9</v>
      </c>
      <c r="AT1433">
        <v>2.4793388429752099</v>
      </c>
      <c r="AV1433">
        <v>12</v>
      </c>
      <c r="AX1433">
        <v>3.01204819277108</v>
      </c>
      <c r="AZ1433">
        <v>5</v>
      </c>
      <c r="BB1433">
        <v>4.6357615894039697</v>
      </c>
      <c r="BD1433">
        <v>7</v>
      </c>
      <c r="BF1433">
        <v>6.8181818181818201</v>
      </c>
      <c r="BH1433">
        <v>3</v>
      </c>
      <c r="BJ1433">
        <v>6.4516129032258096</v>
      </c>
      <c r="BL1433">
        <v>8</v>
      </c>
    </row>
    <row r="1434" spans="1:64" x14ac:dyDescent="0.25">
      <c r="A1434" s="15" t="str">
        <f t="shared" si="44"/>
        <v>Noncore Funding / Liab--38898</v>
      </c>
      <c r="B1434" s="15" t="str">
        <f t="shared" si="45"/>
        <v>Noncore Funding / Liab</v>
      </c>
      <c r="C1434">
        <v>18</v>
      </c>
      <c r="D1434" s="22">
        <v>38898</v>
      </c>
      <c r="E1434">
        <v>12.8769236402425</v>
      </c>
      <c r="F1434">
        <v>20.174344976247099</v>
      </c>
      <c r="G1434">
        <v>26.8240428274738</v>
      </c>
      <c r="H1434">
        <v>23.105997483898701</v>
      </c>
      <c r="I1434">
        <v>12.398788495563499</v>
      </c>
      <c r="J1434">
        <v>20.111841459825399</v>
      </c>
      <c r="K1434">
        <v>29.438087673882901</v>
      </c>
      <c r="L1434">
        <v>23.485869457036301</v>
      </c>
      <c r="M1434">
        <v>14.891636603145299</v>
      </c>
      <c r="N1434">
        <v>22.796939158023498</v>
      </c>
      <c r="O1434">
        <v>32.945318897951203</v>
      </c>
      <c r="P1434">
        <v>26.277803869343298</v>
      </c>
      <c r="Q1434">
        <v>15.8768104631475</v>
      </c>
      <c r="R1434">
        <v>19.502078618168699</v>
      </c>
      <c r="S1434">
        <v>24.565597310320399</v>
      </c>
      <c r="T1434">
        <v>21.162880327430301</v>
      </c>
      <c r="U1434">
        <v>11.787645129841399</v>
      </c>
      <c r="V1434">
        <v>19.923688394276599</v>
      </c>
      <c r="W1434">
        <v>29.865097241396001</v>
      </c>
      <c r="X1434">
        <v>23.4945066705153</v>
      </c>
      <c r="Y1434">
        <v>12.8255334606015</v>
      </c>
      <c r="Z1434">
        <v>19.439031689555399</v>
      </c>
      <c r="AA1434">
        <v>27.3115702280226</v>
      </c>
      <c r="AB1434">
        <v>22.004046976875401</v>
      </c>
      <c r="AC1434">
        <v>11.7940926680171</v>
      </c>
      <c r="AD1434">
        <v>17.400094850610301</v>
      </c>
      <c r="AE1434">
        <v>27.6673581085401</v>
      </c>
      <c r="AF1434">
        <v>22.499196133537499</v>
      </c>
      <c r="AG1434">
        <v>14.691650946165201</v>
      </c>
      <c r="AH1434">
        <v>21.4867413620454</v>
      </c>
      <c r="AI1434">
        <v>31.902872035053001</v>
      </c>
      <c r="AJ1434">
        <v>26.640875995588299</v>
      </c>
      <c r="AK1434">
        <v>13.393312506921999</v>
      </c>
      <c r="AL1434">
        <v>21.479464678920401</v>
      </c>
      <c r="AM1434">
        <v>31.433498049498699</v>
      </c>
      <c r="AN1434">
        <v>25.588315618051102</v>
      </c>
      <c r="AO1434">
        <v>11.4482926529989</v>
      </c>
      <c r="AP1434">
        <v>17.804911363966902</v>
      </c>
      <c r="AQ1434">
        <v>26.519342026823001</v>
      </c>
      <c r="AR1434">
        <v>20.552369910586901</v>
      </c>
      <c r="AS1434">
        <v>14.9036115503666</v>
      </c>
      <c r="AT1434">
        <v>22.8573188266916</v>
      </c>
      <c r="AU1434">
        <v>32.937958795750198</v>
      </c>
      <c r="AV1434">
        <v>26.340235553752802</v>
      </c>
      <c r="AW1434">
        <v>11.5906067885483</v>
      </c>
      <c r="AX1434">
        <v>18.0971716242843</v>
      </c>
      <c r="AY1434">
        <v>25.840845447387998</v>
      </c>
      <c r="AZ1434">
        <v>20.5414295194226</v>
      </c>
      <c r="BA1434">
        <v>11.8269327631977</v>
      </c>
      <c r="BB1434">
        <v>20.330983273100699</v>
      </c>
      <c r="BC1434">
        <v>31.113255880490499</v>
      </c>
      <c r="BD1434">
        <v>24.796262559845399</v>
      </c>
      <c r="BE1434">
        <v>8.9353339188648206</v>
      </c>
      <c r="BF1434">
        <v>16.840965982300901</v>
      </c>
      <c r="BG1434">
        <v>29.140997130364799</v>
      </c>
      <c r="BH1434">
        <v>26.465729412283199</v>
      </c>
      <c r="BI1434">
        <v>14.2199620413313</v>
      </c>
      <c r="BJ1434">
        <v>24.088428901974499</v>
      </c>
      <c r="BK1434">
        <v>37.7675629732746</v>
      </c>
      <c r="BL1434">
        <v>28.231157123872102</v>
      </c>
    </row>
    <row r="1435" spans="1:64" x14ac:dyDescent="0.25">
      <c r="A1435" s="15" t="str">
        <f t="shared" si="44"/>
        <v>Brokered Dep / Liab--38898</v>
      </c>
      <c r="B1435" s="15" t="str">
        <f t="shared" si="45"/>
        <v>Brokered Dep / Liab</v>
      </c>
      <c r="C1435">
        <v>19</v>
      </c>
      <c r="D1435" s="22">
        <v>38898</v>
      </c>
      <c r="E1435">
        <v>0</v>
      </c>
      <c r="F1435">
        <v>0</v>
      </c>
      <c r="G1435">
        <v>3.2240234585043499</v>
      </c>
      <c r="H1435">
        <v>3.1685948169806499</v>
      </c>
      <c r="I1435">
        <v>0</v>
      </c>
      <c r="J1435">
        <v>0</v>
      </c>
      <c r="K1435">
        <v>4.8836393315748401</v>
      </c>
      <c r="L1435">
        <v>3.6833533968846801</v>
      </c>
      <c r="M1435">
        <v>0</v>
      </c>
      <c r="N1435">
        <v>0</v>
      </c>
      <c r="O1435">
        <v>2.8834411913905198</v>
      </c>
      <c r="P1435">
        <v>3.0035879976822102</v>
      </c>
      <c r="Q1435">
        <v>0</v>
      </c>
      <c r="R1435">
        <v>0</v>
      </c>
      <c r="S1435">
        <v>1.23266323827334</v>
      </c>
      <c r="T1435">
        <v>1.55616247776365</v>
      </c>
      <c r="U1435">
        <v>0</v>
      </c>
      <c r="V1435">
        <v>9.8328416912487698E-2</v>
      </c>
      <c r="W1435">
        <v>5.9050709568317403</v>
      </c>
      <c r="X1435">
        <v>4.3825866917848604</v>
      </c>
      <c r="Y1435">
        <v>0</v>
      </c>
      <c r="Z1435">
        <v>0</v>
      </c>
      <c r="AA1435">
        <v>3.2900661921423202</v>
      </c>
      <c r="AB1435">
        <v>2.49044923628905</v>
      </c>
      <c r="AC1435">
        <v>0</v>
      </c>
      <c r="AD1435">
        <v>0</v>
      </c>
      <c r="AE1435">
        <v>2.1801759063360202</v>
      </c>
      <c r="AF1435">
        <v>2.9861976771748</v>
      </c>
      <c r="AG1435">
        <v>0</v>
      </c>
      <c r="AH1435">
        <v>0</v>
      </c>
      <c r="AI1435">
        <v>2.9183271312341401</v>
      </c>
      <c r="AJ1435">
        <v>2.64197505856154</v>
      </c>
      <c r="AK1435">
        <v>0</v>
      </c>
      <c r="AL1435">
        <v>1.05816026876307</v>
      </c>
      <c r="AM1435">
        <v>6.5315147104317104</v>
      </c>
      <c r="AN1435">
        <v>5.0936029958394702</v>
      </c>
      <c r="AO1435">
        <v>0</v>
      </c>
      <c r="AP1435">
        <v>0</v>
      </c>
      <c r="AQ1435">
        <v>3.1931459276506602</v>
      </c>
      <c r="AR1435">
        <v>2.5208914131562898</v>
      </c>
      <c r="AS1435">
        <v>0</v>
      </c>
      <c r="AT1435">
        <v>1.1134328582108199</v>
      </c>
      <c r="AU1435">
        <v>6.6435957687885399</v>
      </c>
      <c r="AV1435">
        <v>4.9267035643883004</v>
      </c>
      <c r="AW1435">
        <v>0</v>
      </c>
      <c r="AX1435">
        <v>0</v>
      </c>
      <c r="AY1435">
        <v>2.6213188162556298</v>
      </c>
      <c r="AZ1435">
        <v>2.5930579382024002</v>
      </c>
      <c r="BA1435">
        <v>0</v>
      </c>
      <c r="BB1435">
        <v>0</v>
      </c>
      <c r="BC1435">
        <v>6.7566935992578996</v>
      </c>
      <c r="BD1435">
        <v>5.0550240646985296</v>
      </c>
      <c r="BE1435">
        <v>0</v>
      </c>
      <c r="BF1435">
        <v>0</v>
      </c>
      <c r="BG1435">
        <v>1.7769880444231201</v>
      </c>
      <c r="BH1435">
        <v>2.18216619971885</v>
      </c>
      <c r="BI1435">
        <v>0</v>
      </c>
      <c r="BJ1435">
        <v>2.1841661055783201</v>
      </c>
      <c r="BK1435">
        <v>12.232553555390901</v>
      </c>
      <c r="BL1435">
        <v>7.3789241089236803</v>
      </c>
    </row>
    <row r="1436" spans="1:64" x14ac:dyDescent="0.25">
      <c r="A1436" s="15" t="str">
        <f t="shared" si="44"/>
        <v>Liquid Assets / Assets--38898</v>
      </c>
      <c r="B1436" s="15" t="str">
        <f t="shared" si="45"/>
        <v>Liquid Assets / Assets</v>
      </c>
      <c r="C1436">
        <v>20</v>
      </c>
      <c r="D1436" s="22">
        <v>38898</v>
      </c>
      <c r="E1436">
        <v>7.6460106193776003</v>
      </c>
      <c r="F1436">
        <v>13.0173726063129</v>
      </c>
      <c r="G1436">
        <v>21.744166135491302</v>
      </c>
      <c r="H1436">
        <v>16.874462512944799</v>
      </c>
      <c r="I1436">
        <v>6.5419888481598303</v>
      </c>
      <c r="J1436">
        <v>11.835102790609699</v>
      </c>
      <c r="K1436">
        <v>20.02987405108</v>
      </c>
      <c r="L1436">
        <v>14.5170227032096</v>
      </c>
      <c r="M1436">
        <v>7.4125871122775902</v>
      </c>
      <c r="N1436">
        <v>13.831221087243099</v>
      </c>
      <c r="O1436">
        <v>23.773738312329399</v>
      </c>
      <c r="P1436">
        <v>16.967738803708698</v>
      </c>
      <c r="Q1436">
        <v>13.701872003638</v>
      </c>
      <c r="R1436">
        <v>21.075415226913599</v>
      </c>
      <c r="S1436">
        <v>27.764225868593599</v>
      </c>
      <c r="T1436">
        <v>22.057125424621201</v>
      </c>
      <c r="U1436">
        <v>6.6485929018273398</v>
      </c>
      <c r="V1436">
        <v>11.835102790609699</v>
      </c>
      <c r="W1436">
        <v>19.9221973358482</v>
      </c>
      <c r="X1436">
        <v>14.532602632043</v>
      </c>
      <c r="Y1436">
        <v>8.3769079949767402</v>
      </c>
      <c r="Z1436">
        <v>13.3873542050338</v>
      </c>
      <c r="AA1436">
        <v>21.7576583836405</v>
      </c>
      <c r="AB1436">
        <v>16.4437615578966</v>
      </c>
      <c r="AC1436">
        <v>4.1306034298550403</v>
      </c>
      <c r="AD1436">
        <v>7.5066090675142796</v>
      </c>
      <c r="AE1436">
        <v>15.604928350358501</v>
      </c>
      <c r="AF1436">
        <v>11.208792886430199</v>
      </c>
      <c r="AG1436">
        <v>5.2958250977715702</v>
      </c>
      <c r="AH1436">
        <v>9.5691925211001791</v>
      </c>
      <c r="AI1436">
        <v>16.6974403283123</v>
      </c>
      <c r="AJ1436">
        <v>13.428214070279299</v>
      </c>
      <c r="AK1436">
        <v>8.8535044677657808</v>
      </c>
      <c r="AL1436">
        <v>16.379063619413099</v>
      </c>
      <c r="AM1436">
        <v>23.418876881152499</v>
      </c>
      <c r="AN1436">
        <v>16.9204920920617</v>
      </c>
      <c r="AO1436">
        <v>6.0869037516855196</v>
      </c>
      <c r="AP1436">
        <v>11.9835015621212</v>
      </c>
      <c r="AQ1436">
        <v>20.6513491867019</v>
      </c>
      <c r="AR1436">
        <v>14.920735977829599</v>
      </c>
      <c r="AS1436">
        <v>5.8396543623567903</v>
      </c>
      <c r="AT1436">
        <v>10.0460757721129</v>
      </c>
      <c r="AU1436">
        <v>17.678650241352599</v>
      </c>
      <c r="AV1436">
        <v>12.1901755593203</v>
      </c>
      <c r="AW1436">
        <v>7.54510288286665</v>
      </c>
      <c r="AX1436">
        <v>13.6531353776787</v>
      </c>
      <c r="AY1436">
        <v>23.4709062272727</v>
      </c>
      <c r="AZ1436">
        <v>16.072800237358699</v>
      </c>
      <c r="BA1436">
        <v>7.4093509928415999</v>
      </c>
      <c r="BB1436">
        <v>11.645047830275301</v>
      </c>
      <c r="BC1436">
        <v>19.5352676290623</v>
      </c>
      <c r="BD1436">
        <v>14.4855030634283</v>
      </c>
      <c r="BE1436">
        <v>7.9835741541431702</v>
      </c>
      <c r="BF1436">
        <v>16.047974898872699</v>
      </c>
      <c r="BG1436">
        <v>27.462607059625199</v>
      </c>
      <c r="BH1436">
        <v>22.5431184888138</v>
      </c>
      <c r="BI1436">
        <v>6.5572727389008598</v>
      </c>
      <c r="BJ1436">
        <v>10.152555365072001</v>
      </c>
      <c r="BK1436">
        <v>18.111744749565801</v>
      </c>
      <c r="BL1436">
        <v>14.1957342949568</v>
      </c>
    </row>
    <row r="1437" spans="1:64" x14ac:dyDescent="0.25">
      <c r="A1437" s="15" t="str">
        <f t="shared" si="44"/>
        <v>Net Loan Growth (last 4 qtrs)--38898</v>
      </c>
      <c r="B1437" s="15" t="str">
        <f t="shared" si="45"/>
        <v>Net Loan Growth (last 4 qtrs)</v>
      </c>
      <c r="C1437">
        <v>21</v>
      </c>
      <c r="D1437" s="22">
        <v>38898</v>
      </c>
      <c r="E1437">
        <v>4.51</v>
      </c>
      <c r="F1437">
        <v>8.8800000000000008</v>
      </c>
      <c r="G1437">
        <v>12.9</v>
      </c>
      <c r="H1437">
        <v>14.0978481012658</v>
      </c>
      <c r="I1437">
        <v>2.81</v>
      </c>
      <c r="J1437">
        <v>8.1999999999999993</v>
      </c>
      <c r="K1437">
        <v>13.93</v>
      </c>
      <c r="L1437">
        <v>9.8191040843214807</v>
      </c>
      <c r="M1437">
        <v>2.5074999999999998</v>
      </c>
      <c r="N1437">
        <v>8.8000000000000007</v>
      </c>
      <c r="O1437">
        <v>17.3</v>
      </c>
      <c r="P1437">
        <v>13.399245495495499</v>
      </c>
      <c r="Q1437">
        <v>1.03</v>
      </c>
      <c r="R1437">
        <v>3.17</v>
      </c>
      <c r="S1437">
        <v>7.63</v>
      </c>
      <c r="T1437">
        <v>5.6891304347826104</v>
      </c>
      <c r="U1437">
        <v>2.16</v>
      </c>
      <c r="V1437">
        <v>7.43</v>
      </c>
      <c r="W1437">
        <v>13.49</v>
      </c>
      <c r="X1437">
        <v>9.0905515587530008</v>
      </c>
      <c r="Y1437">
        <v>2.73</v>
      </c>
      <c r="Z1437">
        <v>9.0250000000000004</v>
      </c>
      <c r="AA1437">
        <v>15.85</v>
      </c>
      <c r="AB1437">
        <v>16.5005128205128</v>
      </c>
      <c r="AC1437">
        <v>5.8949999999999996</v>
      </c>
      <c r="AD1437">
        <v>10.85</v>
      </c>
      <c r="AE1437">
        <v>14</v>
      </c>
      <c r="AF1437">
        <v>12.326631578947399</v>
      </c>
      <c r="AG1437">
        <v>5.35</v>
      </c>
      <c r="AH1437">
        <v>10.01</v>
      </c>
      <c r="AI1437">
        <v>17.11</v>
      </c>
      <c r="AJ1437">
        <v>15.689882352941201</v>
      </c>
      <c r="AK1437">
        <v>1.8</v>
      </c>
      <c r="AL1437">
        <v>6.1150000000000002</v>
      </c>
      <c r="AM1437">
        <v>12.375</v>
      </c>
      <c r="AN1437">
        <v>8.8562121212121205</v>
      </c>
      <c r="AO1437">
        <v>3.4849999999999999</v>
      </c>
      <c r="AP1437">
        <v>8.0150000000000006</v>
      </c>
      <c r="AQ1437">
        <v>13.115</v>
      </c>
      <c r="AR1437">
        <v>8.7595481927710797</v>
      </c>
      <c r="AS1437">
        <v>4.3899999999999997</v>
      </c>
      <c r="AT1437">
        <v>10.085000000000001</v>
      </c>
      <c r="AU1437">
        <v>16.579999999999998</v>
      </c>
      <c r="AV1437">
        <v>12.4227330508475</v>
      </c>
      <c r="AW1437">
        <v>1.38</v>
      </c>
      <c r="AX1437">
        <v>6.835</v>
      </c>
      <c r="AY1437">
        <v>12.2125</v>
      </c>
      <c r="AZ1437">
        <v>6.9967901234567904</v>
      </c>
      <c r="BA1437">
        <v>2.3525</v>
      </c>
      <c r="BB1437">
        <v>8.9049999999999994</v>
      </c>
      <c r="BC1437">
        <v>16.22</v>
      </c>
      <c r="BD1437">
        <v>10.414041095890401</v>
      </c>
      <c r="BE1437">
        <v>-3.4824999999999999</v>
      </c>
      <c r="BF1437">
        <v>3.4049999999999998</v>
      </c>
      <c r="BG1437">
        <v>7.8550000000000004</v>
      </c>
      <c r="BH1437">
        <v>7.2042857142857102</v>
      </c>
      <c r="BI1437">
        <v>0.74</v>
      </c>
      <c r="BJ1437">
        <v>8.1</v>
      </c>
      <c r="BK1437">
        <v>13.49</v>
      </c>
      <c r="BL1437">
        <v>10.441652173913001</v>
      </c>
    </row>
    <row r="1438" spans="1:64" x14ac:dyDescent="0.25">
      <c r="A1438" s="15" t="str">
        <f t="shared" si="44"/>
        <v>Banks w/ Loan Growth (last 4 qtrs)--38898</v>
      </c>
      <c r="B1438" s="15" t="str">
        <f t="shared" si="45"/>
        <v>Banks w/ Loan Growth (last 4 qtrs)</v>
      </c>
      <c r="C1438">
        <v>22</v>
      </c>
      <c r="D1438" s="22">
        <v>38898</v>
      </c>
      <c r="F1438">
        <v>90</v>
      </c>
      <c r="J1438">
        <v>83.014048531289902</v>
      </c>
      <c r="N1438">
        <v>80.272836699210899</v>
      </c>
      <c r="R1438">
        <v>82.608695652173907</v>
      </c>
      <c r="V1438">
        <v>79.676674364896101</v>
      </c>
      <c r="Z1438">
        <v>82.278481012658204</v>
      </c>
      <c r="AD1438">
        <v>92.631578947368396</v>
      </c>
      <c r="AH1438">
        <v>88.3720930232558</v>
      </c>
      <c r="AI1438"/>
      <c r="AK1438"/>
      <c r="AL1438">
        <v>86.363636363636402</v>
      </c>
      <c r="AP1438">
        <v>85.7988165680473</v>
      </c>
      <c r="AT1438">
        <v>89.049586776859499</v>
      </c>
      <c r="AX1438">
        <v>83.734939759036095</v>
      </c>
      <c r="BB1438">
        <v>78.807947019867598</v>
      </c>
      <c r="BF1438">
        <v>54.545454545454497</v>
      </c>
      <c r="BJ1438">
        <v>74.193548387096797</v>
      </c>
    </row>
    <row r="1439" spans="1:64" x14ac:dyDescent="0.25">
      <c r="A1439" s="15" t="str">
        <f t="shared" si="44"/>
        <v>Equity / Assets--38990</v>
      </c>
      <c r="B1439" s="15" t="str">
        <f t="shared" si="45"/>
        <v>Equity / Assets</v>
      </c>
      <c r="C1439">
        <v>1</v>
      </c>
      <c r="D1439" s="22">
        <v>38990</v>
      </c>
      <c r="E1439">
        <v>9.2019567096964998</v>
      </c>
      <c r="F1439">
        <v>10.2286140485039</v>
      </c>
      <c r="G1439">
        <v>11.655173431682501</v>
      </c>
      <c r="H1439">
        <v>11.7880431807988</v>
      </c>
      <c r="I1439">
        <v>8.6387366382306503</v>
      </c>
      <c r="J1439">
        <v>10.141417614845</v>
      </c>
      <c r="K1439">
        <v>12.0313963458416</v>
      </c>
      <c r="L1439">
        <v>10.893012631711899</v>
      </c>
      <c r="M1439">
        <v>8.5110879103715096</v>
      </c>
      <c r="N1439">
        <v>9.9806814546930802</v>
      </c>
      <c r="O1439">
        <v>12.6503663755503</v>
      </c>
      <c r="P1439">
        <v>11.6268143281667</v>
      </c>
      <c r="Q1439">
        <v>9.6421996932289904</v>
      </c>
      <c r="R1439">
        <v>10.7462499552501</v>
      </c>
      <c r="S1439">
        <v>11.7524987387848</v>
      </c>
      <c r="T1439">
        <v>11.3327973726492</v>
      </c>
      <c r="U1439">
        <v>8.4871076428112797</v>
      </c>
      <c r="V1439">
        <v>9.9790306308127708</v>
      </c>
      <c r="W1439">
        <v>11.8180863141896</v>
      </c>
      <c r="X1439">
        <v>10.7080862744531</v>
      </c>
      <c r="Y1439">
        <v>8.7655377951103102</v>
      </c>
      <c r="Z1439">
        <v>10.2868990307835</v>
      </c>
      <c r="AA1439">
        <v>11.5045584757118</v>
      </c>
      <c r="AB1439">
        <v>11.785114002989401</v>
      </c>
      <c r="AC1439">
        <v>8.4647496050808595</v>
      </c>
      <c r="AD1439">
        <v>9.82488698035238</v>
      </c>
      <c r="AE1439">
        <v>11.445177166029101</v>
      </c>
      <c r="AF1439">
        <v>10.333267867658501</v>
      </c>
      <c r="AG1439">
        <v>9.4863115232116009</v>
      </c>
      <c r="AH1439">
        <v>11.510138202360499</v>
      </c>
      <c r="AI1439">
        <v>15.3563626288138</v>
      </c>
      <c r="AJ1439">
        <v>12.947269929265801</v>
      </c>
      <c r="AK1439">
        <v>8.3276521759582902</v>
      </c>
      <c r="AL1439">
        <v>9.8067540089891096</v>
      </c>
      <c r="AM1439">
        <v>11.593264942469199</v>
      </c>
      <c r="AN1439">
        <v>10.659297730316499</v>
      </c>
      <c r="AO1439">
        <v>8.8598754238791901</v>
      </c>
      <c r="AP1439">
        <v>10.373986129118</v>
      </c>
      <c r="AQ1439">
        <v>12.7492983525794</v>
      </c>
      <c r="AR1439">
        <v>11.073795580917899</v>
      </c>
      <c r="AS1439">
        <v>8.40273862263391</v>
      </c>
      <c r="AT1439">
        <v>9.6884842162255005</v>
      </c>
      <c r="AU1439">
        <v>11.3599871547848</v>
      </c>
      <c r="AV1439">
        <v>10.2991984979032</v>
      </c>
      <c r="AW1439">
        <v>8.1254423213021898</v>
      </c>
      <c r="AX1439">
        <v>9.7465135988905196</v>
      </c>
      <c r="AY1439">
        <v>11.3599871547848</v>
      </c>
      <c r="AZ1439">
        <v>10.591005145360599</v>
      </c>
      <c r="BA1439">
        <v>8.83221864285753</v>
      </c>
      <c r="BB1439">
        <v>10.0173063218976</v>
      </c>
      <c r="BC1439">
        <v>12.5600755235153</v>
      </c>
      <c r="BD1439">
        <v>11.3827686625126</v>
      </c>
      <c r="BE1439">
        <v>9.0608219969609305</v>
      </c>
      <c r="BF1439">
        <v>11.470302728233101</v>
      </c>
      <c r="BG1439">
        <v>15.8861109810064</v>
      </c>
      <c r="BH1439">
        <v>16.0239259782937</v>
      </c>
      <c r="BI1439">
        <v>8.5378157378317194</v>
      </c>
      <c r="BJ1439">
        <v>9.8611782488956194</v>
      </c>
      <c r="BK1439">
        <v>11.594056819176499</v>
      </c>
      <c r="BL1439">
        <v>11.1540713716848</v>
      </c>
    </row>
    <row r="1440" spans="1:64" x14ac:dyDescent="0.25">
      <c r="A1440" s="15" t="str">
        <f t="shared" si="44"/>
        <v>Total Risk Based Capital Ratio--38990</v>
      </c>
      <c r="B1440" s="15" t="str">
        <f t="shared" si="45"/>
        <v>Total Risk Based Capital Ratio</v>
      </c>
      <c r="C1440">
        <v>2</v>
      </c>
      <c r="D1440" s="22">
        <v>38990</v>
      </c>
      <c r="E1440">
        <v>12.36</v>
      </c>
      <c r="F1440">
        <v>14.515000000000001</v>
      </c>
      <c r="G1440">
        <v>16.809999999999999</v>
      </c>
      <c r="H1440">
        <v>18.028874999999999</v>
      </c>
      <c r="I1440">
        <v>11.7775</v>
      </c>
      <c r="J1440">
        <v>13.95</v>
      </c>
      <c r="K1440">
        <v>17.59</v>
      </c>
      <c r="L1440">
        <v>15.5729634464752</v>
      </c>
      <c r="M1440">
        <v>11.97</v>
      </c>
      <c r="N1440">
        <v>14.46</v>
      </c>
      <c r="O1440">
        <v>19.392499999999998</v>
      </c>
      <c r="P1440">
        <v>17.846375342465802</v>
      </c>
      <c r="Q1440">
        <v>14.49</v>
      </c>
      <c r="R1440">
        <v>15.34</v>
      </c>
      <c r="S1440">
        <v>18.965</v>
      </c>
      <c r="T1440">
        <v>17.5539130434783</v>
      </c>
      <c r="U1440">
        <v>11.605</v>
      </c>
      <c r="V1440">
        <v>13.44</v>
      </c>
      <c r="W1440">
        <v>16.61</v>
      </c>
      <c r="X1440">
        <v>15.0600947867299</v>
      </c>
      <c r="Y1440">
        <v>12.102499999999999</v>
      </c>
      <c r="Z1440">
        <v>14.255000000000001</v>
      </c>
      <c r="AA1440">
        <v>17.829999999999998</v>
      </c>
      <c r="AB1440">
        <v>18.060749999999999</v>
      </c>
      <c r="AC1440">
        <v>10.935</v>
      </c>
      <c r="AD1440">
        <v>12.94</v>
      </c>
      <c r="AE1440">
        <v>16.585000000000001</v>
      </c>
      <c r="AF1440">
        <v>14.975052631578899</v>
      </c>
      <c r="AG1440">
        <v>12.34</v>
      </c>
      <c r="AH1440">
        <v>16.23</v>
      </c>
      <c r="AI1440">
        <v>21.98</v>
      </c>
      <c r="AJ1440">
        <v>18.3772941176471</v>
      </c>
      <c r="AK1440">
        <v>12.35</v>
      </c>
      <c r="AL1440">
        <v>14.52</v>
      </c>
      <c r="AM1440">
        <v>18.77</v>
      </c>
      <c r="AN1440">
        <v>16.0275757575758</v>
      </c>
      <c r="AO1440">
        <v>11.945</v>
      </c>
      <c r="AP1440">
        <v>14.77</v>
      </c>
      <c r="AQ1440">
        <v>18.934999999999999</v>
      </c>
      <c r="AR1440">
        <v>16.228491124260401</v>
      </c>
      <c r="AS1440">
        <v>11.27</v>
      </c>
      <c r="AT1440">
        <v>12.8</v>
      </c>
      <c r="AU1440">
        <v>15.47</v>
      </c>
      <c r="AV1440">
        <v>14.0558351409978</v>
      </c>
      <c r="AW1440">
        <v>12.26</v>
      </c>
      <c r="AX1440">
        <v>14.85</v>
      </c>
      <c r="AY1440">
        <v>17.920000000000002</v>
      </c>
      <c r="AZ1440">
        <v>16.3009202453988</v>
      </c>
      <c r="BA1440">
        <v>11.53</v>
      </c>
      <c r="BB1440">
        <v>13.44</v>
      </c>
      <c r="BC1440">
        <v>16.3</v>
      </c>
      <c r="BD1440">
        <v>15.4941726618705</v>
      </c>
      <c r="BE1440">
        <v>13.324999999999999</v>
      </c>
      <c r="BF1440">
        <v>15.365</v>
      </c>
      <c r="BG1440">
        <v>23.9025</v>
      </c>
      <c r="BH1440">
        <v>29.5532608695652</v>
      </c>
      <c r="BI1440">
        <v>11.025</v>
      </c>
      <c r="BJ1440">
        <v>12.95</v>
      </c>
      <c r="BK1440">
        <v>15.51</v>
      </c>
      <c r="BL1440">
        <v>14.856393442623</v>
      </c>
    </row>
    <row r="1441" spans="1:64" x14ac:dyDescent="0.25">
      <c r="A1441" s="15" t="str">
        <f t="shared" si="44"/>
        <v>Tier 1 Leverage Ratio--38990</v>
      </c>
      <c r="B1441" s="15" t="str">
        <f t="shared" si="45"/>
        <v>Tier 1 Leverage Ratio</v>
      </c>
      <c r="C1441">
        <v>3</v>
      </c>
      <c r="D1441" s="22">
        <v>38990</v>
      </c>
      <c r="E1441">
        <v>8.9499999999999993</v>
      </c>
      <c r="F1441">
        <v>10.195</v>
      </c>
      <c r="G1441">
        <v>11.092499999999999</v>
      </c>
      <c r="H1441">
        <v>11.737500000000001</v>
      </c>
      <c r="I1441">
        <v>8.5399999999999991</v>
      </c>
      <c r="J1441">
        <v>9.8699999999999992</v>
      </c>
      <c r="K1441">
        <v>11.782500000000001</v>
      </c>
      <c r="L1441">
        <v>10.761279373368099</v>
      </c>
      <c r="M1441">
        <v>8.42</v>
      </c>
      <c r="N1441">
        <v>9.7249999999999996</v>
      </c>
      <c r="O1441">
        <v>12.24</v>
      </c>
      <c r="P1441">
        <v>11.4931712328767</v>
      </c>
      <c r="Q1441">
        <v>9.5399999999999991</v>
      </c>
      <c r="R1441">
        <v>10.55</v>
      </c>
      <c r="S1441">
        <v>11.82</v>
      </c>
      <c r="T1441">
        <v>11.369565217391299</v>
      </c>
      <c r="U1441">
        <v>8.5024999999999995</v>
      </c>
      <c r="V1441">
        <v>9.7650000000000006</v>
      </c>
      <c r="W1441">
        <v>11.487500000000001</v>
      </c>
      <c r="X1441">
        <v>10.5254265402844</v>
      </c>
      <c r="Y1441">
        <v>8.7025000000000006</v>
      </c>
      <c r="Z1441">
        <v>10.135</v>
      </c>
      <c r="AA1441">
        <v>11.637499999999999</v>
      </c>
      <c r="AB1441">
        <v>12.108124999999999</v>
      </c>
      <c r="AC1441">
        <v>8.06</v>
      </c>
      <c r="AD1441">
        <v>9.44</v>
      </c>
      <c r="AE1441">
        <v>11.33</v>
      </c>
      <c r="AF1441">
        <v>10.162421052631601</v>
      </c>
      <c r="AG1441">
        <v>9.35</v>
      </c>
      <c r="AH1441">
        <v>11.31</v>
      </c>
      <c r="AI1441">
        <v>15</v>
      </c>
      <c r="AJ1441">
        <v>12.8370588235294</v>
      </c>
      <c r="AK1441">
        <v>8.3725000000000005</v>
      </c>
      <c r="AL1441">
        <v>9.65</v>
      </c>
      <c r="AM1441">
        <v>11.615</v>
      </c>
      <c r="AN1441">
        <v>10.6566666666667</v>
      </c>
      <c r="AO1441">
        <v>8.6724999999999994</v>
      </c>
      <c r="AP1441">
        <v>10.25</v>
      </c>
      <c r="AQ1441">
        <v>12.654999999999999</v>
      </c>
      <c r="AR1441">
        <v>11.0262130177515</v>
      </c>
      <c r="AS1441">
        <v>8.41</v>
      </c>
      <c r="AT1441">
        <v>9.43</v>
      </c>
      <c r="AU1441">
        <v>11.09</v>
      </c>
      <c r="AV1441">
        <v>10.1126898047722</v>
      </c>
      <c r="AW1441">
        <v>8.25</v>
      </c>
      <c r="AX1441">
        <v>9.59</v>
      </c>
      <c r="AY1441">
        <v>11.22</v>
      </c>
      <c r="AZ1441">
        <v>10.471717791411001</v>
      </c>
      <c r="BA1441">
        <v>8.83</v>
      </c>
      <c r="BB1441">
        <v>9.7799999999999994</v>
      </c>
      <c r="BC1441">
        <v>11.64</v>
      </c>
      <c r="BD1441">
        <v>11.131942446043199</v>
      </c>
      <c r="BE1441">
        <v>9.1325000000000003</v>
      </c>
      <c r="BF1441">
        <v>11.23</v>
      </c>
      <c r="BG1441">
        <v>15.9575</v>
      </c>
      <c r="BH1441">
        <v>16.037608695652199</v>
      </c>
      <c r="BI1441">
        <v>8.68</v>
      </c>
      <c r="BJ1441">
        <v>9.7449999999999992</v>
      </c>
      <c r="BK1441">
        <v>11.115</v>
      </c>
      <c r="BL1441">
        <v>11.11</v>
      </c>
    </row>
    <row r="1442" spans="1:64" x14ac:dyDescent="0.25">
      <c r="A1442" s="15" t="str">
        <f t="shared" si="44"/>
        <v>ALLL / Nonaccrual Loans--38990</v>
      </c>
      <c r="B1442" s="15" t="str">
        <f t="shared" si="45"/>
        <v>ALLL / Nonaccrual Loans</v>
      </c>
      <c r="C1442">
        <v>4</v>
      </c>
      <c r="D1442" s="22">
        <v>38990</v>
      </c>
      <c r="E1442">
        <v>133.71330031835899</v>
      </c>
      <c r="F1442">
        <v>298.95833333333297</v>
      </c>
      <c r="G1442">
        <v>829.73456790123498</v>
      </c>
      <c r="H1442">
        <v>12994.1904398607</v>
      </c>
      <c r="I1442">
        <v>112.377317707454</v>
      </c>
      <c r="J1442">
        <v>234.61538461538501</v>
      </c>
      <c r="K1442">
        <v>711.88712522045898</v>
      </c>
      <c r="L1442">
        <v>1127.9241931920001</v>
      </c>
      <c r="M1442">
        <v>135.06028292525599</v>
      </c>
      <c r="N1442">
        <v>300</v>
      </c>
      <c r="O1442">
        <v>818.14447083517496</v>
      </c>
      <c r="P1442">
        <v>1135.6940713829199</v>
      </c>
      <c r="Q1442">
        <v>145.67241046053999</v>
      </c>
      <c r="R1442">
        <v>278.19587368845799</v>
      </c>
      <c r="S1442">
        <v>771.46111266598302</v>
      </c>
      <c r="T1442">
        <v>1289.1282358861399</v>
      </c>
      <c r="U1442">
        <v>106.51595496338599</v>
      </c>
      <c r="V1442">
        <v>208.085763904939</v>
      </c>
      <c r="W1442">
        <v>649.54879679144403</v>
      </c>
      <c r="X1442">
        <v>858.52836783144301</v>
      </c>
      <c r="Y1442">
        <v>129.41176470588201</v>
      </c>
      <c r="Z1442">
        <v>313.461538461538</v>
      </c>
      <c r="AA1442">
        <v>963.63636363636397</v>
      </c>
      <c r="AB1442">
        <v>13614.957017168001</v>
      </c>
      <c r="AC1442">
        <v>155.952040290734</v>
      </c>
      <c r="AD1442">
        <v>315.66959360268402</v>
      </c>
      <c r="AE1442">
        <v>901.402070750647</v>
      </c>
      <c r="AF1442">
        <v>2198.47481497425</v>
      </c>
      <c r="AG1442">
        <v>154.57161125319701</v>
      </c>
      <c r="AH1442">
        <v>438.72845831392601</v>
      </c>
      <c r="AI1442">
        <v>946.66519837171199</v>
      </c>
      <c r="AJ1442">
        <v>2073.97657240443</v>
      </c>
      <c r="AK1442">
        <v>83.946753721736798</v>
      </c>
      <c r="AL1442">
        <v>156.405861593574</v>
      </c>
      <c r="AM1442">
        <v>429.15306890925098</v>
      </c>
      <c r="AN1442">
        <v>556.59185694373298</v>
      </c>
      <c r="AO1442">
        <v>119.10284148957</v>
      </c>
      <c r="AP1442">
        <v>254.93968907540801</v>
      </c>
      <c r="AQ1442">
        <v>708.57142857142799</v>
      </c>
      <c r="AR1442">
        <v>1259.0808793318099</v>
      </c>
      <c r="AS1442">
        <v>112.482302343848</v>
      </c>
      <c r="AT1442">
        <v>231.64556962025301</v>
      </c>
      <c r="AU1442">
        <v>662.701513314473</v>
      </c>
      <c r="AV1442">
        <v>1069.1669039434701</v>
      </c>
      <c r="AW1442">
        <v>100.996253994027</v>
      </c>
      <c r="AX1442">
        <v>236.84485217365699</v>
      </c>
      <c r="AY1442">
        <v>805.36763823917499</v>
      </c>
      <c r="AZ1442">
        <v>1094.37618313085</v>
      </c>
      <c r="BA1442">
        <v>106.00930082073</v>
      </c>
      <c r="BB1442">
        <v>204.231075146108</v>
      </c>
      <c r="BC1442">
        <v>784.14543997149997</v>
      </c>
      <c r="BD1442">
        <v>1259.82726529917</v>
      </c>
      <c r="BE1442">
        <v>108.474385014669</v>
      </c>
      <c r="BF1442">
        <v>213.935230618253</v>
      </c>
      <c r="BG1442">
        <v>1579.1496113098499</v>
      </c>
      <c r="BH1442">
        <v>2741.39639080197</v>
      </c>
      <c r="BI1442">
        <v>94.762351469668502</v>
      </c>
      <c r="BJ1442">
        <v>184.730538922156</v>
      </c>
      <c r="BK1442">
        <v>557.77639296187704</v>
      </c>
      <c r="BL1442">
        <v>1062.7121222063099</v>
      </c>
    </row>
    <row r="1443" spans="1:64" x14ac:dyDescent="0.25">
      <c r="A1443" s="15" t="str">
        <f t="shared" si="44"/>
        <v>[NCL + OREO] / [Total Loans + OREO]--38990</v>
      </c>
      <c r="B1443" s="15" t="str">
        <f t="shared" si="45"/>
        <v>[NCL + OREO] / [Total Loans + OREO]</v>
      </c>
      <c r="C1443">
        <v>5</v>
      </c>
      <c r="D1443" s="22">
        <v>38990</v>
      </c>
      <c r="E1443">
        <v>0.34582153811276301</v>
      </c>
      <c r="F1443">
        <v>0.83413715613013895</v>
      </c>
      <c r="G1443">
        <v>1.6354174376931601</v>
      </c>
      <c r="H1443">
        <v>1.11470836237337</v>
      </c>
      <c r="I1443">
        <v>0.24722575423616999</v>
      </c>
      <c r="J1443">
        <v>0.81835395429668201</v>
      </c>
      <c r="K1443">
        <v>1.7219208686577701</v>
      </c>
      <c r="L1443">
        <v>1.2065277322321399</v>
      </c>
      <c r="M1443">
        <v>0.14716245158647701</v>
      </c>
      <c r="N1443">
        <v>0.58539000037764999</v>
      </c>
      <c r="O1443">
        <v>1.35990140362187</v>
      </c>
      <c r="P1443">
        <v>0.94175408336431499</v>
      </c>
      <c r="Q1443">
        <v>0.77478262263185005</v>
      </c>
      <c r="R1443">
        <v>1.5154569276722101</v>
      </c>
      <c r="S1443">
        <v>2.3804051068455099</v>
      </c>
      <c r="T1443">
        <v>1.9536854003987101</v>
      </c>
      <c r="U1443">
        <v>0.27681006778470901</v>
      </c>
      <c r="V1443">
        <v>0.86940933942816201</v>
      </c>
      <c r="W1443">
        <v>1.9047060891988501</v>
      </c>
      <c r="X1443">
        <v>1.29061794175602</v>
      </c>
      <c r="Y1443">
        <v>0.189029783552778</v>
      </c>
      <c r="Z1443">
        <v>0.84498141486473199</v>
      </c>
      <c r="AA1443">
        <v>1.61618744617682</v>
      </c>
      <c r="AB1443">
        <v>1.0938569530534299</v>
      </c>
      <c r="AC1443">
        <v>0.16598586633262799</v>
      </c>
      <c r="AD1443">
        <v>0.70826306913996595</v>
      </c>
      <c r="AE1443">
        <v>1.4750419074877299</v>
      </c>
      <c r="AF1443">
        <v>0.900778055841578</v>
      </c>
      <c r="AG1443">
        <v>0.191198818366448</v>
      </c>
      <c r="AH1443">
        <v>0.61954093032703605</v>
      </c>
      <c r="AI1443">
        <v>1.6035884496776001</v>
      </c>
      <c r="AJ1443">
        <v>1.1305621098840599</v>
      </c>
      <c r="AK1443">
        <v>0.36072308625468602</v>
      </c>
      <c r="AL1443">
        <v>0.81601599945773395</v>
      </c>
      <c r="AM1443">
        <v>1.8787799990793901</v>
      </c>
      <c r="AN1443">
        <v>1.35466780722313</v>
      </c>
      <c r="AO1443">
        <v>0.22298004646810499</v>
      </c>
      <c r="AP1443">
        <v>0.78059276517066001</v>
      </c>
      <c r="AQ1443">
        <v>1.8380063861260201</v>
      </c>
      <c r="AR1443">
        <v>1.19284914275761</v>
      </c>
      <c r="AS1443">
        <v>0.305176581161057</v>
      </c>
      <c r="AT1443">
        <v>0.849920357963596</v>
      </c>
      <c r="AU1443">
        <v>1.6369922956628999</v>
      </c>
      <c r="AV1443">
        <v>1.16876961003971</v>
      </c>
      <c r="AW1443">
        <v>0.34268929503916501</v>
      </c>
      <c r="AX1443">
        <v>0.90410958904109595</v>
      </c>
      <c r="AY1443">
        <v>2.0651953836809098</v>
      </c>
      <c r="AZ1443">
        <v>1.3927477542464399</v>
      </c>
      <c r="BA1443">
        <v>0.19921906127978301</v>
      </c>
      <c r="BB1443">
        <v>0.91044366996906401</v>
      </c>
      <c r="BC1443">
        <v>1.9047060891988501</v>
      </c>
      <c r="BD1443">
        <v>1.26243415463944</v>
      </c>
      <c r="BE1443">
        <v>0.289188565002159</v>
      </c>
      <c r="BF1443">
        <v>0.97204196409258103</v>
      </c>
      <c r="BG1443">
        <v>1.8226479584316</v>
      </c>
      <c r="BH1443">
        <v>1.6040387631877999</v>
      </c>
      <c r="BI1443">
        <v>0.26922300336246702</v>
      </c>
      <c r="BJ1443">
        <v>0.82276767948021501</v>
      </c>
      <c r="BK1443">
        <v>1.6218878758176201</v>
      </c>
      <c r="BL1443">
        <v>1.2798559017439499</v>
      </c>
    </row>
    <row r="1444" spans="1:64" x14ac:dyDescent="0.25">
      <c r="A1444" s="15" t="str">
        <f t="shared" si="44"/>
        <v>[Noncurrent + Delinquent Loans] / [Capital + ALLL]--38990</v>
      </c>
      <c r="B1444" s="15" t="str">
        <f t="shared" si="45"/>
        <v>[Noncurrent + Delinquent Loans] / [Capital + ALLL]</v>
      </c>
      <c r="C1444">
        <v>6</v>
      </c>
      <c r="D1444" s="22">
        <v>38990</v>
      </c>
      <c r="E1444">
        <v>6.3436664453978597</v>
      </c>
      <c r="F1444">
        <v>11.2536886381848</v>
      </c>
      <c r="G1444">
        <v>16.897761614505999</v>
      </c>
      <c r="H1444">
        <v>12.972899517339499</v>
      </c>
      <c r="I1444">
        <v>5.61680873037366</v>
      </c>
      <c r="J1444">
        <v>11.888576515242301</v>
      </c>
      <c r="K1444">
        <v>21.336179858022401</v>
      </c>
      <c r="L1444">
        <v>14.741675264069301</v>
      </c>
      <c r="M1444">
        <v>3.2809426902116701</v>
      </c>
      <c r="N1444">
        <v>8.1423909376563195</v>
      </c>
      <c r="O1444">
        <v>15.9495073380665</v>
      </c>
      <c r="P1444">
        <v>10.977592184834601</v>
      </c>
      <c r="Q1444">
        <v>10.951697443085701</v>
      </c>
      <c r="R1444">
        <v>18.1308049535604</v>
      </c>
      <c r="S1444">
        <v>21.445401211941299</v>
      </c>
      <c r="T1444">
        <v>18.192683165647299</v>
      </c>
      <c r="U1444">
        <v>6.1798396681386096</v>
      </c>
      <c r="V1444">
        <v>13.711877674007701</v>
      </c>
      <c r="W1444">
        <v>23.3482240712327</v>
      </c>
      <c r="X1444">
        <v>15.750209563275501</v>
      </c>
      <c r="Y1444">
        <v>6.3436664453978597</v>
      </c>
      <c r="Z1444">
        <v>10.5229737684963</v>
      </c>
      <c r="AA1444">
        <v>17.920934072576198</v>
      </c>
      <c r="AB1444">
        <v>13.6032509959725</v>
      </c>
      <c r="AC1444">
        <v>4.56884240785475</v>
      </c>
      <c r="AD1444">
        <v>9.3743041638833198</v>
      </c>
      <c r="AE1444">
        <v>18.4022571144442</v>
      </c>
      <c r="AF1444">
        <v>12.646193907933499</v>
      </c>
      <c r="AG1444">
        <v>3.0739045127534301</v>
      </c>
      <c r="AH1444">
        <v>8.6568730325288605</v>
      </c>
      <c r="AI1444">
        <v>15.530225931202899</v>
      </c>
      <c r="AJ1444">
        <v>10.904696204680301</v>
      </c>
      <c r="AK1444">
        <v>8.2387730606331395</v>
      </c>
      <c r="AL1444">
        <v>15.0319875284228</v>
      </c>
      <c r="AM1444">
        <v>24.227223542913901</v>
      </c>
      <c r="AN1444">
        <v>18.265706012234499</v>
      </c>
      <c r="AO1444">
        <v>5.0566757950448</v>
      </c>
      <c r="AP1444">
        <v>11.355542529770799</v>
      </c>
      <c r="AQ1444">
        <v>19.6891680592143</v>
      </c>
      <c r="AR1444">
        <v>13.7100049684291</v>
      </c>
      <c r="AS1444">
        <v>6.4235329431187198</v>
      </c>
      <c r="AT1444">
        <v>12.9413068780136</v>
      </c>
      <c r="AU1444">
        <v>22.157263957906999</v>
      </c>
      <c r="AV1444">
        <v>15.586970035247001</v>
      </c>
      <c r="AW1444">
        <v>7.9637283871328899</v>
      </c>
      <c r="AX1444">
        <v>15.013550135501401</v>
      </c>
      <c r="AY1444">
        <v>24.617279605842</v>
      </c>
      <c r="AZ1444">
        <v>18.1612949538194</v>
      </c>
      <c r="BA1444">
        <v>4.2719530922797704</v>
      </c>
      <c r="BB1444">
        <v>13.040813825223699</v>
      </c>
      <c r="BC1444">
        <v>22.157263957906999</v>
      </c>
      <c r="BD1444">
        <v>14.538107702588601</v>
      </c>
      <c r="BE1444">
        <v>4.4444652665304902</v>
      </c>
      <c r="BF1444">
        <v>10.4779463549427</v>
      </c>
      <c r="BG1444">
        <v>17.246665908377199</v>
      </c>
      <c r="BH1444">
        <v>14.446874160647299</v>
      </c>
      <c r="BI1444">
        <v>4.3316530829186499</v>
      </c>
      <c r="BJ1444">
        <v>12.3675638874952</v>
      </c>
      <c r="BK1444">
        <v>21.879858476528899</v>
      </c>
      <c r="BL1444">
        <v>15.264722992082101</v>
      </c>
    </row>
    <row r="1445" spans="1:64" x14ac:dyDescent="0.25">
      <c r="A1445" s="15" t="str">
        <f t="shared" si="44"/>
        <v xml:space="preserve">  Ag [NCL+DQ] / [Capital + ALLL]--38990</v>
      </c>
      <c r="B1445" s="15" t="str">
        <f t="shared" si="45"/>
        <v xml:space="preserve">  Ag [NCL+DQ] / [Capital + ALLL]</v>
      </c>
      <c r="C1445">
        <v>7</v>
      </c>
      <c r="D1445" s="22">
        <v>38990</v>
      </c>
      <c r="E1445">
        <v>0</v>
      </c>
      <c r="F1445">
        <v>0</v>
      </c>
      <c r="G1445">
        <v>0.60900603202091097</v>
      </c>
      <c r="H1445">
        <v>1.11554407622858</v>
      </c>
      <c r="I1445">
        <v>0</v>
      </c>
      <c r="J1445">
        <v>0</v>
      </c>
      <c r="K1445">
        <v>1.5304817524536001</v>
      </c>
      <c r="L1445">
        <v>1.32577261937486</v>
      </c>
      <c r="M1445">
        <v>0</v>
      </c>
      <c r="N1445">
        <v>0</v>
      </c>
      <c r="O1445">
        <v>0.312671554951582</v>
      </c>
      <c r="P1445">
        <v>0.68497381652951705</v>
      </c>
      <c r="Q1445">
        <v>0</v>
      </c>
      <c r="R1445">
        <v>0</v>
      </c>
      <c r="S1445">
        <v>0</v>
      </c>
      <c r="T1445">
        <v>0</v>
      </c>
      <c r="U1445">
        <v>0</v>
      </c>
      <c r="V1445">
        <v>0</v>
      </c>
      <c r="W1445">
        <v>1.47553844140733</v>
      </c>
      <c r="X1445">
        <v>1.3107408876579301</v>
      </c>
      <c r="Y1445">
        <v>0</v>
      </c>
      <c r="Z1445">
        <v>0</v>
      </c>
      <c r="AA1445">
        <v>0.97933878137191199</v>
      </c>
      <c r="AB1445">
        <v>1.20147588373244</v>
      </c>
      <c r="AC1445">
        <v>0</v>
      </c>
      <c r="AD1445">
        <v>0.61519532451553405</v>
      </c>
      <c r="AE1445">
        <v>3.1152410816341001</v>
      </c>
      <c r="AF1445">
        <v>2.36363246445769</v>
      </c>
      <c r="AG1445">
        <v>0</v>
      </c>
      <c r="AH1445">
        <v>0.161853650225743</v>
      </c>
      <c r="AI1445">
        <v>1.25882292328565</v>
      </c>
      <c r="AJ1445">
        <v>1.4112450502113001</v>
      </c>
      <c r="AK1445">
        <v>0</v>
      </c>
      <c r="AL1445">
        <v>0</v>
      </c>
      <c r="AM1445">
        <v>1.30461006814571</v>
      </c>
      <c r="AN1445">
        <v>1.26683161539481</v>
      </c>
      <c r="AO1445">
        <v>0</v>
      </c>
      <c r="AP1445">
        <v>0.54812155367857895</v>
      </c>
      <c r="AQ1445">
        <v>3.5660835567151601</v>
      </c>
      <c r="AR1445">
        <v>2.2436516815033301</v>
      </c>
      <c r="AS1445">
        <v>0</v>
      </c>
      <c r="AT1445">
        <v>0</v>
      </c>
      <c r="AU1445">
        <v>1.2360198316614801</v>
      </c>
      <c r="AV1445">
        <v>1.1520834834931999</v>
      </c>
      <c r="AW1445">
        <v>0</v>
      </c>
      <c r="AX1445">
        <v>0</v>
      </c>
      <c r="AY1445">
        <v>0.87753894695326395</v>
      </c>
      <c r="AZ1445">
        <v>1.11048232586701</v>
      </c>
      <c r="BA1445">
        <v>0</v>
      </c>
      <c r="BB1445">
        <v>0</v>
      </c>
      <c r="BC1445">
        <v>3.0892801977139301E-2</v>
      </c>
      <c r="BD1445">
        <v>0.45190997166521901</v>
      </c>
      <c r="BE1445">
        <v>0</v>
      </c>
      <c r="BF1445">
        <v>0</v>
      </c>
      <c r="BG1445">
        <v>0.67908434192150002</v>
      </c>
      <c r="BH1445">
        <v>0.78314791361101099</v>
      </c>
      <c r="BI1445">
        <v>0</v>
      </c>
      <c r="BJ1445">
        <v>0</v>
      </c>
      <c r="BK1445">
        <v>0</v>
      </c>
      <c r="BL1445">
        <v>0.37806773547823602</v>
      </c>
    </row>
    <row r="1446" spans="1:64" x14ac:dyDescent="0.25">
      <c r="A1446" s="15" t="str">
        <f t="shared" si="44"/>
        <v xml:space="preserve">  CLD [NCL+DQ] / [Capital + ALLL]--38990</v>
      </c>
      <c r="B1446" s="15" t="str">
        <f t="shared" si="45"/>
        <v xml:space="preserve">  CLD [NCL+DQ] / [Capital + ALLL]</v>
      </c>
      <c r="C1446">
        <v>8</v>
      </c>
      <c r="D1446" s="22">
        <v>38990</v>
      </c>
      <c r="E1446">
        <v>0</v>
      </c>
      <c r="F1446">
        <v>0</v>
      </c>
      <c r="G1446">
        <v>1.5328369136961</v>
      </c>
      <c r="H1446">
        <v>1.26488406371088</v>
      </c>
      <c r="I1446">
        <v>0</v>
      </c>
      <c r="J1446">
        <v>0</v>
      </c>
      <c r="K1446">
        <v>0.89511432943992697</v>
      </c>
      <c r="L1446">
        <v>1.4897067647695701</v>
      </c>
      <c r="M1446">
        <v>0</v>
      </c>
      <c r="N1446">
        <v>0</v>
      </c>
      <c r="O1446">
        <v>0.62718580221535702</v>
      </c>
      <c r="P1446">
        <v>0.93231181280962006</v>
      </c>
      <c r="Q1446">
        <v>0</v>
      </c>
      <c r="R1446">
        <v>0</v>
      </c>
      <c r="S1446">
        <v>0</v>
      </c>
      <c r="T1446">
        <v>0.16617536336757199</v>
      </c>
      <c r="U1446">
        <v>0</v>
      </c>
      <c r="V1446">
        <v>0</v>
      </c>
      <c r="W1446">
        <v>1.4303125246814199</v>
      </c>
      <c r="X1446">
        <v>1.8367657749634301</v>
      </c>
      <c r="Y1446">
        <v>0</v>
      </c>
      <c r="Z1446">
        <v>0</v>
      </c>
      <c r="AA1446">
        <v>1.07307958828915</v>
      </c>
      <c r="AB1446">
        <v>1.1994302309715299</v>
      </c>
      <c r="AC1446">
        <v>0</v>
      </c>
      <c r="AD1446">
        <v>0</v>
      </c>
      <c r="AE1446">
        <v>0</v>
      </c>
      <c r="AF1446">
        <v>1.31663107697227</v>
      </c>
      <c r="AG1446">
        <v>0</v>
      </c>
      <c r="AH1446">
        <v>0</v>
      </c>
      <c r="AI1446">
        <v>0.240135676657311</v>
      </c>
      <c r="AJ1446">
        <v>1.7924898186349001</v>
      </c>
      <c r="AK1446">
        <v>0</v>
      </c>
      <c r="AL1446">
        <v>0</v>
      </c>
      <c r="AM1446">
        <v>1.6760588411961399</v>
      </c>
      <c r="AN1446">
        <v>1.49621256848922</v>
      </c>
      <c r="AO1446">
        <v>0</v>
      </c>
      <c r="AP1446">
        <v>0</v>
      </c>
      <c r="AQ1446">
        <v>0</v>
      </c>
      <c r="AR1446">
        <v>1.0081524071704899</v>
      </c>
      <c r="AS1446">
        <v>0</v>
      </c>
      <c r="AT1446">
        <v>0</v>
      </c>
      <c r="AU1446">
        <v>2.4441445494077101</v>
      </c>
      <c r="AV1446">
        <v>2.2195599984761101</v>
      </c>
      <c r="AW1446">
        <v>0</v>
      </c>
      <c r="AX1446">
        <v>0</v>
      </c>
      <c r="AY1446">
        <v>0.44025458199741602</v>
      </c>
      <c r="AZ1446">
        <v>1.0708704432541301</v>
      </c>
      <c r="BA1446">
        <v>0</v>
      </c>
      <c r="BB1446">
        <v>0</v>
      </c>
      <c r="BC1446">
        <v>0.97052078089164895</v>
      </c>
      <c r="BD1446">
        <v>1.5230694928949</v>
      </c>
      <c r="BE1446">
        <v>0</v>
      </c>
      <c r="BF1446">
        <v>0</v>
      </c>
      <c r="BG1446">
        <v>0.83701728110793505</v>
      </c>
      <c r="BH1446">
        <v>1.0891794465597899</v>
      </c>
      <c r="BI1446">
        <v>0</v>
      </c>
      <c r="BJ1446">
        <v>0.289095856514547</v>
      </c>
      <c r="BK1446">
        <v>5.0828981367872297</v>
      </c>
      <c r="BL1446">
        <v>3.4147585130312801</v>
      </c>
    </row>
    <row r="1447" spans="1:64" x14ac:dyDescent="0.25">
      <c r="A1447" s="15" t="str">
        <f t="shared" si="44"/>
        <v xml:space="preserve">  CRE [NCL+DQ] / [Capital + ALLL]--38990</v>
      </c>
      <c r="B1447" s="15" t="str">
        <f t="shared" si="45"/>
        <v xml:space="preserve">  CRE [NCL+DQ] / [Capital + ALLL]</v>
      </c>
      <c r="C1447">
        <v>9</v>
      </c>
      <c r="D1447" s="22">
        <v>38990</v>
      </c>
      <c r="E1447">
        <v>0.11492812552433899</v>
      </c>
      <c r="F1447">
        <v>2.1565919857671898</v>
      </c>
      <c r="G1447">
        <v>6.2212010568427303</v>
      </c>
      <c r="H1447">
        <v>3.7967939996420199</v>
      </c>
      <c r="I1447">
        <v>0</v>
      </c>
      <c r="J1447">
        <v>1.7381297055615299</v>
      </c>
      <c r="K1447">
        <v>6.6428904283872203</v>
      </c>
      <c r="L1447">
        <v>4.3469445540245397</v>
      </c>
      <c r="M1447">
        <v>0</v>
      </c>
      <c r="N1447">
        <v>1.1552557136511299</v>
      </c>
      <c r="O1447">
        <v>4.4956845812755999</v>
      </c>
      <c r="P1447">
        <v>3.19546516467644</v>
      </c>
      <c r="Q1447">
        <v>0.66767885596834597</v>
      </c>
      <c r="R1447">
        <v>3.6604268510790501</v>
      </c>
      <c r="S1447">
        <v>6.6937137577876902</v>
      </c>
      <c r="T1447">
        <v>5.2691005746818904</v>
      </c>
      <c r="U1447">
        <v>0</v>
      </c>
      <c r="V1447">
        <v>2.1408535416255901</v>
      </c>
      <c r="W1447">
        <v>7.4445459134135001</v>
      </c>
      <c r="X1447">
        <v>5.0367150188005096</v>
      </c>
      <c r="Y1447">
        <v>0</v>
      </c>
      <c r="Z1447">
        <v>1.00451350387211</v>
      </c>
      <c r="AA1447">
        <v>6.5139052917001301</v>
      </c>
      <c r="AB1447">
        <v>3.6931996800398901</v>
      </c>
      <c r="AC1447">
        <v>0</v>
      </c>
      <c r="AD1447">
        <v>0.55111303220229102</v>
      </c>
      <c r="AE1447">
        <v>2.8696604984908101</v>
      </c>
      <c r="AF1447">
        <v>3.0164317668259</v>
      </c>
      <c r="AG1447">
        <v>0</v>
      </c>
      <c r="AH1447">
        <v>5.3376034160661903E-2</v>
      </c>
      <c r="AI1447">
        <v>3.8888211629891498</v>
      </c>
      <c r="AJ1447">
        <v>3.2851654793383598</v>
      </c>
      <c r="AK1447">
        <v>0.89350644943007695</v>
      </c>
      <c r="AL1447">
        <v>4.1791515699071597</v>
      </c>
      <c r="AM1447">
        <v>7.3585088991224596</v>
      </c>
      <c r="AN1447">
        <v>5.2698518176854696</v>
      </c>
      <c r="AO1447">
        <v>0</v>
      </c>
      <c r="AP1447">
        <v>0.77958195916810502</v>
      </c>
      <c r="AQ1447">
        <v>4.4920219378412796</v>
      </c>
      <c r="AR1447">
        <v>3.13978961874398</v>
      </c>
      <c r="AS1447">
        <v>7.4665173363199402E-2</v>
      </c>
      <c r="AT1447">
        <v>2.6346919023550899</v>
      </c>
      <c r="AU1447">
        <v>7.9557318855711001</v>
      </c>
      <c r="AV1447">
        <v>5.4196658876917398</v>
      </c>
      <c r="AW1447">
        <v>0</v>
      </c>
      <c r="AX1447">
        <v>2.3103581055063498</v>
      </c>
      <c r="AY1447">
        <v>6.4916341009978398</v>
      </c>
      <c r="AZ1447">
        <v>4.2508601933778296</v>
      </c>
      <c r="BA1447">
        <v>0</v>
      </c>
      <c r="BB1447">
        <v>1.3805244139720201</v>
      </c>
      <c r="BC1447">
        <v>6.1235777496839399</v>
      </c>
      <c r="BD1447">
        <v>4.0372102383735404</v>
      </c>
      <c r="BE1447">
        <v>0</v>
      </c>
      <c r="BF1447">
        <v>1.81707575671687</v>
      </c>
      <c r="BG1447">
        <v>5.4477617771063196</v>
      </c>
      <c r="BH1447">
        <v>4.6470077081861199</v>
      </c>
      <c r="BI1447">
        <v>0</v>
      </c>
      <c r="BJ1447">
        <v>3.8856312632074399</v>
      </c>
      <c r="BK1447">
        <v>11.1746882723137</v>
      </c>
      <c r="BL1447">
        <v>6.5919377478604</v>
      </c>
    </row>
    <row r="1448" spans="1:64" x14ac:dyDescent="0.25">
      <c r="A1448" s="15" t="str">
        <f t="shared" si="44"/>
        <v xml:space="preserve">  Res RE [NCL+DQ] / [Capital + ALLL]--38990</v>
      </c>
      <c r="B1448" s="15" t="str">
        <f t="shared" si="45"/>
        <v xml:space="preserve">  Res RE [NCL+DQ] / [Capital + ALLL]</v>
      </c>
      <c r="C1448">
        <v>10</v>
      </c>
      <c r="D1448" s="22">
        <v>38990</v>
      </c>
      <c r="E1448">
        <v>0.16953272449828499</v>
      </c>
      <c r="F1448">
        <v>1.1399542467238899</v>
      </c>
      <c r="G1448">
        <v>3.7162314234207199</v>
      </c>
      <c r="H1448">
        <v>2.2885915422891898</v>
      </c>
      <c r="I1448">
        <v>0</v>
      </c>
      <c r="J1448">
        <v>1.2131721397873301</v>
      </c>
      <c r="K1448">
        <v>4.13284462949757</v>
      </c>
      <c r="L1448">
        <v>2.8776313335722299</v>
      </c>
      <c r="M1448">
        <v>7.6559829371683194E-2</v>
      </c>
      <c r="N1448">
        <v>1.44100891213091</v>
      </c>
      <c r="O1448">
        <v>4.1656663711509401</v>
      </c>
      <c r="P1448">
        <v>2.85477200276376</v>
      </c>
      <c r="Q1448">
        <v>3.8427039732341401</v>
      </c>
      <c r="R1448">
        <v>7.7722360764754796</v>
      </c>
      <c r="S1448">
        <v>9.0772911892869708</v>
      </c>
      <c r="T1448">
        <v>7.1672487158940896</v>
      </c>
      <c r="U1448">
        <v>0</v>
      </c>
      <c r="V1448">
        <v>1.4858050147656601</v>
      </c>
      <c r="W1448">
        <v>4.6096578035981102</v>
      </c>
      <c r="X1448">
        <v>3.1647670708159299</v>
      </c>
      <c r="Y1448">
        <v>0.129381816213477</v>
      </c>
      <c r="Z1448">
        <v>0.932052208048743</v>
      </c>
      <c r="AA1448">
        <v>3.04966174801821</v>
      </c>
      <c r="AB1448">
        <v>2.31821719272715</v>
      </c>
      <c r="AC1448">
        <v>0</v>
      </c>
      <c r="AD1448">
        <v>0.48151599875737799</v>
      </c>
      <c r="AE1448">
        <v>1.3491338937100701</v>
      </c>
      <c r="AF1448">
        <v>1.14758280340156</v>
      </c>
      <c r="AG1448">
        <v>0</v>
      </c>
      <c r="AH1448">
        <v>0.16283329940972899</v>
      </c>
      <c r="AI1448">
        <v>1.31246845027764</v>
      </c>
      <c r="AJ1448">
        <v>0.90934290353387504</v>
      </c>
      <c r="AK1448">
        <v>1.3106548462779199</v>
      </c>
      <c r="AL1448">
        <v>3.7421209409184901</v>
      </c>
      <c r="AM1448">
        <v>8.6836511032768904</v>
      </c>
      <c r="AN1448">
        <v>6.3163300674171303</v>
      </c>
      <c r="AO1448">
        <v>0</v>
      </c>
      <c r="AP1448">
        <v>0.90567680968731201</v>
      </c>
      <c r="AQ1448">
        <v>2.6529737439660002</v>
      </c>
      <c r="AR1448">
        <v>2.0560538234476602</v>
      </c>
      <c r="AS1448">
        <v>8.2669028638913497E-2</v>
      </c>
      <c r="AT1448">
        <v>1.3939081053175</v>
      </c>
      <c r="AU1448">
        <v>4.34383603548486</v>
      </c>
      <c r="AV1448">
        <v>2.99182484688777</v>
      </c>
      <c r="AW1448">
        <v>2.0221402214022102</v>
      </c>
      <c r="AX1448">
        <v>5.4372019077901399</v>
      </c>
      <c r="AY1448">
        <v>10.230179028133</v>
      </c>
      <c r="AZ1448">
        <v>6.7786597564407103</v>
      </c>
      <c r="BA1448">
        <v>0</v>
      </c>
      <c r="BB1448">
        <v>0.50137473718259695</v>
      </c>
      <c r="BC1448">
        <v>2.5329078579976101</v>
      </c>
      <c r="BD1448">
        <v>1.9678429043977299</v>
      </c>
      <c r="BE1448">
        <v>0.30737413589232698</v>
      </c>
      <c r="BF1448">
        <v>1.18350146310174</v>
      </c>
      <c r="BG1448">
        <v>3.3559461921057498</v>
      </c>
      <c r="BH1448">
        <v>2.5266511256776001</v>
      </c>
      <c r="BI1448">
        <v>0</v>
      </c>
      <c r="BJ1448">
        <v>0.87902832340569204</v>
      </c>
      <c r="BK1448">
        <v>3.6619215999529602</v>
      </c>
      <c r="BL1448">
        <v>2.4174577098533399</v>
      </c>
    </row>
    <row r="1449" spans="1:64" x14ac:dyDescent="0.25">
      <c r="A1449" s="15" t="str">
        <f t="shared" si="44"/>
        <v xml:space="preserve">  C&amp;I [NCL+DQ] / [Capital + ALLL]--38990</v>
      </c>
      <c r="B1449" s="15" t="str">
        <f t="shared" si="45"/>
        <v xml:space="preserve">  C&amp;I [NCL+DQ] / [Capital + ALLL]</v>
      </c>
      <c r="C1449">
        <v>11</v>
      </c>
      <c r="D1449" s="22">
        <v>38990</v>
      </c>
      <c r="E1449">
        <v>0.53334339417043197</v>
      </c>
      <c r="F1449">
        <v>1.80492326480501</v>
      </c>
      <c r="G1449">
        <v>4.81855883772357</v>
      </c>
      <c r="H1449">
        <v>3.6417041417407598</v>
      </c>
      <c r="I1449">
        <v>0.31890285386901601</v>
      </c>
      <c r="J1449">
        <v>1.7979403338412201</v>
      </c>
      <c r="K1449">
        <v>5.0474318902141997</v>
      </c>
      <c r="L1449">
        <v>3.6076405525769499</v>
      </c>
      <c r="M1449">
        <v>2.8978090705702501E-2</v>
      </c>
      <c r="N1449">
        <v>0.74523737902614795</v>
      </c>
      <c r="O1449">
        <v>2.4886740775746201</v>
      </c>
      <c r="P1449">
        <v>1.98075017374021</v>
      </c>
      <c r="Q1449">
        <v>0.57325456219500004</v>
      </c>
      <c r="R1449">
        <v>2.36193012491281</v>
      </c>
      <c r="S1449">
        <v>4.7138968025042596</v>
      </c>
      <c r="T1449">
        <v>4.1602213508794899</v>
      </c>
      <c r="U1449">
        <v>0.34806010461162301</v>
      </c>
      <c r="V1449">
        <v>1.81135431170433</v>
      </c>
      <c r="W1449">
        <v>5.8529543535312403</v>
      </c>
      <c r="X1449">
        <v>3.78572316286844</v>
      </c>
      <c r="Y1449">
        <v>0.49606097601284899</v>
      </c>
      <c r="Z1449">
        <v>1.9714434291334799</v>
      </c>
      <c r="AA1449">
        <v>4.3986597687256701</v>
      </c>
      <c r="AB1449">
        <v>4.3248658809792504</v>
      </c>
      <c r="AC1449">
        <v>0.52550574683128004</v>
      </c>
      <c r="AD1449">
        <v>2.4637994380808301</v>
      </c>
      <c r="AE1449">
        <v>5.2309840628807898</v>
      </c>
      <c r="AF1449">
        <v>4.0010782657333896</v>
      </c>
      <c r="AG1449">
        <v>1.17150890346767E-2</v>
      </c>
      <c r="AH1449">
        <v>0.83361190038442201</v>
      </c>
      <c r="AI1449">
        <v>3.0821917808219199</v>
      </c>
      <c r="AJ1449">
        <v>2.4579296909662398</v>
      </c>
      <c r="AK1449">
        <v>0.26276707363295099</v>
      </c>
      <c r="AL1449">
        <v>1.86830753582933</v>
      </c>
      <c r="AM1449">
        <v>4.2036108131094903</v>
      </c>
      <c r="AN1449">
        <v>3.5274908069267501</v>
      </c>
      <c r="AO1449">
        <v>0.167069671553154</v>
      </c>
      <c r="AP1449">
        <v>1.7232010807495699</v>
      </c>
      <c r="AQ1449">
        <v>5.0601246976543601</v>
      </c>
      <c r="AR1449">
        <v>3.4228158593472502</v>
      </c>
      <c r="AS1449">
        <v>0.427008273285295</v>
      </c>
      <c r="AT1449">
        <v>1.8494968483910199</v>
      </c>
      <c r="AU1449">
        <v>5.1481842215110598</v>
      </c>
      <c r="AV1449">
        <v>3.6944306556665301</v>
      </c>
      <c r="AW1449">
        <v>0.41237113402061898</v>
      </c>
      <c r="AX1449">
        <v>1.8580144204104301</v>
      </c>
      <c r="AY1449">
        <v>4.5182917941990999</v>
      </c>
      <c r="AZ1449">
        <v>3.2558936161435401</v>
      </c>
      <c r="BA1449">
        <v>0.52422676552085701</v>
      </c>
      <c r="BB1449">
        <v>3.2283310506750098</v>
      </c>
      <c r="BC1449">
        <v>8.5499568806209201</v>
      </c>
      <c r="BD1449">
        <v>5.6637048530048402</v>
      </c>
      <c r="BE1449">
        <v>0.10862854102809399</v>
      </c>
      <c r="BF1449">
        <v>1.14523860142699</v>
      </c>
      <c r="BG1449">
        <v>3.5823488103799002</v>
      </c>
      <c r="BH1449">
        <v>3.3767501878084998</v>
      </c>
      <c r="BI1449">
        <v>0.30359677909410998</v>
      </c>
      <c r="BJ1449">
        <v>1.6972369199289601</v>
      </c>
      <c r="BK1449">
        <v>4.7756228830362799</v>
      </c>
      <c r="BL1449">
        <v>3.9468765632169802</v>
      </c>
    </row>
    <row r="1450" spans="1:64" x14ac:dyDescent="0.25">
      <c r="A1450" s="15" t="str">
        <f t="shared" si="44"/>
        <v xml:space="preserve">  Ind [NCL+DQ] / [Capital + ALLL]--38990</v>
      </c>
      <c r="B1450" s="15" t="str">
        <f t="shared" si="45"/>
        <v xml:space="preserve">  Ind [NCL+DQ] / [Capital + ALLL]</v>
      </c>
      <c r="C1450">
        <v>12</v>
      </c>
      <c r="D1450" s="22">
        <v>38990</v>
      </c>
      <c r="E1450">
        <v>0.225016533850706</v>
      </c>
      <c r="F1450">
        <v>0.83971570768311199</v>
      </c>
      <c r="G1450">
        <v>1.59701145317353</v>
      </c>
      <c r="H1450">
        <v>1.26776171106185</v>
      </c>
      <c r="I1450">
        <v>0.166941682344148</v>
      </c>
      <c r="J1450">
        <v>0.732338418434484</v>
      </c>
      <c r="K1450">
        <v>1.81613122010133</v>
      </c>
      <c r="L1450">
        <v>1.3290949469206601</v>
      </c>
      <c r="M1450">
        <v>7.0324640504748195E-2</v>
      </c>
      <c r="N1450">
        <v>0.50752512486954104</v>
      </c>
      <c r="O1450">
        <v>1.5258264264511701</v>
      </c>
      <c r="P1450">
        <v>1.16996090396652</v>
      </c>
      <c r="Q1450">
        <v>0.33962862843563602</v>
      </c>
      <c r="R1450">
        <v>1.22628726287263</v>
      </c>
      <c r="S1450">
        <v>1.85302428405445</v>
      </c>
      <c r="T1450">
        <v>1.3648978310428901</v>
      </c>
      <c r="U1450">
        <v>0.119658098138524</v>
      </c>
      <c r="V1450">
        <v>0.61977162151363796</v>
      </c>
      <c r="W1450">
        <v>1.8338349296688099</v>
      </c>
      <c r="X1450">
        <v>1.21840055477622</v>
      </c>
      <c r="Y1450">
        <v>0.22512053432829601</v>
      </c>
      <c r="Z1450">
        <v>0.83971570768311199</v>
      </c>
      <c r="AA1450">
        <v>2.0992808472399598</v>
      </c>
      <c r="AB1450">
        <v>1.48076702174526</v>
      </c>
      <c r="AC1450">
        <v>0.28839353387067301</v>
      </c>
      <c r="AD1450">
        <v>0.78153620710709504</v>
      </c>
      <c r="AE1450">
        <v>1.50399260136976</v>
      </c>
      <c r="AF1450">
        <v>1.59950246431586</v>
      </c>
      <c r="AG1450">
        <v>9.9891783900774106E-2</v>
      </c>
      <c r="AH1450">
        <v>0.74464784362395298</v>
      </c>
      <c r="AI1450">
        <v>1.73054464380507</v>
      </c>
      <c r="AJ1450">
        <v>1.94662182843932</v>
      </c>
      <c r="AK1450">
        <v>0.25818452267812603</v>
      </c>
      <c r="AL1450">
        <v>0.74242884663574205</v>
      </c>
      <c r="AM1450">
        <v>2.122285787614</v>
      </c>
      <c r="AN1450">
        <v>1.4244974863697299</v>
      </c>
      <c r="AO1450">
        <v>0.237556748978554</v>
      </c>
      <c r="AP1450">
        <v>0.91014386789034696</v>
      </c>
      <c r="AQ1450">
        <v>2.0612051202341699</v>
      </c>
      <c r="AR1450">
        <v>1.5089650205666301</v>
      </c>
      <c r="AS1450">
        <v>0.14460154241645201</v>
      </c>
      <c r="AT1450">
        <v>0.57849911618190597</v>
      </c>
      <c r="AU1450">
        <v>1.63880694854146</v>
      </c>
      <c r="AV1450">
        <v>1.11150737928706</v>
      </c>
      <c r="AW1450">
        <v>0.53181012408902895</v>
      </c>
      <c r="AX1450">
        <v>1.2786227644994199</v>
      </c>
      <c r="AY1450">
        <v>2.5334075723830698</v>
      </c>
      <c r="AZ1450">
        <v>1.74876938100419</v>
      </c>
      <c r="BA1450">
        <v>5.76773578754671E-2</v>
      </c>
      <c r="BB1450">
        <v>0.31630447149846402</v>
      </c>
      <c r="BC1450">
        <v>1.8410240202275601</v>
      </c>
      <c r="BD1450">
        <v>1.2654367914186999</v>
      </c>
      <c r="BE1450">
        <v>0.35588623765806299</v>
      </c>
      <c r="BF1450">
        <v>0.77634180809461095</v>
      </c>
      <c r="BG1450">
        <v>2.1597528582080301</v>
      </c>
      <c r="BH1450">
        <v>2.2795372472710702</v>
      </c>
      <c r="BI1450">
        <v>0</v>
      </c>
      <c r="BJ1450">
        <v>0.15776804514145701</v>
      </c>
      <c r="BK1450">
        <v>0.72048946496272603</v>
      </c>
      <c r="BL1450">
        <v>0.57584896397275298</v>
      </c>
    </row>
    <row r="1451" spans="1:64" x14ac:dyDescent="0.25">
      <c r="A1451" s="15" t="str">
        <f t="shared" si="44"/>
        <v xml:space="preserve">  OREO / [Capital + ALLL]--38990</v>
      </c>
      <c r="B1451" s="15" t="str">
        <f t="shared" si="45"/>
        <v xml:space="preserve">  OREO / [Capital + ALLL]</v>
      </c>
      <c r="C1451">
        <v>13</v>
      </c>
      <c r="D1451" s="22">
        <v>38990</v>
      </c>
      <c r="E1451">
        <v>0</v>
      </c>
      <c r="F1451">
        <v>0</v>
      </c>
      <c r="G1451">
        <v>0.91887393785574101</v>
      </c>
      <c r="H1451">
        <v>0.81274006429711698</v>
      </c>
      <c r="I1451">
        <v>0</v>
      </c>
      <c r="J1451">
        <v>0</v>
      </c>
      <c r="K1451">
        <v>0.69203200422802003</v>
      </c>
      <c r="L1451">
        <v>0.83032776386977802</v>
      </c>
      <c r="M1451">
        <v>0</v>
      </c>
      <c r="N1451">
        <v>0</v>
      </c>
      <c r="O1451">
        <v>0.92232807913211601</v>
      </c>
      <c r="P1451">
        <v>0.91317365666892103</v>
      </c>
      <c r="Q1451">
        <v>0.84611287392450296</v>
      </c>
      <c r="R1451">
        <v>1.54798761609907</v>
      </c>
      <c r="S1451">
        <v>2.5066708752312499</v>
      </c>
      <c r="T1451">
        <v>1.8771970024537199</v>
      </c>
      <c r="U1451">
        <v>0</v>
      </c>
      <c r="V1451">
        <v>0</v>
      </c>
      <c r="W1451">
        <v>0.75994041645398402</v>
      </c>
      <c r="X1451">
        <v>0.98186628131387599</v>
      </c>
      <c r="Y1451">
        <v>0</v>
      </c>
      <c r="Z1451">
        <v>0</v>
      </c>
      <c r="AA1451">
        <v>0.23105081013391801</v>
      </c>
      <c r="AB1451">
        <v>0.63387450256814903</v>
      </c>
      <c r="AC1451">
        <v>0</v>
      </c>
      <c r="AD1451">
        <v>0</v>
      </c>
      <c r="AE1451">
        <v>0.13756397094518999</v>
      </c>
      <c r="AF1451">
        <v>0.367700927383528</v>
      </c>
      <c r="AG1451">
        <v>0</v>
      </c>
      <c r="AH1451">
        <v>0</v>
      </c>
      <c r="AI1451">
        <v>9.8405928369881004E-2</v>
      </c>
      <c r="AJ1451">
        <v>0.76058645666792501</v>
      </c>
      <c r="AK1451">
        <v>0</v>
      </c>
      <c r="AL1451">
        <v>3.0884787389123598E-2</v>
      </c>
      <c r="AM1451">
        <v>1.1110680515946401</v>
      </c>
      <c r="AN1451">
        <v>1.03227871887672</v>
      </c>
      <c r="AO1451">
        <v>0</v>
      </c>
      <c r="AP1451">
        <v>0</v>
      </c>
      <c r="AQ1451">
        <v>0.224062999446836</v>
      </c>
      <c r="AR1451">
        <v>0.59065685388398304</v>
      </c>
      <c r="AS1451">
        <v>0</v>
      </c>
      <c r="AT1451">
        <v>0</v>
      </c>
      <c r="AU1451">
        <v>0.78352833702259195</v>
      </c>
      <c r="AV1451">
        <v>0.85866657807884195</v>
      </c>
      <c r="AW1451">
        <v>0</v>
      </c>
      <c r="AX1451">
        <v>0</v>
      </c>
      <c r="AY1451">
        <v>1.54798761609907</v>
      </c>
      <c r="AZ1451">
        <v>1.2152006621031</v>
      </c>
      <c r="BA1451">
        <v>0</v>
      </c>
      <c r="BB1451">
        <v>0</v>
      </c>
      <c r="BC1451">
        <v>0.75853350189633395</v>
      </c>
      <c r="BD1451">
        <v>1.0225198566416001</v>
      </c>
      <c r="BE1451">
        <v>0</v>
      </c>
      <c r="BF1451">
        <v>0</v>
      </c>
      <c r="BG1451">
        <v>0.43947884589087499</v>
      </c>
      <c r="BH1451">
        <v>1.4761817025672599</v>
      </c>
      <c r="BI1451">
        <v>0</v>
      </c>
      <c r="BJ1451">
        <v>0</v>
      </c>
      <c r="BK1451">
        <v>0.82364885693361101</v>
      </c>
      <c r="BL1451">
        <v>1.0852838827515601</v>
      </c>
    </row>
    <row r="1452" spans="1:64" x14ac:dyDescent="0.25">
      <c r="A1452" s="15" t="str">
        <f t="shared" si="44"/>
        <v>ROAA--38990</v>
      </c>
      <c r="B1452" s="15" t="str">
        <f t="shared" si="45"/>
        <v>ROAA</v>
      </c>
      <c r="C1452">
        <v>14</v>
      </c>
      <c r="D1452" s="22">
        <v>38990</v>
      </c>
      <c r="E1452">
        <v>1.0774999999999999</v>
      </c>
      <c r="F1452">
        <v>1.46</v>
      </c>
      <c r="G1452">
        <v>1.9450000000000001</v>
      </c>
      <c r="H1452">
        <v>1.5286249999999999</v>
      </c>
      <c r="I1452">
        <v>0.93</v>
      </c>
      <c r="J1452">
        <v>1.34</v>
      </c>
      <c r="K1452">
        <v>1.8025</v>
      </c>
      <c r="L1452">
        <v>1.35808093994778</v>
      </c>
      <c r="M1452">
        <v>0.75</v>
      </c>
      <c r="N1452">
        <v>1.1299999999999999</v>
      </c>
      <c r="O1452">
        <v>1.54</v>
      </c>
      <c r="P1452">
        <v>1.0714452054794501</v>
      </c>
      <c r="Q1452">
        <v>0.97</v>
      </c>
      <c r="R1452">
        <v>1.1299999999999999</v>
      </c>
      <c r="S1452">
        <v>1.365</v>
      </c>
      <c r="T1452">
        <v>1.1895652173913001</v>
      </c>
      <c r="U1452">
        <v>0.88</v>
      </c>
      <c r="V1452">
        <v>1.335</v>
      </c>
      <c r="W1452">
        <v>1.86</v>
      </c>
      <c r="X1452">
        <v>1.32267772511848</v>
      </c>
      <c r="Y1452">
        <v>1.0475000000000001</v>
      </c>
      <c r="Z1452">
        <v>1.4750000000000001</v>
      </c>
      <c r="AA1452">
        <v>1.8474999999999999</v>
      </c>
      <c r="AB1452">
        <v>1.2315</v>
      </c>
      <c r="AC1452">
        <v>0.91</v>
      </c>
      <c r="AD1452">
        <v>1.33</v>
      </c>
      <c r="AE1452">
        <v>1.66</v>
      </c>
      <c r="AF1452">
        <v>1.2811578947368401</v>
      </c>
      <c r="AG1452">
        <v>1.02</v>
      </c>
      <c r="AH1452">
        <v>1.49</v>
      </c>
      <c r="AI1452">
        <v>2.17</v>
      </c>
      <c r="AJ1452">
        <v>1.8701176470588201</v>
      </c>
      <c r="AK1452">
        <v>0.745</v>
      </c>
      <c r="AL1452">
        <v>1.21</v>
      </c>
      <c r="AM1452">
        <v>1.54</v>
      </c>
      <c r="AN1452">
        <v>1.1875757575757599</v>
      </c>
      <c r="AO1452">
        <v>0.98750000000000004</v>
      </c>
      <c r="AP1452">
        <v>1.325</v>
      </c>
      <c r="AQ1452">
        <v>1.79</v>
      </c>
      <c r="AR1452">
        <v>1.3703254437869801</v>
      </c>
      <c r="AS1452">
        <v>0.97</v>
      </c>
      <c r="AT1452">
        <v>1.37</v>
      </c>
      <c r="AU1452">
        <v>1.79</v>
      </c>
      <c r="AV1452">
        <v>1.3962689804772199</v>
      </c>
      <c r="AW1452">
        <v>0.87</v>
      </c>
      <c r="AX1452">
        <v>1.28</v>
      </c>
      <c r="AY1452">
        <v>1.75</v>
      </c>
      <c r="AZ1452">
        <v>1.27515337423313</v>
      </c>
      <c r="BA1452">
        <v>0.87</v>
      </c>
      <c r="BB1452">
        <v>1.36</v>
      </c>
      <c r="BC1452">
        <v>1.91</v>
      </c>
      <c r="BD1452">
        <v>1.2744604316546799</v>
      </c>
      <c r="BE1452">
        <v>0.8175</v>
      </c>
      <c r="BF1452">
        <v>1.5149999999999999</v>
      </c>
      <c r="BG1452">
        <v>1.93</v>
      </c>
      <c r="BH1452">
        <v>1.81108695652174</v>
      </c>
      <c r="BI1452">
        <v>0.83499999999999996</v>
      </c>
      <c r="BJ1452">
        <v>1.395</v>
      </c>
      <c r="BK1452">
        <v>1.8525</v>
      </c>
      <c r="BL1452">
        <v>1.2154098360655701</v>
      </c>
    </row>
    <row r="1453" spans="1:64" x14ac:dyDescent="0.25">
      <c r="A1453" s="15" t="str">
        <f t="shared" si="44"/>
        <v>NIM--38990</v>
      </c>
      <c r="B1453" s="15" t="str">
        <f t="shared" si="45"/>
        <v>NIM</v>
      </c>
      <c r="C1453">
        <v>15</v>
      </c>
      <c r="D1453" s="22">
        <v>38990</v>
      </c>
      <c r="E1453">
        <v>4.1974999999999998</v>
      </c>
      <c r="F1453">
        <v>4.57</v>
      </c>
      <c r="G1453">
        <v>5.0750000000000002</v>
      </c>
      <c r="H1453">
        <v>4.6922499999999996</v>
      </c>
      <c r="I1453">
        <v>4.03</v>
      </c>
      <c r="J1453">
        <v>4.4450000000000003</v>
      </c>
      <c r="K1453">
        <v>4.9424999999999999</v>
      </c>
      <c r="L1453">
        <v>4.5026762402088796</v>
      </c>
      <c r="M1453">
        <v>3.72</v>
      </c>
      <c r="N1453">
        <v>4.2300000000000004</v>
      </c>
      <c r="O1453">
        <v>4.82</v>
      </c>
      <c r="P1453">
        <v>4.2836643835616401</v>
      </c>
      <c r="Q1453">
        <v>4.1100000000000003</v>
      </c>
      <c r="R1453">
        <v>4.49</v>
      </c>
      <c r="S1453">
        <v>4.9850000000000003</v>
      </c>
      <c r="T1453">
        <v>4.5247826086956504</v>
      </c>
      <c r="U1453">
        <v>4.0324999999999998</v>
      </c>
      <c r="V1453">
        <v>4.4400000000000004</v>
      </c>
      <c r="W1453">
        <v>4.9175000000000004</v>
      </c>
      <c r="X1453">
        <v>4.4722511848341204</v>
      </c>
      <c r="Y1453">
        <v>4.5324999999999998</v>
      </c>
      <c r="Z1453">
        <v>4.9950000000000001</v>
      </c>
      <c r="AA1453">
        <v>5.4775</v>
      </c>
      <c r="AB1453">
        <v>5.032375</v>
      </c>
      <c r="AC1453">
        <v>4.0049999999999999</v>
      </c>
      <c r="AD1453">
        <v>4.33</v>
      </c>
      <c r="AE1453">
        <v>4.6550000000000002</v>
      </c>
      <c r="AF1453">
        <v>4.2296842105263197</v>
      </c>
      <c r="AG1453">
        <v>4.04</v>
      </c>
      <c r="AH1453">
        <v>4.7</v>
      </c>
      <c r="AI1453">
        <v>5.17</v>
      </c>
      <c r="AJ1453">
        <v>5.24047058823529</v>
      </c>
      <c r="AK1453">
        <v>3.7374999999999998</v>
      </c>
      <c r="AL1453">
        <v>4.1399999999999997</v>
      </c>
      <c r="AM1453">
        <v>4.4800000000000004</v>
      </c>
      <c r="AN1453">
        <v>4.1206060606060602</v>
      </c>
      <c r="AO1453">
        <v>4.0199999999999996</v>
      </c>
      <c r="AP1453">
        <v>4.3899999999999997</v>
      </c>
      <c r="AQ1453">
        <v>4.8425000000000002</v>
      </c>
      <c r="AR1453">
        <v>4.4229881656804704</v>
      </c>
      <c r="AS1453">
        <v>4.08</v>
      </c>
      <c r="AT1453">
        <v>4.49</v>
      </c>
      <c r="AU1453">
        <v>4.99</v>
      </c>
      <c r="AV1453">
        <v>4.5286984815618201</v>
      </c>
      <c r="AW1453">
        <v>3.96</v>
      </c>
      <c r="AX1453">
        <v>4.3</v>
      </c>
      <c r="AY1453">
        <v>4.6399999999999997</v>
      </c>
      <c r="AZ1453">
        <v>4.29815950920245</v>
      </c>
      <c r="BA1453">
        <v>4.1399999999999997</v>
      </c>
      <c r="BB1453">
        <v>4.6500000000000004</v>
      </c>
      <c r="BC1453">
        <v>5.14</v>
      </c>
      <c r="BD1453">
        <v>4.6322302158273398</v>
      </c>
      <c r="BE1453">
        <v>3.7225000000000001</v>
      </c>
      <c r="BF1453">
        <v>4.4800000000000004</v>
      </c>
      <c r="BG1453">
        <v>5.1749999999999998</v>
      </c>
      <c r="BH1453">
        <v>5.6021739130434796</v>
      </c>
      <c r="BI1453">
        <v>4.26</v>
      </c>
      <c r="BJ1453">
        <v>4.6749999999999998</v>
      </c>
      <c r="BK1453">
        <v>5.0674999999999999</v>
      </c>
      <c r="BL1453">
        <v>4.6894262295082001</v>
      </c>
    </row>
    <row r="1454" spans="1:64" x14ac:dyDescent="0.25">
      <c r="A1454" s="15" t="str">
        <f t="shared" si="44"/>
        <v>Provisions / Avg Assets--38990</v>
      </c>
      <c r="B1454" s="15" t="str">
        <f t="shared" si="45"/>
        <v>Provisions / Avg Assets</v>
      </c>
      <c r="C1454">
        <v>16</v>
      </c>
      <c r="D1454" s="22">
        <v>38990</v>
      </c>
      <c r="E1454">
        <v>7.4999999999999997E-3</v>
      </c>
      <c r="F1454">
        <v>9.5000000000000001E-2</v>
      </c>
      <c r="G1454">
        <v>0.16250000000000001</v>
      </c>
      <c r="H1454">
        <v>0.14449999999999999</v>
      </c>
      <c r="I1454">
        <v>0</v>
      </c>
      <c r="J1454">
        <v>0.1</v>
      </c>
      <c r="K1454">
        <v>0.21</v>
      </c>
      <c r="L1454">
        <v>0.18026109660574399</v>
      </c>
      <c r="M1454">
        <v>0.02</v>
      </c>
      <c r="N1454">
        <v>0.1</v>
      </c>
      <c r="O1454">
        <v>0.23</v>
      </c>
      <c r="P1454">
        <v>0.178847945205479</v>
      </c>
      <c r="Q1454">
        <v>0.08</v>
      </c>
      <c r="R1454">
        <v>0.11</v>
      </c>
      <c r="S1454">
        <v>0.14499999999999999</v>
      </c>
      <c r="T1454">
        <v>0.105217391304348</v>
      </c>
      <c r="U1454">
        <v>0.01</v>
      </c>
      <c r="V1454">
        <v>0.11</v>
      </c>
      <c r="W1454">
        <v>0.21</v>
      </c>
      <c r="X1454">
        <v>0.17668246445497601</v>
      </c>
      <c r="Y1454">
        <v>0</v>
      </c>
      <c r="Z1454">
        <v>0.115</v>
      </c>
      <c r="AA1454">
        <v>0.28999999999999998</v>
      </c>
      <c r="AB1454">
        <v>0.22787499999999999</v>
      </c>
      <c r="AC1454">
        <v>0</v>
      </c>
      <c r="AD1454">
        <v>0.08</v>
      </c>
      <c r="AE1454">
        <v>0.18</v>
      </c>
      <c r="AF1454">
        <v>0.19694736842105301</v>
      </c>
      <c r="AG1454">
        <v>0</v>
      </c>
      <c r="AH1454">
        <v>0.08</v>
      </c>
      <c r="AI1454">
        <v>0.19</v>
      </c>
      <c r="AJ1454">
        <v>0.40858823529411797</v>
      </c>
      <c r="AK1454">
        <v>0.02</v>
      </c>
      <c r="AL1454">
        <v>7.0000000000000007E-2</v>
      </c>
      <c r="AM1454">
        <v>0.13</v>
      </c>
      <c r="AN1454">
        <v>9.8181818181818203E-2</v>
      </c>
      <c r="AO1454">
        <v>0</v>
      </c>
      <c r="AP1454">
        <v>7.0000000000000007E-2</v>
      </c>
      <c r="AQ1454">
        <v>0.17249999999999999</v>
      </c>
      <c r="AR1454">
        <v>0.14008875739644999</v>
      </c>
      <c r="AS1454">
        <v>0.04</v>
      </c>
      <c r="AT1454">
        <v>0.12</v>
      </c>
      <c r="AU1454">
        <v>0.22</v>
      </c>
      <c r="AV1454">
        <v>0.18449023861171401</v>
      </c>
      <c r="AW1454">
        <v>0.02</v>
      </c>
      <c r="AX1454">
        <v>0.09</v>
      </c>
      <c r="AY1454">
        <v>0.15</v>
      </c>
      <c r="AZ1454">
        <v>0.10116564417177901</v>
      </c>
      <c r="BA1454">
        <v>0.05</v>
      </c>
      <c r="BB1454">
        <v>0.16</v>
      </c>
      <c r="BC1454">
        <v>0.26</v>
      </c>
      <c r="BD1454">
        <v>0.25007194244604303</v>
      </c>
      <c r="BE1454">
        <v>2.5000000000000001E-3</v>
      </c>
      <c r="BF1454">
        <v>0.1</v>
      </c>
      <c r="BG1454">
        <v>0.33250000000000002</v>
      </c>
      <c r="BH1454">
        <v>0.61695652173912996</v>
      </c>
      <c r="BI1454">
        <v>7.0000000000000007E-2</v>
      </c>
      <c r="BJ1454">
        <v>0.15</v>
      </c>
      <c r="BK1454">
        <v>0.26250000000000001</v>
      </c>
      <c r="BL1454">
        <v>0.25729508196721301</v>
      </c>
    </row>
    <row r="1455" spans="1:64" x14ac:dyDescent="0.25">
      <c r="A1455" s="15" t="str">
        <f t="shared" si="44"/>
        <v>Negative Earners (last 4 qtrs)--38990</v>
      </c>
      <c r="B1455" s="15" t="str">
        <f t="shared" si="45"/>
        <v>Negative Earners (last 4 qtrs)</v>
      </c>
      <c r="C1455">
        <v>17</v>
      </c>
      <c r="D1455" s="22">
        <v>38990</v>
      </c>
      <c r="F1455">
        <v>2.5</v>
      </c>
      <c r="H1455">
        <v>2</v>
      </c>
      <c r="J1455">
        <v>3.4615384615384599</v>
      </c>
      <c r="L1455">
        <v>27</v>
      </c>
      <c r="N1455">
        <v>4.8469387755101998</v>
      </c>
      <c r="P1455">
        <v>361</v>
      </c>
      <c r="R1455">
        <v>0</v>
      </c>
      <c r="T1455">
        <v>0</v>
      </c>
      <c r="V1455">
        <v>5.1162790697674403</v>
      </c>
      <c r="X1455">
        <v>22</v>
      </c>
      <c r="Z1455">
        <v>1.25</v>
      </c>
      <c r="AB1455">
        <v>1</v>
      </c>
      <c r="AD1455">
        <v>1.0526315789473699</v>
      </c>
      <c r="AF1455">
        <v>1</v>
      </c>
      <c r="AH1455">
        <v>0</v>
      </c>
      <c r="AI1455"/>
      <c r="AJ1455">
        <v>0</v>
      </c>
      <c r="AK1455"/>
      <c r="AL1455">
        <v>4.5454545454545503</v>
      </c>
      <c r="AN1455">
        <v>3</v>
      </c>
      <c r="AP1455">
        <v>3.1976744186046502</v>
      </c>
      <c r="AR1455">
        <v>11</v>
      </c>
      <c r="AT1455">
        <v>2.3454157782516001</v>
      </c>
      <c r="AV1455">
        <v>11</v>
      </c>
      <c r="AX1455">
        <v>3.6363636363636398</v>
      </c>
      <c r="AZ1455">
        <v>6</v>
      </c>
      <c r="BB1455">
        <v>4.9645390070922</v>
      </c>
      <c r="BD1455">
        <v>7</v>
      </c>
      <c r="BF1455">
        <v>4.3478260869565197</v>
      </c>
      <c r="BH1455">
        <v>2</v>
      </c>
      <c r="BJ1455">
        <v>8.8709677419354804</v>
      </c>
      <c r="BL1455">
        <v>11</v>
      </c>
    </row>
    <row r="1456" spans="1:64" x14ac:dyDescent="0.25">
      <c r="A1456" s="15" t="str">
        <f t="shared" si="44"/>
        <v>Noncore Funding / Liab--38990</v>
      </c>
      <c r="B1456" s="15" t="str">
        <f t="shared" si="45"/>
        <v>Noncore Funding / Liab</v>
      </c>
      <c r="C1456">
        <v>18</v>
      </c>
      <c r="D1456" s="22">
        <v>38990</v>
      </c>
      <c r="E1456">
        <v>14.623387358742701</v>
      </c>
      <c r="F1456">
        <v>21.240801029569699</v>
      </c>
      <c r="G1456">
        <v>28.2805727792203</v>
      </c>
      <c r="H1456">
        <v>23.993468240564201</v>
      </c>
      <c r="I1456">
        <v>13.233475331733599</v>
      </c>
      <c r="J1456">
        <v>20.843465100851901</v>
      </c>
      <c r="K1456">
        <v>30.181935142837599</v>
      </c>
      <c r="L1456">
        <v>24.267077675365599</v>
      </c>
      <c r="M1456">
        <v>15.830956166990401</v>
      </c>
      <c r="N1456">
        <v>23.889212353510999</v>
      </c>
      <c r="O1456">
        <v>34.5545880227589</v>
      </c>
      <c r="P1456">
        <v>27.344767551752401</v>
      </c>
      <c r="Q1456">
        <v>16.861541649613901</v>
      </c>
      <c r="R1456">
        <v>21.225875688323601</v>
      </c>
      <c r="S1456">
        <v>26.6952133313162</v>
      </c>
      <c r="T1456">
        <v>22.138848567336598</v>
      </c>
      <c r="U1456">
        <v>13.1103565645926</v>
      </c>
      <c r="V1456">
        <v>20.399001994599899</v>
      </c>
      <c r="W1456">
        <v>30.481054692192298</v>
      </c>
      <c r="X1456">
        <v>24.058609811206999</v>
      </c>
      <c r="Y1456">
        <v>13.150470474992799</v>
      </c>
      <c r="Z1456">
        <v>19.894773692721401</v>
      </c>
      <c r="AA1456">
        <v>27.473701830194301</v>
      </c>
      <c r="AB1456">
        <v>22.319735441563399</v>
      </c>
      <c r="AC1456">
        <v>12.675948114397899</v>
      </c>
      <c r="AD1456">
        <v>19.871887145530401</v>
      </c>
      <c r="AE1456">
        <v>28.4305347969579</v>
      </c>
      <c r="AF1456">
        <v>24.1438627659095</v>
      </c>
      <c r="AG1456">
        <v>16.0881040530669</v>
      </c>
      <c r="AH1456">
        <v>22.461657930498902</v>
      </c>
      <c r="AI1456">
        <v>33.789948837783498</v>
      </c>
      <c r="AJ1456">
        <v>28.013134715520799</v>
      </c>
      <c r="AK1456">
        <v>13.372457014771101</v>
      </c>
      <c r="AL1456">
        <v>22.3092712922479</v>
      </c>
      <c r="AM1456">
        <v>29.681851157000899</v>
      </c>
      <c r="AN1456">
        <v>26.387410735773098</v>
      </c>
      <c r="AO1456">
        <v>12.564152417499599</v>
      </c>
      <c r="AP1456">
        <v>19.9025835882046</v>
      </c>
      <c r="AQ1456">
        <v>27.521160173992001</v>
      </c>
      <c r="AR1456">
        <v>22.038587381189</v>
      </c>
      <c r="AS1456">
        <v>15.3457643547688</v>
      </c>
      <c r="AT1456">
        <v>23.264606065029401</v>
      </c>
      <c r="AU1456">
        <v>34.466683988619899</v>
      </c>
      <c r="AV1456">
        <v>26.9642579417966</v>
      </c>
      <c r="AW1456">
        <v>12.2180528637994</v>
      </c>
      <c r="AX1456">
        <v>19.1894330954139</v>
      </c>
      <c r="AY1456">
        <v>26.298485408201</v>
      </c>
      <c r="AZ1456">
        <v>20.900609901143401</v>
      </c>
      <c r="BA1456">
        <v>12.6688187627643</v>
      </c>
      <c r="BB1456">
        <v>21.5777262180974</v>
      </c>
      <c r="BC1456">
        <v>33.228738672820398</v>
      </c>
      <c r="BD1456">
        <v>25.724906519847</v>
      </c>
      <c r="BE1456">
        <v>11.2037840885628</v>
      </c>
      <c r="BF1456">
        <v>17.484476253562601</v>
      </c>
      <c r="BG1456">
        <v>29.419790382143798</v>
      </c>
      <c r="BH1456">
        <v>26.106219704221701</v>
      </c>
      <c r="BI1456">
        <v>14.3072040959111</v>
      </c>
      <c r="BJ1456">
        <v>25.196808253532399</v>
      </c>
      <c r="BK1456">
        <v>38.064645541400701</v>
      </c>
      <c r="BL1456">
        <v>28.2199648303149</v>
      </c>
    </row>
    <row r="1457" spans="1:64" x14ac:dyDescent="0.25">
      <c r="A1457" s="15" t="str">
        <f t="shared" si="44"/>
        <v>Brokered Dep / Liab--38990</v>
      </c>
      <c r="B1457" s="15" t="str">
        <f t="shared" si="45"/>
        <v>Brokered Dep / Liab</v>
      </c>
      <c r="C1457">
        <v>19</v>
      </c>
      <c r="D1457" s="22">
        <v>38990</v>
      </c>
      <c r="E1457">
        <v>0</v>
      </c>
      <c r="F1457">
        <v>0</v>
      </c>
      <c r="G1457">
        <v>4.81876692262402</v>
      </c>
      <c r="H1457">
        <v>3.59043225942977</v>
      </c>
      <c r="I1457">
        <v>0</v>
      </c>
      <c r="J1457">
        <v>0</v>
      </c>
      <c r="K1457">
        <v>5.6207807646991599</v>
      </c>
      <c r="L1457">
        <v>3.96447794175057</v>
      </c>
      <c r="M1457">
        <v>0</v>
      </c>
      <c r="N1457">
        <v>0</v>
      </c>
      <c r="O1457">
        <v>3.35194054201467</v>
      </c>
      <c r="P1457">
        <v>3.2379487513790299</v>
      </c>
      <c r="Q1457">
        <v>0</v>
      </c>
      <c r="R1457">
        <v>0</v>
      </c>
      <c r="S1457">
        <v>2.6647876979352398</v>
      </c>
      <c r="T1457">
        <v>1.9837627946338099</v>
      </c>
      <c r="U1457">
        <v>0</v>
      </c>
      <c r="V1457">
        <v>0.39683422646007099</v>
      </c>
      <c r="W1457">
        <v>6.1679501783665502</v>
      </c>
      <c r="X1457">
        <v>4.5353679244834</v>
      </c>
      <c r="Y1457">
        <v>0</v>
      </c>
      <c r="Z1457">
        <v>0</v>
      </c>
      <c r="AA1457">
        <v>4.4996209404590202</v>
      </c>
      <c r="AB1457">
        <v>2.8347720824849301</v>
      </c>
      <c r="AC1457">
        <v>0</v>
      </c>
      <c r="AD1457">
        <v>0</v>
      </c>
      <c r="AE1457">
        <v>3.88600339951374</v>
      </c>
      <c r="AF1457">
        <v>3.3689683717142</v>
      </c>
      <c r="AG1457">
        <v>0</v>
      </c>
      <c r="AH1457">
        <v>0</v>
      </c>
      <c r="AI1457">
        <v>5.2032486050090201</v>
      </c>
      <c r="AJ1457">
        <v>3.4401625807746199</v>
      </c>
      <c r="AK1457">
        <v>0</v>
      </c>
      <c r="AL1457">
        <v>1.6044574373740099</v>
      </c>
      <c r="AM1457">
        <v>6.92398996085306</v>
      </c>
      <c r="AN1457">
        <v>5.32731713578944</v>
      </c>
      <c r="AO1457">
        <v>0</v>
      </c>
      <c r="AP1457">
        <v>0</v>
      </c>
      <c r="AQ1457">
        <v>4.0026572216871603</v>
      </c>
      <c r="AR1457">
        <v>3.0088465235719402</v>
      </c>
      <c r="AS1457">
        <v>0</v>
      </c>
      <c r="AT1457">
        <v>1.68320041496466</v>
      </c>
      <c r="AU1457">
        <v>7.7075683998578697</v>
      </c>
      <c r="AV1457">
        <v>5.3294196005267702</v>
      </c>
      <c r="AW1457">
        <v>0</v>
      </c>
      <c r="AX1457">
        <v>0</v>
      </c>
      <c r="AY1457">
        <v>3.2441008675691201</v>
      </c>
      <c r="AZ1457">
        <v>2.5372551677367801</v>
      </c>
      <c r="BA1457">
        <v>0</v>
      </c>
      <c r="BB1457">
        <v>0</v>
      </c>
      <c r="BC1457">
        <v>7.9233557742102496</v>
      </c>
      <c r="BD1457">
        <v>5.30905762711817</v>
      </c>
      <c r="BE1457">
        <v>0</v>
      </c>
      <c r="BF1457">
        <v>0</v>
      </c>
      <c r="BG1457">
        <v>1.4054986576313599</v>
      </c>
      <c r="BH1457">
        <v>1.7719239953597701</v>
      </c>
      <c r="BI1457">
        <v>0</v>
      </c>
      <c r="BJ1457">
        <v>3.27848643166918</v>
      </c>
      <c r="BK1457">
        <v>11.6673285559354</v>
      </c>
      <c r="BL1457">
        <v>6.97355646004213</v>
      </c>
    </row>
    <row r="1458" spans="1:64" x14ac:dyDescent="0.25">
      <c r="A1458" s="15" t="str">
        <f t="shared" si="44"/>
        <v>Liquid Assets / Assets--38990</v>
      </c>
      <c r="B1458" s="15" t="str">
        <f t="shared" si="45"/>
        <v>Liquid Assets / Assets</v>
      </c>
      <c r="C1458">
        <v>20</v>
      </c>
      <c r="D1458" s="22">
        <v>38990</v>
      </c>
      <c r="E1458">
        <v>8.0932539301159991</v>
      </c>
      <c r="F1458">
        <v>12.635979353238699</v>
      </c>
      <c r="G1458">
        <v>21.666224862832198</v>
      </c>
      <c r="H1458">
        <v>16.2721711258875</v>
      </c>
      <c r="I1458">
        <v>6.4854380944559997</v>
      </c>
      <c r="J1458">
        <v>11.434456822288899</v>
      </c>
      <c r="K1458">
        <v>20.699126351048001</v>
      </c>
      <c r="L1458">
        <v>14.4409429527845</v>
      </c>
      <c r="M1458">
        <v>7.4036847596971098</v>
      </c>
      <c r="N1458">
        <v>13.6744926262398</v>
      </c>
      <c r="O1458">
        <v>23.490902405749502</v>
      </c>
      <c r="P1458">
        <v>16.798373572302399</v>
      </c>
      <c r="Q1458">
        <v>15.6757022084429</v>
      </c>
      <c r="R1458">
        <v>22.187913936920499</v>
      </c>
      <c r="S1458">
        <v>26.744274759108801</v>
      </c>
      <c r="T1458">
        <v>23.441680743611499</v>
      </c>
      <c r="U1458">
        <v>6.9808099634872098</v>
      </c>
      <c r="V1458">
        <v>11.463205605897899</v>
      </c>
      <c r="W1458">
        <v>20.675917230039399</v>
      </c>
      <c r="X1458">
        <v>14.5314037773962</v>
      </c>
      <c r="Y1458">
        <v>9.7903277501410404</v>
      </c>
      <c r="Z1458">
        <v>13.6928825560865</v>
      </c>
      <c r="AA1458">
        <v>23.064513631878398</v>
      </c>
      <c r="AB1458">
        <v>17.087583270180801</v>
      </c>
      <c r="AC1458">
        <v>3.0787308363768799</v>
      </c>
      <c r="AD1458">
        <v>7.3023321188007504</v>
      </c>
      <c r="AE1458">
        <v>15.676088554572001</v>
      </c>
      <c r="AF1458">
        <v>10.6521717474415</v>
      </c>
      <c r="AG1458">
        <v>5.0336392318441803</v>
      </c>
      <c r="AH1458">
        <v>8.1188023258619406</v>
      </c>
      <c r="AI1458">
        <v>16.856060606060598</v>
      </c>
      <c r="AJ1458">
        <v>12.831085089577501</v>
      </c>
      <c r="AK1458">
        <v>9.0129875990441395</v>
      </c>
      <c r="AL1458">
        <v>15.259199276096799</v>
      </c>
      <c r="AM1458">
        <v>23.388833761811298</v>
      </c>
      <c r="AN1458">
        <v>16.2358609842601</v>
      </c>
      <c r="AO1458">
        <v>5.9413906579507598</v>
      </c>
      <c r="AP1458">
        <v>11.0301909105542</v>
      </c>
      <c r="AQ1458">
        <v>21.112674568479601</v>
      </c>
      <c r="AR1458">
        <v>14.6524055206974</v>
      </c>
      <c r="AS1458">
        <v>5.9248554913294802</v>
      </c>
      <c r="AT1458">
        <v>10.0130753633625</v>
      </c>
      <c r="AU1458">
        <v>18.747399805852201</v>
      </c>
      <c r="AV1458">
        <v>12.6908243358983</v>
      </c>
      <c r="AW1458">
        <v>7.3714045304577001</v>
      </c>
      <c r="AX1458">
        <v>13.9774604818623</v>
      </c>
      <c r="AY1458">
        <v>24.560170600494398</v>
      </c>
      <c r="AZ1458">
        <v>16.393328378901401</v>
      </c>
      <c r="BA1458">
        <v>7.2685438082468403</v>
      </c>
      <c r="BB1458">
        <v>10.726314776500001</v>
      </c>
      <c r="BC1458">
        <v>18.215198374281599</v>
      </c>
      <c r="BD1458">
        <v>13.9908084308999</v>
      </c>
      <c r="BE1458">
        <v>7.23985200822663</v>
      </c>
      <c r="BF1458">
        <v>12.9796991728248</v>
      </c>
      <c r="BG1458">
        <v>23.452506401905499</v>
      </c>
      <c r="BH1458">
        <v>20.982477522550401</v>
      </c>
      <c r="BI1458">
        <v>6.9071411252767998</v>
      </c>
      <c r="BJ1458">
        <v>10.681410761878899</v>
      </c>
      <c r="BK1458">
        <v>18.219761491247802</v>
      </c>
      <c r="BL1458">
        <v>14.108755840986101</v>
      </c>
    </row>
    <row r="1459" spans="1:64" x14ac:dyDescent="0.25">
      <c r="A1459" s="15" t="str">
        <f t="shared" si="44"/>
        <v>Net Loan Growth (last 4 qtrs)--38990</v>
      </c>
      <c r="B1459" s="15" t="str">
        <f t="shared" si="45"/>
        <v>Net Loan Growth (last 4 qtrs)</v>
      </c>
      <c r="C1459">
        <v>21</v>
      </c>
      <c r="D1459" s="22">
        <v>38990</v>
      </c>
      <c r="E1459">
        <v>3.585</v>
      </c>
      <c r="F1459">
        <v>8.5500000000000007</v>
      </c>
      <c r="G1459">
        <v>14.265000000000001</v>
      </c>
      <c r="H1459">
        <v>10.808101265822801</v>
      </c>
      <c r="I1459">
        <v>1.7949999999999999</v>
      </c>
      <c r="J1459">
        <v>7.02</v>
      </c>
      <c r="K1459">
        <v>13.3</v>
      </c>
      <c r="L1459">
        <v>8.7038705416116304</v>
      </c>
      <c r="M1459">
        <v>2.23</v>
      </c>
      <c r="N1459">
        <v>8.2100000000000009</v>
      </c>
      <c r="O1459">
        <v>16.8</v>
      </c>
      <c r="P1459">
        <v>12.9819354381991</v>
      </c>
      <c r="Q1459">
        <v>-0.78</v>
      </c>
      <c r="R1459">
        <v>2.1800000000000002</v>
      </c>
      <c r="S1459">
        <v>8.24</v>
      </c>
      <c r="T1459">
        <v>4.6439130434782596</v>
      </c>
      <c r="U1459">
        <v>0.85250000000000004</v>
      </c>
      <c r="V1459">
        <v>6.12</v>
      </c>
      <c r="W1459">
        <v>11.9025</v>
      </c>
      <c r="X1459">
        <v>7.5933413461538501</v>
      </c>
      <c r="Y1459">
        <v>2.23</v>
      </c>
      <c r="Z1459">
        <v>7.7649999999999997</v>
      </c>
      <c r="AA1459">
        <v>15.664999999999999</v>
      </c>
      <c r="AB1459">
        <v>12.725641025641</v>
      </c>
      <c r="AC1459">
        <v>5.69</v>
      </c>
      <c r="AD1459">
        <v>10.07</v>
      </c>
      <c r="AE1459">
        <v>15.675000000000001</v>
      </c>
      <c r="AF1459">
        <v>11.721473684210499</v>
      </c>
      <c r="AG1459">
        <v>3.27</v>
      </c>
      <c r="AH1459">
        <v>7.79</v>
      </c>
      <c r="AI1459">
        <v>16.055</v>
      </c>
      <c r="AJ1459">
        <v>13.2871428571429</v>
      </c>
      <c r="AK1459">
        <v>1.9575</v>
      </c>
      <c r="AL1459">
        <v>7.0449999999999999</v>
      </c>
      <c r="AM1459">
        <v>12.06</v>
      </c>
      <c r="AN1459">
        <v>8.1906060606060596</v>
      </c>
      <c r="AO1459">
        <v>1.9650000000000001</v>
      </c>
      <c r="AP1459">
        <v>6.71</v>
      </c>
      <c r="AQ1459">
        <v>12.8675</v>
      </c>
      <c r="AR1459">
        <v>7.4532840236686404</v>
      </c>
      <c r="AS1459">
        <v>3.605</v>
      </c>
      <c r="AT1459">
        <v>8.76</v>
      </c>
      <c r="AU1459">
        <v>15.755000000000001</v>
      </c>
      <c r="AV1459">
        <v>11.8264923747277</v>
      </c>
      <c r="AW1459">
        <v>1.01</v>
      </c>
      <c r="AX1459">
        <v>6.5250000000000004</v>
      </c>
      <c r="AY1459">
        <v>11.68</v>
      </c>
      <c r="AZ1459">
        <v>6.38469135802469</v>
      </c>
      <c r="BA1459">
        <v>2.7549999999999999</v>
      </c>
      <c r="BB1459">
        <v>7.1</v>
      </c>
      <c r="BC1459">
        <v>13.467499999999999</v>
      </c>
      <c r="BD1459">
        <v>8.5724999999999998</v>
      </c>
      <c r="BE1459">
        <v>-3.97</v>
      </c>
      <c r="BF1459">
        <v>2.15</v>
      </c>
      <c r="BG1459">
        <v>6.5650000000000004</v>
      </c>
      <c r="BH1459">
        <v>5.3762790697674401</v>
      </c>
      <c r="BI1459">
        <v>2.66</v>
      </c>
      <c r="BJ1459">
        <v>7.35</v>
      </c>
      <c r="BK1459">
        <v>12.53</v>
      </c>
      <c r="BL1459">
        <v>12.855299145299099</v>
      </c>
    </row>
    <row r="1460" spans="1:64" x14ac:dyDescent="0.25">
      <c r="A1460" s="15" t="str">
        <f t="shared" si="44"/>
        <v>Banks w/ Loan Growth (last 4 qtrs)--38990</v>
      </c>
      <c r="B1460" s="15" t="str">
        <f t="shared" si="45"/>
        <v>Banks w/ Loan Growth (last 4 qtrs)</v>
      </c>
      <c r="C1460">
        <v>22</v>
      </c>
      <c r="D1460" s="22">
        <v>38990</v>
      </c>
      <c r="F1460">
        <v>86.25</v>
      </c>
      <c r="J1460">
        <v>80.256410256410305</v>
      </c>
      <c r="N1460">
        <v>79.739527389903301</v>
      </c>
      <c r="R1460">
        <v>69.565217391304301</v>
      </c>
      <c r="V1460">
        <v>77.674418604651194</v>
      </c>
      <c r="Z1460">
        <v>83.75</v>
      </c>
      <c r="AD1460">
        <v>90.526315789473699</v>
      </c>
      <c r="AH1460">
        <v>80</v>
      </c>
      <c r="AI1460"/>
      <c r="AK1460"/>
      <c r="AL1460">
        <v>83.3333333333333</v>
      </c>
      <c r="AP1460">
        <v>81.686046511627893</v>
      </c>
      <c r="AT1460">
        <v>86.780383795309206</v>
      </c>
      <c r="AX1460">
        <v>80</v>
      </c>
      <c r="BB1460">
        <v>77.304964539007102</v>
      </c>
      <c r="BF1460">
        <v>52.173913043478301</v>
      </c>
      <c r="BJ1460">
        <v>79.838709677419303</v>
      </c>
    </row>
    <row r="1461" spans="1:64" x14ac:dyDescent="0.25">
      <c r="A1461" s="15" t="str">
        <f t="shared" si="44"/>
        <v>Equity / Assets--39082</v>
      </c>
      <c r="B1461" s="15" t="str">
        <f t="shared" si="45"/>
        <v>Equity / Assets</v>
      </c>
      <c r="C1461">
        <v>1</v>
      </c>
      <c r="D1461" s="22">
        <v>39082</v>
      </c>
      <c r="E1461">
        <v>8.9521926311064597</v>
      </c>
      <c r="F1461">
        <v>10.0548571803401</v>
      </c>
      <c r="G1461">
        <v>11.3986571027531</v>
      </c>
      <c r="H1461">
        <v>11.5122071900921</v>
      </c>
      <c r="I1461">
        <v>8.5887195738397804</v>
      </c>
      <c r="J1461">
        <v>10.004036210574901</v>
      </c>
      <c r="K1461">
        <v>11.9264182151919</v>
      </c>
      <c r="L1461">
        <v>10.752726810578199</v>
      </c>
      <c r="M1461">
        <v>8.4690650658535596</v>
      </c>
      <c r="N1461">
        <v>9.9314455417442105</v>
      </c>
      <c r="O1461">
        <v>12.500398996808</v>
      </c>
      <c r="P1461">
        <v>11.5621358108622</v>
      </c>
      <c r="Q1461">
        <v>10.0252683071111</v>
      </c>
      <c r="R1461">
        <v>10.9754518107418</v>
      </c>
      <c r="S1461">
        <v>11.8411182476561</v>
      </c>
      <c r="T1461">
        <v>11.5575055941614</v>
      </c>
      <c r="U1461">
        <v>8.4704153699533897</v>
      </c>
      <c r="V1461">
        <v>9.8841143773020992</v>
      </c>
      <c r="W1461">
        <v>11.5839651688486</v>
      </c>
      <c r="X1461">
        <v>10.527121330090001</v>
      </c>
      <c r="Y1461">
        <v>8.9521926311064597</v>
      </c>
      <c r="Z1461">
        <v>10.3004510762338</v>
      </c>
      <c r="AA1461">
        <v>12.632085912757701</v>
      </c>
      <c r="AB1461">
        <v>11.902665016284701</v>
      </c>
      <c r="AC1461">
        <v>8.14807105745599</v>
      </c>
      <c r="AD1461">
        <v>9.5434798091303996</v>
      </c>
      <c r="AE1461">
        <v>11.273053967599999</v>
      </c>
      <c r="AF1461">
        <v>10.1757242816456</v>
      </c>
      <c r="AG1461">
        <v>9.4088478308464296</v>
      </c>
      <c r="AH1461">
        <v>10.753224305680201</v>
      </c>
      <c r="AI1461">
        <v>14.9864514974693</v>
      </c>
      <c r="AJ1461">
        <v>12.2068504233865</v>
      </c>
      <c r="AK1461">
        <v>8.40645031870271</v>
      </c>
      <c r="AL1461">
        <v>9.4177113206280403</v>
      </c>
      <c r="AM1461">
        <v>11.360105382246999</v>
      </c>
      <c r="AN1461">
        <v>10.523283673242201</v>
      </c>
      <c r="AO1461">
        <v>8.7331290901288092</v>
      </c>
      <c r="AP1461">
        <v>10.1467911946059</v>
      </c>
      <c r="AQ1461">
        <v>12.362159425706</v>
      </c>
      <c r="AR1461">
        <v>10.877159146959199</v>
      </c>
      <c r="AS1461">
        <v>8.44091296234037</v>
      </c>
      <c r="AT1461">
        <v>9.6544971739678704</v>
      </c>
      <c r="AU1461">
        <v>11.310507674144</v>
      </c>
      <c r="AV1461">
        <v>10.244854519641899</v>
      </c>
      <c r="AW1461">
        <v>8.0678213523943505</v>
      </c>
      <c r="AX1461">
        <v>9.90937829794305</v>
      </c>
      <c r="AY1461">
        <v>11.361311749953201</v>
      </c>
      <c r="AZ1461">
        <v>10.5534047896386</v>
      </c>
      <c r="BA1461">
        <v>8.6969712444838496</v>
      </c>
      <c r="BB1461">
        <v>10.1729496014052</v>
      </c>
      <c r="BC1461">
        <v>12.451238507809</v>
      </c>
      <c r="BD1461">
        <v>10.960840542479801</v>
      </c>
      <c r="BE1461">
        <v>9.2239819592392305</v>
      </c>
      <c r="BF1461">
        <v>11.175199599501401</v>
      </c>
      <c r="BG1461">
        <v>15.4178429922164</v>
      </c>
      <c r="BH1461">
        <v>14.5129662439586</v>
      </c>
      <c r="BI1461">
        <v>8.6561721695485705</v>
      </c>
      <c r="BJ1461">
        <v>9.7237302013858606</v>
      </c>
      <c r="BK1461">
        <v>11.5986351747678</v>
      </c>
      <c r="BL1461">
        <v>11.0050091146874</v>
      </c>
    </row>
    <row r="1462" spans="1:64" x14ac:dyDescent="0.25">
      <c r="A1462" s="15" t="str">
        <f t="shared" si="44"/>
        <v>Total Risk Based Capital Ratio--39082</v>
      </c>
      <c r="B1462" s="15" t="str">
        <f t="shared" si="45"/>
        <v>Total Risk Based Capital Ratio</v>
      </c>
      <c r="C1462">
        <v>2</v>
      </c>
      <c r="D1462" s="22">
        <v>39082</v>
      </c>
      <c r="E1462">
        <v>12.675000000000001</v>
      </c>
      <c r="F1462">
        <v>14.14</v>
      </c>
      <c r="G1462">
        <v>17.032499999999999</v>
      </c>
      <c r="H1462">
        <v>17.834125</v>
      </c>
      <c r="I1462">
        <v>11.79</v>
      </c>
      <c r="J1462">
        <v>13.93</v>
      </c>
      <c r="K1462">
        <v>17.475000000000001</v>
      </c>
      <c r="L1462">
        <v>15.486697490092499</v>
      </c>
      <c r="M1462">
        <v>11.88</v>
      </c>
      <c r="N1462">
        <v>14.4</v>
      </c>
      <c r="O1462">
        <v>19.34</v>
      </c>
      <c r="P1462">
        <v>17.788894098179799</v>
      </c>
      <c r="Q1462">
        <v>15.092499999999999</v>
      </c>
      <c r="R1462">
        <v>15.555</v>
      </c>
      <c r="S1462">
        <v>19.535</v>
      </c>
      <c r="T1462">
        <v>17.903636363636402</v>
      </c>
      <c r="U1462">
        <v>11.744999999999999</v>
      </c>
      <c r="V1462">
        <v>13.525</v>
      </c>
      <c r="W1462">
        <v>16.5</v>
      </c>
      <c r="X1462">
        <v>14.9471531100478</v>
      </c>
      <c r="Y1462">
        <v>12.172499999999999</v>
      </c>
      <c r="Z1462">
        <v>14.395</v>
      </c>
      <c r="AA1462">
        <v>17.642499999999998</v>
      </c>
      <c r="AB1462">
        <v>16.932874999999999</v>
      </c>
      <c r="AC1462">
        <v>11.04</v>
      </c>
      <c r="AD1462">
        <v>13.39</v>
      </c>
      <c r="AE1462">
        <v>17.149999999999999</v>
      </c>
      <c r="AF1462">
        <v>15.177741935483899</v>
      </c>
      <c r="AG1462">
        <v>12.5625</v>
      </c>
      <c r="AH1462">
        <v>15.59</v>
      </c>
      <c r="AI1462">
        <v>20.352499999999999</v>
      </c>
      <c r="AJ1462">
        <v>17.954523809523799</v>
      </c>
      <c r="AK1462">
        <v>12.37</v>
      </c>
      <c r="AL1462">
        <v>14.64</v>
      </c>
      <c r="AM1462">
        <v>19.02</v>
      </c>
      <c r="AN1462">
        <v>15.859384615384601</v>
      </c>
      <c r="AO1462">
        <v>12.1225</v>
      </c>
      <c r="AP1462">
        <v>14.67</v>
      </c>
      <c r="AQ1462">
        <v>19.0975</v>
      </c>
      <c r="AR1462">
        <v>16.332048192771101</v>
      </c>
      <c r="AS1462">
        <v>11.32</v>
      </c>
      <c r="AT1462">
        <v>12.92</v>
      </c>
      <c r="AU1462">
        <v>15.34</v>
      </c>
      <c r="AV1462">
        <v>13.927389277389301</v>
      </c>
      <c r="AW1462">
        <v>12.422499999999999</v>
      </c>
      <c r="AX1462">
        <v>14.675000000000001</v>
      </c>
      <c r="AY1462">
        <v>17.899999999999999</v>
      </c>
      <c r="AZ1462">
        <v>16.4945679012346</v>
      </c>
      <c r="BA1462">
        <v>11.345000000000001</v>
      </c>
      <c r="BB1462">
        <v>13.67</v>
      </c>
      <c r="BC1462">
        <v>17.190000000000001</v>
      </c>
      <c r="BD1462">
        <v>15.0626277372263</v>
      </c>
      <c r="BE1462">
        <v>13.63</v>
      </c>
      <c r="BF1462">
        <v>16.295000000000002</v>
      </c>
      <c r="BG1462">
        <v>21.42</v>
      </c>
      <c r="BH1462">
        <v>22.992599999999999</v>
      </c>
      <c r="BI1462">
        <v>11.31</v>
      </c>
      <c r="BJ1462">
        <v>12.99</v>
      </c>
      <c r="BK1462">
        <v>15.795</v>
      </c>
      <c r="BL1462">
        <v>14.6292561983471</v>
      </c>
    </row>
    <row r="1463" spans="1:64" x14ac:dyDescent="0.25">
      <c r="A1463" s="15" t="str">
        <f t="shared" si="44"/>
        <v>Tier 1 Leverage Ratio--39082</v>
      </c>
      <c r="B1463" s="15" t="str">
        <f t="shared" si="45"/>
        <v>Tier 1 Leverage Ratio</v>
      </c>
      <c r="C1463">
        <v>3</v>
      </c>
      <c r="D1463" s="22">
        <v>39082</v>
      </c>
      <c r="E1463">
        <v>8.8025000000000002</v>
      </c>
      <c r="F1463">
        <v>9.8650000000000002</v>
      </c>
      <c r="G1463">
        <v>10.95</v>
      </c>
      <c r="H1463">
        <v>11.49</v>
      </c>
      <c r="I1463">
        <v>8.5250000000000004</v>
      </c>
      <c r="J1463">
        <v>9.7899999999999991</v>
      </c>
      <c r="K1463">
        <v>11.475</v>
      </c>
      <c r="L1463">
        <v>10.5614266842801</v>
      </c>
      <c r="M1463">
        <v>8.36</v>
      </c>
      <c r="N1463">
        <v>9.625</v>
      </c>
      <c r="O1463">
        <v>12.06</v>
      </c>
      <c r="P1463">
        <v>11.4069263651407</v>
      </c>
      <c r="Q1463">
        <v>9.8224999999999998</v>
      </c>
      <c r="R1463">
        <v>10.83</v>
      </c>
      <c r="S1463">
        <v>11.984999999999999</v>
      </c>
      <c r="T1463">
        <v>11.5204545454545</v>
      </c>
      <c r="U1463">
        <v>8.5225000000000009</v>
      </c>
      <c r="V1463">
        <v>9.67</v>
      </c>
      <c r="W1463">
        <v>11.2525</v>
      </c>
      <c r="X1463">
        <v>10.363779904306201</v>
      </c>
      <c r="Y1463">
        <v>8.5549999999999997</v>
      </c>
      <c r="Z1463">
        <v>9.83</v>
      </c>
      <c r="AA1463">
        <v>11.5525</v>
      </c>
      <c r="AB1463">
        <v>11.491250000000001</v>
      </c>
      <c r="AC1463">
        <v>7.97</v>
      </c>
      <c r="AD1463">
        <v>9.34</v>
      </c>
      <c r="AE1463">
        <v>10.93</v>
      </c>
      <c r="AF1463">
        <v>9.9733333333333292</v>
      </c>
      <c r="AG1463">
        <v>9.3524999999999991</v>
      </c>
      <c r="AH1463">
        <v>10.664999999999999</v>
      </c>
      <c r="AI1463">
        <v>14.6225</v>
      </c>
      <c r="AJ1463">
        <v>12.180476190476201</v>
      </c>
      <c r="AK1463">
        <v>8.48</v>
      </c>
      <c r="AL1463">
        <v>9.49</v>
      </c>
      <c r="AM1463">
        <v>11.49</v>
      </c>
      <c r="AN1463">
        <v>10.4946153846154</v>
      </c>
      <c r="AO1463">
        <v>8.6325000000000003</v>
      </c>
      <c r="AP1463">
        <v>10.02</v>
      </c>
      <c r="AQ1463">
        <v>12.0525</v>
      </c>
      <c r="AR1463">
        <v>10.837108433734899</v>
      </c>
      <c r="AS1463">
        <v>8.43</v>
      </c>
      <c r="AT1463">
        <v>9.34</v>
      </c>
      <c r="AU1463">
        <v>10.96</v>
      </c>
      <c r="AV1463">
        <v>9.9484149184149206</v>
      </c>
      <c r="AW1463">
        <v>8.2249999999999996</v>
      </c>
      <c r="AX1463">
        <v>9.6449999999999996</v>
      </c>
      <c r="AY1463">
        <v>11.18</v>
      </c>
      <c r="AZ1463">
        <v>10.4606790123457</v>
      </c>
      <c r="BA1463">
        <v>8.6449999999999996</v>
      </c>
      <c r="BB1463">
        <v>9.9</v>
      </c>
      <c r="BC1463">
        <v>11.79</v>
      </c>
      <c r="BD1463">
        <v>10.901678832116801</v>
      </c>
      <c r="BE1463">
        <v>9.08</v>
      </c>
      <c r="BF1463">
        <v>10.445</v>
      </c>
      <c r="BG1463">
        <v>14.46</v>
      </c>
      <c r="BH1463">
        <v>14.5352</v>
      </c>
      <c r="BI1463">
        <v>8.7050000000000001</v>
      </c>
      <c r="BJ1463">
        <v>9.56</v>
      </c>
      <c r="BK1463">
        <v>11.16</v>
      </c>
      <c r="BL1463">
        <v>10.875206611570199</v>
      </c>
    </row>
    <row r="1464" spans="1:64" x14ac:dyDescent="0.25">
      <c r="A1464" s="15" t="str">
        <f t="shared" si="44"/>
        <v>ALLL / Nonaccrual Loans--39082</v>
      </c>
      <c r="B1464" s="15" t="str">
        <f t="shared" si="45"/>
        <v>ALLL / Nonaccrual Loans</v>
      </c>
      <c r="C1464">
        <v>4</v>
      </c>
      <c r="D1464" s="22">
        <v>39082</v>
      </c>
      <c r="E1464">
        <v>124.06417112299501</v>
      </c>
      <c r="F1464">
        <v>256.8</v>
      </c>
      <c r="G1464">
        <v>532</v>
      </c>
      <c r="H1464">
        <v>1775.20150669246</v>
      </c>
      <c r="I1464">
        <v>102.658450704225</v>
      </c>
      <c r="J1464">
        <v>209.71428571428601</v>
      </c>
      <c r="K1464">
        <v>602.40275322051002</v>
      </c>
      <c r="L1464">
        <v>1123.5987740098001</v>
      </c>
      <c r="M1464">
        <v>127.03974895397501</v>
      </c>
      <c r="N1464">
        <v>290.57504670957002</v>
      </c>
      <c r="O1464">
        <v>808.65384615384596</v>
      </c>
      <c r="P1464">
        <v>1085.43320090409</v>
      </c>
      <c r="Q1464">
        <v>140.73679811775099</v>
      </c>
      <c r="R1464">
        <v>211.99865994753</v>
      </c>
      <c r="S1464">
        <v>431.89636231306901</v>
      </c>
      <c r="T1464">
        <v>299.678349854288</v>
      </c>
      <c r="U1464">
        <v>91.792657815805697</v>
      </c>
      <c r="V1464">
        <v>179.48563287949599</v>
      </c>
      <c r="W1464">
        <v>526.75</v>
      </c>
      <c r="X1464">
        <v>830.17469695413297</v>
      </c>
      <c r="Y1464">
        <v>124.642165039494</v>
      </c>
      <c r="Z1464">
        <v>256.05087925454097</v>
      </c>
      <c r="AA1464">
        <v>850.41940789473699</v>
      </c>
      <c r="AB1464">
        <v>2163.3442144544301</v>
      </c>
      <c r="AC1464">
        <v>155.41902313624701</v>
      </c>
      <c r="AD1464">
        <v>450</v>
      </c>
      <c r="AE1464">
        <v>1133.55466438761</v>
      </c>
      <c r="AF1464">
        <v>2093.4666420590802</v>
      </c>
      <c r="AG1464">
        <v>134.02985074626901</v>
      </c>
      <c r="AH1464">
        <v>345</v>
      </c>
      <c r="AI1464">
        <v>1509.71223021583</v>
      </c>
      <c r="AJ1464">
        <v>2886.0807589288202</v>
      </c>
      <c r="AK1464">
        <v>80.540544090795606</v>
      </c>
      <c r="AL1464">
        <v>146.46556436771399</v>
      </c>
      <c r="AM1464">
        <v>235.893685447461</v>
      </c>
      <c r="AN1464">
        <v>926.97420466364804</v>
      </c>
      <c r="AO1464">
        <v>117.70518666286701</v>
      </c>
      <c r="AP1464">
        <v>251.990400903444</v>
      </c>
      <c r="AQ1464">
        <v>801.40576818429201</v>
      </c>
      <c r="AR1464">
        <v>1726.5478265593099</v>
      </c>
      <c r="AS1464">
        <v>103.267094017094</v>
      </c>
      <c r="AT1464">
        <v>214.05272156304201</v>
      </c>
      <c r="AU1464">
        <v>602.55272796160602</v>
      </c>
      <c r="AV1464">
        <v>1157.82985742599</v>
      </c>
      <c r="AW1464">
        <v>114.907551952795</v>
      </c>
      <c r="AX1464">
        <v>215.03774003774001</v>
      </c>
      <c r="AY1464">
        <v>609.09380474597901</v>
      </c>
      <c r="AZ1464">
        <v>1325.53431063674</v>
      </c>
      <c r="BA1464">
        <v>77.020602218700503</v>
      </c>
      <c r="BB1464">
        <v>144.07792207792201</v>
      </c>
      <c r="BC1464">
        <v>398.10455800986102</v>
      </c>
      <c r="BD1464">
        <v>763.82683788684596</v>
      </c>
      <c r="BE1464">
        <v>96.268221574343997</v>
      </c>
      <c r="BF1464">
        <v>313.93442622950801</v>
      </c>
      <c r="BG1464">
        <v>1436.6666666666699</v>
      </c>
      <c r="BH1464">
        <v>2324.4144162581001</v>
      </c>
      <c r="BI1464">
        <v>85.621945068476904</v>
      </c>
      <c r="BJ1464">
        <v>151.84126826945101</v>
      </c>
      <c r="BK1464">
        <v>270.48013888419598</v>
      </c>
      <c r="BL1464">
        <v>440.66185248850798</v>
      </c>
    </row>
    <row r="1465" spans="1:64" x14ac:dyDescent="0.25">
      <c r="A1465" s="15" t="str">
        <f t="shared" si="44"/>
        <v>[NCL + OREO] / [Total Loans + OREO]--39082</v>
      </c>
      <c r="B1465" s="15" t="str">
        <f t="shared" si="45"/>
        <v>[NCL + OREO] / [Total Loans + OREO]</v>
      </c>
      <c r="C1465">
        <v>5</v>
      </c>
      <c r="D1465" s="22">
        <v>39082</v>
      </c>
      <c r="E1465">
        <v>0.24337050855141701</v>
      </c>
      <c r="F1465">
        <v>0.842871160244683</v>
      </c>
      <c r="G1465">
        <v>1.4036462471445299</v>
      </c>
      <c r="H1465">
        <v>1.1031498140710101</v>
      </c>
      <c r="I1465">
        <v>0.23450833588952399</v>
      </c>
      <c r="J1465">
        <v>0.81522997822965404</v>
      </c>
      <c r="K1465">
        <v>1.80379307468575</v>
      </c>
      <c r="L1465">
        <v>1.2474600618817799</v>
      </c>
      <c r="M1465">
        <v>0.13686111060050701</v>
      </c>
      <c r="N1465">
        <v>0.59602876989768805</v>
      </c>
      <c r="O1465">
        <v>1.3772736070948901</v>
      </c>
      <c r="P1465">
        <v>0.95931659651730306</v>
      </c>
      <c r="Q1465">
        <v>1.03179034609465</v>
      </c>
      <c r="R1465">
        <v>1.5512546317118201</v>
      </c>
      <c r="S1465">
        <v>2.4954438688596898</v>
      </c>
      <c r="T1465">
        <v>2.2479601378438101</v>
      </c>
      <c r="U1465">
        <v>0.26640571080293601</v>
      </c>
      <c r="V1465">
        <v>0.88569799005503302</v>
      </c>
      <c r="W1465">
        <v>2.02617517521045</v>
      </c>
      <c r="X1465">
        <v>1.35667403909428</v>
      </c>
      <c r="Y1465">
        <v>0.17262047258892799</v>
      </c>
      <c r="Z1465">
        <v>0.69450228277364401</v>
      </c>
      <c r="AA1465">
        <v>1.44783136091243</v>
      </c>
      <c r="AB1465">
        <v>1.04526990832123</v>
      </c>
      <c r="AC1465">
        <v>0.18148161591230799</v>
      </c>
      <c r="AD1465">
        <v>0.47578220284744799</v>
      </c>
      <c r="AE1465">
        <v>1.0825959268287999</v>
      </c>
      <c r="AF1465">
        <v>0.839802316808819</v>
      </c>
      <c r="AG1465">
        <v>0.16582439400395299</v>
      </c>
      <c r="AH1465">
        <v>0.65830405379493795</v>
      </c>
      <c r="AI1465">
        <v>1.3952804080652199</v>
      </c>
      <c r="AJ1465">
        <v>1.13960853334989</v>
      </c>
      <c r="AK1465">
        <v>0.65294785624405405</v>
      </c>
      <c r="AL1465">
        <v>1.0341543067084</v>
      </c>
      <c r="AM1465">
        <v>1.8817884380871699</v>
      </c>
      <c r="AN1465">
        <v>1.50477060890882</v>
      </c>
      <c r="AO1465">
        <v>0.20552248915276999</v>
      </c>
      <c r="AP1465">
        <v>0.72770404399496502</v>
      </c>
      <c r="AQ1465">
        <v>1.54963020172517</v>
      </c>
      <c r="AR1465">
        <v>1.12381790270077</v>
      </c>
      <c r="AS1465">
        <v>0.24896949711459199</v>
      </c>
      <c r="AT1465">
        <v>0.79800671692804603</v>
      </c>
      <c r="AU1465">
        <v>1.52112561257654</v>
      </c>
      <c r="AV1465">
        <v>1.1627981655938</v>
      </c>
      <c r="AW1465">
        <v>0.37397734979297598</v>
      </c>
      <c r="AX1465">
        <v>0.98929495153326896</v>
      </c>
      <c r="AY1465">
        <v>2.0449475532494201</v>
      </c>
      <c r="AZ1465">
        <v>1.51312610593649</v>
      </c>
      <c r="BA1465">
        <v>0.22506642574500099</v>
      </c>
      <c r="BB1465">
        <v>0.95934650455927095</v>
      </c>
      <c r="BC1465">
        <v>2.2209257470638</v>
      </c>
      <c r="BD1465">
        <v>1.44109656599844</v>
      </c>
      <c r="BE1465">
        <v>0.20713178425525899</v>
      </c>
      <c r="BF1465">
        <v>1.117673309345</v>
      </c>
      <c r="BG1465">
        <v>2.3851920408850602</v>
      </c>
      <c r="BH1465">
        <v>1.7042417305326201</v>
      </c>
      <c r="BI1465">
        <v>0.25650352990724701</v>
      </c>
      <c r="BJ1465">
        <v>0.938362273559465</v>
      </c>
      <c r="BK1465">
        <v>2.03743618411244</v>
      </c>
      <c r="BL1465">
        <v>1.47530949420618</v>
      </c>
    </row>
    <row r="1466" spans="1:64" x14ac:dyDescent="0.25">
      <c r="A1466" s="15" t="str">
        <f t="shared" si="44"/>
        <v>[Noncurrent + Delinquent Loans] / [Capital + ALLL]--39082</v>
      </c>
      <c r="B1466" s="15" t="str">
        <f t="shared" si="45"/>
        <v>[Noncurrent + Delinquent Loans] / [Capital + ALLL]</v>
      </c>
      <c r="C1466">
        <v>6</v>
      </c>
      <c r="D1466" s="22">
        <v>39082</v>
      </c>
      <c r="E1466">
        <v>5.1562618132005396</v>
      </c>
      <c r="F1466">
        <v>10.6053944595582</v>
      </c>
      <c r="G1466">
        <v>18.089422127232201</v>
      </c>
      <c r="H1466">
        <v>13.071576762012601</v>
      </c>
      <c r="I1466">
        <v>5.5872709419250102</v>
      </c>
      <c r="J1466">
        <v>11.8296529968454</v>
      </c>
      <c r="K1466">
        <v>20.0435921661782</v>
      </c>
      <c r="L1466">
        <v>14.8007698243277</v>
      </c>
      <c r="M1466">
        <v>3.3528804473162102</v>
      </c>
      <c r="N1466">
        <v>8.4549813941442409</v>
      </c>
      <c r="O1466">
        <v>16.446620369058401</v>
      </c>
      <c r="P1466">
        <v>11.341247358293501</v>
      </c>
      <c r="Q1466">
        <v>13.671564682396401</v>
      </c>
      <c r="R1466">
        <v>18.633811764367898</v>
      </c>
      <c r="S1466">
        <v>26.4719469957207</v>
      </c>
      <c r="T1466">
        <v>20.555796383836199</v>
      </c>
      <c r="U1466">
        <v>6.2810910016684396</v>
      </c>
      <c r="V1466">
        <v>12.263698287803299</v>
      </c>
      <c r="W1466">
        <v>21.442745489314898</v>
      </c>
      <c r="X1466">
        <v>15.6762198242539</v>
      </c>
      <c r="Y1466">
        <v>5.1896811914889698</v>
      </c>
      <c r="Z1466">
        <v>12.4699291807189</v>
      </c>
      <c r="AA1466">
        <v>17.999707382905701</v>
      </c>
      <c r="AB1466">
        <v>13.501532350525199</v>
      </c>
      <c r="AC1466">
        <v>3.8768529076396798</v>
      </c>
      <c r="AD1466">
        <v>10.2009536784741</v>
      </c>
      <c r="AE1466">
        <v>15.4016445287793</v>
      </c>
      <c r="AF1466">
        <v>12.020304979919199</v>
      </c>
      <c r="AG1466">
        <v>2.1892809210675499</v>
      </c>
      <c r="AH1466">
        <v>7.68579610162036</v>
      </c>
      <c r="AI1466">
        <v>14.003304587455499</v>
      </c>
      <c r="AJ1466">
        <v>10.6245106219866</v>
      </c>
      <c r="AK1466">
        <v>10.637134263057201</v>
      </c>
      <c r="AL1466">
        <v>16.676987040559101</v>
      </c>
      <c r="AM1466">
        <v>26.3789957025961</v>
      </c>
      <c r="AN1466">
        <v>20.783542417279001</v>
      </c>
      <c r="AO1466">
        <v>4.3399923933293403</v>
      </c>
      <c r="AP1466">
        <v>10.6191377288552</v>
      </c>
      <c r="AQ1466">
        <v>18.622142954817999</v>
      </c>
      <c r="AR1466">
        <v>13.072707261342099</v>
      </c>
      <c r="AS1466">
        <v>5.7390586292320398</v>
      </c>
      <c r="AT1466">
        <v>12.6574685062987</v>
      </c>
      <c r="AU1466">
        <v>21.285941337956899</v>
      </c>
      <c r="AV1466">
        <v>15.4662083846908</v>
      </c>
      <c r="AW1466">
        <v>8.0462430562323402</v>
      </c>
      <c r="AX1466">
        <v>16.133008729994501</v>
      </c>
      <c r="AY1466">
        <v>25.7144443081094</v>
      </c>
      <c r="AZ1466">
        <v>19.568305224000699</v>
      </c>
      <c r="BA1466">
        <v>5.51784319695828</v>
      </c>
      <c r="BB1466">
        <v>11.5774497599146</v>
      </c>
      <c r="BC1466">
        <v>22.0257165050091</v>
      </c>
      <c r="BD1466">
        <v>15.1988651879554</v>
      </c>
      <c r="BE1466">
        <v>5.2504299846757396</v>
      </c>
      <c r="BF1466">
        <v>10.0128946835761</v>
      </c>
      <c r="BG1466">
        <v>16.0462308369266</v>
      </c>
      <c r="BH1466">
        <v>13.026201698980699</v>
      </c>
      <c r="BI1466">
        <v>6.7630878251055497</v>
      </c>
      <c r="BJ1466">
        <v>11.4752151973879</v>
      </c>
      <c r="BK1466">
        <v>19.806341326919199</v>
      </c>
      <c r="BL1466">
        <v>15.709063071100701</v>
      </c>
    </row>
    <row r="1467" spans="1:64" x14ac:dyDescent="0.25">
      <c r="A1467" s="15" t="str">
        <f t="shared" si="44"/>
        <v xml:space="preserve">  Ag [NCL+DQ] / [Capital + ALLL]--39082</v>
      </c>
      <c r="B1467" s="15" t="str">
        <f t="shared" si="45"/>
        <v xml:space="preserve">  Ag [NCL+DQ] / [Capital + ALLL]</v>
      </c>
      <c r="C1467">
        <v>7</v>
      </c>
      <c r="D1467" s="22">
        <v>39082</v>
      </c>
      <c r="E1467">
        <v>0</v>
      </c>
      <c r="F1467">
        <v>1.0733866173459301E-2</v>
      </c>
      <c r="G1467">
        <v>1.4543034605146401</v>
      </c>
      <c r="H1467">
        <v>1.1360384027424699</v>
      </c>
      <c r="I1467">
        <v>0</v>
      </c>
      <c r="J1467">
        <v>0</v>
      </c>
      <c r="K1467">
        <v>1.2342341551934499</v>
      </c>
      <c r="L1467">
        <v>1.21791231915094</v>
      </c>
      <c r="M1467">
        <v>0</v>
      </c>
      <c r="N1467">
        <v>0</v>
      </c>
      <c r="O1467">
        <v>0.31524861957554001</v>
      </c>
      <c r="P1467">
        <v>0.66728108159481403</v>
      </c>
      <c r="Q1467">
        <v>0</v>
      </c>
      <c r="R1467">
        <v>0</v>
      </c>
      <c r="S1467">
        <v>0</v>
      </c>
      <c r="T1467">
        <v>2.1466137168616498E-3</v>
      </c>
      <c r="U1467">
        <v>0</v>
      </c>
      <c r="V1467">
        <v>0</v>
      </c>
      <c r="W1467">
        <v>0.78095699740618496</v>
      </c>
      <c r="X1467">
        <v>0.96655342775840303</v>
      </c>
      <c r="Y1467">
        <v>0</v>
      </c>
      <c r="Z1467">
        <v>5.0003925994489502E-2</v>
      </c>
      <c r="AA1467">
        <v>1.7295969811832199</v>
      </c>
      <c r="AB1467">
        <v>1.7473939237606999</v>
      </c>
      <c r="AC1467">
        <v>0</v>
      </c>
      <c r="AD1467">
        <v>1.0095344924284899</v>
      </c>
      <c r="AE1467">
        <v>3.3217852048094598</v>
      </c>
      <c r="AF1467">
        <v>2.1873934346837598</v>
      </c>
      <c r="AG1467">
        <v>0</v>
      </c>
      <c r="AH1467">
        <v>0.104264801949355</v>
      </c>
      <c r="AI1467">
        <v>1.0038572512130099</v>
      </c>
      <c r="AJ1467">
        <v>1.6522952342308601</v>
      </c>
      <c r="AK1467">
        <v>0</v>
      </c>
      <c r="AL1467">
        <v>0</v>
      </c>
      <c r="AM1467">
        <v>1.1315556430187901</v>
      </c>
      <c r="AN1467">
        <v>1.68575030346458</v>
      </c>
      <c r="AO1467">
        <v>0</v>
      </c>
      <c r="AP1467">
        <v>0.85336407330746</v>
      </c>
      <c r="AQ1467">
        <v>3.4143824304002601</v>
      </c>
      <c r="AR1467">
        <v>2.2260182651171299</v>
      </c>
      <c r="AS1467">
        <v>0</v>
      </c>
      <c r="AT1467">
        <v>0</v>
      </c>
      <c r="AU1467">
        <v>0.86321381142098297</v>
      </c>
      <c r="AV1467">
        <v>0.99990274598117701</v>
      </c>
      <c r="AW1467">
        <v>0</v>
      </c>
      <c r="AX1467">
        <v>0</v>
      </c>
      <c r="AY1467">
        <v>0.60385630797117895</v>
      </c>
      <c r="AZ1467">
        <v>1.14838024190275</v>
      </c>
      <c r="BA1467">
        <v>0</v>
      </c>
      <c r="BB1467">
        <v>0</v>
      </c>
      <c r="BC1467">
        <v>3.1080206092978201E-2</v>
      </c>
      <c r="BD1467">
        <v>0.51299309961218997</v>
      </c>
      <c r="BE1467">
        <v>0</v>
      </c>
      <c r="BF1467">
        <v>1.9528198718950202E-2</v>
      </c>
      <c r="BG1467">
        <v>1.1193943070443899</v>
      </c>
      <c r="BH1467">
        <v>1.1246686919450399</v>
      </c>
      <c r="BI1467">
        <v>0</v>
      </c>
      <c r="BJ1467">
        <v>0</v>
      </c>
      <c r="BK1467">
        <v>0</v>
      </c>
      <c r="BL1467">
        <v>0.14639635101889401</v>
      </c>
    </row>
    <row r="1468" spans="1:64" x14ac:dyDescent="0.25">
      <c r="A1468" s="15" t="str">
        <f t="shared" si="44"/>
        <v xml:space="preserve">  CLD [NCL+DQ] / [Capital + ALLL]--39082</v>
      </c>
      <c r="B1468" s="15" t="str">
        <f t="shared" si="45"/>
        <v xml:space="preserve">  CLD [NCL+DQ] / [Capital + ALLL]</v>
      </c>
      <c r="C1468">
        <v>8</v>
      </c>
      <c r="D1468" s="22">
        <v>39082</v>
      </c>
      <c r="E1468">
        <v>0</v>
      </c>
      <c r="F1468">
        <v>0</v>
      </c>
      <c r="G1468">
        <v>0.96816981636362998</v>
      </c>
      <c r="H1468">
        <v>1.18583203576319</v>
      </c>
      <c r="I1468">
        <v>0</v>
      </c>
      <c r="J1468">
        <v>0</v>
      </c>
      <c r="K1468">
        <v>0.900193260052216</v>
      </c>
      <c r="L1468">
        <v>1.59282740530606</v>
      </c>
      <c r="M1468">
        <v>0</v>
      </c>
      <c r="N1468">
        <v>0</v>
      </c>
      <c r="O1468">
        <v>0.73271242453165297</v>
      </c>
      <c r="P1468">
        <v>1.0578370126374499</v>
      </c>
      <c r="Q1468">
        <v>0</v>
      </c>
      <c r="R1468">
        <v>0</v>
      </c>
      <c r="S1468">
        <v>0</v>
      </c>
      <c r="T1468">
        <v>8.2259375625596598E-2</v>
      </c>
      <c r="U1468">
        <v>0</v>
      </c>
      <c r="V1468">
        <v>0</v>
      </c>
      <c r="W1468">
        <v>1.54168582425616</v>
      </c>
      <c r="X1468">
        <v>1.91794544471765</v>
      </c>
      <c r="Y1468">
        <v>0</v>
      </c>
      <c r="Z1468">
        <v>0</v>
      </c>
      <c r="AA1468">
        <v>0.899467510793034</v>
      </c>
      <c r="AB1468">
        <v>1.06436554868677</v>
      </c>
      <c r="AC1468">
        <v>0</v>
      </c>
      <c r="AD1468">
        <v>0</v>
      </c>
      <c r="AE1468">
        <v>0</v>
      </c>
      <c r="AF1468">
        <v>1.6256121275116799</v>
      </c>
      <c r="AG1468">
        <v>0</v>
      </c>
      <c r="AH1468">
        <v>0</v>
      </c>
      <c r="AI1468">
        <v>4.0145326080411103E-2</v>
      </c>
      <c r="AJ1468">
        <v>1.85164192886678</v>
      </c>
      <c r="AK1468">
        <v>0</v>
      </c>
      <c r="AL1468">
        <v>0.24086988438245499</v>
      </c>
      <c r="AM1468">
        <v>2.3964538024657198</v>
      </c>
      <c r="AN1468">
        <v>2.6134310468143198</v>
      </c>
      <c r="AO1468">
        <v>0</v>
      </c>
      <c r="AP1468">
        <v>0</v>
      </c>
      <c r="AQ1468">
        <v>0</v>
      </c>
      <c r="AR1468">
        <v>1.0300164422340701</v>
      </c>
      <c r="AS1468">
        <v>0</v>
      </c>
      <c r="AT1468">
        <v>0</v>
      </c>
      <c r="AU1468">
        <v>2.2199924746017801</v>
      </c>
      <c r="AV1468">
        <v>2.32240126048774</v>
      </c>
      <c r="AW1468">
        <v>0</v>
      </c>
      <c r="AX1468">
        <v>0</v>
      </c>
      <c r="AY1468">
        <v>0.52155242216422404</v>
      </c>
      <c r="AZ1468">
        <v>1.1991942054845</v>
      </c>
      <c r="BA1468">
        <v>0</v>
      </c>
      <c r="BB1468">
        <v>0</v>
      </c>
      <c r="BC1468">
        <v>1.2092474535175499</v>
      </c>
      <c r="BD1468">
        <v>1.810730452991</v>
      </c>
      <c r="BE1468">
        <v>0</v>
      </c>
      <c r="BF1468">
        <v>0</v>
      </c>
      <c r="BG1468">
        <v>5.2396818572656899E-2</v>
      </c>
      <c r="BH1468">
        <v>1.2132608078876099</v>
      </c>
      <c r="BI1468">
        <v>0</v>
      </c>
      <c r="BJ1468">
        <v>0.37315001471380199</v>
      </c>
      <c r="BK1468">
        <v>5.4208983187534203</v>
      </c>
      <c r="BL1468">
        <v>4.42894764030041</v>
      </c>
    </row>
    <row r="1469" spans="1:64" x14ac:dyDescent="0.25">
      <c r="A1469" s="15" t="str">
        <f t="shared" si="44"/>
        <v xml:space="preserve">  CRE [NCL+DQ] / [Capital + ALLL]--39082</v>
      </c>
      <c r="B1469" s="15" t="str">
        <f t="shared" si="45"/>
        <v xml:space="preserve">  CRE [NCL+DQ] / [Capital + ALLL]</v>
      </c>
      <c r="C1469">
        <v>9</v>
      </c>
      <c r="D1469" s="22">
        <v>39082</v>
      </c>
      <c r="E1469">
        <v>5.02947093495218E-2</v>
      </c>
      <c r="F1469">
        <v>1.8665119082277299</v>
      </c>
      <c r="G1469">
        <v>6.0620222968826596</v>
      </c>
      <c r="H1469">
        <v>4.2535683746061297</v>
      </c>
      <c r="I1469">
        <v>0</v>
      </c>
      <c r="J1469">
        <v>1.69088282776786</v>
      </c>
      <c r="K1469">
        <v>6.7628810330669804</v>
      </c>
      <c r="L1469">
        <v>4.5776628076771297</v>
      </c>
      <c r="M1469">
        <v>0</v>
      </c>
      <c r="N1469">
        <v>1.2389545653006999</v>
      </c>
      <c r="O1469">
        <v>4.7115378583020604</v>
      </c>
      <c r="P1469">
        <v>3.38050425472214</v>
      </c>
      <c r="Q1469">
        <v>0.118934348239772</v>
      </c>
      <c r="R1469">
        <v>3.6708744737825398</v>
      </c>
      <c r="S1469">
        <v>10.1340479564613</v>
      </c>
      <c r="T1469">
        <v>6.6476994824642004</v>
      </c>
      <c r="U1469">
        <v>0</v>
      </c>
      <c r="V1469">
        <v>2.3149529320836999</v>
      </c>
      <c r="W1469">
        <v>7.5005368691154297</v>
      </c>
      <c r="X1469">
        <v>5.2812099813220996</v>
      </c>
      <c r="Y1469">
        <v>4.0214477211796301E-2</v>
      </c>
      <c r="Z1469">
        <v>0.97147889926985598</v>
      </c>
      <c r="AA1469">
        <v>5.0041145615680103</v>
      </c>
      <c r="AB1469">
        <v>3.2558768807029801</v>
      </c>
      <c r="AC1469">
        <v>0</v>
      </c>
      <c r="AD1469">
        <v>0.135904187547779</v>
      </c>
      <c r="AE1469">
        <v>2.9013015184381801</v>
      </c>
      <c r="AF1469">
        <v>2.95481916691601</v>
      </c>
      <c r="AG1469">
        <v>0</v>
      </c>
      <c r="AH1469">
        <v>1.0472520107238601E-2</v>
      </c>
      <c r="AI1469">
        <v>2.6709975162831601</v>
      </c>
      <c r="AJ1469">
        <v>3.6779661988402701</v>
      </c>
      <c r="AK1469">
        <v>1.6110085584829701</v>
      </c>
      <c r="AL1469">
        <v>4.6187425191860898</v>
      </c>
      <c r="AM1469">
        <v>8.3654822335025401</v>
      </c>
      <c r="AN1469">
        <v>6.6737202618204998</v>
      </c>
      <c r="AO1469">
        <v>0</v>
      </c>
      <c r="AP1469">
        <v>0.50712213734443001</v>
      </c>
      <c r="AQ1469">
        <v>4.4158364124843601</v>
      </c>
      <c r="AR1469">
        <v>2.96826749085414</v>
      </c>
      <c r="AS1469">
        <v>0</v>
      </c>
      <c r="AT1469">
        <v>2.7461486939048898</v>
      </c>
      <c r="AU1469">
        <v>8.6033195622236693</v>
      </c>
      <c r="AV1469">
        <v>5.6889523662022397</v>
      </c>
      <c r="AW1469">
        <v>7.69230769230769E-2</v>
      </c>
      <c r="AX1469">
        <v>2.3794938200509002</v>
      </c>
      <c r="AY1469">
        <v>7.3358599840341503</v>
      </c>
      <c r="AZ1469">
        <v>4.9850492323327202</v>
      </c>
      <c r="BA1469">
        <v>0</v>
      </c>
      <c r="BB1469">
        <v>1.6698670426095601</v>
      </c>
      <c r="BC1469">
        <v>5.9968695488017199</v>
      </c>
      <c r="BD1469">
        <v>4.1560852626612901</v>
      </c>
      <c r="BE1469">
        <v>0</v>
      </c>
      <c r="BF1469">
        <v>1.6365716673233801</v>
      </c>
      <c r="BG1469">
        <v>6.2819046307738899</v>
      </c>
      <c r="BH1469">
        <v>4.4544971474366903</v>
      </c>
      <c r="BI1469">
        <v>0</v>
      </c>
      <c r="BJ1469">
        <v>4.3605054853492602</v>
      </c>
      <c r="BK1469">
        <v>11.774317287548101</v>
      </c>
      <c r="BL1469">
        <v>7.8576649500481199</v>
      </c>
    </row>
    <row r="1470" spans="1:64" x14ac:dyDescent="0.25">
      <c r="A1470" s="15" t="str">
        <f t="shared" si="44"/>
        <v xml:space="preserve">  Res RE [NCL+DQ] / [Capital + ALLL]--39082</v>
      </c>
      <c r="B1470" s="15" t="str">
        <f t="shared" si="45"/>
        <v xml:space="preserve">  Res RE [NCL+DQ] / [Capital + ALLL]</v>
      </c>
      <c r="C1470">
        <v>10</v>
      </c>
      <c r="D1470" s="22">
        <v>39082</v>
      </c>
      <c r="E1470">
        <v>0.164540678872652</v>
      </c>
      <c r="F1470">
        <v>1.1144114353321799</v>
      </c>
      <c r="G1470">
        <v>3.2303725443592102</v>
      </c>
      <c r="H1470">
        <v>2.3021334830321099</v>
      </c>
      <c r="I1470">
        <v>0</v>
      </c>
      <c r="J1470">
        <v>1.1736065692900199</v>
      </c>
      <c r="K1470">
        <v>4.0982957645523301</v>
      </c>
      <c r="L1470">
        <v>2.8906898558473801</v>
      </c>
      <c r="M1470">
        <v>9.1196255373909199E-2</v>
      </c>
      <c r="N1470">
        <v>1.57422691599633</v>
      </c>
      <c r="O1470">
        <v>4.4331825683796797</v>
      </c>
      <c r="P1470">
        <v>3.0471132866188899</v>
      </c>
      <c r="Q1470">
        <v>4.6242056249132402</v>
      </c>
      <c r="R1470">
        <v>7.7445667865037704</v>
      </c>
      <c r="S1470">
        <v>10.812325796872701</v>
      </c>
      <c r="T1470">
        <v>8.3686650878959892</v>
      </c>
      <c r="U1470">
        <v>2.9208953244270398E-2</v>
      </c>
      <c r="V1470">
        <v>1.5199842260980001</v>
      </c>
      <c r="W1470">
        <v>4.4388792633200298</v>
      </c>
      <c r="X1470">
        <v>3.06112646426691</v>
      </c>
      <c r="Y1470">
        <v>0.14743920855029199</v>
      </c>
      <c r="Z1470">
        <v>0.97945080760618097</v>
      </c>
      <c r="AA1470">
        <v>2.7849092566843598</v>
      </c>
      <c r="AB1470">
        <v>2.22046413432061</v>
      </c>
      <c r="AC1470">
        <v>0</v>
      </c>
      <c r="AD1470">
        <v>0.41146771313022901</v>
      </c>
      <c r="AE1470">
        <v>1.3108614232209701</v>
      </c>
      <c r="AF1470">
        <v>1.1817356789640401</v>
      </c>
      <c r="AG1470">
        <v>0</v>
      </c>
      <c r="AH1470">
        <v>0</v>
      </c>
      <c r="AI1470">
        <v>0.80323273562879804</v>
      </c>
      <c r="AJ1470">
        <v>0.91325070059897895</v>
      </c>
      <c r="AK1470">
        <v>1.58853912873989</v>
      </c>
      <c r="AL1470">
        <v>4.1017227235438902</v>
      </c>
      <c r="AM1470">
        <v>10.681507518062901</v>
      </c>
      <c r="AN1470">
        <v>6.8590397943434098</v>
      </c>
      <c r="AO1470">
        <v>0</v>
      </c>
      <c r="AP1470">
        <v>0.68354993240717399</v>
      </c>
      <c r="AQ1470">
        <v>2.2602205130153901</v>
      </c>
      <c r="AR1470">
        <v>2.0475751032737199</v>
      </c>
      <c r="AS1470">
        <v>0.14897905529752001</v>
      </c>
      <c r="AT1470">
        <v>1.21047130599645</v>
      </c>
      <c r="AU1470">
        <v>3.9470843392411998</v>
      </c>
      <c r="AV1470">
        <v>2.8487548618761398</v>
      </c>
      <c r="AW1470">
        <v>1.80740328373446</v>
      </c>
      <c r="AX1470">
        <v>5.5260579060680097</v>
      </c>
      <c r="AY1470">
        <v>10.4559270965448</v>
      </c>
      <c r="AZ1470">
        <v>7.2452025602685302</v>
      </c>
      <c r="BA1470">
        <v>0</v>
      </c>
      <c r="BB1470">
        <v>0.355239786856128</v>
      </c>
      <c r="BC1470">
        <v>1.91762381836617</v>
      </c>
      <c r="BD1470">
        <v>1.7600869005114901</v>
      </c>
      <c r="BE1470">
        <v>0</v>
      </c>
      <c r="BF1470">
        <v>0.78305286246616401</v>
      </c>
      <c r="BG1470">
        <v>3.0493215325144201</v>
      </c>
      <c r="BH1470">
        <v>2.47040243842704</v>
      </c>
      <c r="BI1470">
        <v>0</v>
      </c>
      <c r="BJ1470">
        <v>0.41822325603251798</v>
      </c>
      <c r="BK1470">
        <v>3.7616402392317299</v>
      </c>
      <c r="BL1470">
        <v>2.4334364079411301</v>
      </c>
    </row>
    <row r="1471" spans="1:64" x14ac:dyDescent="0.25">
      <c r="A1471" s="15" t="str">
        <f t="shared" si="44"/>
        <v xml:space="preserve">  C&amp;I [NCL+DQ] / [Capital + ALLL]--39082</v>
      </c>
      <c r="B1471" s="15" t="str">
        <f t="shared" si="45"/>
        <v xml:space="preserve">  C&amp;I [NCL+DQ] / [Capital + ALLL]</v>
      </c>
      <c r="C1471">
        <v>11</v>
      </c>
      <c r="D1471" s="22">
        <v>39082</v>
      </c>
      <c r="E1471">
        <v>0.48873220117196398</v>
      </c>
      <c r="F1471">
        <v>1.8138157142954801</v>
      </c>
      <c r="G1471">
        <v>3.91264370329844</v>
      </c>
      <c r="H1471">
        <v>3.78911545469099</v>
      </c>
      <c r="I1471">
        <v>0.24477481568375201</v>
      </c>
      <c r="J1471">
        <v>1.54394299287411</v>
      </c>
      <c r="K1471">
        <v>4.47196688749092</v>
      </c>
      <c r="L1471">
        <v>3.4643253103556502</v>
      </c>
      <c r="M1471">
        <v>2.7956443849690302E-2</v>
      </c>
      <c r="N1471">
        <v>0.68724242361307497</v>
      </c>
      <c r="O1471">
        <v>2.4191744995217399</v>
      </c>
      <c r="P1471">
        <v>1.8939400049217701</v>
      </c>
      <c r="Q1471">
        <v>0.982142861904716</v>
      </c>
      <c r="R1471">
        <v>2.3972995479354</v>
      </c>
      <c r="S1471">
        <v>4.2104539422773497</v>
      </c>
      <c r="T1471">
        <v>3.8123840385576599</v>
      </c>
      <c r="U1471">
        <v>0.29623664690440898</v>
      </c>
      <c r="V1471">
        <v>1.72655737946772</v>
      </c>
      <c r="W1471">
        <v>4.9505896661816102</v>
      </c>
      <c r="X1471">
        <v>3.77440278577838</v>
      </c>
      <c r="Y1471">
        <v>0.33477922597773302</v>
      </c>
      <c r="Z1471">
        <v>1.8569833392930299</v>
      </c>
      <c r="AA1471">
        <v>4.1628683015557204</v>
      </c>
      <c r="AB1471">
        <v>4.45176002396492</v>
      </c>
      <c r="AC1471">
        <v>0.30360757233003899</v>
      </c>
      <c r="AD1471">
        <v>1.3895796596886301</v>
      </c>
      <c r="AE1471">
        <v>5.45610769010454</v>
      </c>
      <c r="AF1471">
        <v>3.51886620026221</v>
      </c>
      <c r="AG1471">
        <v>0</v>
      </c>
      <c r="AH1471">
        <v>0.737333861514609</v>
      </c>
      <c r="AI1471">
        <v>2.3636314063363701</v>
      </c>
      <c r="AJ1471">
        <v>1.8034894402236601</v>
      </c>
      <c r="AK1471">
        <v>0.38594073053066802</v>
      </c>
      <c r="AL1471">
        <v>1.8894137260350099</v>
      </c>
      <c r="AM1471">
        <v>4.4376660434910997</v>
      </c>
      <c r="AN1471">
        <v>3.5614512194944399</v>
      </c>
      <c r="AO1471">
        <v>0.10105530508465201</v>
      </c>
      <c r="AP1471">
        <v>1.3394545677034699</v>
      </c>
      <c r="AQ1471">
        <v>4.2946704517893304</v>
      </c>
      <c r="AR1471">
        <v>3.1334432268838901</v>
      </c>
      <c r="AS1471">
        <v>0.42279041675055401</v>
      </c>
      <c r="AT1471">
        <v>1.71786736825814</v>
      </c>
      <c r="AU1471">
        <v>4.6528832301522396</v>
      </c>
      <c r="AV1471">
        <v>3.6093776993328501</v>
      </c>
      <c r="AW1471">
        <v>0.33806063309333101</v>
      </c>
      <c r="AX1471">
        <v>1.92467201981193</v>
      </c>
      <c r="AY1471">
        <v>4.8919166066716802</v>
      </c>
      <c r="AZ1471">
        <v>3.4015784764391901</v>
      </c>
      <c r="BA1471">
        <v>0.82663072363140799</v>
      </c>
      <c r="BB1471">
        <v>3.19222761970854</v>
      </c>
      <c r="BC1471">
        <v>10.324923110939499</v>
      </c>
      <c r="BD1471">
        <v>6.4749277364997004</v>
      </c>
      <c r="BE1471">
        <v>0</v>
      </c>
      <c r="BF1471">
        <v>0.93965954349485104</v>
      </c>
      <c r="BG1471">
        <v>2.1336100093190802</v>
      </c>
      <c r="BH1471">
        <v>1.83312934012938</v>
      </c>
      <c r="BI1471">
        <v>0.32717262326447899</v>
      </c>
      <c r="BJ1471">
        <v>1.47492625368732</v>
      </c>
      <c r="BK1471">
        <v>4.4013576455735599</v>
      </c>
      <c r="BL1471">
        <v>3.34699112699372</v>
      </c>
    </row>
    <row r="1472" spans="1:64" x14ac:dyDescent="0.25">
      <c r="A1472" s="15" t="str">
        <f t="shared" si="44"/>
        <v xml:space="preserve">  Ind [NCL+DQ] / [Capital + ALLL]--39082</v>
      </c>
      <c r="B1472" s="15" t="str">
        <f t="shared" si="45"/>
        <v xml:space="preserve">  Ind [NCL+DQ] / [Capital + ALLL]</v>
      </c>
      <c r="C1472">
        <v>12</v>
      </c>
      <c r="D1472" s="22">
        <v>39082</v>
      </c>
      <c r="E1472">
        <v>0.16008325755019501</v>
      </c>
      <c r="F1472">
        <v>0.72059153439518997</v>
      </c>
      <c r="G1472">
        <v>1.4309076985601099</v>
      </c>
      <c r="H1472">
        <v>1.12444810518324</v>
      </c>
      <c r="I1472">
        <v>0.16244337020944799</v>
      </c>
      <c r="J1472">
        <v>0.71137310522116803</v>
      </c>
      <c r="K1472">
        <v>1.70523200183193</v>
      </c>
      <c r="L1472">
        <v>1.30047469613783</v>
      </c>
      <c r="M1472">
        <v>7.1008450645325905E-2</v>
      </c>
      <c r="N1472">
        <v>0.51121442325425304</v>
      </c>
      <c r="O1472">
        <v>1.56622770707575</v>
      </c>
      <c r="P1472">
        <v>1.21149344285881</v>
      </c>
      <c r="Q1472">
        <v>0.47976160350923502</v>
      </c>
      <c r="R1472">
        <v>1.00530624688943</v>
      </c>
      <c r="S1472">
        <v>1.6411573910195201</v>
      </c>
      <c r="T1472">
        <v>1.60333492932903</v>
      </c>
      <c r="U1472">
        <v>0.12511572277050501</v>
      </c>
      <c r="V1472">
        <v>0.616577766878879</v>
      </c>
      <c r="W1472">
        <v>1.7059543354996101</v>
      </c>
      <c r="X1472">
        <v>1.1318246328416099</v>
      </c>
      <c r="Y1472">
        <v>0.25312630269439501</v>
      </c>
      <c r="Z1472">
        <v>0.89076138457994902</v>
      </c>
      <c r="AA1472">
        <v>2.0217985426118799</v>
      </c>
      <c r="AB1472">
        <v>1.4825016264181701</v>
      </c>
      <c r="AC1472">
        <v>0.35808068751492</v>
      </c>
      <c r="AD1472">
        <v>0.83565459610027903</v>
      </c>
      <c r="AE1472">
        <v>1.5954280271460901</v>
      </c>
      <c r="AF1472">
        <v>1.65371081542614</v>
      </c>
      <c r="AG1472">
        <v>0.10194981689316</v>
      </c>
      <c r="AH1472">
        <v>0.71854182759235297</v>
      </c>
      <c r="AI1472">
        <v>1.4299049934646</v>
      </c>
      <c r="AJ1472">
        <v>1.9175815097080999</v>
      </c>
      <c r="AK1472">
        <v>0.28973509933774799</v>
      </c>
      <c r="AL1472">
        <v>0.77489229296313999</v>
      </c>
      <c r="AM1472">
        <v>1.4658652963846599</v>
      </c>
      <c r="AN1472">
        <v>1.5858906042252801</v>
      </c>
      <c r="AO1472">
        <v>0.28730366131359097</v>
      </c>
      <c r="AP1472">
        <v>0.84617620770746005</v>
      </c>
      <c r="AQ1472">
        <v>1.87976532836218</v>
      </c>
      <c r="AR1472">
        <v>1.42749191984174</v>
      </c>
      <c r="AS1472">
        <v>0.13046314416177399</v>
      </c>
      <c r="AT1472">
        <v>0.57306590257879697</v>
      </c>
      <c r="AU1472">
        <v>1.4989293361884399</v>
      </c>
      <c r="AV1472">
        <v>1.10403547682813</v>
      </c>
      <c r="AW1472">
        <v>0.555676944436999</v>
      </c>
      <c r="AX1472">
        <v>1.24097485437376</v>
      </c>
      <c r="AY1472">
        <v>2.71204708713441</v>
      </c>
      <c r="AZ1472">
        <v>1.80912337246743</v>
      </c>
      <c r="BA1472">
        <v>4.8906717573582802E-2</v>
      </c>
      <c r="BB1472">
        <v>0.340901343151292</v>
      </c>
      <c r="BC1472">
        <v>1.40000546969216</v>
      </c>
      <c r="BD1472">
        <v>1.2154426953769399</v>
      </c>
      <c r="BE1472">
        <v>0.17485830090872101</v>
      </c>
      <c r="BF1472">
        <v>0.80689186368617205</v>
      </c>
      <c r="BG1472">
        <v>2.01306693960727</v>
      </c>
      <c r="BH1472">
        <v>2.2419339982242201</v>
      </c>
      <c r="BI1472">
        <v>0</v>
      </c>
      <c r="BJ1472">
        <v>0.14675052410901501</v>
      </c>
      <c r="BK1472">
        <v>0.74201052102118303</v>
      </c>
      <c r="BL1472">
        <v>0.495357326281199</v>
      </c>
    </row>
    <row r="1473" spans="1:64" x14ac:dyDescent="0.25">
      <c r="A1473" s="15" t="str">
        <f t="shared" si="44"/>
        <v xml:space="preserve">  OREO / [Capital + ALLL]--39082</v>
      </c>
      <c r="B1473" s="15" t="str">
        <f t="shared" si="45"/>
        <v xml:space="preserve">  OREO / [Capital + ALLL]</v>
      </c>
      <c r="C1473">
        <v>13</v>
      </c>
      <c r="D1473" s="22">
        <v>39082</v>
      </c>
      <c r="E1473">
        <v>0</v>
      </c>
      <c r="F1473">
        <v>0</v>
      </c>
      <c r="G1473">
        <v>0.66444403043568501</v>
      </c>
      <c r="H1473">
        <v>0.74837451690019097</v>
      </c>
      <c r="I1473">
        <v>0</v>
      </c>
      <c r="J1473">
        <v>0</v>
      </c>
      <c r="K1473">
        <v>0.81092425151692404</v>
      </c>
      <c r="L1473">
        <v>0.92790764732020703</v>
      </c>
      <c r="M1473">
        <v>0</v>
      </c>
      <c r="N1473">
        <v>0</v>
      </c>
      <c r="O1473">
        <v>1.00305989363826</v>
      </c>
      <c r="P1473">
        <v>0.94939084653363603</v>
      </c>
      <c r="Q1473">
        <v>0.59737091506455497</v>
      </c>
      <c r="R1473">
        <v>1.4364964316770099</v>
      </c>
      <c r="S1473">
        <v>2.82793340502803</v>
      </c>
      <c r="T1473">
        <v>2.3390635187133801</v>
      </c>
      <c r="U1473">
        <v>0</v>
      </c>
      <c r="V1473">
        <v>0</v>
      </c>
      <c r="W1473">
        <v>1.15875758100348</v>
      </c>
      <c r="X1473">
        <v>1.1652386563534101</v>
      </c>
      <c r="Y1473">
        <v>0</v>
      </c>
      <c r="Z1473">
        <v>0</v>
      </c>
      <c r="AA1473">
        <v>0.10590535638409999</v>
      </c>
      <c r="AB1473">
        <v>0.50784223967442799</v>
      </c>
      <c r="AC1473">
        <v>0</v>
      </c>
      <c r="AD1473">
        <v>0</v>
      </c>
      <c r="AE1473">
        <v>0</v>
      </c>
      <c r="AF1473">
        <v>0.48366828600270501</v>
      </c>
      <c r="AG1473">
        <v>0</v>
      </c>
      <c r="AH1473">
        <v>0</v>
      </c>
      <c r="AI1473">
        <v>7.9712022997011606E-2</v>
      </c>
      <c r="AJ1473">
        <v>0.66134986513584004</v>
      </c>
      <c r="AK1473">
        <v>0</v>
      </c>
      <c r="AL1473">
        <v>0.24506200068617401</v>
      </c>
      <c r="AM1473">
        <v>1.20905218944435</v>
      </c>
      <c r="AN1473">
        <v>1.0481274418508899</v>
      </c>
      <c r="AO1473">
        <v>0</v>
      </c>
      <c r="AP1473">
        <v>0</v>
      </c>
      <c r="AQ1473">
        <v>0.197428714103806</v>
      </c>
      <c r="AR1473">
        <v>0.63177283081009405</v>
      </c>
      <c r="AS1473">
        <v>0</v>
      </c>
      <c r="AT1473">
        <v>0</v>
      </c>
      <c r="AU1473">
        <v>0.80194983882380699</v>
      </c>
      <c r="AV1473">
        <v>0.88557947610757204</v>
      </c>
      <c r="AW1473">
        <v>0</v>
      </c>
      <c r="AX1473">
        <v>0</v>
      </c>
      <c r="AY1473">
        <v>1.7959514818645499</v>
      </c>
      <c r="AZ1473">
        <v>1.5157650557956099</v>
      </c>
      <c r="BA1473">
        <v>0</v>
      </c>
      <c r="BB1473">
        <v>0</v>
      </c>
      <c r="BC1473">
        <v>0.84160738514601596</v>
      </c>
      <c r="BD1473">
        <v>1.0808300847687999</v>
      </c>
      <c r="BE1473">
        <v>0</v>
      </c>
      <c r="BF1473">
        <v>0</v>
      </c>
      <c r="BG1473">
        <v>0.82488798396336904</v>
      </c>
      <c r="BH1473">
        <v>2.9564881080112602</v>
      </c>
      <c r="BI1473">
        <v>0</v>
      </c>
      <c r="BJ1473">
        <v>0</v>
      </c>
      <c r="BK1473">
        <v>0.70518638558004598</v>
      </c>
      <c r="BL1473">
        <v>0.91803359779493998</v>
      </c>
    </row>
    <row r="1474" spans="1:64" x14ac:dyDescent="0.25">
      <c r="A1474" s="15" t="str">
        <f t="shared" si="44"/>
        <v>ROAA--39082</v>
      </c>
      <c r="B1474" s="15" t="str">
        <f t="shared" si="45"/>
        <v>ROAA</v>
      </c>
      <c r="C1474">
        <v>14</v>
      </c>
      <c r="D1474" s="22">
        <v>39082</v>
      </c>
      <c r="E1474">
        <v>1.0725</v>
      </c>
      <c r="F1474">
        <v>1.395</v>
      </c>
      <c r="G1474">
        <v>1.8149999999999999</v>
      </c>
      <c r="H1474">
        <v>1.4404999999999999</v>
      </c>
      <c r="I1474">
        <v>0.84</v>
      </c>
      <c r="J1474">
        <v>1.27</v>
      </c>
      <c r="K1474">
        <v>1.69</v>
      </c>
      <c r="L1474">
        <v>1.2734874504623499</v>
      </c>
      <c r="M1474">
        <v>0.71</v>
      </c>
      <c r="N1474">
        <v>1.08</v>
      </c>
      <c r="O1474">
        <v>1.48</v>
      </c>
      <c r="P1474">
        <v>0.997144236072807</v>
      </c>
      <c r="Q1474">
        <v>1.02</v>
      </c>
      <c r="R1474">
        <v>1.1200000000000001</v>
      </c>
      <c r="S1474">
        <v>1.3925000000000001</v>
      </c>
      <c r="T1474">
        <v>1.20681818181818</v>
      </c>
      <c r="U1474">
        <v>0.79</v>
      </c>
      <c r="V1474">
        <v>1.26</v>
      </c>
      <c r="W1474">
        <v>1.72</v>
      </c>
      <c r="X1474">
        <v>1.2367224880382801</v>
      </c>
      <c r="Y1474">
        <v>1.02</v>
      </c>
      <c r="Z1474">
        <v>1.36</v>
      </c>
      <c r="AA1474">
        <v>1.8725000000000001</v>
      </c>
      <c r="AB1474">
        <v>1.268</v>
      </c>
      <c r="AC1474">
        <v>0.82</v>
      </c>
      <c r="AD1474">
        <v>1.1399999999999999</v>
      </c>
      <c r="AE1474">
        <v>1.63</v>
      </c>
      <c r="AF1474">
        <v>1.18741935483871</v>
      </c>
      <c r="AG1474">
        <v>0.97</v>
      </c>
      <c r="AH1474">
        <v>1.4350000000000001</v>
      </c>
      <c r="AI1474">
        <v>1.9350000000000001</v>
      </c>
      <c r="AJ1474">
        <v>1.72571428571429</v>
      </c>
      <c r="AK1474">
        <v>0.74</v>
      </c>
      <c r="AL1474">
        <v>1.22</v>
      </c>
      <c r="AM1474">
        <v>1.52</v>
      </c>
      <c r="AN1474">
        <v>1.1252307692307699</v>
      </c>
      <c r="AO1474">
        <v>0.89</v>
      </c>
      <c r="AP1474">
        <v>1.2649999999999999</v>
      </c>
      <c r="AQ1474">
        <v>1.6675</v>
      </c>
      <c r="AR1474">
        <v>1.27816265060241</v>
      </c>
      <c r="AS1474">
        <v>0.9</v>
      </c>
      <c r="AT1474">
        <v>1.31</v>
      </c>
      <c r="AU1474">
        <v>1.7</v>
      </c>
      <c r="AV1474">
        <v>1.3211655011654999</v>
      </c>
      <c r="AW1474">
        <v>0.81</v>
      </c>
      <c r="AX1474">
        <v>1.2849999999999999</v>
      </c>
      <c r="AY1474">
        <v>1.7024999999999999</v>
      </c>
      <c r="AZ1474">
        <v>1.2395679012345699</v>
      </c>
      <c r="BA1474">
        <v>0.69499999999999995</v>
      </c>
      <c r="BB1474">
        <v>1.29</v>
      </c>
      <c r="BC1474">
        <v>1.71</v>
      </c>
      <c r="BD1474">
        <v>1.2080291970802901</v>
      </c>
      <c r="BE1474">
        <v>0.77500000000000002</v>
      </c>
      <c r="BF1474">
        <v>1.2</v>
      </c>
      <c r="BG1474">
        <v>1.7050000000000001</v>
      </c>
      <c r="BH1474">
        <v>1.4097999999999999</v>
      </c>
      <c r="BI1474">
        <v>0.66</v>
      </c>
      <c r="BJ1474">
        <v>1.36</v>
      </c>
      <c r="BK1474">
        <v>1.74</v>
      </c>
      <c r="BL1474">
        <v>1.12264462809917</v>
      </c>
    </row>
    <row r="1475" spans="1:64" x14ac:dyDescent="0.25">
      <c r="A1475" s="15" t="str">
        <f t="shared" ref="A1475:A1538" si="46">B1475&amp;"--"&amp;D1475</f>
        <v>NIM--39082</v>
      </c>
      <c r="B1475" s="15" t="str">
        <f t="shared" ref="B1475:B1538" si="47">VLOOKUP(C1475,labels,2,FALSE)</f>
        <v>NIM</v>
      </c>
      <c r="C1475">
        <v>15</v>
      </c>
      <c r="D1475" s="22">
        <v>39082</v>
      </c>
      <c r="E1475">
        <v>4.21</v>
      </c>
      <c r="F1475">
        <v>4.57</v>
      </c>
      <c r="G1475">
        <v>5.0549999999999997</v>
      </c>
      <c r="H1475">
        <v>4.6897500000000001</v>
      </c>
      <c r="I1475">
        <v>4</v>
      </c>
      <c r="J1475">
        <v>4.42</v>
      </c>
      <c r="K1475">
        <v>4.9400000000000004</v>
      </c>
      <c r="L1475">
        <v>4.4575561426684303</v>
      </c>
      <c r="M1475">
        <v>3.69</v>
      </c>
      <c r="N1475">
        <v>4.21</v>
      </c>
      <c r="O1475">
        <v>4.79</v>
      </c>
      <c r="P1475">
        <v>4.2528815662484503</v>
      </c>
      <c r="Q1475">
        <v>4.0674999999999999</v>
      </c>
      <c r="R1475">
        <v>4.6399999999999997</v>
      </c>
      <c r="S1475">
        <v>5.1275000000000004</v>
      </c>
      <c r="T1475">
        <v>4.5759090909090903</v>
      </c>
      <c r="U1475">
        <v>4.0199999999999996</v>
      </c>
      <c r="V1475">
        <v>4.41</v>
      </c>
      <c r="W1475">
        <v>4.9000000000000004</v>
      </c>
      <c r="X1475">
        <v>4.4352392344497602</v>
      </c>
      <c r="Y1475">
        <v>4.3375000000000004</v>
      </c>
      <c r="Z1475">
        <v>4.96</v>
      </c>
      <c r="AA1475">
        <v>5.3125</v>
      </c>
      <c r="AB1475">
        <v>4.7991250000000001</v>
      </c>
      <c r="AC1475">
        <v>3.98</v>
      </c>
      <c r="AD1475">
        <v>4.33</v>
      </c>
      <c r="AE1475">
        <v>4.6399999999999997</v>
      </c>
      <c r="AF1475">
        <v>4.2924731182795703</v>
      </c>
      <c r="AG1475">
        <v>3.9975000000000001</v>
      </c>
      <c r="AH1475">
        <v>4.6500000000000004</v>
      </c>
      <c r="AI1475">
        <v>5.0350000000000001</v>
      </c>
      <c r="AJ1475">
        <v>5.24011904761905</v>
      </c>
      <c r="AK1475">
        <v>3.66</v>
      </c>
      <c r="AL1475">
        <v>4.0599999999999996</v>
      </c>
      <c r="AM1475">
        <v>4.43</v>
      </c>
      <c r="AN1475">
        <v>4.0473846153846198</v>
      </c>
      <c r="AO1475">
        <v>3.99</v>
      </c>
      <c r="AP1475">
        <v>4.375</v>
      </c>
      <c r="AQ1475">
        <v>4.8574999999999999</v>
      </c>
      <c r="AR1475">
        <v>4.3864156626505997</v>
      </c>
      <c r="AS1475">
        <v>4.03</v>
      </c>
      <c r="AT1475">
        <v>4.49</v>
      </c>
      <c r="AU1475">
        <v>4.97</v>
      </c>
      <c r="AV1475">
        <v>4.4979720279720299</v>
      </c>
      <c r="AW1475">
        <v>3.8975</v>
      </c>
      <c r="AX1475">
        <v>4.2750000000000004</v>
      </c>
      <c r="AY1475">
        <v>4.6825000000000001</v>
      </c>
      <c r="AZ1475">
        <v>4.2719135802469097</v>
      </c>
      <c r="BA1475">
        <v>4.1150000000000002</v>
      </c>
      <c r="BB1475">
        <v>4.6500000000000004</v>
      </c>
      <c r="BC1475">
        <v>5.1749999999999998</v>
      </c>
      <c r="BD1475">
        <v>4.6152554744525496</v>
      </c>
      <c r="BE1475">
        <v>3.79</v>
      </c>
      <c r="BF1475">
        <v>4.3550000000000004</v>
      </c>
      <c r="BG1475">
        <v>4.9950000000000001</v>
      </c>
      <c r="BH1475">
        <v>5.4089999999999998</v>
      </c>
      <c r="BI1475">
        <v>4.2450000000000001</v>
      </c>
      <c r="BJ1475">
        <v>4.6500000000000004</v>
      </c>
      <c r="BK1475">
        <v>5.05</v>
      </c>
      <c r="BL1475">
        <v>4.6577685950413201</v>
      </c>
    </row>
    <row r="1476" spans="1:64" x14ac:dyDescent="0.25">
      <c r="A1476" s="15" t="str">
        <f t="shared" si="46"/>
        <v>Provisions / Avg Assets--39082</v>
      </c>
      <c r="B1476" s="15" t="str">
        <f t="shared" si="47"/>
        <v>Provisions / Avg Assets</v>
      </c>
      <c r="C1476">
        <v>16</v>
      </c>
      <c r="D1476" s="22">
        <v>39082</v>
      </c>
      <c r="E1476">
        <v>2.5000000000000001E-2</v>
      </c>
      <c r="F1476">
        <v>0.1</v>
      </c>
      <c r="G1476">
        <v>0.1825</v>
      </c>
      <c r="H1476">
        <v>0.167125</v>
      </c>
      <c r="I1476">
        <v>0.01</v>
      </c>
      <c r="J1476">
        <v>0.11</v>
      </c>
      <c r="K1476">
        <v>0.24</v>
      </c>
      <c r="L1476">
        <v>0.20042272126816399</v>
      </c>
      <c r="M1476">
        <v>0.03</v>
      </c>
      <c r="N1476">
        <v>0.11</v>
      </c>
      <c r="O1476">
        <v>0.25</v>
      </c>
      <c r="P1476">
        <v>0.19730281301709901</v>
      </c>
      <c r="Q1476">
        <v>8.2500000000000004E-2</v>
      </c>
      <c r="R1476">
        <v>0.12</v>
      </c>
      <c r="S1476">
        <v>0.19</v>
      </c>
      <c r="T1476">
        <v>0.115454545454545</v>
      </c>
      <c r="U1476">
        <v>0.04</v>
      </c>
      <c r="V1476">
        <v>0.115</v>
      </c>
      <c r="W1476">
        <v>0.25</v>
      </c>
      <c r="X1476">
        <v>0.20444976076554999</v>
      </c>
      <c r="Y1476">
        <v>0</v>
      </c>
      <c r="Z1476">
        <v>0.11</v>
      </c>
      <c r="AA1476">
        <v>0.26250000000000001</v>
      </c>
      <c r="AB1476">
        <v>0.17987500000000001</v>
      </c>
      <c r="AC1476">
        <v>0</v>
      </c>
      <c r="AD1476">
        <v>0.09</v>
      </c>
      <c r="AE1476">
        <v>0.22</v>
      </c>
      <c r="AF1476">
        <v>0.21311827956989199</v>
      </c>
      <c r="AG1476">
        <v>0</v>
      </c>
      <c r="AH1476">
        <v>8.5000000000000006E-2</v>
      </c>
      <c r="AI1476">
        <v>0.23250000000000001</v>
      </c>
      <c r="AJ1476">
        <v>0.45619047619047598</v>
      </c>
      <c r="AK1476">
        <v>0.03</v>
      </c>
      <c r="AL1476">
        <v>0.08</v>
      </c>
      <c r="AM1476">
        <v>0.18</v>
      </c>
      <c r="AN1476">
        <v>0.15230769230769201</v>
      </c>
      <c r="AO1476">
        <v>0</v>
      </c>
      <c r="AP1476">
        <v>0.08</v>
      </c>
      <c r="AQ1476">
        <v>0.19</v>
      </c>
      <c r="AR1476">
        <v>0.154668674698795</v>
      </c>
      <c r="AS1476">
        <v>0.04</v>
      </c>
      <c r="AT1476">
        <v>0.13</v>
      </c>
      <c r="AU1476">
        <v>0.26</v>
      </c>
      <c r="AV1476">
        <v>0.20668997668997699</v>
      </c>
      <c r="AW1476">
        <v>0.02</v>
      </c>
      <c r="AX1476">
        <v>0.09</v>
      </c>
      <c r="AY1476">
        <v>0.16250000000000001</v>
      </c>
      <c r="AZ1476">
        <v>0.12283950617283999</v>
      </c>
      <c r="BA1476">
        <v>4.4999999999999998E-2</v>
      </c>
      <c r="BB1476">
        <v>0.16</v>
      </c>
      <c r="BC1476">
        <v>0.32</v>
      </c>
      <c r="BD1476">
        <v>0.25963503649635</v>
      </c>
      <c r="BE1476">
        <v>0.01</v>
      </c>
      <c r="BF1476">
        <v>0.09</v>
      </c>
      <c r="BG1476">
        <v>0.42499999999999999</v>
      </c>
      <c r="BH1476">
        <v>0.65100000000000002</v>
      </c>
      <c r="BI1476">
        <v>0.09</v>
      </c>
      <c r="BJ1476">
        <v>0.16</v>
      </c>
      <c r="BK1476">
        <v>0.39</v>
      </c>
      <c r="BL1476">
        <v>0.31322314049586802</v>
      </c>
    </row>
    <row r="1477" spans="1:64" x14ac:dyDescent="0.25">
      <c r="A1477" s="15" t="str">
        <f t="shared" si="46"/>
        <v>Negative Earners (last 4 qtrs)--39082</v>
      </c>
      <c r="B1477" s="15" t="str">
        <f t="shared" si="47"/>
        <v>Negative Earners (last 4 qtrs)</v>
      </c>
      <c r="C1477">
        <v>17</v>
      </c>
      <c r="D1477" s="22">
        <v>39082</v>
      </c>
      <c r="F1477">
        <v>3.75</v>
      </c>
      <c r="H1477">
        <v>3</v>
      </c>
      <c r="J1477">
        <v>4.2801556420233497</v>
      </c>
      <c r="L1477">
        <v>33</v>
      </c>
      <c r="N1477">
        <v>7.5405405405405403</v>
      </c>
      <c r="P1477">
        <v>558</v>
      </c>
      <c r="R1477">
        <v>0</v>
      </c>
      <c r="T1477">
        <v>0</v>
      </c>
      <c r="V1477">
        <v>5.8685446009389697</v>
      </c>
      <c r="X1477">
        <v>25</v>
      </c>
      <c r="Z1477">
        <v>5</v>
      </c>
      <c r="AB1477">
        <v>4</v>
      </c>
      <c r="AD1477">
        <v>1.0752688172042999</v>
      </c>
      <c r="AF1477">
        <v>1</v>
      </c>
      <c r="AH1477">
        <v>0</v>
      </c>
      <c r="AI1477"/>
      <c r="AJ1477">
        <v>0</v>
      </c>
      <c r="AK1477"/>
      <c r="AL1477">
        <v>4.6153846153846203</v>
      </c>
      <c r="AN1477">
        <v>3</v>
      </c>
      <c r="AP1477">
        <v>3.2544378698224898</v>
      </c>
      <c r="AR1477">
        <v>11</v>
      </c>
      <c r="AT1477">
        <v>2.97482837528604</v>
      </c>
      <c r="AV1477">
        <v>13</v>
      </c>
      <c r="AX1477">
        <v>4.2682926829268304</v>
      </c>
      <c r="AZ1477">
        <v>7</v>
      </c>
      <c r="BB1477">
        <v>8.6330935251798593</v>
      </c>
      <c r="BD1477">
        <v>12</v>
      </c>
      <c r="BF1477">
        <v>8</v>
      </c>
      <c r="BH1477">
        <v>4</v>
      </c>
      <c r="BJ1477">
        <v>11.3821138211382</v>
      </c>
      <c r="BL1477">
        <v>14</v>
      </c>
    </row>
    <row r="1478" spans="1:64" x14ac:dyDescent="0.25">
      <c r="A1478" s="15" t="str">
        <f t="shared" si="46"/>
        <v>Noncore Funding / Liab--39082</v>
      </c>
      <c r="B1478" s="15" t="str">
        <f t="shared" si="47"/>
        <v>Noncore Funding / Liab</v>
      </c>
      <c r="C1478">
        <v>18</v>
      </c>
      <c r="D1478" s="22">
        <v>39082</v>
      </c>
      <c r="E1478">
        <v>15.2338862969125</v>
      </c>
      <c r="F1478">
        <v>21.2116449885953</v>
      </c>
      <c r="G1478">
        <v>26.718409225158901</v>
      </c>
      <c r="H1478">
        <v>23.9688137704897</v>
      </c>
      <c r="I1478">
        <v>13.203668629007399</v>
      </c>
      <c r="J1478">
        <v>19.816138917262499</v>
      </c>
      <c r="K1478">
        <v>29.1754341449751</v>
      </c>
      <c r="L1478">
        <v>23.3888441401214</v>
      </c>
      <c r="M1478">
        <v>15.744050054393099</v>
      </c>
      <c r="N1478">
        <v>23.6170912316474</v>
      </c>
      <c r="O1478">
        <v>34.227585515818603</v>
      </c>
      <c r="P1478">
        <v>27.2155202832162</v>
      </c>
      <c r="Q1478">
        <v>17.448819417477001</v>
      </c>
      <c r="R1478">
        <v>21.888296514601599</v>
      </c>
      <c r="S1478">
        <v>26.883265883179</v>
      </c>
      <c r="T1478">
        <v>23.498520686326401</v>
      </c>
      <c r="U1478">
        <v>12.715073120990001</v>
      </c>
      <c r="V1478">
        <v>19.693840257270999</v>
      </c>
      <c r="W1478">
        <v>29.389076124849002</v>
      </c>
      <c r="X1478">
        <v>23.370257948980001</v>
      </c>
      <c r="Y1478">
        <v>12.165536125981101</v>
      </c>
      <c r="Z1478">
        <v>18.941636576243798</v>
      </c>
      <c r="AA1478">
        <v>27.162663282931799</v>
      </c>
      <c r="AB1478">
        <v>21.633979026432598</v>
      </c>
      <c r="AC1478">
        <v>11.999263283912001</v>
      </c>
      <c r="AD1478">
        <v>18.764329967315501</v>
      </c>
      <c r="AE1478">
        <v>24.976374735013898</v>
      </c>
      <c r="AF1478">
        <v>22.573943420945501</v>
      </c>
      <c r="AG1478">
        <v>15.261428569298801</v>
      </c>
      <c r="AH1478">
        <v>21.889335272819899</v>
      </c>
      <c r="AI1478">
        <v>31.137031181629801</v>
      </c>
      <c r="AJ1478">
        <v>25.889974831905601</v>
      </c>
      <c r="AK1478">
        <v>13.5226137202937</v>
      </c>
      <c r="AL1478">
        <v>22.216340277975199</v>
      </c>
      <c r="AM1478">
        <v>30.305215711526099</v>
      </c>
      <c r="AN1478">
        <v>26.133153180202299</v>
      </c>
      <c r="AO1478">
        <v>11.5176420414739</v>
      </c>
      <c r="AP1478">
        <v>17.756818294891801</v>
      </c>
      <c r="AQ1478">
        <v>24.861171661158401</v>
      </c>
      <c r="AR1478">
        <v>20.2585416608635</v>
      </c>
      <c r="AS1478">
        <v>14.710498779211701</v>
      </c>
      <c r="AT1478">
        <v>22.588042935861601</v>
      </c>
      <c r="AU1478">
        <v>33.544266250074202</v>
      </c>
      <c r="AV1478">
        <v>26.202513278780199</v>
      </c>
      <c r="AW1478">
        <v>12.210429785254901</v>
      </c>
      <c r="AX1478">
        <v>18.844952267199101</v>
      </c>
      <c r="AY1478">
        <v>26.549778475338801</v>
      </c>
      <c r="AZ1478">
        <v>20.8958510908808</v>
      </c>
      <c r="BA1478">
        <v>13.4599601549825</v>
      </c>
      <c r="BB1478">
        <v>20.7115316019228</v>
      </c>
      <c r="BC1478">
        <v>31.667116425793601</v>
      </c>
      <c r="BD1478">
        <v>25.207484899925099</v>
      </c>
      <c r="BE1478">
        <v>10.9896355806576</v>
      </c>
      <c r="BF1478">
        <v>19.777337334455499</v>
      </c>
      <c r="BG1478">
        <v>31.806328147246202</v>
      </c>
      <c r="BH1478">
        <v>26.8757213115768</v>
      </c>
      <c r="BI1478">
        <v>14.655576511302501</v>
      </c>
      <c r="BJ1478">
        <v>23.811356580196499</v>
      </c>
      <c r="BK1478">
        <v>39.809068710325199</v>
      </c>
      <c r="BL1478">
        <v>29.138649152250299</v>
      </c>
    </row>
    <row r="1479" spans="1:64" x14ac:dyDescent="0.25">
      <c r="A1479" s="15" t="str">
        <f t="shared" si="46"/>
        <v>Brokered Dep / Liab--39082</v>
      </c>
      <c r="B1479" s="15" t="str">
        <f t="shared" si="47"/>
        <v>Brokered Dep / Liab</v>
      </c>
      <c r="C1479">
        <v>19</v>
      </c>
      <c r="D1479" s="22">
        <v>39082</v>
      </c>
      <c r="E1479">
        <v>0</v>
      </c>
      <c r="F1479">
        <v>0</v>
      </c>
      <c r="G1479">
        <v>3.8115552649184501</v>
      </c>
      <c r="H1479">
        <v>3.4685615980999298</v>
      </c>
      <c r="I1479">
        <v>0</v>
      </c>
      <c r="J1479">
        <v>0</v>
      </c>
      <c r="K1479">
        <v>5.0391533817846197</v>
      </c>
      <c r="L1479">
        <v>3.8726647957290998</v>
      </c>
      <c r="M1479">
        <v>0</v>
      </c>
      <c r="N1479">
        <v>0</v>
      </c>
      <c r="O1479">
        <v>3.2921053426657299</v>
      </c>
      <c r="P1479">
        <v>3.23805347825073</v>
      </c>
      <c r="Q1479">
        <v>0</v>
      </c>
      <c r="R1479">
        <v>0</v>
      </c>
      <c r="S1479">
        <v>2.8513213169334</v>
      </c>
      <c r="T1479">
        <v>2.47871359808128</v>
      </c>
      <c r="U1479">
        <v>0</v>
      </c>
      <c r="V1479">
        <v>8.9858888026583705E-2</v>
      </c>
      <c r="W1479">
        <v>6.0485919239043202</v>
      </c>
      <c r="X1479">
        <v>4.4659786863390396</v>
      </c>
      <c r="Y1479">
        <v>0</v>
      </c>
      <c r="Z1479">
        <v>0</v>
      </c>
      <c r="AA1479">
        <v>2.9130373614858698</v>
      </c>
      <c r="AB1479">
        <v>2.24852927539514</v>
      </c>
      <c r="AC1479">
        <v>0</v>
      </c>
      <c r="AD1479">
        <v>0</v>
      </c>
      <c r="AE1479">
        <v>3.2761845731552102</v>
      </c>
      <c r="AF1479">
        <v>3.3778885949166102</v>
      </c>
      <c r="AG1479">
        <v>0</v>
      </c>
      <c r="AH1479">
        <v>0</v>
      </c>
      <c r="AI1479">
        <v>3.2682292406351001</v>
      </c>
      <c r="AJ1479">
        <v>3.3056160816484899</v>
      </c>
      <c r="AK1479">
        <v>0</v>
      </c>
      <c r="AL1479">
        <v>1.7130830600558</v>
      </c>
      <c r="AM1479">
        <v>7.4901160012164896</v>
      </c>
      <c r="AN1479">
        <v>5.4554096335083502</v>
      </c>
      <c r="AO1479">
        <v>0</v>
      </c>
      <c r="AP1479">
        <v>0</v>
      </c>
      <c r="AQ1479">
        <v>3.02916372621584</v>
      </c>
      <c r="AR1479">
        <v>2.6524694233458401</v>
      </c>
      <c r="AS1479">
        <v>0</v>
      </c>
      <c r="AT1479">
        <v>1.5680932619507699</v>
      </c>
      <c r="AU1479">
        <v>7.9501400990289</v>
      </c>
      <c r="AV1479">
        <v>5.2939663220056099</v>
      </c>
      <c r="AW1479">
        <v>0</v>
      </c>
      <c r="AX1479">
        <v>0</v>
      </c>
      <c r="AY1479">
        <v>3.1234442366125799</v>
      </c>
      <c r="AZ1479">
        <v>2.50723071517629</v>
      </c>
      <c r="BA1479">
        <v>0</v>
      </c>
      <c r="BB1479">
        <v>0</v>
      </c>
      <c r="BC1479">
        <v>9.0231715693971601</v>
      </c>
      <c r="BD1479">
        <v>5.4120859315261196</v>
      </c>
      <c r="BE1479">
        <v>0</v>
      </c>
      <c r="BF1479">
        <v>0</v>
      </c>
      <c r="BG1479">
        <v>3.12601279527459</v>
      </c>
      <c r="BH1479">
        <v>3.2437731000466599</v>
      </c>
      <c r="BI1479">
        <v>0</v>
      </c>
      <c r="BJ1479">
        <v>2.7886985160461899</v>
      </c>
      <c r="BK1479">
        <v>11.208383459984899</v>
      </c>
      <c r="BL1479">
        <v>7.1782782279252704</v>
      </c>
    </row>
    <row r="1480" spans="1:64" x14ac:dyDescent="0.25">
      <c r="A1480" s="15" t="str">
        <f t="shared" si="46"/>
        <v>Liquid Assets / Assets--39082</v>
      </c>
      <c r="B1480" s="15" t="str">
        <f t="shared" si="47"/>
        <v>Liquid Assets / Assets</v>
      </c>
      <c r="C1480">
        <v>20</v>
      </c>
      <c r="D1480" s="22">
        <v>39082</v>
      </c>
      <c r="E1480">
        <v>8.5845861274733704</v>
      </c>
      <c r="F1480">
        <v>15.844086661757</v>
      </c>
      <c r="G1480">
        <v>22.771604031685701</v>
      </c>
      <c r="H1480">
        <v>18.345129138484001</v>
      </c>
      <c r="I1480">
        <v>8.1928745824690203</v>
      </c>
      <c r="J1480">
        <v>14.004007650969999</v>
      </c>
      <c r="K1480">
        <v>22.566522985220399</v>
      </c>
      <c r="L1480">
        <v>16.556112395973301</v>
      </c>
      <c r="M1480">
        <v>8.2273223132525093</v>
      </c>
      <c r="N1480">
        <v>14.732247374939799</v>
      </c>
      <c r="O1480">
        <v>24.567012588440502</v>
      </c>
      <c r="P1480">
        <v>17.779786905647899</v>
      </c>
      <c r="Q1480">
        <v>14.0753619643931</v>
      </c>
      <c r="R1480">
        <v>21.148536192365501</v>
      </c>
      <c r="S1480">
        <v>27.043197211141699</v>
      </c>
      <c r="T1480">
        <v>22.326930270483501</v>
      </c>
      <c r="U1480">
        <v>8.3049245452096194</v>
      </c>
      <c r="V1480">
        <v>14.048582138334901</v>
      </c>
      <c r="W1480">
        <v>21.972167603403999</v>
      </c>
      <c r="X1480">
        <v>16.371922434016302</v>
      </c>
      <c r="Y1480">
        <v>10.869758149459001</v>
      </c>
      <c r="Z1480">
        <v>15.626155066016899</v>
      </c>
      <c r="AA1480">
        <v>25.875524499662198</v>
      </c>
      <c r="AB1480">
        <v>19.0575613813009</v>
      </c>
      <c r="AC1480">
        <v>6.2587102495882396</v>
      </c>
      <c r="AD1480">
        <v>11.552381824285099</v>
      </c>
      <c r="AE1480">
        <v>18.294981896525901</v>
      </c>
      <c r="AF1480">
        <v>14.065631709955399</v>
      </c>
      <c r="AG1480">
        <v>6.42095068579866</v>
      </c>
      <c r="AH1480">
        <v>12.8902789334721</v>
      </c>
      <c r="AI1480">
        <v>21.205407381416101</v>
      </c>
      <c r="AJ1480">
        <v>16.757336919195598</v>
      </c>
      <c r="AK1480">
        <v>10.882053320744401</v>
      </c>
      <c r="AL1480">
        <v>16.450992953235101</v>
      </c>
      <c r="AM1480">
        <v>24.1201969980924</v>
      </c>
      <c r="AN1480">
        <v>17.517379234633001</v>
      </c>
      <c r="AO1480">
        <v>9.1798870359846791</v>
      </c>
      <c r="AP1480">
        <v>15.5535499160864</v>
      </c>
      <c r="AQ1480">
        <v>25.6920325103283</v>
      </c>
      <c r="AR1480">
        <v>18.384684950308699</v>
      </c>
      <c r="AS1480">
        <v>7.1995898790002597</v>
      </c>
      <c r="AT1480">
        <v>12.475919174394001</v>
      </c>
      <c r="AU1480">
        <v>18.906483974334101</v>
      </c>
      <c r="AV1480">
        <v>13.948124682633299</v>
      </c>
      <c r="AW1480">
        <v>8.6434338058161995</v>
      </c>
      <c r="AX1480">
        <v>14.337699125086701</v>
      </c>
      <c r="AY1480">
        <v>24.759283107480801</v>
      </c>
      <c r="AZ1480">
        <v>17.116461570558499</v>
      </c>
      <c r="BA1480">
        <v>9.0801259357951594</v>
      </c>
      <c r="BB1480">
        <v>12.965009655440401</v>
      </c>
      <c r="BC1480">
        <v>20.333017481002798</v>
      </c>
      <c r="BD1480">
        <v>15.822740733468301</v>
      </c>
      <c r="BE1480">
        <v>10.652866151457101</v>
      </c>
      <c r="BF1480">
        <v>16.800821119981901</v>
      </c>
      <c r="BG1480">
        <v>29.2605183395079</v>
      </c>
      <c r="BH1480">
        <v>22.930263246579901</v>
      </c>
      <c r="BI1480">
        <v>7.3206319352014004</v>
      </c>
      <c r="BJ1480">
        <v>11.5135862409777</v>
      </c>
      <c r="BK1480">
        <v>18.453186273389001</v>
      </c>
      <c r="BL1480">
        <v>14.6581883463596</v>
      </c>
    </row>
    <row r="1481" spans="1:64" x14ac:dyDescent="0.25">
      <c r="A1481" s="15" t="str">
        <f t="shared" si="46"/>
        <v>Net Loan Growth (last 4 qtrs)--39082</v>
      </c>
      <c r="B1481" s="15" t="str">
        <f t="shared" si="47"/>
        <v>Net Loan Growth (last 4 qtrs)</v>
      </c>
      <c r="C1481">
        <v>21</v>
      </c>
      <c r="D1481" s="22">
        <v>39082</v>
      </c>
      <c r="E1481">
        <v>3.84</v>
      </c>
      <c r="F1481">
        <v>7.65</v>
      </c>
      <c r="G1481">
        <v>13.58</v>
      </c>
      <c r="H1481">
        <v>9.4011392405063301</v>
      </c>
      <c r="I1481">
        <v>0.66749999999999998</v>
      </c>
      <c r="J1481">
        <v>6.4</v>
      </c>
      <c r="K1481">
        <v>12.285</v>
      </c>
      <c r="L1481">
        <v>8.4123670212765997</v>
      </c>
      <c r="M1481">
        <v>1.94</v>
      </c>
      <c r="N1481">
        <v>8.07</v>
      </c>
      <c r="O1481">
        <v>16.585000000000001</v>
      </c>
      <c r="P1481">
        <v>13.719684120660199</v>
      </c>
      <c r="Q1481">
        <v>-0.97750000000000004</v>
      </c>
      <c r="R1481">
        <v>3.8250000000000002</v>
      </c>
      <c r="S1481">
        <v>8.4674999999999994</v>
      </c>
      <c r="T1481">
        <v>6.8531818181818203</v>
      </c>
      <c r="U1481">
        <v>-0.46500000000000002</v>
      </c>
      <c r="V1481">
        <v>5.07</v>
      </c>
      <c r="W1481">
        <v>11.42</v>
      </c>
      <c r="X1481">
        <v>7.7846024096385502</v>
      </c>
      <c r="Y1481">
        <v>4.1950000000000003</v>
      </c>
      <c r="Z1481">
        <v>9.25</v>
      </c>
      <c r="AA1481">
        <v>13.88</v>
      </c>
      <c r="AB1481">
        <v>11.5130769230769</v>
      </c>
      <c r="AC1481">
        <v>4.2</v>
      </c>
      <c r="AD1481">
        <v>9.66</v>
      </c>
      <c r="AE1481">
        <v>16.739999999999998</v>
      </c>
      <c r="AF1481">
        <v>11.8551612903226</v>
      </c>
      <c r="AG1481">
        <v>2.0350000000000001</v>
      </c>
      <c r="AH1481">
        <v>8.1850000000000005</v>
      </c>
      <c r="AI1481">
        <v>14.8125</v>
      </c>
      <c r="AJ1481">
        <v>12.5396428571429</v>
      </c>
      <c r="AK1481">
        <v>0.95</v>
      </c>
      <c r="AL1481">
        <v>5.69</v>
      </c>
      <c r="AM1481">
        <v>10.98</v>
      </c>
      <c r="AN1481">
        <v>6.24523076923077</v>
      </c>
      <c r="AO1481">
        <v>0.98499999999999999</v>
      </c>
      <c r="AP1481">
        <v>6.83</v>
      </c>
      <c r="AQ1481">
        <v>11.9975</v>
      </c>
      <c r="AR1481">
        <v>7.2858734939758998</v>
      </c>
      <c r="AS1481">
        <v>2.92</v>
      </c>
      <c r="AT1481">
        <v>8.4499999999999993</v>
      </c>
      <c r="AU1481">
        <v>15.4</v>
      </c>
      <c r="AV1481">
        <v>11.2795571095571</v>
      </c>
      <c r="AW1481">
        <v>-0.185</v>
      </c>
      <c r="AX1481">
        <v>4.8449999999999998</v>
      </c>
      <c r="AY1481">
        <v>10.505000000000001</v>
      </c>
      <c r="AZ1481">
        <v>5.6918125000000002</v>
      </c>
      <c r="BA1481">
        <v>0.51749999999999996</v>
      </c>
      <c r="BB1481">
        <v>7.16</v>
      </c>
      <c r="BC1481">
        <v>14.842499999999999</v>
      </c>
      <c r="BD1481">
        <v>12.5476470588235</v>
      </c>
      <c r="BE1481">
        <v>-2.895</v>
      </c>
      <c r="BF1481">
        <v>2.61</v>
      </c>
      <c r="BG1481">
        <v>8.2274999999999991</v>
      </c>
      <c r="BH1481">
        <v>11.568958333333301</v>
      </c>
      <c r="BI1481">
        <v>0.83</v>
      </c>
      <c r="BJ1481">
        <v>5.81</v>
      </c>
      <c r="BK1481">
        <v>14.03</v>
      </c>
      <c r="BL1481">
        <v>18.861512605042002</v>
      </c>
    </row>
    <row r="1482" spans="1:64" x14ac:dyDescent="0.25">
      <c r="A1482" s="15" t="str">
        <f t="shared" si="46"/>
        <v>Banks w/ Loan Growth (last 4 qtrs)--39082</v>
      </c>
      <c r="B1482" s="15" t="str">
        <f t="shared" si="47"/>
        <v>Banks w/ Loan Growth (last 4 qtrs)</v>
      </c>
      <c r="C1482">
        <v>22</v>
      </c>
      <c r="D1482" s="22">
        <v>39082</v>
      </c>
      <c r="F1482">
        <v>83.75</v>
      </c>
      <c r="J1482">
        <v>76.134889753566796</v>
      </c>
      <c r="N1482">
        <v>78.689189189189193</v>
      </c>
      <c r="R1482">
        <v>68.181818181818201</v>
      </c>
      <c r="V1482">
        <v>72.065727699530498</v>
      </c>
      <c r="Z1482">
        <v>83.75</v>
      </c>
      <c r="AD1482">
        <v>83.870967741935502</v>
      </c>
      <c r="AH1482">
        <v>83.3333333333333</v>
      </c>
      <c r="AI1482"/>
      <c r="AK1482"/>
      <c r="AL1482">
        <v>76.923076923076906</v>
      </c>
      <c r="AP1482">
        <v>77.810650887573999</v>
      </c>
      <c r="AT1482">
        <v>82.837528604119001</v>
      </c>
      <c r="AX1482">
        <v>72.560975609756099</v>
      </c>
      <c r="BB1482">
        <v>76.978417266187094</v>
      </c>
      <c r="BF1482">
        <v>58</v>
      </c>
      <c r="BJ1482">
        <v>75.609756097561004</v>
      </c>
    </row>
    <row r="1483" spans="1:64" x14ac:dyDescent="0.25">
      <c r="A1483" s="15" t="str">
        <f t="shared" si="46"/>
        <v>Equity / Assets--39172</v>
      </c>
      <c r="B1483" s="15" t="str">
        <f t="shared" si="47"/>
        <v>Equity / Assets</v>
      </c>
      <c r="C1483">
        <v>1</v>
      </c>
      <c r="D1483" s="22">
        <v>39172</v>
      </c>
      <c r="E1483">
        <v>9.1363695686100108</v>
      </c>
      <c r="F1483">
        <v>10.185254142617801</v>
      </c>
      <c r="G1483">
        <v>11.6430875936836</v>
      </c>
      <c r="H1483">
        <v>11.7084761867761</v>
      </c>
      <c r="I1483">
        <v>8.6190386838239395</v>
      </c>
      <c r="J1483">
        <v>10.104234171254101</v>
      </c>
      <c r="K1483">
        <v>12.124072524816601</v>
      </c>
      <c r="L1483">
        <v>10.892432602307</v>
      </c>
      <c r="M1483">
        <v>8.5439487142071506</v>
      </c>
      <c r="N1483">
        <v>10.010125170780899</v>
      </c>
      <c r="O1483">
        <v>12.621086882673399</v>
      </c>
      <c r="P1483">
        <v>11.6776439642057</v>
      </c>
      <c r="Q1483">
        <v>9.8620267540683404</v>
      </c>
      <c r="R1483">
        <v>10.735114225941301</v>
      </c>
      <c r="S1483">
        <v>12.008420430608799</v>
      </c>
      <c r="T1483">
        <v>11.5582809745324</v>
      </c>
      <c r="U1483">
        <v>8.4976992026385094</v>
      </c>
      <c r="V1483">
        <v>9.9711553060488107</v>
      </c>
      <c r="W1483">
        <v>11.83521696142</v>
      </c>
      <c r="X1483">
        <v>10.6678429785664</v>
      </c>
      <c r="Y1483">
        <v>8.9920118747680693</v>
      </c>
      <c r="Z1483">
        <v>10.241869809963699</v>
      </c>
      <c r="AA1483">
        <v>13.118600258475</v>
      </c>
      <c r="AB1483">
        <v>12.3741579809724</v>
      </c>
      <c r="AC1483">
        <v>8.0198947121195605</v>
      </c>
      <c r="AD1483">
        <v>9.5465964828328804</v>
      </c>
      <c r="AE1483">
        <v>11.313166637524001</v>
      </c>
      <c r="AF1483">
        <v>10.1317250833001</v>
      </c>
      <c r="AG1483">
        <v>9.5536631542630293</v>
      </c>
      <c r="AH1483">
        <v>11.3114742472308</v>
      </c>
      <c r="AI1483">
        <v>14.7075135786957</v>
      </c>
      <c r="AJ1483">
        <v>12.371477409578301</v>
      </c>
      <c r="AK1483">
        <v>8.5058934891458904</v>
      </c>
      <c r="AL1483">
        <v>9.7837410640514406</v>
      </c>
      <c r="AM1483">
        <v>11.8273777304553</v>
      </c>
      <c r="AN1483">
        <v>10.887141506253601</v>
      </c>
      <c r="AO1483">
        <v>8.6607916787055803</v>
      </c>
      <c r="AP1483">
        <v>10.205414821804499</v>
      </c>
      <c r="AQ1483">
        <v>12.3333333333333</v>
      </c>
      <c r="AR1483">
        <v>10.925094998072399</v>
      </c>
      <c r="AS1483">
        <v>8.5463109498816507</v>
      </c>
      <c r="AT1483">
        <v>9.8110671629541102</v>
      </c>
      <c r="AU1483">
        <v>11.5710461772243</v>
      </c>
      <c r="AV1483">
        <v>10.454073879524699</v>
      </c>
      <c r="AW1483">
        <v>8.2868231880507697</v>
      </c>
      <c r="AX1483">
        <v>9.9214196775172407</v>
      </c>
      <c r="AY1483">
        <v>11.609448780810901</v>
      </c>
      <c r="AZ1483">
        <v>10.601526054163299</v>
      </c>
      <c r="BA1483">
        <v>8.7615193444644497</v>
      </c>
      <c r="BB1483">
        <v>10.0585507077537</v>
      </c>
      <c r="BC1483">
        <v>12.443839727423301</v>
      </c>
      <c r="BD1483">
        <v>10.952918625258601</v>
      </c>
      <c r="BE1483">
        <v>9.2294162222057192</v>
      </c>
      <c r="BF1483">
        <v>10.938918896838601</v>
      </c>
      <c r="BG1483">
        <v>15.755361647322699</v>
      </c>
      <c r="BH1483">
        <v>16.7167813308021</v>
      </c>
      <c r="BI1483">
        <v>8.7076876574333006</v>
      </c>
      <c r="BJ1483">
        <v>9.66805686804841</v>
      </c>
      <c r="BK1483">
        <v>11.841152527914099</v>
      </c>
      <c r="BL1483">
        <v>11.624694148080501</v>
      </c>
    </row>
    <row r="1484" spans="1:64" x14ac:dyDescent="0.25">
      <c r="A1484" s="15" t="str">
        <f t="shared" si="46"/>
        <v>Total Risk Based Capital Ratio--39172</v>
      </c>
      <c r="B1484" s="15" t="str">
        <f t="shared" si="47"/>
        <v>Total Risk Based Capital Ratio</v>
      </c>
      <c r="C1484">
        <v>2</v>
      </c>
      <c r="D1484" s="22">
        <v>39172</v>
      </c>
      <c r="E1484">
        <v>12.54</v>
      </c>
      <c r="F1484">
        <v>14.21</v>
      </c>
      <c r="G1484">
        <v>16.855</v>
      </c>
      <c r="H1484">
        <v>17.682658227848101</v>
      </c>
      <c r="I1484">
        <v>11.87</v>
      </c>
      <c r="J1484">
        <v>13.81</v>
      </c>
      <c r="K1484">
        <v>17.605</v>
      </c>
      <c r="L1484">
        <v>15.6897340425532</v>
      </c>
      <c r="M1484">
        <v>11.91</v>
      </c>
      <c r="N1484">
        <v>14.45</v>
      </c>
      <c r="O1484">
        <v>19.37</v>
      </c>
      <c r="P1484">
        <v>17.9155420353982</v>
      </c>
      <c r="Q1484">
        <v>14.51</v>
      </c>
      <c r="R1484">
        <v>15.895</v>
      </c>
      <c r="S1484">
        <v>20.105</v>
      </c>
      <c r="T1484">
        <v>18.017727272727299</v>
      </c>
      <c r="U1484">
        <v>11.66</v>
      </c>
      <c r="V1484">
        <v>13.43</v>
      </c>
      <c r="W1484">
        <v>16.48</v>
      </c>
      <c r="X1484">
        <v>15.0570813397129</v>
      </c>
      <c r="Y1484">
        <v>12.51</v>
      </c>
      <c r="Z1484">
        <v>14.57</v>
      </c>
      <c r="AA1484">
        <v>18.46</v>
      </c>
      <c r="AB1484">
        <v>17.687272727272699</v>
      </c>
      <c r="AC1484">
        <v>11.11</v>
      </c>
      <c r="AD1484">
        <v>13.09</v>
      </c>
      <c r="AE1484">
        <v>16.84</v>
      </c>
      <c r="AF1484">
        <v>15.298172043010799</v>
      </c>
      <c r="AG1484">
        <v>12.37</v>
      </c>
      <c r="AH1484">
        <v>15.99</v>
      </c>
      <c r="AI1484">
        <v>21.4725</v>
      </c>
      <c r="AJ1484">
        <v>18.336666666666702</v>
      </c>
      <c r="AK1484">
        <v>12.484999999999999</v>
      </c>
      <c r="AL1484">
        <v>15.12</v>
      </c>
      <c r="AM1484">
        <v>18.675000000000001</v>
      </c>
      <c r="AN1484">
        <v>16.093015873015901</v>
      </c>
      <c r="AO1484">
        <v>12.1</v>
      </c>
      <c r="AP1484">
        <v>14.57</v>
      </c>
      <c r="AQ1484">
        <v>19.03</v>
      </c>
      <c r="AR1484">
        <v>16.428181818181798</v>
      </c>
      <c r="AS1484">
        <v>11.39</v>
      </c>
      <c r="AT1484">
        <v>12.984999999999999</v>
      </c>
      <c r="AU1484">
        <v>15.6625</v>
      </c>
      <c r="AV1484">
        <v>14.1921800947867</v>
      </c>
      <c r="AW1484">
        <v>12.605</v>
      </c>
      <c r="AX1484">
        <v>14.74</v>
      </c>
      <c r="AY1484">
        <v>18.13</v>
      </c>
      <c r="AZ1484">
        <v>16.3054037267081</v>
      </c>
      <c r="BA1484">
        <v>11.522500000000001</v>
      </c>
      <c r="BB1484">
        <v>13.38</v>
      </c>
      <c r="BC1484">
        <v>16.702500000000001</v>
      </c>
      <c r="BD1484">
        <v>15.070942028985501</v>
      </c>
      <c r="BE1484">
        <v>13.33</v>
      </c>
      <c r="BF1484">
        <v>16.010000000000002</v>
      </c>
      <c r="BG1484">
        <v>23.934999999999999</v>
      </c>
      <c r="BH1484">
        <v>29.224117647058801</v>
      </c>
      <c r="BI1484">
        <v>11.234999999999999</v>
      </c>
      <c r="BJ1484">
        <v>12.85</v>
      </c>
      <c r="BK1484">
        <v>15.6525</v>
      </c>
      <c r="BL1484">
        <v>15.793032786885201</v>
      </c>
    </row>
    <row r="1485" spans="1:64" x14ac:dyDescent="0.25">
      <c r="A1485" s="15" t="str">
        <f t="shared" si="46"/>
        <v>Tier 1 Leverage Ratio--39172</v>
      </c>
      <c r="B1485" s="15" t="str">
        <f t="shared" si="47"/>
        <v>Tier 1 Leverage Ratio</v>
      </c>
      <c r="C1485">
        <v>3</v>
      </c>
      <c r="D1485" s="22">
        <v>39172</v>
      </c>
      <c r="E1485">
        <v>9.0549999999999997</v>
      </c>
      <c r="F1485">
        <v>9.8000000000000007</v>
      </c>
      <c r="G1485">
        <v>11.14</v>
      </c>
      <c r="H1485">
        <v>11.5379746835443</v>
      </c>
      <c r="I1485">
        <v>8.5500000000000007</v>
      </c>
      <c r="J1485">
        <v>9.77</v>
      </c>
      <c r="K1485">
        <v>11.64</v>
      </c>
      <c r="L1485">
        <v>10.574999999999999</v>
      </c>
      <c r="M1485">
        <v>8.39</v>
      </c>
      <c r="N1485">
        <v>9.67</v>
      </c>
      <c r="O1485">
        <v>12.1275</v>
      </c>
      <c r="P1485">
        <v>11.464460730088501</v>
      </c>
      <c r="Q1485">
        <v>10.115</v>
      </c>
      <c r="R1485">
        <v>10.914999999999999</v>
      </c>
      <c r="S1485">
        <v>12.057499999999999</v>
      </c>
      <c r="T1485">
        <v>11.601818181818199</v>
      </c>
      <c r="U1485">
        <v>8.4924999999999997</v>
      </c>
      <c r="V1485">
        <v>9.65</v>
      </c>
      <c r="W1485">
        <v>11.45</v>
      </c>
      <c r="X1485">
        <v>10.310454545454499</v>
      </c>
      <c r="Y1485">
        <v>8.83</v>
      </c>
      <c r="Z1485">
        <v>10.1</v>
      </c>
      <c r="AA1485">
        <v>11.73</v>
      </c>
      <c r="AB1485">
        <v>12.287012987013</v>
      </c>
      <c r="AC1485">
        <v>8.0500000000000007</v>
      </c>
      <c r="AD1485">
        <v>9.4</v>
      </c>
      <c r="AE1485">
        <v>10.92</v>
      </c>
      <c r="AF1485">
        <v>9.9855913978494595</v>
      </c>
      <c r="AG1485">
        <v>9.3350000000000009</v>
      </c>
      <c r="AH1485">
        <v>10.585000000000001</v>
      </c>
      <c r="AI1485">
        <v>13.8</v>
      </c>
      <c r="AJ1485">
        <v>12.124166666666699</v>
      </c>
      <c r="AK1485">
        <v>8.41</v>
      </c>
      <c r="AL1485">
        <v>9.4700000000000006</v>
      </c>
      <c r="AM1485">
        <v>11.585000000000001</v>
      </c>
      <c r="AN1485">
        <v>10.577936507936499</v>
      </c>
      <c r="AO1485">
        <v>8.5500000000000007</v>
      </c>
      <c r="AP1485">
        <v>9.99</v>
      </c>
      <c r="AQ1485">
        <v>12.13</v>
      </c>
      <c r="AR1485">
        <v>10.7218495297806</v>
      </c>
      <c r="AS1485">
        <v>8.4824999999999999</v>
      </c>
      <c r="AT1485">
        <v>9.4700000000000006</v>
      </c>
      <c r="AU1485">
        <v>11.057499999999999</v>
      </c>
      <c r="AV1485">
        <v>10.0783886255924</v>
      </c>
      <c r="AW1485">
        <v>8.41</v>
      </c>
      <c r="AX1485">
        <v>9.69</v>
      </c>
      <c r="AY1485">
        <v>11.225</v>
      </c>
      <c r="AZ1485">
        <v>10.261428571428601</v>
      </c>
      <c r="BA1485">
        <v>8.6074999999999999</v>
      </c>
      <c r="BB1485">
        <v>9.625</v>
      </c>
      <c r="BC1485">
        <v>11.675000000000001</v>
      </c>
      <c r="BD1485">
        <v>10.7013768115942</v>
      </c>
      <c r="BE1485">
        <v>9.09</v>
      </c>
      <c r="BF1485">
        <v>10.15</v>
      </c>
      <c r="BG1485">
        <v>14.63</v>
      </c>
      <c r="BH1485">
        <v>18.454117647058801</v>
      </c>
      <c r="BI1485">
        <v>8.7475000000000005</v>
      </c>
      <c r="BJ1485">
        <v>9.6150000000000002</v>
      </c>
      <c r="BK1485">
        <v>11.3375</v>
      </c>
      <c r="BL1485">
        <v>11.3268852459016</v>
      </c>
    </row>
    <row r="1486" spans="1:64" x14ac:dyDescent="0.25">
      <c r="A1486" s="15" t="str">
        <f t="shared" si="46"/>
        <v>ALLL / Nonaccrual Loans--39172</v>
      </c>
      <c r="B1486" s="15" t="str">
        <f t="shared" si="47"/>
        <v>ALLL / Nonaccrual Loans</v>
      </c>
      <c r="C1486">
        <v>4</v>
      </c>
      <c r="D1486" s="22">
        <v>39172</v>
      </c>
      <c r="E1486">
        <v>92.144026186579396</v>
      </c>
      <c r="F1486">
        <v>273.01905717151499</v>
      </c>
      <c r="G1486">
        <v>552.43902439024396</v>
      </c>
      <c r="H1486">
        <v>1713.2225841649199</v>
      </c>
      <c r="I1486">
        <v>91.626070469446205</v>
      </c>
      <c r="J1486">
        <v>195.34883720930199</v>
      </c>
      <c r="K1486">
        <v>593.82749326145597</v>
      </c>
      <c r="L1486">
        <v>912.28142019981203</v>
      </c>
      <c r="M1486">
        <v>119.39226519336999</v>
      </c>
      <c r="N1486">
        <v>270.68676716917901</v>
      </c>
      <c r="O1486">
        <v>755.22388059701495</v>
      </c>
      <c r="P1486">
        <v>1055.5333692251199</v>
      </c>
      <c r="Q1486">
        <v>121.12506035731499</v>
      </c>
      <c r="R1486">
        <v>223.80952380952399</v>
      </c>
      <c r="S1486">
        <v>518.808777429467</v>
      </c>
      <c r="T1486">
        <v>668.21147258950202</v>
      </c>
      <c r="U1486">
        <v>85.360928823826399</v>
      </c>
      <c r="V1486">
        <v>164</v>
      </c>
      <c r="W1486">
        <v>494.658753709199</v>
      </c>
      <c r="X1486">
        <v>816.31287411282506</v>
      </c>
      <c r="Y1486">
        <v>111.576162264993</v>
      </c>
      <c r="Z1486">
        <v>270.44214342240002</v>
      </c>
      <c r="AA1486">
        <v>1230.7112705782999</v>
      </c>
      <c r="AB1486">
        <v>1444.1704274599099</v>
      </c>
      <c r="AC1486">
        <v>150.22087378640799</v>
      </c>
      <c r="AD1486">
        <v>323.65108868826297</v>
      </c>
      <c r="AE1486">
        <v>904.01724757455997</v>
      </c>
      <c r="AF1486">
        <v>1448.28612413527</v>
      </c>
      <c r="AG1486">
        <v>118.630838597813</v>
      </c>
      <c r="AH1486">
        <v>415.90402563031103</v>
      </c>
      <c r="AI1486">
        <v>1080.78947368421</v>
      </c>
      <c r="AJ1486">
        <v>2170.7869503073498</v>
      </c>
      <c r="AK1486">
        <v>65.013866548338797</v>
      </c>
      <c r="AL1486">
        <v>105.194457818435</v>
      </c>
      <c r="AM1486">
        <v>228.89393145982399</v>
      </c>
      <c r="AN1486">
        <v>318.75260352881401</v>
      </c>
      <c r="AO1486">
        <v>101.943839743167</v>
      </c>
      <c r="AP1486">
        <v>251.388888888889</v>
      </c>
      <c r="AQ1486">
        <v>782.65306122448999</v>
      </c>
      <c r="AR1486">
        <v>1215.6243597776399</v>
      </c>
      <c r="AS1486">
        <v>92.300439974858605</v>
      </c>
      <c r="AT1486">
        <v>196.77419354838699</v>
      </c>
      <c r="AU1486">
        <v>617.82347900599802</v>
      </c>
      <c r="AV1486">
        <v>993.49551347115596</v>
      </c>
      <c r="AW1486">
        <v>92.144026186579396</v>
      </c>
      <c r="AX1486">
        <v>179.624664879357</v>
      </c>
      <c r="AY1486">
        <v>518.808777429467</v>
      </c>
      <c r="AZ1486">
        <v>663.02884471717402</v>
      </c>
      <c r="BA1486">
        <v>77.252141703764806</v>
      </c>
      <c r="BB1486">
        <v>148.75816023738901</v>
      </c>
      <c r="BC1486">
        <v>513.394930111348</v>
      </c>
      <c r="BD1486">
        <v>837.99305408364603</v>
      </c>
      <c r="BE1486">
        <v>71.201216638821094</v>
      </c>
      <c r="BF1486">
        <v>161.67557932263799</v>
      </c>
      <c r="BG1486">
        <v>1092.0673076923099</v>
      </c>
      <c r="BH1486">
        <v>2533.7634991547602</v>
      </c>
      <c r="BI1486">
        <v>77.044334975369495</v>
      </c>
      <c r="BJ1486">
        <v>127.537969624301</v>
      </c>
      <c r="BK1486">
        <v>322.5</v>
      </c>
      <c r="BL1486">
        <v>397.005727408312</v>
      </c>
    </row>
    <row r="1487" spans="1:64" x14ac:dyDescent="0.25">
      <c r="A1487" s="15" t="str">
        <f t="shared" si="46"/>
        <v>[NCL + OREO] / [Total Loans + OREO]--39172</v>
      </c>
      <c r="B1487" s="15" t="str">
        <f t="shared" si="47"/>
        <v>[NCL + OREO] / [Total Loans + OREO]</v>
      </c>
      <c r="C1487">
        <v>5</v>
      </c>
      <c r="D1487" s="22">
        <v>39172</v>
      </c>
      <c r="E1487">
        <v>0.314057207816409</v>
      </c>
      <c r="F1487">
        <v>1.0444100440280699</v>
      </c>
      <c r="G1487">
        <v>1.86033169964623</v>
      </c>
      <c r="H1487">
        <v>1.3514985654571099</v>
      </c>
      <c r="I1487">
        <v>0.337119703145496</v>
      </c>
      <c r="J1487">
        <v>1.08006986812591</v>
      </c>
      <c r="K1487">
        <v>2.1162287013079202</v>
      </c>
      <c r="L1487">
        <v>1.48928011932221</v>
      </c>
      <c r="M1487">
        <v>0.16125730347755701</v>
      </c>
      <c r="N1487">
        <v>0.640696947611056</v>
      </c>
      <c r="O1487">
        <v>1.4665336151101001</v>
      </c>
      <c r="P1487">
        <v>1.0424624609331099</v>
      </c>
      <c r="Q1487">
        <v>1.0397267547892299</v>
      </c>
      <c r="R1487">
        <v>1.81674586723628</v>
      </c>
      <c r="S1487">
        <v>2.44439502940007</v>
      </c>
      <c r="T1487">
        <v>2.3013573494393</v>
      </c>
      <c r="U1487">
        <v>0.37204776340951001</v>
      </c>
      <c r="V1487">
        <v>1.1315025963169401</v>
      </c>
      <c r="W1487">
        <v>2.2668544276378202</v>
      </c>
      <c r="X1487">
        <v>1.6102395363922799</v>
      </c>
      <c r="Y1487">
        <v>0.20148175822856201</v>
      </c>
      <c r="Z1487">
        <v>0.97498591335287499</v>
      </c>
      <c r="AA1487">
        <v>2.0695408794875898</v>
      </c>
      <c r="AB1487">
        <v>1.4030710960338999</v>
      </c>
      <c r="AC1487">
        <v>0.21004647836968199</v>
      </c>
      <c r="AD1487">
        <v>0.74473679746212695</v>
      </c>
      <c r="AE1487">
        <v>1.44240892819541</v>
      </c>
      <c r="AF1487">
        <v>1.0507855157413299</v>
      </c>
      <c r="AG1487">
        <v>0.194400867776479</v>
      </c>
      <c r="AH1487">
        <v>0.80707497320497901</v>
      </c>
      <c r="AI1487">
        <v>1.8162385721124801</v>
      </c>
      <c r="AJ1487">
        <v>1.3165159184708599</v>
      </c>
      <c r="AK1487">
        <v>0.76946750301350197</v>
      </c>
      <c r="AL1487">
        <v>1.46062052505967</v>
      </c>
      <c r="AM1487">
        <v>2.1555234050610999</v>
      </c>
      <c r="AN1487">
        <v>1.70031519136702</v>
      </c>
      <c r="AO1487">
        <v>0.26198920093293698</v>
      </c>
      <c r="AP1487">
        <v>0.96901869796642603</v>
      </c>
      <c r="AQ1487">
        <v>1.97134547021437</v>
      </c>
      <c r="AR1487">
        <v>1.3555988610875001</v>
      </c>
      <c r="AS1487">
        <v>0.37204776340951001</v>
      </c>
      <c r="AT1487">
        <v>1.0887083163472899</v>
      </c>
      <c r="AU1487">
        <v>1.9812636883953501</v>
      </c>
      <c r="AV1487">
        <v>1.4311137265148599</v>
      </c>
      <c r="AW1487">
        <v>0.43583084533058802</v>
      </c>
      <c r="AX1487">
        <v>1.1475275996262599</v>
      </c>
      <c r="AY1487">
        <v>2.26168338389652</v>
      </c>
      <c r="AZ1487">
        <v>1.74727882450711</v>
      </c>
      <c r="BA1487">
        <v>0.29223924014563901</v>
      </c>
      <c r="BB1487">
        <v>1.14374869862948</v>
      </c>
      <c r="BC1487">
        <v>2.09738417897931</v>
      </c>
      <c r="BD1487">
        <v>1.4864471476897101</v>
      </c>
      <c r="BE1487">
        <v>0.2008714104097</v>
      </c>
      <c r="BF1487">
        <v>1.04516510384481</v>
      </c>
      <c r="BG1487">
        <v>2.40644855120886</v>
      </c>
      <c r="BH1487">
        <v>1.71721181283552</v>
      </c>
      <c r="BI1487">
        <v>0.57819227015021701</v>
      </c>
      <c r="BJ1487">
        <v>1.1951912838864001</v>
      </c>
      <c r="BK1487">
        <v>2.67697323149536</v>
      </c>
      <c r="BL1487">
        <v>1.82166478337686</v>
      </c>
    </row>
    <row r="1488" spans="1:64" x14ac:dyDescent="0.25">
      <c r="A1488" s="15" t="str">
        <f t="shared" si="46"/>
        <v>[Noncurrent + Delinquent Loans] / [Capital + ALLL]--39172</v>
      </c>
      <c r="B1488" s="15" t="str">
        <f t="shared" si="47"/>
        <v>[Noncurrent + Delinquent Loans] / [Capital + ALLL]</v>
      </c>
      <c r="C1488">
        <v>6</v>
      </c>
      <c r="D1488" s="22">
        <v>39172</v>
      </c>
      <c r="E1488">
        <v>6.4879032425579002</v>
      </c>
      <c r="F1488">
        <v>14.525184152896699</v>
      </c>
      <c r="G1488">
        <v>21.196936369801101</v>
      </c>
      <c r="H1488">
        <v>15.721833539328699</v>
      </c>
      <c r="I1488">
        <v>7.4252416870679099</v>
      </c>
      <c r="J1488">
        <v>14.6332011578194</v>
      </c>
      <c r="K1488">
        <v>23.930557112035199</v>
      </c>
      <c r="L1488">
        <v>17.554817357202001</v>
      </c>
      <c r="M1488">
        <v>3.6878653924556701</v>
      </c>
      <c r="N1488">
        <v>9.2638084139053891</v>
      </c>
      <c r="O1488">
        <v>17.664397684259999</v>
      </c>
      <c r="P1488">
        <v>12.332881021368101</v>
      </c>
      <c r="Q1488">
        <v>10.407963678991701</v>
      </c>
      <c r="R1488">
        <v>17.266199008059601</v>
      </c>
      <c r="S1488">
        <v>22.729789050907701</v>
      </c>
      <c r="T1488">
        <v>19.418706948737999</v>
      </c>
      <c r="U1488">
        <v>7.4987403718761696</v>
      </c>
      <c r="V1488">
        <v>14.781550192453301</v>
      </c>
      <c r="W1488">
        <v>24.779155448409099</v>
      </c>
      <c r="X1488">
        <v>18.117844293808002</v>
      </c>
      <c r="Y1488">
        <v>6.62437876013602</v>
      </c>
      <c r="Z1488">
        <v>14.0142517814727</v>
      </c>
      <c r="AA1488">
        <v>21.291208791208799</v>
      </c>
      <c r="AB1488">
        <v>17.244572046245601</v>
      </c>
      <c r="AC1488">
        <v>9.3464511595221396</v>
      </c>
      <c r="AD1488">
        <v>15.366125847712301</v>
      </c>
      <c r="AE1488">
        <v>22.511848341232199</v>
      </c>
      <c r="AF1488">
        <v>17.6196515250647</v>
      </c>
      <c r="AG1488">
        <v>4.0485168556374003</v>
      </c>
      <c r="AH1488">
        <v>9.4510448606201898</v>
      </c>
      <c r="AI1488">
        <v>20.5807811866643</v>
      </c>
      <c r="AJ1488">
        <v>13.8803279361801</v>
      </c>
      <c r="AK1488">
        <v>10.018242907036401</v>
      </c>
      <c r="AL1488">
        <v>17.3692551505547</v>
      </c>
      <c r="AM1488">
        <v>31.215201563999301</v>
      </c>
      <c r="AN1488">
        <v>20.2787606936324</v>
      </c>
      <c r="AO1488">
        <v>6.7961165048543704</v>
      </c>
      <c r="AP1488">
        <v>14.863897417948699</v>
      </c>
      <c r="AQ1488">
        <v>23.606082548877598</v>
      </c>
      <c r="AR1488">
        <v>17.377468203511899</v>
      </c>
      <c r="AS1488">
        <v>7.8145413409876996</v>
      </c>
      <c r="AT1488">
        <v>14.7600017656008</v>
      </c>
      <c r="AU1488">
        <v>23.670591644891399</v>
      </c>
      <c r="AV1488">
        <v>17.737333305528399</v>
      </c>
      <c r="AW1488">
        <v>9.8664329644026996</v>
      </c>
      <c r="AX1488">
        <v>17.475296991229001</v>
      </c>
      <c r="AY1488">
        <v>28.157157794543899</v>
      </c>
      <c r="AZ1488">
        <v>21.383695152359302</v>
      </c>
      <c r="BA1488">
        <v>6.40948993292995</v>
      </c>
      <c r="BB1488">
        <v>12.9581807204041</v>
      </c>
      <c r="BC1488">
        <v>23.021139987456301</v>
      </c>
      <c r="BD1488">
        <v>16.100595375117901</v>
      </c>
      <c r="BE1488">
        <v>5.0404874620160598</v>
      </c>
      <c r="BF1488">
        <v>9.4037619620430508</v>
      </c>
      <c r="BG1488">
        <v>19.545333216598799</v>
      </c>
      <c r="BH1488">
        <v>13.5209827743508</v>
      </c>
      <c r="BI1488">
        <v>7.4218604205308596</v>
      </c>
      <c r="BJ1488">
        <v>13.670281201023901</v>
      </c>
      <c r="BK1488">
        <v>23.032958328403598</v>
      </c>
      <c r="BL1488">
        <v>17.9516256001559</v>
      </c>
    </row>
    <row r="1489" spans="1:64" x14ac:dyDescent="0.25">
      <c r="A1489" s="15" t="str">
        <f t="shared" si="46"/>
        <v xml:space="preserve">  Ag [NCL+DQ] / [Capital + ALLL]--39172</v>
      </c>
      <c r="B1489" s="15" t="str">
        <f t="shared" si="47"/>
        <v xml:space="preserve">  Ag [NCL+DQ] / [Capital + ALLL]</v>
      </c>
      <c r="C1489">
        <v>7</v>
      </c>
      <c r="D1489" s="22">
        <v>39172</v>
      </c>
      <c r="E1489">
        <v>0</v>
      </c>
      <c r="F1489">
        <v>0.18992122585518501</v>
      </c>
      <c r="G1489">
        <v>2.2262149033246201</v>
      </c>
      <c r="H1489">
        <v>2.6898085919223198</v>
      </c>
      <c r="I1489">
        <v>0</v>
      </c>
      <c r="J1489">
        <v>0</v>
      </c>
      <c r="K1489">
        <v>2.7175598577738498</v>
      </c>
      <c r="L1489">
        <v>2.3376627457365999</v>
      </c>
      <c r="M1489">
        <v>0</v>
      </c>
      <c r="N1489">
        <v>0</v>
      </c>
      <c r="O1489">
        <v>0.52586319506832102</v>
      </c>
      <c r="P1489">
        <v>1.0034389821866001</v>
      </c>
      <c r="Q1489">
        <v>0</v>
      </c>
      <c r="R1489">
        <v>0</v>
      </c>
      <c r="S1489">
        <v>0</v>
      </c>
      <c r="T1489">
        <v>2.22059613489381E-2</v>
      </c>
      <c r="U1489">
        <v>0</v>
      </c>
      <c r="V1489">
        <v>0</v>
      </c>
      <c r="W1489">
        <v>1.1711811883012799</v>
      </c>
      <c r="X1489">
        <v>1.5333522782904601</v>
      </c>
      <c r="Y1489">
        <v>0</v>
      </c>
      <c r="Z1489">
        <v>0.17523364485981299</v>
      </c>
      <c r="AA1489">
        <v>3.3408287825249001</v>
      </c>
      <c r="AB1489">
        <v>4.0191340702778797</v>
      </c>
      <c r="AC1489">
        <v>0.58187863674147999</v>
      </c>
      <c r="AD1489">
        <v>3.6480212248507602</v>
      </c>
      <c r="AE1489">
        <v>6.7754362111941999</v>
      </c>
      <c r="AF1489">
        <v>6.1427083766410799</v>
      </c>
      <c r="AG1489">
        <v>0</v>
      </c>
      <c r="AH1489">
        <v>0.66369392053569898</v>
      </c>
      <c r="AI1489">
        <v>3.9882481641855998</v>
      </c>
      <c r="AJ1489">
        <v>3.8916971121497101</v>
      </c>
      <c r="AK1489">
        <v>0</v>
      </c>
      <c r="AL1489">
        <v>0</v>
      </c>
      <c r="AM1489">
        <v>1.16710859814474</v>
      </c>
      <c r="AN1489">
        <v>1.3281869647847899</v>
      </c>
      <c r="AO1489">
        <v>0</v>
      </c>
      <c r="AP1489">
        <v>2.3159303882195399</v>
      </c>
      <c r="AQ1489">
        <v>7.1967605374562904</v>
      </c>
      <c r="AR1489">
        <v>4.8929838699632597</v>
      </c>
      <c r="AS1489">
        <v>0</v>
      </c>
      <c r="AT1489">
        <v>0</v>
      </c>
      <c r="AU1489">
        <v>1.96609202237697</v>
      </c>
      <c r="AV1489">
        <v>1.7820283177821601</v>
      </c>
      <c r="AW1489">
        <v>0</v>
      </c>
      <c r="AX1489">
        <v>0</v>
      </c>
      <c r="AY1489">
        <v>0.97506671250593502</v>
      </c>
      <c r="AZ1489">
        <v>1.2996368549545001</v>
      </c>
      <c r="BA1489">
        <v>0</v>
      </c>
      <c r="BB1489">
        <v>0</v>
      </c>
      <c r="BC1489">
        <v>0.46360941908612502</v>
      </c>
      <c r="BD1489">
        <v>0.85683473102075602</v>
      </c>
      <c r="BE1489">
        <v>0</v>
      </c>
      <c r="BF1489">
        <v>4.1237113402061903E-2</v>
      </c>
      <c r="BG1489">
        <v>0.89316657596800597</v>
      </c>
      <c r="BH1489">
        <v>0.99769831349506599</v>
      </c>
      <c r="BI1489">
        <v>0</v>
      </c>
      <c r="BJ1489">
        <v>0</v>
      </c>
      <c r="BK1489">
        <v>0</v>
      </c>
      <c r="BL1489">
        <v>0.31933484062270401</v>
      </c>
    </row>
    <row r="1490" spans="1:64" x14ac:dyDescent="0.25">
      <c r="A1490" s="15" t="str">
        <f t="shared" si="46"/>
        <v xml:space="preserve">  CLD [NCL+DQ] / [Capital + ALLL]--39172</v>
      </c>
      <c r="B1490" s="15" t="str">
        <f t="shared" si="47"/>
        <v xml:space="preserve">  CLD [NCL+DQ] / [Capital + ALLL]</v>
      </c>
      <c r="C1490">
        <v>8</v>
      </c>
      <c r="D1490" s="22">
        <v>39172</v>
      </c>
      <c r="E1490">
        <v>0</v>
      </c>
      <c r="F1490">
        <v>0</v>
      </c>
      <c r="G1490">
        <v>2.1545072212794598</v>
      </c>
      <c r="H1490">
        <v>2.2452247013485001</v>
      </c>
      <c r="I1490">
        <v>0</v>
      </c>
      <c r="J1490">
        <v>0</v>
      </c>
      <c r="K1490">
        <v>1.5664890928453701</v>
      </c>
      <c r="L1490">
        <v>2.0269657682212401</v>
      </c>
      <c r="M1490">
        <v>0</v>
      </c>
      <c r="N1490">
        <v>0</v>
      </c>
      <c r="O1490">
        <v>1.09481495712534</v>
      </c>
      <c r="P1490">
        <v>1.3190510122969401</v>
      </c>
      <c r="Q1490">
        <v>0</v>
      </c>
      <c r="R1490">
        <v>0</v>
      </c>
      <c r="S1490">
        <v>0</v>
      </c>
      <c r="T1490">
        <v>0.127753303301997</v>
      </c>
      <c r="U1490">
        <v>0</v>
      </c>
      <c r="V1490">
        <v>0</v>
      </c>
      <c r="W1490">
        <v>2.55884885687099</v>
      </c>
      <c r="X1490">
        <v>2.4610792980637499</v>
      </c>
      <c r="Y1490">
        <v>0</v>
      </c>
      <c r="Z1490">
        <v>0</v>
      </c>
      <c r="AA1490">
        <v>1.4614952220348501</v>
      </c>
      <c r="AB1490">
        <v>1.89792480649088</v>
      </c>
      <c r="AC1490">
        <v>0</v>
      </c>
      <c r="AD1490">
        <v>0</v>
      </c>
      <c r="AE1490">
        <v>0.39017154649813002</v>
      </c>
      <c r="AF1490">
        <v>1.4004440290342599</v>
      </c>
      <c r="AG1490">
        <v>0</v>
      </c>
      <c r="AH1490">
        <v>0</v>
      </c>
      <c r="AI1490">
        <v>0.49035490218658501</v>
      </c>
      <c r="AJ1490">
        <v>1.8845360151011099</v>
      </c>
      <c r="AK1490">
        <v>0</v>
      </c>
      <c r="AL1490">
        <v>0.25976070528967299</v>
      </c>
      <c r="AM1490">
        <v>2.5955563000096999</v>
      </c>
      <c r="AN1490">
        <v>2.4322395066369</v>
      </c>
      <c r="AO1490">
        <v>0</v>
      </c>
      <c r="AP1490">
        <v>0</v>
      </c>
      <c r="AQ1490">
        <v>0</v>
      </c>
      <c r="AR1490">
        <v>1.3933943806656901</v>
      </c>
      <c r="AS1490">
        <v>0</v>
      </c>
      <c r="AT1490">
        <v>0</v>
      </c>
      <c r="AU1490">
        <v>3.33846726345792</v>
      </c>
      <c r="AV1490">
        <v>2.9393673408179302</v>
      </c>
      <c r="AW1490">
        <v>0</v>
      </c>
      <c r="AX1490">
        <v>0</v>
      </c>
      <c r="AY1490">
        <v>0.62961287664361698</v>
      </c>
      <c r="AZ1490">
        <v>1.40391842832711</v>
      </c>
      <c r="BA1490">
        <v>0</v>
      </c>
      <c r="BB1490">
        <v>0</v>
      </c>
      <c r="BC1490">
        <v>2.5972930396767699</v>
      </c>
      <c r="BD1490">
        <v>2.2542574970817002</v>
      </c>
      <c r="BE1490">
        <v>0</v>
      </c>
      <c r="BF1490">
        <v>0</v>
      </c>
      <c r="BG1490">
        <v>0.93904628095517895</v>
      </c>
      <c r="BH1490">
        <v>1.2008792856324699</v>
      </c>
      <c r="BI1490">
        <v>0</v>
      </c>
      <c r="BJ1490">
        <v>1.2181422830892901</v>
      </c>
      <c r="BK1490">
        <v>6.1154512297236199</v>
      </c>
      <c r="BL1490">
        <v>4.8241548172510402</v>
      </c>
    </row>
    <row r="1491" spans="1:64" x14ac:dyDescent="0.25">
      <c r="A1491" s="15" t="str">
        <f t="shared" si="46"/>
        <v xml:space="preserve">  CRE [NCL+DQ] / [Capital + ALLL]--39172</v>
      </c>
      <c r="B1491" s="15" t="str">
        <f t="shared" si="47"/>
        <v xml:space="preserve">  CRE [NCL+DQ] / [Capital + ALLL]</v>
      </c>
      <c r="C1491">
        <v>9</v>
      </c>
      <c r="D1491" s="22">
        <v>39172</v>
      </c>
      <c r="E1491">
        <v>0.222271488201504</v>
      </c>
      <c r="F1491">
        <v>1.9020090639831599</v>
      </c>
      <c r="G1491">
        <v>6.52102992364523</v>
      </c>
      <c r="H1491">
        <v>4.9717491692079196</v>
      </c>
      <c r="I1491">
        <v>0</v>
      </c>
      <c r="J1491">
        <v>2.4107953286936001</v>
      </c>
      <c r="K1491">
        <v>8.4061351486369702</v>
      </c>
      <c r="L1491">
        <v>5.4515639744118802</v>
      </c>
      <c r="M1491">
        <v>0</v>
      </c>
      <c r="N1491">
        <v>1.5026749160364901</v>
      </c>
      <c r="O1491">
        <v>5.4780311256468703</v>
      </c>
      <c r="P1491">
        <v>3.9081188016058399</v>
      </c>
      <c r="Q1491">
        <v>0</v>
      </c>
      <c r="R1491">
        <v>4.1463320006420199</v>
      </c>
      <c r="S1491">
        <v>10.352467009641799</v>
      </c>
      <c r="T1491">
        <v>7.4634839733015701</v>
      </c>
      <c r="U1491">
        <v>0</v>
      </c>
      <c r="V1491">
        <v>2.87856210991121</v>
      </c>
      <c r="W1491">
        <v>9.7241278359134409</v>
      </c>
      <c r="X1491">
        <v>6.2792507074772397</v>
      </c>
      <c r="Y1491">
        <v>0</v>
      </c>
      <c r="Z1491">
        <v>1.82408795602199</v>
      </c>
      <c r="AA1491">
        <v>7.0306362922231003</v>
      </c>
      <c r="AB1491">
        <v>4.7398643179211799</v>
      </c>
      <c r="AC1491">
        <v>0</v>
      </c>
      <c r="AD1491">
        <v>1.1290806057924301</v>
      </c>
      <c r="AE1491">
        <v>4.0237255530618796</v>
      </c>
      <c r="AF1491">
        <v>3.3032496943946299</v>
      </c>
      <c r="AG1491">
        <v>0</v>
      </c>
      <c r="AH1491">
        <v>0.137640504291306</v>
      </c>
      <c r="AI1491">
        <v>3.6545383206440598</v>
      </c>
      <c r="AJ1491">
        <v>3.55951774184829</v>
      </c>
      <c r="AK1491">
        <v>2.1037437182016201</v>
      </c>
      <c r="AL1491">
        <v>5.4464479015247598</v>
      </c>
      <c r="AM1491">
        <v>10.2083803703156</v>
      </c>
      <c r="AN1491">
        <v>7.3853584492430802</v>
      </c>
      <c r="AO1491">
        <v>0</v>
      </c>
      <c r="AP1491">
        <v>0.81958488557743503</v>
      </c>
      <c r="AQ1491">
        <v>4.4069179823597704</v>
      </c>
      <c r="AR1491">
        <v>3.5678043811423099</v>
      </c>
      <c r="AS1491">
        <v>0.205296813456641</v>
      </c>
      <c r="AT1491">
        <v>3.1937838301289099</v>
      </c>
      <c r="AU1491">
        <v>10.229615505637801</v>
      </c>
      <c r="AV1491">
        <v>6.83368462493506</v>
      </c>
      <c r="AW1491">
        <v>0</v>
      </c>
      <c r="AX1491">
        <v>2.7837051406401598</v>
      </c>
      <c r="AY1491">
        <v>8.7460933917801391</v>
      </c>
      <c r="AZ1491">
        <v>5.7304663392321604</v>
      </c>
      <c r="BA1491">
        <v>0</v>
      </c>
      <c r="BB1491">
        <v>2.1734105608602601</v>
      </c>
      <c r="BC1491">
        <v>7.0275024818346399</v>
      </c>
      <c r="BD1491">
        <v>4.5757263081842803</v>
      </c>
      <c r="BE1491">
        <v>0</v>
      </c>
      <c r="BF1491">
        <v>1.7844006413279301</v>
      </c>
      <c r="BG1491">
        <v>6.8753742998791001</v>
      </c>
      <c r="BH1491">
        <v>4.5977889434600003</v>
      </c>
      <c r="BI1491">
        <v>0.60675313196508995</v>
      </c>
      <c r="BJ1491">
        <v>5.13597458642354</v>
      </c>
      <c r="BK1491">
        <v>12.129360408616799</v>
      </c>
      <c r="BL1491">
        <v>8.7629176848686097</v>
      </c>
    </row>
    <row r="1492" spans="1:64" x14ac:dyDescent="0.25">
      <c r="A1492" s="15" t="str">
        <f t="shared" si="46"/>
        <v xml:space="preserve">  Res RE [NCL+DQ] / [Capital + ALLL]--39172</v>
      </c>
      <c r="B1492" s="15" t="str">
        <f t="shared" si="47"/>
        <v xml:space="preserve">  Res RE [NCL+DQ] / [Capital + ALLL]</v>
      </c>
      <c r="C1492">
        <v>10</v>
      </c>
      <c r="D1492" s="22">
        <v>39172</v>
      </c>
      <c r="E1492">
        <v>4.4179107523131797E-2</v>
      </c>
      <c r="F1492">
        <v>0.95104007067235397</v>
      </c>
      <c r="G1492">
        <v>3.24524880630034</v>
      </c>
      <c r="H1492">
        <v>2.0940604404652898</v>
      </c>
      <c r="I1492">
        <v>1.3044055510743899E-2</v>
      </c>
      <c r="J1492">
        <v>1.2323704733471901</v>
      </c>
      <c r="K1492">
        <v>4.2078901915203701</v>
      </c>
      <c r="L1492">
        <v>3.0003584497765199</v>
      </c>
      <c r="M1492">
        <v>8.7879419398165098E-2</v>
      </c>
      <c r="N1492">
        <v>1.50403184975589</v>
      </c>
      <c r="O1492">
        <v>4.2636406810425296</v>
      </c>
      <c r="P1492">
        <v>2.9470376811636099</v>
      </c>
      <c r="Q1492">
        <v>3.1610409860344801</v>
      </c>
      <c r="R1492">
        <v>5.3590127594226598</v>
      </c>
      <c r="S1492">
        <v>7.4711693196441598</v>
      </c>
      <c r="T1492">
        <v>5.96655909395463</v>
      </c>
      <c r="U1492">
        <v>5.4211796916189499E-2</v>
      </c>
      <c r="V1492">
        <v>1.6718385565715801</v>
      </c>
      <c r="W1492">
        <v>4.6219734220698498</v>
      </c>
      <c r="X1492">
        <v>3.4989604014459199</v>
      </c>
      <c r="Y1492">
        <v>3.4340659340659302E-2</v>
      </c>
      <c r="Z1492">
        <v>0.88851279881531597</v>
      </c>
      <c r="AA1492">
        <v>2.6562822364349099</v>
      </c>
      <c r="AB1492">
        <v>2.0349047345273998</v>
      </c>
      <c r="AC1492">
        <v>0</v>
      </c>
      <c r="AD1492">
        <v>0.43632555704229398</v>
      </c>
      <c r="AE1492">
        <v>1.2615955473098299</v>
      </c>
      <c r="AF1492">
        <v>1.2325056638780101</v>
      </c>
      <c r="AG1492">
        <v>0</v>
      </c>
      <c r="AH1492">
        <v>0.157220835510057</v>
      </c>
      <c r="AI1492">
        <v>0.99020576965632101</v>
      </c>
      <c r="AJ1492">
        <v>0.98889965572996896</v>
      </c>
      <c r="AK1492">
        <v>1.41426838018941</v>
      </c>
      <c r="AL1492">
        <v>4.5176720701567898</v>
      </c>
      <c r="AM1492">
        <v>8.8386417981826906</v>
      </c>
      <c r="AN1492">
        <v>6.0547197857685404</v>
      </c>
      <c r="AO1492">
        <v>0</v>
      </c>
      <c r="AP1492">
        <v>0.72361176655655202</v>
      </c>
      <c r="AQ1492">
        <v>2.8340080971659898</v>
      </c>
      <c r="AR1492">
        <v>2.1909822880444101</v>
      </c>
      <c r="AS1492">
        <v>7.7892490845929294E-2</v>
      </c>
      <c r="AT1492">
        <v>1.1859857113273999</v>
      </c>
      <c r="AU1492">
        <v>3.9384052534489</v>
      </c>
      <c r="AV1492">
        <v>2.6837194558520499</v>
      </c>
      <c r="AW1492">
        <v>2.7672309846594798</v>
      </c>
      <c r="AX1492">
        <v>5.9263795332380802</v>
      </c>
      <c r="AY1492">
        <v>9.8873298500526996</v>
      </c>
      <c r="AZ1492">
        <v>7.1771060462834297</v>
      </c>
      <c r="BA1492">
        <v>0</v>
      </c>
      <c r="BB1492">
        <v>0.66173218938404799</v>
      </c>
      <c r="BC1492">
        <v>2.1996140603117702</v>
      </c>
      <c r="BD1492">
        <v>1.7084306150490201</v>
      </c>
      <c r="BE1492">
        <v>0</v>
      </c>
      <c r="BF1492">
        <v>1.00603251673656</v>
      </c>
      <c r="BG1492">
        <v>2.8853001896378299</v>
      </c>
      <c r="BH1492">
        <v>2.6038353931603999</v>
      </c>
      <c r="BI1492">
        <v>0</v>
      </c>
      <c r="BJ1492">
        <v>1.08808826106745</v>
      </c>
      <c r="BK1492">
        <v>4.0253050508629</v>
      </c>
      <c r="BL1492">
        <v>2.73643159900424</v>
      </c>
    </row>
    <row r="1493" spans="1:64" x14ac:dyDescent="0.25">
      <c r="A1493" s="15" t="str">
        <f t="shared" si="46"/>
        <v xml:space="preserve">  C&amp;I [NCL+DQ] / [Capital + ALLL]--39172</v>
      </c>
      <c r="B1493" s="15" t="str">
        <f t="shared" si="47"/>
        <v xml:space="preserve">  C&amp;I [NCL+DQ] / [Capital + ALLL]</v>
      </c>
      <c r="C1493">
        <v>11</v>
      </c>
      <c r="D1493" s="22">
        <v>39172</v>
      </c>
      <c r="E1493">
        <v>0.62415919836618505</v>
      </c>
      <c r="F1493">
        <v>1.7915563171833599</v>
      </c>
      <c r="G1493">
        <v>5.2915537660565901</v>
      </c>
      <c r="H1493">
        <v>3.8502816663694599</v>
      </c>
      <c r="I1493">
        <v>0.47324260739433599</v>
      </c>
      <c r="J1493">
        <v>2.06672759967429</v>
      </c>
      <c r="K1493">
        <v>5.1994027710222603</v>
      </c>
      <c r="L1493">
        <v>3.80781580796133</v>
      </c>
      <c r="M1493">
        <v>4.4897019377522697E-2</v>
      </c>
      <c r="N1493">
        <v>0.79863558431593995</v>
      </c>
      <c r="O1493">
        <v>2.7450647813532099</v>
      </c>
      <c r="P1493">
        <v>2.1075306225319301</v>
      </c>
      <c r="Q1493">
        <v>1.6256692553680201</v>
      </c>
      <c r="R1493">
        <v>2.1540704094724701</v>
      </c>
      <c r="S1493">
        <v>5.6840229446980697</v>
      </c>
      <c r="T1493">
        <v>4.1789466812005998</v>
      </c>
      <c r="U1493">
        <v>0.46259383837991203</v>
      </c>
      <c r="V1493">
        <v>2.1959796605356301</v>
      </c>
      <c r="W1493">
        <v>5.8003503712771796</v>
      </c>
      <c r="X1493">
        <v>4.0272184713099097</v>
      </c>
      <c r="Y1493">
        <v>0.58915946582875101</v>
      </c>
      <c r="Z1493">
        <v>2.6305683563748099</v>
      </c>
      <c r="AA1493">
        <v>4.9088145896656501</v>
      </c>
      <c r="AB1493">
        <v>4.6029423839449297</v>
      </c>
      <c r="AC1493">
        <v>0.51083591331269396</v>
      </c>
      <c r="AD1493">
        <v>1.8333997608609001</v>
      </c>
      <c r="AE1493">
        <v>5.3921568627451002</v>
      </c>
      <c r="AF1493">
        <v>4.1626544763443096</v>
      </c>
      <c r="AG1493">
        <v>0</v>
      </c>
      <c r="AH1493">
        <v>0.96641239819650604</v>
      </c>
      <c r="AI1493">
        <v>3.15133614561943</v>
      </c>
      <c r="AJ1493">
        <v>2.4737363782655901</v>
      </c>
      <c r="AK1493">
        <v>0.79589842080678797</v>
      </c>
      <c r="AL1493">
        <v>2.65456017581401</v>
      </c>
      <c r="AM1493">
        <v>4.5512256106344102</v>
      </c>
      <c r="AN1493">
        <v>3.8302705395433998</v>
      </c>
      <c r="AO1493">
        <v>0.27839291363492602</v>
      </c>
      <c r="AP1493">
        <v>1.6689529035207999</v>
      </c>
      <c r="AQ1493">
        <v>4.9227246708643397</v>
      </c>
      <c r="AR1493">
        <v>3.3755011033077502</v>
      </c>
      <c r="AS1493">
        <v>0.59562198412635803</v>
      </c>
      <c r="AT1493">
        <v>2.3104196834027801</v>
      </c>
      <c r="AU1493">
        <v>5.3398144898309399</v>
      </c>
      <c r="AV1493">
        <v>3.92984583312349</v>
      </c>
      <c r="AW1493">
        <v>0.65656708186508805</v>
      </c>
      <c r="AX1493">
        <v>2.7326884188664802</v>
      </c>
      <c r="AY1493">
        <v>5.80883699675715</v>
      </c>
      <c r="AZ1493">
        <v>4.2956276470679304</v>
      </c>
      <c r="BA1493">
        <v>1.00575688768586</v>
      </c>
      <c r="BB1493">
        <v>3.7226397856805602</v>
      </c>
      <c r="BC1493">
        <v>9.11423434155558</v>
      </c>
      <c r="BD1493">
        <v>6.60650688013114</v>
      </c>
      <c r="BE1493">
        <v>0.30537784281872998</v>
      </c>
      <c r="BF1493">
        <v>1.2876378911003801</v>
      </c>
      <c r="BG1493">
        <v>3.12729512750724</v>
      </c>
      <c r="BH1493">
        <v>2.5757140981463502</v>
      </c>
      <c r="BI1493">
        <v>0.49842525965988599</v>
      </c>
      <c r="BJ1493">
        <v>2.42901346918952</v>
      </c>
      <c r="BK1493">
        <v>5.6927005456993198</v>
      </c>
      <c r="BL1493">
        <v>4.1643149400889197</v>
      </c>
    </row>
    <row r="1494" spans="1:64" x14ac:dyDescent="0.25">
      <c r="A1494" s="15" t="str">
        <f t="shared" si="46"/>
        <v xml:space="preserve">  Ind [NCL+DQ] / [Capital + ALLL]--39172</v>
      </c>
      <c r="B1494" s="15" t="str">
        <f t="shared" si="47"/>
        <v xml:space="preserve">  Ind [NCL+DQ] / [Capital + ALLL]</v>
      </c>
      <c r="C1494">
        <v>12</v>
      </c>
      <c r="D1494" s="22">
        <v>39172</v>
      </c>
      <c r="E1494">
        <v>0.22328124241109401</v>
      </c>
      <c r="F1494">
        <v>0.90777800701464795</v>
      </c>
      <c r="G1494">
        <v>1.4305301411515501</v>
      </c>
      <c r="H1494">
        <v>1.05617779237076</v>
      </c>
      <c r="I1494">
        <v>0.16673027348005301</v>
      </c>
      <c r="J1494">
        <v>0.66198113505851797</v>
      </c>
      <c r="K1494">
        <v>1.6693821256974199</v>
      </c>
      <c r="L1494">
        <v>1.21461231458534</v>
      </c>
      <c r="M1494">
        <v>5.6664044061600499E-2</v>
      </c>
      <c r="N1494">
        <v>0.43587276242810802</v>
      </c>
      <c r="O1494">
        <v>1.3757494860771999</v>
      </c>
      <c r="P1494">
        <v>1.0598395810469601</v>
      </c>
      <c r="Q1494">
        <v>0.24507471755292301</v>
      </c>
      <c r="R1494">
        <v>0.96450406126525201</v>
      </c>
      <c r="S1494">
        <v>1.529527145474</v>
      </c>
      <c r="T1494">
        <v>1.59733172473174</v>
      </c>
      <c r="U1494">
        <v>0.15530581614837499</v>
      </c>
      <c r="V1494">
        <v>0.61582597395167105</v>
      </c>
      <c r="W1494">
        <v>1.7647858741814699</v>
      </c>
      <c r="X1494">
        <v>1.13313783372525</v>
      </c>
      <c r="Y1494">
        <v>0.21298332496406999</v>
      </c>
      <c r="Z1494">
        <v>0.90777800701464795</v>
      </c>
      <c r="AA1494">
        <v>1.56431054461182</v>
      </c>
      <c r="AB1494">
        <v>1.3586019998904499</v>
      </c>
      <c r="AC1494">
        <v>0.37013603290098102</v>
      </c>
      <c r="AD1494">
        <v>0.92648353175522302</v>
      </c>
      <c r="AE1494">
        <v>1.3974635080162701</v>
      </c>
      <c r="AF1494">
        <v>1.53098679838567</v>
      </c>
      <c r="AG1494">
        <v>9.8086447704193599E-2</v>
      </c>
      <c r="AH1494">
        <v>0.39367275272484398</v>
      </c>
      <c r="AI1494">
        <v>1.4653923050372499</v>
      </c>
      <c r="AJ1494">
        <v>1.6250935891565299</v>
      </c>
      <c r="AK1494">
        <v>0.231535775877872</v>
      </c>
      <c r="AL1494">
        <v>0.61728395061728403</v>
      </c>
      <c r="AM1494">
        <v>1.3650297644790299</v>
      </c>
      <c r="AN1494">
        <v>1.2048775534893099</v>
      </c>
      <c r="AO1494">
        <v>0.24597220514081899</v>
      </c>
      <c r="AP1494">
        <v>0.78082929456112005</v>
      </c>
      <c r="AQ1494">
        <v>1.9097222222222201</v>
      </c>
      <c r="AR1494">
        <v>1.29681707651996</v>
      </c>
      <c r="AS1494">
        <v>0.13966014126724399</v>
      </c>
      <c r="AT1494">
        <v>0.52378706645715101</v>
      </c>
      <c r="AU1494">
        <v>1.4290420880333199</v>
      </c>
      <c r="AV1494">
        <v>0.97339307341989301</v>
      </c>
      <c r="AW1494">
        <v>0.42632593801537</v>
      </c>
      <c r="AX1494">
        <v>1.2200165425971901</v>
      </c>
      <c r="AY1494">
        <v>2.39146921545963</v>
      </c>
      <c r="AZ1494">
        <v>1.68308981949855</v>
      </c>
      <c r="BA1494">
        <v>9.2042064670179405E-2</v>
      </c>
      <c r="BB1494">
        <v>0.40980320038732798</v>
      </c>
      <c r="BC1494">
        <v>1.29405703348483</v>
      </c>
      <c r="BD1494">
        <v>1.1310149252566399</v>
      </c>
      <c r="BE1494">
        <v>0.22421845462765799</v>
      </c>
      <c r="BF1494">
        <v>0.60481099656357395</v>
      </c>
      <c r="BG1494">
        <v>1.5118953653540299</v>
      </c>
      <c r="BH1494">
        <v>1.99883772901901</v>
      </c>
      <c r="BI1494">
        <v>2.4554453601397502E-2</v>
      </c>
      <c r="BJ1494">
        <v>0.22813868280632499</v>
      </c>
      <c r="BK1494">
        <v>0.70071578185598704</v>
      </c>
      <c r="BL1494">
        <v>0.51168298565458803</v>
      </c>
    </row>
    <row r="1495" spans="1:64" x14ac:dyDescent="0.25">
      <c r="A1495" s="15" t="str">
        <f t="shared" si="46"/>
        <v xml:space="preserve">  OREO / [Capital + ALLL]--39172</v>
      </c>
      <c r="B1495" s="15" t="str">
        <f t="shared" si="47"/>
        <v xml:space="preserve">  OREO / [Capital + ALLL]</v>
      </c>
      <c r="C1495">
        <v>13</v>
      </c>
      <c r="D1495" s="22">
        <v>39172</v>
      </c>
      <c r="E1495">
        <v>0</v>
      </c>
      <c r="F1495">
        <v>0</v>
      </c>
      <c r="G1495">
        <v>0.58785101103278203</v>
      </c>
      <c r="H1495">
        <v>0.60740555987006895</v>
      </c>
      <c r="I1495">
        <v>0</v>
      </c>
      <c r="J1495">
        <v>0</v>
      </c>
      <c r="K1495">
        <v>1.09769921904819</v>
      </c>
      <c r="L1495">
        <v>1.0870096275413701</v>
      </c>
      <c r="M1495">
        <v>0</v>
      </c>
      <c r="N1495">
        <v>0</v>
      </c>
      <c r="O1495">
        <v>1.0913766594424099</v>
      </c>
      <c r="P1495">
        <v>1.0247851673232899</v>
      </c>
      <c r="Q1495">
        <v>1.1016945885465399</v>
      </c>
      <c r="R1495">
        <v>1.48129034621443</v>
      </c>
      <c r="S1495">
        <v>2.8818450135183098</v>
      </c>
      <c r="T1495">
        <v>2.48147505993682</v>
      </c>
      <c r="U1495">
        <v>0</v>
      </c>
      <c r="V1495">
        <v>0</v>
      </c>
      <c r="W1495">
        <v>1.51873981641545</v>
      </c>
      <c r="X1495">
        <v>1.4589573925536401</v>
      </c>
      <c r="Y1495">
        <v>0</v>
      </c>
      <c r="Z1495">
        <v>0</v>
      </c>
      <c r="AA1495">
        <v>0.21505376344086</v>
      </c>
      <c r="AB1495">
        <v>0.439347210594697</v>
      </c>
      <c r="AC1495">
        <v>0</v>
      </c>
      <c r="AD1495">
        <v>0</v>
      </c>
      <c r="AE1495">
        <v>0</v>
      </c>
      <c r="AF1495">
        <v>0.38401169844827898</v>
      </c>
      <c r="AG1495">
        <v>0</v>
      </c>
      <c r="AH1495">
        <v>0</v>
      </c>
      <c r="AI1495">
        <v>8.5854004412257004E-2</v>
      </c>
      <c r="AJ1495">
        <v>0.64967712536953104</v>
      </c>
      <c r="AK1495">
        <v>0</v>
      </c>
      <c r="AL1495">
        <v>0.610484406104844</v>
      </c>
      <c r="AM1495">
        <v>1.8186284844932901</v>
      </c>
      <c r="AN1495">
        <v>1.3908297663171301</v>
      </c>
      <c r="AO1495">
        <v>0</v>
      </c>
      <c r="AP1495">
        <v>0</v>
      </c>
      <c r="AQ1495">
        <v>0.17311734883145799</v>
      </c>
      <c r="AR1495">
        <v>0.59007319595174601</v>
      </c>
      <c r="AS1495">
        <v>0</v>
      </c>
      <c r="AT1495">
        <v>0</v>
      </c>
      <c r="AU1495">
        <v>1.1226872586544101</v>
      </c>
      <c r="AV1495">
        <v>1.0243421528202701</v>
      </c>
      <c r="AW1495">
        <v>0</v>
      </c>
      <c r="AX1495">
        <v>0.15690376569037701</v>
      </c>
      <c r="AY1495">
        <v>2.3538156780588899</v>
      </c>
      <c r="AZ1495">
        <v>2.0326528578160499</v>
      </c>
      <c r="BA1495">
        <v>0</v>
      </c>
      <c r="BB1495">
        <v>0</v>
      </c>
      <c r="BC1495">
        <v>0.88628395331479604</v>
      </c>
      <c r="BD1495">
        <v>1.0366950883244701</v>
      </c>
      <c r="BE1495">
        <v>0</v>
      </c>
      <c r="BF1495">
        <v>0</v>
      </c>
      <c r="BG1495">
        <v>1.52538688896746</v>
      </c>
      <c r="BH1495">
        <v>2.7163753155167099</v>
      </c>
      <c r="BI1495">
        <v>0</v>
      </c>
      <c r="BJ1495">
        <v>0</v>
      </c>
      <c r="BK1495">
        <v>1.51743473656641</v>
      </c>
      <c r="BL1495">
        <v>1.51778629297232</v>
      </c>
    </row>
    <row r="1496" spans="1:64" x14ac:dyDescent="0.25">
      <c r="A1496" s="15" t="str">
        <f t="shared" si="46"/>
        <v>ROAA--39172</v>
      </c>
      <c r="B1496" s="15" t="str">
        <f t="shared" si="47"/>
        <v>ROAA</v>
      </c>
      <c r="C1496">
        <v>14</v>
      </c>
      <c r="D1496" s="22">
        <v>39172</v>
      </c>
      <c r="E1496">
        <v>0.97</v>
      </c>
      <c r="F1496">
        <v>1.36</v>
      </c>
      <c r="G1496">
        <v>1.69</v>
      </c>
      <c r="H1496">
        <v>1.3608860759493699</v>
      </c>
      <c r="I1496">
        <v>0.72</v>
      </c>
      <c r="J1496">
        <v>1.1499999999999999</v>
      </c>
      <c r="K1496">
        <v>1.63</v>
      </c>
      <c r="L1496">
        <v>1.10127659574468</v>
      </c>
      <c r="M1496">
        <v>0.62</v>
      </c>
      <c r="N1496">
        <v>1.02</v>
      </c>
      <c r="O1496">
        <v>1.42</v>
      </c>
      <c r="P1496">
        <v>0.95993915929203499</v>
      </c>
      <c r="Q1496">
        <v>0.86499999999999999</v>
      </c>
      <c r="R1496">
        <v>0.995</v>
      </c>
      <c r="S1496">
        <v>1.4</v>
      </c>
      <c r="T1496">
        <v>1.04454545454545</v>
      </c>
      <c r="U1496">
        <v>0.65</v>
      </c>
      <c r="V1496">
        <v>1.1100000000000001</v>
      </c>
      <c r="W1496">
        <v>1.6274999999999999</v>
      </c>
      <c r="X1496">
        <v>1.03964114832536</v>
      </c>
      <c r="Y1496">
        <v>0.95</v>
      </c>
      <c r="Z1496">
        <v>1.42</v>
      </c>
      <c r="AA1496">
        <v>1.78</v>
      </c>
      <c r="AB1496">
        <v>1.0066233766233801</v>
      </c>
      <c r="AC1496">
        <v>0.67</v>
      </c>
      <c r="AD1496">
        <v>1.01</v>
      </c>
      <c r="AE1496">
        <v>1.48</v>
      </c>
      <c r="AF1496">
        <v>0.92795698924731196</v>
      </c>
      <c r="AG1496">
        <v>0.90749999999999997</v>
      </c>
      <c r="AH1496">
        <v>1.2749999999999999</v>
      </c>
      <c r="AI1496">
        <v>1.8825000000000001</v>
      </c>
      <c r="AJ1496">
        <v>1.5759523809523801</v>
      </c>
      <c r="AK1496">
        <v>0.63500000000000001</v>
      </c>
      <c r="AL1496">
        <v>1.1000000000000001</v>
      </c>
      <c r="AM1496">
        <v>1.425</v>
      </c>
      <c r="AN1496">
        <v>1.04238095238095</v>
      </c>
      <c r="AO1496">
        <v>0.76</v>
      </c>
      <c r="AP1496">
        <v>1.19</v>
      </c>
      <c r="AQ1496">
        <v>1.64</v>
      </c>
      <c r="AR1496">
        <v>1.15310344827586</v>
      </c>
      <c r="AS1496">
        <v>0.75</v>
      </c>
      <c r="AT1496">
        <v>1.145</v>
      </c>
      <c r="AU1496">
        <v>1.6174999999999999</v>
      </c>
      <c r="AV1496">
        <v>1.15047393364929</v>
      </c>
      <c r="AW1496">
        <v>0.69499999999999995</v>
      </c>
      <c r="AX1496">
        <v>1.18</v>
      </c>
      <c r="AY1496">
        <v>1.615</v>
      </c>
      <c r="AZ1496">
        <v>1.14186335403727</v>
      </c>
      <c r="BA1496">
        <v>0.37</v>
      </c>
      <c r="BB1496">
        <v>0.95499999999999996</v>
      </c>
      <c r="BC1496">
        <v>1.5375000000000001</v>
      </c>
      <c r="BD1496">
        <v>0.84130434782608698</v>
      </c>
      <c r="BE1496">
        <v>0.53500000000000003</v>
      </c>
      <c r="BF1496">
        <v>0.95</v>
      </c>
      <c r="BG1496">
        <v>2</v>
      </c>
      <c r="BH1496">
        <v>0.48686274509803901</v>
      </c>
      <c r="BI1496">
        <v>0.49</v>
      </c>
      <c r="BJ1496">
        <v>1.03</v>
      </c>
      <c r="BK1496">
        <v>1.5674999999999999</v>
      </c>
      <c r="BL1496">
        <v>0.89237704918032801</v>
      </c>
    </row>
    <row r="1497" spans="1:64" x14ac:dyDescent="0.25">
      <c r="A1497" s="15" t="str">
        <f t="shared" si="46"/>
        <v>NIM--39172</v>
      </c>
      <c r="B1497" s="15" t="str">
        <f t="shared" si="47"/>
        <v>NIM</v>
      </c>
      <c r="C1497">
        <v>15</v>
      </c>
      <c r="D1497" s="22">
        <v>39172</v>
      </c>
      <c r="E1497">
        <v>4.0350000000000001</v>
      </c>
      <c r="F1497">
        <v>4.49</v>
      </c>
      <c r="G1497">
        <v>4.9249999999999998</v>
      </c>
      <c r="H1497">
        <v>4.57810126582278</v>
      </c>
      <c r="I1497">
        <v>3.8125</v>
      </c>
      <c r="J1497">
        <v>4.2699999999999996</v>
      </c>
      <c r="K1497">
        <v>4.7175000000000002</v>
      </c>
      <c r="L1497">
        <v>4.3132845744680797</v>
      </c>
      <c r="M1497">
        <v>3.57</v>
      </c>
      <c r="N1497">
        <v>4.07</v>
      </c>
      <c r="O1497">
        <v>4.6500000000000004</v>
      </c>
      <c r="P1497">
        <v>4.14195270363712</v>
      </c>
      <c r="Q1497">
        <v>3.8925000000000001</v>
      </c>
      <c r="R1497">
        <v>4.4000000000000004</v>
      </c>
      <c r="S1497">
        <v>4.6675000000000004</v>
      </c>
      <c r="T1497">
        <v>4.3354545454545503</v>
      </c>
      <c r="U1497">
        <v>3.8</v>
      </c>
      <c r="V1497">
        <v>4.2450000000000001</v>
      </c>
      <c r="W1497">
        <v>4.66</v>
      </c>
      <c r="X1497">
        <v>4.2484688995215301</v>
      </c>
      <c r="Y1497">
        <v>4.4400000000000004</v>
      </c>
      <c r="Z1497">
        <v>4.82</v>
      </c>
      <c r="AA1497">
        <v>5.44</v>
      </c>
      <c r="AB1497">
        <v>5.0057142857142898</v>
      </c>
      <c r="AC1497">
        <v>3.74</v>
      </c>
      <c r="AD1497">
        <v>4.1399999999999997</v>
      </c>
      <c r="AE1497">
        <v>4.5199999999999996</v>
      </c>
      <c r="AF1497">
        <v>4.1225806451612899</v>
      </c>
      <c r="AG1497">
        <v>3.96</v>
      </c>
      <c r="AH1497">
        <v>4.4400000000000004</v>
      </c>
      <c r="AI1497">
        <v>4.92</v>
      </c>
      <c r="AJ1497">
        <v>5.1423809523809503</v>
      </c>
      <c r="AK1497">
        <v>3.5550000000000002</v>
      </c>
      <c r="AL1497">
        <v>3.85</v>
      </c>
      <c r="AM1497">
        <v>4.2850000000000001</v>
      </c>
      <c r="AN1497">
        <v>3.9115873015872999</v>
      </c>
      <c r="AO1497">
        <v>3.84</v>
      </c>
      <c r="AP1497">
        <v>4.21</v>
      </c>
      <c r="AQ1497">
        <v>4.68</v>
      </c>
      <c r="AR1497">
        <v>4.2703448275862099</v>
      </c>
      <c r="AS1497">
        <v>3.8624999999999998</v>
      </c>
      <c r="AT1497">
        <v>4.3150000000000004</v>
      </c>
      <c r="AU1497">
        <v>4.6974999999999998</v>
      </c>
      <c r="AV1497">
        <v>4.3394786729857797</v>
      </c>
      <c r="AW1497">
        <v>3.69</v>
      </c>
      <c r="AX1497">
        <v>4.1399999999999997</v>
      </c>
      <c r="AY1497">
        <v>4.54</v>
      </c>
      <c r="AZ1497">
        <v>4.1477018633540403</v>
      </c>
      <c r="BA1497">
        <v>3.7675000000000001</v>
      </c>
      <c r="BB1497">
        <v>4.38</v>
      </c>
      <c r="BC1497">
        <v>4.8125</v>
      </c>
      <c r="BD1497">
        <v>4.3710869565217401</v>
      </c>
      <c r="BE1497">
        <v>3.585</v>
      </c>
      <c r="BF1497">
        <v>4.1399999999999997</v>
      </c>
      <c r="BG1497">
        <v>5.0199999999999996</v>
      </c>
      <c r="BH1497">
        <v>5.3092156862745101</v>
      </c>
      <c r="BI1497">
        <v>3.9474999999999998</v>
      </c>
      <c r="BJ1497">
        <v>4.4000000000000004</v>
      </c>
      <c r="BK1497">
        <v>4.72</v>
      </c>
      <c r="BL1497">
        <v>4.3903278688524603</v>
      </c>
    </row>
    <row r="1498" spans="1:64" x14ac:dyDescent="0.25">
      <c r="A1498" s="15" t="str">
        <f t="shared" si="46"/>
        <v>Provisions / Avg Assets--39172</v>
      </c>
      <c r="B1498" s="15" t="str">
        <f t="shared" si="47"/>
        <v>Provisions / Avg Assets</v>
      </c>
      <c r="C1498">
        <v>16</v>
      </c>
      <c r="D1498" s="22">
        <v>39172</v>
      </c>
      <c r="E1498">
        <v>0</v>
      </c>
      <c r="F1498">
        <v>7.0000000000000007E-2</v>
      </c>
      <c r="G1498">
        <v>0.16</v>
      </c>
      <c r="H1498">
        <v>0.129746835443038</v>
      </c>
      <c r="I1498">
        <v>0</v>
      </c>
      <c r="J1498">
        <v>0.08</v>
      </c>
      <c r="K1498">
        <v>0.21</v>
      </c>
      <c r="L1498">
        <v>0.25155585106382999</v>
      </c>
      <c r="M1498">
        <v>0</v>
      </c>
      <c r="N1498">
        <v>0.08</v>
      </c>
      <c r="O1498">
        <v>0.2</v>
      </c>
      <c r="P1498">
        <v>0.16478429203539799</v>
      </c>
      <c r="Q1498">
        <v>6.7500000000000004E-2</v>
      </c>
      <c r="R1498">
        <v>0.125</v>
      </c>
      <c r="S1498">
        <v>0.16</v>
      </c>
      <c r="T1498">
        <v>0.11409090909090901</v>
      </c>
      <c r="U1498">
        <v>0</v>
      </c>
      <c r="V1498">
        <v>0.09</v>
      </c>
      <c r="W1498">
        <v>0.23</v>
      </c>
      <c r="X1498">
        <v>0.244162679425837</v>
      </c>
      <c r="Y1498">
        <v>0</v>
      </c>
      <c r="Z1498">
        <v>0.08</v>
      </c>
      <c r="AA1498">
        <v>0.22</v>
      </c>
      <c r="AB1498">
        <v>0.32389610389610402</v>
      </c>
      <c r="AC1498">
        <v>0</v>
      </c>
      <c r="AD1498">
        <v>0.1</v>
      </c>
      <c r="AE1498">
        <v>0.22</v>
      </c>
      <c r="AF1498">
        <v>0.42290322580645201</v>
      </c>
      <c r="AG1498">
        <v>0</v>
      </c>
      <c r="AH1498">
        <v>0</v>
      </c>
      <c r="AI1498">
        <v>0.155</v>
      </c>
      <c r="AJ1498">
        <v>0.496785714285714</v>
      </c>
      <c r="AK1498">
        <v>0.01</v>
      </c>
      <c r="AL1498">
        <v>0.06</v>
      </c>
      <c r="AM1498">
        <v>0.125</v>
      </c>
      <c r="AN1498">
        <v>9.9682539682539706E-2</v>
      </c>
      <c r="AO1498">
        <v>0</v>
      </c>
      <c r="AP1498">
        <v>0.02</v>
      </c>
      <c r="AQ1498">
        <v>0.15</v>
      </c>
      <c r="AR1498">
        <v>0.22275862068965499</v>
      </c>
      <c r="AS1498">
        <v>0</v>
      </c>
      <c r="AT1498">
        <v>0.11</v>
      </c>
      <c r="AU1498">
        <v>0.2175</v>
      </c>
      <c r="AV1498">
        <v>0.21793838862559201</v>
      </c>
      <c r="AW1498">
        <v>0</v>
      </c>
      <c r="AX1498">
        <v>0.06</v>
      </c>
      <c r="AY1498">
        <v>0.155</v>
      </c>
      <c r="AZ1498">
        <v>0.120124223602484</v>
      </c>
      <c r="BA1498">
        <v>0</v>
      </c>
      <c r="BB1498">
        <v>0.13500000000000001</v>
      </c>
      <c r="BC1498">
        <v>0.30249999999999999</v>
      </c>
      <c r="BD1498">
        <v>0.39398550724637699</v>
      </c>
      <c r="BE1498">
        <v>0</v>
      </c>
      <c r="BF1498">
        <v>0.1</v>
      </c>
      <c r="BG1498">
        <v>0.53</v>
      </c>
      <c r="BH1498">
        <v>0.84627450980392205</v>
      </c>
      <c r="BI1498">
        <v>0.03</v>
      </c>
      <c r="BJ1498">
        <v>0.16500000000000001</v>
      </c>
      <c r="BK1498">
        <v>0.31</v>
      </c>
      <c r="BL1498">
        <v>0.25909836065573799</v>
      </c>
    </row>
    <row r="1499" spans="1:64" x14ac:dyDescent="0.25">
      <c r="A1499" s="15" t="str">
        <f t="shared" si="46"/>
        <v>Negative Earners (last 4 qtrs)--39172</v>
      </c>
      <c r="B1499" s="15" t="str">
        <f t="shared" si="47"/>
        <v>Negative Earners (last 4 qtrs)</v>
      </c>
      <c r="C1499">
        <v>17</v>
      </c>
      <c r="D1499" s="22">
        <v>39172</v>
      </c>
      <c r="F1499">
        <v>1.26582278481013</v>
      </c>
      <c r="H1499">
        <v>1</v>
      </c>
      <c r="J1499">
        <v>5.2219321148825104</v>
      </c>
      <c r="L1499">
        <v>40</v>
      </c>
      <c r="N1499">
        <v>5.85524532393603</v>
      </c>
      <c r="P1499">
        <v>432</v>
      </c>
      <c r="R1499">
        <v>0</v>
      </c>
      <c r="T1499">
        <v>0</v>
      </c>
      <c r="V1499">
        <v>7.0422535211267601</v>
      </c>
      <c r="X1499">
        <v>30</v>
      </c>
      <c r="Z1499">
        <v>2.5974025974026</v>
      </c>
      <c r="AB1499">
        <v>2</v>
      </c>
      <c r="AD1499">
        <v>5.3763440860215104</v>
      </c>
      <c r="AF1499">
        <v>5</v>
      </c>
      <c r="AH1499">
        <v>0</v>
      </c>
      <c r="AI1499"/>
      <c r="AJ1499">
        <v>0</v>
      </c>
      <c r="AK1499"/>
      <c r="AL1499">
        <v>4.7619047619047601</v>
      </c>
      <c r="AN1499">
        <v>3</v>
      </c>
      <c r="AP1499">
        <v>5.2307692307692299</v>
      </c>
      <c r="AR1499">
        <v>17</v>
      </c>
      <c r="AT1499">
        <v>4.8837209302325597</v>
      </c>
      <c r="AV1499">
        <v>21</v>
      </c>
      <c r="AX1499">
        <v>4.9079754601227004</v>
      </c>
      <c r="AZ1499">
        <v>8</v>
      </c>
      <c r="BB1499">
        <v>12.1428571428571</v>
      </c>
      <c r="BD1499">
        <v>17</v>
      </c>
      <c r="BF1499">
        <v>1.9607843137254899</v>
      </c>
      <c r="BH1499">
        <v>1</v>
      </c>
      <c r="BJ1499">
        <v>11.290322580645199</v>
      </c>
      <c r="BL1499">
        <v>14</v>
      </c>
    </row>
    <row r="1500" spans="1:64" x14ac:dyDescent="0.25">
      <c r="A1500" s="15" t="str">
        <f t="shared" si="46"/>
        <v>Noncore Funding / Liab--39172</v>
      </c>
      <c r="B1500" s="15" t="str">
        <f t="shared" si="47"/>
        <v>Noncore Funding / Liab</v>
      </c>
      <c r="C1500">
        <v>18</v>
      </c>
      <c r="D1500" s="22">
        <v>39172</v>
      </c>
      <c r="E1500">
        <v>14.3871587807752</v>
      </c>
      <c r="F1500">
        <v>21.169279231980799</v>
      </c>
      <c r="G1500">
        <v>26.329706050561899</v>
      </c>
      <c r="H1500">
        <v>21.866263643031999</v>
      </c>
      <c r="I1500">
        <v>13.406476923117101</v>
      </c>
      <c r="J1500">
        <v>19.711407401753402</v>
      </c>
      <c r="K1500">
        <v>28.279077288528299</v>
      </c>
      <c r="L1500">
        <v>22.617539722718</v>
      </c>
      <c r="M1500">
        <v>16.006309323298002</v>
      </c>
      <c r="N1500">
        <v>23.7449939013439</v>
      </c>
      <c r="O1500">
        <v>33.992348247239001</v>
      </c>
      <c r="P1500">
        <v>26.6798123816016</v>
      </c>
      <c r="Q1500">
        <v>16.371206076363901</v>
      </c>
      <c r="R1500">
        <v>20.765290243421202</v>
      </c>
      <c r="S1500">
        <v>30.176445781915199</v>
      </c>
      <c r="T1500">
        <v>22.442137406283301</v>
      </c>
      <c r="U1500">
        <v>13.2008761248246</v>
      </c>
      <c r="V1500">
        <v>19.155997264112202</v>
      </c>
      <c r="W1500">
        <v>28.591345407972401</v>
      </c>
      <c r="X1500">
        <v>22.567291979062599</v>
      </c>
      <c r="Y1500">
        <v>15.143767900195799</v>
      </c>
      <c r="Z1500">
        <v>20.381565652240901</v>
      </c>
      <c r="AA1500">
        <v>27.065076044552502</v>
      </c>
      <c r="AB1500">
        <v>22.0820667688646</v>
      </c>
      <c r="AC1500">
        <v>12.726754677557199</v>
      </c>
      <c r="AD1500">
        <v>18.284230125326602</v>
      </c>
      <c r="AE1500">
        <v>23.550290672197701</v>
      </c>
      <c r="AF1500">
        <v>21.8064142235412</v>
      </c>
      <c r="AG1500">
        <v>15.073314724228799</v>
      </c>
      <c r="AH1500">
        <v>21.759532569461101</v>
      </c>
      <c r="AI1500">
        <v>29.4959938529406</v>
      </c>
      <c r="AJ1500">
        <v>25.192867519316501</v>
      </c>
      <c r="AK1500">
        <v>13.385910195911899</v>
      </c>
      <c r="AL1500">
        <v>22.279988895338601</v>
      </c>
      <c r="AM1500">
        <v>29.471908128064801</v>
      </c>
      <c r="AN1500">
        <v>24.168299468957699</v>
      </c>
      <c r="AO1500">
        <v>12.327821863637601</v>
      </c>
      <c r="AP1500">
        <v>17.5271682558188</v>
      </c>
      <c r="AQ1500">
        <v>24.593986043020699</v>
      </c>
      <c r="AR1500">
        <v>20.136961023204002</v>
      </c>
      <c r="AS1500">
        <v>14.791953478993101</v>
      </c>
      <c r="AT1500">
        <v>21.5998436546158</v>
      </c>
      <c r="AU1500">
        <v>32.076832846558901</v>
      </c>
      <c r="AV1500">
        <v>25.044315732597902</v>
      </c>
      <c r="AW1500">
        <v>12.5888905077214</v>
      </c>
      <c r="AX1500">
        <v>18.425832909023399</v>
      </c>
      <c r="AY1500">
        <v>26.996985644393501</v>
      </c>
      <c r="AZ1500">
        <v>20.829707441331301</v>
      </c>
      <c r="BA1500">
        <v>13.8148818629318</v>
      </c>
      <c r="BB1500">
        <v>20.9497904872695</v>
      </c>
      <c r="BC1500">
        <v>31.7192734591079</v>
      </c>
      <c r="BD1500">
        <v>24.3226732525555</v>
      </c>
      <c r="BE1500">
        <v>13.0456233059426</v>
      </c>
      <c r="BF1500">
        <v>18.339821778796001</v>
      </c>
      <c r="BG1500">
        <v>29.050489906572601</v>
      </c>
      <c r="BH1500">
        <v>25.306773229001202</v>
      </c>
      <c r="BI1500">
        <v>13.9177340798005</v>
      </c>
      <c r="BJ1500">
        <v>22.648542911095799</v>
      </c>
      <c r="BK1500">
        <v>34.998782652337503</v>
      </c>
      <c r="BL1500">
        <v>26.7898551708419</v>
      </c>
    </row>
    <row r="1501" spans="1:64" x14ac:dyDescent="0.25">
      <c r="A1501" s="15" t="str">
        <f t="shared" si="46"/>
        <v>Brokered Dep / Liab--39172</v>
      </c>
      <c r="B1501" s="15" t="str">
        <f t="shared" si="47"/>
        <v>Brokered Dep / Liab</v>
      </c>
      <c r="C1501">
        <v>19</v>
      </c>
      <c r="D1501" s="22">
        <v>39172</v>
      </c>
      <c r="E1501">
        <v>0</v>
      </c>
      <c r="F1501">
        <v>0</v>
      </c>
      <c r="G1501">
        <v>4.0163389448062699</v>
      </c>
      <c r="H1501">
        <v>3.2127547503187901</v>
      </c>
      <c r="I1501">
        <v>0</v>
      </c>
      <c r="J1501">
        <v>0</v>
      </c>
      <c r="K1501">
        <v>4.8677971238202602</v>
      </c>
      <c r="L1501">
        <v>3.7298534457942001</v>
      </c>
      <c r="M1501">
        <v>0</v>
      </c>
      <c r="N1501">
        <v>0</v>
      </c>
      <c r="O1501">
        <v>3.3865118577726001</v>
      </c>
      <c r="P1501">
        <v>3.2457269313110699</v>
      </c>
      <c r="Q1501">
        <v>0</v>
      </c>
      <c r="R1501">
        <v>0</v>
      </c>
      <c r="S1501">
        <v>2.85759133602085</v>
      </c>
      <c r="T1501">
        <v>2.24762134909759</v>
      </c>
      <c r="U1501">
        <v>0</v>
      </c>
      <c r="V1501">
        <v>0</v>
      </c>
      <c r="W1501">
        <v>5.4757825982845603</v>
      </c>
      <c r="X1501">
        <v>4.2915951025900503</v>
      </c>
      <c r="Y1501">
        <v>0</v>
      </c>
      <c r="Z1501">
        <v>0</v>
      </c>
      <c r="AA1501">
        <v>3.8955164810312701</v>
      </c>
      <c r="AB1501">
        <v>2.5265078992619099</v>
      </c>
      <c r="AC1501">
        <v>0</v>
      </c>
      <c r="AD1501">
        <v>0</v>
      </c>
      <c r="AE1501">
        <v>2.8261617152054299</v>
      </c>
      <c r="AF1501">
        <v>3.2919522407296702</v>
      </c>
      <c r="AG1501">
        <v>0</v>
      </c>
      <c r="AH1501">
        <v>0</v>
      </c>
      <c r="AI1501">
        <v>2.5224464397889701</v>
      </c>
      <c r="AJ1501">
        <v>2.8278369479449399</v>
      </c>
      <c r="AK1501">
        <v>0</v>
      </c>
      <c r="AL1501">
        <v>1.59243275952673</v>
      </c>
      <c r="AM1501">
        <v>7.1639170365123102</v>
      </c>
      <c r="AN1501">
        <v>5.4133886959415696</v>
      </c>
      <c r="AO1501">
        <v>0</v>
      </c>
      <c r="AP1501">
        <v>0</v>
      </c>
      <c r="AQ1501">
        <v>2.7383006106410401</v>
      </c>
      <c r="AR1501">
        <v>2.5826769584536802</v>
      </c>
      <c r="AS1501">
        <v>0</v>
      </c>
      <c r="AT1501">
        <v>1.1158832277533199</v>
      </c>
      <c r="AU1501">
        <v>7.29399767419212</v>
      </c>
      <c r="AV1501">
        <v>5.3385816481217203</v>
      </c>
      <c r="AW1501">
        <v>0</v>
      </c>
      <c r="AX1501">
        <v>0</v>
      </c>
      <c r="AY1501">
        <v>2.9916276851036501</v>
      </c>
      <c r="AZ1501">
        <v>2.3673525007831402</v>
      </c>
      <c r="BA1501">
        <v>0</v>
      </c>
      <c r="BB1501">
        <v>0</v>
      </c>
      <c r="BC1501">
        <v>7.7697995306703698</v>
      </c>
      <c r="BD1501">
        <v>5.0316749183400704</v>
      </c>
      <c r="BE1501">
        <v>0</v>
      </c>
      <c r="BF1501">
        <v>0</v>
      </c>
      <c r="BG1501">
        <v>3.83864970821804</v>
      </c>
      <c r="BH1501">
        <v>3.3417900276180799</v>
      </c>
      <c r="BI1501">
        <v>0</v>
      </c>
      <c r="BJ1501">
        <v>1.0861638697001199</v>
      </c>
      <c r="BK1501">
        <v>11.228607030909499</v>
      </c>
      <c r="BL1501">
        <v>6.7337607793064302</v>
      </c>
    </row>
    <row r="1502" spans="1:64" x14ac:dyDescent="0.25">
      <c r="A1502" s="15" t="str">
        <f t="shared" si="46"/>
        <v>Liquid Assets / Assets--39172</v>
      </c>
      <c r="B1502" s="15" t="str">
        <f t="shared" si="47"/>
        <v>Liquid Assets / Assets</v>
      </c>
      <c r="C1502">
        <v>20</v>
      </c>
      <c r="D1502" s="22">
        <v>39172</v>
      </c>
      <c r="E1502">
        <v>8.6842222013219192</v>
      </c>
      <c r="F1502">
        <v>14.825852513319701</v>
      </c>
      <c r="G1502">
        <v>22.928307807658602</v>
      </c>
      <c r="H1502">
        <v>18.031877911027699</v>
      </c>
      <c r="I1502">
        <v>7.3059651076347398</v>
      </c>
      <c r="J1502">
        <v>13.828680696389601</v>
      </c>
      <c r="K1502">
        <v>22.3681811851744</v>
      </c>
      <c r="L1502">
        <v>16.363852435870701</v>
      </c>
      <c r="M1502">
        <v>8.2919710023942805</v>
      </c>
      <c r="N1502">
        <v>14.9381092916684</v>
      </c>
      <c r="O1502">
        <v>24.828962822165501</v>
      </c>
      <c r="P1502">
        <v>17.9719648963103</v>
      </c>
      <c r="Q1502">
        <v>15.8554051147216</v>
      </c>
      <c r="R1502">
        <v>22.585142314453901</v>
      </c>
      <c r="S1502">
        <v>29.913525828924701</v>
      </c>
      <c r="T1502">
        <v>23.482393869671501</v>
      </c>
      <c r="U1502">
        <v>7.3281892999398597</v>
      </c>
      <c r="V1502">
        <v>13.6594090455262</v>
      </c>
      <c r="W1502">
        <v>21.351946908950602</v>
      </c>
      <c r="X1502">
        <v>15.8280766463487</v>
      </c>
      <c r="Y1502">
        <v>8.8304742500591207</v>
      </c>
      <c r="Z1502">
        <v>16.418400823697901</v>
      </c>
      <c r="AA1502">
        <v>25.277206098534201</v>
      </c>
      <c r="AB1502">
        <v>18.853717083046799</v>
      </c>
      <c r="AC1502">
        <v>6.1627270238203904</v>
      </c>
      <c r="AD1502">
        <v>11.760448370573799</v>
      </c>
      <c r="AE1502">
        <v>21.493427107515199</v>
      </c>
      <c r="AF1502">
        <v>15.274295184066601</v>
      </c>
      <c r="AG1502">
        <v>6.71329774864616</v>
      </c>
      <c r="AH1502">
        <v>13.6161483525532</v>
      </c>
      <c r="AI1502">
        <v>24.8070963462532</v>
      </c>
      <c r="AJ1502">
        <v>17.018754868938299</v>
      </c>
      <c r="AK1502">
        <v>8.6186805590609907</v>
      </c>
      <c r="AL1502">
        <v>14.6911823178141</v>
      </c>
      <c r="AM1502">
        <v>23.8359519433887</v>
      </c>
      <c r="AN1502">
        <v>16.534288357538099</v>
      </c>
      <c r="AO1502">
        <v>7.9414711674670899</v>
      </c>
      <c r="AP1502">
        <v>14.954556619995101</v>
      </c>
      <c r="AQ1502">
        <v>25.8435410925489</v>
      </c>
      <c r="AR1502">
        <v>18.1671485848887</v>
      </c>
      <c r="AS1502">
        <v>6.6804922868200203</v>
      </c>
      <c r="AT1502">
        <v>12.198410259730499</v>
      </c>
      <c r="AU1502">
        <v>20.081743801804102</v>
      </c>
      <c r="AV1502">
        <v>14.314106766320601</v>
      </c>
      <c r="AW1502">
        <v>8.4222020902100194</v>
      </c>
      <c r="AX1502">
        <v>14.7611876906444</v>
      </c>
      <c r="AY1502">
        <v>24.901461965669299</v>
      </c>
      <c r="AZ1502">
        <v>16.886320769115901</v>
      </c>
      <c r="BA1502">
        <v>7.2554352202345003</v>
      </c>
      <c r="BB1502">
        <v>12.3899119613623</v>
      </c>
      <c r="BC1502">
        <v>20.889083563175401</v>
      </c>
      <c r="BD1502">
        <v>15.5767266445771</v>
      </c>
      <c r="BE1502">
        <v>11.0094965914454</v>
      </c>
      <c r="BF1502">
        <v>19.5226560590235</v>
      </c>
      <c r="BG1502">
        <v>27.434098022935999</v>
      </c>
      <c r="BH1502">
        <v>24.101162968087198</v>
      </c>
      <c r="BI1502">
        <v>6.6416596753614199</v>
      </c>
      <c r="BJ1502">
        <v>11.4808506904388</v>
      </c>
      <c r="BK1502">
        <v>17.653649453659401</v>
      </c>
      <c r="BL1502">
        <v>14.3578788730736</v>
      </c>
    </row>
    <row r="1503" spans="1:64" x14ac:dyDescent="0.25">
      <c r="A1503" s="15" t="str">
        <f t="shared" si="46"/>
        <v>Net Loan Growth (last 4 qtrs)--39172</v>
      </c>
      <c r="B1503" s="15" t="str">
        <f t="shared" si="47"/>
        <v>Net Loan Growth (last 4 qtrs)</v>
      </c>
      <c r="C1503">
        <v>21</v>
      </c>
      <c r="D1503" s="22">
        <v>39172</v>
      </c>
      <c r="E1503">
        <v>3.2174999999999998</v>
      </c>
      <c r="F1503">
        <v>6.63</v>
      </c>
      <c r="G1503">
        <v>13.734999999999999</v>
      </c>
      <c r="H1503">
        <v>8.3289743589743601</v>
      </c>
      <c r="I1503">
        <v>-0.18</v>
      </c>
      <c r="J1503">
        <v>5.0149999999999997</v>
      </c>
      <c r="K1503">
        <v>12.1775</v>
      </c>
      <c r="L1503">
        <v>7.6568096514745303</v>
      </c>
      <c r="M1503">
        <v>1.58</v>
      </c>
      <c r="N1503">
        <v>7.63</v>
      </c>
      <c r="O1503">
        <v>16.12</v>
      </c>
      <c r="P1503">
        <v>13.7270165666952</v>
      </c>
      <c r="Q1503">
        <v>0.39250000000000002</v>
      </c>
      <c r="R1503">
        <v>2.81</v>
      </c>
      <c r="S1503">
        <v>6.3650000000000002</v>
      </c>
      <c r="T1503">
        <v>6.0981818181818204</v>
      </c>
      <c r="U1503">
        <v>-1.67</v>
      </c>
      <c r="V1503">
        <v>3.34</v>
      </c>
      <c r="W1503">
        <v>9.375</v>
      </c>
      <c r="X1503">
        <v>6.1761204819277102</v>
      </c>
      <c r="Y1503">
        <v>3.6</v>
      </c>
      <c r="Z1503">
        <v>9.2899999999999991</v>
      </c>
      <c r="AA1503">
        <v>14.9825</v>
      </c>
      <c r="AB1503">
        <v>11.3527027027027</v>
      </c>
      <c r="AC1503">
        <v>4.49</v>
      </c>
      <c r="AD1503">
        <v>9.73</v>
      </c>
      <c r="AE1503">
        <v>14.82</v>
      </c>
      <c r="AF1503">
        <v>12.793333333333299</v>
      </c>
      <c r="AG1503">
        <v>1.6725000000000001</v>
      </c>
      <c r="AH1503">
        <v>8</v>
      </c>
      <c r="AI1503">
        <v>14.0075</v>
      </c>
      <c r="AJ1503">
        <v>11.9310714285714</v>
      </c>
      <c r="AK1503">
        <v>-0.19</v>
      </c>
      <c r="AL1503">
        <v>4.18</v>
      </c>
      <c r="AM1503">
        <v>8.24</v>
      </c>
      <c r="AN1503">
        <v>5.5885714285714299</v>
      </c>
      <c r="AO1503">
        <v>0.23</v>
      </c>
      <c r="AP1503">
        <v>5.49</v>
      </c>
      <c r="AQ1503">
        <v>12.25</v>
      </c>
      <c r="AR1503">
        <v>6.4614733542319804</v>
      </c>
      <c r="AS1503">
        <v>1.64</v>
      </c>
      <c r="AT1503">
        <v>7.7750000000000004</v>
      </c>
      <c r="AU1503">
        <v>14.387499999999999</v>
      </c>
      <c r="AV1503">
        <v>10.7387677725118</v>
      </c>
      <c r="AW1503">
        <v>-0.755</v>
      </c>
      <c r="AX1503">
        <v>3.0449999999999999</v>
      </c>
      <c r="AY1503">
        <v>8.2349999999999994</v>
      </c>
      <c r="AZ1503">
        <v>4.3019375000000002</v>
      </c>
      <c r="BA1503">
        <v>-0.27</v>
      </c>
      <c r="BB1503">
        <v>4.97</v>
      </c>
      <c r="BC1503">
        <v>14.8</v>
      </c>
      <c r="BD1503">
        <v>10.094817518248201</v>
      </c>
      <c r="BE1503">
        <v>-2.4849999999999999</v>
      </c>
      <c r="BF1503">
        <v>1.0900000000000001</v>
      </c>
      <c r="BG1503">
        <v>9.4149999999999991</v>
      </c>
      <c r="BH1503">
        <v>7.4627659574468099</v>
      </c>
      <c r="BI1503">
        <v>-1.3825000000000001</v>
      </c>
      <c r="BJ1503">
        <v>4.875</v>
      </c>
      <c r="BK1503">
        <v>11.244999999999999</v>
      </c>
      <c r="BL1503">
        <v>13.671749999999999</v>
      </c>
    </row>
    <row r="1504" spans="1:64" x14ac:dyDescent="0.25">
      <c r="A1504" s="15" t="str">
        <f t="shared" si="46"/>
        <v>Banks w/ Loan Growth (last 4 qtrs)--39172</v>
      </c>
      <c r="B1504" s="15" t="str">
        <f t="shared" si="47"/>
        <v>Banks w/ Loan Growth (last 4 qtrs)</v>
      </c>
      <c r="C1504">
        <v>22</v>
      </c>
      <c r="D1504" s="22">
        <v>39172</v>
      </c>
      <c r="F1504">
        <v>81.012658227848107</v>
      </c>
      <c r="J1504">
        <v>73.498694516971298</v>
      </c>
      <c r="N1504">
        <v>78.286798590403905</v>
      </c>
      <c r="R1504">
        <v>81.818181818181799</v>
      </c>
      <c r="V1504">
        <v>67.370892018779301</v>
      </c>
      <c r="Z1504">
        <v>80.519480519480496</v>
      </c>
      <c r="AD1504">
        <v>87.096774193548399</v>
      </c>
      <c r="AH1504">
        <v>80.952380952380906</v>
      </c>
      <c r="AI1504"/>
      <c r="AK1504"/>
      <c r="AL1504">
        <v>73.015873015872998</v>
      </c>
      <c r="AP1504">
        <v>76.307692307692307</v>
      </c>
      <c r="AT1504">
        <v>81.395348837209298</v>
      </c>
      <c r="AX1504">
        <v>70.552147239263803</v>
      </c>
      <c r="BB1504">
        <v>72.857142857142804</v>
      </c>
      <c r="BF1504">
        <v>49.019607843137301</v>
      </c>
      <c r="BJ1504">
        <v>67.741935483871003</v>
      </c>
    </row>
    <row r="1505" spans="1:64" x14ac:dyDescent="0.25">
      <c r="A1505" s="15" t="str">
        <f t="shared" si="46"/>
        <v>Equity / Assets--39263</v>
      </c>
      <c r="B1505" s="15" t="str">
        <f t="shared" si="47"/>
        <v>Equity / Assets</v>
      </c>
      <c r="C1505">
        <v>1</v>
      </c>
      <c r="D1505" s="22">
        <v>39263</v>
      </c>
      <c r="E1505">
        <v>9.0163307454009995</v>
      </c>
      <c r="F1505">
        <v>10.1279298460872</v>
      </c>
      <c r="G1505">
        <v>11.781336704948499</v>
      </c>
      <c r="H1505">
        <v>12.0094266554584</v>
      </c>
      <c r="I1505">
        <v>8.6394109024404102</v>
      </c>
      <c r="J1505">
        <v>10.0620767114812</v>
      </c>
      <c r="K1505">
        <v>12.163634123771301</v>
      </c>
      <c r="L1505">
        <v>10.931017887601699</v>
      </c>
      <c r="M1505">
        <v>8.50862217488684</v>
      </c>
      <c r="N1505">
        <v>10.0154631504713</v>
      </c>
      <c r="O1505">
        <v>12.668937672005301</v>
      </c>
      <c r="P1505">
        <v>11.722857140902001</v>
      </c>
      <c r="Q1505">
        <v>10.0943578166934</v>
      </c>
      <c r="R1505">
        <v>10.7298084737587</v>
      </c>
      <c r="S1505">
        <v>12.074059321374801</v>
      </c>
      <c r="T1505">
        <v>11.6303970640998</v>
      </c>
      <c r="U1505">
        <v>8.5218694992963897</v>
      </c>
      <c r="V1505">
        <v>9.9542735251083698</v>
      </c>
      <c r="W1505">
        <v>12.0316044981596</v>
      </c>
      <c r="X1505">
        <v>10.7072391140552</v>
      </c>
      <c r="Y1505">
        <v>8.9955046030657506</v>
      </c>
      <c r="Z1505">
        <v>10.073446904009</v>
      </c>
      <c r="AA1505">
        <v>12.456219920045699</v>
      </c>
      <c r="AB1505">
        <v>11.7821111587596</v>
      </c>
      <c r="AC1505">
        <v>8.2451976265639004</v>
      </c>
      <c r="AD1505">
        <v>9.7577258862834206</v>
      </c>
      <c r="AE1505">
        <v>11.2616559300149</v>
      </c>
      <c r="AF1505">
        <v>10.296943361571801</v>
      </c>
      <c r="AG1505">
        <v>9.2853254877295406</v>
      </c>
      <c r="AH1505">
        <v>11.0515766316304</v>
      </c>
      <c r="AI1505">
        <v>14.637700436582101</v>
      </c>
      <c r="AJ1505">
        <v>12.518527672382801</v>
      </c>
      <c r="AK1505">
        <v>8.4150737476965904</v>
      </c>
      <c r="AL1505">
        <v>9.5776772049606897</v>
      </c>
      <c r="AM1505">
        <v>12.085382218145</v>
      </c>
      <c r="AN1505">
        <v>11.998429776416399</v>
      </c>
      <c r="AO1505">
        <v>8.7141659242178093</v>
      </c>
      <c r="AP1505">
        <v>10.163314887299199</v>
      </c>
      <c r="AQ1505">
        <v>12.1796526420591</v>
      </c>
      <c r="AR1505">
        <v>10.867068096461701</v>
      </c>
      <c r="AS1505">
        <v>8.54187164535562</v>
      </c>
      <c r="AT1505">
        <v>9.7935722793404505</v>
      </c>
      <c r="AU1505">
        <v>11.8121412129052</v>
      </c>
      <c r="AV1505">
        <v>10.4730960107588</v>
      </c>
      <c r="AW1505">
        <v>8.2354220152030795</v>
      </c>
      <c r="AX1505">
        <v>9.8985789913625002</v>
      </c>
      <c r="AY1505">
        <v>11.5347739508813</v>
      </c>
      <c r="AZ1505">
        <v>10.546417152973101</v>
      </c>
      <c r="BA1505">
        <v>8.6920600088705804</v>
      </c>
      <c r="BB1505">
        <v>9.9173457913589793</v>
      </c>
      <c r="BC1505">
        <v>12.421232006904701</v>
      </c>
      <c r="BD1505">
        <v>11.357704837752101</v>
      </c>
      <c r="BE1505">
        <v>9.4235870957323904</v>
      </c>
      <c r="BF1505">
        <v>11.675565459892301</v>
      </c>
      <c r="BG1505">
        <v>16.514030735872499</v>
      </c>
      <c r="BH1505">
        <v>16.4074357468904</v>
      </c>
      <c r="BI1505">
        <v>8.6885740126620394</v>
      </c>
      <c r="BJ1505">
        <v>9.6430033502376897</v>
      </c>
      <c r="BK1505">
        <v>12.4759139142942</v>
      </c>
      <c r="BL1505">
        <v>11.9880490224156</v>
      </c>
    </row>
    <row r="1506" spans="1:64" x14ac:dyDescent="0.25">
      <c r="A1506" s="15" t="str">
        <f t="shared" si="46"/>
        <v>Total Risk Based Capital Ratio--39263</v>
      </c>
      <c r="B1506" s="15" t="str">
        <f t="shared" si="47"/>
        <v>Total Risk Based Capital Ratio</v>
      </c>
      <c r="C1506">
        <v>2</v>
      </c>
      <c r="D1506" s="22">
        <v>39263</v>
      </c>
      <c r="E1506">
        <v>12.21</v>
      </c>
      <c r="F1506">
        <v>14.09</v>
      </c>
      <c r="G1506">
        <v>17.03</v>
      </c>
      <c r="H1506">
        <v>16.9601234567901</v>
      </c>
      <c r="I1506">
        <v>11.72</v>
      </c>
      <c r="J1506">
        <v>13.78</v>
      </c>
      <c r="K1506">
        <v>17.434999999999999</v>
      </c>
      <c r="L1506">
        <v>15.639212283044101</v>
      </c>
      <c r="M1506">
        <v>11.84</v>
      </c>
      <c r="N1506">
        <v>14.4</v>
      </c>
      <c r="O1506">
        <v>19.309999999999999</v>
      </c>
      <c r="P1506">
        <v>17.7672580869082</v>
      </c>
      <c r="Q1506">
        <v>14.8025</v>
      </c>
      <c r="R1506">
        <v>16.135000000000002</v>
      </c>
      <c r="S1506">
        <v>20.352499999999999</v>
      </c>
      <c r="T1506">
        <v>18.070909090909101</v>
      </c>
      <c r="U1506">
        <v>11.7075</v>
      </c>
      <c r="V1506">
        <v>13.44</v>
      </c>
      <c r="W1506">
        <v>16.477499999999999</v>
      </c>
      <c r="X1506">
        <v>15.090096153846201</v>
      </c>
      <c r="Y1506">
        <v>12.15</v>
      </c>
      <c r="Z1506">
        <v>14.01</v>
      </c>
      <c r="AA1506">
        <v>17.065000000000001</v>
      </c>
      <c r="AB1506">
        <v>16.442533333333301</v>
      </c>
      <c r="AC1506">
        <v>10.772500000000001</v>
      </c>
      <c r="AD1506">
        <v>12.945</v>
      </c>
      <c r="AE1506">
        <v>16.477499999999999</v>
      </c>
      <c r="AF1506">
        <v>15.0432978723404</v>
      </c>
      <c r="AG1506">
        <v>12.39</v>
      </c>
      <c r="AH1506">
        <v>15.33</v>
      </c>
      <c r="AI1506">
        <v>20.324999999999999</v>
      </c>
      <c r="AJ1506">
        <v>18.201807228915701</v>
      </c>
      <c r="AK1506">
        <v>12.2675</v>
      </c>
      <c r="AL1506">
        <v>15.085000000000001</v>
      </c>
      <c r="AM1506">
        <v>18.592500000000001</v>
      </c>
      <c r="AN1506">
        <v>19.560156249999999</v>
      </c>
      <c r="AO1506">
        <v>11.88</v>
      </c>
      <c r="AP1506">
        <v>14.33</v>
      </c>
      <c r="AQ1506">
        <v>18.63</v>
      </c>
      <c r="AR1506">
        <v>16.0639143730887</v>
      </c>
      <c r="AS1506">
        <v>11.157500000000001</v>
      </c>
      <c r="AT1506">
        <v>12.775</v>
      </c>
      <c r="AU1506">
        <v>15.7575</v>
      </c>
      <c r="AV1506">
        <v>14.111301020408201</v>
      </c>
      <c r="AW1506">
        <v>12.36</v>
      </c>
      <c r="AX1506">
        <v>15.08</v>
      </c>
      <c r="AY1506">
        <v>18.46</v>
      </c>
      <c r="AZ1506">
        <v>16.465471698113198</v>
      </c>
      <c r="BA1506">
        <v>11.615</v>
      </c>
      <c r="BB1506">
        <v>13.5</v>
      </c>
      <c r="BC1506">
        <v>16.309999999999999</v>
      </c>
      <c r="BD1506">
        <v>15.704341085271301</v>
      </c>
      <c r="BE1506">
        <v>13.6325</v>
      </c>
      <c r="BF1506">
        <v>16.565000000000001</v>
      </c>
      <c r="BG1506">
        <v>24.59</v>
      </c>
      <c r="BH1506">
        <v>26.2892592592593</v>
      </c>
      <c r="BI1506">
        <v>11.1</v>
      </c>
      <c r="BJ1506">
        <v>12.86</v>
      </c>
      <c r="BK1506">
        <v>15.62</v>
      </c>
      <c r="BL1506">
        <v>15.6908130081301</v>
      </c>
    </row>
    <row r="1507" spans="1:64" x14ac:dyDescent="0.25">
      <c r="A1507" s="15" t="str">
        <f t="shared" si="46"/>
        <v>Tier 1 Leverage Ratio--39263</v>
      </c>
      <c r="B1507" s="15" t="str">
        <f t="shared" si="47"/>
        <v>Tier 1 Leverage Ratio</v>
      </c>
      <c r="C1507">
        <v>3</v>
      </c>
      <c r="D1507" s="22">
        <v>39263</v>
      </c>
      <c r="E1507">
        <v>9.07</v>
      </c>
      <c r="F1507">
        <v>9.98</v>
      </c>
      <c r="G1507">
        <v>11.37</v>
      </c>
      <c r="H1507">
        <v>12.0941975308642</v>
      </c>
      <c r="I1507">
        <v>8.61</v>
      </c>
      <c r="J1507">
        <v>9.82</v>
      </c>
      <c r="K1507">
        <v>11.7</v>
      </c>
      <c r="L1507">
        <v>10.743831775700899</v>
      </c>
      <c r="M1507">
        <v>8.44</v>
      </c>
      <c r="N1507">
        <v>9.7200000000000006</v>
      </c>
      <c r="O1507">
        <v>12.21</v>
      </c>
      <c r="P1507">
        <v>11.558893516590301</v>
      </c>
      <c r="Q1507">
        <v>10.0025</v>
      </c>
      <c r="R1507">
        <v>10.795</v>
      </c>
      <c r="S1507">
        <v>12.315</v>
      </c>
      <c r="T1507">
        <v>11.6881818181818</v>
      </c>
      <c r="U1507">
        <v>8.5175000000000001</v>
      </c>
      <c r="V1507">
        <v>9.6549999999999994</v>
      </c>
      <c r="W1507">
        <v>11.522500000000001</v>
      </c>
      <c r="X1507">
        <v>10.4386538461538</v>
      </c>
      <c r="Y1507">
        <v>9.01</v>
      </c>
      <c r="Z1507">
        <v>10.1</v>
      </c>
      <c r="AA1507">
        <v>11.805</v>
      </c>
      <c r="AB1507">
        <v>11.865600000000001</v>
      </c>
      <c r="AC1507">
        <v>8.1925000000000008</v>
      </c>
      <c r="AD1507">
        <v>9.3650000000000002</v>
      </c>
      <c r="AE1507">
        <v>11.005000000000001</v>
      </c>
      <c r="AF1507">
        <v>10.3152127659574</v>
      </c>
      <c r="AG1507">
        <v>9.33</v>
      </c>
      <c r="AH1507">
        <v>10.51</v>
      </c>
      <c r="AI1507">
        <v>13.77</v>
      </c>
      <c r="AJ1507">
        <v>12.3179518072289</v>
      </c>
      <c r="AK1507">
        <v>8.5299999999999994</v>
      </c>
      <c r="AL1507">
        <v>9.6300000000000008</v>
      </c>
      <c r="AM1507">
        <v>11.484999999999999</v>
      </c>
      <c r="AN1507">
        <v>22.38234375</v>
      </c>
      <c r="AO1507">
        <v>8.64</v>
      </c>
      <c r="AP1507">
        <v>10.14</v>
      </c>
      <c r="AQ1507">
        <v>12.4</v>
      </c>
      <c r="AR1507">
        <v>10.825076452599401</v>
      </c>
      <c r="AS1507">
        <v>8.5474999999999994</v>
      </c>
      <c r="AT1507">
        <v>9.4550000000000001</v>
      </c>
      <c r="AU1507">
        <v>11.3225</v>
      </c>
      <c r="AV1507">
        <v>10.2126020408163</v>
      </c>
      <c r="AW1507">
        <v>8.42</v>
      </c>
      <c r="AX1507">
        <v>9.69</v>
      </c>
      <c r="AY1507">
        <v>11.38</v>
      </c>
      <c r="AZ1507">
        <v>10.3423270440252</v>
      </c>
      <c r="BA1507">
        <v>8.7249999999999996</v>
      </c>
      <c r="BB1507">
        <v>9.69</v>
      </c>
      <c r="BC1507">
        <v>12.03</v>
      </c>
      <c r="BD1507">
        <v>11.592015503876</v>
      </c>
      <c r="BE1507">
        <v>9.5225000000000009</v>
      </c>
      <c r="BF1507">
        <v>11.375</v>
      </c>
      <c r="BG1507">
        <v>14.612500000000001</v>
      </c>
      <c r="BH1507">
        <v>28.780555555555601</v>
      </c>
      <c r="BI1507">
        <v>8.81</v>
      </c>
      <c r="BJ1507">
        <v>9.7100000000000009</v>
      </c>
      <c r="BK1507">
        <v>11.51</v>
      </c>
      <c r="BL1507">
        <v>12.0238211382114</v>
      </c>
    </row>
    <row r="1508" spans="1:64" x14ac:dyDescent="0.25">
      <c r="A1508" s="15" t="str">
        <f t="shared" si="46"/>
        <v>ALLL / Nonaccrual Loans--39263</v>
      </c>
      <c r="B1508" s="15" t="str">
        <f t="shared" si="47"/>
        <v>ALLL / Nonaccrual Loans</v>
      </c>
      <c r="C1508">
        <v>4</v>
      </c>
      <c r="D1508" s="22">
        <v>39263</v>
      </c>
      <c r="E1508">
        <v>103.829090886657</v>
      </c>
      <c r="F1508">
        <v>245.493504150126</v>
      </c>
      <c r="G1508">
        <v>601.42951541850198</v>
      </c>
      <c r="H1508">
        <v>1711.5494646120001</v>
      </c>
      <c r="I1508">
        <v>92.984472779622195</v>
      </c>
      <c r="J1508">
        <v>186.07208137614199</v>
      </c>
      <c r="K1508">
        <v>574.60994764397901</v>
      </c>
      <c r="L1508">
        <v>791.22973254525903</v>
      </c>
      <c r="M1508">
        <v>110.633754801173</v>
      </c>
      <c r="N1508">
        <v>248.33349005323501</v>
      </c>
      <c r="O1508">
        <v>673.13417806291295</v>
      </c>
      <c r="P1508">
        <v>954.16478486864003</v>
      </c>
      <c r="Q1508">
        <v>106.513233233355</v>
      </c>
      <c r="R1508">
        <v>212.13924078865199</v>
      </c>
      <c r="S1508">
        <v>652.71958606764304</v>
      </c>
      <c r="T1508">
        <v>511.07616038819998</v>
      </c>
      <c r="U1508">
        <v>88.368336025848095</v>
      </c>
      <c r="V1508">
        <v>151.063829787234</v>
      </c>
      <c r="W1508">
        <v>507.76605944391201</v>
      </c>
      <c r="X1508">
        <v>685.03282732724699</v>
      </c>
      <c r="Y1508">
        <v>122.636562588026</v>
      </c>
      <c r="Z1508">
        <v>361.64383561643803</v>
      </c>
      <c r="AA1508">
        <v>1594.3406593406601</v>
      </c>
      <c r="AB1508">
        <v>2015.5035397443601</v>
      </c>
      <c r="AC1508">
        <v>136.044211172942</v>
      </c>
      <c r="AD1508">
        <v>305.857142857143</v>
      </c>
      <c r="AE1508">
        <v>843.83338132258405</v>
      </c>
      <c r="AF1508">
        <v>1916.92422975165</v>
      </c>
      <c r="AG1508">
        <v>114.90881458966599</v>
      </c>
      <c r="AH1508">
        <v>324.09744408945699</v>
      </c>
      <c r="AI1508">
        <v>989.78374945091502</v>
      </c>
      <c r="AJ1508">
        <v>1541.1012128386601</v>
      </c>
      <c r="AK1508">
        <v>66.855926188786398</v>
      </c>
      <c r="AL1508">
        <v>105.531914893617</v>
      </c>
      <c r="AM1508">
        <v>201.208459214501</v>
      </c>
      <c r="AN1508">
        <v>221.91256142915699</v>
      </c>
      <c r="AO1508">
        <v>103.375120540019</v>
      </c>
      <c r="AP1508">
        <v>255.121951219512</v>
      </c>
      <c r="AQ1508">
        <v>640.31413612565404</v>
      </c>
      <c r="AR1508">
        <v>1279.48571579996</v>
      </c>
      <c r="AS1508">
        <v>92.250417548419804</v>
      </c>
      <c r="AT1508">
        <v>180.00875226557301</v>
      </c>
      <c r="AU1508">
        <v>545.556920556921</v>
      </c>
      <c r="AV1508">
        <v>768.68728273380702</v>
      </c>
      <c r="AW1508">
        <v>91.939670605084103</v>
      </c>
      <c r="AX1508">
        <v>167.04704354871399</v>
      </c>
      <c r="AY1508">
        <v>468.33475384552997</v>
      </c>
      <c r="AZ1508">
        <v>749.21492488150898</v>
      </c>
      <c r="BA1508">
        <v>71.648275862068999</v>
      </c>
      <c r="BB1508">
        <v>140.05445227418301</v>
      </c>
      <c r="BC1508">
        <v>367.74668294816598</v>
      </c>
      <c r="BD1508">
        <v>818.13688197305999</v>
      </c>
      <c r="BE1508">
        <v>83.573298429319394</v>
      </c>
      <c r="BF1508">
        <v>177.87878787878799</v>
      </c>
      <c r="BG1508">
        <v>880.676328502415</v>
      </c>
      <c r="BH1508">
        <v>1207.04221269652</v>
      </c>
      <c r="BI1508">
        <v>73.146251536255605</v>
      </c>
      <c r="BJ1508">
        <v>125.252525252525</v>
      </c>
      <c r="BK1508">
        <v>362.19512195122002</v>
      </c>
      <c r="BL1508">
        <v>624.86861387387296</v>
      </c>
    </row>
    <row r="1509" spans="1:64" x14ac:dyDescent="0.25">
      <c r="A1509" s="15" t="str">
        <f t="shared" si="46"/>
        <v>[NCL + OREO] / [Total Loans + OREO]--39263</v>
      </c>
      <c r="B1509" s="15" t="str">
        <f t="shared" si="47"/>
        <v>[NCL + OREO] / [Total Loans + OREO]</v>
      </c>
      <c r="C1509">
        <v>5</v>
      </c>
      <c r="D1509" s="22">
        <v>39263</v>
      </c>
      <c r="E1509">
        <v>0.27754273142663699</v>
      </c>
      <c r="F1509">
        <v>0.85351648793027302</v>
      </c>
      <c r="G1509">
        <v>1.6068544672180001</v>
      </c>
      <c r="H1509">
        <v>1.32895423567051</v>
      </c>
      <c r="I1509">
        <v>0.33351610887960798</v>
      </c>
      <c r="J1509">
        <v>1.1020620332065101</v>
      </c>
      <c r="K1509">
        <v>2.0611658984191998</v>
      </c>
      <c r="L1509">
        <v>1.5282788760408701</v>
      </c>
      <c r="M1509">
        <v>0.16697411106163701</v>
      </c>
      <c r="N1509">
        <v>0.68403658442855997</v>
      </c>
      <c r="O1509">
        <v>1.56194666523582</v>
      </c>
      <c r="P1509">
        <v>1.10356530119079</v>
      </c>
      <c r="Q1509">
        <v>0.89641031878758604</v>
      </c>
      <c r="R1509">
        <v>1.94438727404012</v>
      </c>
      <c r="S1509">
        <v>2.7426406910623</v>
      </c>
      <c r="T1509">
        <v>2.15534629003744</v>
      </c>
      <c r="U1509">
        <v>0.365962201302512</v>
      </c>
      <c r="V1509">
        <v>1.2234367359179801</v>
      </c>
      <c r="W1509">
        <v>2.2240195726172201</v>
      </c>
      <c r="X1509">
        <v>1.7299047530751099</v>
      </c>
      <c r="Y1509">
        <v>0.17743184834901601</v>
      </c>
      <c r="Z1509">
        <v>0.75013722022321205</v>
      </c>
      <c r="AA1509">
        <v>1.6113662033034299</v>
      </c>
      <c r="AB1509">
        <v>1.2299566757957401</v>
      </c>
      <c r="AC1509">
        <v>0.17794738835500401</v>
      </c>
      <c r="AD1509">
        <v>0.684444526937387</v>
      </c>
      <c r="AE1509">
        <v>1.44577171052617</v>
      </c>
      <c r="AF1509">
        <v>1.01840646222713</v>
      </c>
      <c r="AG1509">
        <v>7.1437781547297893E-2</v>
      </c>
      <c r="AH1509">
        <v>0.86651830105592098</v>
      </c>
      <c r="AI1509">
        <v>1.93080129303835</v>
      </c>
      <c r="AJ1509">
        <v>1.4089395566562799</v>
      </c>
      <c r="AK1509">
        <v>0.80449633406577903</v>
      </c>
      <c r="AL1509">
        <v>1.3706689564152701</v>
      </c>
      <c r="AM1509">
        <v>2.2796249063615299</v>
      </c>
      <c r="AN1509">
        <v>1.6858704616899201</v>
      </c>
      <c r="AO1509">
        <v>0.20049646744319299</v>
      </c>
      <c r="AP1509">
        <v>0.91134059867700901</v>
      </c>
      <c r="AQ1509">
        <v>1.82410293294973</v>
      </c>
      <c r="AR1509">
        <v>1.2895482682063399</v>
      </c>
      <c r="AS1509">
        <v>0.39951083015971001</v>
      </c>
      <c r="AT1509">
        <v>1.1702302989631299</v>
      </c>
      <c r="AU1509">
        <v>2.0224462809553199</v>
      </c>
      <c r="AV1509">
        <v>1.5205985330563401</v>
      </c>
      <c r="AW1509">
        <v>0.52297165200391005</v>
      </c>
      <c r="AX1509">
        <v>1.1663271854683399</v>
      </c>
      <c r="AY1509">
        <v>2.0814865885288398</v>
      </c>
      <c r="AZ1509">
        <v>1.68254785912528</v>
      </c>
      <c r="BA1509">
        <v>0.320392253385549</v>
      </c>
      <c r="BB1509">
        <v>1.11889007680976</v>
      </c>
      <c r="BC1509">
        <v>2.2652144688939502</v>
      </c>
      <c r="BD1509">
        <v>1.6826783602124</v>
      </c>
      <c r="BE1509">
        <v>0.29354207436399199</v>
      </c>
      <c r="BF1509">
        <v>1.37380391502846</v>
      </c>
      <c r="BG1509">
        <v>2.5125362892583798</v>
      </c>
      <c r="BH1509">
        <v>2.0134276026824098</v>
      </c>
      <c r="BI1509">
        <v>0.64989639950207101</v>
      </c>
      <c r="BJ1509">
        <v>1.2936966567711801</v>
      </c>
      <c r="BK1509">
        <v>3.0995506903067098</v>
      </c>
      <c r="BL1509">
        <v>2.0784639330881198</v>
      </c>
    </row>
    <row r="1510" spans="1:64" x14ac:dyDescent="0.25">
      <c r="A1510" s="15" t="str">
        <f t="shared" si="46"/>
        <v>[Noncurrent + Delinquent Loans] / [Capital + ALLL]--39263</v>
      </c>
      <c r="B1510" s="15" t="str">
        <f t="shared" si="47"/>
        <v>[Noncurrent + Delinquent Loans] / [Capital + ALLL]</v>
      </c>
      <c r="C1510">
        <v>6</v>
      </c>
      <c r="D1510" s="22">
        <v>39263</v>
      </c>
      <c r="E1510">
        <v>4.9999176018852696</v>
      </c>
      <c r="F1510">
        <v>11.898016997167099</v>
      </c>
      <c r="G1510">
        <v>18.561935807422302</v>
      </c>
      <c r="H1510">
        <v>14.680529719628501</v>
      </c>
      <c r="I1510">
        <v>5.9051476838065504</v>
      </c>
      <c r="J1510">
        <v>13.8456015534488</v>
      </c>
      <c r="K1510">
        <v>24.173289849287102</v>
      </c>
      <c r="L1510">
        <v>17.158362312022</v>
      </c>
      <c r="M1510">
        <v>3.6620835536752998</v>
      </c>
      <c r="N1510">
        <v>9.19050008362602</v>
      </c>
      <c r="O1510">
        <v>17.734478203434598</v>
      </c>
      <c r="P1510">
        <v>12.344867395337999</v>
      </c>
      <c r="Q1510">
        <v>12.3137771136278</v>
      </c>
      <c r="R1510">
        <v>17.068572169133599</v>
      </c>
      <c r="S1510">
        <v>26.586564396853099</v>
      </c>
      <c r="T1510">
        <v>19.806410778366299</v>
      </c>
      <c r="U1510">
        <v>6.1190929953209698</v>
      </c>
      <c r="V1510">
        <v>14.4304114926839</v>
      </c>
      <c r="W1510">
        <v>25.631836999347598</v>
      </c>
      <c r="X1510">
        <v>18.350772517274301</v>
      </c>
      <c r="Y1510">
        <v>4.11820903146657</v>
      </c>
      <c r="Z1510">
        <v>12.4523785904696</v>
      </c>
      <c r="AA1510">
        <v>21.651741526118801</v>
      </c>
      <c r="AB1510">
        <v>15.0505802083178</v>
      </c>
      <c r="AC1510">
        <v>6.1473053631874297</v>
      </c>
      <c r="AD1510">
        <v>12.788219602299</v>
      </c>
      <c r="AE1510">
        <v>20.260220600108799</v>
      </c>
      <c r="AF1510">
        <v>15.992794505114899</v>
      </c>
      <c r="AG1510">
        <v>3.710162611531</v>
      </c>
      <c r="AH1510">
        <v>8.9594962072420206</v>
      </c>
      <c r="AI1510">
        <v>15.6441619728643</v>
      </c>
      <c r="AJ1510">
        <v>12.842868824427001</v>
      </c>
      <c r="AK1510">
        <v>10.481960490319301</v>
      </c>
      <c r="AL1510">
        <v>18.015150745139501</v>
      </c>
      <c r="AM1510">
        <v>26.5947848347449</v>
      </c>
      <c r="AN1510">
        <v>20.896047903349299</v>
      </c>
      <c r="AO1510">
        <v>4.4053273726366804</v>
      </c>
      <c r="AP1510">
        <v>11.8047673098751</v>
      </c>
      <c r="AQ1510">
        <v>21.587088096839299</v>
      </c>
      <c r="AR1510">
        <v>15.919722544092</v>
      </c>
      <c r="AS1510">
        <v>6.6690997576564701</v>
      </c>
      <c r="AT1510">
        <v>14.5103821147964</v>
      </c>
      <c r="AU1510">
        <v>24.656226125467001</v>
      </c>
      <c r="AV1510">
        <v>17.624788207678002</v>
      </c>
      <c r="AW1510">
        <v>9.8604232327780306</v>
      </c>
      <c r="AX1510">
        <v>17.463898916967501</v>
      </c>
      <c r="AY1510">
        <v>28.844026548672598</v>
      </c>
      <c r="AZ1510">
        <v>20.524139499883599</v>
      </c>
      <c r="BA1510">
        <v>5.5432231231714404</v>
      </c>
      <c r="BB1510">
        <v>12.9307515589104</v>
      </c>
      <c r="BC1510">
        <v>24.282484710851001</v>
      </c>
      <c r="BD1510">
        <v>16.865051666844199</v>
      </c>
      <c r="BE1510">
        <v>5.9556411074058602</v>
      </c>
      <c r="BF1510">
        <v>10.7318257133157</v>
      </c>
      <c r="BG1510">
        <v>17.692651566334799</v>
      </c>
      <c r="BH1510">
        <v>15.9009292630577</v>
      </c>
      <c r="BI1510">
        <v>7.5898600075671601</v>
      </c>
      <c r="BJ1510">
        <v>15.024700741022199</v>
      </c>
      <c r="BK1510">
        <v>27.019820460403501</v>
      </c>
      <c r="BL1510">
        <v>19.287442701278898</v>
      </c>
    </row>
    <row r="1511" spans="1:64" x14ac:dyDescent="0.25">
      <c r="A1511" s="15" t="str">
        <f t="shared" si="46"/>
        <v xml:space="preserve">  Ag [NCL+DQ] / [Capital + ALLL]--39263</v>
      </c>
      <c r="B1511" s="15" t="str">
        <f t="shared" si="47"/>
        <v xml:space="preserve">  Ag [NCL+DQ] / [Capital + ALLL]</v>
      </c>
      <c r="C1511">
        <v>7</v>
      </c>
      <c r="D1511" s="22">
        <v>39263</v>
      </c>
      <c r="E1511">
        <v>0</v>
      </c>
      <c r="F1511">
        <v>0</v>
      </c>
      <c r="G1511">
        <v>1.6287832745836901</v>
      </c>
      <c r="H1511">
        <v>2.0235344609372801</v>
      </c>
      <c r="I1511">
        <v>0</v>
      </c>
      <c r="J1511">
        <v>0</v>
      </c>
      <c r="K1511">
        <v>1.7052431492864699</v>
      </c>
      <c r="L1511">
        <v>1.71324350970537</v>
      </c>
      <c r="M1511">
        <v>0</v>
      </c>
      <c r="N1511">
        <v>0</v>
      </c>
      <c r="O1511">
        <v>0.43586855379793299</v>
      </c>
      <c r="P1511">
        <v>0.81861756559739396</v>
      </c>
      <c r="Q1511">
        <v>0</v>
      </c>
      <c r="R1511">
        <v>0</v>
      </c>
      <c r="S1511">
        <v>0</v>
      </c>
      <c r="T1511">
        <v>1.53055820809271E-2</v>
      </c>
      <c r="U1511">
        <v>0</v>
      </c>
      <c r="V1511">
        <v>0</v>
      </c>
      <c r="W1511">
        <v>1.12428685438164</v>
      </c>
      <c r="X1511">
        <v>1.1860046437290901</v>
      </c>
      <c r="Y1511">
        <v>0</v>
      </c>
      <c r="Z1511">
        <v>0.11890606420927501</v>
      </c>
      <c r="AA1511">
        <v>1.74816519220851</v>
      </c>
      <c r="AB1511">
        <v>3.0857281386551398</v>
      </c>
      <c r="AC1511">
        <v>0</v>
      </c>
      <c r="AD1511">
        <v>1.4693065296721199</v>
      </c>
      <c r="AE1511">
        <v>5.3934789781351897</v>
      </c>
      <c r="AF1511">
        <v>4.4071449173711201</v>
      </c>
      <c r="AG1511">
        <v>0</v>
      </c>
      <c r="AH1511">
        <v>0.15085231558304399</v>
      </c>
      <c r="AI1511">
        <v>3.7130638354489598</v>
      </c>
      <c r="AJ1511">
        <v>2.5286354045275399</v>
      </c>
      <c r="AK1511">
        <v>0</v>
      </c>
      <c r="AL1511">
        <v>0</v>
      </c>
      <c r="AM1511">
        <v>1.1225784142308199</v>
      </c>
      <c r="AN1511">
        <v>1.0566277637383299</v>
      </c>
      <c r="AO1511">
        <v>0</v>
      </c>
      <c r="AP1511">
        <v>1.1942675159235701</v>
      </c>
      <c r="AQ1511">
        <v>4.6875</v>
      </c>
      <c r="AR1511">
        <v>3.4957084945397598</v>
      </c>
      <c r="AS1511">
        <v>0</v>
      </c>
      <c r="AT1511">
        <v>0</v>
      </c>
      <c r="AU1511">
        <v>1.2567196045760201</v>
      </c>
      <c r="AV1511">
        <v>1.40206159905475</v>
      </c>
      <c r="AW1511">
        <v>0</v>
      </c>
      <c r="AX1511">
        <v>0</v>
      </c>
      <c r="AY1511">
        <v>0.94996833438885397</v>
      </c>
      <c r="AZ1511">
        <v>0.94892120617158005</v>
      </c>
      <c r="BA1511">
        <v>0</v>
      </c>
      <c r="BB1511">
        <v>0</v>
      </c>
      <c r="BC1511">
        <v>5.0216311609727698E-2</v>
      </c>
      <c r="BD1511">
        <v>0.59072153612357503</v>
      </c>
      <c r="BE1511">
        <v>0</v>
      </c>
      <c r="BF1511">
        <v>5.33344636890416E-2</v>
      </c>
      <c r="BG1511">
        <v>0.71469436189623403</v>
      </c>
      <c r="BH1511">
        <v>0.87243983241344802</v>
      </c>
      <c r="BI1511">
        <v>0</v>
      </c>
      <c r="BJ1511">
        <v>0</v>
      </c>
      <c r="BK1511">
        <v>0</v>
      </c>
      <c r="BL1511">
        <v>0.16074405544081999</v>
      </c>
    </row>
    <row r="1512" spans="1:64" x14ac:dyDescent="0.25">
      <c r="A1512" s="15" t="str">
        <f t="shared" si="46"/>
        <v xml:space="preserve">  CLD [NCL+DQ] / [Capital + ALLL]--39263</v>
      </c>
      <c r="B1512" s="15" t="str">
        <f t="shared" si="47"/>
        <v xml:space="preserve">  CLD [NCL+DQ] / [Capital + ALLL]</v>
      </c>
      <c r="C1512">
        <v>8</v>
      </c>
      <c r="D1512" s="22">
        <v>39263</v>
      </c>
      <c r="E1512">
        <v>0</v>
      </c>
      <c r="F1512">
        <v>0</v>
      </c>
      <c r="G1512">
        <v>1.29763319016723</v>
      </c>
      <c r="H1512">
        <v>2.7773824951711301</v>
      </c>
      <c r="I1512">
        <v>0</v>
      </c>
      <c r="J1512">
        <v>0</v>
      </c>
      <c r="K1512">
        <v>2.37889793739238</v>
      </c>
      <c r="L1512">
        <v>2.4948186752589998</v>
      </c>
      <c r="M1512">
        <v>0</v>
      </c>
      <c r="N1512">
        <v>0</v>
      </c>
      <c r="O1512">
        <v>1.2996250987186899</v>
      </c>
      <c r="P1512">
        <v>1.5629185153960801</v>
      </c>
      <c r="Q1512">
        <v>0</v>
      </c>
      <c r="R1512">
        <v>0</v>
      </c>
      <c r="S1512">
        <v>5.65610859728507E-2</v>
      </c>
      <c r="T1512">
        <v>0.22694502352100501</v>
      </c>
      <c r="U1512">
        <v>0</v>
      </c>
      <c r="V1512">
        <v>0</v>
      </c>
      <c r="W1512">
        <v>3.7579770181372498</v>
      </c>
      <c r="X1512">
        <v>3.1726183227549098</v>
      </c>
      <c r="Y1512">
        <v>0</v>
      </c>
      <c r="Z1512">
        <v>0</v>
      </c>
      <c r="AA1512">
        <v>2.2307216839239801</v>
      </c>
      <c r="AB1512">
        <v>1.65182460086134</v>
      </c>
      <c r="AC1512">
        <v>0</v>
      </c>
      <c r="AD1512">
        <v>0</v>
      </c>
      <c r="AE1512">
        <v>0</v>
      </c>
      <c r="AF1512">
        <v>1.8821458911322899</v>
      </c>
      <c r="AG1512">
        <v>0</v>
      </c>
      <c r="AH1512">
        <v>0</v>
      </c>
      <c r="AI1512">
        <v>0.16248318289878499</v>
      </c>
      <c r="AJ1512">
        <v>2.2225722824304399</v>
      </c>
      <c r="AK1512">
        <v>0</v>
      </c>
      <c r="AL1512">
        <v>0.48513229242315298</v>
      </c>
      <c r="AM1512">
        <v>2.88978494646364</v>
      </c>
      <c r="AN1512">
        <v>3.7058016093189501</v>
      </c>
      <c r="AO1512">
        <v>0</v>
      </c>
      <c r="AP1512">
        <v>0</v>
      </c>
      <c r="AQ1512">
        <v>0</v>
      </c>
      <c r="AR1512">
        <v>1.4336858076799499</v>
      </c>
      <c r="AS1512">
        <v>0</v>
      </c>
      <c r="AT1512">
        <v>0</v>
      </c>
      <c r="AU1512">
        <v>4.4713291702767997</v>
      </c>
      <c r="AV1512">
        <v>3.5843399278791601</v>
      </c>
      <c r="AW1512">
        <v>0</v>
      </c>
      <c r="AX1512">
        <v>0</v>
      </c>
      <c r="AY1512">
        <v>1.6796875</v>
      </c>
      <c r="AZ1512">
        <v>1.6838154126223299</v>
      </c>
      <c r="BA1512">
        <v>0</v>
      </c>
      <c r="BB1512">
        <v>0</v>
      </c>
      <c r="BC1512">
        <v>2.11372803563905</v>
      </c>
      <c r="BD1512">
        <v>2.3905783520889901</v>
      </c>
      <c r="BE1512">
        <v>0</v>
      </c>
      <c r="BF1512">
        <v>0</v>
      </c>
      <c r="BG1512">
        <v>1.1767613242605901</v>
      </c>
      <c r="BH1512">
        <v>2.17035282272691</v>
      </c>
      <c r="BI1512">
        <v>0</v>
      </c>
      <c r="BJ1512">
        <v>1.29763319016723</v>
      </c>
      <c r="BK1512">
        <v>8.3995113011606595</v>
      </c>
      <c r="BL1512">
        <v>6.4004428030908898</v>
      </c>
    </row>
    <row r="1513" spans="1:64" x14ac:dyDescent="0.25">
      <c r="A1513" s="15" t="str">
        <f t="shared" si="46"/>
        <v xml:space="preserve">  CRE [NCL+DQ] / [Capital + ALLL]--39263</v>
      </c>
      <c r="B1513" s="15" t="str">
        <f t="shared" si="47"/>
        <v xml:space="preserve">  CRE [NCL+DQ] / [Capital + ALLL]</v>
      </c>
      <c r="C1513">
        <v>9</v>
      </c>
      <c r="D1513" s="22">
        <v>39263</v>
      </c>
      <c r="E1513">
        <v>0</v>
      </c>
      <c r="F1513">
        <v>1.3691322901849201</v>
      </c>
      <c r="G1513">
        <v>5.9445328483746298</v>
      </c>
      <c r="H1513">
        <v>5.2655421478226403</v>
      </c>
      <c r="I1513">
        <v>0</v>
      </c>
      <c r="J1513">
        <v>2.4664647338814398</v>
      </c>
      <c r="K1513">
        <v>8.8586889956217405</v>
      </c>
      <c r="L1513">
        <v>6.0850420895160102</v>
      </c>
      <c r="M1513">
        <v>0</v>
      </c>
      <c r="N1513">
        <v>1.56448202959831</v>
      </c>
      <c r="O1513">
        <v>5.8108464735765697</v>
      </c>
      <c r="P1513">
        <v>4.1368225798587597</v>
      </c>
      <c r="Q1513">
        <v>0.46541693600517098</v>
      </c>
      <c r="R1513">
        <v>4.75641585233907</v>
      </c>
      <c r="S1513">
        <v>12.312778615472199</v>
      </c>
      <c r="T1513">
        <v>7.6587808118916296</v>
      </c>
      <c r="U1513">
        <v>0</v>
      </c>
      <c r="V1513">
        <v>3.67894186917859</v>
      </c>
      <c r="W1513">
        <v>11.162035734848899</v>
      </c>
      <c r="X1513">
        <v>7.5292388601649396</v>
      </c>
      <c r="Y1513">
        <v>0</v>
      </c>
      <c r="Z1513">
        <v>1.56448202959831</v>
      </c>
      <c r="AA1513">
        <v>7.2540167353682801</v>
      </c>
      <c r="AB1513">
        <v>4.3509914113421502</v>
      </c>
      <c r="AC1513">
        <v>0</v>
      </c>
      <c r="AD1513">
        <v>0.599452812947739</v>
      </c>
      <c r="AE1513">
        <v>3.2227410456401202</v>
      </c>
      <c r="AF1513">
        <v>3.0647335415677701</v>
      </c>
      <c r="AG1513">
        <v>0</v>
      </c>
      <c r="AH1513">
        <v>0.113036925395629</v>
      </c>
      <c r="AI1513">
        <v>2.0610606723287099</v>
      </c>
      <c r="AJ1513">
        <v>3.63734670603912</v>
      </c>
      <c r="AK1513">
        <v>1.9950141369665899</v>
      </c>
      <c r="AL1513">
        <v>6.18683155345032</v>
      </c>
      <c r="AM1513">
        <v>10.3431130191024</v>
      </c>
      <c r="AN1513">
        <v>8.3598601393085907</v>
      </c>
      <c r="AO1513">
        <v>0</v>
      </c>
      <c r="AP1513">
        <v>0.59319799630898995</v>
      </c>
      <c r="AQ1513">
        <v>4.1858815182688902</v>
      </c>
      <c r="AR1513">
        <v>3.79577534509361</v>
      </c>
      <c r="AS1513">
        <v>0.100963651279913</v>
      </c>
      <c r="AT1513">
        <v>3.5639790117205101</v>
      </c>
      <c r="AU1513">
        <v>11.1120741486373</v>
      </c>
      <c r="AV1513">
        <v>7.4941315252495802</v>
      </c>
      <c r="AW1513">
        <v>0</v>
      </c>
      <c r="AX1513">
        <v>3.3008340185598501</v>
      </c>
      <c r="AY1513">
        <v>8.4287606138505904</v>
      </c>
      <c r="AZ1513">
        <v>5.9005524742966502</v>
      </c>
      <c r="BA1513">
        <v>0</v>
      </c>
      <c r="BB1513">
        <v>1.63934426229508</v>
      </c>
      <c r="BC1513">
        <v>7.4775923658817396</v>
      </c>
      <c r="BD1513">
        <v>5.2651786406522598</v>
      </c>
      <c r="BE1513">
        <v>0.20289991986848799</v>
      </c>
      <c r="BF1513">
        <v>3.41351439369343</v>
      </c>
      <c r="BG1513">
        <v>9.1479547116973592</v>
      </c>
      <c r="BH1513">
        <v>6.8500402258946496</v>
      </c>
      <c r="BI1513">
        <v>0.53853921238640201</v>
      </c>
      <c r="BJ1513">
        <v>6.8635011567698596</v>
      </c>
      <c r="BK1513">
        <v>16.106412202703702</v>
      </c>
      <c r="BL1513">
        <v>10.3819993227561</v>
      </c>
    </row>
    <row r="1514" spans="1:64" x14ac:dyDescent="0.25">
      <c r="A1514" s="15" t="str">
        <f t="shared" si="46"/>
        <v xml:space="preserve">  Res RE [NCL+DQ] / [Capital + ALLL]--39263</v>
      </c>
      <c r="B1514" s="15" t="str">
        <f t="shared" si="47"/>
        <v xml:space="preserve">  Res RE [NCL+DQ] / [Capital + ALLL]</v>
      </c>
      <c r="C1514">
        <v>10</v>
      </c>
      <c r="D1514" s="22">
        <v>39263</v>
      </c>
      <c r="E1514">
        <v>9.7489641725566706E-2</v>
      </c>
      <c r="F1514">
        <v>1.01170402697877</v>
      </c>
      <c r="G1514">
        <v>2.8690137765143202</v>
      </c>
      <c r="H1514">
        <v>2.3428887863940502</v>
      </c>
      <c r="I1514">
        <v>0</v>
      </c>
      <c r="J1514">
        <v>1.08868224087095</v>
      </c>
      <c r="K1514">
        <v>4.2449757218184399</v>
      </c>
      <c r="L1514">
        <v>2.9519269592074302</v>
      </c>
      <c r="M1514">
        <v>7.1705148429657306E-2</v>
      </c>
      <c r="N1514">
        <v>1.4994262399592</v>
      </c>
      <c r="O1514">
        <v>4.2833766483780904</v>
      </c>
      <c r="P1514">
        <v>2.9863866458870301</v>
      </c>
      <c r="Q1514">
        <v>3.9977702994515498</v>
      </c>
      <c r="R1514">
        <v>6.45156842154746</v>
      </c>
      <c r="S1514">
        <v>10.182014305800999</v>
      </c>
      <c r="T1514">
        <v>6.8875614407899102</v>
      </c>
      <c r="U1514">
        <v>4.3436553872235599E-2</v>
      </c>
      <c r="V1514">
        <v>1.4846919251739501</v>
      </c>
      <c r="W1514">
        <v>4.5635566849471898</v>
      </c>
      <c r="X1514">
        <v>3.3117725451407898</v>
      </c>
      <c r="Y1514">
        <v>0</v>
      </c>
      <c r="Z1514">
        <v>0.65072853303154599</v>
      </c>
      <c r="AA1514">
        <v>2.4483333535057699</v>
      </c>
      <c r="AB1514">
        <v>2.0025205973351299</v>
      </c>
      <c r="AC1514">
        <v>0</v>
      </c>
      <c r="AD1514">
        <v>0.44177537809968198</v>
      </c>
      <c r="AE1514">
        <v>1.4319598471558499</v>
      </c>
      <c r="AF1514">
        <v>1.18335923913228</v>
      </c>
      <c r="AG1514">
        <v>0</v>
      </c>
      <c r="AH1514">
        <v>0.31097290093291902</v>
      </c>
      <c r="AI1514">
        <v>0.98050997880204704</v>
      </c>
      <c r="AJ1514">
        <v>1.12000495327861</v>
      </c>
      <c r="AK1514">
        <v>2.3307929303521502</v>
      </c>
      <c r="AL1514">
        <v>5.1444814669858303</v>
      </c>
      <c r="AM1514">
        <v>9.3678973220851596</v>
      </c>
      <c r="AN1514">
        <v>6.2561239850449404</v>
      </c>
      <c r="AO1514">
        <v>0</v>
      </c>
      <c r="AP1514">
        <v>0.747896540978498</v>
      </c>
      <c r="AQ1514">
        <v>2.2380106571936098</v>
      </c>
      <c r="AR1514">
        <v>2.1895696972998802</v>
      </c>
      <c r="AS1514">
        <v>0.116291420165217</v>
      </c>
      <c r="AT1514">
        <v>1.2466764334684699</v>
      </c>
      <c r="AU1514">
        <v>4.0181480449051401</v>
      </c>
      <c r="AV1514">
        <v>2.6881920026023098</v>
      </c>
      <c r="AW1514">
        <v>2.6706772399963499</v>
      </c>
      <c r="AX1514">
        <v>6.0828680575962402</v>
      </c>
      <c r="AY1514">
        <v>10.171274038461499</v>
      </c>
      <c r="AZ1514">
        <v>7.0810192620580201</v>
      </c>
      <c r="BA1514">
        <v>0</v>
      </c>
      <c r="BB1514">
        <v>0.82041556728232201</v>
      </c>
      <c r="BC1514">
        <v>2.4326832888591499</v>
      </c>
      <c r="BD1514">
        <v>2.1116988684335598</v>
      </c>
      <c r="BE1514">
        <v>0</v>
      </c>
      <c r="BF1514">
        <v>0.57168182745310003</v>
      </c>
      <c r="BG1514">
        <v>2.6941722741943801</v>
      </c>
      <c r="BH1514">
        <v>2.47199801473091</v>
      </c>
      <c r="BI1514">
        <v>0</v>
      </c>
      <c r="BJ1514">
        <v>1.6156594686965999</v>
      </c>
      <c r="BK1514">
        <v>4.29981492905614</v>
      </c>
      <c r="BL1514">
        <v>2.8651950936277899</v>
      </c>
    </row>
    <row r="1515" spans="1:64" x14ac:dyDescent="0.25">
      <c r="A1515" s="15" t="str">
        <f t="shared" si="46"/>
        <v xml:space="preserve">  C&amp;I [NCL+DQ] / [Capital + ALLL]--39263</v>
      </c>
      <c r="B1515" s="15" t="str">
        <f t="shared" si="47"/>
        <v xml:space="preserve">  C&amp;I [NCL+DQ] / [Capital + ALLL]</v>
      </c>
      <c r="C1515">
        <v>11</v>
      </c>
      <c r="D1515" s="22">
        <v>39263</v>
      </c>
      <c r="E1515">
        <v>0.579658605974395</v>
      </c>
      <c r="F1515">
        <v>1.6685751676754501</v>
      </c>
      <c r="G1515">
        <v>3.2353980470399599</v>
      </c>
      <c r="H1515">
        <v>3.1249206598216701</v>
      </c>
      <c r="I1515">
        <v>0.38147764666559297</v>
      </c>
      <c r="J1515">
        <v>1.9050444125838399</v>
      </c>
      <c r="K1515">
        <v>4.6515657809795998</v>
      </c>
      <c r="L1515">
        <v>3.50094072763609</v>
      </c>
      <c r="M1515">
        <v>3.2296264398751197E-2</v>
      </c>
      <c r="N1515">
        <v>0.78764965343415205</v>
      </c>
      <c r="O1515">
        <v>2.6118357563116801</v>
      </c>
      <c r="P1515">
        <v>2.0624563791339798</v>
      </c>
      <c r="Q1515">
        <v>0.30779124953533399</v>
      </c>
      <c r="R1515">
        <v>2.718299601424</v>
      </c>
      <c r="S1515">
        <v>4.4742642047062802</v>
      </c>
      <c r="T1515">
        <v>3.6246515452607602</v>
      </c>
      <c r="U1515">
        <v>0.39766937702499999</v>
      </c>
      <c r="V1515">
        <v>2.0382642030042701</v>
      </c>
      <c r="W1515">
        <v>4.8832235735477596</v>
      </c>
      <c r="X1515">
        <v>3.6191955171957799</v>
      </c>
      <c r="Y1515">
        <v>0.72409052261584606</v>
      </c>
      <c r="Z1515">
        <v>1.8404907975460101</v>
      </c>
      <c r="AA1515">
        <v>3.31846968522607</v>
      </c>
      <c r="AB1515">
        <v>3.6761169692631501</v>
      </c>
      <c r="AC1515">
        <v>0.38132779263615402</v>
      </c>
      <c r="AD1515">
        <v>2.0084747387997699</v>
      </c>
      <c r="AE1515">
        <v>6.6436849932943902</v>
      </c>
      <c r="AF1515">
        <v>4.4345507729738998</v>
      </c>
      <c r="AG1515">
        <v>1.17324990222917E-2</v>
      </c>
      <c r="AH1515">
        <v>1.2443095599392999</v>
      </c>
      <c r="AI1515">
        <v>2.65031658232934</v>
      </c>
      <c r="AJ1515">
        <v>2.77857603331949</v>
      </c>
      <c r="AK1515">
        <v>0.61254518120461898</v>
      </c>
      <c r="AL1515">
        <v>2.0374002914580598</v>
      </c>
      <c r="AM1515">
        <v>4.8963840079425198</v>
      </c>
      <c r="AN1515">
        <v>3.5851659057458098</v>
      </c>
      <c r="AO1515">
        <v>0.26714158504007102</v>
      </c>
      <c r="AP1515">
        <v>1.6767189384801</v>
      </c>
      <c r="AQ1515">
        <v>4.9241482218353596</v>
      </c>
      <c r="AR1515">
        <v>3.4172370913374102</v>
      </c>
      <c r="AS1515">
        <v>0.618638865018724</v>
      </c>
      <c r="AT1515">
        <v>2.0664359268338601</v>
      </c>
      <c r="AU1515">
        <v>4.52602311345023</v>
      </c>
      <c r="AV1515">
        <v>3.4398630375085899</v>
      </c>
      <c r="AW1515">
        <v>0.37523452157598502</v>
      </c>
      <c r="AX1515">
        <v>2.0355710907782498</v>
      </c>
      <c r="AY1515">
        <v>4.5184227537168704</v>
      </c>
      <c r="AZ1515">
        <v>3.6202102061995598</v>
      </c>
      <c r="BA1515">
        <v>1.0681692135399501</v>
      </c>
      <c r="BB1515">
        <v>3.2273587629527398</v>
      </c>
      <c r="BC1515">
        <v>9.4104946132798908</v>
      </c>
      <c r="BD1515">
        <v>6.4038733049606202</v>
      </c>
      <c r="BE1515">
        <v>0.40503722485800803</v>
      </c>
      <c r="BF1515">
        <v>1.4238125086264699</v>
      </c>
      <c r="BG1515">
        <v>3.1310131895870099</v>
      </c>
      <c r="BH1515">
        <v>2.5573873888081202</v>
      </c>
      <c r="BI1515">
        <v>0.35236976603917303</v>
      </c>
      <c r="BJ1515">
        <v>2.0368303571428599</v>
      </c>
      <c r="BK1515">
        <v>4.2782886845261903</v>
      </c>
      <c r="BL1515">
        <v>3.8998415597310898</v>
      </c>
    </row>
    <row r="1516" spans="1:64" x14ac:dyDescent="0.25">
      <c r="A1516" s="15" t="str">
        <f t="shared" si="46"/>
        <v xml:space="preserve">  Ind [NCL+DQ] / [Capital + ALLL]--39263</v>
      </c>
      <c r="B1516" s="15" t="str">
        <f t="shared" si="47"/>
        <v xml:space="preserve">  Ind [NCL+DQ] / [Capital + ALLL]</v>
      </c>
      <c r="C1516">
        <v>12</v>
      </c>
      <c r="D1516" s="22">
        <v>39263</v>
      </c>
      <c r="E1516">
        <v>0.253324889170361</v>
      </c>
      <c r="F1516">
        <v>0.76565080318270495</v>
      </c>
      <c r="G1516">
        <v>1.49823632531104</v>
      </c>
      <c r="H1516">
        <v>1.0834848920422899</v>
      </c>
      <c r="I1516">
        <v>0.161386720945663</v>
      </c>
      <c r="J1516">
        <v>0.699054220760148</v>
      </c>
      <c r="K1516">
        <v>1.6545647370424901</v>
      </c>
      <c r="L1516">
        <v>1.2342055210318801</v>
      </c>
      <c r="M1516">
        <v>5.6911440849217697E-2</v>
      </c>
      <c r="N1516">
        <v>0.44424297370806898</v>
      </c>
      <c r="O1516">
        <v>1.41591889057219</v>
      </c>
      <c r="P1516">
        <v>1.09691488228402</v>
      </c>
      <c r="Q1516">
        <v>0.18358594761577701</v>
      </c>
      <c r="R1516">
        <v>1.103802974258</v>
      </c>
      <c r="S1516">
        <v>2.2802695657227998</v>
      </c>
      <c r="T1516">
        <v>1.5022147837478099</v>
      </c>
      <c r="U1516">
        <v>0.132319819745147</v>
      </c>
      <c r="V1516">
        <v>0.62269689091174596</v>
      </c>
      <c r="W1516">
        <v>1.65275999818982</v>
      </c>
      <c r="X1516">
        <v>1.1426860743068401</v>
      </c>
      <c r="Y1516">
        <v>0.23037895410565501</v>
      </c>
      <c r="Z1516">
        <v>0.78963150529752801</v>
      </c>
      <c r="AA1516">
        <v>1.5894948107529501</v>
      </c>
      <c r="AB1516">
        <v>1.32466040760879</v>
      </c>
      <c r="AC1516">
        <v>0.348360714727803</v>
      </c>
      <c r="AD1516">
        <v>0.87296724038615403</v>
      </c>
      <c r="AE1516">
        <v>1.7346892494298201</v>
      </c>
      <c r="AF1516">
        <v>1.60755045412173</v>
      </c>
      <c r="AG1516">
        <v>5.6574004547814499E-2</v>
      </c>
      <c r="AH1516">
        <v>0.42824074074074098</v>
      </c>
      <c r="AI1516">
        <v>1.54233479285246</v>
      </c>
      <c r="AJ1516">
        <v>1.64441284369679</v>
      </c>
      <c r="AK1516">
        <v>0.224624503142523</v>
      </c>
      <c r="AL1516">
        <v>0.73364547946171099</v>
      </c>
      <c r="AM1516">
        <v>1.59121629235936</v>
      </c>
      <c r="AN1516">
        <v>1.2960586779384899</v>
      </c>
      <c r="AO1516">
        <v>0.27926460321154301</v>
      </c>
      <c r="AP1516">
        <v>0.84536082474226804</v>
      </c>
      <c r="AQ1516">
        <v>1.76923808617902</v>
      </c>
      <c r="AR1516">
        <v>1.3541466454064099</v>
      </c>
      <c r="AS1516">
        <v>0.12638606334890901</v>
      </c>
      <c r="AT1516">
        <v>0.51669424927531604</v>
      </c>
      <c r="AU1516">
        <v>1.3188623765787599</v>
      </c>
      <c r="AV1516">
        <v>0.93334711941159498</v>
      </c>
      <c r="AW1516">
        <v>0.51935788479697798</v>
      </c>
      <c r="AX1516">
        <v>1.2928248222365899</v>
      </c>
      <c r="AY1516">
        <v>2.7007138126425798</v>
      </c>
      <c r="AZ1516">
        <v>1.8233598906875299</v>
      </c>
      <c r="BA1516">
        <v>4.5333323566096498E-2</v>
      </c>
      <c r="BB1516">
        <v>0.49086446686664897</v>
      </c>
      <c r="BC1516">
        <v>1.2807099475186301</v>
      </c>
      <c r="BD1516">
        <v>1.1422163811389101</v>
      </c>
      <c r="BE1516">
        <v>0.33120395729830399</v>
      </c>
      <c r="BF1516">
        <v>0.75219138402766605</v>
      </c>
      <c r="BG1516">
        <v>1.4906443054920699</v>
      </c>
      <c r="BH1516">
        <v>1.9369159702273999</v>
      </c>
      <c r="BI1516">
        <v>1.1347303124290799E-2</v>
      </c>
      <c r="BJ1516">
        <v>0.14178912090744999</v>
      </c>
      <c r="BK1516">
        <v>0.65558873166298803</v>
      </c>
      <c r="BL1516">
        <v>0.46269842142741702</v>
      </c>
    </row>
    <row r="1517" spans="1:64" x14ac:dyDescent="0.25">
      <c r="A1517" s="15" t="str">
        <f t="shared" si="46"/>
        <v xml:space="preserve">  OREO / [Capital + ALLL]--39263</v>
      </c>
      <c r="B1517" s="15" t="str">
        <f t="shared" si="47"/>
        <v xml:space="preserve">  OREO / [Capital + ALLL]</v>
      </c>
      <c r="C1517">
        <v>13</v>
      </c>
      <c r="D1517" s="22">
        <v>39263</v>
      </c>
      <c r="E1517">
        <v>0</v>
      </c>
      <c r="F1517">
        <v>0</v>
      </c>
      <c r="G1517">
        <v>0.61634955928471602</v>
      </c>
      <c r="H1517">
        <v>0.56308845613075398</v>
      </c>
      <c r="I1517">
        <v>0</v>
      </c>
      <c r="J1517">
        <v>0</v>
      </c>
      <c r="K1517">
        <v>1.4713109994174001</v>
      </c>
      <c r="L1517">
        <v>1.3355804844897601</v>
      </c>
      <c r="M1517">
        <v>0</v>
      </c>
      <c r="N1517">
        <v>0</v>
      </c>
      <c r="O1517">
        <v>1.20330647692791</v>
      </c>
      <c r="P1517">
        <v>1.12687329375071</v>
      </c>
      <c r="Q1517">
        <v>0.80370660648947601</v>
      </c>
      <c r="R1517">
        <v>1.2977916201860999</v>
      </c>
      <c r="S1517">
        <v>2.5655222460887601</v>
      </c>
      <c r="T1517">
        <v>2.5471524282480802</v>
      </c>
      <c r="U1517">
        <v>0</v>
      </c>
      <c r="V1517">
        <v>0</v>
      </c>
      <c r="W1517">
        <v>2.3554511414861099</v>
      </c>
      <c r="X1517">
        <v>1.7853951526438201</v>
      </c>
      <c r="Y1517">
        <v>0</v>
      </c>
      <c r="Z1517">
        <v>0</v>
      </c>
      <c r="AA1517">
        <v>0.25374866587518102</v>
      </c>
      <c r="AB1517">
        <v>0.62231491699022101</v>
      </c>
      <c r="AC1517">
        <v>0</v>
      </c>
      <c r="AD1517">
        <v>0</v>
      </c>
      <c r="AE1517">
        <v>0</v>
      </c>
      <c r="AF1517">
        <v>0.426191812180581</v>
      </c>
      <c r="AG1517">
        <v>0</v>
      </c>
      <c r="AH1517">
        <v>0</v>
      </c>
      <c r="AI1517">
        <v>0.14374878330268601</v>
      </c>
      <c r="AJ1517">
        <v>1.0186519257115001</v>
      </c>
      <c r="AK1517">
        <v>0</v>
      </c>
      <c r="AL1517">
        <v>0.59984912417099301</v>
      </c>
      <c r="AM1517">
        <v>2.0186028792421902</v>
      </c>
      <c r="AN1517">
        <v>1.5421573666285999</v>
      </c>
      <c r="AO1517">
        <v>0</v>
      </c>
      <c r="AP1517">
        <v>0</v>
      </c>
      <c r="AQ1517">
        <v>0.244533947065593</v>
      </c>
      <c r="AR1517">
        <v>0.75589336657240402</v>
      </c>
      <c r="AS1517">
        <v>0</v>
      </c>
      <c r="AT1517">
        <v>0</v>
      </c>
      <c r="AU1517">
        <v>1.7344650258082499</v>
      </c>
      <c r="AV1517">
        <v>1.4990780834201201</v>
      </c>
      <c r="AW1517">
        <v>0</v>
      </c>
      <c r="AX1517">
        <v>0.203962703962704</v>
      </c>
      <c r="AY1517">
        <v>2.51436781609195</v>
      </c>
      <c r="AZ1517">
        <v>2.2552352868979799</v>
      </c>
      <c r="BA1517">
        <v>0</v>
      </c>
      <c r="BB1517">
        <v>0</v>
      </c>
      <c r="BC1517">
        <v>2.1381694845962</v>
      </c>
      <c r="BD1517">
        <v>1.4383273249517701</v>
      </c>
      <c r="BE1517">
        <v>0</v>
      </c>
      <c r="BF1517">
        <v>2.24564162207634E-2</v>
      </c>
      <c r="BG1517">
        <v>2.5983476994594801</v>
      </c>
      <c r="BH1517">
        <v>3.0064994602763702</v>
      </c>
      <c r="BI1517">
        <v>0</v>
      </c>
      <c r="BJ1517">
        <v>0</v>
      </c>
      <c r="BK1517">
        <v>2.82071200878626</v>
      </c>
      <c r="BL1517">
        <v>2.1131384339436501</v>
      </c>
    </row>
    <row r="1518" spans="1:64" x14ac:dyDescent="0.25">
      <c r="A1518" s="15" t="str">
        <f t="shared" si="46"/>
        <v>ROAA--39263</v>
      </c>
      <c r="B1518" s="15" t="str">
        <f t="shared" si="47"/>
        <v>ROAA</v>
      </c>
      <c r="C1518">
        <v>14</v>
      </c>
      <c r="D1518" s="22">
        <v>39263</v>
      </c>
      <c r="E1518">
        <v>1.05</v>
      </c>
      <c r="F1518">
        <v>1.36</v>
      </c>
      <c r="G1518">
        <v>1.7</v>
      </c>
      <c r="H1518">
        <v>1.3381481481481501</v>
      </c>
      <c r="I1518">
        <v>0.74</v>
      </c>
      <c r="J1518">
        <v>1.18</v>
      </c>
      <c r="K1518">
        <v>1.6</v>
      </c>
      <c r="L1518">
        <v>1.14807743658211</v>
      </c>
      <c r="M1518">
        <v>0.63</v>
      </c>
      <c r="N1518">
        <v>1.03</v>
      </c>
      <c r="O1518">
        <v>1.44</v>
      </c>
      <c r="P1518">
        <v>0.95372900180480402</v>
      </c>
      <c r="Q1518">
        <v>0.91</v>
      </c>
      <c r="R1518">
        <v>1.105</v>
      </c>
      <c r="S1518">
        <v>1.405</v>
      </c>
      <c r="T1518">
        <v>1.1045454545454501</v>
      </c>
      <c r="U1518">
        <v>0.63749999999999996</v>
      </c>
      <c r="V1518">
        <v>1.145</v>
      </c>
      <c r="W1518">
        <v>1.59</v>
      </c>
      <c r="X1518">
        <v>1.07862980769231</v>
      </c>
      <c r="Y1518">
        <v>1.05</v>
      </c>
      <c r="Z1518">
        <v>1.47</v>
      </c>
      <c r="AA1518">
        <v>1.845</v>
      </c>
      <c r="AB1518">
        <v>1.2510666666666701</v>
      </c>
      <c r="AC1518">
        <v>0.72</v>
      </c>
      <c r="AD1518">
        <v>1.0649999999999999</v>
      </c>
      <c r="AE1518">
        <v>1.5</v>
      </c>
      <c r="AF1518">
        <v>1.0154255319148899</v>
      </c>
      <c r="AG1518">
        <v>0.96499999999999997</v>
      </c>
      <c r="AH1518">
        <v>1.28</v>
      </c>
      <c r="AI1518">
        <v>2.0249999999999999</v>
      </c>
      <c r="AJ1518">
        <v>1.6749397590361399</v>
      </c>
      <c r="AK1518">
        <v>0.69499999999999995</v>
      </c>
      <c r="AL1518">
        <v>1.135</v>
      </c>
      <c r="AM1518">
        <v>1.44</v>
      </c>
      <c r="AN1518">
        <v>0.19750000000000001</v>
      </c>
      <c r="AO1518">
        <v>0.81</v>
      </c>
      <c r="AP1518">
        <v>1.2</v>
      </c>
      <c r="AQ1518">
        <v>1.6</v>
      </c>
      <c r="AR1518">
        <v>1.2267889908256899</v>
      </c>
      <c r="AS1518">
        <v>0.8</v>
      </c>
      <c r="AT1518">
        <v>1.22</v>
      </c>
      <c r="AU1518">
        <v>1.6125</v>
      </c>
      <c r="AV1518">
        <v>1.1929336734693901</v>
      </c>
      <c r="AW1518">
        <v>0.78</v>
      </c>
      <c r="AX1518">
        <v>1.17</v>
      </c>
      <c r="AY1518">
        <v>1.62</v>
      </c>
      <c r="AZ1518">
        <v>1.18333333333333</v>
      </c>
      <c r="BA1518">
        <v>0.44500000000000001</v>
      </c>
      <c r="BB1518">
        <v>1.02</v>
      </c>
      <c r="BC1518">
        <v>1.5149999999999999</v>
      </c>
      <c r="BD1518">
        <v>0.90418604651162804</v>
      </c>
      <c r="BE1518">
        <v>0.29499999999999998</v>
      </c>
      <c r="BF1518">
        <v>1.1200000000000001</v>
      </c>
      <c r="BG1518">
        <v>1.86</v>
      </c>
      <c r="BH1518">
        <v>0.21925925925925899</v>
      </c>
      <c r="BI1518">
        <v>0.28999999999999998</v>
      </c>
      <c r="BJ1518">
        <v>0.99</v>
      </c>
      <c r="BK1518">
        <v>1.46</v>
      </c>
      <c r="BL1518">
        <v>0.73</v>
      </c>
    </row>
    <row r="1519" spans="1:64" x14ac:dyDescent="0.25">
      <c r="A1519" s="15" t="str">
        <f t="shared" si="46"/>
        <v>NIM--39263</v>
      </c>
      <c r="B1519" s="15" t="str">
        <f t="shared" si="47"/>
        <v>NIM</v>
      </c>
      <c r="C1519">
        <v>15</v>
      </c>
      <c r="D1519" s="22">
        <v>39263</v>
      </c>
      <c r="E1519">
        <v>4.09</v>
      </c>
      <c r="F1519">
        <v>4.58</v>
      </c>
      <c r="G1519">
        <v>4.9800000000000004</v>
      </c>
      <c r="H1519">
        <v>4.6649382716049397</v>
      </c>
      <c r="I1519">
        <v>3.85</v>
      </c>
      <c r="J1519">
        <v>4.28</v>
      </c>
      <c r="K1519">
        <v>4.76</v>
      </c>
      <c r="L1519">
        <v>4.3449666221628798</v>
      </c>
      <c r="M1519">
        <v>3.6</v>
      </c>
      <c r="N1519">
        <v>4.09</v>
      </c>
      <c r="O1519">
        <v>4.67</v>
      </c>
      <c r="P1519">
        <v>4.15345598444876</v>
      </c>
      <c r="Q1519">
        <v>3.9649999999999999</v>
      </c>
      <c r="R1519">
        <v>4.41</v>
      </c>
      <c r="S1519">
        <v>4.7525000000000004</v>
      </c>
      <c r="T1519">
        <v>4.38681818181818</v>
      </c>
      <c r="U1519">
        <v>3.82</v>
      </c>
      <c r="V1519">
        <v>4.24</v>
      </c>
      <c r="W1519">
        <v>4.7225000000000001</v>
      </c>
      <c r="X1519">
        <v>4.2693028846153798</v>
      </c>
      <c r="Y1519">
        <v>4.5549999999999997</v>
      </c>
      <c r="Z1519">
        <v>4.88</v>
      </c>
      <c r="AA1519">
        <v>5.57</v>
      </c>
      <c r="AB1519">
        <v>5.1102666666666696</v>
      </c>
      <c r="AC1519">
        <v>3.7574999999999998</v>
      </c>
      <c r="AD1519">
        <v>4.16</v>
      </c>
      <c r="AE1519">
        <v>4.54</v>
      </c>
      <c r="AF1519">
        <v>4.1113829787234</v>
      </c>
      <c r="AG1519">
        <v>3.98</v>
      </c>
      <c r="AH1519">
        <v>4.51</v>
      </c>
      <c r="AI1519">
        <v>5.0049999999999999</v>
      </c>
      <c r="AJ1519">
        <v>5.1827710843373502</v>
      </c>
      <c r="AK1519">
        <v>3.5775000000000001</v>
      </c>
      <c r="AL1519">
        <v>3.87</v>
      </c>
      <c r="AM1519">
        <v>4.3250000000000002</v>
      </c>
      <c r="AN1519">
        <v>3.9234374999999999</v>
      </c>
      <c r="AO1519">
        <v>3.87</v>
      </c>
      <c r="AP1519">
        <v>4.26</v>
      </c>
      <c r="AQ1519">
        <v>4.7300000000000004</v>
      </c>
      <c r="AR1519">
        <v>4.3204892966360902</v>
      </c>
      <c r="AS1519">
        <v>3.8849999999999998</v>
      </c>
      <c r="AT1519">
        <v>4.3499999999999996</v>
      </c>
      <c r="AU1519">
        <v>4.7525000000000004</v>
      </c>
      <c r="AV1519">
        <v>4.3789285714285704</v>
      </c>
      <c r="AW1519">
        <v>3.78</v>
      </c>
      <c r="AX1519">
        <v>4.1900000000000004</v>
      </c>
      <c r="AY1519">
        <v>4.67</v>
      </c>
      <c r="AZ1519">
        <v>4.2197484276729602</v>
      </c>
      <c r="BA1519">
        <v>3.81</v>
      </c>
      <c r="BB1519">
        <v>4.3899999999999997</v>
      </c>
      <c r="BC1519">
        <v>4.91</v>
      </c>
      <c r="BD1519">
        <v>4.41</v>
      </c>
      <c r="BE1519">
        <v>3.6349999999999998</v>
      </c>
      <c r="BF1519">
        <v>4.0650000000000004</v>
      </c>
      <c r="BG1519">
        <v>5.0875000000000004</v>
      </c>
      <c r="BH1519">
        <v>5.1948148148148103</v>
      </c>
      <c r="BI1519">
        <v>3.93</v>
      </c>
      <c r="BJ1519">
        <v>4.3600000000000003</v>
      </c>
      <c r="BK1519">
        <v>4.78</v>
      </c>
      <c r="BL1519">
        <v>4.3647967479674801</v>
      </c>
    </row>
    <row r="1520" spans="1:64" x14ac:dyDescent="0.25">
      <c r="A1520" s="15" t="str">
        <f t="shared" si="46"/>
        <v>Provisions / Avg Assets--39263</v>
      </c>
      <c r="B1520" s="15" t="str">
        <f t="shared" si="47"/>
        <v>Provisions / Avg Assets</v>
      </c>
      <c r="C1520">
        <v>16</v>
      </c>
      <c r="D1520" s="22">
        <v>39263</v>
      </c>
      <c r="E1520">
        <v>0</v>
      </c>
      <c r="F1520">
        <v>0.08</v>
      </c>
      <c r="G1520">
        <v>0.18</v>
      </c>
      <c r="H1520">
        <v>0.16493827160493801</v>
      </c>
      <c r="I1520">
        <v>0</v>
      </c>
      <c r="J1520">
        <v>0.1</v>
      </c>
      <c r="K1520">
        <v>0.24</v>
      </c>
      <c r="L1520">
        <v>0.24188251001335101</v>
      </c>
      <c r="M1520">
        <v>0</v>
      </c>
      <c r="N1520">
        <v>0.09</v>
      </c>
      <c r="O1520">
        <v>0.21</v>
      </c>
      <c r="P1520">
        <v>0.18217964736915199</v>
      </c>
      <c r="Q1520">
        <v>6.5000000000000002E-2</v>
      </c>
      <c r="R1520">
        <v>0.12</v>
      </c>
      <c r="S1520">
        <v>0.17499999999999999</v>
      </c>
      <c r="T1520">
        <v>0.14409090909090899</v>
      </c>
      <c r="U1520">
        <v>0</v>
      </c>
      <c r="V1520">
        <v>0.11</v>
      </c>
      <c r="W1520">
        <v>0.26</v>
      </c>
      <c r="X1520">
        <v>0.24487980769230799</v>
      </c>
      <c r="Y1520">
        <v>0</v>
      </c>
      <c r="Z1520">
        <v>0.08</v>
      </c>
      <c r="AA1520">
        <v>0.25</v>
      </c>
      <c r="AB1520">
        <v>0.27146666666666702</v>
      </c>
      <c r="AC1520">
        <v>0</v>
      </c>
      <c r="AD1520">
        <v>0.105</v>
      </c>
      <c r="AE1520">
        <v>0.25</v>
      </c>
      <c r="AF1520">
        <v>0.33585106382978702</v>
      </c>
      <c r="AG1520">
        <v>0</v>
      </c>
      <c r="AH1520">
        <v>0.01</v>
      </c>
      <c r="AI1520">
        <v>0.17</v>
      </c>
      <c r="AJ1520">
        <v>0.50180722891566298</v>
      </c>
      <c r="AK1520">
        <v>0.01</v>
      </c>
      <c r="AL1520">
        <v>6.5000000000000002E-2</v>
      </c>
      <c r="AM1520">
        <v>0.155</v>
      </c>
      <c r="AN1520">
        <v>0.11031249999999999</v>
      </c>
      <c r="AO1520">
        <v>0</v>
      </c>
      <c r="AP1520">
        <v>0.06</v>
      </c>
      <c r="AQ1520">
        <v>0.17</v>
      </c>
      <c r="AR1520">
        <v>0.185810397553517</v>
      </c>
      <c r="AS1520">
        <v>1.7500000000000002E-2</v>
      </c>
      <c r="AT1520">
        <v>0.12</v>
      </c>
      <c r="AU1520">
        <v>0.24</v>
      </c>
      <c r="AV1520">
        <v>0.22005102040816299</v>
      </c>
      <c r="AW1520">
        <v>0</v>
      </c>
      <c r="AX1520">
        <v>7.0000000000000007E-2</v>
      </c>
      <c r="AY1520">
        <v>0.16</v>
      </c>
      <c r="AZ1520">
        <v>0.119433962264151</v>
      </c>
      <c r="BA1520">
        <v>0.03</v>
      </c>
      <c r="BB1520">
        <v>0.14000000000000001</v>
      </c>
      <c r="BC1520">
        <v>0.38</v>
      </c>
      <c r="BD1520">
        <v>0.34736434108527098</v>
      </c>
      <c r="BE1520">
        <v>0</v>
      </c>
      <c r="BF1520">
        <v>0.115</v>
      </c>
      <c r="BG1520">
        <v>0.59</v>
      </c>
      <c r="BH1520">
        <v>0.82074074074074099</v>
      </c>
      <c r="BI1520">
        <v>0.04</v>
      </c>
      <c r="BJ1520">
        <v>0.19</v>
      </c>
      <c r="BK1520">
        <v>0.35</v>
      </c>
      <c r="BL1520">
        <v>0.30869918699186999</v>
      </c>
    </row>
    <row r="1521" spans="1:64" x14ac:dyDescent="0.25">
      <c r="A1521" s="15" t="str">
        <f t="shared" si="46"/>
        <v>Negative Earners (last 4 qtrs)--39263</v>
      </c>
      <c r="B1521" s="15" t="str">
        <f t="shared" si="47"/>
        <v>Negative Earners (last 4 qtrs)</v>
      </c>
      <c r="C1521">
        <v>17</v>
      </c>
      <c r="D1521" s="22">
        <v>39263</v>
      </c>
      <c r="F1521">
        <v>3.7037037037037002</v>
      </c>
      <c r="H1521">
        <v>3</v>
      </c>
      <c r="J1521">
        <v>5.8977719528178199</v>
      </c>
      <c r="L1521">
        <v>45</v>
      </c>
      <c r="N1521">
        <v>6.8308613416791397</v>
      </c>
      <c r="P1521">
        <v>502</v>
      </c>
      <c r="R1521">
        <v>4.5454545454545503</v>
      </c>
      <c r="T1521">
        <v>1</v>
      </c>
      <c r="V1521">
        <v>7.5471698113207504</v>
      </c>
      <c r="X1521">
        <v>32</v>
      </c>
      <c r="Z1521">
        <v>2.6666666666666701</v>
      </c>
      <c r="AB1521">
        <v>2</v>
      </c>
      <c r="AD1521">
        <v>4.2553191489361701</v>
      </c>
      <c r="AF1521">
        <v>4</v>
      </c>
      <c r="AH1521">
        <v>2.4096385542168699</v>
      </c>
      <c r="AI1521"/>
      <c r="AJ1521">
        <v>2</v>
      </c>
      <c r="AK1521"/>
      <c r="AL1521">
        <v>6.25</v>
      </c>
      <c r="AN1521">
        <v>4</v>
      </c>
      <c r="AP1521">
        <v>4.5045045045045002</v>
      </c>
      <c r="AR1521">
        <v>15</v>
      </c>
      <c r="AT1521">
        <v>5.75</v>
      </c>
      <c r="AV1521">
        <v>23</v>
      </c>
      <c r="AX1521">
        <v>4.3478260869565197</v>
      </c>
      <c r="AZ1521">
        <v>7</v>
      </c>
      <c r="BB1521">
        <v>11.450381679389301</v>
      </c>
      <c r="BD1521">
        <v>15</v>
      </c>
      <c r="BF1521">
        <v>9.2592592592592595</v>
      </c>
      <c r="BH1521">
        <v>5</v>
      </c>
      <c r="BJ1521">
        <v>15.2</v>
      </c>
      <c r="BL1521">
        <v>19</v>
      </c>
    </row>
    <row r="1522" spans="1:64" x14ac:dyDescent="0.25">
      <c r="A1522" s="15" t="str">
        <f t="shared" si="46"/>
        <v>Noncore Funding / Liab--39263</v>
      </c>
      <c r="B1522" s="15" t="str">
        <f t="shared" si="47"/>
        <v>Noncore Funding / Liab</v>
      </c>
      <c r="C1522">
        <v>18</v>
      </c>
      <c r="D1522" s="22">
        <v>39263</v>
      </c>
      <c r="E1522">
        <v>14.618809700918501</v>
      </c>
      <c r="F1522">
        <v>20.441537203597701</v>
      </c>
      <c r="G1522">
        <v>26.1177742317393</v>
      </c>
      <c r="H1522">
        <v>21.3524088519294</v>
      </c>
      <c r="I1522">
        <v>13.250834330082901</v>
      </c>
      <c r="J1522">
        <v>19.8113750623633</v>
      </c>
      <c r="K1522">
        <v>29.1496586696483</v>
      </c>
      <c r="L1522">
        <v>22.738874861467799</v>
      </c>
      <c r="M1522">
        <v>16.2256480849165</v>
      </c>
      <c r="N1522">
        <v>24.1759891883775</v>
      </c>
      <c r="O1522">
        <v>34.199344768880799</v>
      </c>
      <c r="P1522">
        <v>27.008896440301399</v>
      </c>
      <c r="Q1522">
        <v>16.697781033092799</v>
      </c>
      <c r="R1522">
        <v>20.657337182400699</v>
      </c>
      <c r="S1522">
        <v>30.341337644451102</v>
      </c>
      <c r="T1522">
        <v>23.010550313786101</v>
      </c>
      <c r="U1522">
        <v>12.7984235723748</v>
      </c>
      <c r="V1522">
        <v>18.879524504605399</v>
      </c>
      <c r="W1522">
        <v>29.339995255274001</v>
      </c>
      <c r="X1522">
        <v>22.450633678164401</v>
      </c>
      <c r="Y1522">
        <v>15.054677609008101</v>
      </c>
      <c r="Z1522">
        <v>19.336209846802198</v>
      </c>
      <c r="AA1522">
        <v>25.3537676893325</v>
      </c>
      <c r="AB1522">
        <v>21.241828800908198</v>
      </c>
      <c r="AC1522">
        <v>12.8983470050695</v>
      </c>
      <c r="AD1522">
        <v>18.861204671969599</v>
      </c>
      <c r="AE1522">
        <v>27.2097253023565</v>
      </c>
      <c r="AF1522">
        <v>23.368430539905901</v>
      </c>
      <c r="AG1522">
        <v>16.700495134576599</v>
      </c>
      <c r="AH1522">
        <v>22.167361333760802</v>
      </c>
      <c r="AI1522">
        <v>30.913947229164901</v>
      </c>
      <c r="AJ1522">
        <v>26.2901325411949</v>
      </c>
      <c r="AK1522">
        <v>13.166832194284501</v>
      </c>
      <c r="AL1522">
        <v>21.9133701672508</v>
      </c>
      <c r="AM1522">
        <v>29.154511434084402</v>
      </c>
      <c r="AN1522">
        <v>23.624638881222701</v>
      </c>
      <c r="AO1522">
        <v>12.2393326916907</v>
      </c>
      <c r="AP1522">
        <v>18.2818023679928</v>
      </c>
      <c r="AQ1522">
        <v>25.8336752686503</v>
      </c>
      <c r="AR1522">
        <v>20.570649916389399</v>
      </c>
      <c r="AS1522">
        <v>14.598541421650401</v>
      </c>
      <c r="AT1522">
        <v>21.774808979973599</v>
      </c>
      <c r="AU1522">
        <v>33.185379195046401</v>
      </c>
      <c r="AV1522">
        <v>25.449491613055201</v>
      </c>
      <c r="AW1522">
        <v>12.1613523175797</v>
      </c>
      <c r="AX1522">
        <v>17.946049679703801</v>
      </c>
      <c r="AY1522">
        <v>25.285369084089101</v>
      </c>
      <c r="AZ1522">
        <v>20.049493597459101</v>
      </c>
      <c r="BA1522">
        <v>12.941556325516601</v>
      </c>
      <c r="BB1522">
        <v>20.065903256931701</v>
      </c>
      <c r="BC1522">
        <v>33.152153479209296</v>
      </c>
      <c r="BD1522">
        <v>24.312819530101599</v>
      </c>
      <c r="BE1522">
        <v>12.067643128705001</v>
      </c>
      <c r="BF1522">
        <v>18.723583850507001</v>
      </c>
      <c r="BG1522">
        <v>28.2132034576567</v>
      </c>
      <c r="BH1522">
        <v>23.512743130416499</v>
      </c>
      <c r="BI1522">
        <v>14.259284086338599</v>
      </c>
      <c r="BJ1522">
        <v>22.307082903995799</v>
      </c>
      <c r="BK1522">
        <v>34.294379411014397</v>
      </c>
      <c r="BL1522">
        <v>26.249946333963699</v>
      </c>
    </row>
    <row r="1523" spans="1:64" x14ac:dyDescent="0.25">
      <c r="A1523" s="15" t="str">
        <f t="shared" si="46"/>
        <v>Brokered Dep / Liab--39263</v>
      </c>
      <c r="B1523" s="15" t="str">
        <f t="shared" si="47"/>
        <v>Brokered Dep / Liab</v>
      </c>
      <c r="C1523">
        <v>19</v>
      </c>
      <c r="D1523" s="22">
        <v>39263</v>
      </c>
      <c r="E1523">
        <v>0</v>
      </c>
      <c r="F1523">
        <v>0</v>
      </c>
      <c r="G1523">
        <v>3.9982798893656102</v>
      </c>
      <c r="H1523">
        <v>3.19951670024831</v>
      </c>
      <c r="I1523">
        <v>0</v>
      </c>
      <c r="J1523">
        <v>0</v>
      </c>
      <c r="K1523">
        <v>4.6903977308064499</v>
      </c>
      <c r="L1523">
        <v>3.6939517218134901</v>
      </c>
      <c r="M1523">
        <v>0</v>
      </c>
      <c r="N1523">
        <v>0</v>
      </c>
      <c r="O1523">
        <v>3.4086575363627101</v>
      </c>
      <c r="P1523">
        <v>3.3121178395489101</v>
      </c>
      <c r="Q1523">
        <v>0</v>
      </c>
      <c r="R1523">
        <v>0</v>
      </c>
      <c r="S1523">
        <v>2.3859349204951901</v>
      </c>
      <c r="T1523">
        <v>2.2444835676496599</v>
      </c>
      <c r="U1523">
        <v>0</v>
      </c>
      <c r="V1523">
        <v>0</v>
      </c>
      <c r="W1523">
        <v>5.2074595622209596</v>
      </c>
      <c r="X1523">
        <v>4.1171865480594896</v>
      </c>
      <c r="Y1523">
        <v>0</v>
      </c>
      <c r="Z1523">
        <v>0</v>
      </c>
      <c r="AA1523">
        <v>3.2716472888594899</v>
      </c>
      <c r="AB1523">
        <v>2.4654502139549699</v>
      </c>
      <c r="AC1523">
        <v>0</v>
      </c>
      <c r="AD1523">
        <v>0</v>
      </c>
      <c r="AE1523">
        <v>3.5775087874251899</v>
      </c>
      <c r="AF1523">
        <v>3.6052525144852101</v>
      </c>
      <c r="AG1523">
        <v>0</v>
      </c>
      <c r="AH1523">
        <v>0</v>
      </c>
      <c r="AI1523">
        <v>4.0190394399355398</v>
      </c>
      <c r="AJ1523">
        <v>3.17946028123048</v>
      </c>
      <c r="AK1523">
        <v>0</v>
      </c>
      <c r="AL1523">
        <v>1.6736460413513901</v>
      </c>
      <c r="AM1523">
        <v>6.7322450338604396</v>
      </c>
      <c r="AN1523">
        <v>5.2774354110507904</v>
      </c>
      <c r="AO1523">
        <v>0</v>
      </c>
      <c r="AP1523">
        <v>0</v>
      </c>
      <c r="AQ1523">
        <v>2.70255661856116</v>
      </c>
      <c r="AR1523">
        <v>2.6351541411564599</v>
      </c>
      <c r="AS1523">
        <v>0</v>
      </c>
      <c r="AT1523">
        <v>1.2351891677073299</v>
      </c>
      <c r="AU1523">
        <v>7.9938571996538199</v>
      </c>
      <c r="AV1523">
        <v>5.50276526645046</v>
      </c>
      <c r="AW1523">
        <v>0</v>
      </c>
      <c r="AX1523">
        <v>0</v>
      </c>
      <c r="AY1523">
        <v>2.3082249749942299</v>
      </c>
      <c r="AZ1523">
        <v>2.1550176563442198</v>
      </c>
      <c r="BA1523">
        <v>0</v>
      </c>
      <c r="BB1523">
        <v>0.31889301779777002</v>
      </c>
      <c r="BC1523">
        <v>6.7018546613018097</v>
      </c>
      <c r="BD1523">
        <v>5.26539034527136</v>
      </c>
      <c r="BE1523">
        <v>0</v>
      </c>
      <c r="BF1523">
        <v>0</v>
      </c>
      <c r="BG1523">
        <v>2.2246981374409902</v>
      </c>
      <c r="BH1523">
        <v>2.3757956658639698</v>
      </c>
      <c r="BI1523">
        <v>0</v>
      </c>
      <c r="BJ1523">
        <v>1.8923051304176699</v>
      </c>
      <c r="BK1523">
        <v>11.2783084379694</v>
      </c>
      <c r="BL1523">
        <v>6.7480006165519804</v>
      </c>
    </row>
    <row r="1524" spans="1:64" x14ac:dyDescent="0.25">
      <c r="A1524" s="15" t="str">
        <f t="shared" si="46"/>
        <v>Liquid Assets / Assets--39263</v>
      </c>
      <c r="B1524" s="15" t="str">
        <f t="shared" si="47"/>
        <v>Liquid Assets / Assets</v>
      </c>
      <c r="C1524">
        <v>20</v>
      </c>
      <c r="D1524" s="22">
        <v>39263</v>
      </c>
      <c r="E1524">
        <v>7.1352072714630896</v>
      </c>
      <c r="F1524">
        <v>14.1742240135933</v>
      </c>
      <c r="G1524">
        <v>20.6805757722788</v>
      </c>
      <c r="H1524">
        <v>15.9947239104931</v>
      </c>
      <c r="I1524">
        <v>6.7428513431335597</v>
      </c>
      <c r="J1524">
        <v>12.237847380756699</v>
      </c>
      <c r="K1524">
        <v>20.901302866905699</v>
      </c>
      <c r="L1524">
        <v>14.955932568825499</v>
      </c>
      <c r="M1524">
        <v>7.4553218771108298</v>
      </c>
      <c r="N1524">
        <v>13.8797609574186</v>
      </c>
      <c r="O1524">
        <v>23.6287423561091</v>
      </c>
      <c r="P1524">
        <v>16.896060856860998</v>
      </c>
      <c r="Q1524">
        <v>14.681813145649</v>
      </c>
      <c r="R1524">
        <v>21.078394833789702</v>
      </c>
      <c r="S1524">
        <v>27.463173890180698</v>
      </c>
      <c r="T1524">
        <v>22.353865647568799</v>
      </c>
      <c r="U1524">
        <v>6.9811475885645597</v>
      </c>
      <c r="V1524">
        <v>11.925752921497001</v>
      </c>
      <c r="W1524">
        <v>20.5796794740622</v>
      </c>
      <c r="X1524">
        <v>14.8194765753782</v>
      </c>
      <c r="Y1524">
        <v>7.8232253330915702</v>
      </c>
      <c r="Z1524">
        <v>14.1742240135933</v>
      </c>
      <c r="AA1524">
        <v>21.596661209788401</v>
      </c>
      <c r="AB1524">
        <v>16.180284275233301</v>
      </c>
      <c r="AC1524">
        <v>4.1238756828296301</v>
      </c>
      <c r="AD1524">
        <v>8.4241741186500096</v>
      </c>
      <c r="AE1524">
        <v>15.350280970196099</v>
      </c>
      <c r="AF1524">
        <v>12.150396797862401</v>
      </c>
      <c r="AG1524">
        <v>5.3624290174893998</v>
      </c>
      <c r="AH1524">
        <v>10.681512191258699</v>
      </c>
      <c r="AI1524">
        <v>19.1897936216589</v>
      </c>
      <c r="AJ1524">
        <v>15.3298558261358</v>
      </c>
      <c r="AK1524">
        <v>8.0470543486127397</v>
      </c>
      <c r="AL1524">
        <v>13.988969945576599</v>
      </c>
      <c r="AM1524">
        <v>24.254722841559001</v>
      </c>
      <c r="AN1524">
        <v>17.351620510614602</v>
      </c>
      <c r="AO1524">
        <v>6.9848760035985302</v>
      </c>
      <c r="AP1524">
        <v>12.576843908436601</v>
      </c>
      <c r="AQ1524">
        <v>21.819153357477902</v>
      </c>
      <c r="AR1524">
        <v>15.862470865975</v>
      </c>
      <c r="AS1524">
        <v>5.8642124006398602</v>
      </c>
      <c r="AT1524">
        <v>10.5806629418112</v>
      </c>
      <c r="AU1524">
        <v>17.786410325351099</v>
      </c>
      <c r="AV1524">
        <v>12.7106331408446</v>
      </c>
      <c r="AW1524">
        <v>8.6865494765948998</v>
      </c>
      <c r="AX1524">
        <v>14.4218058207609</v>
      </c>
      <c r="AY1524">
        <v>24.132997084652398</v>
      </c>
      <c r="AZ1524">
        <v>16.694205090059601</v>
      </c>
      <c r="BA1524">
        <v>6.5734938714978304</v>
      </c>
      <c r="BB1524">
        <v>12.086397058823501</v>
      </c>
      <c r="BC1524">
        <v>19.962919743331199</v>
      </c>
      <c r="BD1524">
        <v>14.7891107894154</v>
      </c>
      <c r="BE1524">
        <v>9.4364222634116999</v>
      </c>
      <c r="BF1524">
        <v>16.2240570224557</v>
      </c>
      <c r="BG1524">
        <v>26.068691966220801</v>
      </c>
      <c r="BH1524">
        <v>22.1814296525842</v>
      </c>
      <c r="BI1524">
        <v>6.7113363408763798</v>
      </c>
      <c r="BJ1524">
        <v>10.468968903909801</v>
      </c>
      <c r="BK1524">
        <v>16.315186267811999</v>
      </c>
      <c r="BL1524">
        <v>13.7995539813263</v>
      </c>
    </row>
    <row r="1525" spans="1:64" x14ac:dyDescent="0.25">
      <c r="A1525" s="15" t="str">
        <f t="shared" si="46"/>
        <v>Net Loan Growth (last 4 qtrs)--39263</v>
      </c>
      <c r="B1525" s="15" t="str">
        <f t="shared" si="47"/>
        <v>Net Loan Growth (last 4 qtrs)</v>
      </c>
      <c r="C1525">
        <v>21</v>
      </c>
      <c r="D1525" s="22">
        <v>39263</v>
      </c>
      <c r="E1525">
        <v>0.83250000000000002</v>
      </c>
      <c r="F1525">
        <v>7.14</v>
      </c>
      <c r="G1525">
        <v>13.695</v>
      </c>
      <c r="H1525">
        <v>69.204125000000005</v>
      </c>
      <c r="I1525">
        <v>-1.4524999999999999</v>
      </c>
      <c r="J1525">
        <v>3.7949999999999999</v>
      </c>
      <c r="K1525">
        <v>10.38</v>
      </c>
      <c r="L1525">
        <v>6.0087870619946102</v>
      </c>
      <c r="M1525">
        <v>1.02</v>
      </c>
      <c r="N1525">
        <v>6.85</v>
      </c>
      <c r="O1525">
        <v>15.42</v>
      </c>
      <c r="P1525">
        <v>13.272656071019499</v>
      </c>
      <c r="Q1525">
        <v>-1.1000000000000001</v>
      </c>
      <c r="R1525">
        <v>1.905</v>
      </c>
      <c r="S1525">
        <v>6.8574999999999999</v>
      </c>
      <c r="T1525">
        <v>5.2350000000000003</v>
      </c>
      <c r="U1525">
        <v>-3.15</v>
      </c>
      <c r="V1525">
        <v>1.94</v>
      </c>
      <c r="W1525">
        <v>8.11</v>
      </c>
      <c r="X1525">
        <v>4.2086924939467298</v>
      </c>
      <c r="Y1525">
        <v>2.66</v>
      </c>
      <c r="Z1525">
        <v>9.1</v>
      </c>
      <c r="AA1525">
        <v>17.03</v>
      </c>
      <c r="AB1525">
        <v>14.732054794520501</v>
      </c>
      <c r="AC1525">
        <v>1.4</v>
      </c>
      <c r="AD1525">
        <v>7.56</v>
      </c>
      <c r="AE1525">
        <v>13.57</v>
      </c>
      <c r="AF1525">
        <v>10.016344086021499</v>
      </c>
      <c r="AG1525">
        <v>-0.155</v>
      </c>
      <c r="AH1525">
        <v>5.53</v>
      </c>
      <c r="AI1525">
        <v>12.595000000000001</v>
      </c>
      <c r="AJ1525">
        <v>8.6037349397590397</v>
      </c>
      <c r="AK1525">
        <v>-1.375</v>
      </c>
      <c r="AL1525">
        <v>2.83</v>
      </c>
      <c r="AM1525">
        <v>8.2750000000000004</v>
      </c>
      <c r="AN1525">
        <v>4.0969841269841298</v>
      </c>
      <c r="AO1525">
        <v>-1.46</v>
      </c>
      <c r="AP1525">
        <v>3.89</v>
      </c>
      <c r="AQ1525">
        <v>10.34</v>
      </c>
      <c r="AR1525">
        <v>4.5821100917431199</v>
      </c>
      <c r="AS1525">
        <v>0.64</v>
      </c>
      <c r="AT1525">
        <v>6.49</v>
      </c>
      <c r="AU1525">
        <v>13.185</v>
      </c>
      <c r="AV1525">
        <v>8.9390816326530604</v>
      </c>
      <c r="AW1525">
        <v>-2.1175000000000002</v>
      </c>
      <c r="AX1525">
        <v>2.1150000000000002</v>
      </c>
      <c r="AY1525">
        <v>7.5750000000000002</v>
      </c>
      <c r="AZ1525">
        <v>3.0641772151898699</v>
      </c>
      <c r="BA1525">
        <v>-0.8075</v>
      </c>
      <c r="BB1525">
        <v>4.8550000000000004</v>
      </c>
      <c r="BC1525">
        <v>13.5275</v>
      </c>
      <c r="BD1525">
        <v>9.6730952380952395</v>
      </c>
      <c r="BE1525">
        <v>-5.6849999999999996</v>
      </c>
      <c r="BF1525">
        <v>-0.8</v>
      </c>
      <c r="BG1525">
        <v>4.46</v>
      </c>
      <c r="BH1525">
        <v>98.179019607843102</v>
      </c>
      <c r="BI1525">
        <v>-1.7675000000000001</v>
      </c>
      <c r="BJ1525">
        <v>3.69</v>
      </c>
      <c r="BK1525">
        <v>10.654999999999999</v>
      </c>
      <c r="BL1525">
        <v>12.6323333333333</v>
      </c>
    </row>
    <row r="1526" spans="1:64" x14ac:dyDescent="0.25">
      <c r="A1526" s="15" t="str">
        <f t="shared" si="46"/>
        <v>Banks w/ Loan Growth (last 4 qtrs)--39263</v>
      </c>
      <c r="B1526" s="15" t="str">
        <f t="shared" si="47"/>
        <v>Banks w/ Loan Growth (last 4 qtrs)</v>
      </c>
      <c r="C1526">
        <v>22</v>
      </c>
      <c r="D1526" s="22">
        <v>39263</v>
      </c>
      <c r="F1526">
        <v>80.246913580246897</v>
      </c>
      <c r="J1526">
        <v>66.579292267365702</v>
      </c>
      <c r="N1526">
        <v>76.418560348346702</v>
      </c>
      <c r="R1526">
        <v>63.636363636363598</v>
      </c>
      <c r="V1526">
        <v>59.4339622641509</v>
      </c>
      <c r="Z1526">
        <v>85.3333333333333</v>
      </c>
      <c r="AD1526">
        <v>78.723404255319195</v>
      </c>
      <c r="AH1526">
        <v>74.698795180722897</v>
      </c>
      <c r="AI1526"/>
      <c r="AK1526"/>
      <c r="AL1526">
        <v>64.0625</v>
      </c>
      <c r="AP1526">
        <v>68.168168168168194</v>
      </c>
      <c r="AT1526">
        <v>76</v>
      </c>
      <c r="AX1526">
        <v>60.248447204968897</v>
      </c>
      <c r="BB1526">
        <v>68.702290076335899</v>
      </c>
      <c r="BF1526">
        <v>40.740740740740698</v>
      </c>
      <c r="BJ1526">
        <v>64.8</v>
      </c>
    </row>
    <row r="1527" spans="1:64" x14ac:dyDescent="0.25">
      <c r="A1527" s="15" t="str">
        <f t="shared" si="46"/>
        <v>Equity / Assets--39355</v>
      </c>
      <c r="B1527" s="15" t="str">
        <f t="shared" si="47"/>
        <v>Equity / Assets</v>
      </c>
      <c r="C1527">
        <v>1</v>
      </c>
      <c r="D1527" s="22">
        <v>39355</v>
      </c>
      <c r="E1527">
        <v>9.3624932706231903</v>
      </c>
      <c r="F1527">
        <v>10.4443620570944</v>
      </c>
      <c r="G1527">
        <v>11.9110320491579</v>
      </c>
      <c r="H1527">
        <v>11.871602751985399</v>
      </c>
      <c r="I1527">
        <v>8.7931777818847792</v>
      </c>
      <c r="J1527">
        <v>10.2444308280326</v>
      </c>
      <c r="K1527">
        <v>12.274989856794599</v>
      </c>
      <c r="L1527">
        <v>11.090253444489999</v>
      </c>
      <c r="M1527">
        <v>8.6803395746113292</v>
      </c>
      <c r="N1527">
        <v>10.2120740598283</v>
      </c>
      <c r="O1527">
        <v>12.8471523846277</v>
      </c>
      <c r="P1527">
        <v>11.8803162727506</v>
      </c>
      <c r="Q1527">
        <v>9.9424332364934696</v>
      </c>
      <c r="R1527">
        <v>10.7333329166055</v>
      </c>
      <c r="S1527">
        <v>12.034068406509199</v>
      </c>
      <c r="T1527">
        <v>11.596071293587899</v>
      </c>
      <c r="U1527">
        <v>8.6315167476943007</v>
      </c>
      <c r="V1527">
        <v>10.1689398261517</v>
      </c>
      <c r="W1527">
        <v>12.2381078273394</v>
      </c>
      <c r="X1527">
        <v>10.9429058707564</v>
      </c>
      <c r="Y1527">
        <v>9.2826949547524809</v>
      </c>
      <c r="Z1527">
        <v>10.415328218888201</v>
      </c>
      <c r="AA1527">
        <v>12.6893274790484</v>
      </c>
      <c r="AB1527">
        <v>11.7774813999877</v>
      </c>
      <c r="AC1527">
        <v>8.4536601019490192</v>
      </c>
      <c r="AD1527">
        <v>9.8083545919424004</v>
      </c>
      <c r="AE1527">
        <v>11.3942640492608</v>
      </c>
      <c r="AF1527">
        <v>10.415461886966799</v>
      </c>
      <c r="AG1527">
        <v>9.37186994420796</v>
      </c>
      <c r="AH1527">
        <v>10.908520155910701</v>
      </c>
      <c r="AI1527">
        <v>14.767115811254399</v>
      </c>
      <c r="AJ1527">
        <v>12.531281679168901</v>
      </c>
      <c r="AK1527">
        <v>8.4057354653423797</v>
      </c>
      <c r="AL1527">
        <v>10.0040166691771</v>
      </c>
      <c r="AM1527">
        <v>11.966059173902</v>
      </c>
      <c r="AN1527">
        <v>11.351596526049301</v>
      </c>
      <c r="AO1527">
        <v>8.98206020107901</v>
      </c>
      <c r="AP1527">
        <v>10.4443620570944</v>
      </c>
      <c r="AQ1527">
        <v>12.4405240364935</v>
      </c>
      <c r="AR1527">
        <v>11.104356923368799</v>
      </c>
      <c r="AS1527">
        <v>8.5690775370349694</v>
      </c>
      <c r="AT1527">
        <v>9.8721166429477396</v>
      </c>
      <c r="AU1527">
        <v>11.658796035105</v>
      </c>
      <c r="AV1527">
        <v>10.5669606866899</v>
      </c>
      <c r="AW1527">
        <v>8.3518603775715707</v>
      </c>
      <c r="AX1527">
        <v>10.023013729155799</v>
      </c>
      <c r="AY1527">
        <v>11.8323252691394</v>
      </c>
      <c r="AZ1527">
        <v>10.749984688936401</v>
      </c>
      <c r="BA1527">
        <v>8.7758848806808896</v>
      </c>
      <c r="BB1527">
        <v>10.167110085371499</v>
      </c>
      <c r="BC1527">
        <v>12.5316247187366</v>
      </c>
      <c r="BD1527">
        <v>11.461883626929099</v>
      </c>
      <c r="BE1527">
        <v>9.4111736784572599</v>
      </c>
      <c r="BF1527">
        <v>11.746591896287301</v>
      </c>
      <c r="BG1527">
        <v>15.6316241146981</v>
      </c>
      <c r="BH1527">
        <v>15.023976630878799</v>
      </c>
      <c r="BI1527">
        <v>8.8049037217998993</v>
      </c>
      <c r="BJ1527">
        <v>9.9075588593750297</v>
      </c>
      <c r="BK1527">
        <v>12.296596341894301</v>
      </c>
      <c r="BL1527">
        <v>11.7035037454734</v>
      </c>
    </row>
    <row r="1528" spans="1:64" x14ac:dyDescent="0.25">
      <c r="A1528" s="15" t="str">
        <f t="shared" si="46"/>
        <v>Total Risk Based Capital Ratio--39355</v>
      </c>
      <c r="B1528" s="15" t="str">
        <f t="shared" si="47"/>
        <v>Total Risk Based Capital Ratio</v>
      </c>
      <c r="C1528">
        <v>2</v>
      </c>
      <c r="D1528" s="22">
        <v>39355</v>
      </c>
      <c r="E1528">
        <v>12.28</v>
      </c>
      <c r="F1528">
        <v>14.38</v>
      </c>
      <c r="G1528">
        <v>17.21</v>
      </c>
      <c r="H1528">
        <v>16.5446913580247</v>
      </c>
      <c r="I1528">
        <v>11.8</v>
      </c>
      <c r="J1528">
        <v>13.92</v>
      </c>
      <c r="K1528">
        <v>17.512499999999999</v>
      </c>
      <c r="L1528">
        <v>15.64418230563</v>
      </c>
      <c r="M1528">
        <v>11.81</v>
      </c>
      <c r="N1528">
        <v>14.35</v>
      </c>
      <c r="O1528">
        <v>19.309999999999999</v>
      </c>
      <c r="P1528">
        <v>17.696263797680601</v>
      </c>
      <c r="Q1528">
        <v>14.467499999999999</v>
      </c>
      <c r="R1528">
        <v>15.904999999999999</v>
      </c>
      <c r="S1528">
        <v>20.342500000000001</v>
      </c>
      <c r="T1528">
        <v>17.934999999999999</v>
      </c>
      <c r="U1528">
        <v>11.8</v>
      </c>
      <c r="V1528">
        <v>13.41</v>
      </c>
      <c r="W1528">
        <v>16.647500000000001</v>
      </c>
      <c r="X1528">
        <v>15.2138164251208</v>
      </c>
      <c r="Y1528">
        <v>12.07</v>
      </c>
      <c r="Z1528">
        <v>14.27</v>
      </c>
      <c r="AA1528">
        <v>17.274999999999999</v>
      </c>
      <c r="AB1528">
        <v>16.211466666666698</v>
      </c>
      <c r="AC1528">
        <v>10.914999999999999</v>
      </c>
      <c r="AD1528">
        <v>12.76</v>
      </c>
      <c r="AE1528">
        <v>16.765000000000001</v>
      </c>
      <c r="AF1528">
        <v>15.089042553191501</v>
      </c>
      <c r="AG1528">
        <v>12.12</v>
      </c>
      <c r="AH1528">
        <v>15.71</v>
      </c>
      <c r="AI1528">
        <v>20.785</v>
      </c>
      <c r="AJ1528">
        <v>17.96</v>
      </c>
      <c r="AK1528">
        <v>12.215</v>
      </c>
      <c r="AL1528">
        <v>14.84</v>
      </c>
      <c r="AM1528">
        <v>17.864999999999998</v>
      </c>
      <c r="AN1528">
        <v>16.6760317460317</v>
      </c>
      <c r="AO1528">
        <v>11.975</v>
      </c>
      <c r="AP1528">
        <v>14.5</v>
      </c>
      <c r="AQ1528">
        <v>18.89</v>
      </c>
      <c r="AR1528">
        <v>16.242430769230801</v>
      </c>
      <c r="AS1528">
        <v>11.1075</v>
      </c>
      <c r="AT1528">
        <v>12.585000000000001</v>
      </c>
      <c r="AU1528">
        <v>15.3925</v>
      </c>
      <c r="AV1528">
        <v>14.0039790575916</v>
      </c>
      <c r="AW1528">
        <v>12.362500000000001</v>
      </c>
      <c r="AX1528">
        <v>14.975</v>
      </c>
      <c r="AY1528">
        <v>18.52</v>
      </c>
      <c r="AZ1528">
        <v>16.679155844155801</v>
      </c>
      <c r="BA1528">
        <v>11.45</v>
      </c>
      <c r="BB1528">
        <v>13.51</v>
      </c>
      <c r="BC1528">
        <v>16.475000000000001</v>
      </c>
      <c r="BD1528">
        <v>15.167984496123999</v>
      </c>
      <c r="BE1528">
        <v>13.2075</v>
      </c>
      <c r="BF1528">
        <v>16.68</v>
      </c>
      <c r="BG1528">
        <v>22.774999999999999</v>
      </c>
      <c r="BH1528">
        <v>21.734285714285701</v>
      </c>
      <c r="BI1528">
        <v>11.24</v>
      </c>
      <c r="BJ1528">
        <v>12.78</v>
      </c>
      <c r="BK1528">
        <v>15.645</v>
      </c>
      <c r="BL1528">
        <v>15.188833333333299</v>
      </c>
    </row>
    <row r="1529" spans="1:64" x14ac:dyDescent="0.25">
      <c r="A1529" s="15" t="str">
        <f t="shared" si="46"/>
        <v>Tier 1 Leverage Ratio--39355</v>
      </c>
      <c r="B1529" s="15" t="str">
        <f t="shared" si="47"/>
        <v>Tier 1 Leverage Ratio</v>
      </c>
      <c r="C1529">
        <v>3</v>
      </c>
      <c r="D1529" s="22">
        <v>39355</v>
      </c>
      <c r="E1529">
        <v>9.26</v>
      </c>
      <c r="F1529">
        <v>10.01</v>
      </c>
      <c r="G1529">
        <v>11.34</v>
      </c>
      <c r="H1529">
        <v>11.736296296296301</v>
      </c>
      <c r="I1529">
        <v>8.59</v>
      </c>
      <c r="J1529">
        <v>9.81</v>
      </c>
      <c r="K1529">
        <v>11.904999999999999</v>
      </c>
      <c r="L1529">
        <v>10.7952144772118</v>
      </c>
      <c r="M1529">
        <v>8.4600000000000009</v>
      </c>
      <c r="N1529">
        <v>9.77</v>
      </c>
      <c r="O1529">
        <v>12.305</v>
      </c>
      <c r="P1529">
        <v>11.593569931535599</v>
      </c>
      <c r="Q1529">
        <v>9.8000000000000007</v>
      </c>
      <c r="R1529">
        <v>10.705</v>
      </c>
      <c r="S1529">
        <v>12.2125</v>
      </c>
      <c r="T1529">
        <v>11.6677272727273</v>
      </c>
      <c r="U1529">
        <v>8.5325000000000006</v>
      </c>
      <c r="V1529">
        <v>9.68</v>
      </c>
      <c r="W1529">
        <v>11.6875</v>
      </c>
      <c r="X1529">
        <v>10.588888888888899</v>
      </c>
      <c r="Y1529">
        <v>8.9749999999999996</v>
      </c>
      <c r="Z1529">
        <v>10.01</v>
      </c>
      <c r="AA1529">
        <v>11.75</v>
      </c>
      <c r="AB1529">
        <v>11.490133333333301</v>
      </c>
      <c r="AC1529">
        <v>8.08</v>
      </c>
      <c r="AD1529">
        <v>9.1999999999999993</v>
      </c>
      <c r="AE1529">
        <v>11.0075</v>
      </c>
      <c r="AF1529">
        <v>10.149361702127701</v>
      </c>
      <c r="AG1529">
        <v>9.3800000000000008</v>
      </c>
      <c r="AH1529">
        <v>10.69</v>
      </c>
      <c r="AI1529">
        <v>13.855</v>
      </c>
      <c r="AJ1529">
        <v>12.488795180722899</v>
      </c>
      <c r="AK1529">
        <v>8.375</v>
      </c>
      <c r="AL1529">
        <v>9.56</v>
      </c>
      <c r="AM1529">
        <v>11.465</v>
      </c>
      <c r="AN1529">
        <v>11.394126984127</v>
      </c>
      <c r="AO1529">
        <v>8.73</v>
      </c>
      <c r="AP1529">
        <v>10.19</v>
      </c>
      <c r="AQ1529">
        <v>12.375</v>
      </c>
      <c r="AR1529">
        <v>10.9028307692308</v>
      </c>
      <c r="AS1529">
        <v>8.4774999999999991</v>
      </c>
      <c r="AT1529">
        <v>9.4250000000000007</v>
      </c>
      <c r="AU1529">
        <v>11.025</v>
      </c>
      <c r="AV1529">
        <v>10.2011256544503</v>
      </c>
      <c r="AW1529">
        <v>8.4049999999999994</v>
      </c>
      <c r="AX1529">
        <v>9.7799999999999994</v>
      </c>
      <c r="AY1529">
        <v>11.522500000000001</v>
      </c>
      <c r="AZ1529">
        <v>10.4796103896104</v>
      </c>
      <c r="BA1529">
        <v>8.6649999999999991</v>
      </c>
      <c r="BB1529">
        <v>9.6999999999999993</v>
      </c>
      <c r="BC1529">
        <v>12.175000000000001</v>
      </c>
      <c r="BD1529">
        <v>11.249844961240299</v>
      </c>
      <c r="BE1529">
        <v>9.5</v>
      </c>
      <c r="BF1529">
        <v>11.195</v>
      </c>
      <c r="BG1529">
        <v>14.765000000000001</v>
      </c>
      <c r="BH1529">
        <v>15.2801785714286</v>
      </c>
      <c r="BI1529">
        <v>8.6875</v>
      </c>
      <c r="BJ1529">
        <v>9.5850000000000009</v>
      </c>
      <c r="BK1529">
        <v>11.5075</v>
      </c>
      <c r="BL1529">
        <v>11.5045</v>
      </c>
    </row>
    <row r="1530" spans="1:64" x14ac:dyDescent="0.25">
      <c r="A1530" s="15" t="str">
        <f t="shared" si="46"/>
        <v>ALLL / Nonaccrual Loans--39355</v>
      </c>
      <c r="B1530" s="15" t="str">
        <f t="shared" si="47"/>
        <v>ALLL / Nonaccrual Loans</v>
      </c>
      <c r="C1530">
        <v>4</v>
      </c>
      <c r="D1530" s="22">
        <v>39355</v>
      </c>
      <c r="E1530">
        <v>99.339661576558001</v>
      </c>
      <c r="F1530">
        <v>235.65573770491801</v>
      </c>
      <c r="G1530">
        <v>561.43771827706598</v>
      </c>
      <c r="H1530">
        <v>1832.83145887762</v>
      </c>
      <c r="I1530">
        <v>88.301867569770394</v>
      </c>
      <c r="J1530">
        <v>174.72067039106099</v>
      </c>
      <c r="K1530">
        <v>517.08102108768003</v>
      </c>
      <c r="L1530">
        <v>773.33438015902198</v>
      </c>
      <c r="M1530">
        <v>99.840227570848995</v>
      </c>
      <c r="N1530">
        <v>220.36781609195401</v>
      </c>
      <c r="O1530">
        <v>602.78053898829205</v>
      </c>
      <c r="P1530">
        <v>827.05165539588597</v>
      </c>
      <c r="Q1530">
        <v>98.229342327150107</v>
      </c>
      <c r="R1530">
        <v>229.51885565669701</v>
      </c>
      <c r="S1530">
        <v>468.15068493150699</v>
      </c>
      <c r="T1530">
        <v>836.27130935433399</v>
      </c>
      <c r="U1530">
        <v>78.319423929099003</v>
      </c>
      <c r="V1530">
        <v>149.31972789115599</v>
      </c>
      <c r="W1530">
        <v>415.79150579150598</v>
      </c>
      <c r="X1530">
        <v>562.92443949490496</v>
      </c>
      <c r="Y1530">
        <v>127.947003836338</v>
      </c>
      <c r="Z1530">
        <v>256.85494754646999</v>
      </c>
      <c r="AA1530">
        <v>1155.7498109947101</v>
      </c>
      <c r="AB1530">
        <v>2083.58564676473</v>
      </c>
      <c r="AC1530">
        <v>151.188986232791</v>
      </c>
      <c r="AD1530">
        <v>295.04950495049502</v>
      </c>
      <c r="AE1530">
        <v>711.11111111111097</v>
      </c>
      <c r="AF1530">
        <v>1504.49285225518</v>
      </c>
      <c r="AG1530">
        <v>139.95034500021799</v>
      </c>
      <c r="AH1530">
        <v>342.08041958042003</v>
      </c>
      <c r="AI1530">
        <v>1833.71989490585</v>
      </c>
      <c r="AJ1530">
        <v>1984.68427535825</v>
      </c>
      <c r="AK1530">
        <v>68.928467365967407</v>
      </c>
      <c r="AL1530">
        <v>112.93668122270699</v>
      </c>
      <c r="AM1530">
        <v>192.77744938673001</v>
      </c>
      <c r="AN1530">
        <v>401.39433804750502</v>
      </c>
      <c r="AO1530">
        <v>109.67738707729001</v>
      </c>
      <c r="AP1530">
        <v>272.98454469507101</v>
      </c>
      <c r="AQ1530">
        <v>706.18686868686905</v>
      </c>
      <c r="AR1530">
        <v>1080.48382110952</v>
      </c>
      <c r="AS1530">
        <v>84.485587063510707</v>
      </c>
      <c r="AT1530">
        <v>160</v>
      </c>
      <c r="AU1530">
        <v>441.22137404580201</v>
      </c>
      <c r="AV1530">
        <v>659.10313857424399</v>
      </c>
      <c r="AW1530">
        <v>76.510725914575801</v>
      </c>
      <c r="AX1530">
        <v>143.185916919959</v>
      </c>
      <c r="AY1530">
        <v>416.52246814218603</v>
      </c>
      <c r="AZ1530">
        <v>760.64224031278604</v>
      </c>
      <c r="BA1530">
        <v>78.550724637681199</v>
      </c>
      <c r="BB1530">
        <v>154.40313111546001</v>
      </c>
      <c r="BC1530">
        <v>413.33333333333297</v>
      </c>
      <c r="BD1530">
        <v>633.07879891674804</v>
      </c>
      <c r="BE1530">
        <v>81.563480920505299</v>
      </c>
      <c r="BF1530">
        <v>167.70715600477899</v>
      </c>
      <c r="BG1530">
        <v>433.006508793796</v>
      </c>
      <c r="BH1530">
        <v>1527.3148052766601</v>
      </c>
      <c r="BI1530">
        <v>53.6601307189542</v>
      </c>
      <c r="BJ1530">
        <v>106.258890469417</v>
      </c>
      <c r="BK1530">
        <v>239.00523560209399</v>
      </c>
      <c r="BL1530">
        <v>390.39276700649299</v>
      </c>
    </row>
    <row r="1531" spans="1:64" x14ac:dyDescent="0.25">
      <c r="A1531" s="15" t="str">
        <f t="shared" si="46"/>
        <v>[NCL + OREO] / [Total Loans + OREO]--39355</v>
      </c>
      <c r="B1531" s="15" t="str">
        <f t="shared" si="47"/>
        <v>[NCL + OREO] / [Total Loans + OREO]</v>
      </c>
      <c r="C1531">
        <v>5</v>
      </c>
      <c r="D1531" s="22">
        <v>39355</v>
      </c>
      <c r="E1531">
        <v>0.28589580686149901</v>
      </c>
      <c r="F1531">
        <v>0.78600800004976701</v>
      </c>
      <c r="G1531">
        <v>1.6684095446335201</v>
      </c>
      <c r="H1531">
        <v>1.38784988736416</v>
      </c>
      <c r="I1531">
        <v>0.32961924054036101</v>
      </c>
      <c r="J1531">
        <v>1.08470214444367</v>
      </c>
      <c r="K1531">
        <v>2.1729116053715698</v>
      </c>
      <c r="L1531">
        <v>1.6116196661586399</v>
      </c>
      <c r="M1531">
        <v>0.21313738226696999</v>
      </c>
      <c r="N1531">
        <v>0.77441097209419796</v>
      </c>
      <c r="O1531">
        <v>1.7104276069017299</v>
      </c>
      <c r="P1531">
        <v>1.21854308288161</v>
      </c>
      <c r="Q1531">
        <v>1.0378375783257401</v>
      </c>
      <c r="R1531">
        <v>1.6164346514180801</v>
      </c>
      <c r="S1531">
        <v>3.0768949353432302</v>
      </c>
      <c r="T1531">
        <v>2.1997022541189502</v>
      </c>
      <c r="U1531">
        <v>0.36845316196233402</v>
      </c>
      <c r="V1531">
        <v>1.3085387601246501</v>
      </c>
      <c r="W1531">
        <v>2.6592429894774301</v>
      </c>
      <c r="X1531">
        <v>1.8625278769135001</v>
      </c>
      <c r="Y1531">
        <v>0.25585377019018801</v>
      </c>
      <c r="Z1531">
        <v>0.78532110091743101</v>
      </c>
      <c r="AA1531">
        <v>1.70483518928635</v>
      </c>
      <c r="AB1531">
        <v>1.3068320057323</v>
      </c>
      <c r="AC1531">
        <v>0.20348515405307599</v>
      </c>
      <c r="AD1531">
        <v>0.62666420347643204</v>
      </c>
      <c r="AE1531">
        <v>1.12635198376618</v>
      </c>
      <c r="AF1531">
        <v>0.96081191140407896</v>
      </c>
      <c r="AG1531">
        <v>0.20608527725793399</v>
      </c>
      <c r="AH1531">
        <v>0.72299979008108695</v>
      </c>
      <c r="AI1531">
        <v>1.4948633271776199</v>
      </c>
      <c r="AJ1531">
        <v>1.4029140199427801</v>
      </c>
      <c r="AK1531">
        <v>0.79619592124945104</v>
      </c>
      <c r="AL1531">
        <v>1.54645418744046</v>
      </c>
      <c r="AM1531">
        <v>2.3398123574345302</v>
      </c>
      <c r="AN1531">
        <v>1.8511569969771</v>
      </c>
      <c r="AO1531">
        <v>0.20857858305965199</v>
      </c>
      <c r="AP1531">
        <v>0.79434533826994302</v>
      </c>
      <c r="AQ1531">
        <v>1.8508502169127601</v>
      </c>
      <c r="AR1531">
        <v>1.3261396684217901</v>
      </c>
      <c r="AS1531">
        <v>0.41250713745796602</v>
      </c>
      <c r="AT1531">
        <v>1.12866042229765</v>
      </c>
      <c r="AU1531">
        <v>2.3385612340781501</v>
      </c>
      <c r="AV1531">
        <v>1.6739844035882701</v>
      </c>
      <c r="AW1531">
        <v>0.68746693412446702</v>
      </c>
      <c r="AX1531">
        <v>1.3154724346446101</v>
      </c>
      <c r="AY1531">
        <v>2.3579258965068899</v>
      </c>
      <c r="AZ1531">
        <v>1.8316869858524201</v>
      </c>
      <c r="BA1531">
        <v>0.29029200183865</v>
      </c>
      <c r="BB1531">
        <v>1.27369668246445</v>
      </c>
      <c r="BC1531">
        <v>2.4394009096376901</v>
      </c>
      <c r="BD1531">
        <v>1.7487629270806699</v>
      </c>
      <c r="BE1531">
        <v>0.35104912854408998</v>
      </c>
      <c r="BF1531">
        <v>1.2227015087920099</v>
      </c>
      <c r="BG1531">
        <v>2.43146423800835</v>
      </c>
      <c r="BH1531">
        <v>2.0315985557219101</v>
      </c>
      <c r="BI1531">
        <v>0.55974329689294</v>
      </c>
      <c r="BJ1531">
        <v>1.72623897921076</v>
      </c>
      <c r="BK1531">
        <v>3.1682041167060202</v>
      </c>
      <c r="BL1531">
        <v>2.4081458622048402</v>
      </c>
    </row>
    <row r="1532" spans="1:64" x14ac:dyDescent="0.25">
      <c r="A1532" s="15" t="str">
        <f t="shared" si="46"/>
        <v>[Noncurrent + Delinquent Loans] / [Capital + ALLL]--39355</v>
      </c>
      <c r="B1532" s="15" t="str">
        <f t="shared" si="47"/>
        <v>[Noncurrent + Delinquent Loans] / [Capital + ALLL]</v>
      </c>
      <c r="C1532">
        <v>6</v>
      </c>
      <c r="D1532" s="22">
        <v>39355</v>
      </c>
      <c r="E1532">
        <v>4.7564960011759299</v>
      </c>
      <c r="F1532">
        <v>12.0222475755847</v>
      </c>
      <c r="G1532">
        <v>18.2273182083092</v>
      </c>
      <c r="H1532">
        <v>14.4713362657891</v>
      </c>
      <c r="I1532">
        <v>5.6203158078866098</v>
      </c>
      <c r="J1532">
        <v>12.7160046741429</v>
      </c>
      <c r="K1532">
        <v>23.8573466630762</v>
      </c>
      <c r="L1532">
        <v>16.3860399386257</v>
      </c>
      <c r="M1532">
        <v>3.9864877356831498</v>
      </c>
      <c r="N1532">
        <v>9.7685516583154399</v>
      </c>
      <c r="O1532">
        <v>18.8966010499771</v>
      </c>
      <c r="P1532">
        <v>13.171554018677201</v>
      </c>
      <c r="Q1532">
        <v>10.623835652459</v>
      </c>
      <c r="R1532">
        <v>15.6074237920533</v>
      </c>
      <c r="S1532">
        <v>22.515028352992498</v>
      </c>
      <c r="T1532">
        <v>17.188804943283699</v>
      </c>
      <c r="U1532">
        <v>6.1583684595072796</v>
      </c>
      <c r="V1532">
        <v>15.058605397369201</v>
      </c>
      <c r="W1532">
        <v>26.0285991807324</v>
      </c>
      <c r="X1532">
        <v>18.291847303474</v>
      </c>
      <c r="Y1532">
        <v>5.10617392691461</v>
      </c>
      <c r="Z1532">
        <v>10.451372968566901</v>
      </c>
      <c r="AA1532">
        <v>20.281114512601899</v>
      </c>
      <c r="AB1532">
        <v>15.027731620542401</v>
      </c>
      <c r="AC1532">
        <v>3.8525408304474502</v>
      </c>
      <c r="AD1532">
        <v>10.2846612474331</v>
      </c>
      <c r="AE1532">
        <v>15.228134697161201</v>
      </c>
      <c r="AF1532">
        <v>11.4377821079529</v>
      </c>
      <c r="AG1532">
        <v>2.8879303630486399</v>
      </c>
      <c r="AH1532">
        <v>7.7663629902435902</v>
      </c>
      <c r="AI1532">
        <v>14.399221662979199</v>
      </c>
      <c r="AJ1532">
        <v>10.752912261811</v>
      </c>
      <c r="AK1532">
        <v>11.9646701181802</v>
      </c>
      <c r="AL1532">
        <v>18.763845813026101</v>
      </c>
      <c r="AM1532">
        <v>28.916097317529601</v>
      </c>
      <c r="AN1532">
        <v>22.43197555471</v>
      </c>
      <c r="AO1532">
        <v>4.0398249267792403</v>
      </c>
      <c r="AP1532">
        <v>10.237101862216299</v>
      </c>
      <c r="AQ1532">
        <v>19.485236386981502</v>
      </c>
      <c r="AR1532">
        <v>13.7044117984554</v>
      </c>
      <c r="AS1532">
        <v>6.7582465106620599</v>
      </c>
      <c r="AT1532">
        <v>13.3118089244718</v>
      </c>
      <c r="AU1532">
        <v>24.779081320557601</v>
      </c>
      <c r="AV1532">
        <v>17.397877794004099</v>
      </c>
      <c r="AW1532">
        <v>9.77528586351802</v>
      </c>
      <c r="AX1532">
        <v>18.191910959734201</v>
      </c>
      <c r="AY1532">
        <v>28.1280381669702</v>
      </c>
      <c r="AZ1532">
        <v>20.891387682096799</v>
      </c>
      <c r="BA1532">
        <v>5.2417377930082898</v>
      </c>
      <c r="BB1532">
        <v>11.831048208757201</v>
      </c>
      <c r="BC1532">
        <v>25.6058904775389</v>
      </c>
      <c r="BD1532">
        <v>16.134891108019101</v>
      </c>
      <c r="BE1532">
        <v>3.9553456637136701</v>
      </c>
      <c r="BF1532">
        <v>12.198708963097101</v>
      </c>
      <c r="BG1532">
        <v>23.699484207893899</v>
      </c>
      <c r="BH1532">
        <v>16.4575081325331</v>
      </c>
      <c r="BI1532">
        <v>7.9485756888537598</v>
      </c>
      <c r="BJ1532">
        <v>17.569487106937199</v>
      </c>
      <c r="BK1532">
        <v>30.190181166745599</v>
      </c>
      <c r="BL1532">
        <v>21.350911636166099</v>
      </c>
    </row>
    <row r="1533" spans="1:64" x14ac:dyDescent="0.25">
      <c r="A1533" s="15" t="str">
        <f t="shared" si="46"/>
        <v xml:space="preserve">  Ag [NCL+DQ] / [Capital + ALLL]--39355</v>
      </c>
      <c r="B1533" s="15" t="str">
        <f t="shared" si="47"/>
        <v xml:space="preserve">  Ag [NCL+DQ] / [Capital + ALLL]</v>
      </c>
      <c r="C1533">
        <v>7</v>
      </c>
      <c r="D1533" s="22">
        <v>39355</v>
      </c>
      <c r="E1533">
        <v>0</v>
      </c>
      <c r="F1533">
        <v>0</v>
      </c>
      <c r="G1533">
        <v>1.3241533168588799</v>
      </c>
      <c r="H1533">
        <v>1.53620111901662</v>
      </c>
      <c r="I1533">
        <v>0</v>
      </c>
      <c r="J1533">
        <v>0</v>
      </c>
      <c r="K1533">
        <v>0.99763274567994797</v>
      </c>
      <c r="L1533">
        <v>1.1182638680786401</v>
      </c>
      <c r="M1533">
        <v>0</v>
      </c>
      <c r="N1533">
        <v>0</v>
      </c>
      <c r="O1533">
        <v>0.32055874230047499</v>
      </c>
      <c r="P1533">
        <v>0.661590203488442</v>
      </c>
      <c r="Q1533">
        <v>0</v>
      </c>
      <c r="R1533">
        <v>0</v>
      </c>
      <c r="S1533">
        <v>0</v>
      </c>
      <c r="T1533">
        <v>1.0139314176789099E-3</v>
      </c>
      <c r="U1533">
        <v>0</v>
      </c>
      <c r="V1533">
        <v>0</v>
      </c>
      <c r="W1533">
        <v>0.77932014355485302</v>
      </c>
      <c r="X1533">
        <v>0.97379689570493699</v>
      </c>
      <c r="Y1533">
        <v>0</v>
      </c>
      <c r="Z1533">
        <v>0</v>
      </c>
      <c r="AA1533">
        <v>1.4419669868393701</v>
      </c>
      <c r="AB1533">
        <v>2.5147503221540499</v>
      </c>
      <c r="AC1533">
        <v>0</v>
      </c>
      <c r="AD1533">
        <v>0.44435042828359</v>
      </c>
      <c r="AE1533">
        <v>1.8311801141529001</v>
      </c>
      <c r="AF1533">
        <v>1.7967807301429299</v>
      </c>
      <c r="AG1533">
        <v>0</v>
      </c>
      <c r="AH1533">
        <v>0.19070321811680599</v>
      </c>
      <c r="AI1533">
        <v>1.79791126886621</v>
      </c>
      <c r="AJ1533">
        <v>1.6072771057331601</v>
      </c>
      <c r="AK1533">
        <v>0</v>
      </c>
      <c r="AL1533">
        <v>0</v>
      </c>
      <c r="AM1533">
        <v>0.76597765552675401</v>
      </c>
      <c r="AN1533">
        <v>0.79756599031809206</v>
      </c>
      <c r="AO1533">
        <v>0</v>
      </c>
      <c r="AP1533">
        <v>0.63708759954493699</v>
      </c>
      <c r="AQ1533">
        <v>3.06538217698981</v>
      </c>
      <c r="AR1533">
        <v>2.1902792481496198</v>
      </c>
      <c r="AS1533">
        <v>0</v>
      </c>
      <c r="AT1533">
        <v>0</v>
      </c>
      <c r="AU1533">
        <v>0.78662521408882902</v>
      </c>
      <c r="AV1533">
        <v>0.90758420222666603</v>
      </c>
      <c r="AW1533">
        <v>0</v>
      </c>
      <c r="AX1533">
        <v>0</v>
      </c>
      <c r="AY1533">
        <v>0.42638856323499102</v>
      </c>
      <c r="AZ1533">
        <v>0.77926494903555199</v>
      </c>
      <c r="BA1533">
        <v>0</v>
      </c>
      <c r="BB1533">
        <v>0</v>
      </c>
      <c r="BC1533">
        <v>0</v>
      </c>
      <c r="BD1533">
        <v>0.42287065658792999</v>
      </c>
      <c r="BE1533">
        <v>0</v>
      </c>
      <c r="BF1533">
        <v>0</v>
      </c>
      <c r="BG1533">
        <v>0.53611478507753696</v>
      </c>
      <c r="BH1533">
        <v>0.45789877920640998</v>
      </c>
      <c r="BI1533">
        <v>0</v>
      </c>
      <c r="BJ1533">
        <v>0</v>
      </c>
      <c r="BK1533">
        <v>0</v>
      </c>
      <c r="BL1533">
        <v>0.19973408585654101</v>
      </c>
    </row>
    <row r="1534" spans="1:64" x14ac:dyDescent="0.25">
      <c r="A1534" s="15" t="str">
        <f t="shared" si="46"/>
        <v xml:space="preserve">  CLD [NCL+DQ] / [Capital + ALLL]--39355</v>
      </c>
      <c r="B1534" s="15" t="str">
        <f t="shared" si="47"/>
        <v xml:space="preserve">  CLD [NCL+DQ] / [Capital + ALLL]</v>
      </c>
      <c r="C1534">
        <v>8</v>
      </c>
      <c r="D1534" s="22">
        <v>39355</v>
      </c>
      <c r="E1534">
        <v>0</v>
      </c>
      <c r="F1534">
        <v>0</v>
      </c>
      <c r="G1534">
        <v>2.3548239597622298</v>
      </c>
      <c r="H1534">
        <v>2.95325878944548</v>
      </c>
      <c r="I1534">
        <v>0</v>
      </c>
      <c r="J1534">
        <v>0</v>
      </c>
      <c r="K1534">
        <v>2.4873922688992902</v>
      </c>
      <c r="L1534">
        <v>2.7975641055696601</v>
      </c>
      <c r="M1534">
        <v>0</v>
      </c>
      <c r="N1534">
        <v>0</v>
      </c>
      <c r="O1534">
        <v>1.89097921509578</v>
      </c>
      <c r="P1534">
        <v>2.0754372886296601</v>
      </c>
      <c r="Q1534">
        <v>0</v>
      </c>
      <c r="R1534">
        <v>0</v>
      </c>
      <c r="S1534">
        <v>0</v>
      </c>
      <c r="T1534">
        <v>0.11256179910967699</v>
      </c>
      <c r="U1534">
        <v>0</v>
      </c>
      <c r="V1534">
        <v>0</v>
      </c>
      <c r="W1534">
        <v>4.21738334042987</v>
      </c>
      <c r="X1534">
        <v>3.6271016371355498</v>
      </c>
      <c r="Y1534">
        <v>0</v>
      </c>
      <c r="Z1534">
        <v>0</v>
      </c>
      <c r="AA1534">
        <v>2.31941793817307</v>
      </c>
      <c r="AB1534">
        <v>2.0989868067718702</v>
      </c>
      <c r="AC1534">
        <v>0</v>
      </c>
      <c r="AD1534">
        <v>0</v>
      </c>
      <c r="AE1534">
        <v>0</v>
      </c>
      <c r="AF1534">
        <v>1.5985632888976</v>
      </c>
      <c r="AG1534">
        <v>0</v>
      </c>
      <c r="AH1534">
        <v>0</v>
      </c>
      <c r="AI1534">
        <v>0.158087154129126</v>
      </c>
      <c r="AJ1534">
        <v>2.0965426022199898</v>
      </c>
      <c r="AK1534">
        <v>0</v>
      </c>
      <c r="AL1534">
        <v>0.40643008795875002</v>
      </c>
      <c r="AM1534">
        <v>4.0238863303646299</v>
      </c>
      <c r="AN1534">
        <v>4.1639251477952399</v>
      </c>
      <c r="AO1534">
        <v>0</v>
      </c>
      <c r="AP1534">
        <v>0</v>
      </c>
      <c r="AQ1534">
        <v>0</v>
      </c>
      <c r="AR1534">
        <v>1.5301400420551099</v>
      </c>
      <c r="AS1534">
        <v>0</v>
      </c>
      <c r="AT1534">
        <v>7.7091371953387805E-2</v>
      </c>
      <c r="AU1534">
        <v>4.7759958620327501</v>
      </c>
      <c r="AV1534">
        <v>4.1721510316532102</v>
      </c>
      <c r="AW1534">
        <v>0</v>
      </c>
      <c r="AX1534">
        <v>0</v>
      </c>
      <c r="AY1534">
        <v>1.48065277773168</v>
      </c>
      <c r="AZ1534">
        <v>1.8286541631730999</v>
      </c>
      <c r="BA1534">
        <v>0</v>
      </c>
      <c r="BB1534">
        <v>0</v>
      </c>
      <c r="BC1534">
        <v>2.4617485734351798</v>
      </c>
      <c r="BD1534">
        <v>3.03146076600544</v>
      </c>
      <c r="BE1534">
        <v>0</v>
      </c>
      <c r="BF1534">
        <v>0</v>
      </c>
      <c r="BG1534">
        <v>3.01178056096182</v>
      </c>
      <c r="BH1534">
        <v>3.27765250511117</v>
      </c>
      <c r="BI1534">
        <v>0</v>
      </c>
      <c r="BJ1534">
        <v>2.1493339297962502</v>
      </c>
      <c r="BK1534">
        <v>10.183271598154599</v>
      </c>
      <c r="BL1534">
        <v>7.9804725651421498</v>
      </c>
    </row>
    <row r="1535" spans="1:64" x14ac:dyDescent="0.25">
      <c r="A1535" s="15" t="str">
        <f t="shared" si="46"/>
        <v xml:space="preserve">  CRE [NCL+DQ] / [Capital + ALLL]--39355</v>
      </c>
      <c r="B1535" s="15" t="str">
        <f t="shared" si="47"/>
        <v xml:space="preserve">  CRE [NCL+DQ] / [Capital + ALLL]</v>
      </c>
      <c r="C1535">
        <v>9</v>
      </c>
      <c r="D1535" s="22">
        <v>39355</v>
      </c>
      <c r="E1535">
        <v>0</v>
      </c>
      <c r="F1535">
        <v>1.3646702047005299</v>
      </c>
      <c r="G1535">
        <v>6.03121417864386</v>
      </c>
      <c r="H1535">
        <v>5.5837360905768003</v>
      </c>
      <c r="I1535">
        <v>0</v>
      </c>
      <c r="J1535">
        <v>2.3588465790372299</v>
      </c>
      <c r="K1535">
        <v>9.0855472650612406</v>
      </c>
      <c r="L1535">
        <v>6.1342020657317002</v>
      </c>
      <c r="M1535">
        <v>0</v>
      </c>
      <c r="N1535">
        <v>1.86967449273585</v>
      </c>
      <c r="O1535">
        <v>6.6193508677378601</v>
      </c>
      <c r="P1535">
        <v>4.85585895850223</v>
      </c>
      <c r="Q1535">
        <v>0</v>
      </c>
      <c r="R1535">
        <v>3.1517837367142199</v>
      </c>
      <c r="S1535">
        <v>7.9655451983989902</v>
      </c>
      <c r="T1535">
        <v>5.8704566501394497</v>
      </c>
      <c r="U1535">
        <v>0</v>
      </c>
      <c r="V1535">
        <v>3.1307307883548599</v>
      </c>
      <c r="W1535">
        <v>11.108153416330399</v>
      </c>
      <c r="X1535">
        <v>7.5310695805081798</v>
      </c>
      <c r="Y1535">
        <v>0</v>
      </c>
      <c r="Z1535">
        <v>1.9140625</v>
      </c>
      <c r="AA1535">
        <v>6.57437944349536</v>
      </c>
      <c r="AB1535">
        <v>4.55524622158309</v>
      </c>
      <c r="AC1535">
        <v>0</v>
      </c>
      <c r="AD1535">
        <v>9.8908614092499294E-4</v>
      </c>
      <c r="AE1535">
        <v>3.2453644905433698</v>
      </c>
      <c r="AF1535">
        <v>2.7688663659568702</v>
      </c>
      <c r="AG1535">
        <v>0</v>
      </c>
      <c r="AH1535">
        <v>1.15691643206972E-2</v>
      </c>
      <c r="AI1535">
        <v>3.0063512058018</v>
      </c>
      <c r="AJ1535">
        <v>3.5651408776756699</v>
      </c>
      <c r="AK1535">
        <v>2.19926314442881</v>
      </c>
      <c r="AL1535">
        <v>5.8543912688000299</v>
      </c>
      <c r="AM1535">
        <v>12.372189559077899</v>
      </c>
      <c r="AN1535">
        <v>9.6378282674234601</v>
      </c>
      <c r="AO1535">
        <v>0</v>
      </c>
      <c r="AP1535">
        <v>0.234956272027151</v>
      </c>
      <c r="AQ1535">
        <v>4.2788292812215101</v>
      </c>
      <c r="AR1535">
        <v>3.4495388386913</v>
      </c>
      <c r="AS1535">
        <v>0.216548032812139</v>
      </c>
      <c r="AT1535">
        <v>3.62382249155407</v>
      </c>
      <c r="AU1535">
        <v>11.0986381203665</v>
      </c>
      <c r="AV1535">
        <v>7.8705070947960296</v>
      </c>
      <c r="AW1535">
        <v>0</v>
      </c>
      <c r="AX1535">
        <v>3.17375280338943</v>
      </c>
      <c r="AY1535">
        <v>9.1177339335627003</v>
      </c>
      <c r="AZ1535">
        <v>5.9217009365341697</v>
      </c>
      <c r="BA1535">
        <v>0</v>
      </c>
      <c r="BB1535">
        <v>1.5890232659037899</v>
      </c>
      <c r="BC1535">
        <v>8.4572077532388903</v>
      </c>
      <c r="BD1535">
        <v>5.8327047333653699</v>
      </c>
      <c r="BE1535">
        <v>0</v>
      </c>
      <c r="BF1535">
        <v>2.9709169211687598</v>
      </c>
      <c r="BG1535">
        <v>11.820971150303</v>
      </c>
      <c r="BH1535">
        <v>8.1016369890962601</v>
      </c>
      <c r="BI1535">
        <v>1.22858942306208</v>
      </c>
      <c r="BJ1535">
        <v>8.4491804148543697</v>
      </c>
      <c r="BK1535">
        <v>18.007105501694902</v>
      </c>
      <c r="BL1535">
        <v>12.1679682666039</v>
      </c>
    </row>
    <row r="1536" spans="1:64" x14ac:dyDescent="0.25">
      <c r="A1536" s="15" t="str">
        <f t="shared" si="46"/>
        <v xml:space="preserve">  Res RE [NCL+DQ] / [Capital + ALLL]--39355</v>
      </c>
      <c r="B1536" s="15" t="str">
        <f t="shared" si="47"/>
        <v xml:space="preserve">  Res RE [NCL+DQ] / [Capital + ALLL]</v>
      </c>
      <c r="C1536">
        <v>10</v>
      </c>
      <c r="D1536" s="22">
        <v>39355</v>
      </c>
      <c r="E1536">
        <v>0.217958617184522</v>
      </c>
      <c r="F1536">
        <v>1.10856941756115</v>
      </c>
      <c r="G1536">
        <v>3.0266063114005899</v>
      </c>
      <c r="H1536">
        <v>2.2277623391110799</v>
      </c>
      <c r="I1536">
        <v>5.5022186820205397E-2</v>
      </c>
      <c r="J1536">
        <v>1.2396619030423699</v>
      </c>
      <c r="K1536">
        <v>4.0571840416748302</v>
      </c>
      <c r="L1536">
        <v>3.0145713324730301</v>
      </c>
      <c r="M1536">
        <v>0.104611758197468</v>
      </c>
      <c r="N1536">
        <v>1.6643059490084999</v>
      </c>
      <c r="O1536">
        <v>4.53604637310033</v>
      </c>
      <c r="P1536">
        <v>3.17429003718759</v>
      </c>
      <c r="Q1536">
        <v>3.3155139745657198</v>
      </c>
      <c r="R1536">
        <v>6.9571258634305302</v>
      </c>
      <c r="S1536">
        <v>9.2574414245963403</v>
      </c>
      <c r="T1536">
        <v>6.6103128116955698</v>
      </c>
      <c r="U1536">
        <v>0.15829699610761699</v>
      </c>
      <c r="V1536">
        <v>1.8578882290374199</v>
      </c>
      <c r="W1536">
        <v>4.9151021582587298</v>
      </c>
      <c r="X1536">
        <v>3.4606988633459501</v>
      </c>
      <c r="Y1536">
        <v>0</v>
      </c>
      <c r="Z1536">
        <v>0.96674400618716205</v>
      </c>
      <c r="AA1536">
        <v>2.6808318144803098</v>
      </c>
      <c r="AB1536">
        <v>2.4320984660543701</v>
      </c>
      <c r="AC1536">
        <v>0</v>
      </c>
      <c r="AD1536">
        <v>0.53355897543474096</v>
      </c>
      <c r="AE1536">
        <v>1.21777709806359</v>
      </c>
      <c r="AF1536">
        <v>0.99227957372050002</v>
      </c>
      <c r="AG1536">
        <v>0</v>
      </c>
      <c r="AH1536">
        <v>6.5746219592373395E-2</v>
      </c>
      <c r="AI1536">
        <v>0.80984124818799397</v>
      </c>
      <c r="AJ1536">
        <v>0.783220711257823</v>
      </c>
      <c r="AK1536">
        <v>1.46020831000421</v>
      </c>
      <c r="AL1536">
        <v>5.1356643356643401</v>
      </c>
      <c r="AM1536">
        <v>9.9206770624277407</v>
      </c>
      <c r="AN1536">
        <v>6.6131391345904298</v>
      </c>
      <c r="AO1536">
        <v>0</v>
      </c>
      <c r="AP1536">
        <v>0.732168162494095</v>
      </c>
      <c r="AQ1536">
        <v>2.3726588251540401</v>
      </c>
      <c r="AR1536">
        <v>2.0323512658960698</v>
      </c>
      <c r="AS1536">
        <v>7.4685211942944807E-2</v>
      </c>
      <c r="AT1536">
        <v>1.24249249240312</v>
      </c>
      <c r="AU1536">
        <v>3.7222459121443801</v>
      </c>
      <c r="AV1536">
        <v>2.6972438978336699</v>
      </c>
      <c r="AW1536">
        <v>2.8189836937327102</v>
      </c>
      <c r="AX1536">
        <v>6.09773895111244</v>
      </c>
      <c r="AY1536">
        <v>11.336700765781901</v>
      </c>
      <c r="AZ1536">
        <v>7.5010977261029996</v>
      </c>
      <c r="BA1536">
        <v>0</v>
      </c>
      <c r="BB1536">
        <v>0.533725841546141</v>
      </c>
      <c r="BC1536">
        <v>2.3225575874695799</v>
      </c>
      <c r="BD1536">
        <v>1.9461149497350101</v>
      </c>
      <c r="BE1536">
        <v>9.0936761836755406E-2</v>
      </c>
      <c r="BF1536">
        <v>1.3148554082963999</v>
      </c>
      <c r="BG1536">
        <v>3.4384653894610899</v>
      </c>
      <c r="BH1536">
        <v>2.9470154509062598</v>
      </c>
      <c r="BI1536">
        <v>0</v>
      </c>
      <c r="BJ1536">
        <v>1.2287051091469801</v>
      </c>
      <c r="BK1536">
        <v>4.4737328408675499</v>
      </c>
      <c r="BL1536">
        <v>3.1363250931037499</v>
      </c>
    </row>
    <row r="1537" spans="1:64" x14ac:dyDescent="0.25">
      <c r="A1537" s="15" t="str">
        <f t="shared" si="46"/>
        <v xml:space="preserve">  C&amp;I [NCL+DQ] / [Capital + ALLL]--39355</v>
      </c>
      <c r="B1537" s="15" t="str">
        <f t="shared" si="47"/>
        <v xml:space="preserve">  C&amp;I [NCL+DQ] / [Capital + ALLL]</v>
      </c>
      <c r="C1537">
        <v>11</v>
      </c>
      <c r="D1537" s="22">
        <v>39355</v>
      </c>
      <c r="E1537">
        <v>0.40151684140084798</v>
      </c>
      <c r="F1537">
        <v>1.68120491382693</v>
      </c>
      <c r="G1537">
        <v>4.7070506454816297</v>
      </c>
      <c r="H1537">
        <v>3.2488549835044198</v>
      </c>
      <c r="I1537">
        <v>0.34268032670195903</v>
      </c>
      <c r="J1537">
        <v>1.70855136687239</v>
      </c>
      <c r="K1537">
        <v>4.8370389624497099</v>
      </c>
      <c r="L1537">
        <v>3.41297972776777</v>
      </c>
      <c r="M1537">
        <v>4.8959144705899502E-2</v>
      </c>
      <c r="N1537">
        <v>0.82248027202155605</v>
      </c>
      <c r="O1537">
        <v>2.5978968989900202</v>
      </c>
      <c r="P1537">
        <v>2.0700074010016398</v>
      </c>
      <c r="Q1537">
        <v>0.268759217439896</v>
      </c>
      <c r="R1537">
        <v>2.1187801968237099</v>
      </c>
      <c r="S1537">
        <v>5.0539011268107004</v>
      </c>
      <c r="T1537">
        <v>3.1648950692802398</v>
      </c>
      <c r="U1537">
        <v>0.34452884033478798</v>
      </c>
      <c r="V1537">
        <v>1.8849538351067301</v>
      </c>
      <c r="W1537">
        <v>5.4332929318657097</v>
      </c>
      <c r="X1537">
        <v>3.6619108339248898</v>
      </c>
      <c r="Y1537">
        <v>0.39332078802181902</v>
      </c>
      <c r="Z1537">
        <v>1.85330557356906</v>
      </c>
      <c r="AA1537">
        <v>3.71901080172147</v>
      </c>
      <c r="AB1537">
        <v>3.58136853003748</v>
      </c>
      <c r="AC1537">
        <v>0.43331133889246398</v>
      </c>
      <c r="AD1537">
        <v>1.6446796713410801</v>
      </c>
      <c r="AE1537">
        <v>5.4412244630431603</v>
      </c>
      <c r="AF1537">
        <v>3.8917780632687902</v>
      </c>
      <c r="AG1537">
        <v>0</v>
      </c>
      <c r="AH1537">
        <v>1.1700095510983799</v>
      </c>
      <c r="AI1537">
        <v>3.1865227264912401</v>
      </c>
      <c r="AJ1537">
        <v>2.21105637407079</v>
      </c>
      <c r="AK1537">
        <v>0.72901083184689597</v>
      </c>
      <c r="AL1537">
        <v>1.8234784372292001</v>
      </c>
      <c r="AM1537">
        <v>4.2165435133362097</v>
      </c>
      <c r="AN1537">
        <v>3.55332450672261</v>
      </c>
      <c r="AO1537">
        <v>0.249899560856535</v>
      </c>
      <c r="AP1537">
        <v>1.4711477488903</v>
      </c>
      <c r="AQ1537">
        <v>4.8952841037126698</v>
      </c>
      <c r="AR1537">
        <v>3.2880241874361702</v>
      </c>
      <c r="AS1537">
        <v>0.44817981374126198</v>
      </c>
      <c r="AT1537">
        <v>1.9100803396202399</v>
      </c>
      <c r="AU1537">
        <v>4.7856670539738504</v>
      </c>
      <c r="AV1537">
        <v>3.6191272303824999</v>
      </c>
      <c r="AW1537">
        <v>0.53030039265749795</v>
      </c>
      <c r="AX1537">
        <v>2.1484768899379998</v>
      </c>
      <c r="AY1537">
        <v>5.5707596125333598</v>
      </c>
      <c r="AZ1537">
        <v>3.8559916095804199</v>
      </c>
      <c r="BA1537">
        <v>0.65657943698506305</v>
      </c>
      <c r="BB1537">
        <v>3.1245948398807202</v>
      </c>
      <c r="BC1537">
        <v>8.3083388783214502</v>
      </c>
      <c r="BD1537">
        <v>5.9136068961981803</v>
      </c>
      <c r="BE1537">
        <v>0.19572935511784201</v>
      </c>
      <c r="BF1537">
        <v>0.79810715921057696</v>
      </c>
      <c r="BG1537">
        <v>1.87165433351417</v>
      </c>
      <c r="BH1537">
        <v>1.7913237005676099</v>
      </c>
      <c r="BI1537">
        <v>0.180395378148199</v>
      </c>
      <c r="BJ1537">
        <v>1.8849538351067301</v>
      </c>
      <c r="BK1537">
        <v>4.8012664679053101</v>
      </c>
      <c r="BL1537">
        <v>3.8394847223838502</v>
      </c>
    </row>
    <row r="1538" spans="1:64" x14ac:dyDescent="0.25">
      <c r="A1538" s="15" t="str">
        <f t="shared" si="46"/>
        <v xml:space="preserve">  Ind [NCL+DQ] / [Capital + ALLL]--39355</v>
      </c>
      <c r="B1538" s="15" t="str">
        <f t="shared" si="47"/>
        <v xml:space="preserve">  Ind [NCL+DQ] / [Capital + ALLL]</v>
      </c>
      <c r="C1538">
        <v>12</v>
      </c>
      <c r="D1538" s="22">
        <v>39355</v>
      </c>
      <c r="E1538">
        <v>0.27528135373654</v>
      </c>
      <c r="F1538">
        <v>0.77669902912621402</v>
      </c>
      <c r="G1538">
        <v>1.42648110163093</v>
      </c>
      <c r="H1538">
        <v>1.10669689920932</v>
      </c>
      <c r="I1538">
        <v>0.155230671860872</v>
      </c>
      <c r="J1538">
        <v>0.67389788999259104</v>
      </c>
      <c r="K1538">
        <v>1.6784795521307301</v>
      </c>
      <c r="L1538">
        <v>1.2123033044299301</v>
      </c>
      <c r="M1538">
        <v>5.8646965911565999E-2</v>
      </c>
      <c r="N1538">
        <v>0.465233245316233</v>
      </c>
      <c r="O1538">
        <v>1.48211782247831</v>
      </c>
      <c r="P1538">
        <v>1.1419955716508801</v>
      </c>
      <c r="Q1538">
        <v>0.55557318317788595</v>
      </c>
      <c r="R1538">
        <v>1.0461998026247501</v>
      </c>
      <c r="S1538">
        <v>2.1698828234779501</v>
      </c>
      <c r="T1538">
        <v>1.41803126215157</v>
      </c>
      <c r="U1538">
        <v>0.13268882070188601</v>
      </c>
      <c r="V1538">
        <v>0.63314014729928003</v>
      </c>
      <c r="W1538">
        <v>1.6864247465868201</v>
      </c>
      <c r="X1538">
        <v>1.1666833417949201</v>
      </c>
      <c r="Y1538">
        <v>0.28849133453768699</v>
      </c>
      <c r="Z1538">
        <v>0.77669902912621402</v>
      </c>
      <c r="AA1538">
        <v>1.8793890207120401</v>
      </c>
      <c r="AB1538">
        <v>1.37541571894481</v>
      </c>
      <c r="AC1538">
        <v>0.338135722666494</v>
      </c>
      <c r="AD1538">
        <v>0.71648021764112702</v>
      </c>
      <c r="AE1538">
        <v>1.5228341689060001</v>
      </c>
      <c r="AF1538">
        <v>1.39626919333025</v>
      </c>
      <c r="AG1538">
        <v>0.10717685136555299</v>
      </c>
      <c r="AH1538">
        <v>0.52194084670403995</v>
      </c>
      <c r="AI1538">
        <v>1.35936059992059</v>
      </c>
      <c r="AJ1538">
        <v>1.74218180296498</v>
      </c>
      <c r="AK1538">
        <v>0.218337914046172</v>
      </c>
      <c r="AL1538">
        <v>0.70515645658880599</v>
      </c>
      <c r="AM1538">
        <v>1.4499015954680099</v>
      </c>
      <c r="AN1538">
        <v>1.2293522751511099</v>
      </c>
      <c r="AO1538">
        <v>0.27773824688795501</v>
      </c>
      <c r="AP1538">
        <v>0.76326326326326299</v>
      </c>
      <c r="AQ1538">
        <v>1.8176779006796899</v>
      </c>
      <c r="AR1538">
        <v>1.2913523300426</v>
      </c>
      <c r="AS1538">
        <v>0.13461957780224201</v>
      </c>
      <c r="AT1538">
        <v>0.52022890515948295</v>
      </c>
      <c r="AU1538">
        <v>1.1874506887666401</v>
      </c>
      <c r="AV1538">
        <v>0.96728386028241098</v>
      </c>
      <c r="AW1538">
        <v>0.54179331929493801</v>
      </c>
      <c r="AX1538">
        <v>1.2865133383237199</v>
      </c>
      <c r="AY1538">
        <v>2.4669472983766898</v>
      </c>
      <c r="AZ1538">
        <v>1.80904129680648</v>
      </c>
      <c r="BA1538">
        <v>7.6172773541767103E-2</v>
      </c>
      <c r="BB1538">
        <v>0.40885860306644001</v>
      </c>
      <c r="BC1538">
        <v>1.13284537714029</v>
      </c>
      <c r="BD1538">
        <v>1.0677176846577501</v>
      </c>
      <c r="BE1538">
        <v>0.10370211374258501</v>
      </c>
      <c r="BF1538">
        <v>0.61849598416221896</v>
      </c>
      <c r="BG1538">
        <v>1.84208527425888</v>
      </c>
      <c r="BH1538">
        <v>2.0882729803409399</v>
      </c>
      <c r="BI1538">
        <v>1.3955602723437001E-2</v>
      </c>
      <c r="BJ1538">
        <v>0.15168209679032699</v>
      </c>
      <c r="BK1538">
        <v>0.55767229921106198</v>
      </c>
      <c r="BL1538">
        <v>0.53936111118875896</v>
      </c>
    </row>
    <row r="1539" spans="1:64" x14ac:dyDescent="0.25">
      <c r="A1539" s="15" t="str">
        <f t="shared" ref="A1539:A1602" si="48">B1539&amp;"--"&amp;D1539</f>
        <v xml:space="preserve">  OREO / [Capital + ALLL]--39355</v>
      </c>
      <c r="B1539" s="15" t="str">
        <f t="shared" ref="B1539:B1602" si="49">VLOOKUP(C1539,labels,2,FALSE)</f>
        <v xml:space="preserve">  OREO / [Capital + ALLL]</v>
      </c>
      <c r="C1539">
        <v>13</v>
      </c>
      <c r="D1539" s="22">
        <v>39355</v>
      </c>
      <c r="E1539">
        <v>0</v>
      </c>
      <c r="F1539">
        <v>0</v>
      </c>
      <c r="G1539">
        <v>0.98432116993601904</v>
      </c>
      <c r="H1539">
        <v>0.86655086743476195</v>
      </c>
      <c r="I1539">
        <v>0</v>
      </c>
      <c r="J1539">
        <v>0</v>
      </c>
      <c r="K1539">
        <v>1.8117103296666299</v>
      </c>
      <c r="L1539">
        <v>1.51470268554978</v>
      </c>
      <c r="M1539">
        <v>0</v>
      </c>
      <c r="N1539">
        <v>0</v>
      </c>
      <c r="O1539">
        <v>1.41008415664023</v>
      </c>
      <c r="P1539">
        <v>1.26955644232818</v>
      </c>
      <c r="Q1539">
        <v>0.316501579967149</v>
      </c>
      <c r="R1539">
        <v>1.47347341858335</v>
      </c>
      <c r="S1539">
        <v>2.6648795488675598</v>
      </c>
      <c r="T1539">
        <v>2.9898753083518899</v>
      </c>
      <c r="U1539">
        <v>0</v>
      </c>
      <c r="V1539">
        <v>0</v>
      </c>
      <c r="W1539">
        <v>2.5094315241250702</v>
      </c>
      <c r="X1539">
        <v>2.03853441827534</v>
      </c>
      <c r="Y1539">
        <v>0</v>
      </c>
      <c r="Z1539">
        <v>0</v>
      </c>
      <c r="AA1539">
        <v>0.37047788762424599</v>
      </c>
      <c r="AB1539">
        <v>0.75319142685624696</v>
      </c>
      <c r="AC1539">
        <v>0</v>
      </c>
      <c r="AD1539">
        <v>0</v>
      </c>
      <c r="AE1539">
        <v>8.7551751919582199E-2</v>
      </c>
      <c r="AF1539">
        <v>0.54388491794356197</v>
      </c>
      <c r="AG1539">
        <v>0</v>
      </c>
      <c r="AH1539">
        <v>0</v>
      </c>
      <c r="AI1539">
        <v>0.26041986985961002</v>
      </c>
      <c r="AJ1539">
        <v>1.3734032484443499</v>
      </c>
      <c r="AK1539">
        <v>0</v>
      </c>
      <c r="AL1539">
        <v>0.76669477880855597</v>
      </c>
      <c r="AM1539">
        <v>2.4689514963372399</v>
      </c>
      <c r="AN1539">
        <v>1.5621788865433599</v>
      </c>
      <c r="AO1539">
        <v>0</v>
      </c>
      <c r="AP1539">
        <v>0</v>
      </c>
      <c r="AQ1539">
        <v>0.63038440181566802</v>
      </c>
      <c r="AR1539">
        <v>0.80226630014246103</v>
      </c>
      <c r="AS1539">
        <v>0</v>
      </c>
      <c r="AT1539">
        <v>1.78373943134387E-3</v>
      </c>
      <c r="AU1539">
        <v>2.21057737420292</v>
      </c>
      <c r="AV1539">
        <v>1.9655242721035999</v>
      </c>
      <c r="AW1539">
        <v>0</v>
      </c>
      <c r="AX1539">
        <v>7.2016430044824706E-2</v>
      </c>
      <c r="AY1539">
        <v>2.7740067785629199</v>
      </c>
      <c r="AZ1539">
        <v>2.1336163462170101</v>
      </c>
      <c r="BA1539">
        <v>0</v>
      </c>
      <c r="BB1539">
        <v>0</v>
      </c>
      <c r="BC1539">
        <v>1.9494459925140399</v>
      </c>
      <c r="BD1539">
        <v>2.0691866035126099</v>
      </c>
      <c r="BE1539">
        <v>0</v>
      </c>
      <c r="BF1539">
        <v>3.2425421530479899E-2</v>
      </c>
      <c r="BG1539">
        <v>1.8989019712069299</v>
      </c>
      <c r="BH1539">
        <v>2.6507195563030401</v>
      </c>
      <c r="BI1539">
        <v>0</v>
      </c>
      <c r="BJ1539">
        <v>0</v>
      </c>
      <c r="BK1539">
        <v>3.5504422956609898</v>
      </c>
      <c r="BL1539">
        <v>2.8412785715145299</v>
      </c>
    </row>
    <row r="1540" spans="1:64" x14ac:dyDescent="0.25">
      <c r="A1540" s="15" t="str">
        <f t="shared" si="48"/>
        <v>ROAA--39355</v>
      </c>
      <c r="B1540" s="15" t="str">
        <f t="shared" si="49"/>
        <v>ROAA</v>
      </c>
      <c r="C1540">
        <v>14</v>
      </c>
      <c r="D1540" s="22">
        <v>39355</v>
      </c>
      <c r="E1540">
        <v>1.04</v>
      </c>
      <c r="F1540">
        <v>1.41</v>
      </c>
      <c r="G1540">
        <v>1.75</v>
      </c>
      <c r="H1540">
        <v>1.3686419753086401</v>
      </c>
      <c r="I1540">
        <v>0.76749999999999996</v>
      </c>
      <c r="J1540">
        <v>1.19</v>
      </c>
      <c r="K1540">
        <v>1.6225000000000001</v>
      </c>
      <c r="L1540">
        <v>1.17407506702413</v>
      </c>
      <c r="M1540">
        <v>0.63</v>
      </c>
      <c r="N1540">
        <v>1.04</v>
      </c>
      <c r="O1540">
        <v>1.44</v>
      </c>
      <c r="P1540">
        <v>0.93301383261142901</v>
      </c>
      <c r="Q1540">
        <v>0.96250000000000002</v>
      </c>
      <c r="R1540">
        <v>1.175</v>
      </c>
      <c r="S1540">
        <v>1.4275</v>
      </c>
      <c r="T1540">
        <v>1.26590909090909</v>
      </c>
      <c r="U1540">
        <v>0.65</v>
      </c>
      <c r="V1540">
        <v>1.145</v>
      </c>
      <c r="W1540">
        <v>1.62</v>
      </c>
      <c r="X1540">
        <v>1.1018599033816401</v>
      </c>
      <c r="Y1540">
        <v>1.05</v>
      </c>
      <c r="Z1540">
        <v>1.46</v>
      </c>
      <c r="AA1540">
        <v>1.83</v>
      </c>
      <c r="AB1540">
        <v>1.3614666666666699</v>
      </c>
      <c r="AC1540">
        <v>0.6875</v>
      </c>
      <c r="AD1540">
        <v>1.135</v>
      </c>
      <c r="AE1540">
        <v>1.5449999999999999</v>
      </c>
      <c r="AF1540">
        <v>1.06542553191489</v>
      </c>
      <c r="AG1540">
        <v>1.0149999999999999</v>
      </c>
      <c r="AH1540">
        <v>1.36</v>
      </c>
      <c r="AI1540">
        <v>2</v>
      </c>
      <c r="AJ1540">
        <v>1.72373493975904</v>
      </c>
      <c r="AK1540">
        <v>0.625</v>
      </c>
      <c r="AL1540">
        <v>1.1299999999999999</v>
      </c>
      <c r="AM1540">
        <v>1.47</v>
      </c>
      <c r="AN1540">
        <v>0.76825396825396797</v>
      </c>
      <c r="AO1540">
        <v>0.84</v>
      </c>
      <c r="AP1540">
        <v>1.21</v>
      </c>
      <c r="AQ1540">
        <v>1.65</v>
      </c>
      <c r="AR1540">
        <v>1.2523384615384601</v>
      </c>
      <c r="AS1540">
        <v>0.75749999999999995</v>
      </c>
      <c r="AT1540">
        <v>1.1599999999999999</v>
      </c>
      <c r="AU1540">
        <v>1.64</v>
      </c>
      <c r="AV1540">
        <v>1.1498167539266999</v>
      </c>
      <c r="AW1540">
        <v>0.78500000000000003</v>
      </c>
      <c r="AX1540">
        <v>1.17</v>
      </c>
      <c r="AY1540">
        <v>1.6125</v>
      </c>
      <c r="AZ1540">
        <v>1.1676623376623401</v>
      </c>
      <c r="BA1540">
        <v>0.505</v>
      </c>
      <c r="BB1540">
        <v>1.05</v>
      </c>
      <c r="BC1540">
        <v>1.5549999999999999</v>
      </c>
      <c r="BD1540">
        <v>0.94294573643410895</v>
      </c>
      <c r="BE1540">
        <v>0.69499999999999995</v>
      </c>
      <c r="BF1540">
        <v>1.29</v>
      </c>
      <c r="BG1540">
        <v>1.87</v>
      </c>
      <c r="BH1540">
        <v>1.1144642857142899</v>
      </c>
      <c r="BI1540">
        <v>0.48249999999999998</v>
      </c>
      <c r="BJ1540">
        <v>1.0349999999999999</v>
      </c>
      <c r="BK1540">
        <v>1.56</v>
      </c>
      <c r="BL1540">
        <v>0.80566666666666698</v>
      </c>
    </row>
    <row r="1541" spans="1:64" x14ac:dyDescent="0.25">
      <c r="A1541" s="15" t="str">
        <f t="shared" si="48"/>
        <v>NIM--39355</v>
      </c>
      <c r="B1541" s="15" t="str">
        <f t="shared" si="49"/>
        <v>NIM</v>
      </c>
      <c r="C1541">
        <v>15</v>
      </c>
      <c r="D1541" s="22">
        <v>39355</v>
      </c>
      <c r="E1541">
        <v>4.09</v>
      </c>
      <c r="F1541">
        <v>4.5599999999999996</v>
      </c>
      <c r="G1541">
        <v>4.9800000000000004</v>
      </c>
      <c r="H1541">
        <v>4.6659259259259303</v>
      </c>
      <c r="I1541">
        <v>3.85</v>
      </c>
      <c r="J1541">
        <v>4.3</v>
      </c>
      <c r="K1541">
        <v>4.7699999999999996</v>
      </c>
      <c r="L1541">
        <v>4.3514745308310996</v>
      </c>
      <c r="M1541">
        <v>3.6</v>
      </c>
      <c r="N1541">
        <v>4.08</v>
      </c>
      <c r="O1541">
        <v>4.66</v>
      </c>
      <c r="P1541">
        <v>4.15127882599581</v>
      </c>
      <c r="Q1541">
        <v>3.9925000000000002</v>
      </c>
      <c r="R1541">
        <v>4.4400000000000004</v>
      </c>
      <c r="S1541">
        <v>4.8650000000000002</v>
      </c>
      <c r="T1541">
        <v>4.4163636363636396</v>
      </c>
      <c r="U1541">
        <v>3.83</v>
      </c>
      <c r="V1541">
        <v>4.2300000000000004</v>
      </c>
      <c r="W1541">
        <v>4.7374999999999998</v>
      </c>
      <c r="X1541">
        <v>4.2701449275362302</v>
      </c>
      <c r="Y1541">
        <v>4.55</v>
      </c>
      <c r="Z1541">
        <v>4.92</v>
      </c>
      <c r="AA1541">
        <v>5.7450000000000001</v>
      </c>
      <c r="AB1541">
        <v>5.1057333333333297</v>
      </c>
      <c r="AC1541">
        <v>3.81</v>
      </c>
      <c r="AD1541">
        <v>4.1449999999999996</v>
      </c>
      <c r="AE1541">
        <v>4.5274999999999999</v>
      </c>
      <c r="AF1541">
        <v>4.14787234042553</v>
      </c>
      <c r="AG1541">
        <v>3.98</v>
      </c>
      <c r="AH1541">
        <v>4.53</v>
      </c>
      <c r="AI1541">
        <v>4.875</v>
      </c>
      <c r="AJ1541">
        <v>5.1146987951807201</v>
      </c>
      <c r="AK1541">
        <v>3.58</v>
      </c>
      <c r="AL1541">
        <v>3.9</v>
      </c>
      <c r="AM1541">
        <v>4.2949999999999999</v>
      </c>
      <c r="AN1541">
        <v>3.9746031746031698</v>
      </c>
      <c r="AO1541">
        <v>3.86</v>
      </c>
      <c r="AP1541">
        <v>4.25</v>
      </c>
      <c r="AQ1541">
        <v>4.7350000000000003</v>
      </c>
      <c r="AR1541">
        <v>4.3186153846153799</v>
      </c>
      <c r="AS1541">
        <v>3.9275000000000002</v>
      </c>
      <c r="AT1541">
        <v>4.34</v>
      </c>
      <c r="AU1541">
        <v>4.7699999999999996</v>
      </c>
      <c r="AV1541">
        <v>4.3876178010471198</v>
      </c>
      <c r="AW1541">
        <v>3.7275</v>
      </c>
      <c r="AX1541">
        <v>4.18</v>
      </c>
      <c r="AY1541">
        <v>4.6224999999999996</v>
      </c>
      <c r="AZ1541">
        <v>4.2183116883116902</v>
      </c>
      <c r="BA1541">
        <v>3.855</v>
      </c>
      <c r="BB1541">
        <v>4.4000000000000004</v>
      </c>
      <c r="BC1541">
        <v>4.95</v>
      </c>
      <c r="BD1541">
        <v>4.3844186046511604</v>
      </c>
      <c r="BE1541">
        <v>3.6775000000000002</v>
      </c>
      <c r="BF1541">
        <v>4.3449999999999998</v>
      </c>
      <c r="BG1541">
        <v>5.0949999999999998</v>
      </c>
      <c r="BH1541">
        <v>5.2649999999999997</v>
      </c>
      <c r="BI1541">
        <v>3.98</v>
      </c>
      <c r="BJ1541">
        <v>4.4000000000000004</v>
      </c>
      <c r="BK1541">
        <v>4.76</v>
      </c>
      <c r="BL1541">
        <v>4.3845833333333299</v>
      </c>
    </row>
    <row r="1542" spans="1:64" x14ac:dyDescent="0.25">
      <c r="A1542" s="15" t="str">
        <f t="shared" si="48"/>
        <v>Provisions / Avg Assets--39355</v>
      </c>
      <c r="B1542" s="15" t="str">
        <f t="shared" si="49"/>
        <v>Provisions / Avg Assets</v>
      </c>
      <c r="C1542">
        <v>16</v>
      </c>
      <c r="D1542" s="22">
        <v>39355</v>
      </c>
      <c r="E1542">
        <v>0</v>
      </c>
      <c r="F1542">
        <v>7.0000000000000007E-2</v>
      </c>
      <c r="G1542">
        <v>0.17</v>
      </c>
      <c r="H1542">
        <v>0.181728395061728</v>
      </c>
      <c r="I1542">
        <v>0</v>
      </c>
      <c r="J1542">
        <v>0.1</v>
      </c>
      <c r="K1542">
        <v>0.26</v>
      </c>
      <c r="L1542">
        <v>0.24493297587131399</v>
      </c>
      <c r="M1542">
        <v>0.01</v>
      </c>
      <c r="N1542">
        <v>0.1</v>
      </c>
      <c r="O1542">
        <v>0.24</v>
      </c>
      <c r="P1542">
        <v>0.20269945507894399</v>
      </c>
      <c r="Q1542">
        <v>8.2500000000000004E-2</v>
      </c>
      <c r="R1542">
        <v>0.125</v>
      </c>
      <c r="S1542">
        <v>0.16</v>
      </c>
      <c r="T1542">
        <v>0.14000000000000001</v>
      </c>
      <c r="U1542">
        <v>0.01</v>
      </c>
      <c r="V1542">
        <v>0.13</v>
      </c>
      <c r="W1542">
        <v>0.3075</v>
      </c>
      <c r="X1542">
        <v>0.247028985507246</v>
      </c>
      <c r="Y1542">
        <v>0</v>
      </c>
      <c r="Z1542">
        <v>0.09</v>
      </c>
      <c r="AA1542">
        <v>0.28000000000000003</v>
      </c>
      <c r="AB1542">
        <v>0.235866666666667</v>
      </c>
      <c r="AC1542">
        <v>2.5000000000000001E-3</v>
      </c>
      <c r="AD1542">
        <v>0.1</v>
      </c>
      <c r="AE1542">
        <v>0.33500000000000002</v>
      </c>
      <c r="AF1542">
        <v>0.32787234042553198</v>
      </c>
      <c r="AG1542">
        <v>0</v>
      </c>
      <c r="AH1542">
        <v>0.05</v>
      </c>
      <c r="AI1542">
        <v>0.17499999999999999</v>
      </c>
      <c r="AJ1542">
        <v>0.478192771084337</v>
      </c>
      <c r="AK1542">
        <v>0.01</v>
      </c>
      <c r="AL1542">
        <v>0.09</v>
      </c>
      <c r="AM1542">
        <v>0.16500000000000001</v>
      </c>
      <c r="AN1542">
        <v>0.17571428571428599</v>
      </c>
      <c r="AO1542">
        <v>0</v>
      </c>
      <c r="AP1542">
        <v>0.06</v>
      </c>
      <c r="AQ1542">
        <v>0.18</v>
      </c>
      <c r="AR1542">
        <v>0.18563076923076899</v>
      </c>
      <c r="AS1542">
        <v>3.7499999999999999E-2</v>
      </c>
      <c r="AT1542">
        <v>0.13</v>
      </c>
      <c r="AU1542">
        <v>0.28000000000000003</v>
      </c>
      <c r="AV1542">
        <v>0.26418848167539299</v>
      </c>
      <c r="AW1542">
        <v>0</v>
      </c>
      <c r="AX1542">
        <v>0.08</v>
      </c>
      <c r="AY1542">
        <v>0.17</v>
      </c>
      <c r="AZ1542">
        <v>0.124090909090909</v>
      </c>
      <c r="BA1542">
        <v>0.04</v>
      </c>
      <c r="BB1542">
        <v>0.19</v>
      </c>
      <c r="BC1542">
        <v>0.40500000000000003</v>
      </c>
      <c r="BD1542">
        <v>0.33922480620154999</v>
      </c>
      <c r="BE1542">
        <v>0</v>
      </c>
      <c r="BF1542">
        <v>0.1</v>
      </c>
      <c r="BG1542">
        <v>0.56499999999999995</v>
      </c>
      <c r="BH1542">
        <v>0.70428571428571396</v>
      </c>
      <c r="BI1542">
        <v>0.06</v>
      </c>
      <c r="BJ1542">
        <v>0.2</v>
      </c>
      <c r="BK1542">
        <v>0.38750000000000001</v>
      </c>
      <c r="BL1542">
        <v>0.31508333333333299</v>
      </c>
    </row>
    <row r="1543" spans="1:64" x14ac:dyDescent="0.25">
      <c r="A1543" s="15" t="str">
        <f t="shared" si="48"/>
        <v>Negative Earners (last 4 qtrs)--39355</v>
      </c>
      <c r="B1543" s="15" t="str">
        <f t="shared" si="49"/>
        <v>Negative Earners (last 4 qtrs)</v>
      </c>
      <c r="C1543">
        <v>17</v>
      </c>
      <c r="D1543" s="22">
        <v>39355</v>
      </c>
      <c r="F1543">
        <v>3.7037037037037002</v>
      </c>
      <c r="H1543">
        <v>3</v>
      </c>
      <c r="J1543">
        <v>6.0526315789473699</v>
      </c>
      <c r="L1543">
        <v>46</v>
      </c>
      <c r="N1543">
        <v>7.8734766534301004</v>
      </c>
      <c r="P1543">
        <v>575</v>
      </c>
      <c r="R1543">
        <v>4.5454545454545503</v>
      </c>
      <c r="T1543">
        <v>1</v>
      </c>
      <c r="V1543">
        <v>7.1090047393364904</v>
      </c>
      <c r="X1543">
        <v>30</v>
      </c>
      <c r="Z1543">
        <v>4</v>
      </c>
      <c r="AB1543">
        <v>3</v>
      </c>
      <c r="AD1543">
        <v>6.3829787234042596</v>
      </c>
      <c r="AF1543">
        <v>6</v>
      </c>
      <c r="AH1543">
        <v>2.4096385542168699</v>
      </c>
      <c r="AI1543"/>
      <c r="AJ1543">
        <v>2</v>
      </c>
      <c r="AK1543"/>
      <c r="AL1543">
        <v>6.3492063492063497</v>
      </c>
      <c r="AN1543">
        <v>4</v>
      </c>
      <c r="AP1543">
        <v>4.22960725075529</v>
      </c>
      <c r="AR1543">
        <v>14</v>
      </c>
      <c r="AT1543">
        <v>6.4432989690721598</v>
      </c>
      <c r="AV1543">
        <v>25</v>
      </c>
      <c r="AX1543">
        <v>5.7692307692307701</v>
      </c>
      <c r="AZ1543">
        <v>9</v>
      </c>
      <c r="BB1543">
        <v>11.450381679389301</v>
      </c>
      <c r="BD1543">
        <v>15</v>
      </c>
      <c r="BF1543">
        <v>7.1428571428571397</v>
      </c>
      <c r="BH1543">
        <v>4</v>
      </c>
      <c r="BJ1543">
        <v>13.1147540983607</v>
      </c>
      <c r="BL1543">
        <v>16</v>
      </c>
    </row>
    <row r="1544" spans="1:64" x14ac:dyDescent="0.25">
      <c r="A1544" s="15" t="str">
        <f t="shared" si="48"/>
        <v>Noncore Funding / Liab--39355</v>
      </c>
      <c r="B1544" s="15" t="str">
        <f t="shared" si="49"/>
        <v>Noncore Funding / Liab</v>
      </c>
      <c r="C1544">
        <v>18</v>
      </c>
      <c r="D1544" s="22">
        <v>39355</v>
      </c>
      <c r="E1544">
        <v>14.471217497219699</v>
      </c>
      <c r="F1544">
        <v>20.1451027811366</v>
      </c>
      <c r="G1544">
        <v>26.9270468536882</v>
      </c>
      <c r="H1544">
        <v>21.648326546219</v>
      </c>
      <c r="I1544">
        <v>13.6032577530857</v>
      </c>
      <c r="J1544">
        <v>20.0742977640299</v>
      </c>
      <c r="K1544">
        <v>29.316881542422799</v>
      </c>
      <c r="L1544">
        <v>22.627934673642901</v>
      </c>
      <c r="M1544">
        <v>16.785520047108101</v>
      </c>
      <c r="N1544">
        <v>24.904193879203302</v>
      </c>
      <c r="O1544">
        <v>34.785231842489203</v>
      </c>
      <c r="P1544">
        <v>27.5544727323011</v>
      </c>
      <c r="Q1544">
        <v>17.733135834624001</v>
      </c>
      <c r="R1544">
        <v>21.5304519813706</v>
      </c>
      <c r="S1544">
        <v>29.599408590108201</v>
      </c>
      <c r="T1544">
        <v>23.128783536400899</v>
      </c>
      <c r="U1544">
        <v>12.4486395979024</v>
      </c>
      <c r="V1544">
        <v>19.0899920415598</v>
      </c>
      <c r="W1544">
        <v>28.3554156339105</v>
      </c>
      <c r="X1544">
        <v>21.999694787775301</v>
      </c>
      <c r="Y1544">
        <v>15.3532668464427</v>
      </c>
      <c r="Z1544">
        <v>19.723364165810199</v>
      </c>
      <c r="AA1544">
        <v>26.859143864800298</v>
      </c>
      <c r="AB1544">
        <v>22.191066793021498</v>
      </c>
      <c r="AC1544">
        <v>13.7556653411859</v>
      </c>
      <c r="AD1544">
        <v>20.368760200972801</v>
      </c>
      <c r="AE1544">
        <v>28.7186471262008</v>
      </c>
      <c r="AF1544">
        <v>23.554469458811599</v>
      </c>
      <c r="AG1544">
        <v>16.109570064489901</v>
      </c>
      <c r="AH1544">
        <v>23.073557902631102</v>
      </c>
      <c r="AI1544">
        <v>31.301493346161799</v>
      </c>
      <c r="AJ1544">
        <v>26.004887187844599</v>
      </c>
      <c r="AK1544">
        <v>13.913508737057301</v>
      </c>
      <c r="AL1544">
        <v>21.864582502591901</v>
      </c>
      <c r="AM1544">
        <v>31.586845731737299</v>
      </c>
      <c r="AN1544">
        <v>24.0735099156872</v>
      </c>
      <c r="AO1544">
        <v>12.661026380544699</v>
      </c>
      <c r="AP1544">
        <v>18.474901417457101</v>
      </c>
      <c r="AQ1544">
        <v>26.731093667459501</v>
      </c>
      <c r="AR1544">
        <v>20.7925516512644</v>
      </c>
      <c r="AS1544">
        <v>15.281257882215</v>
      </c>
      <c r="AT1544">
        <v>22.590343962410099</v>
      </c>
      <c r="AU1544">
        <v>32.420873346575597</v>
      </c>
      <c r="AV1544">
        <v>25.5921739298111</v>
      </c>
      <c r="AW1544">
        <v>11.5233294541625</v>
      </c>
      <c r="AX1544">
        <v>17.2878785577979</v>
      </c>
      <c r="AY1544">
        <v>25.338350168700099</v>
      </c>
      <c r="AZ1544">
        <v>19.3033083737648</v>
      </c>
      <c r="BA1544">
        <v>13.035921684765</v>
      </c>
      <c r="BB1544">
        <v>20.4815202197437</v>
      </c>
      <c r="BC1544">
        <v>32.117432141347003</v>
      </c>
      <c r="BD1544">
        <v>24.415297482127801</v>
      </c>
      <c r="BE1544">
        <v>12.6657208613234</v>
      </c>
      <c r="BF1544">
        <v>19.629354941234499</v>
      </c>
      <c r="BG1544">
        <v>28.577877489129399</v>
      </c>
      <c r="BH1544">
        <v>24.4308796750224</v>
      </c>
      <c r="BI1544">
        <v>14.2806587766962</v>
      </c>
      <c r="BJ1544">
        <v>22.978128332768399</v>
      </c>
      <c r="BK1544">
        <v>33.044840483549102</v>
      </c>
      <c r="BL1544">
        <v>25.448463602933899</v>
      </c>
    </row>
    <row r="1545" spans="1:64" x14ac:dyDescent="0.25">
      <c r="A1545" s="15" t="str">
        <f t="shared" si="48"/>
        <v>Brokered Dep / Liab--39355</v>
      </c>
      <c r="B1545" s="15" t="str">
        <f t="shared" si="49"/>
        <v>Brokered Dep / Liab</v>
      </c>
      <c r="C1545">
        <v>19</v>
      </c>
      <c r="D1545" s="22">
        <v>39355</v>
      </c>
      <c r="E1545">
        <v>0</v>
      </c>
      <c r="F1545">
        <v>0</v>
      </c>
      <c r="G1545">
        <v>4.0225620896260699</v>
      </c>
      <c r="H1545">
        <v>3.17305223801428</v>
      </c>
      <c r="I1545">
        <v>0</v>
      </c>
      <c r="J1545">
        <v>0</v>
      </c>
      <c r="K1545">
        <v>4.7272637694205901</v>
      </c>
      <c r="L1545">
        <v>3.5607496114944799</v>
      </c>
      <c r="M1545">
        <v>0</v>
      </c>
      <c r="N1545">
        <v>0</v>
      </c>
      <c r="O1545">
        <v>3.43712716082675</v>
      </c>
      <c r="P1545">
        <v>3.3035720145135898</v>
      </c>
      <c r="Q1545">
        <v>0</v>
      </c>
      <c r="R1545">
        <v>0</v>
      </c>
      <c r="S1545">
        <v>1.6204845020405501</v>
      </c>
      <c r="T1545">
        <v>2.0311404480539101</v>
      </c>
      <c r="U1545">
        <v>0</v>
      </c>
      <c r="V1545">
        <v>0</v>
      </c>
      <c r="W1545">
        <v>4.9248471683451296</v>
      </c>
      <c r="X1545">
        <v>3.8076031573985398</v>
      </c>
      <c r="Y1545">
        <v>0</v>
      </c>
      <c r="Z1545">
        <v>0</v>
      </c>
      <c r="AA1545">
        <v>3.7794564481324402</v>
      </c>
      <c r="AB1545">
        <v>2.8109516842150599</v>
      </c>
      <c r="AC1545">
        <v>0</v>
      </c>
      <c r="AD1545">
        <v>0</v>
      </c>
      <c r="AE1545">
        <v>4.5314718708722799</v>
      </c>
      <c r="AF1545">
        <v>3.7213583918939901</v>
      </c>
      <c r="AG1545">
        <v>0</v>
      </c>
      <c r="AH1545">
        <v>0</v>
      </c>
      <c r="AI1545">
        <v>3.6651127577587999</v>
      </c>
      <c r="AJ1545">
        <v>3.3208808091726398</v>
      </c>
      <c r="AK1545">
        <v>0</v>
      </c>
      <c r="AL1545">
        <v>1.4784588544900801</v>
      </c>
      <c r="AM1545">
        <v>6.9305768196770998</v>
      </c>
      <c r="AN1545">
        <v>5.1445433654625399</v>
      </c>
      <c r="AO1545">
        <v>0</v>
      </c>
      <c r="AP1545">
        <v>0</v>
      </c>
      <c r="AQ1545">
        <v>2.8266453288734801</v>
      </c>
      <c r="AR1545">
        <v>2.6408296622975498</v>
      </c>
      <c r="AS1545">
        <v>0</v>
      </c>
      <c r="AT1545">
        <v>1.50124445904166</v>
      </c>
      <c r="AU1545">
        <v>8.4273873387141496</v>
      </c>
      <c r="AV1545">
        <v>5.4739262752408901</v>
      </c>
      <c r="AW1545">
        <v>0</v>
      </c>
      <c r="AX1545">
        <v>0</v>
      </c>
      <c r="AY1545">
        <v>1.53234325998939</v>
      </c>
      <c r="AZ1545">
        <v>1.71471848435348</v>
      </c>
      <c r="BA1545">
        <v>0</v>
      </c>
      <c r="BB1545">
        <v>1.03766511464302</v>
      </c>
      <c r="BC1545">
        <v>7.6333620880372504</v>
      </c>
      <c r="BD1545">
        <v>5.42383832235656</v>
      </c>
      <c r="BE1545">
        <v>0</v>
      </c>
      <c r="BF1545">
        <v>0</v>
      </c>
      <c r="BG1545">
        <v>2.6425527573187502</v>
      </c>
      <c r="BH1545">
        <v>2.8446429740285102</v>
      </c>
      <c r="BI1545">
        <v>0</v>
      </c>
      <c r="BJ1545">
        <v>2.5134700308049398</v>
      </c>
      <c r="BK1545">
        <v>9.0933823668511398</v>
      </c>
      <c r="BL1545">
        <v>6.0455617076163897</v>
      </c>
    </row>
    <row r="1546" spans="1:64" x14ac:dyDescent="0.25">
      <c r="A1546" s="15" t="str">
        <f t="shared" si="48"/>
        <v>Liquid Assets / Assets--39355</v>
      </c>
      <c r="B1546" s="15" t="str">
        <f t="shared" si="49"/>
        <v>Liquid Assets / Assets</v>
      </c>
      <c r="C1546">
        <v>20</v>
      </c>
      <c r="D1546" s="22">
        <v>39355</v>
      </c>
      <c r="E1546">
        <v>7.8631532453300697</v>
      </c>
      <c r="F1546">
        <v>15.699614249570899</v>
      </c>
      <c r="G1546">
        <v>23.555421185896201</v>
      </c>
      <c r="H1546">
        <v>16.9969866480081</v>
      </c>
      <c r="I1546">
        <v>6.3514936439416001</v>
      </c>
      <c r="J1546">
        <v>12.4337479449293</v>
      </c>
      <c r="K1546">
        <v>21.1458233608145</v>
      </c>
      <c r="L1546">
        <v>15.2513958530804</v>
      </c>
      <c r="M1546">
        <v>7.2570589528540896</v>
      </c>
      <c r="N1546">
        <v>13.686901265680801</v>
      </c>
      <c r="O1546">
        <v>23.2717876340493</v>
      </c>
      <c r="P1546">
        <v>16.701098558894898</v>
      </c>
      <c r="Q1546">
        <v>18.131677489368599</v>
      </c>
      <c r="R1546">
        <v>23.209584380752698</v>
      </c>
      <c r="S1546">
        <v>28.8729147515457</v>
      </c>
      <c r="T1546">
        <v>24.617770607680399</v>
      </c>
      <c r="U1546">
        <v>7.05683162783252</v>
      </c>
      <c r="V1546">
        <v>12.306530646181599</v>
      </c>
      <c r="W1546">
        <v>21.080885047752801</v>
      </c>
      <c r="X1546">
        <v>15.301311427559</v>
      </c>
      <c r="Y1546">
        <v>7.8426282635150599</v>
      </c>
      <c r="Z1546">
        <v>13.7744947370012</v>
      </c>
      <c r="AA1546">
        <v>22.051984689286499</v>
      </c>
      <c r="AB1546">
        <v>16.0567862612378</v>
      </c>
      <c r="AC1546">
        <v>4.5723780107413701</v>
      </c>
      <c r="AD1546">
        <v>8.8877383703514994</v>
      </c>
      <c r="AE1546">
        <v>16.447840112378898</v>
      </c>
      <c r="AF1546">
        <v>12.3636059247931</v>
      </c>
      <c r="AG1546">
        <v>6.3016978516523698</v>
      </c>
      <c r="AH1546">
        <v>10.0417514184777</v>
      </c>
      <c r="AI1546">
        <v>20.423332589914601</v>
      </c>
      <c r="AJ1546">
        <v>15.5448766755193</v>
      </c>
      <c r="AK1546">
        <v>9.41930489101299</v>
      </c>
      <c r="AL1546">
        <v>14.8465525599433</v>
      </c>
      <c r="AM1546">
        <v>24.357745380487401</v>
      </c>
      <c r="AN1546">
        <v>16.416971603358</v>
      </c>
      <c r="AO1546">
        <v>6.4291707164482697</v>
      </c>
      <c r="AP1546">
        <v>12.7876858099748</v>
      </c>
      <c r="AQ1546">
        <v>22.416382564868599</v>
      </c>
      <c r="AR1546">
        <v>16.109121670051401</v>
      </c>
      <c r="AS1546">
        <v>5.4579803760797398</v>
      </c>
      <c r="AT1546">
        <v>10.5107061244892</v>
      </c>
      <c r="AU1546">
        <v>17.728146078158399</v>
      </c>
      <c r="AV1546">
        <v>12.626688319021699</v>
      </c>
      <c r="AW1546">
        <v>8.0478721071626502</v>
      </c>
      <c r="AX1546">
        <v>15.6766404739348</v>
      </c>
      <c r="AY1546">
        <v>24.744597025075901</v>
      </c>
      <c r="AZ1546">
        <v>17.626696279200299</v>
      </c>
      <c r="BA1546">
        <v>7.2265637072707198</v>
      </c>
      <c r="BB1546">
        <v>12.572468172691201</v>
      </c>
      <c r="BC1546">
        <v>20.533902508488001</v>
      </c>
      <c r="BD1546">
        <v>15.1833417538815</v>
      </c>
      <c r="BE1546">
        <v>9.8247097965508097</v>
      </c>
      <c r="BF1546">
        <v>16.6007068621965</v>
      </c>
      <c r="BG1546">
        <v>25.436502107543699</v>
      </c>
      <c r="BH1546">
        <v>20.1433957212036</v>
      </c>
      <c r="BI1546">
        <v>6.1166787076197604</v>
      </c>
      <c r="BJ1546">
        <v>11.047697986223</v>
      </c>
      <c r="BK1546">
        <v>18.2276564303511</v>
      </c>
      <c r="BL1546">
        <v>13.8173940954229</v>
      </c>
    </row>
    <row r="1547" spans="1:64" x14ac:dyDescent="0.25">
      <c r="A1547" s="15" t="str">
        <f t="shared" si="48"/>
        <v>Net Loan Growth (last 4 qtrs)--39355</v>
      </c>
      <c r="B1547" s="15" t="str">
        <f t="shared" si="49"/>
        <v>Net Loan Growth (last 4 qtrs)</v>
      </c>
      <c r="C1547">
        <v>21</v>
      </c>
      <c r="D1547" s="22">
        <v>39355</v>
      </c>
      <c r="E1547">
        <v>-0.29749999999999999</v>
      </c>
      <c r="F1547">
        <v>5.64</v>
      </c>
      <c r="G1547">
        <v>12.12</v>
      </c>
      <c r="H1547">
        <v>10.93075</v>
      </c>
      <c r="I1547">
        <v>-2.79</v>
      </c>
      <c r="J1547">
        <v>3.05</v>
      </c>
      <c r="K1547">
        <v>9.41</v>
      </c>
      <c r="L1547">
        <v>5.1144519621109596</v>
      </c>
      <c r="M1547">
        <v>0.70499999999999996</v>
      </c>
      <c r="N1547">
        <v>6.7</v>
      </c>
      <c r="O1547">
        <v>15.494999999999999</v>
      </c>
      <c r="P1547">
        <v>13.607778897365799</v>
      </c>
      <c r="Q1547">
        <v>-1.6174999999999999</v>
      </c>
      <c r="R1547">
        <v>2.1</v>
      </c>
      <c r="S1547">
        <v>7.2549999999999999</v>
      </c>
      <c r="T1547">
        <v>4.7159090909090899</v>
      </c>
      <c r="U1547">
        <v>-4.3425000000000002</v>
      </c>
      <c r="V1547">
        <v>1.83</v>
      </c>
      <c r="W1547">
        <v>6.8925000000000001</v>
      </c>
      <c r="X1547">
        <v>3.2097804878048799</v>
      </c>
      <c r="Y1547">
        <v>2.5099999999999998</v>
      </c>
      <c r="Z1547">
        <v>8.8450000000000006</v>
      </c>
      <c r="AA1547">
        <v>16.54</v>
      </c>
      <c r="AB1547">
        <v>22.800810810810798</v>
      </c>
      <c r="AC1547">
        <v>-0.2</v>
      </c>
      <c r="AD1547">
        <v>4.71</v>
      </c>
      <c r="AE1547">
        <v>11.07</v>
      </c>
      <c r="AF1547">
        <v>7.6087096774193501</v>
      </c>
      <c r="AG1547">
        <v>-2.31</v>
      </c>
      <c r="AH1547">
        <v>5.24</v>
      </c>
      <c r="AI1547">
        <v>10.164999999999999</v>
      </c>
      <c r="AJ1547">
        <v>8.0021686746987992</v>
      </c>
      <c r="AK1547">
        <v>-1.605</v>
      </c>
      <c r="AL1547">
        <v>2.54</v>
      </c>
      <c r="AM1547">
        <v>7.54</v>
      </c>
      <c r="AN1547">
        <v>4.13951612903226</v>
      </c>
      <c r="AO1547">
        <v>-3.06</v>
      </c>
      <c r="AP1547">
        <v>2.5299999999999998</v>
      </c>
      <c r="AQ1547">
        <v>8.4949999999999992</v>
      </c>
      <c r="AR1547">
        <v>3.09569230769231</v>
      </c>
      <c r="AS1547">
        <v>-9.5000000000000001E-2</v>
      </c>
      <c r="AT1547">
        <v>5.21</v>
      </c>
      <c r="AU1547">
        <v>12.835000000000001</v>
      </c>
      <c r="AV1547">
        <v>8.8942782152230997</v>
      </c>
      <c r="AW1547">
        <v>-3.4550000000000001</v>
      </c>
      <c r="AX1547">
        <v>0.61</v>
      </c>
      <c r="AY1547">
        <v>6.03</v>
      </c>
      <c r="AZ1547">
        <v>2.6576470588235299</v>
      </c>
      <c r="BA1547">
        <v>-1.0049999999999999</v>
      </c>
      <c r="BB1547">
        <v>4.8899999999999997</v>
      </c>
      <c r="BC1547">
        <v>13.705</v>
      </c>
      <c r="BD1547">
        <v>9.3918253968254</v>
      </c>
      <c r="BE1547">
        <v>-5.2225000000000001</v>
      </c>
      <c r="BF1547">
        <v>0.92500000000000004</v>
      </c>
      <c r="BG1547">
        <v>5.4474999999999998</v>
      </c>
      <c r="BH1547">
        <v>20.862037037036998</v>
      </c>
      <c r="BI1547">
        <v>-4.42</v>
      </c>
      <c r="BJ1547">
        <v>2.66</v>
      </c>
      <c r="BK1547">
        <v>11.42</v>
      </c>
      <c r="BL1547">
        <v>8.9677777777777798</v>
      </c>
    </row>
    <row r="1548" spans="1:64" x14ac:dyDescent="0.25">
      <c r="A1548" s="15" t="str">
        <f t="shared" si="48"/>
        <v>Banks w/ Loan Growth (last 4 qtrs)--39355</v>
      </c>
      <c r="B1548" s="15" t="str">
        <f t="shared" si="49"/>
        <v>Banks w/ Loan Growth (last 4 qtrs)</v>
      </c>
      <c r="C1548">
        <v>22</v>
      </c>
      <c r="D1548" s="22">
        <v>39355</v>
      </c>
      <c r="F1548">
        <v>72.839506172839506</v>
      </c>
      <c r="J1548">
        <v>63.815789473684198</v>
      </c>
      <c r="N1548">
        <v>74.914418732027897</v>
      </c>
      <c r="R1548">
        <v>63.636363636363598</v>
      </c>
      <c r="V1548">
        <v>57.5829383886256</v>
      </c>
      <c r="Z1548">
        <v>84</v>
      </c>
      <c r="AD1548">
        <v>72.340425531914903</v>
      </c>
      <c r="AH1548">
        <v>63.855421686747</v>
      </c>
      <c r="AI1548"/>
      <c r="AK1548"/>
      <c r="AL1548">
        <v>68.253968253968296</v>
      </c>
      <c r="AP1548">
        <v>61.631419939577</v>
      </c>
      <c r="AT1548">
        <v>74.484536082474193</v>
      </c>
      <c r="AX1548">
        <v>54.487179487179503</v>
      </c>
      <c r="BB1548">
        <v>70.992366412213698</v>
      </c>
      <c r="BF1548">
        <v>51.785714285714299</v>
      </c>
      <c r="BJ1548">
        <v>61.475409836065602</v>
      </c>
    </row>
    <row r="1549" spans="1:64" x14ac:dyDescent="0.25">
      <c r="A1549" s="15" t="str">
        <f t="shared" si="48"/>
        <v>Equity / Assets--39447</v>
      </c>
      <c r="B1549" s="15" t="str">
        <f t="shared" si="49"/>
        <v>Equity / Assets</v>
      </c>
      <c r="C1549">
        <v>1</v>
      </c>
      <c r="D1549" s="22">
        <v>39447</v>
      </c>
      <c r="E1549">
        <v>9.3204020661018792</v>
      </c>
      <c r="F1549">
        <v>10.442139018733201</v>
      </c>
      <c r="G1549">
        <v>11.753446965787701</v>
      </c>
      <c r="H1549">
        <v>11.774775770242</v>
      </c>
      <c r="I1549">
        <v>8.7465045495705702</v>
      </c>
      <c r="J1549">
        <v>10.134970501415999</v>
      </c>
      <c r="K1549">
        <v>12.134887714446799</v>
      </c>
      <c r="L1549">
        <v>11.034576265434699</v>
      </c>
      <c r="M1549">
        <v>8.6678358922836498</v>
      </c>
      <c r="N1549">
        <v>10.166377612510701</v>
      </c>
      <c r="O1549">
        <v>12.7771133419668</v>
      </c>
      <c r="P1549">
        <v>11.861043182164799</v>
      </c>
      <c r="Q1549">
        <v>10.243894474529</v>
      </c>
      <c r="R1549">
        <v>10.851794809656599</v>
      </c>
      <c r="S1549">
        <v>11.8012080057009</v>
      </c>
      <c r="T1549">
        <v>11.864655973109199</v>
      </c>
      <c r="U1549">
        <v>8.6367434718228804</v>
      </c>
      <c r="V1549">
        <v>10.0740691522196</v>
      </c>
      <c r="W1549">
        <v>12.0837177486109</v>
      </c>
      <c r="X1549">
        <v>10.827105039478999</v>
      </c>
      <c r="Y1549">
        <v>9.0890376208276091</v>
      </c>
      <c r="Z1549">
        <v>10.4558929190746</v>
      </c>
      <c r="AA1549">
        <v>12.272129229489201</v>
      </c>
      <c r="AB1549">
        <v>12.142343650877001</v>
      </c>
      <c r="AC1549">
        <v>8.4518348436859494</v>
      </c>
      <c r="AD1549">
        <v>9.7583743223351203</v>
      </c>
      <c r="AE1549">
        <v>10.785490535904099</v>
      </c>
      <c r="AF1549">
        <v>10.707510520189899</v>
      </c>
      <c r="AG1549">
        <v>9.2896919523124595</v>
      </c>
      <c r="AH1549">
        <v>10.7259218436895</v>
      </c>
      <c r="AI1549">
        <v>14.806582535702001</v>
      </c>
      <c r="AJ1549">
        <v>13.0615905561832</v>
      </c>
      <c r="AK1549">
        <v>8.6796214980956705</v>
      </c>
      <c r="AL1549">
        <v>9.8640020360964495</v>
      </c>
      <c r="AM1549">
        <v>11.8118851405653</v>
      </c>
      <c r="AN1549">
        <v>11.170443136945099</v>
      </c>
      <c r="AO1549">
        <v>8.8310659562649505</v>
      </c>
      <c r="AP1549">
        <v>10.2120259435394</v>
      </c>
      <c r="AQ1549">
        <v>12.209432862281901</v>
      </c>
      <c r="AR1549">
        <v>10.855685095187599</v>
      </c>
      <c r="AS1549">
        <v>8.6169261967174595</v>
      </c>
      <c r="AT1549">
        <v>9.8582412529118706</v>
      </c>
      <c r="AU1549">
        <v>11.4417624386673</v>
      </c>
      <c r="AV1549">
        <v>10.4472587018579</v>
      </c>
      <c r="AW1549">
        <v>8.3309351093267701</v>
      </c>
      <c r="AX1549">
        <v>10.020193225089599</v>
      </c>
      <c r="AY1549">
        <v>11.690895306238</v>
      </c>
      <c r="AZ1549">
        <v>10.7760758925088</v>
      </c>
      <c r="BA1549">
        <v>8.9538293404434892</v>
      </c>
      <c r="BB1549">
        <v>10.351577110086</v>
      </c>
      <c r="BC1549">
        <v>12.870156963744501</v>
      </c>
      <c r="BD1549">
        <v>11.4887336086432</v>
      </c>
      <c r="BE1549">
        <v>9.3177436646939196</v>
      </c>
      <c r="BF1549">
        <v>11.406246296545</v>
      </c>
      <c r="BG1549">
        <v>15.1763198147918</v>
      </c>
      <c r="BH1549">
        <v>16.163455499605099</v>
      </c>
      <c r="BI1549">
        <v>8.7439874615999393</v>
      </c>
      <c r="BJ1549">
        <v>9.9104057893760107</v>
      </c>
      <c r="BK1549">
        <v>12.330043289149399</v>
      </c>
      <c r="BL1549">
        <v>11.501599020340301</v>
      </c>
    </row>
    <row r="1550" spans="1:64" x14ac:dyDescent="0.25">
      <c r="A1550" s="15" t="str">
        <f t="shared" si="48"/>
        <v>Total Risk Based Capital Ratio--39447</v>
      </c>
      <c r="B1550" s="15" t="str">
        <f t="shared" si="49"/>
        <v>Total Risk Based Capital Ratio</v>
      </c>
      <c r="C1550">
        <v>2</v>
      </c>
      <c r="D1550" s="22">
        <v>39447</v>
      </c>
      <c r="E1550">
        <v>12.154999999999999</v>
      </c>
      <c r="F1550">
        <v>14.035</v>
      </c>
      <c r="G1550">
        <v>16.745000000000001</v>
      </c>
      <c r="H1550">
        <v>16.248571428571399</v>
      </c>
      <c r="I1550">
        <v>11.73</v>
      </c>
      <c r="J1550">
        <v>13.68</v>
      </c>
      <c r="K1550">
        <v>17.59</v>
      </c>
      <c r="L1550">
        <v>15.667014725568899</v>
      </c>
      <c r="M1550">
        <v>11.68</v>
      </c>
      <c r="N1550">
        <v>14.15</v>
      </c>
      <c r="O1550">
        <v>18.965</v>
      </c>
      <c r="P1550">
        <v>17.5489144137834</v>
      </c>
      <c r="Q1550">
        <v>14.53</v>
      </c>
      <c r="R1550">
        <v>15.89</v>
      </c>
      <c r="S1550">
        <v>20.5625</v>
      </c>
      <c r="T1550">
        <v>18.110454545454498</v>
      </c>
      <c r="U1550">
        <v>11.6225</v>
      </c>
      <c r="V1550">
        <v>13.285</v>
      </c>
      <c r="W1550">
        <v>16.954999999999998</v>
      </c>
      <c r="X1550">
        <v>15.051723300970901</v>
      </c>
      <c r="Y1550">
        <v>12.1</v>
      </c>
      <c r="Z1550">
        <v>13.955</v>
      </c>
      <c r="AA1550">
        <v>17.715</v>
      </c>
      <c r="AB1550">
        <v>18.058026315789501</v>
      </c>
      <c r="AC1550">
        <v>11.2</v>
      </c>
      <c r="AD1550">
        <v>13.16</v>
      </c>
      <c r="AE1550">
        <v>16.445</v>
      </c>
      <c r="AF1550">
        <v>17.335578947368401</v>
      </c>
      <c r="AG1550">
        <v>12.06</v>
      </c>
      <c r="AH1550">
        <v>15.185</v>
      </c>
      <c r="AI1550">
        <v>20.852499999999999</v>
      </c>
      <c r="AJ1550">
        <v>18.790357142857101</v>
      </c>
      <c r="AK1550">
        <v>12.36</v>
      </c>
      <c r="AL1550">
        <v>14.42</v>
      </c>
      <c r="AM1550">
        <v>18.239999999999998</v>
      </c>
      <c r="AN1550">
        <v>16.337936507936501</v>
      </c>
      <c r="AO1550">
        <v>12.0425</v>
      </c>
      <c r="AP1550">
        <v>14.3</v>
      </c>
      <c r="AQ1550">
        <v>18.267499999999998</v>
      </c>
      <c r="AR1550">
        <v>16.164999999999999</v>
      </c>
      <c r="AS1550">
        <v>11.057499999999999</v>
      </c>
      <c r="AT1550">
        <v>12.51</v>
      </c>
      <c r="AU1550">
        <v>15.2125</v>
      </c>
      <c r="AV1550">
        <v>13.925706806282699</v>
      </c>
      <c r="AW1550">
        <v>12.515000000000001</v>
      </c>
      <c r="AX1550">
        <v>14.984999999999999</v>
      </c>
      <c r="AY1550">
        <v>18.342500000000001</v>
      </c>
      <c r="AZ1550">
        <v>16.7735365853659</v>
      </c>
      <c r="BA1550">
        <v>11.39</v>
      </c>
      <c r="BB1550">
        <v>13.58</v>
      </c>
      <c r="BC1550">
        <v>16.600000000000001</v>
      </c>
      <c r="BD1550">
        <v>15.143162393162401</v>
      </c>
      <c r="BE1550">
        <v>13.18</v>
      </c>
      <c r="BF1550">
        <v>16.440000000000001</v>
      </c>
      <c r="BG1550">
        <v>21.99</v>
      </c>
      <c r="BH1550">
        <v>25.474918032786899</v>
      </c>
      <c r="BI1550">
        <v>11.227499999999999</v>
      </c>
      <c r="BJ1550">
        <v>12.83</v>
      </c>
      <c r="BK1550">
        <v>15.705</v>
      </c>
      <c r="BL1550">
        <v>14.929166666666699</v>
      </c>
    </row>
    <row r="1551" spans="1:64" x14ac:dyDescent="0.25">
      <c r="A1551" s="15" t="str">
        <f t="shared" si="48"/>
        <v>Tier 1 Leverage Ratio--39447</v>
      </c>
      <c r="B1551" s="15" t="str">
        <f t="shared" si="49"/>
        <v>Tier 1 Leverage Ratio</v>
      </c>
      <c r="C1551">
        <v>3</v>
      </c>
      <c r="D1551" s="22">
        <v>39447</v>
      </c>
      <c r="E1551">
        <v>8.9474999999999998</v>
      </c>
      <c r="F1551">
        <v>9.9</v>
      </c>
      <c r="G1551">
        <v>11.215</v>
      </c>
      <c r="H1551">
        <v>11.345952380952401</v>
      </c>
      <c r="I1551">
        <v>8.5500000000000007</v>
      </c>
      <c r="J1551">
        <v>9.81</v>
      </c>
      <c r="K1551">
        <v>11.62</v>
      </c>
      <c r="L1551">
        <v>10.705917001338699</v>
      </c>
      <c r="M1551">
        <v>8.36</v>
      </c>
      <c r="N1551">
        <v>9.64</v>
      </c>
      <c r="O1551">
        <v>12.06</v>
      </c>
      <c r="P1551">
        <v>11.4849712844936</v>
      </c>
      <c r="Q1551">
        <v>10.0625</v>
      </c>
      <c r="R1551">
        <v>10.71</v>
      </c>
      <c r="S1551">
        <v>11.8675</v>
      </c>
      <c r="T1551">
        <v>11.5690909090909</v>
      </c>
      <c r="U1551">
        <v>8.5299999999999994</v>
      </c>
      <c r="V1551">
        <v>9.61</v>
      </c>
      <c r="W1551">
        <v>11.395</v>
      </c>
      <c r="X1551">
        <v>10.4322330097087</v>
      </c>
      <c r="Y1551">
        <v>8.6374999999999993</v>
      </c>
      <c r="Z1551">
        <v>9.9949999999999992</v>
      </c>
      <c r="AA1551">
        <v>11.852499999999999</v>
      </c>
      <c r="AB1551">
        <v>12.005131578947401</v>
      </c>
      <c r="AC1551">
        <v>8.1549999999999994</v>
      </c>
      <c r="AD1551">
        <v>9.23</v>
      </c>
      <c r="AE1551">
        <v>10.46</v>
      </c>
      <c r="AF1551">
        <v>10.9062105263158</v>
      </c>
      <c r="AG1551">
        <v>9.0399999999999991</v>
      </c>
      <c r="AH1551">
        <v>10.385</v>
      </c>
      <c r="AI1551">
        <v>13.9375</v>
      </c>
      <c r="AJ1551">
        <v>14.4546428571429</v>
      </c>
      <c r="AK1551">
        <v>8.4</v>
      </c>
      <c r="AL1551">
        <v>9.69</v>
      </c>
      <c r="AM1551">
        <v>11.16</v>
      </c>
      <c r="AN1551">
        <v>10.963492063492099</v>
      </c>
      <c r="AO1551">
        <v>8.6225000000000005</v>
      </c>
      <c r="AP1551">
        <v>9.9450000000000003</v>
      </c>
      <c r="AQ1551">
        <v>11.9175</v>
      </c>
      <c r="AR1551">
        <v>10.683937500000001</v>
      </c>
      <c r="AS1551">
        <v>8.44</v>
      </c>
      <c r="AT1551">
        <v>9.3450000000000006</v>
      </c>
      <c r="AU1551">
        <v>10.807499999999999</v>
      </c>
      <c r="AV1551">
        <v>10.0052094240838</v>
      </c>
      <c r="AW1551">
        <v>8.3450000000000006</v>
      </c>
      <c r="AX1551">
        <v>9.75</v>
      </c>
      <c r="AY1551">
        <v>11.315</v>
      </c>
      <c r="AZ1551">
        <v>10.4583536585366</v>
      </c>
      <c r="BA1551">
        <v>8.59</v>
      </c>
      <c r="BB1551">
        <v>9.89</v>
      </c>
      <c r="BC1551">
        <v>12.05</v>
      </c>
      <c r="BD1551">
        <v>11.2039316239316</v>
      </c>
      <c r="BE1551">
        <v>9.18</v>
      </c>
      <c r="BF1551">
        <v>10.74</v>
      </c>
      <c r="BG1551">
        <v>14.77</v>
      </c>
      <c r="BH1551">
        <v>16.443442622950801</v>
      </c>
      <c r="BI1551">
        <v>8.6050000000000004</v>
      </c>
      <c r="BJ1551">
        <v>9.6150000000000002</v>
      </c>
      <c r="BK1551">
        <v>11.57</v>
      </c>
      <c r="BL1551">
        <v>11.0354166666667</v>
      </c>
    </row>
    <row r="1552" spans="1:64" x14ac:dyDescent="0.25">
      <c r="A1552" s="15" t="str">
        <f t="shared" si="48"/>
        <v>ALLL / Nonaccrual Loans--39447</v>
      </c>
      <c r="B1552" s="15" t="str">
        <f t="shared" si="49"/>
        <v>ALLL / Nonaccrual Loans</v>
      </c>
      <c r="C1552">
        <v>4</v>
      </c>
      <c r="D1552" s="22">
        <v>39447</v>
      </c>
      <c r="E1552">
        <v>83.447750904808402</v>
      </c>
      <c r="F1552">
        <v>173.75065827766801</v>
      </c>
      <c r="G1552">
        <v>605.12267904509304</v>
      </c>
      <c r="H1552">
        <v>2754.1723483537298</v>
      </c>
      <c r="I1552">
        <v>79.656084656084701</v>
      </c>
      <c r="J1552">
        <v>162.99924213149799</v>
      </c>
      <c r="K1552">
        <v>463.58904019037499</v>
      </c>
      <c r="L1552">
        <v>762.39037074791599</v>
      </c>
      <c r="M1552">
        <v>86.341463414634106</v>
      </c>
      <c r="N1552">
        <v>183.23281061519901</v>
      </c>
      <c r="O1552">
        <v>509.09090909090901</v>
      </c>
      <c r="P1552">
        <v>728.04146781789996</v>
      </c>
      <c r="Q1552">
        <v>112.427983539095</v>
      </c>
      <c r="R1552">
        <v>260.87470449172599</v>
      </c>
      <c r="S1552">
        <v>598.90109890109898</v>
      </c>
      <c r="T1552">
        <v>594.40518770487597</v>
      </c>
      <c r="U1552">
        <v>72.951066391468899</v>
      </c>
      <c r="V1552">
        <v>139.871794871795</v>
      </c>
      <c r="W1552">
        <v>304.93866872533903</v>
      </c>
      <c r="X1552">
        <v>528.07277032174704</v>
      </c>
      <c r="Y1552">
        <v>104.86961719009</v>
      </c>
      <c r="Z1552">
        <v>350</v>
      </c>
      <c r="AA1552">
        <v>1215.1353412123501</v>
      </c>
      <c r="AB1552">
        <v>4573.2649237348296</v>
      </c>
      <c r="AC1552">
        <v>140.07633587786299</v>
      </c>
      <c r="AD1552">
        <v>332</v>
      </c>
      <c r="AE1552">
        <v>743.75</v>
      </c>
      <c r="AF1552">
        <v>1276.90394887659</v>
      </c>
      <c r="AG1552">
        <v>153.85746495209099</v>
      </c>
      <c r="AH1552">
        <v>369.18722786647299</v>
      </c>
      <c r="AI1552">
        <v>1028.8617886178899</v>
      </c>
      <c r="AJ1552">
        <v>1788.52021800136</v>
      </c>
      <c r="AK1552">
        <v>52.474226804123703</v>
      </c>
      <c r="AL1552">
        <v>96.204933586337802</v>
      </c>
      <c r="AM1552">
        <v>164.27503736920801</v>
      </c>
      <c r="AN1552">
        <v>280.257606913605</v>
      </c>
      <c r="AO1552">
        <v>106.636824965119</v>
      </c>
      <c r="AP1552">
        <v>268.03805208346699</v>
      </c>
      <c r="AQ1552">
        <v>867.12184873949604</v>
      </c>
      <c r="AR1552">
        <v>1699.0748756673399</v>
      </c>
      <c r="AS1552">
        <v>81.794398546261206</v>
      </c>
      <c r="AT1552">
        <v>160.62176165803101</v>
      </c>
      <c r="AU1552">
        <v>399.75247524752501</v>
      </c>
      <c r="AV1552">
        <v>634.24770563750701</v>
      </c>
      <c r="AW1552">
        <v>76.276411464942498</v>
      </c>
      <c r="AX1552">
        <v>135.50070082927499</v>
      </c>
      <c r="AY1552">
        <v>306.81476339234098</v>
      </c>
      <c r="AZ1552">
        <v>638.66019939606099</v>
      </c>
      <c r="BA1552">
        <v>81.682496607869695</v>
      </c>
      <c r="BB1552">
        <v>140.74074074074099</v>
      </c>
      <c r="BC1552">
        <v>443.41085271317797</v>
      </c>
      <c r="BD1552">
        <v>1590.8604209958801</v>
      </c>
      <c r="BE1552">
        <v>72.886039250669</v>
      </c>
      <c r="BF1552">
        <v>147.666666666667</v>
      </c>
      <c r="BG1552">
        <v>321.27204602818802</v>
      </c>
      <c r="BH1552">
        <v>1005.53320839249</v>
      </c>
      <c r="BI1552">
        <v>55.574891356091001</v>
      </c>
      <c r="BJ1552">
        <v>103.00899086954</v>
      </c>
      <c r="BK1552">
        <v>195.54947407045</v>
      </c>
      <c r="BL1552">
        <v>349.60051427306303</v>
      </c>
    </row>
    <row r="1553" spans="1:64" x14ac:dyDescent="0.25">
      <c r="A1553" s="15" t="str">
        <f t="shared" si="48"/>
        <v>[NCL + OREO] / [Total Loans + OREO]--39447</v>
      </c>
      <c r="B1553" s="15" t="str">
        <f t="shared" si="49"/>
        <v>[NCL + OREO] / [Total Loans + OREO]</v>
      </c>
      <c r="C1553">
        <v>5</v>
      </c>
      <c r="D1553" s="22">
        <v>39447</v>
      </c>
      <c r="E1553">
        <v>0.335466980609333</v>
      </c>
      <c r="F1553">
        <v>0.95733222987875999</v>
      </c>
      <c r="G1553">
        <v>1.8703061566904899</v>
      </c>
      <c r="H1553">
        <v>1.66160310761193</v>
      </c>
      <c r="I1553">
        <v>0.375772243806127</v>
      </c>
      <c r="J1553">
        <v>1.1632395894791301</v>
      </c>
      <c r="K1553">
        <v>2.3959999999999999</v>
      </c>
      <c r="L1553">
        <v>1.73749957886148</v>
      </c>
      <c r="M1553">
        <v>0.25054657453361601</v>
      </c>
      <c r="N1553">
        <v>0.864630953282988</v>
      </c>
      <c r="O1553">
        <v>1.90096101235703</v>
      </c>
      <c r="P1553">
        <v>1.36848826256925</v>
      </c>
      <c r="Q1553">
        <v>1.12159633046706</v>
      </c>
      <c r="R1553">
        <v>1.57932920946382</v>
      </c>
      <c r="S1553">
        <v>3.5106479995092701</v>
      </c>
      <c r="T1553">
        <v>2.3906183372031302</v>
      </c>
      <c r="U1553">
        <v>0.49136774802731398</v>
      </c>
      <c r="V1553">
        <v>1.42166225015421</v>
      </c>
      <c r="W1553">
        <v>2.8350512746346999</v>
      </c>
      <c r="X1553">
        <v>2.0317233458657702</v>
      </c>
      <c r="Y1553">
        <v>0.29350873994667298</v>
      </c>
      <c r="Z1553">
        <v>0.98303250904527095</v>
      </c>
      <c r="AA1553">
        <v>1.83838916147627</v>
      </c>
      <c r="AB1553">
        <v>1.32514255910713</v>
      </c>
      <c r="AC1553">
        <v>0.198111437540613</v>
      </c>
      <c r="AD1553">
        <v>0.51368749593601704</v>
      </c>
      <c r="AE1553">
        <v>1.1890949936558599</v>
      </c>
      <c r="AF1553">
        <v>1.0271940249284399</v>
      </c>
      <c r="AG1553">
        <v>0.106536289050363</v>
      </c>
      <c r="AH1553">
        <v>0.57545888317443095</v>
      </c>
      <c r="AI1553">
        <v>1.4989581383711099</v>
      </c>
      <c r="AJ1553">
        <v>1.4472279111099899</v>
      </c>
      <c r="AK1553">
        <v>0.80314285754348103</v>
      </c>
      <c r="AL1553">
        <v>1.89247150005644</v>
      </c>
      <c r="AM1553">
        <v>2.9890618196070098</v>
      </c>
      <c r="AN1553">
        <v>2.1823708234966901</v>
      </c>
      <c r="AO1553">
        <v>0.17196323036474201</v>
      </c>
      <c r="AP1553">
        <v>0.80553368862191299</v>
      </c>
      <c r="AQ1553">
        <v>1.8936852840816401</v>
      </c>
      <c r="AR1553">
        <v>1.34268461248342</v>
      </c>
      <c r="AS1553">
        <v>0.44272152545540899</v>
      </c>
      <c r="AT1553">
        <v>1.1918501438954801</v>
      </c>
      <c r="AU1553">
        <v>2.3361662961609602</v>
      </c>
      <c r="AV1553">
        <v>1.7886501573829701</v>
      </c>
      <c r="AW1553">
        <v>0.63614327402139303</v>
      </c>
      <c r="AX1553">
        <v>1.3580831893893499</v>
      </c>
      <c r="AY1553">
        <v>2.8585515930777299</v>
      </c>
      <c r="AZ1553">
        <v>1.96363379874925</v>
      </c>
      <c r="BA1553">
        <v>0.44443769199013999</v>
      </c>
      <c r="BB1553">
        <v>1.34067411952593</v>
      </c>
      <c r="BC1553">
        <v>2.47726177165835</v>
      </c>
      <c r="BD1553">
        <v>1.9186620890989601</v>
      </c>
      <c r="BE1553">
        <v>0.53116986213689898</v>
      </c>
      <c r="BF1553">
        <v>1.1845032939225999</v>
      </c>
      <c r="BG1553">
        <v>2.91753160973769</v>
      </c>
      <c r="BH1553">
        <v>1.94210793081831</v>
      </c>
      <c r="BI1553">
        <v>0.71280567702931397</v>
      </c>
      <c r="BJ1553">
        <v>2.1101857924313401</v>
      </c>
      <c r="BK1553">
        <v>4.2226517714356202</v>
      </c>
      <c r="BL1553">
        <v>2.7889222409374801</v>
      </c>
    </row>
    <row r="1554" spans="1:64" x14ac:dyDescent="0.25">
      <c r="A1554" s="15" t="str">
        <f t="shared" si="48"/>
        <v>[Noncurrent + Delinquent Loans] / [Capital + ALLL]--39447</v>
      </c>
      <c r="B1554" s="15" t="str">
        <f t="shared" si="49"/>
        <v>[Noncurrent + Delinquent Loans] / [Capital + ALLL]</v>
      </c>
      <c r="C1554">
        <v>6</v>
      </c>
      <c r="D1554" s="22">
        <v>39447</v>
      </c>
      <c r="E1554">
        <v>6.6732318955963299</v>
      </c>
      <c r="F1554">
        <v>11.569691382526999</v>
      </c>
      <c r="G1554">
        <v>20.538049455486401</v>
      </c>
      <c r="H1554">
        <v>15.021441654469101</v>
      </c>
      <c r="I1554">
        <v>6.0772773797338804</v>
      </c>
      <c r="J1554">
        <v>13.559806901484</v>
      </c>
      <c r="K1554">
        <v>25.035241048773599</v>
      </c>
      <c r="L1554">
        <v>17.308615484720299</v>
      </c>
      <c r="M1554">
        <v>4.6142564339391399</v>
      </c>
      <c r="N1554">
        <v>11.141686014847901</v>
      </c>
      <c r="O1554">
        <v>21.075580117230199</v>
      </c>
      <c r="P1554">
        <v>14.928231196039</v>
      </c>
      <c r="Q1554">
        <v>12.489036389538301</v>
      </c>
      <c r="R1554">
        <v>18.458620387044402</v>
      </c>
      <c r="S1554">
        <v>26.072166509709</v>
      </c>
      <c r="T1554">
        <v>20.640470710289101</v>
      </c>
      <c r="U1554">
        <v>6.8407144961733302</v>
      </c>
      <c r="V1554">
        <v>15.2175427728085</v>
      </c>
      <c r="W1554">
        <v>26.7989601530663</v>
      </c>
      <c r="X1554">
        <v>19.39930232739</v>
      </c>
      <c r="Y1554">
        <v>4.8252302723728304</v>
      </c>
      <c r="Z1554">
        <v>11.9611508037221</v>
      </c>
      <c r="AA1554">
        <v>23.632457664910199</v>
      </c>
      <c r="AB1554">
        <v>15.6869335289429</v>
      </c>
      <c r="AC1554">
        <v>5.1721972494883204</v>
      </c>
      <c r="AD1554">
        <v>9.6869608084791707</v>
      </c>
      <c r="AE1554">
        <v>16.6108392875229</v>
      </c>
      <c r="AF1554">
        <v>12.7878787686343</v>
      </c>
      <c r="AG1554">
        <v>2.74356709806696</v>
      </c>
      <c r="AH1554">
        <v>7.6165959660437199</v>
      </c>
      <c r="AI1554">
        <v>15.758973112804799</v>
      </c>
      <c r="AJ1554">
        <v>10.4482451728916</v>
      </c>
      <c r="AK1554">
        <v>12.2482238151762</v>
      </c>
      <c r="AL1554">
        <v>21.389007243289299</v>
      </c>
      <c r="AM1554">
        <v>30.254340340485001</v>
      </c>
      <c r="AN1554">
        <v>22.782158613012001</v>
      </c>
      <c r="AO1554">
        <v>4.0831725750613801</v>
      </c>
      <c r="AP1554">
        <v>9.87668625715453</v>
      </c>
      <c r="AQ1554">
        <v>20.124574064683301</v>
      </c>
      <c r="AR1554">
        <v>14.0124289367382</v>
      </c>
      <c r="AS1554">
        <v>7.5785135228562499</v>
      </c>
      <c r="AT1554">
        <v>15.107120627731</v>
      </c>
      <c r="AU1554">
        <v>25.900275952589499</v>
      </c>
      <c r="AV1554">
        <v>18.8974976529854</v>
      </c>
      <c r="AW1554">
        <v>10.3953479517094</v>
      </c>
      <c r="AX1554">
        <v>18.617650631460801</v>
      </c>
      <c r="AY1554">
        <v>29.323520987771701</v>
      </c>
      <c r="AZ1554">
        <v>21.846260443539901</v>
      </c>
      <c r="BA1554">
        <v>6.2055692674150702</v>
      </c>
      <c r="BB1554">
        <v>12.135922330097101</v>
      </c>
      <c r="BC1554">
        <v>22.866393125289601</v>
      </c>
      <c r="BD1554">
        <v>17.667211411340201</v>
      </c>
      <c r="BE1554">
        <v>5.6908816555292097</v>
      </c>
      <c r="BF1554">
        <v>12.715700598520201</v>
      </c>
      <c r="BG1554">
        <v>19.807280513918599</v>
      </c>
      <c r="BH1554">
        <v>14.940293135078599</v>
      </c>
      <c r="BI1554">
        <v>7.0060778855164401</v>
      </c>
      <c r="BJ1554">
        <v>18.656355429729999</v>
      </c>
      <c r="BK1554">
        <v>33.011609880328002</v>
      </c>
      <c r="BL1554">
        <v>23.007631568411401</v>
      </c>
    </row>
    <row r="1555" spans="1:64" x14ac:dyDescent="0.25">
      <c r="A1555" s="15" t="str">
        <f t="shared" si="48"/>
        <v xml:space="preserve">  Ag [NCL+DQ] / [Capital + ALLL]--39447</v>
      </c>
      <c r="B1555" s="15" t="str">
        <f t="shared" si="49"/>
        <v xml:space="preserve">  Ag [NCL+DQ] / [Capital + ALLL]</v>
      </c>
      <c r="C1555">
        <v>7</v>
      </c>
      <c r="D1555" s="22">
        <v>39447</v>
      </c>
      <c r="E1555">
        <v>0</v>
      </c>
      <c r="F1555">
        <v>5.1231127301742202E-2</v>
      </c>
      <c r="G1555">
        <v>1.5989190279957499</v>
      </c>
      <c r="H1555">
        <v>1.7704084405999101</v>
      </c>
      <c r="I1555">
        <v>0</v>
      </c>
      <c r="J1555">
        <v>0</v>
      </c>
      <c r="K1555">
        <v>1.1474856564292899</v>
      </c>
      <c r="L1555">
        <v>1.2164565005546499</v>
      </c>
      <c r="M1555">
        <v>0</v>
      </c>
      <c r="N1555">
        <v>0</v>
      </c>
      <c r="O1555">
        <v>0.380460999270329</v>
      </c>
      <c r="P1555">
        <v>0.70698605488483002</v>
      </c>
      <c r="Q1555">
        <v>0</v>
      </c>
      <c r="R1555">
        <v>0</v>
      </c>
      <c r="S1555">
        <v>0</v>
      </c>
      <c r="T1555">
        <v>5.1823675127745403E-4</v>
      </c>
      <c r="U1555">
        <v>0</v>
      </c>
      <c r="V1555">
        <v>0</v>
      </c>
      <c r="W1555">
        <v>0.67469454051697397</v>
      </c>
      <c r="X1555">
        <v>0.93696976316315495</v>
      </c>
      <c r="Y1555">
        <v>0</v>
      </c>
      <c r="Z1555">
        <v>0.17267510279347201</v>
      </c>
      <c r="AA1555">
        <v>1.5654605173305001</v>
      </c>
      <c r="AB1555">
        <v>2.61199613654804</v>
      </c>
      <c r="AC1555">
        <v>0</v>
      </c>
      <c r="AD1555">
        <v>0.45978199101100398</v>
      </c>
      <c r="AE1555">
        <v>3.6475080870875201</v>
      </c>
      <c r="AF1555">
        <v>2.3924931156719</v>
      </c>
      <c r="AG1555">
        <v>0</v>
      </c>
      <c r="AH1555">
        <v>9.5277258664158496E-2</v>
      </c>
      <c r="AI1555">
        <v>1.91030588439955</v>
      </c>
      <c r="AJ1555">
        <v>1.59469768299436</v>
      </c>
      <c r="AK1555">
        <v>0</v>
      </c>
      <c r="AL1555">
        <v>0</v>
      </c>
      <c r="AM1555">
        <v>0.89254188141127599</v>
      </c>
      <c r="AN1555">
        <v>0.90749640948927701</v>
      </c>
      <c r="AO1555">
        <v>0</v>
      </c>
      <c r="AP1555">
        <v>0.633040519241441</v>
      </c>
      <c r="AQ1555">
        <v>3.5887510681688299</v>
      </c>
      <c r="AR1555">
        <v>2.3724929491702</v>
      </c>
      <c r="AS1555">
        <v>0</v>
      </c>
      <c r="AT1555">
        <v>0</v>
      </c>
      <c r="AU1555">
        <v>0.96595765630324903</v>
      </c>
      <c r="AV1555">
        <v>1.16565082595369</v>
      </c>
      <c r="AW1555">
        <v>0</v>
      </c>
      <c r="AX1555">
        <v>0</v>
      </c>
      <c r="AY1555">
        <v>0.42158978624879401</v>
      </c>
      <c r="AZ1555">
        <v>0.71584465331968306</v>
      </c>
      <c r="BA1555">
        <v>0</v>
      </c>
      <c r="BB1555">
        <v>0</v>
      </c>
      <c r="BC1555">
        <v>0.171936290858208</v>
      </c>
      <c r="BD1555">
        <v>0.50191147455168605</v>
      </c>
      <c r="BE1555">
        <v>0</v>
      </c>
      <c r="BF1555">
        <v>0</v>
      </c>
      <c r="BG1555">
        <v>0.47212426777023297</v>
      </c>
      <c r="BH1555">
        <v>0.549881426245038</v>
      </c>
      <c r="BI1555">
        <v>0</v>
      </c>
      <c r="BJ1555">
        <v>0</v>
      </c>
      <c r="BK1555">
        <v>0</v>
      </c>
      <c r="BL1555">
        <v>0.19040277439982201</v>
      </c>
    </row>
    <row r="1556" spans="1:64" x14ac:dyDescent="0.25">
      <c r="A1556" s="15" t="str">
        <f t="shared" si="48"/>
        <v xml:space="preserve">  CLD [NCL+DQ] / [Capital + ALLL]--39447</v>
      </c>
      <c r="B1556" s="15" t="str">
        <f t="shared" si="49"/>
        <v xml:space="preserve">  CLD [NCL+DQ] / [Capital + ALLL]</v>
      </c>
      <c r="C1556">
        <v>8</v>
      </c>
      <c r="D1556" s="22">
        <v>39447</v>
      </c>
      <c r="E1556">
        <v>0</v>
      </c>
      <c r="F1556">
        <v>0</v>
      </c>
      <c r="G1556">
        <v>2.72448425464873</v>
      </c>
      <c r="H1556">
        <v>3.1717587944323302</v>
      </c>
      <c r="I1556">
        <v>0</v>
      </c>
      <c r="J1556">
        <v>0</v>
      </c>
      <c r="K1556">
        <v>2.6806093741705999</v>
      </c>
      <c r="L1556">
        <v>3.1174148965374702</v>
      </c>
      <c r="M1556">
        <v>0</v>
      </c>
      <c r="N1556">
        <v>0</v>
      </c>
      <c r="O1556">
        <v>2.6113400189898899</v>
      </c>
      <c r="P1556">
        <v>2.78294543854703</v>
      </c>
      <c r="Q1556">
        <v>0</v>
      </c>
      <c r="R1556">
        <v>0</v>
      </c>
      <c r="S1556">
        <v>6.5120726087068606E-2</v>
      </c>
      <c r="T1556">
        <v>0.11354360019569699</v>
      </c>
      <c r="U1556">
        <v>0</v>
      </c>
      <c r="V1556">
        <v>0</v>
      </c>
      <c r="W1556">
        <v>4.6450188084761397</v>
      </c>
      <c r="X1556">
        <v>4.1172806161851696</v>
      </c>
      <c r="Y1556">
        <v>0</v>
      </c>
      <c r="Z1556">
        <v>0</v>
      </c>
      <c r="AA1556">
        <v>2.86474633463249</v>
      </c>
      <c r="AB1556">
        <v>3.0642977729904999</v>
      </c>
      <c r="AC1556">
        <v>0</v>
      </c>
      <c r="AD1556">
        <v>0</v>
      </c>
      <c r="AE1556">
        <v>0</v>
      </c>
      <c r="AF1556">
        <v>1.7699177981757299</v>
      </c>
      <c r="AG1556">
        <v>0</v>
      </c>
      <c r="AH1556">
        <v>0</v>
      </c>
      <c r="AI1556">
        <v>0.41331606596782999</v>
      </c>
      <c r="AJ1556">
        <v>1.88904471491084</v>
      </c>
      <c r="AK1556">
        <v>0</v>
      </c>
      <c r="AL1556">
        <v>0.65820404325340898</v>
      </c>
      <c r="AM1556">
        <v>3.7373823994695998</v>
      </c>
      <c r="AN1556">
        <v>3.74190877741409</v>
      </c>
      <c r="AO1556">
        <v>0</v>
      </c>
      <c r="AP1556">
        <v>0</v>
      </c>
      <c r="AQ1556">
        <v>0</v>
      </c>
      <c r="AR1556">
        <v>1.4504239277222899</v>
      </c>
      <c r="AS1556">
        <v>0</v>
      </c>
      <c r="AT1556">
        <v>0.37218436290975798</v>
      </c>
      <c r="AU1556">
        <v>6.0614045988438097</v>
      </c>
      <c r="AV1556">
        <v>4.9670853559705002</v>
      </c>
      <c r="AW1556">
        <v>0</v>
      </c>
      <c r="AX1556">
        <v>0</v>
      </c>
      <c r="AY1556">
        <v>1.3809633970799899</v>
      </c>
      <c r="AZ1556">
        <v>1.68256265347195</v>
      </c>
      <c r="BA1556">
        <v>0</v>
      </c>
      <c r="BB1556">
        <v>0</v>
      </c>
      <c r="BC1556">
        <v>1.77520744608696</v>
      </c>
      <c r="BD1556">
        <v>3.3706557508192398</v>
      </c>
      <c r="BE1556">
        <v>0</v>
      </c>
      <c r="BF1556">
        <v>0</v>
      </c>
      <c r="BG1556">
        <v>1.8466546924113201</v>
      </c>
      <c r="BH1556">
        <v>1.9988980129631999</v>
      </c>
      <c r="BI1556">
        <v>0</v>
      </c>
      <c r="BJ1556">
        <v>3.0902089585558299</v>
      </c>
      <c r="BK1556">
        <v>11.362911342809699</v>
      </c>
      <c r="BL1556">
        <v>8.9249318225769194</v>
      </c>
    </row>
    <row r="1557" spans="1:64" x14ac:dyDescent="0.25">
      <c r="A1557" s="15" t="str">
        <f t="shared" si="48"/>
        <v xml:space="preserve">  CRE [NCL+DQ] / [Capital + ALLL]--39447</v>
      </c>
      <c r="B1557" s="15" t="str">
        <f t="shared" si="49"/>
        <v xml:space="preserve">  CRE [NCL+DQ] / [Capital + ALLL]</v>
      </c>
      <c r="C1557">
        <v>9</v>
      </c>
      <c r="D1557" s="22">
        <v>39447</v>
      </c>
      <c r="E1557">
        <v>0</v>
      </c>
      <c r="F1557">
        <v>2.2432393047459702</v>
      </c>
      <c r="G1557">
        <v>9.2651235441542905</v>
      </c>
      <c r="H1557">
        <v>6.2622330340142103</v>
      </c>
      <c r="I1557">
        <v>0</v>
      </c>
      <c r="J1557">
        <v>2.6592774435535702</v>
      </c>
      <c r="K1557">
        <v>10.223963041076599</v>
      </c>
      <c r="L1557">
        <v>6.8587855297620504</v>
      </c>
      <c r="M1557">
        <v>0</v>
      </c>
      <c r="N1557">
        <v>2.31876562365313</v>
      </c>
      <c r="O1557">
        <v>8.1340209648459094</v>
      </c>
      <c r="P1557">
        <v>5.9327711732929602</v>
      </c>
      <c r="Q1557">
        <v>3.5200250312891097E-2</v>
      </c>
      <c r="R1557">
        <v>4.2812198792269998</v>
      </c>
      <c r="S1557">
        <v>8.7507900252750108</v>
      </c>
      <c r="T1557">
        <v>6.3810260406925599</v>
      </c>
      <c r="U1557">
        <v>0</v>
      </c>
      <c r="V1557">
        <v>3.95862361233337</v>
      </c>
      <c r="W1557">
        <v>12.665102673559099</v>
      </c>
      <c r="X1557">
        <v>8.6455641061080808</v>
      </c>
      <c r="Y1557">
        <v>0</v>
      </c>
      <c r="Z1557">
        <v>1.70940968449972</v>
      </c>
      <c r="AA1557">
        <v>7.7819124796134096</v>
      </c>
      <c r="AB1557">
        <v>5.4423605831397204</v>
      </c>
      <c r="AC1557">
        <v>0</v>
      </c>
      <c r="AD1557">
        <v>0.232306024469568</v>
      </c>
      <c r="AE1557">
        <v>3.5617136213157501</v>
      </c>
      <c r="AF1557">
        <v>3.63251468472341</v>
      </c>
      <c r="AG1557">
        <v>0</v>
      </c>
      <c r="AH1557">
        <v>0</v>
      </c>
      <c r="AI1557">
        <v>1.88474073242502</v>
      </c>
      <c r="AJ1557">
        <v>3.1170057016158199</v>
      </c>
      <c r="AK1557">
        <v>3.0816101133562301</v>
      </c>
      <c r="AL1557">
        <v>6.0014593214155401</v>
      </c>
      <c r="AM1557">
        <v>14.240029596183801</v>
      </c>
      <c r="AN1557">
        <v>9.2990163949490405</v>
      </c>
      <c r="AO1557">
        <v>0</v>
      </c>
      <c r="AP1557">
        <v>0.53501239653896004</v>
      </c>
      <c r="AQ1557">
        <v>5.1472604127678103</v>
      </c>
      <c r="AR1557">
        <v>3.7760258496245198</v>
      </c>
      <c r="AS1557">
        <v>0.35343096807433699</v>
      </c>
      <c r="AT1557">
        <v>4.6374109696308397</v>
      </c>
      <c r="AU1557">
        <v>13.2760645199088</v>
      </c>
      <c r="AV1557">
        <v>9.1278536751637507</v>
      </c>
      <c r="AW1557">
        <v>0</v>
      </c>
      <c r="AX1557">
        <v>3.55406749345347</v>
      </c>
      <c r="AY1557">
        <v>10.0346963401665</v>
      </c>
      <c r="AZ1557">
        <v>6.2631380749637202</v>
      </c>
      <c r="BA1557">
        <v>0</v>
      </c>
      <c r="BB1557">
        <v>1.69796758425521</v>
      </c>
      <c r="BC1557">
        <v>8.7746462106218708</v>
      </c>
      <c r="BD1557">
        <v>6.4043362893480804</v>
      </c>
      <c r="BE1557">
        <v>0</v>
      </c>
      <c r="BF1557">
        <v>3.38372527062337</v>
      </c>
      <c r="BG1557">
        <v>8.9029003783102105</v>
      </c>
      <c r="BH1557">
        <v>6.5059941318474896</v>
      </c>
      <c r="BI1557">
        <v>1.84491068962341</v>
      </c>
      <c r="BJ1557">
        <v>8.5694362803863502</v>
      </c>
      <c r="BK1557">
        <v>18.619438740314401</v>
      </c>
      <c r="BL1557">
        <v>14.033564743481399</v>
      </c>
    </row>
    <row r="1558" spans="1:64" x14ac:dyDescent="0.25">
      <c r="A1558" s="15" t="str">
        <f t="shared" si="48"/>
        <v xml:space="preserve">  Res RE [NCL+DQ] / [Capital + ALLL]--39447</v>
      </c>
      <c r="B1558" s="15" t="str">
        <f t="shared" si="49"/>
        <v xml:space="preserve">  Res RE [NCL+DQ] / [Capital + ALLL]</v>
      </c>
      <c r="C1558">
        <v>10</v>
      </c>
      <c r="D1558" s="22">
        <v>39447</v>
      </c>
      <c r="E1558">
        <v>0.370663413388166</v>
      </c>
      <c r="F1558">
        <v>1.29029754772226</v>
      </c>
      <c r="G1558">
        <v>3.1269732507292698</v>
      </c>
      <c r="H1558">
        <v>2.3521000728881898</v>
      </c>
      <c r="I1558">
        <v>8.6492720196050199E-2</v>
      </c>
      <c r="J1558">
        <v>1.50146217973899</v>
      </c>
      <c r="K1558">
        <v>4.2670193512459997</v>
      </c>
      <c r="L1558">
        <v>3.1735074469016298</v>
      </c>
      <c r="M1558">
        <v>0.185936217958765</v>
      </c>
      <c r="N1558">
        <v>1.9611172425503001</v>
      </c>
      <c r="O1558">
        <v>5.3017221700066299</v>
      </c>
      <c r="P1558">
        <v>3.6541777701398601</v>
      </c>
      <c r="Q1558">
        <v>3.9566252113959299</v>
      </c>
      <c r="R1558">
        <v>7.5047034735295801</v>
      </c>
      <c r="S1558">
        <v>11.7797979031604</v>
      </c>
      <c r="T1558">
        <v>8.0262436660696697</v>
      </c>
      <c r="U1558">
        <v>0.215070102657477</v>
      </c>
      <c r="V1558">
        <v>1.8607406232995101</v>
      </c>
      <c r="W1558">
        <v>4.8735704731200498</v>
      </c>
      <c r="X1558">
        <v>3.4797290927012399</v>
      </c>
      <c r="Y1558">
        <v>0</v>
      </c>
      <c r="Z1558">
        <v>1.1558546090358901</v>
      </c>
      <c r="AA1558">
        <v>3.6522051784788099</v>
      </c>
      <c r="AB1558">
        <v>2.6362347325107098</v>
      </c>
      <c r="AC1558">
        <v>0</v>
      </c>
      <c r="AD1558">
        <v>0.438928409262903</v>
      </c>
      <c r="AE1558">
        <v>1.5033409466308401</v>
      </c>
      <c r="AF1558">
        <v>1.1581193178945901</v>
      </c>
      <c r="AG1558">
        <v>0</v>
      </c>
      <c r="AH1558">
        <v>8.5825463296714796E-2</v>
      </c>
      <c r="AI1558">
        <v>1.37015529637984</v>
      </c>
      <c r="AJ1558">
        <v>0.87556129386609705</v>
      </c>
      <c r="AK1558">
        <v>2.3888773522650202</v>
      </c>
      <c r="AL1558">
        <v>5.7011551360079498</v>
      </c>
      <c r="AM1558">
        <v>10.8203859983669</v>
      </c>
      <c r="AN1558">
        <v>7.4733381345312599</v>
      </c>
      <c r="AO1558">
        <v>0</v>
      </c>
      <c r="AP1558">
        <v>0.84664436670890797</v>
      </c>
      <c r="AQ1558">
        <v>2.68803304119022</v>
      </c>
      <c r="AR1558">
        <v>2.0013579320710102</v>
      </c>
      <c r="AS1558">
        <v>0.20070392561532799</v>
      </c>
      <c r="AT1558">
        <v>1.49752904205532</v>
      </c>
      <c r="AU1558">
        <v>3.9114663032452599</v>
      </c>
      <c r="AV1558">
        <v>2.9467939637946801</v>
      </c>
      <c r="AW1558">
        <v>3.3625784663147398</v>
      </c>
      <c r="AX1558">
        <v>6.4978401803916501</v>
      </c>
      <c r="AY1558">
        <v>11.9610298106632</v>
      </c>
      <c r="AZ1558">
        <v>8.0946460052574292</v>
      </c>
      <c r="BA1558">
        <v>0</v>
      </c>
      <c r="BB1558">
        <v>0.69089048106448303</v>
      </c>
      <c r="BC1558">
        <v>3.5320648048880399</v>
      </c>
      <c r="BD1558">
        <v>2.1640767956418099</v>
      </c>
      <c r="BE1558">
        <v>0</v>
      </c>
      <c r="BF1558">
        <v>1.50164381127269</v>
      </c>
      <c r="BG1558">
        <v>3.79746835443038</v>
      </c>
      <c r="BH1558">
        <v>2.5470416866751102</v>
      </c>
      <c r="BI1558">
        <v>0</v>
      </c>
      <c r="BJ1558">
        <v>1.74396694752274</v>
      </c>
      <c r="BK1558">
        <v>4.2523701453823799</v>
      </c>
      <c r="BL1558">
        <v>3.1365558870552799</v>
      </c>
    </row>
    <row r="1559" spans="1:64" x14ac:dyDescent="0.25">
      <c r="A1559" s="15" t="str">
        <f t="shared" si="48"/>
        <v xml:space="preserve">  C&amp;I [NCL+DQ] / [Capital + ALLL]--39447</v>
      </c>
      <c r="B1559" s="15" t="str">
        <f t="shared" si="49"/>
        <v xml:space="preserve">  C&amp;I [NCL+DQ] / [Capital + ALLL]</v>
      </c>
      <c r="C1559">
        <v>11</v>
      </c>
      <c r="D1559" s="22">
        <v>39447</v>
      </c>
      <c r="E1559">
        <v>0.343252530514846</v>
      </c>
      <c r="F1559">
        <v>1.34759039971678</v>
      </c>
      <c r="G1559">
        <v>4.4918708272210504</v>
      </c>
      <c r="H1559">
        <v>2.99784506880696</v>
      </c>
      <c r="I1559">
        <v>0.27879863135217298</v>
      </c>
      <c r="J1559">
        <v>1.59144087020201</v>
      </c>
      <c r="K1559">
        <v>4.4814865418773104</v>
      </c>
      <c r="L1559">
        <v>3.2473121288207798</v>
      </c>
      <c r="M1559">
        <v>5.0618969387995399E-2</v>
      </c>
      <c r="N1559">
        <v>0.81473434722496496</v>
      </c>
      <c r="O1559">
        <v>2.6848126609777498</v>
      </c>
      <c r="P1559">
        <v>2.0843723058950601</v>
      </c>
      <c r="Q1559">
        <v>1.3454285771946899</v>
      </c>
      <c r="R1559">
        <v>3.3169861575550201</v>
      </c>
      <c r="S1559">
        <v>4.7308275245029803</v>
      </c>
      <c r="T1559">
        <v>3.95323890234117</v>
      </c>
      <c r="U1559">
        <v>0.223425437857666</v>
      </c>
      <c r="V1559">
        <v>1.6892990815395601</v>
      </c>
      <c r="W1559">
        <v>4.7971859007641999</v>
      </c>
      <c r="X1559">
        <v>3.6072840460998501</v>
      </c>
      <c r="Y1559">
        <v>0.36053298539922501</v>
      </c>
      <c r="Z1559">
        <v>1.6071995458786199</v>
      </c>
      <c r="AA1559">
        <v>4.4059245515602496</v>
      </c>
      <c r="AB1559">
        <v>3.31696602392338</v>
      </c>
      <c r="AC1559">
        <v>0.26679769840442202</v>
      </c>
      <c r="AD1559">
        <v>1.2779015511370799</v>
      </c>
      <c r="AE1559">
        <v>4.4675936394102997</v>
      </c>
      <c r="AF1559">
        <v>3.2639924131929998</v>
      </c>
      <c r="AG1559">
        <v>1.3753466519411501E-2</v>
      </c>
      <c r="AH1559">
        <v>0.80482081111471104</v>
      </c>
      <c r="AI1559">
        <v>2.8661076660417701</v>
      </c>
      <c r="AJ1559">
        <v>2.04853710268373</v>
      </c>
      <c r="AK1559">
        <v>0.57454669781652601</v>
      </c>
      <c r="AL1559">
        <v>2.30687329942032</v>
      </c>
      <c r="AM1559">
        <v>3.6993097621752802</v>
      </c>
      <c r="AN1559">
        <v>3.2897548037840898</v>
      </c>
      <c r="AO1559">
        <v>0.17787724144793901</v>
      </c>
      <c r="AP1559">
        <v>1.3357743286975601</v>
      </c>
      <c r="AQ1559">
        <v>4.2108111179768404</v>
      </c>
      <c r="AR1559">
        <v>3.03313769159322</v>
      </c>
      <c r="AS1559">
        <v>0.389648523141786</v>
      </c>
      <c r="AT1559">
        <v>1.7333930082729001</v>
      </c>
      <c r="AU1559">
        <v>4.5110946244726504</v>
      </c>
      <c r="AV1559">
        <v>3.2914748863945298</v>
      </c>
      <c r="AW1559">
        <v>0.36260662254857601</v>
      </c>
      <c r="AX1559">
        <v>2.0612567230408301</v>
      </c>
      <c r="AY1559">
        <v>4.7899630625585798</v>
      </c>
      <c r="AZ1559">
        <v>3.7202285161950202</v>
      </c>
      <c r="BA1559">
        <v>0.54203965184522296</v>
      </c>
      <c r="BB1559">
        <v>3.4579731277991899</v>
      </c>
      <c r="BC1559">
        <v>9.6764736796497903</v>
      </c>
      <c r="BD1559">
        <v>6.4405320836116298</v>
      </c>
      <c r="BE1559">
        <v>0.15900779138177801</v>
      </c>
      <c r="BF1559">
        <v>1.2624137350614399</v>
      </c>
      <c r="BG1559">
        <v>3.7207852913680299</v>
      </c>
      <c r="BH1559">
        <v>2.47783302817423</v>
      </c>
      <c r="BI1559">
        <v>4.7630505389104301E-2</v>
      </c>
      <c r="BJ1559">
        <v>2.1455815624204302</v>
      </c>
      <c r="BK1559">
        <v>5.3117885162258398</v>
      </c>
      <c r="BL1559">
        <v>3.6126338650277701</v>
      </c>
    </row>
    <row r="1560" spans="1:64" x14ac:dyDescent="0.25">
      <c r="A1560" s="15" t="str">
        <f t="shared" si="48"/>
        <v xml:space="preserve">  Ind [NCL+DQ] / [Capital + ALLL]--39447</v>
      </c>
      <c r="B1560" s="15" t="str">
        <f t="shared" si="49"/>
        <v xml:space="preserve">  Ind [NCL+DQ] / [Capital + ALLL]</v>
      </c>
      <c r="C1560">
        <v>12</v>
      </c>
      <c r="D1560" s="22">
        <v>39447</v>
      </c>
      <c r="E1560">
        <v>0.27580290216282299</v>
      </c>
      <c r="F1560">
        <v>0.68127024532867797</v>
      </c>
      <c r="G1560">
        <v>1.1138594721902699</v>
      </c>
      <c r="H1560">
        <v>1.0203573559797099</v>
      </c>
      <c r="I1560">
        <v>0.19319774107256599</v>
      </c>
      <c r="J1560">
        <v>0.63745019920318702</v>
      </c>
      <c r="K1560">
        <v>1.5246636771300399</v>
      </c>
      <c r="L1560">
        <v>1.2248665023975001</v>
      </c>
      <c r="M1560">
        <v>5.9678561452435899E-2</v>
      </c>
      <c r="N1560">
        <v>0.48500881834215198</v>
      </c>
      <c r="O1560">
        <v>1.5353220072131899</v>
      </c>
      <c r="P1560">
        <v>1.2177969216917</v>
      </c>
      <c r="Q1560">
        <v>0.51351719760254899</v>
      </c>
      <c r="R1560">
        <v>1.11684412456116</v>
      </c>
      <c r="S1560">
        <v>2.3676529483267901</v>
      </c>
      <c r="T1560">
        <v>1.85926436608965</v>
      </c>
      <c r="U1560">
        <v>0.15505994347587601</v>
      </c>
      <c r="V1560">
        <v>0.58679682855243498</v>
      </c>
      <c r="W1560">
        <v>1.4976275989324199</v>
      </c>
      <c r="X1560">
        <v>1.1070765136127301</v>
      </c>
      <c r="Y1560">
        <v>0.283433433146277</v>
      </c>
      <c r="Z1560">
        <v>0.702862581902574</v>
      </c>
      <c r="AA1560">
        <v>1.48808496385332</v>
      </c>
      <c r="AB1560">
        <v>1.308565348546</v>
      </c>
      <c r="AC1560">
        <v>0.34960216712472802</v>
      </c>
      <c r="AD1560">
        <v>0.92058674759737003</v>
      </c>
      <c r="AE1560">
        <v>1.7309817737050299</v>
      </c>
      <c r="AF1560">
        <v>1.67403815462898</v>
      </c>
      <c r="AG1560">
        <v>0.105258192725231</v>
      </c>
      <c r="AH1560">
        <v>0.50797238690454605</v>
      </c>
      <c r="AI1560">
        <v>1.24142181948941</v>
      </c>
      <c r="AJ1560">
        <v>1.86755000684385</v>
      </c>
      <c r="AK1560">
        <v>0.23825753285241999</v>
      </c>
      <c r="AL1560">
        <v>0.77360370392076405</v>
      </c>
      <c r="AM1560">
        <v>1.5781365075193401</v>
      </c>
      <c r="AN1560">
        <v>1.40435661115371</v>
      </c>
      <c r="AO1560">
        <v>0.23126771154693401</v>
      </c>
      <c r="AP1560">
        <v>0.74912865100257198</v>
      </c>
      <c r="AQ1560">
        <v>1.51227539353413</v>
      </c>
      <c r="AR1560">
        <v>1.2726789669774901</v>
      </c>
      <c r="AS1560">
        <v>0.13975713354814001</v>
      </c>
      <c r="AT1560">
        <v>0.52869598030332299</v>
      </c>
      <c r="AU1560">
        <v>1.2867592318971499</v>
      </c>
      <c r="AV1560">
        <v>1.0015885466697301</v>
      </c>
      <c r="AW1560">
        <v>0.56914146168433399</v>
      </c>
      <c r="AX1560">
        <v>1.3449380378331499</v>
      </c>
      <c r="AY1560">
        <v>2.8390106189424702</v>
      </c>
      <c r="AZ1560">
        <v>1.98148834010596</v>
      </c>
      <c r="BA1560">
        <v>9.8747747565538696E-2</v>
      </c>
      <c r="BB1560">
        <v>0.43292610603724402</v>
      </c>
      <c r="BC1560">
        <v>1.5754118051647501</v>
      </c>
      <c r="BD1560">
        <v>1.1330147456616699</v>
      </c>
      <c r="BE1560">
        <v>0.268507863444572</v>
      </c>
      <c r="BF1560">
        <v>0.62013038638893303</v>
      </c>
      <c r="BG1560">
        <v>1.7680736416704099</v>
      </c>
      <c r="BH1560">
        <v>2.0965506570624499</v>
      </c>
      <c r="BI1560">
        <v>7.6652405611994101E-3</v>
      </c>
      <c r="BJ1560">
        <v>0.208000104683874</v>
      </c>
      <c r="BK1560">
        <v>0.65047545711312404</v>
      </c>
      <c r="BL1560">
        <v>0.54488811300290496</v>
      </c>
    </row>
    <row r="1561" spans="1:64" x14ac:dyDescent="0.25">
      <c r="A1561" s="15" t="str">
        <f t="shared" si="48"/>
        <v xml:space="preserve">  OREO / [Capital + ALLL]--39447</v>
      </c>
      <c r="B1561" s="15" t="str">
        <f t="shared" si="49"/>
        <v xml:space="preserve">  OREO / [Capital + ALLL]</v>
      </c>
      <c r="C1561">
        <v>13</v>
      </c>
      <c r="D1561" s="22">
        <v>39447</v>
      </c>
      <c r="E1561">
        <v>0</v>
      </c>
      <c r="F1561">
        <v>9.0259118947167497E-2</v>
      </c>
      <c r="G1561">
        <v>1.40271149136364</v>
      </c>
      <c r="H1561">
        <v>1.00329541673405</v>
      </c>
      <c r="I1561">
        <v>0</v>
      </c>
      <c r="J1561">
        <v>0</v>
      </c>
      <c r="K1561">
        <v>2.3207481815032902</v>
      </c>
      <c r="L1561">
        <v>2.0107633492394701</v>
      </c>
      <c r="M1561">
        <v>0</v>
      </c>
      <c r="N1561">
        <v>4.8991589777088299E-2</v>
      </c>
      <c r="O1561">
        <v>1.743672072354</v>
      </c>
      <c r="P1561">
        <v>1.54492159479016</v>
      </c>
      <c r="Q1561">
        <v>0.896160114799049</v>
      </c>
      <c r="R1561">
        <v>1.8974218687892599</v>
      </c>
      <c r="S1561">
        <v>3.6907333609994701</v>
      </c>
      <c r="T1561">
        <v>3.3007451650015902</v>
      </c>
      <c r="U1561">
        <v>0</v>
      </c>
      <c r="V1561">
        <v>0.130709253089902</v>
      </c>
      <c r="W1561">
        <v>3.2867716005382399</v>
      </c>
      <c r="X1561">
        <v>2.8330953975837199</v>
      </c>
      <c r="Y1561">
        <v>0</v>
      </c>
      <c r="Z1561">
        <v>0</v>
      </c>
      <c r="AA1561">
        <v>1.02343661993329</v>
      </c>
      <c r="AB1561">
        <v>1.02185311629139</v>
      </c>
      <c r="AC1561">
        <v>0</v>
      </c>
      <c r="AD1561">
        <v>0</v>
      </c>
      <c r="AE1561">
        <v>9.1590401226055704E-2</v>
      </c>
      <c r="AF1561">
        <v>0.79472257915383604</v>
      </c>
      <c r="AG1561">
        <v>0</v>
      </c>
      <c r="AH1561">
        <v>0</v>
      </c>
      <c r="AI1561">
        <v>0.76046176405640498</v>
      </c>
      <c r="AJ1561">
        <v>1.3642033100650599</v>
      </c>
      <c r="AK1561">
        <v>0</v>
      </c>
      <c r="AL1561">
        <v>0.83319719000163395</v>
      </c>
      <c r="AM1561">
        <v>2.60406360587494</v>
      </c>
      <c r="AN1561">
        <v>1.72627593754453</v>
      </c>
      <c r="AO1561">
        <v>0</v>
      </c>
      <c r="AP1561">
        <v>0</v>
      </c>
      <c r="AQ1561">
        <v>0.90311163953386298</v>
      </c>
      <c r="AR1561">
        <v>1.06717995500007</v>
      </c>
      <c r="AS1561">
        <v>0</v>
      </c>
      <c r="AT1561">
        <v>0.25381394443764999</v>
      </c>
      <c r="AU1561">
        <v>2.9180211388820201</v>
      </c>
      <c r="AV1561">
        <v>2.56670024703743</v>
      </c>
      <c r="AW1561">
        <v>0</v>
      </c>
      <c r="AX1561">
        <v>0.39634664984464602</v>
      </c>
      <c r="AY1561">
        <v>3.11087345104997</v>
      </c>
      <c r="AZ1561">
        <v>2.4819150017520402</v>
      </c>
      <c r="BA1561">
        <v>0</v>
      </c>
      <c r="BB1561">
        <v>0.15615045408552</v>
      </c>
      <c r="BC1561">
        <v>2.6983681788392802</v>
      </c>
      <c r="BD1561">
        <v>2.4822388455114401</v>
      </c>
      <c r="BE1561">
        <v>0</v>
      </c>
      <c r="BF1561">
        <v>0</v>
      </c>
      <c r="BG1561">
        <v>1.62673392181589</v>
      </c>
      <c r="BH1561">
        <v>2.4538896062414501</v>
      </c>
      <c r="BI1561">
        <v>0</v>
      </c>
      <c r="BJ1561">
        <v>0.79981009406711401</v>
      </c>
      <c r="BK1561">
        <v>6.0441465289243803</v>
      </c>
      <c r="BL1561">
        <v>4.1847587617528097</v>
      </c>
    </row>
    <row r="1562" spans="1:64" x14ac:dyDescent="0.25">
      <c r="A1562" s="15" t="str">
        <f t="shared" si="48"/>
        <v>ROAA--39447</v>
      </c>
      <c r="B1562" s="15" t="str">
        <f t="shared" si="49"/>
        <v>ROAA</v>
      </c>
      <c r="C1562">
        <v>14</v>
      </c>
      <c r="D1562" s="22">
        <v>39447</v>
      </c>
      <c r="E1562">
        <v>1.0175000000000001</v>
      </c>
      <c r="F1562">
        <v>1.3</v>
      </c>
      <c r="G1562">
        <v>1.7124999999999999</v>
      </c>
      <c r="H1562">
        <v>1.39</v>
      </c>
      <c r="I1562">
        <v>0.72</v>
      </c>
      <c r="J1562">
        <v>1.1299999999999999</v>
      </c>
      <c r="K1562">
        <v>1.55</v>
      </c>
      <c r="L1562">
        <v>1.09686746987952</v>
      </c>
      <c r="M1562">
        <v>0.55000000000000004</v>
      </c>
      <c r="N1562">
        <v>0.97</v>
      </c>
      <c r="O1562">
        <v>1.37</v>
      </c>
      <c r="P1562">
        <v>0.814866227762992</v>
      </c>
      <c r="Q1562">
        <v>0.97750000000000004</v>
      </c>
      <c r="R1562">
        <v>1.1299999999999999</v>
      </c>
      <c r="S1562">
        <v>1.3875</v>
      </c>
      <c r="T1562">
        <v>1.24272727272727</v>
      </c>
      <c r="U1562">
        <v>0.56000000000000005</v>
      </c>
      <c r="V1562">
        <v>1.08</v>
      </c>
      <c r="W1562">
        <v>1.5325</v>
      </c>
      <c r="X1562">
        <v>1.02953883495146</v>
      </c>
      <c r="Y1562">
        <v>1.0874999999999999</v>
      </c>
      <c r="Z1562">
        <v>1.37</v>
      </c>
      <c r="AA1562">
        <v>1.7524999999999999</v>
      </c>
      <c r="AB1562">
        <v>1.2168421052631599</v>
      </c>
      <c r="AC1562">
        <v>0.67500000000000004</v>
      </c>
      <c r="AD1562">
        <v>1.04</v>
      </c>
      <c r="AE1562">
        <v>1.4850000000000001</v>
      </c>
      <c r="AF1562">
        <v>0.85599999999999998</v>
      </c>
      <c r="AG1562">
        <v>0.95</v>
      </c>
      <c r="AH1562">
        <v>1.2749999999999999</v>
      </c>
      <c r="AI1562">
        <v>1.7549999999999999</v>
      </c>
      <c r="AJ1562">
        <v>1.5529761904761901</v>
      </c>
      <c r="AK1562">
        <v>0.68</v>
      </c>
      <c r="AL1562">
        <v>1</v>
      </c>
      <c r="AM1562">
        <v>1.43</v>
      </c>
      <c r="AN1562">
        <v>0.82476190476190503</v>
      </c>
      <c r="AO1562">
        <v>0.79</v>
      </c>
      <c r="AP1562">
        <v>1.19</v>
      </c>
      <c r="AQ1562">
        <v>1.5549999999999999</v>
      </c>
      <c r="AR1562">
        <v>1.19075</v>
      </c>
      <c r="AS1562">
        <v>0.74750000000000005</v>
      </c>
      <c r="AT1562">
        <v>1.1200000000000001</v>
      </c>
      <c r="AU1562">
        <v>1.5325</v>
      </c>
      <c r="AV1562">
        <v>1.10460732984293</v>
      </c>
      <c r="AW1562">
        <v>0.69750000000000001</v>
      </c>
      <c r="AX1562">
        <v>1.125</v>
      </c>
      <c r="AY1562">
        <v>1.54</v>
      </c>
      <c r="AZ1562">
        <v>1.11536585365854</v>
      </c>
      <c r="BA1562">
        <v>0.34499999999999997</v>
      </c>
      <c r="BB1562">
        <v>0.99</v>
      </c>
      <c r="BC1562">
        <v>1.55</v>
      </c>
      <c r="BD1562">
        <v>0.79521367521367503</v>
      </c>
      <c r="BE1562">
        <v>0.68</v>
      </c>
      <c r="BF1562">
        <v>1.1000000000000001</v>
      </c>
      <c r="BG1562">
        <v>1.66</v>
      </c>
      <c r="BH1562">
        <v>0.83114754098360699</v>
      </c>
      <c r="BI1562">
        <v>0.26250000000000001</v>
      </c>
      <c r="BJ1562">
        <v>0.93</v>
      </c>
      <c r="BK1562">
        <v>1.44</v>
      </c>
      <c r="BL1562">
        <v>0.73166666666666702</v>
      </c>
    </row>
    <row r="1563" spans="1:64" x14ac:dyDescent="0.25">
      <c r="A1563" s="15" t="str">
        <f t="shared" si="48"/>
        <v>NIM--39447</v>
      </c>
      <c r="B1563" s="15" t="str">
        <f t="shared" si="49"/>
        <v>NIM</v>
      </c>
      <c r="C1563">
        <v>15</v>
      </c>
      <c r="D1563" s="22">
        <v>39447</v>
      </c>
      <c r="E1563">
        <v>4.0549999999999997</v>
      </c>
      <c r="F1563">
        <v>4.45</v>
      </c>
      <c r="G1563">
        <v>4.96</v>
      </c>
      <c r="H1563">
        <v>4.5913095238095201</v>
      </c>
      <c r="I1563">
        <v>3.84</v>
      </c>
      <c r="J1563">
        <v>4.28</v>
      </c>
      <c r="K1563">
        <v>4.7300000000000004</v>
      </c>
      <c r="L1563">
        <v>4.3312985274431099</v>
      </c>
      <c r="M1563">
        <v>3.59</v>
      </c>
      <c r="N1563">
        <v>4.07</v>
      </c>
      <c r="O1563">
        <v>4.63</v>
      </c>
      <c r="P1563">
        <v>4.1190766428471299</v>
      </c>
      <c r="Q1563">
        <v>4.03</v>
      </c>
      <c r="R1563">
        <v>4.45</v>
      </c>
      <c r="S1563">
        <v>4.84</v>
      </c>
      <c r="T1563">
        <v>4.4331818181818203</v>
      </c>
      <c r="U1563">
        <v>3.79</v>
      </c>
      <c r="V1563">
        <v>4.2050000000000001</v>
      </c>
      <c r="W1563">
        <v>4.71</v>
      </c>
      <c r="X1563">
        <v>4.2558737864077703</v>
      </c>
      <c r="Y1563">
        <v>4.49</v>
      </c>
      <c r="Z1563">
        <v>4.9349999999999996</v>
      </c>
      <c r="AA1563">
        <v>5.6675000000000004</v>
      </c>
      <c r="AB1563">
        <v>5.0038157894736797</v>
      </c>
      <c r="AC1563">
        <v>3.8149999999999999</v>
      </c>
      <c r="AD1563">
        <v>4.1399999999999997</v>
      </c>
      <c r="AE1563">
        <v>4.5</v>
      </c>
      <c r="AF1563">
        <v>4.1156842105263198</v>
      </c>
      <c r="AG1563">
        <v>4.0049999999999999</v>
      </c>
      <c r="AH1563">
        <v>4.4050000000000002</v>
      </c>
      <c r="AI1563">
        <v>4.8600000000000003</v>
      </c>
      <c r="AJ1563">
        <v>5.0205952380952397</v>
      </c>
      <c r="AK1563">
        <v>3.57</v>
      </c>
      <c r="AL1563">
        <v>3.88</v>
      </c>
      <c r="AM1563">
        <v>4.3250000000000002</v>
      </c>
      <c r="AN1563">
        <v>3.9660317460317498</v>
      </c>
      <c r="AO1563">
        <v>3.87</v>
      </c>
      <c r="AP1563">
        <v>4.2649999999999997</v>
      </c>
      <c r="AQ1563">
        <v>4.71</v>
      </c>
      <c r="AR1563">
        <v>4.3129999999999997</v>
      </c>
      <c r="AS1563">
        <v>3.8975</v>
      </c>
      <c r="AT1563">
        <v>4.33</v>
      </c>
      <c r="AU1563">
        <v>4.7324999999999999</v>
      </c>
      <c r="AV1563">
        <v>4.3614136125654497</v>
      </c>
      <c r="AW1563">
        <v>3.7324999999999999</v>
      </c>
      <c r="AX1563">
        <v>4.1849999999999996</v>
      </c>
      <c r="AY1563">
        <v>4.5975000000000001</v>
      </c>
      <c r="AZ1563">
        <v>4.2369512195121999</v>
      </c>
      <c r="BA1563">
        <v>3.7549999999999999</v>
      </c>
      <c r="BB1563">
        <v>4.3600000000000003</v>
      </c>
      <c r="BC1563">
        <v>4.9249999999999998</v>
      </c>
      <c r="BD1563">
        <v>4.3529059829059804</v>
      </c>
      <c r="BE1563">
        <v>3.71</v>
      </c>
      <c r="BF1563">
        <v>4.3099999999999996</v>
      </c>
      <c r="BG1563">
        <v>4.95</v>
      </c>
      <c r="BH1563">
        <v>5.0324590163934397</v>
      </c>
      <c r="BI1563">
        <v>3.9925000000000002</v>
      </c>
      <c r="BJ1563">
        <v>4.335</v>
      </c>
      <c r="BK1563">
        <v>4.6500000000000004</v>
      </c>
      <c r="BL1563">
        <v>4.3536666666666699</v>
      </c>
    </row>
    <row r="1564" spans="1:64" x14ac:dyDescent="0.25">
      <c r="A1564" s="15" t="str">
        <f t="shared" si="48"/>
        <v>Provisions / Avg Assets--39447</v>
      </c>
      <c r="B1564" s="15" t="str">
        <f t="shared" si="49"/>
        <v>Provisions / Avg Assets</v>
      </c>
      <c r="C1564">
        <v>16</v>
      </c>
      <c r="D1564" s="22">
        <v>39447</v>
      </c>
      <c r="E1564">
        <v>2.75E-2</v>
      </c>
      <c r="F1564">
        <v>0.09</v>
      </c>
      <c r="G1564">
        <v>0.24249999999999999</v>
      </c>
      <c r="H1564">
        <v>0.221071428571429</v>
      </c>
      <c r="I1564">
        <v>0.02</v>
      </c>
      <c r="J1564">
        <v>0.12</v>
      </c>
      <c r="K1564">
        <v>0.33</v>
      </c>
      <c r="L1564">
        <v>0.272342704149933</v>
      </c>
      <c r="M1564">
        <v>0.03</v>
      </c>
      <c r="N1564">
        <v>0.13</v>
      </c>
      <c r="O1564">
        <v>0.31</v>
      </c>
      <c r="P1564">
        <v>0.26117383387028997</v>
      </c>
      <c r="Q1564">
        <v>8.2500000000000004E-2</v>
      </c>
      <c r="R1564">
        <v>0.125</v>
      </c>
      <c r="S1564">
        <v>0.17</v>
      </c>
      <c r="T1564">
        <v>0.14499999999999999</v>
      </c>
      <c r="U1564">
        <v>0.03</v>
      </c>
      <c r="V1564">
        <v>0.15</v>
      </c>
      <c r="W1564">
        <v>0.38250000000000001</v>
      </c>
      <c r="X1564">
        <v>0.28927184466019401</v>
      </c>
      <c r="Y1564">
        <v>1.4999999999999999E-2</v>
      </c>
      <c r="Z1564">
        <v>0.13500000000000001</v>
      </c>
      <c r="AA1564">
        <v>0.31</v>
      </c>
      <c r="AB1564">
        <v>0.249342105263158</v>
      </c>
      <c r="AC1564">
        <v>0.01</v>
      </c>
      <c r="AD1564">
        <v>0.1</v>
      </c>
      <c r="AE1564">
        <v>0.28499999999999998</v>
      </c>
      <c r="AF1564">
        <v>0.27105263157894699</v>
      </c>
      <c r="AG1564">
        <v>0</v>
      </c>
      <c r="AH1564">
        <v>6.5000000000000002E-2</v>
      </c>
      <c r="AI1564">
        <v>0.2</v>
      </c>
      <c r="AJ1564">
        <v>0.59571428571428597</v>
      </c>
      <c r="AK1564">
        <v>0.02</v>
      </c>
      <c r="AL1564">
        <v>0.1</v>
      </c>
      <c r="AM1564">
        <v>0.20499999999999999</v>
      </c>
      <c r="AN1564">
        <v>0.202222222222222</v>
      </c>
      <c r="AO1564">
        <v>0</v>
      </c>
      <c r="AP1564">
        <v>0.08</v>
      </c>
      <c r="AQ1564">
        <v>0.21</v>
      </c>
      <c r="AR1564">
        <v>0.18440624999999999</v>
      </c>
      <c r="AS1564">
        <v>0.05</v>
      </c>
      <c r="AT1564">
        <v>0.15</v>
      </c>
      <c r="AU1564">
        <v>0.34</v>
      </c>
      <c r="AV1564">
        <v>0.28905759162303701</v>
      </c>
      <c r="AW1564">
        <v>0.01</v>
      </c>
      <c r="AX1564">
        <v>0.08</v>
      </c>
      <c r="AY1564">
        <v>0.2</v>
      </c>
      <c r="AZ1564">
        <v>0.14591463414634101</v>
      </c>
      <c r="BA1564">
        <v>6.5000000000000002E-2</v>
      </c>
      <c r="BB1564">
        <v>0.23</v>
      </c>
      <c r="BC1564">
        <v>0.61499999999999999</v>
      </c>
      <c r="BD1564">
        <v>0.403076923076923</v>
      </c>
      <c r="BE1564">
        <v>0.01</v>
      </c>
      <c r="BF1564">
        <v>0.15</v>
      </c>
      <c r="BG1564">
        <v>0.53</v>
      </c>
      <c r="BH1564">
        <v>0.73475409836065597</v>
      </c>
      <c r="BI1564">
        <v>0.08</v>
      </c>
      <c r="BJ1564">
        <v>0.27500000000000002</v>
      </c>
      <c r="BK1564">
        <v>0.60750000000000004</v>
      </c>
      <c r="BL1564">
        <v>0.39683333333333298</v>
      </c>
    </row>
    <row r="1565" spans="1:64" x14ac:dyDescent="0.25">
      <c r="A1565" s="15" t="str">
        <f t="shared" si="48"/>
        <v>Negative Earners (last 4 qtrs)--39447</v>
      </c>
      <c r="B1565" s="15" t="str">
        <f t="shared" si="49"/>
        <v>Negative Earners (last 4 qtrs)</v>
      </c>
      <c r="C1565">
        <v>17</v>
      </c>
      <c r="D1565" s="22">
        <v>39447</v>
      </c>
      <c r="F1565">
        <v>2.38095238095238</v>
      </c>
      <c r="H1565">
        <v>2</v>
      </c>
      <c r="J1565">
        <v>6.4388961892246996</v>
      </c>
      <c r="L1565">
        <v>49</v>
      </c>
      <c r="N1565">
        <v>11.2179047095977</v>
      </c>
      <c r="P1565">
        <v>817</v>
      </c>
      <c r="R1565">
        <v>0</v>
      </c>
      <c r="T1565">
        <v>0</v>
      </c>
      <c r="V1565">
        <v>7.6190476190476204</v>
      </c>
      <c r="X1565">
        <v>32</v>
      </c>
      <c r="Z1565">
        <v>6.5789473684210504</v>
      </c>
      <c r="AB1565">
        <v>5</v>
      </c>
      <c r="AD1565">
        <v>4.2105263157894699</v>
      </c>
      <c r="AF1565">
        <v>4</v>
      </c>
      <c r="AH1565">
        <v>3.5714285714285698</v>
      </c>
      <c r="AI1565"/>
      <c r="AJ1565">
        <v>3</v>
      </c>
      <c r="AK1565"/>
      <c r="AL1565">
        <v>7.9365079365079403</v>
      </c>
      <c r="AN1565">
        <v>5</v>
      </c>
      <c r="AP1565">
        <v>2.4539877300613502</v>
      </c>
      <c r="AR1565">
        <v>8</v>
      </c>
      <c r="AT1565">
        <v>6.1855670103092804</v>
      </c>
      <c r="AV1565">
        <v>24</v>
      </c>
      <c r="AX1565">
        <v>4.2168674698795199</v>
      </c>
      <c r="AZ1565">
        <v>7</v>
      </c>
      <c r="BB1565">
        <v>15.966386554621799</v>
      </c>
      <c r="BD1565">
        <v>19</v>
      </c>
      <c r="BF1565">
        <v>9.8360655737704903</v>
      </c>
      <c r="BH1565">
        <v>6</v>
      </c>
      <c r="BJ1565">
        <v>15.5737704918033</v>
      </c>
      <c r="BL1565">
        <v>19</v>
      </c>
    </row>
    <row r="1566" spans="1:64" x14ac:dyDescent="0.25">
      <c r="A1566" s="15" t="str">
        <f t="shared" si="48"/>
        <v>Noncore Funding / Liab--39447</v>
      </c>
      <c r="B1566" s="15" t="str">
        <f t="shared" si="49"/>
        <v>Noncore Funding / Liab</v>
      </c>
      <c r="C1566">
        <v>18</v>
      </c>
      <c r="D1566" s="22">
        <v>39447</v>
      </c>
      <c r="E1566">
        <v>14.106799520866</v>
      </c>
      <c r="F1566">
        <v>21.6281357667708</v>
      </c>
      <c r="G1566">
        <v>28.1613529238548</v>
      </c>
      <c r="H1566">
        <v>22.226386014190702</v>
      </c>
      <c r="I1566">
        <v>12.8980437880554</v>
      </c>
      <c r="J1566">
        <v>19.361866521425199</v>
      </c>
      <c r="K1566">
        <v>28.688178453436699</v>
      </c>
      <c r="L1566">
        <v>22.074858826702599</v>
      </c>
      <c r="M1566">
        <v>16.801858462583802</v>
      </c>
      <c r="N1566">
        <v>24.937131412039601</v>
      </c>
      <c r="O1566">
        <v>35.193075897779998</v>
      </c>
      <c r="P1566">
        <v>27.718095412354899</v>
      </c>
      <c r="Q1566">
        <v>17.386814557209298</v>
      </c>
      <c r="R1566">
        <v>22.965543868602602</v>
      </c>
      <c r="S1566">
        <v>30.491899162821198</v>
      </c>
      <c r="T1566">
        <v>24.239789712227601</v>
      </c>
      <c r="U1566">
        <v>12.1064629893625</v>
      </c>
      <c r="V1566">
        <v>18.645779279207702</v>
      </c>
      <c r="W1566">
        <v>28.65596892768</v>
      </c>
      <c r="X1566">
        <v>21.7348679250922</v>
      </c>
      <c r="Y1566">
        <v>15.035638697792001</v>
      </c>
      <c r="Z1566">
        <v>19.832300177760899</v>
      </c>
      <c r="AA1566">
        <v>28.897847528757701</v>
      </c>
      <c r="AB1566">
        <v>22.692971356004399</v>
      </c>
      <c r="AC1566">
        <v>12.544359103509199</v>
      </c>
      <c r="AD1566">
        <v>16.9598357412006</v>
      </c>
      <c r="AE1566">
        <v>26.217813563912699</v>
      </c>
      <c r="AF1566">
        <v>21.056419290963401</v>
      </c>
      <c r="AG1566">
        <v>15.0726261964687</v>
      </c>
      <c r="AH1566">
        <v>20.759246875636101</v>
      </c>
      <c r="AI1566">
        <v>30.2056608924707</v>
      </c>
      <c r="AJ1566">
        <v>24.826888431330701</v>
      </c>
      <c r="AK1566">
        <v>13.0802636071809</v>
      </c>
      <c r="AL1566">
        <v>20.795621067149401</v>
      </c>
      <c r="AM1566">
        <v>30.3135567823245</v>
      </c>
      <c r="AN1566">
        <v>23.3005979144889</v>
      </c>
      <c r="AO1566">
        <v>11.652159715894401</v>
      </c>
      <c r="AP1566">
        <v>16.946493571047899</v>
      </c>
      <c r="AQ1566">
        <v>24.831316809626099</v>
      </c>
      <c r="AR1566">
        <v>19.3162162968631</v>
      </c>
      <c r="AS1566">
        <v>14.9534182592657</v>
      </c>
      <c r="AT1566">
        <v>22.411131767127198</v>
      </c>
      <c r="AU1566">
        <v>32.8894212168343</v>
      </c>
      <c r="AV1566">
        <v>25.264480836161699</v>
      </c>
      <c r="AW1566">
        <v>11.3157835975629</v>
      </c>
      <c r="AX1566">
        <v>16.7158128219715</v>
      </c>
      <c r="AY1566">
        <v>25.6561545580055</v>
      </c>
      <c r="AZ1566">
        <v>19.397279013393401</v>
      </c>
      <c r="BA1566">
        <v>13.829536648603399</v>
      </c>
      <c r="BB1566">
        <v>20.999949664550201</v>
      </c>
      <c r="BC1566">
        <v>31.072666465923302</v>
      </c>
      <c r="BD1566">
        <v>23.9385048780365</v>
      </c>
      <c r="BE1566">
        <v>11.9899605593403</v>
      </c>
      <c r="BF1566">
        <v>17.280376368406799</v>
      </c>
      <c r="BG1566">
        <v>28.672834881630202</v>
      </c>
      <c r="BH1566">
        <v>23.858574198885201</v>
      </c>
      <c r="BI1566">
        <v>13.784079935233899</v>
      </c>
      <c r="BJ1566">
        <v>24.006185173369499</v>
      </c>
      <c r="BK1566">
        <v>34.739585238996099</v>
      </c>
      <c r="BL1566">
        <v>26.343512251045201</v>
      </c>
    </row>
    <row r="1567" spans="1:64" x14ac:dyDescent="0.25">
      <c r="A1567" s="15" t="str">
        <f t="shared" si="48"/>
        <v>Brokered Dep / Liab--39447</v>
      </c>
      <c r="B1567" s="15" t="str">
        <f t="shared" si="49"/>
        <v>Brokered Dep / Liab</v>
      </c>
      <c r="C1567">
        <v>19</v>
      </c>
      <c r="D1567" s="22">
        <v>39447</v>
      </c>
      <c r="E1567">
        <v>0</v>
      </c>
      <c r="F1567">
        <v>0</v>
      </c>
      <c r="G1567">
        <v>2.1100236839636501</v>
      </c>
      <c r="H1567">
        <v>2.58126835723878</v>
      </c>
      <c r="I1567">
        <v>0</v>
      </c>
      <c r="J1567">
        <v>0</v>
      </c>
      <c r="K1567">
        <v>3.6732224534393101</v>
      </c>
      <c r="L1567">
        <v>3.1676150472691802</v>
      </c>
      <c r="M1567">
        <v>0</v>
      </c>
      <c r="N1567">
        <v>0</v>
      </c>
      <c r="O1567">
        <v>3.4800816448960901</v>
      </c>
      <c r="P1567">
        <v>3.3361147068192301</v>
      </c>
      <c r="Q1567">
        <v>0</v>
      </c>
      <c r="R1567">
        <v>0</v>
      </c>
      <c r="S1567">
        <v>1.03386111940118</v>
      </c>
      <c r="T1567">
        <v>2.2832263709500502</v>
      </c>
      <c r="U1567">
        <v>0</v>
      </c>
      <c r="V1567">
        <v>0</v>
      </c>
      <c r="W1567">
        <v>4.8687870735454704</v>
      </c>
      <c r="X1567">
        <v>3.5714142232819301</v>
      </c>
      <c r="Y1567">
        <v>0</v>
      </c>
      <c r="Z1567">
        <v>0</v>
      </c>
      <c r="AA1567">
        <v>1.4544630536002201</v>
      </c>
      <c r="AB1567">
        <v>2.06332425737041</v>
      </c>
      <c r="AC1567">
        <v>0</v>
      </c>
      <c r="AD1567">
        <v>0</v>
      </c>
      <c r="AE1567">
        <v>3.4509686629093999</v>
      </c>
      <c r="AF1567">
        <v>3.14988161037944</v>
      </c>
      <c r="AG1567">
        <v>0</v>
      </c>
      <c r="AH1567">
        <v>0</v>
      </c>
      <c r="AI1567">
        <v>1.6199634006904899</v>
      </c>
      <c r="AJ1567">
        <v>2.6148781775167098</v>
      </c>
      <c r="AK1567">
        <v>0</v>
      </c>
      <c r="AL1567">
        <v>1.36420586553784</v>
      </c>
      <c r="AM1567">
        <v>5.4311404000308903</v>
      </c>
      <c r="AN1567">
        <v>4.47004472043945</v>
      </c>
      <c r="AO1567">
        <v>0</v>
      </c>
      <c r="AP1567">
        <v>0</v>
      </c>
      <c r="AQ1567">
        <v>2.0607897606591101</v>
      </c>
      <c r="AR1567">
        <v>2.2314473385779898</v>
      </c>
      <c r="AS1567">
        <v>0</v>
      </c>
      <c r="AT1567">
        <v>0.61858597695181405</v>
      </c>
      <c r="AU1567">
        <v>7.2747008345628901</v>
      </c>
      <c r="AV1567">
        <v>4.81667070759132</v>
      </c>
      <c r="AW1567">
        <v>0</v>
      </c>
      <c r="AX1567">
        <v>0</v>
      </c>
      <c r="AY1567">
        <v>1.19596741481271</v>
      </c>
      <c r="AZ1567">
        <v>1.6125985280914601</v>
      </c>
      <c r="BA1567">
        <v>0</v>
      </c>
      <c r="BB1567">
        <v>0.58900523560209395</v>
      </c>
      <c r="BC1567">
        <v>5.8435716551544097</v>
      </c>
      <c r="BD1567">
        <v>4.6821057640251702</v>
      </c>
      <c r="BE1567">
        <v>0</v>
      </c>
      <c r="BF1567">
        <v>0</v>
      </c>
      <c r="BG1567">
        <v>2.2498971979087101</v>
      </c>
      <c r="BH1567">
        <v>3.0214924384577002</v>
      </c>
      <c r="BI1567">
        <v>0</v>
      </c>
      <c r="BJ1567">
        <v>2.4819897871517602</v>
      </c>
      <c r="BK1567">
        <v>8.5356712732101307</v>
      </c>
      <c r="BL1567">
        <v>5.8697092935456903</v>
      </c>
    </row>
    <row r="1568" spans="1:64" x14ac:dyDescent="0.25">
      <c r="A1568" s="15" t="str">
        <f t="shared" si="48"/>
        <v>Liquid Assets / Assets--39447</v>
      </c>
      <c r="B1568" s="15" t="str">
        <f t="shared" si="49"/>
        <v>Liquid Assets / Assets</v>
      </c>
      <c r="C1568">
        <v>20</v>
      </c>
      <c r="D1568" s="22">
        <v>39447</v>
      </c>
      <c r="E1568">
        <v>8.0920118779704193</v>
      </c>
      <c r="F1568">
        <v>15.9177649604437</v>
      </c>
      <c r="G1568">
        <v>25.253703683667101</v>
      </c>
      <c r="H1568">
        <v>18.1235176905837</v>
      </c>
      <c r="I1568">
        <v>8.0560881169880805</v>
      </c>
      <c r="J1568">
        <v>14.1375958526839</v>
      </c>
      <c r="K1568">
        <v>23.7105304498089</v>
      </c>
      <c r="L1568">
        <v>17.191919892111599</v>
      </c>
      <c r="M1568">
        <v>7.4389173675377496</v>
      </c>
      <c r="N1568">
        <v>13.958413810557699</v>
      </c>
      <c r="O1568">
        <v>23.962689049536699</v>
      </c>
      <c r="P1568">
        <v>17.156130862242101</v>
      </c>
      <c r="Q1568">
        <v>17.165510909745102</v>
      </c>
      <c r="R1568">
        <v>21.167907480711101</v>
      </c>
      <c r="S1568">
        <v>27.310881324867101</v>
      </c>
      <c r="T1568">
        <v>23.9474746644051</v>
      </c>
      <c r="U1568">
        <v>7.9046274099581897</v>
      </c>
      <c r="V1568">
        <v>13.2625260571851</v>
      </c>
      <c r="W1568">
        <v>22.581342540600001</v>
      </c>
      <c r="X1568">
        <v>16.302266020122801</v>
      </c>
      <c r="Y1568">
        <v>6.6326297618014696</v>
      </c>
      <c r="Z1568">
        <v>16.089267715975499</v>
      </c>
      <c r="AA1568">
        <v>27.742298755541601</v>
      </c>
      <c r="AB1568">
        <v>19.490799289380799</v>
      </c>
      <c r="AC1568">
        <v>7.86106351742617</v>
      </c>
      <c r="AD1568">
        <v>13.6830928736494</v>
      </c>
      <c r="AE1568">
        <v>23.913742018084498</v>
      </c>
      <c r="AF1568">
        <v>17.523002550039301</v>
      </c>
      <c r="AG1568">
        <v>6.7815787100796801</v>
      </c>
      <c r="AH1568">
        <v>12.485586680767399</v>
      </c>
      <c r="AI1568">
        <v>25.180782864988</v>
      </c>
      <c r="AJ1568">
        <v>18.161206145311301</v>
      </c>
      <c r="AK1568">
        <v>10.2730683458093</v>
      </c>
      <c r="AL1568">
        <v>18.126707112551099</v>
      </c>
      <c r="AM1568">
        <v>24.1172156670834</v>
      </c>
      <c r="AN1568">
        <v>17.9642486496932</v>
      </c>
      <c r="AO1568">
        <v>10.0171249299373</v>
      </c>
      <c r="AP1568">
        <v>16.4225080197266</v>
      </c>
      <c r="AQ1568">
        <v>27.1391129852849</v>
      </c>
      <c r="AR1568">
        <v>19.905754713499999</v>
      </c>
      <c r="AS1568">
        <v>6.1544215545730898</v>
      </c>
      <c r="AT1568">
        <v>10.8596510242874</v>
      </c>
      <c r="AU1568">
        <v>18.9521314685175</v>
      </c>
      <c r="AV1568">
        <v>13.8002485574782</v>
      </c>
      <c r="AW1568">
        <v>9.9399940165464908</v>
      </c>
      <c r="AX1568">
        <v>16.1158284188373</v>
      </c>
      <c r="AY1568">
        <v>24.706341586530201</v>
      </c>
      <c r="AZ1568">
        <v>18.742611042211099</v>
      </c>
      <c r="BA1568">
        <v>7.44851245518326</v>
      </c>
      <c r="BB1568">
        <v>12.894857769674299</v>
      </c>
      <c r="BC1568">
        <v>21.596957601717001</v>
      </c>
      <c r="BD1568">
        <v>16.0612164938691</v>
      </c>
      <c r="BE1568">
        <v>9.6983941806203706</v>
      </c>
      <c r="BF1568">
        <v>17.561872871607399</v>
      </c>
      <c r="BG1568">
        <v>26.9299759704877</v>
      </c>
      <c r="BH1568">
        <v>20.908864841983998</v>
      </c>
      <c r="BI1568">
        <v>6.0773895634060704</v>
      </c>
      <c r="BJ1568">
        <v>10.8923793539889</v>
      </c>
      <c r="BK1568">
        <v>18.223222451740899</v>
      </c>
      <c r="BL1568">
        <v>13.977091620029899</v>
      </c>
    </row>
    <row r="1569" spans="1:64" x14ac:dyDescent="0.25">
      <c r="A1569" s="15" t="str">
        <f t="shared" si="48"/>
        <v>Net Loan Growth (last 4 qtrs)--39447</v>
      </c>
      <c r="B1569" s="15" t="str">
        <f t="shared" si="49"/>
        <v>Net Loan Growth (last 4 qtrs)</v>
      </c>
      <c r="C1569">
        <v>21</v>
      </c>
      <c r="D1569" s="22">
        <v>39447</v>
      </c>
      <c r="E1569">
        <v>0.12</v>
      </c>
      <c r="F1569">
        <v>6.23</v>
      </c>
      <c r="G1569">
        <v>12.664999999999999</v>
      </c>
      <c r="H1569">
        <v>13.2869879518072</v>
      </c>
      <c r="I1569">
        <v>-1.5725</v>
      </c>
      <c r="J1569">
        <v>3.8</v>
      </c>
      <c r="K1569">
        <v>10.24</v>
      </c>
      <c r="L1569">
        <v>5.6699051490514902</v>
      </c>
      <c r="M1569">
        <v>1.07</v>
      </c>
      <c r="N1569">
        <v>7.41</v>
      </c>
      <c r="O1569">
        <v>15.922499999999999</v>
      </c>
      <c r="P1569">
        <v>13.9639636258661</v>
      </c>
      <c r="Q1569">
        <v>-3.0150000000000001</v>
      </c>
      <c r="R1569">
        <v>1.4350000000000001</v>
      </c>
      <c r="S1569">
        <v>5.92</v>
      </c>
      <c r="T1569">
        <v>2.1209090909090902</v>
      </c>
      <c r="U1569">
        <v>-2.7</v>
      </c>
      <c r="V1569">
        <v>2.72</v>
      </c>
      <c r="W1569">
        <v>8.51</v>
      </c>
      <c r="X1569">
        <v>4.2676039119804399</v>
      </c>
      <c r="Y1569">
        <v>1.635</v>
      </c>
      <c r="Z1569">
        <v>7.84</v>
      </c>
      <c r="AA1569">
        <v>14.69</v>
      </c>
      <c r="AB1569">
        <v>14.298783783783801</v>
      </c>
      <c r="AC1569">
        <v>-0.6</v>
      </c>
      <c r="AD1569">
        <v>6.81</v>
      </c>
      <c r="AE1569">
        <v>13.72</v>
      </c>
      <c r="AF1569">
        <v>7.4810752688172002</v>
      </c>
      <c r="AG1569">
        <v>0.505</v>
      </c>
      <c r="AH1569">
        <v>5.85</v>
      </c>
      <c r="AI1569">
        <v>13.46</v>
      </c>
      <c r="AJ1569">
        <v>8.7075903614457797</v>
      </c>
      <c r="AK1569">
        <v>-2.0775000000000001</v>
      </c>
      <c r="AL1569">
        <v>2.42</v>
      </c>
      <c r="AM1569">
        <v>8.56</v>
      </c>
      <c r="AN1569">
        <v>4.32645161290323</v>
      </c>
      <c r="AO1569">
        <v>-1.64</v>
      </c>
      <c r="AP1569">
        <v>3.9</v>
      </c>
      <c r="AQ1569">
        <v>9.375</v>
      </c>
      <c r="AR1569">
        <v>4.4014687500000003</v>
      </c>
      <c r="AS1569">
        <v>0.755</v>
      </c>
      <c r="AT1569">
        <v>6.66</v>
      </c>
      <c r="AU1569">
        <v>14.295</v>
      </c>
      <c r="AV1569">
        <v>9.2090288713910802</v>
      </c>
      <c r="AW1569">
        <v>-3.18</v>
      </c>
      <c r="AX1569">
        <v>0.94499999999999995</v>
      </c>
      <c r="AY1569">
        <v>6.43</v>
      </c>
      <c r="AZ1569">
        <v>4.1384146341463399</v>
      </c>
      <c r="BA1569">
        <v>-1.1299999999999999</v>
      </c>
      <c r="BB1569">
        <v>6.34</v>
      </c>
      <c r="BC1569">
        <v>13.904999999999999</v>
      </c>
      <c r="BD1569">
        <v>9.3412389380531007</v>
      </c>
      <c r="BE1569">
        <v>-3.21</v>
      </c>
      <c r="BF1569">
        <v>1.77</v>
      </c>
      <c r="BG1569">
        <v>7.26</v>
      </c>
      <c r="BH1569">
        <v>9.8170175438596505</v>
      </c>
      <c r="BI1569">
        <v>-3.7149999999999999</v>
      </c>
      <c r="BJ1569">
        <v>3.19</v>
      </c>
      <c r="BK1569">
        <v>10.305</v>
      </c>
      <c r="BL1569">
        <v>6.93957264957265</v>
      </c>
    </row>
    <row r="1570" spans="1:64" x14ac:dyDescent="0.25">
      <c r="A1570" s="15" t="str">
        <f t="shared" si="48"/>
        <v>Banks w/ Loan Growth (last 4 qtrs)--39447</v>
      </c>
      <c r="B1570" s="15" t="str">
        <f t="shared" si="49"/>
        <v>Banks w/ Loan Growth (last 4 qtrs)</v>
      </c>
      <c r="C1570">
        <v>22</v>
      </c>
      <c r="D1570" s="22">
        <v>39447</v>
      </c>
      <c r="F1570">
        <v>76.190476190476204</v>
      </c>
      <c r="J1570">
        <v>67.279894875164302</v>
      </c>
      <c r="N1570">
        <v>76.479472744748094</v>
      </c>
      <c r="R1570">
        <v>59.090909090909101</v>
      </c>
      <c r="V1570">
        <v>63.809523809523803</v>
      </c>
      <c r="Z1570">
        <v>78.947368421052602</v>
      </c>
      <c r="AD1570">
        <v>71.578947368421098</v>
      </c>
      <c r="AH1570">
        <v>75</v>
      </c>
      <c r="AI1570"/>
      <c r="AK1570"/>
      <c r="AL1570">
        <v>61.904761904761898</v>
      </c>
      <c r="AP1570">
        <v>69.018404907975494</v>
      </c>
      <c r="AT1570">
        <v>77.835051546391796</v>
      </c>
      <c r="AX1570">
        <v>56.024096385542201</v>
      </c>
      <c r="BB1570">
        <v>68.067226890756302</v>
      </c>
      <c r="BF1570">
        <v>57.377049180327901</v>
      </c>
      <c r="BJ1570">
        <v>60.655737704918003</v>
      </c>
    </row>
    <row r="1571" spans="1:64" x14ac:dyDescent="0.25">
      <c r="A1571" s="15" t="str">
        <f t="shared" si="48"/>
        <v>Equity / Assets--39538</v>
      </c>
      <c r="B1571" s="15" t="str">
        <f t="shared" si="49"/>
        <v>Equity / Assets</v>
      </c>
      <c r="C1571">
        <v>1</v>
      </c>
      <c r="D1571" s="22">
        <v>39538</v>
      </c>
      <c r="E1571">
        <v>9.4776627590149296</v>
      </c>
      <c r="F1571">
        <v>10.586436978218799</v>
      </c>
      <c r="G1571">
        <v>12.215226271916</v>
      </c>
      <c r="H1571">
        <v>12.132432324884601</v>
      </c>
      <c r="I1571">
        <v>8.8159520492126493</v>
      </c>
      <c r="J1571">
        <v>10.1984361758263</v>
      </c>
      <c r="K1571">
        <v>12.223954126039599</v>
      </c>
      <c r="L1571">
        <v>11.012901336572</v>
      </c>
      <c r="M1571">
        <v>8.7138682784389392</v>
      </c>
      <c r="N1571">
        <v>10.1871313053155</v>
      </c>
      <c r="O1571">
        <v>12.746033148122899</v>
      </c>
      <c r="P1571">
        <v>11.8040969581249</v>
      </c>
      <c r="Q1571">
        <v>10.1932035058477</v>
      </c>
      <c r="R1571">
        <v>11.061312827219799</v>
      </c>
      <c r="S1571">
        <v>11.7320942689154</v>
      </c>
      <c r="T1571">
        <v>11.843362453345099</v>
      </c>
      <c r="U1571">
        <v>8.70206465696441</v>
      </c>
      <c r="V1571">
        <v>10.136972246447399</v>
      </c>
      <c r="W1571">
        <v>12.305967664100599</v>
      </c>
      <c r="X1571">
        <v>10.8405211480858</v>
      </c>
      <c r="Y1571">
        <v>9.1227231954000594</v>
      </c>
      <c r="Z1571">
        <v>10.2063525770997</v>
      </c>
      <c r="AA1571">
        <v>12.243602063709099</v>
      </c>
      <c r="AB1571">
        <v>11.6344961305717</v>
      </c>
      <c r="AC1571">
        <v>8.2715389576300904</v>
      </c>
      <c r="AD1571">
        <v>9.4153182866642702</v>
      </c>
      <c r="AE1571">
        <v>10.8136847645878</v>
      </c>
      <c r="AF1571">
        <v>10.370356411871001</v>
      </c>
      <c r="AG1571">
        <v>9.4626661138390293</v>
      </c>
      <c r="AH1571">
        <v>10.929703659096401</v>
      </c>
      <c r="AI1571">
        <v>14.3938373951288</v>
      </c>
      <c r="AJ1571">
        <v>13.189606491953301</v>
      </c>
      <c r="AK1571">
        <v>8.7428957590902705</v>
      </c>
      <c r="AL1571">
        <v>10.237716507599901</v>
      </c>
      <c r="AM1571">
        <v>11.955097297430999</v>
      </c>
      <c r="AN1571">
        <v>11.3285762071886</v>
      </c>
      <c r="AO1571">
        <v>8.8050632911392395</v>
      </c>
      <c r="AP1571">
        <v>10.1984361758263</v>
      </c>
      <c r="AQ1571">
        <v>12.032560132199</v>
      </c>
      <c r="AR1571">
        <v>10.8507617503834</v>
      </c>
      <c r="AS1571">
        <v>8.58850036936221</v>
      </c>
      <c r="AT1571">
        <v>9.8328625703117307</v>
      </c>
      <c r="AU1571">
        <v>11.6679535564851</v>
      </c>
      <c r="AV1571">
        <v>10.5541397900194</v>
      </c>
      <c r="AW1571">
        <v>8.6677845231481196</v>
      </c>
      <c r="AX1571">
        <v>10.257908675728901</v>
      </c>
      <c r="AY1571">
        <v>12.1205955418061</v>
      </c>
      <c r="AZ1571">
        <v>10.975996282981001</v>
      </c>
      <c r="BA1571">
        <v>8.6612847503920296</v>
      </c>
      <c r="BB1571">
        <v>10.129672325415299</v>
      </c>
      <c r="BC1571">
        <v>12.909854333179</v>
      </c>
      <c r="BD1571">
        <v>11.076113934625001</v>
      </c>
      <c r="BE1571">
        <v>9.9030728985535408</v>
      </c>
      <c r="BF1571">
        <v>11.698271760586101</v>
      </c>
      <c r="BG1571">
        <v>14.594843007729899</v>
      </c>
      <c r="BH1571">
        <v>14.315214673024199</v>
      </c>
      <c r="BI1571">
        <v>8.7207937051969999</v>
      </c>
      <c r="BJ1571">
        <v>9.9032533395903197</v>
      </c>
      <c r="BK1571">
        <v>12.5600178117779</v>
      </c>
      <c r="BL1571">
        <v>11.129895128168901</v>
      </c>
    </row>
    <row r="1572" spans="1:64" x14ac:dyDescent="0.25">
      <c r="A1572" s="15" t="str">
        <f t="shared" si="48"/>
        <v>Total Risk Based Capital Ratio--39538</v>
      </c>
      <c r="B1572" s="15" t="str">
        <f t="shared" si="49"/>
        <v>Total Risk Based Capital Ratio</v>
      </c>
      <c r="C1572">
        <v>2</v>
      </c>
      <c r="D1572" s="22">
        <v>39538</v>
      </c>
      <c r="E1572">
        <v>12.315</v>
      </c>
      <c r="F1572">
        <v>14.265000000000001</v>
      </c>
      <c r="G1572">
        <v>17.059999999999999</v>
      </c>
      <c r="H1572">
        <v>16.067325581395298</v>
      </c>
      <c r="I1572">
        <v>11.68</v>
      </c>
      <c r="J1572">
        <v>13.74</v>
      </c>
      <c r="K1572">
        <v>17.420000000000002</v>
      </c>
      <c r="L1572">
        <v>15.625439783491201</v>
      </c>
      <c r="M1572">
        <v>11.68</v>
      </c>
      <c r="N1572">
        <v>14.12</v>
      </c>
      <c r="O1572">
        <v>18.97</v>
      </c>
      <c r="P1572">
        <v>17.4721857384442</v>
      </c>
      <c r="Q1572">
        <v>14.202500000000001</v>
      </c>
      <c r="R1572">
        <v>16.12</v>
      </c>
      <c r="S1572">
        <v>20.045000000000002</v>
      </c>
      <c r="T1572">
        <v>18.0281818181818</v>
      </c>
      <c r="U1572">
        <v>11.545</v>
      </c>
      <c r="V1572">
        <v>13.29</v>
      </c>
      <c r="W1572">
        <v>17.170000000000002</v>
      </c>
      <c r="X1572">
        <v>14.937714987714999</v>
      </c>
      <c r="Y1572">
        <v>12.487500000000001</v>
      </c>
      <c r="Z1572">
        <v>14.02</v>
      </c>
      <c r="AA1572">
        <v>17.315000000000001</v>
      </c>
      <c r="AB1572">
        <v>16.579605263157902</v>
      </c>
      <c r="AC1572">
        <v>11.105</v>
      </c>
      <c r="AD1572">
        <v>13.09</v>
      </c>
      <c r="AE1572">
        <v>16.184999999999999</v>
      </c>
      <c r="AF1572">
        <v>16.544468085106399</v>
      </c>
      <c r="AG1572">
        <v>12.244999999999999</v>
      </c>
      <c r="AH1572">
        <v>15.03</v>
      </c>
      <c r="AI1572">
        <v>21.177499999999998</v>
      </c>
      <c r="AJ1572">
        <v>18.790238095238099</v>
      </c>
      <c r="AK1572">
        <v>12.45</v>
      </c>
      <c r="AL1572">
        <v>14.46</v>
      </c>
      <c r="AM1572">
        <v>18.579999999999998</v>
      </c>
      <c r="AN1572">
        <v>16.329180327868901</v>
      </c>
      <c r="AO1572">
        <v>12.05</v>
      </c>
      <c r="AP1572">
        <v>14.27</v>
      </c>
      <c r="AQ1572">
        <v>18.21</v>
      </c>
      <c r="AR1572">
        <v>16.1953015873016</v>
      </c>
      <c r="AS1572">
        <v>11.047499999999999</v>
      </c>
      <c r="AT1572">
        <v>12.46</v>
      </c>
      <c r="AU1572">
        <v>15.025</v>
      </c>
      <c r="AV1572">
        <v>13.9602139037433</v>
      </c>
      <c r="AW1572">
        <v>12.4575</v>
      </c>
      <c r="AX1572">
        <v>15.105</v>
      </c>
      <c r="AY1572">
        <v>18.87</v>
      </c>
      <c r="AZ1572">
        <v>16.896358024691398</v>
      </c>
      <c r="BA1572">
        <v>11.1525</v>
      </c>
      <c r="BB1572">
        <v>13.03</v>
      </c>
      <c r="BC1572">
        <v>15.88</v>
      </c>
      <c r="BD1572">
        <v>14.7899206349206</v>
      </c>
      <c r="BE1572">
        <v>13.975</v>
      </c>
      <c r="BF1572">
        <v>16.809999999999999</v>
      </c>
      <c r="BG1572">
        <v>21.797499999999999</v>
      </c>
      <c r="BH1572">
        <v>20.260625000000001</v>
      </c>
      <c r="BI1572">
        <v>10.97</v>
      </c>
      <c r="BJ1572">
        <v>12.53</v>
      </c>
      <c r="BK1572">
        <v>15.512499999999999</v>
      </c>
      <c r="BL1572">
        <v>14.1625</v>
      </c>
    </row>
    <row r="1573" spans="1:64" x14ac:dyDescent="0.25">
      <c r="A1573" s="15" t="str">
        <f t="shared" si="48"/>
        <v>Tier 1 Leverage Ratio--39538</v>
      </c>
      <c r="B1573" s="15" t="str">
        <f t="shared" si="49"/>
        <v>Tier 1 Leverage Ratio</v>
      </c>
      <c r="C1573">
        <v>3</v>
      </c>
      <c r="D1573" s="22">
        <v>39538</v>
      </c>
      <c r="E1573">
        <v>9</v>
      </c>
      <c r="F1573">
        <v>10.050000000000001</v>
      </c>
      <c r="G1573">
        <v>11.2475</v>
      </c>
      <c r="H1573">
        <v>11.2687209302326</v>
      </c>
      <c r="I1573">
        <v>8.4600000000000009</v>
      </c>
      <c r="J1573">
        <v>9.69</v>
      </c>
      <c r="K1573">
        <v>11.55</v>
      </c>
      <c r="L1573">
        <v>10.5032746955345</v>
      </c>
      <c r="M1573">
        <v>8.33</v>
      </c>
      <c r="N1573">
        <v>9.59</v>
      </c>
      <c r="O1573">
        <v>12</v>
      </c>
      <c r="P1573">
        <v>11.358066516347201</v>
      </c>
      <c r="Q1573">
        <v>9.8524999999999991</v>
      </c>
      <c r="R1573">
        <v>10.695</v>
      </c>
      <c r="S1573">
        <v>11.862500000000001</v>
      </c>
      <c r="T1573">
        <v>11.545909090909101</v>
      </c>
      <c r="U1573">
        <v>8.4499999999999993</v>
      </c>
      <c r="V1573">
        <v>9.44</v>
      </c>
      <c r="W1573">
        <v>11.53</v>
      </c>
      <c r="X1573">
        <v>10.2635135135135</v>
      </c>
      <c r="Y1573">
        <v>8.73</v>
      </c>
      <c r="Z1573">
        <v>9.9250000000000007</v>
      </c>
      <c r="AA1573">
        <v>11.59</v>
      </c>
      <c r="AB1573">
        <v>11.5289473684211</v>
      </c>
      <c r="AC1573">
        <v>7.9924999999999997</v>
      </c>
      <c r="AD1573">
        <v>8.9649999999999999</v>
      </c>
      <c r="AE1573">
        <v>10.4275</v>
      </c>
      <c r="AF1573">
        <v>10.0778723404255</v>
      </c>
      <c r="AG1573">
        <v>8.9674999999999994</v>
      </c>
      <c r="AH1573">
        <v>10.335000000000001</v>
      </c>
      <c r="AI1573">
        <v>13.512499999999999</v>
      </c>
      <c r="AJ1573">
        <v>12.469642857142899</v>
      </c>
      <c r="AK1573">
        <v>8.4700000000000006</v>
      </c>
      <c r="AL1573">
        <v>9.84</v>
      </c>
      <c r="AM1573">
        <v>11.39</v>
      </c>
      <c r="AN1573">
        <v>10.9127868852459</v>
      </c>
      <c r="AO1573">
        <v>8.4499999999999993</v>
      </c>
      <c r="AP1573">
        <v>9.85</v>
      </c>
      <c r="AQ1573">
        <v>11.65</v>
      </c>
      <c r="AR1573">
        <v>10.4404126984127</v>
      </c>
      <c r="AS1573">
        <v>8.34</v>
      </c>
      <c r="AT1573">
        <v>9.2899999999999991</v>
      </c>
      <c r="AU1573">
        <v>10.682499999999999</v>
      </c>
      <c r="AV1573">
        <v>9.9088770053475894</v>
      </c>
      <c r="AW1573">
        <v>8.4700000000000006</v>
      </c>
      <c r="AX1573">
        <v>9.8699999999999992</v>
      </c>
      <c r="AY1573">
        <v>11.4</v>
      </c>
      <c r="AZ1573">
        <v>10.4677160493827</v>
      </c>
      <c r="BA1573">
        <v>8.49</v>
      </c>
      <c r="BB1573">
        <v>9.7050000000000001</v>
      </c>
      <c r="BC1573">
        <v>12.3825</v>
      </c>
      <c r="BD1573">
        <v>10.7869841269841</v>
      </c>
      <c r="BE1573">
        <v>9.1549999999999994</v>
      </c>
      <c r="BF1573">
        <v>10.7</v>
      </c>
      <c r="BG1573">
        <v>14.42</v>
      </c>
      <c r="BH1573">
        <v>13.939375</v>
      </c>
      <c r="BI1573">
        <v>8.5225000000000009</v>
      </c>
      <c r="BJ1573">
        <v>9.3550000000000004</v>
      </c>
      <c r="BK1573">
        <v>11.807499999999999</v>
      </c>
      <c r="BL1573">
        <v>10.553620689655199</v>
      </c>
    </row>
    <row r="1574" spans="1:64" x14ac:dyDescent="0.25">
      <c r="A1574" s="15" t="str">
        <f t="shared" si="48"/>
        <v>ALLL / Nonaccrual Loans--39538</v>
      </c>
      <c r="B1574" s="15" t="str">
        <f t="shared" si="49"/>
        <v>ALLL / Nonaccrual Loans</v>
      </c>
      <c r="C1574">
        <v>4</v>
      </c>
      <c r="D1574" s="22">
        <v>39538</v>
      </c>
      <c r="E1574">
        <v>86.711390236939806</v>
      </c>
      <c r="F1574">
        <v>166.40625</v>
      </c>
      <c r="G1574">
        <v>486.81318681318697</v>
      </c>
      <c r="H1574">
        <v>2740.7927781773701</v>
      </c>
      <c r="I1574">
        <v>67.635256676352597</v>
      </c>
      <c r="J1574">
        <v>134.07407407407399</v>
      </c>
      <c r="K1574">
        <v>374.26300578034699</v>
      </c>
      <c r="L1574">
        <v>623.55209190042694</v>
      </c>
      <c r="M1574">
        <v>72.954081287831798</v>
      </c>
      <c r="N1574">
        <v>155.32496009014901</v>
      </c>
      <c r="O1574">
        <v>443.83952768099101</v>
      </c>
      <c r="P1574">
        <v>633.62668273738302</v>
      </c>
      <c r="Q1574">
        <v>107.418368326719</v>
      </c>
      <c r="R1574">
        <v>199.39713064713101</v>
      </c>
      <c r="S1574">
        <v>307.164790115431</v>
      </c>
      <c r="T1574">
        <v>296.31248108685702</v>
      </c>
      <c r="U1574">
        <v>60.817478064714798</v>
      </c>
      <c r="V1574">
        <v>113.022113022113</v>
      </c>
      <c r="W1574">
        <v>262.90322580645199</v>
      </c>
      <c r="X1574">
        <v>431.54371194543597</v>
      </c>
      <c r="Y1574">
        <v>100.909682497269</v>
      </c>
      <c r="Z1574">
        <v>172.36842105263199</v>
      </c>
      <c r="AA1574">
        <v>710.80823484559698</v>
      </c>
      <c r="AB1574">
        <v>3313.9051451909299</v>
      </c>
      <c r="AC1574">
        <v>143.95989304812801</v>
      </c>
      <c r="AD1574">
        <v>288.49955076370202</v>
      </c>
      <c r="AE1574">
        <v>803.01373943814497</v>
      </c>
      <c r="AF1574">
        <v>952.00543466291595</v>
      </c>
      <c r="AG1574">
        <v>98.461538461538495</v>
      </c>
      <c r="AH1574">
        <v>245.68048286391499</v>
      </c>
      <c r="AI1574">
        <v>695.17746913580299</v>
      </c>
      <c r="AJ1574">
        <v>1810.0874161348399</v>
      </c>
      <c r="AK1574">
        <v>46.513892913487197</v>
      </c>
      <c r="AL1574">
        <v>76.583493282149703</v>
      </c>
      <c r="AM1574">
        <v>146.77681398870999</v>
      </c>
      <c r="AN1574">
        <v>240.863873334174</v>
      </c>
      <c r="AO1574">
        <v>89.417316362841703</v>
      </c>
      <c r="AP1574">
        <v>192.273412474091</v>
      </c>
      <c r="AQ1574">
        <v>613.00904977375603</v>
      </c>
      <c r="AR1574">
        <v>1033.0546257348799</v>
      </c>
      <c r="AS1574">
        <v>66.261551090509499</v>
      </c>
      <c r="AT1574">
        <v>133.853151397011</v>
      </c>
      <c r="AU1574">
        <v>327.46665501776499</v>
      </c>
      <c r="AV1574">
        <v>576.99200454409799</v>
      </c>
      <c r="AW1574">
        <v>69.267765746765804</v>
      </c>
      <c r="AX1574">
        <v>122.585034013605</v>
      </c>
      <c r="AY1574">
        <v>306.00108225108198</v>
      </c>
      <c r="AZ1574">
        <v>585.40460327994106</v>
      </c>
      <c r="BA1574">
        <v>67.106840780267603</v>
      </c>
      <c r="BB1574">
        <v>119.401778496362</v>
      </c>
      <c r="BC1574">
        <v>281.78440142063198</v>
      </c>
      <c r="BD1574">
        <v>319.24571893851402</v>
      </c>
      <c r="BE1574">
        <v>64.891518737672598</v>
      </c>
      <c r="BF1574">
        <v>139.79118329466399</v>
      </c>
      <c r="BG1574">
        <v>317.10526315789502</v>
      </c>
      <c r="BH1574">
        <v>1125.49427630835</v>
      </c>
      <c r="BI1574">
        <v>48.282751420778297</v>
      </c>
      <c r="BJ1574">
        <v>81.384248210023898</v>
      </c>
      <c r="BK1574">
        <v>146.80788723471699</v>
      </c>
      <c r="BL1574">
        <v>165.71955257353099</v>
      </c>
    </row>
    <row r="1575" spans="1:64" x14ac:dyDescent="0.25">
      <c r="A1575" s="15" t="str">
        <f t="shared" si="48"/>
        <v>[NCL + OREO] / [Total Loans + OREO]--39538</v>
      </c>
      <c r="B1575" s="15" t="str">
        <f t="shared" si="49"/>
        <v>[NCL + OREO] / [Total Loans + OREO]</v>
      </c>
      <c r="C1575">
        <v>5</v>
      </c>
      <c r="D1575" s="22">
        <v>39538</v>
      </c>
      <c r="E1575">
        <v>0.58376777844335903</v>
      </c>
      <c r="F1575">
        <v>1.3056845595259801</v>
      </c>
      <c r="G1575">
        <v>2.0566001435985402</v>
      </c>
      <c r="H1575">
        <v>1.9704227745818901</v>
      </c>
      <c r="I1575">
        <v>0.53341751021893102</v>
      </c>
      <c r="J1575">
        <v>1.4581941518063599</v>
      </c>
      <c r="K1575">
        <v>2.77727071218087</v>
      </c>
      <c r="L1575">
        <v>2.0889968566438202</v>
      </c>
      <c r="M1575">
        <v>0.33010578348328901</v>
      </c>
      <c r="N1575">
        <v>1.0561447188425199</v>
      </c>
      <c r="O1575">
        <v>2.3011512314135198</v>
      </c>
      <c r="P1575">
        <v>1.6576801282911799</v>
      </c>
      <c r="Q1575">
        <v>1.2763611079533299</v>
      </c>
      <c r="R1575">
        <v>1.8080074179985</v>
      </c>
      <c r="S1575">
        <v>3.9007245754770201</v>
      </c>
      <c r="T1575">
        <v>2.7700522726511601</v>
      </c>
      <c r="U1575">
        <v>0.69527777811841196</v>
      </c>
      <c r="V1575">
        <v>1.7496796240922701</v>
      </c>
      <c r="W1575">
        <v>3.2527228659746501</v>
      </c>
      <c r="X1575">
        <v>2.47063703385713</v>
      </c>
      <c r="Y1575">
        <v>0.62908931075451302</v>
      </c>
      <c r="Z1575">
        <v>1.2501096879890801</v>
      </c>
      <c r="AA1575">
        <v>1.88237359463024</v>
      </c>
      <c r="AB1575">
        <v>1.5251987368187001</v>
      </c>
      <c r="AC1575">
        <v>0.26212945426136702</v>
      </c>
      <c r="AD1575">
        <v>0.77728276503883797</v>
      </c>
      <c r="AE1575">
        <v>1.6558755260581199</v>
      </c>
      <c r="AF1575">
        <v>1.27986917436457</v>
      </c>
      <c r="AG1575">
        <v>0.102200477951899</v>
      </c>
      <c r="AH1575">
        <v>0.74873179795480405</v>
      </c>
      <c r="AI1575">
        <v>1.8382631800974101</v>
      </c>
      <c r="AJ1575">
        <v>1.7884526206109199</v>
      </c>
      <c r="AK1575">
        <v>1.12639317050036</v>
      </c>
      <c r="AL1575">
        <v>2.0678246484698102</v>
      </c>
      <c r="AM1575">
        <v>3.1533590128615301</v>
      </c>
      <c r="AN1575">
        <v>2.4557603973812201</v>
      </c>
      <c r="AO1575">
        <v>0.26221005618786902</v>
      </c>
      <c r="AP1575">
        <v>1.1764321427404301</v>
      </c>
      <c r="AQ1575">
        <v>2.08886972939642</v>
      </c>
      <c r="AR1575">
        <v>1.6371029657623399</v>
      </c>
      <c r="AS1575">
        <v>0.62980935870997901</v>
      </c>
      <c r="AT1575">
        <v>1.5052836539782299</v>
      </c>
      <c r="AU1575">
        <v>2.7823765837823902</v>
      </c>
      <c r="AV1575">
        <v>2.2387321826000601</v>
      </c>
      <c r="AW1575">
        <v>0.69451289182097997</v>
      </c>
      <c r="AX1575">
        <v>1.5556592715923001</v>
      </c>
      <c r="AY1575">
        <v>2.9382351586866999</v>
      </c>
      <c r="AZ1575">
        <v>2.1618764327297</v>
      </c>
      <c r="BA1575">
        <v>0.57563271182683096</v>
      </c>
      <c r="BB1575">
        <v>1.3350471563247699</v>
      </c>
      <c r="BC1575">
        <v>2.73212706171687</v>
      </c>
      <c r="BD1575">
        <v>2.1842399582109402</v>
      </c>
      <c r="BE1575">
        <v>0.74183959433050395</v>
      </c>
      <c r="BF1575">
        <v>1.9991123935567201</v>
      </c>
      <c r="BG1575">
        <v>3.6494235239639798</v>
      </c>
      <c r="BH1575">
        <v>2.6630543178316901</v>
      </c>
      <c r="BI1575">
        <v>1.1772084756414101</v>
      </c>
      <c r="BJ1575">
        <v>2.5173145280898099</v>
      </c>
      <c r="BK1575">
        <v>4.9198819907462497</v>
      </c>
      <c r="BL1575">
        <v>3.4202488267337499</v>
      </c>
    </row>
    <row r="1576" spans="1:64" x14ac:dyDescent="0.25">
      <c r="A1576" s="15" t="str">
        <f t="shared" si="48"/>
        <v>[Noncurrent + Delinquent Loans] / [Capital + ALLL]--39538</v>
      </c>
      <c r="B1576" s="15" t="str">
        <f t="shared" si="49"/>
        <v>[Noncurrent + Delinquent Loans] / [Capital + ALLL]</v>
      </c>
      <c r="C1576">
        <v>6</v>
      </c>
      <c r="D1576" s="22">
        <v>39538</v>
      </c>
      <c r="E1576">
        <v>6.6618832869248301</v>
      </c>
      <c r="F1576">
        <v>14.3432411315757</v>
      </c>
      <c r="G1576">
        <v>21.5183485185877</v>
      </c>
      <c r="H1576">
        <v>17.3398565191134</v>
      </c>
      <c r="I1576">
        <v>7.7767715644102298</v>
      </c>
      <c r="J1576">
        <v>16.059579704762299</v>
      </c>
      <c r="K1576">
        <v>28.341799457240299</v>
      </c>
      <c r="L1576">
        <v>20.193099481916999</v>
      </c>
      <c r="M1576">
        <v>5.4851559445114004</v>
      </c>
      <c r="N1576">
        <v>12.611975527599199</v>
      </c>
      <c r="O1576">
        <v>23.717996220152301</v>
      </c>
      <c r="P1576">
        <v>16.905799229225298</v>
      </c>
      <c r="Q1576">
        <v>10.0910481701475</v>
      </c>
      <c r="R1576">
        <v>18.8293147988195</v>
      </c>
      <c r="S1576">
        <v>27.596231075444699</v>
      </c>
      <c r="T1576">
        <v>19.8696620021657</v>
      </c>
      <c r="U1576">
        <v>9.3460392523913605</v>
      </c>
      <c r="V1576">
        <v>18.2085932085932</v>
      </c>
      <c r="W1576">
        <v>31.090670311507399</v>
      </c>
      <c r="X1576">
        <v>23.023664386503899</v>
      </c>
      <c r="Y1576">
        <v>7.4863596527682104</v>
      </c>
      <c r="Z1576">
        <v>14.7679818249654</v>
      </c>
      <c r="AA1576">
        <v>24.351144672792199</v>
      </c>
      <c r="AB1576">
        <v>18.1213951917277</v>
      </c>
      <c r="AC1576">
        <v>6.47404972763188</v>
      </c>
      <c r="AD1576">
        <v>11.855327385444699</v>
      </c>
      <c r="AE1576">
        <v>20.0837724060036</v>
      </c>
      <c r="AF1576">
        <v>14.6365022054748</v>
      </c>
      <c r="AG1576">
        <v>3.4929547242686501</v>
      </c>
      <c r="AH1576">
        <v>8.1771782361024492</v>
      </c>
      <c r="AI1576">
        <v>16.8114467809304</v>
      </c>
      <c r="AJ1576">
        <v>12.7834733969596</v>
      </c>
      <c r="AK1576">
        <v>13.5222419001979</v>
      </c>
      <c r="AL1576">
        <v>20.0086676237168</v>
      </c>
      <c r="AM1576">
        <v>35.4842966481921</v>
      </c>
      <c r="AN1576">
        <v>25.645914432944299</v>
      </c>
      <c r="AO1576">
        <v>6.12362796071635</v>
      </c>
      <c r="AP1576">
        <v>12.834837415842999</v>
      </c>
      <c r="AQ1576">
        <v>26.549556430292</v>
      </c>
      <c r="AR1576">
        <v>17.052444644379399</v>
      </c>
      <c r="AS1576">
        <v>8.7887459176830003</v>
      </c>
      <c r="AT1576">
        <v>17.0428503151062</v>
      </c>
      <c r="AU1576">
        <v>29.638684804729301</v>
      </c>
      <c r="AV1576">
        <v>22.0826418615572</v>
      </c>
      <c r="AW1576">
        <v>11.524819406137301</v>
      </c>
      <c r="AX1576">
        <v>19.567531083753799</v>
      </c>
      <c r="AY1576">
        <v>32.240500669728398</v>
      </c>
      <c r="AZ1576">
        <v>23.358206629930599</v>
      </c>
      <c r="BA1576">
        <v>7.9307473933666603</v>
      </c>
      <c r="BB1576">
        <v>16.258898432003502</v>
      </c>
      <c r="BC1576">
        <v>27.848940673357301</v>
      </c>
      <c r="BD1576">
        <v>20.957280896268401</v>
      </c>
      <c r="BE1576">
        <v>8.7196093816586693</v>
      </c>
      <c r="BF1576">
        <v>15.0986321316614</v>
      </c>
      <c r="BG1576">
        <v>22.6466303142107</v>
      </c>
      <c r="BH1576">
        <v>17.464443848252198</v>
      </c>
      <c r="BI1576">
        <v>11.709740457250801</v>
      </c>
      <c r="BJ1576">
        <v>22.7185060301282</v>
      </c>
      <c r="BK1576">
        <v>41.290614753086601</v>
      </c>
      <c r="BL1576">
        <v>28.043862575977101</v>
      </c>
    </row>
    <row r="1577" spans="1:64" x14ac:dyDescent="0.25">
      <c r="A1577" s="15" t="str">
        <f t="shared" si="48"/>
        <v xml:space="preserve">  Ag [NCL+DQ] / [Capital + ALLL]--39538</v>
      </c>
      <c r="B1577" s="15" t="str">
        <f t="shared" si="49"/>
        <v xml:space="preserve">  Ag [NCL+DQ] / [Capital + ALLL]</v>
      </c>
      <c r="C1577">
        <v>7</v>
      </c>
      <c r="D1577" s="22">
        <v>39538</v>
      </c>
      <c r="E1577">
        <v>0</v>
      </c>
      <c r="F1577">
        <v>0.16020744847052401</v>
      </c>
      <c r="G1577">
        <v>1.3424240805783201</v>
      </c>
      <c r="H1577">
        <v>1.8639849826983099</v>
      </c>
      <c r="I1577">
        <v>0</v>
      </c>
      <c r="J1577">
        <v>0</v>
      </c>
      <c r="K1577">
        <v>1.8605746585021199</v>
      </c>
      <c r="L1577">
        <v>1.6960259678701499</v>
      </c>
      <c r="M1577">
        <v>0</v>
      </c>
      <c r="N1577">
        <v>0</v>
      </c>
      <c r="O1577">
        <v>0.54932164348929002</v>
      </c>
      <c r="P1577">
        <v>0.91742816765897495</v>
      </c>
      <c r="Q1577">
        <v>0</v>
      </c>
      <c r="R1577">
        <v>0</v>
      </c>
      <c r="S1577">
        <v>0</v>
      </c>
      <c r="T1577">
        <v>0</v>
      </c>
      <c r="U1577">
        <v>0</v>
      </c>
      <c r="V1577">
        <v>0</v>
      </c>
      <c r="W1577">
        <v>1.22286124397025</v>
      </c>
      <c r="X1577">
        <v>1.24397530463907</v>
      </c>
      <c r="Y1577">
        <v>0</v>
      </c>
      <c r="Z1577">
        <v>0.62190630553503101</v>
      </c>
      <c r="AA1577">
        <v>3.44910302956698</v>
      </c>
      <c r="AB1577">
        <v>3.0430937061893699</v>
      </c>
      <c r="AC1577">
        <v>0.15864957839240801</v>
      </c>
      <c r="AD1577">
        <v>1.6353910539777601</v>
      </c>
      <c r="AE1577">
        <v>3.99456359166185</v>
      </c>
      <c r="AF1577">
        <v>3.0809145893471199</v>
      </c>
      <c r="AG1577">
        <v>0</v>
      </c>
      <c r="AH1577">
        <v>0.71285553984310102</v>
      </c>
      <c r="AI1577">
        <v>2.84944891043508</v>
      </c>
      <c r="AJ1577">
        <v>2.5327319681313898</v>
      </c>
      <c r="AK1577">
        <v>0</v>
      </c>
      <c r="AL1577">
        <v>0</v>
      </c>
      <c r="AM1577">
        <v>0.89879274583843005</v>
      </c>
      <c r="AN1577">
        <v>1.58922844327155</v>
      </c>
      <c r="AO1577">
        <v>0</v>
      </c>
      <c r="AP1577">
        <v>1.4348462664714501</v>
      </c>
      <c r="AQ1577">
        <v>4.8308336239972096</v>
      </c>
      <c r="AR1577">
        <v>3.4458614454299701</v>
      </c>
      <c r="AS1577">
        <v>0</v>
      </c>
      <c r="AT1577">
        <v>0</v>
      </c>
      <c r="AU1577">
        <v>1.2763524417169001</v>
      </c>
      <c r="AV1577">
        <v>1.5077365017319999</v>
      </c>
      <c r="AW1577">
        <v>0</v>
      </c>
      <c r="AX1577">
        <v>0</v>
      </c>
      <c r="AY1577">
        <v>0.59405311577851105</v>
      </c>
      <c r="AZ1577">
        <v>1.1248766286249601</v>
      </c>
      <c r="BA1577">
        <v>0</v>
      </c>
      <c r="BB1577">
        <v>0</v>
      </c>
      <c r="BC1577">
        <v>0.552647882658162</v>
      </c>
      <c r="BD1577">
        <v>0.77636564588940404</v>
      </c>
      <c r="BE1577">
        <v>0</v>
      </c>
      <c r="BF1577">
        <v>2.87485403571014E-2</v>
      </c>
      <c r="BG1577">
        <v>0.84998163944556704</v>
      </c>
      <c r="BH1577">
        <v>0.70499978393639695</v>
      </c>
      <c r="BI1577">
        <v>0</v>
      </c>
      <c r="BJ1577">
        <v>0</v>
      </c>
      <c r="BK1577">
        <v>0</v>
      </c>
      <c r="BL1577">
        <v>0.287398431877255</v>
      </c>
    </row>
    <row r="1578" spans="1:64" x14ac:dyDescent="0.25">
      <c r="A1578" s="15" t="str">
        <f t="shared" si="48"/>
        <v xml:space="preserve">  CLD [NCL+DQ] / [Capital + ALLL]--39538</v>
      </c>
      <c r="B1578" s="15" t="str">
        <f t="shared" si="49"/>
        <v xml:space="preserve">  CLD [NCL+DQ] / [Capital + ALLL]</v>
      </c>
      <c r="C1578">
        <v>8</v>
      </c>
      <c r="D1578" s="22">
        <v>39538</v>
      </c>
      <c r="E1578">
        <v>0</v>
      </c>
      <c r="F1578">
        <v>0</v>
      </c>
      <c r="G1578">
        <v>3.8476783667115502</v>
      </c>
      <c r="H1578">
        <v>3.9973576548673702</v>
      </c>
      <c r="I1578">
        <v>0</v>
      </c>
      <c r="J1578">
        <v>0</v>
      </c>
      <c r="K1578">
        <v>4.3453490781023403</v>
      </c>
      <c r="L1578">
        <v>3.9717173783689002</v>
      </c>
      <c r="M1578">
        <v>0</v>
      </c>
      <c r="N1578">
        <v>2.47006153880093E-2</v>
      </c>
      <c r="O1578">
        <v>3.9975530179445302</v>
      </c>
      <c r="P1578">
        <v>3.8157744318726001</v>
      </c>
      <c r="Q1578">
        <v>0</v>
      </c>
      <c r="R1578">
        <v>0</v>
      </c>
      <c r="S1578">
        <v>0.24662939822426799</v>
      </c>
      <c r="T1578">
        <v>0.25712388084112903</v>
      </c>
      <c r="U1578">
        <v>0</v>
      </c>
      <c r="V1578">
        <v>0</v>
      </c>
      <c r="W1578">
        <v>7.0995961256431901</v>
      </c>
      <c r="X1578">
        <v>5.2393374157584001</v>
      </c>
      <c r="Y1578">
        <v>0</v>
      </c>
      <c r="Z1578">
        <v>4.5708017186214499E-2</v>
      </c>
      <c r="AA1578">
        <v>6.3514402418611198</v>
      </c>
      <c r="AB1578">
        <v>4.1639185738940698</v>
      </c>
      <c r="AC1578">
        <v>0</v>
      </c>
      <c r="AD1578">
        <v>0</v>
      </c>
      <c r="AE1578">
        <v>0.31536907997028002</v>
      </c>
      <c r="AF1578">
        <v>2.2518086600378902</v>
      </c>
      <c r="AG1578">
        <v>0</v>
      </c>
      <c r="AH1578">
        <v>0</v>
      </c>
      <c r="AI1578">
        <v>0.98438882415706797</v>
      </c>
      <c r="AJ1578">
        <v>2.38756706630241</v>
      </c>
      <c r="AK1578">
        <v>0</v>
      </c>
      <c r="AL1578">
        <v>0.75841471190308396</v>
      </c>
      <c r="AM1578">
        <v>3.7077769049489402</v>
      </c>
      <c r="AN1578">
        <v>4.4521077891439296</v>
      </c>
      <c r="AO1578">
        <v>0</v>
      </c>
      <c r="AP1578">
        <v>0</v>
      </c>
      <c r="AQ1578">
        <v>0.42546485975417597</v>
      </c>
      <c r="AR1578">
        <v>2.0143570032285001</v>
      </c>
      <c r="AS1578">
        <v>0</v>
      </c>
      <c r="AT1578">
        <v>1.0814707231328899</v>
      </c>
      <c r="AU1578">
        <v>8.9988632327990992</v>
      </c>
      <c r="AV1578">
        <v>6.2905890418196</v>
      </c>
      <c r="AW1578">
        <v>0</v>
      </c>
      <c r="AX1578">
        <v>0</v>
      </c>
      <c r="AY1578">
        <v>3.1237972302623498</v>
      </c>
      <c r="AZ1578">
        <v>2.3316003076885701</v>
      </c>
      <c r="BA1578">
        <v>0</v>
      </c>
      <c r="BB1578">
        <v>0</v>
      </c>
      <c r="BC1578">
        <v>6.1562079968455699</v>
      </c>
      <c r="BD1578">
        <v>4.8761605069631004</v>
      </c>
      <c r="BE1578">
        <v>0</v>
      </c>
      <c r="BF1578">
        <v>0</v>
      </c>
      <c r="BG1578">
        <v>3.6979244411649099</v>
      </c>
      <c r="BH1578">
        <v>2.5092994154694201</v>
      </c>
      <c r="BI1578">
        <v>0</v>
      </c>
      <c r="BJ1578">
        <v>4.1793723852676203</v>
      </c>
      <c r="BK1578">
        <v>15.519069360862501</v>
      </c>
      <c r="BL1578">
        <v>11.0503415276662</v>
      </c>
    </row>
    <row r="1579" spans="1:64" x14ac:dyDescent="0.25">
      <c r="A1579" s="15" t="str">
        <f t="shared" si="48"/>
        <v xml:space="preserve">  CRE [NCL+DQ] / [Capital + ALLL]--39538</v>
      </c>
      <c r="B1579" s="15" t="str">
        <f t="shared" si="49"/>
        <v xml:space="preserve">  CRE [NCL+DQ] / [Capital + ALLL]</v>
      </c>
      <c r="C1579">
        <v>9</v>
      </c>
      <c r="D1579" s="22">
        <v>39538</v>
      </c>
      <c r="E1579">
        <v>7.4275527927598506E-2</v>
      </c>
      <c r="F1579">
        <v>4.6772408883092398</v>
      </c>
      <c r="G1579">
        <v>12.3661815594416</v>
      </c>
      <c r="H1579">
        <v>8.3977002691568199</v>
      </c>
      <c r="I1579">
        <v>0</v>
      </c>
      <c r="J1579">
        <v>3.9592430858806398</v>
      </c>
      <c r="K1579">
        <v>12.3913158033409</v>
      </c>
      <c r="L1579">
        <v>8.4867673133345001</v>
      </c>
      <c r="M1579">
        <v>3.83475046778773E-2</v>
      </c>
      <c r="N1579">
        <v>3.1197977519726101</v>
      </c>
      <c r="O1579">
        <v>10.2616134425929</v>
      </c>
      <c r="P1579">
        <v>7.4957470698450601</v>
      </c>
      <c r="Q1579">
        <v>1.3587322919253999</v>
      </c>
      <c r="R1579">
        <v>4.8859885325117496</v>
      </c>
      <c r="S1579">
        <v>8.3407520895487792</v>
      </c>
      <c r="T1579">
        <v>7.0781529105546497</v>
      </c>
      <c r="U1579">
        <v>0.55549272129202198</v>
      </c>
      <c r="V1579">
        <v>6.1767357980162299</v>
      </c>
      <c r="W1579">
        <v>15.276153597172</v>
      </c>
      <c r="X1579">
        <v>10.6491691564433</v>
      </c>
      <c r="Y1579">
        <v>0</v>
      </c>
      <c r="Z1579">
        <v>3.4274436219475599</v>
      </c>
      <c r="AA1579">
        <v>12.3554546359172</v>
      </c>
      <c r="AB1579">
        <v>7.6392279476401699</v>
      </c>
      <c r="AC1579">
        <v>0</v>
      </c>
      <c r="AD1579">
        <v>0.86821174085021902</v>
      </c>
      <c r="AE1579">
        <v>4.2603793691498604</v>
      </c>
      <c r="AF1579">
        <v>3.9574492387128299</v>
      </c>
      <c r="AG1579">
        <v>0</v>
      </c>
      <c r="AH1579">
        <v>0</v>
      </c>
      <c r="AI1579">
        <v>3.7975544956840399</v>
      </c>
      <c r="AJ1579">
        <v>4.4200728016178203</v>
      </c>
      <c r="AK1579">
        <v>3.3684589750517899</v>
      </c>
      <c r="AL1579">
        <v>6.94054218239806</v>
      </c>
      <c r="AM1579">
        <v>15.5879380949848</v>
      </c>
      <c r="AN1579">
        <v>11.2084171781823</v>
      </c>
      <c r="AO1579">
        <v>0</v>
      </c>
      <c r="AP1579">
        <v>1.10263714049435</v>
      </c>
      <c r="AQ1579">
        <v>6.9183762549105197</v>
      </c>
      <c r="AR1579">
        <v>5.0622205778987199</v>
      </c>
      <c r="AS1579">
        <v>1.0180172284025499</v>
      </c>
      <c r="AT1579">
        <v>6.52542726244255</v>
      </c>
      <c r="AU1579">
        <v>15.787293785616001</v>
      </c>
      <c r="AV1579">
        <v>11.294732045480799</v>
      </c>
      <c r="AW1579">
        <v>0</v>
      </c>
      <c r="AX1579">
        <v>4.2572343228665996</v>
      </c>
      <c r="AY1579">
        <v>10.517041919001599</v>
      </c>
      <c r="AZ1579">
        <v>7.0446854753370998</v>
      </c>
      <c r="BA1579">
        <v>0</v>
      </c>
      <c r="BB1579">
        <v>3.6439535223466901</v>
      </c>
      <c r="BC1579">
        <v>11.5800605644356</v>
      </c>
      <c r="BD1579">
        <v>8.71938867004814</v>
      </c>
      <c r="BE1579">
        <v>0.37332351550182202</v>
      </c>
      <c r="BF1579">
        <v>6.26099416825007</v>
      </c>
      <c r="BG1579">
        <v>12.014854285856799</v>
      </c>
      <c r="BH1579">
        <v>8.1200608603548101</v>
      </c>
      <c r="BI1579">
        <v>2.7264771366504399</v>
      </c>
      <c r="BJ1579">
        <v>12.2625478763669</v>
      </c>
      <c r="BK1579">
        <v>25.342062384749699</v>
      </c>
      <c r="BL1579">
        <v>17.604951895848298</v>
      </c>
    </row>
    <row r="1580" spans="1:64" x14ac:dyDescent="0.25">
      <c r="A1580" s="15" t="str">
        <f t="shared" si="48"/>
        <v xml:space="preserve">  Res RE [NCL+DQ] / [Capital + ALLL]--39538</v>
      </c>
      <c r="B1580" s="15" t="str">
        <f t="shared" si="49"/>
        <v xml:space="preserve">  Res RE [NCL+DQ] / [Capital + ALLL]</v>
      </c>
      <c r="C1580">
        <v>10</v>
      </c>
      <c r="D1580" s="22">
        <v>39538</v>
      </c>
      <c r="E1580">
        <v>0.17232137575201101</v>
      </c>
      <c r="F1580">
        <v>1.28294117453981</v>
      </c>
      <c r="G1580">
        <v>3.1958780901717398</v>
      </c>
      <c r="H1580">
        <v>2.2984736850260199</v>
      </c>
      <c r="I1580">
        <v>6.72084071607503E-2</v>
      </c>
      <c r="J1580">
        <v>1.39008175080319</v>
      </c>
      <c r="K1580">
        <v>4.66915688367129</v>
      </c>
      <c r="L1580">
        <v>3.2777804548236902</v>
      </c>
      <c r="M1580">
        <v>0.20229416141869</v>
      </c>
      <c r="N1580">
        <v>1.9299472457367199</v>
      </c>
      <c r="O1580">
        <v>5.3277557971880301</v>
      </c>
      <c r="P1580">
        <v>3.6500060247821402</v>
      </c>
      <c r="Q1580">
        <v>3.16633153398395</v>
      </c>
      <c r="R1580">
        <v>5.6009249042549598</v>
      </c>
      <c r="S1580">
        <v>11.0604712289449</v>
      </c>
      <c r="T1580">
        <v>7.7449784671853701</v>
      </c>
      <c r="U1580">
        <v>0.20854470808117201</v>
      </c>
      <c r="V1580">
        <v>1.95765081901718</v>
      </c>
      <c r="W1580">
        <v>5.4515988384015897</v>
      </c>
      <c r="X1580">
        <v>3.7189351203935801</v>
      </c>
      <c r="Y1580">
        <v>0</v>
      </c>
      <c r="Z1580">
        <v>0.90313796818565795</v>
      </c>
      <c r="AA1580">
        <v>2.7938978224780402</v>
      </c>
      <c r="AB1580">
        <v>2.6291090190873101</v>
      </c>
      <c r="AC1580">
        <v>0</v>
      </c>
      <c r="AD1580">
        <v>0.46975392493854301</v>
      </c>
      <c r="AE1580">
        <v>1.21547738179913</v>
      </c>
      <c r="AF1580">
        <v>1.0564693403491201</v>
      </c>
      <c r="AG1580">
        <v>0</v>
      </c>
      <c r="AH1580">
        <v>0</v>
      </c>
      <c r="AI1580">
        <v>1.25488891851505</v>
      </c>
      <c r="AJ1580">
        <v>0.82705551008310196</v>
      </c>
      <c r="AK1580">
        <v>2.3243854777332098</v>
      </c>
      <c r="AL1580">
        <v>6.0638612133093401</v>
      </c>
      <c r="AM1580">
        <v>11.5608180839612</v>
      </c>
      <c r="AN1580">
        <v>7.65623177765519</v>
      </c>
      <c r="AO1580">
        <v>0</v>
      </c>
      <c r="AP1580">
        <v>0.7218131947452</v>
      </c>
      <c r="AQ1580">
        <v>2.7195883866225601</v>
      </c>
      <c r="AR1580">
        <v>2.0236445555699301</v>
      </c>
      <c r="AS1580">
        <v>0.15970780595734699</v>
      </c>
      <c r="AT1580">
        <v>1.50209784914575</v>
      </c>
      <c r="AU1580">
        <v>4.4791831504295496</v>
      </c>
      <c r="AV1580">
        <v>3.0448838986192199</v>
      </c>
      <c r="AW1580">
        <v>3.2135067328998601</v>
      </c>
      <c r="AX1580">
        <v>7.44120658749251</v>
      </c>
      <c r="AY1580">
        <v>12.0919186743445</v>
      </c>
      <c r="AZ1580">
        <v>8.5938204017244004</v>
      </c>
      <c r="BA1580">
        <v>0</v>
      </c>
      <c r="BB1580">
        <v>0.79781766402468202</v>
      </c>
      <c r="BC1580">
        <v>2.9446167653105499</v>
      </c>
      <c r="BD1580">
        <v>2.0477363308330698</v>
      </c>
      <c r="BE1580">
        <v>0</v>
      </c>
      <c r="BF1580">
        <v>1.2456071935981901</v>
      </c>
      <c r="BG1580">
        <v>3.4850382302902299</v>
      </c>
      <c r="BH1580">
        <v>2.7257698135645199</v>
      </c>
      <c r="BI1580">
        <v>0.126611344841949</v>
      </c>
      <c r="BJ1580">
        <v>1.97590800137984</v>
      </c>
      <c r="BK1580">
        <v>5.2873305640447503</v>
      </c>
      <c r="BL1580">
        <v>3.4834008441529001</v>
      </c>
    </row>
    <row r="1581" spans="1:64" x14ac:dyDescent="0.25">
      <c r="A1581" s="15" t="str">
        <f t="shared" si="48"/>
        <v xml:space="preserve">  C&amp;I [NCL+DQ] / [Capital + ALLL]--39538</v>
      </c>
      <c r="B1581" s="15" t="str">
        <f t="shared" si="49"/>
        <v xml:space="preserve">  C&amp;I [NCL+DQ] / [Capital + ALLL]</v>
      </c>
      <c r="C1581">
        <v>11</v>
      </c>
      <c r="D1581" s="22">
        <v>39538</v>
      </c>
      <c r="E1581">
        <v>0.62406793075689404</v>
      </c>
      <c r="F1581">
        <v>1.78941585383952</v>
      </c>
      <c r="G1581">
        <v>3.7598556099461198</v>
      </c>
      <c r="H1581">
        <v>3.2717333832019602</v>
      </c>
      <c r="I1581">
        <v>0.46237915090374099</v>
      </c>
      <c r="J1581">
        <v>2.1549693829486598</v>
      </c>
      <c r="K1581">
        <v>5.2197802197802199</v>
      </c>
      <c r="L1581">
        <v>3.7754696716236298</v>
      </c>
      <c r="M1581">
        <v>9.5018699407438997E-2</v>
      </c>
      <c r="N1581">
        <v>0.96979427272240104</v>
      </c>
      <c r="O1581">
        <v>3.0383666161279801</v>
      </c>
      <c r="P1581">
        <v>2.2966572412493398</v>
      </c>
      <c r="Q1581">
        <v>0.87192338744945297</v>
      </c>
      <c r="R1581">
        <v>2.35672558635282</v>
      </c>
      <c r="S1581">
        <v>4.1166023375399403</v>
      </c>
      <c r="T1581">
        <v>3.24787640017996</v>
      </c>
      <c r="U1581">
        <v>0.60863763915399105</v>
      </c>
      <c r="V1581">
        <v>2.4097748614096601</v>
      </c>
      <c r="W1581">
        <v>6.2391498598692898</v>
      </c>
      <c r="X1581">
        <v>4.3348522266562899</v>
      </c>
      <c r="Y1581">
        <v>0.34071766967507899</v>
      </c>
      <c r="Z1581">
        <v>2.1568323577264499</v>
      </c>
      <c r="AA1581">
        <v>4.2292948556509504</v>
      </c>
      <c r="AB1581">
        <v>3.5033640044789802</v>
      </c>
      <c r="AC1581">
        <v>0.62702846208030405</v>
      </c>
      <c r="AD1581">
        <v>2.1572633814618398</v>
      </c>
      <c r="AE1581">
        <v>5.2961971052457697</v>
      </c>
      <c r="AF1581">
        <v>3.90326767345277</v>
      </c>
      <c r="AG1581">
        <v>7.88338174171683E-2</v>
      </c>
      <c r="AH1581">
        <v>0.94498363017058695</v>
      </c>
      <c r="AI1581">
        <v>2.7893241243141</v>
      </c>
      <c r="AJ1581">
        <v>2.4183604739064002</v>
      </c>
      <c r="AK1581">
        <v>0.55900621118012395</v>
      </c>
      <c r="AL1581">
        <v>1.85758513931889</v>
      </c>
      <c r="AM1581">
        <v>4.4042827853291797</v>
      </c>
      <c r="AN1581">
        <v>3.5264059429775299</v>
      </c>
      <c r="AO1581">
        <v>0.305242203052422</v>
      </c>
      <c r="AP1581">
        <v>2.0682086780347801</v>
      </c>
      <c r="AQ1581">
        <v>5.1146109465148903</v>
      </c>
      <c r="AR1581">
        <v>3.5898003813419699</v>
      </c>
      <c r="AS1581">
        <v>0.65704222297678905</v>
      </c>
      <c r="AT1581">
        <v>2.32121159409169</v>
      </c>
      <c r="AU1581">
        <v>4.8796963719795201</v>
      </c>
      <c r="AV1581">
        <v>3.72958741423008</v>
      </c>
      <c r="AW1581">
        <v>0.57390159867437596</v>
      </c>
      <c r="AX1581">
        <v>2.0782672969085199</v>
      </c>
      <c r="AY1581">
        <v>4.6705983192713303</v>
      </c>
      <c r="AZ1581">
        <v>3.6993303661921</v>
      </c>
      <c r="BA1581">
        <v>1.22168894578559</v>
      </c>
      <c r="BB1581">
        <v>3.39710604192563</v>
      </c>
      <c r="BC1581">
        <v>10.0491228818597</v>
      </c>
      <c r="BD1581">
        <v>7.2144545622825396</v>
      </c>
      <c r="BE1581">
        <v>0.521936657899711</v>
      </c>
      <c r="BF1581">
        <v>1.7548551005227</v>
      </c>
      <c r="BG1581">
        <v>5.4129768821133402</v>
      </c>
      <c r="BH1581">
        <v>3.4742353593044299</v>
      </c>
      <c r="BI1581">
        <v>0.45456994625950398</v>
      </c>
      <c r="BJ1581">
        <v>2.4894690630139999</v>
      </c>
      <c r="BK1581">
        <v>5.8922524449346101</v>
      </c>
      <c r="BL1581">
        <v>4.37494664265646</v>
      </c>
    </row>
    <row r="1582" spans="1:64" x14ac:dyDescent="0.25">
      <c r="A1582" s="15" t="str">
        <f t="shared" si="48"/>
        <v xml:space="preserve">  Ind [NCL+DQ] / [Capital + ALLL]--39538</v>
      </c>
      <c r="B1582" s="15" t="str">
        <f t="shared" si="49"/>
        <v xml:space="preserve">  Ind [NCL+DQ] / [Capital + ALLL]</v>
      </c>
      <c r="C1582">
        <v>12</v>
      </c>
      <c r="D1582" s="22">
        <v>39538</v>
      </c>
      <c r="E1582">
        <v>0.18902150336843199</v>
      </c>
      <c r="F1582">
        <v>0.57603590736151</v>
      </c>
      <c r="G1582">
        <v>1.28522397730502</v>
      </c>
      <c r="H1582">
        <v>0.94230018759969603</v>
      </c>
      <c r="I1582">
        <v>0.15233742740169501</v>
      </c>
      <c r="J1582">
        <v>0.59623354904384496</v>
      </c>
      <c r="K1582">
        <v>1.4897579143389199</v>
      </c>
      <c r="L1582">
        <v>1.1312840286355199</v>
      </c>
      <c r="M1582">
        <v>5.5223244208292797E-2</v>
      </c>
      <c r="N1582">
        <v>0.43507948293325899</v>
      </c>
      <c r="O1582">
        <v>1.33789022180496</v>
      </c>
      <c r="P1582">
        <v>1.0584972407152</v>
      </c>
      <c r="Q1582">
        <v>0.35351047039163103</v>
      </c>
      <c r="R1582">
        <v>1.0403147355640101</v>
      </c>
      <c r="S1582">
        <v>1.8871258089148499</v>
      </c>
      <c r="T1582">
        <v>1.6092568821597899</v>
      </c>
      <c r="U1582">
        <v>0.109012792411554</v>
      </c>
      <c r="V1582">
        <v>0.55787250176027703</v>
      </c>
      <c r="W1582">
        <v>1.6179109723521601</v>
      </c>
      <c r="X1582">
        <v>1.1206724625197</v>
      </c>
      <c r="Y1582">
        <v>0.19765643395052501</v>
      </c>
      <c r="Z1582">
        <v>0.57771136888618402</v>
      </c>
      <c r="AA1582">
        <v>1.2536462022361601</v>
      </c>
      <c r="AB1582">
        <v>0.90973139466423103</v>
      </c>
      <c r="AC1582">
        <v>0.24364204478417001</v>
      </c>
      <c r="AD1582">
        <v>0.76632613547508999</v>
      </c>
      <c r="AE1582">
        <v>1.4305811939773101</v>
      </c>
      <c r="AF1582">
        <v>1.6107676133320901</v>
      </c>
      <c r="AG1582">
        <v>8.3130946011103296E-2</v>
      </c>
      <c r="AH1582">
        <v>0.44981255371732198</v>
      </c>
      <c r="AI1582">
        <v>1.3726923206969801</v>
      </c>
      <c r="AJ1582">
        <v>1.6936491335089301</v>
      </c>
      <c r="AK1582">
        <v>0.244401875949534</v>
      </c>
      <c r="AL1582">
        <v>0.68480274995300405</v>
      </c>
      <c r="AM1582">
        <v>1.6438057914217299</v>
      </c>
      <c r="AN1582">
        <v>1.1917484031810399</v>
      </c>
      <c r="AO1582">
        <v>0.203576154446443</v>
      </c>
      <c r="AP1582">
        <v>0.67284359144054695</v>
      </c>
      <c r="AQ1582">
        <v>1.4936369725385099</v>
      </c>
      <c r="AR1582">
        <v>1.1253809233137599</v>
      </c>
      <c r="AS1582">
        <v>9.3577514351060806E-2</v>
      </c>
      <c r="AT1582">
        <v>0.44291279094297498</v>
      </c>
      <c r="AU1582">
        <v>1.27171001635096</v>
      </c>
      <c r="AV1582">
        <v>0.89964513061257101</v>
      </c>
      <c r="AW1582">
        <v>0.52954755750381399</v>
      </c>
      <c r="AX1582">
        <v>1.2628297779983599</v>
      </c>
      <c r="AY1582">
        <v>2.35509419001992</v>
      </c>
      <c r="AZ1582">
        <v>1.7169743315044399</v>
      </c>
      <c r="BA1582">
        <v>4.9141864084082498E-2</v>
      </c>
      <c r="BB1582">
        <v>0.44290801660513601</v>
      </c>
      <c r="BC1582">
        <v>1.1699237752548799</v>
      </c>
      <c r="BD1582">
        <v>1.19099296177516</v>
      </c>
      <c r="BE1582">
        <v>0.19829087000944301</v>
      </c>
      <c r="BF1582">
        <v>0.46723723029939002</v>
      </c>
      <c r="BG1582">
        <v>1.3839945700179499</v>
      </c>
      <c r="BH1582">
        <v>1.84084882527525</v>
      </c>
      <c r="BI1582">
        <v>1.9419479760939402E-2</v>
      </c>
      <c r="BJ1582">
        <v>0.19862125593035601</v>
      </c>
      <c r="BK1582">
        <v>0.69347509053143097</v>
      </c>
      <c r="BL1582">
        <v>0.63126673260970001</v>
      </c>
    </row>
    <row r="1583" spans="1:64" x14ac:dyDescent="0.25">
      <c r="A1583" s="15" t="str">
        <f t="shared" si="48"/>
        <v xml:space="preserve">  OREO / [Capital + ALLL]--39538</v>
      </c>
      <c r="B1583" s="15" t="str">
        <f t="shared" si="49"/>
        <v xml:space="preserve">  OREO / [Capital + ALLL]</v>
      </c>
      <c r="C1583">
        <v>13</v>
      </c>
      <c r="D1583" s="22">
        <v>39538</v>
      </c>
      <c r="E1583">
        <v>0</v>
      </c>
      <c r="F1583">
        <v>8.7813677791893294E-2</v>
      </c>
      <c r="G1583">
        <v>1.9755800690207901</v>
      </c>
      <c r="H1583">
        <v>1.0979769420936401</v>
      </c>
      <c r="I1583">
        <v>0</v>
      </c>
      <c r="J1583">
        <v>0.11425056026717099</v>
      </c>
      <c r="K1583">
        <v>2.79399499582986</v>
      </c>
      <c r="L1583">
        <v>2.3731194806124498</v>
      </c>
      <c r="M1583">
        <v>0</v>
      </c>
      <c r="N1583">
        <v>0.167473376286183</v>
      </c>
      <c r="O1583">
        <v>2.1347618720025299</v>
      </c>
      <c r="P1583">
        <v>1.8714945566051799</v>
      </c>
      <c r="Q1583">
        <v>1.11267964126244</v>
      </c>
      <c r="R1583">
        <v>1.85782858553925</v>
      </c>
      <c r="S1583">
        <v>2.49000788116793</v>
      </c>
      <c r="T1583">
        <v>3.5708344996192301</v>
      </c>
      <c r="U1583">
        <v>0</v>
      </c>
      <c r="V1583">
        <v>0.62095032397408201</v>
      </c>
      <c r="W1583">
        <v>4.6446440622745602</v>
      </c>
      <c r="X1583">
        <v>3.34557054082476</v>
      </c>
      <c r="Y1583">
        <v>0</v>
      </c>
      <c r="Z1583">
        <v>0</v>
      </c>
      <c r="AA1583">
        <v>1.39697707754099</v>
      </c>
      <c r="AB1583">
        <v>1.1590130414417801</v>
      </c>
      <c r="AC1583">
        <v>0</v>
      </c>
      <c r="AD1583">
        <v>0</v>
      </c>
      <c r="AE1583">
        <v>0.149569390324791</v>
      </c>
      <c r="AF1583">
        <v>0.94511770031520703</v>
      </c>
      <c r="AG1583">
        <v>0</v>
      </c>
      <c r="AH1583">
        <v>0</v>
      </c>
      <c r="AI1583">
        <v>0.72126549537421203</v>
      </c>
      <c r="AJ1583">
        <v>1.36752170146702</v>
      </c>
      <c r="AK1583">
        <v>0</v>
      </c>
      <c r="AL1583">
        <v>1.1897976631519001</v>
      </c>
      <c r="AM1583">
        <v>3.6382903567643901</v>
      </c>
      <c r="AN1583">
        <v>2.2316949498804899</v>
      </c>
      <c r="AO1583">
        <v>0</v>
      </c>
      <c r="AP1583">
        <v>0</v>
      </c>
      <c r="AQ1583">
        <v>1.2307692307692299</v>
      </c>
      <c r="AR1583">
        <v>1.29762554977225</v>
      </c>
      <c r="AS1583">
        <v>0</v>
      </c>
      <c r="AT1583">
        <v>0.279735586611355</v>
      </c>
      <c r="AU1583">
        <v>3.50202603448033</v>
      </c>
      <c r="AV1583">
        <v>2.94846437306306</v>
      </c>
      <c r="AW1583">
        <v>0</v>
      </c>
      <c r="AX1583">
        <v>0.98588684250692504</v>
      </c>
      <c r="AY1583">
        <v>3.6044986777105499</v>
      </c>
      <c r="AZ1583">
        <v>3.1787616348530401</v>
      </c>
      <c r="BA1583">
        <v>0</v>
      </c>
      <c r="BB1583">
        <v>0.118645900605669</v>
      </c>
      <c r="BC1583">
        <v>2.9639175739477599</v>
      </c>
      <c r="BD1583">
        <v>2.6712413589773698</v>
      </c>
      <c r="BE1583">
        <v>0</v>
      </c>
      <c r="BF1583">
        <v>3.4086097895273199E-2</v>
      </c>
      <c r="BG1583">
        <v>2.71876792025156</v>
      </c>
      <c r="BH1583">
        <v>3.0229105480290999</v>
      </c>
      <c r="BI1583">
        <v>0</v>
      </c>
      <c r="BJ1583">
        <v>1.81575395495511</v>
      </c>
      <c r="BK1583">
        <v>7.25190165138065</v>
      </c>
      <c r="BL1583">
        <v>4.7823289267544604</v>
      </c>
    </row>
    <row r="1584" spans="1:64" x14ac:dyDescent="0.25">
      <c r="A1584" s="15" t="str">
        <f t="shared" si="48"/>
        <v>ROAA--39538</v>
      </c>
      <c r="B1584" s="15" t="str">
        <f t="shared" si="49"/>
        <v>ROAA</v>
      </c>
      <c r="C1584">
        <v>14</v>
      </c>
      <c r="D1584" s="22">
        <v>39538</v>
      </c>
      <c r="E1584">
        <v>0.98499999999999999</v>
      </c>
      <c r="F1584">
        <v>1.335</v>
      </c>
      <c r="G1584">
        <v>1.7575000000000001</v>
      </c>
      <c r="H1584">
        <v>1.1703488372093001</v>
      </c>
      <c r="I1584">
        <v>0.57999999999999996</v>
      </c>
      <c r="J1584">
        <v>1.1200000000000001</v>
      </c>
      <c r="K1584">
        <v>1.57</v>
      </c>
      <c r="L1584">
        <v>1.0249391069012199</v>
      </c>
      <c r="M1584">
        <v>0.45</v>
      </c>
      <c r="N1584">
        <v>0.92</v>
      </c>
      <c r="O1584">
        <v>1.35</v>
      </c>
      <c r="P1584">
        <v>0.74591882750845595</v>
      </c>
      <c r="Q1584">
        <v>0.82250000000000001</v>
      </c>
      <c r="R1584">
        <v>1.0449999999999999</v>
      </c>
      <c r="S1584">
        <v>1.3049999999999999</v>
      </c>
      <c r="T1584">
        <v>1.06454545454545</v>
      </c>
      <c r="U1584">
        <v>0.495</v>
      </c>
      <c r="V1584">
        <v>1.06</v>
      </c>
      <c r="W1584">
        <v>1.585</v>
      </c>
      <c r="X1584">
        <v>0.95484029484029498</v>
      </c>
      <c r="Y1584">
        <v>0.86</v>
      </c>
      <c r="Z1584">
        <v>1.35</v>
      </c>
      <c r="AA1584">
        <v>1.7975000000000001</v>
      </c>
      <c r="AB1584">
        <v>1.1813157894736801</v>
      </c>
      <c r="AC1584">
        <v>0.69499999999999995</v>
      </c>
      <c r="AD1584">
        <v>1.2</v>
      </c>
      <c r="AE1584">
        <v>1.45</v>
      </c>
      <c r="AF1584">
        <v>0.76127659574468098</v>
      </c>
      <c r="AG1584">
        <v>0.8125</v>
      </c>
      <c r="AH1584">
        <v>1.1950000000000001</v>
      </c>
      <c r="AI1584">
        <v>1.595</v>
      </c>
      <c r="AJ1584">
        <v>1.4328571428571399</v>
      </c>
      <c r="AK1584">
        <v>0.49</v>
      </c>
      <c r="AL1584">
        <v>1.06</v>
      </c>
      <c r="AM1584">
        <v>1.57</v>
      </c>
      <c r="AN1584">
        <v>0.94442622950819699</v>
      </c>
      <c r="AO1584">
        <v>0.75</v>
      </c>
      <c r="AP1584">
        <v>1.21</v>
      </c>
      <c r="AQ1584">
        <v>1.59</v>
      </c>
      <c r="AR1584">
        <v>1.2087936507936501</v>
      </c>
      <c r="AS1584">
        <v>0.5575</v>
      </c>
      <c r="AT1584">
        <v>1.02</v>
      </c>
      <c r="AU1584">
        <v>1.46</v>
      </c>
      <c r="AV1584">
        <v>0.94719251336898402</v>
      </c>
      <c r="AW1584">
        <v>0.5675</v>
      </c>
      <c r="AX1584">
        <v>1.145</v>
      </c>
      <c r="AY1584">
        <v>1.6625000000000001</v>
      </c>
      <c r="AZ1584">
        <v>1.0887654320987701</v>
      </c>
      <c r="BA1584">
        <v>0.28749999999999998</v>
      </c>
      <c r="BB1584">
        <v>0.92</v>
      </c>
      <c r="BC1584">
        <v>1.38</v>
      </c>
      <c r="BD1584">
        <v>0.62674603174603205</v>
      </c>
      <c r="BE1584">
        <v>0.86250000000000004</v>
      </c>
      <c r="BF1584">
        <v>1.335</v>
      </c>
      <c r="BG1584">
        <v>1.8425</v>
      </c>
      <c r="BH1584">
        <v>1.61671875</v>
      </c>
      <c r="BI1584">
        <v>0.13250000000000001</v>
      </c>
      <c r="BJ1584">
        <v>0.65</v>
      </c>
      <c r="BK1584">
        <v>1.175</v>
      </c>
      <c r="BL1584">
        <v>0.41379310344827602</v>
      </c>
    </row>
    <row r="1585" spans="1:64" x14ac:dyDescent="0.25">
      <c r="A1585" s="15" t="str">
        <f t="shared" si="48"/>
        <v>NIM--39538</v>
      </c>
      <c r="B1585" s="15" t="str">
        <f t="shared" si="49"/>
        <v>NIM</v>
      </c>
      <c r="C1585">
        <v>15</v>
      </c>
      <c r="D1585" s="22">
        <v>39538</v>
      </c>
      <c r="E1585">
        <v>3.8849999999999998</v>
      </c>
      <c r="F1585">
        <v>4.3499999999999996</v>
      </c>
      <c r="G1585">
        <v>4.835</v>
      </c>
      <c r="H1585">
        <v>4.4066279069767402</v>
      </c>
      <c r="I1585">
        <v>3.67</v>
      </c>
      <c r="J1585">
        <v>4.09</v>
      </c>
      <c r="K1585">
        <v>4.57</v>
      </c>
      <c r="L1585">
        <v>4.1601488497970198</v>
      </c>
      <c r="M1585">
        <v>3.43</v>
      </c>
      <c r="N1585">
        <v>3.89</v>
      </c>
      <c r="O1585">
        <v>4.3899999999999997</v>
      </c>
      <c r="P1585">
        <v>3.9209415081043</v>
      </c>
      <c r="Q1585">
        <v>4.0650000000000004</v>
      </c>
      <c r="R1585">
        <v>4.2649999999999997</v>
      </c>
      <c r="S1585">
        <v>4.6074999999999999</v>
      </c>
      <c r="T1585">
        <v>4.3218181818181796</v>
      </c>
      <c r="U1585">
        <v>3.61</v>
      </c>
      <c r="V1585">
        <v>4.08</v>
      </c>
      <c r="W1585">
        <v>4.5199999999999996</v>
      </c>
      <c r="X1585">
        <v>4.1161179361179396</v>
      </c>
      <c r="Y1585">
        <v>4.0999999999999996</v>
      </c>
      <c r="Z1585">
        <v>4.8049999999999997</v>
      </c>
      <c r="AA1585">
        <v>5.1524999999999999</v>
      </c>
      <c r="AB1585">
        <v>4.8001315789473704</v>
      </c>
      <c r="AC1585">
        <v>3.58</v>
      </c>
      <c r="AD1585">
        <v>3.9</v>
      </c>
      <c r="AE1585">
        <v>4.1500000000000004</v>
      </c>
      <c r="AF1585">
        <v>3.8830851063829801</v>
      </c>
      <c r="AG1585">
        <v>3.76</v>
      </c>
      <c r="AH1585">
        <v>4.2</v>
      </c>
      <c r="AI1585">
        <v>4.6375000000000002</v>
      </c>
      <c r="AJ1585">
        <v>4.6315476190476197</v>
      </c>
      <c r="AK1585">
        <v>3.54</v>
      </c>
      <c r="AL1585">
        <v>3.98</v>
      </c>
      <c r="AM1585">
        <v>4.26</v>
      </c>
      <c r="AN1585">
        <v>3.9855737704918002</v>
      </c>
      <c r="AO1585">
        <v>3.66</v>
      </c>
      <c r="AP1585">
        <v>4.07</v>
      </c>
      <c r="AQ1585">
        <v>4.5</v>
      </c>
      <c r="AR1585">
        <v>4.1201587301587299</v>
      </c>
      <c r="AS1585">
        <v>3.67</v>
      </c>
      <c r="AT1585">
        <v>4.07</v>
      </c>
      <c r="AU1585">
        <v>4.5199999999999996</v>
      </c>
      <c r="AV1585">
        <v>4.1145454545454498</v>
      </c>
      <c r="AW1585">
        <v>3.8075000000000001</v>
      </c>
      <c r="AX1585">
        <v>4.1349999999999998</v>
      </c>
      <c r="AY1585">
        <v>4.6275000000000004</v>
      </c>
      <c r="AZ1585">
        <v>4.2219135802469099</v>
      </c>
      <c r="BA1585">
        <v>3.5874999999999999</v>
      </c>
      <c r="BB1585">
        <v>4.1399999999999997</v>
      </c>
      <c r="BC1585">
        <v>4.5774999999999997</v>
      </c>
      <c r="BD1585">
        <v>4.1823015873015903</v>
      </c>
      <c r="BE1585">
        <v>3.7250000000000001</v>
      </c>
      <c r="BF1585">
        <v>4.1550000000000002</v>
      </c>
      <c r="BG1585">
        <v>4.84</v>
      </c>
      <c r="BH1585">
        <v>4.7759375000000004</v>
      </c>
      <c r="BI1585">
        <v>3.6025</v>
      </c>
      <c r="BJ1585">
        <v>3.9950000000000001</v>
      </c>
      <c r="BK1585">
        <v>4.3975</v>
      </c>
      <c r="BL1585">
        <v>4.0556896551724098</v>
      </c>
    </row>
    <row r="1586" spans="1:64" x14ac:dyDescent="0.25">
      <c r="A1586" s="15" t="str">
        <f t="shared" si="48"/>
        <v>Provisions / Avg Assets--39538</v>
      </c>
      <c r="B1586" s="15" t="str">
        <f t="shared" si="49"/>
        <v>Provisions / Avg Assets</v>
      </c>
      <c r="C1586">
        <v>16</v>
      </c>
      <c r="D1586" s="22">
        <v>39538</v>
      </c>
      <c r="E1586">
        <v>0</v>
      </c>
      <c r="F1586">
        <v>8.5000000000000006E-2</v>
      </c>
      <c r="G1586">
        <v>0.18</v>
      </c>
      <c r="H1586">
        <v>0.34616279069767403</v>
      </c>
      <c r="I1586">
        <v>0</v>
      </c>
      <c r="J1586">
        <v>0.08</v>
      </c>
      <c r="K1586">
        <v>0.23</v>
      </c>
      <c r="L1586">
        <v>0.253802435723951</v>
      </c>
      <c r="M1586">
        <v>0</v>
      </c>
      <c r="N1586">
        <v>0.11</v>
      </c>
      <c r="O1586">
        <v>0.3</v>
      </c>
      <c r="P1586">
        <v>0.27213359639233398</v>
      </c>
      <c r="Q1586">
        <v>0.09</v>
      </c>
      <c r="R1586">
        <v>0.12</v>
      </c>
      <c r="S1586">
        <v>0.1925</v>
      </c>
      <c r="T1586">
        <v>0.13545454545454499</v>
      </c>
      <c r="U1586">
        <v>0</v>
      </c>
      <c r="V1586">
        <v>0.1</v>
      </c>
      <c r="W1586">
        <v>0.27</v>
      </c>
      <c r="X1586">
        <v>0.26943488943488902</v>
      </c>
      <c r="Y1586">
        <v>0</v>
      </c>
      <c r="Z1586">
        <v>0.1</v>
      </c>
      <c r="AA1586">
        <v>0.245</v>
      </c>
      <c r="AB1586">
        <v>0.26289473684210501</v>
      </c>
      <c r="AC1586">
        <v>0</v>
      </c>
      <c r="AD1586">
        <v>0.05</v>
      </c>
      <c r="AE1586">
        <v>0.14749999999999999</v>
      </c>
      <c r="AF1586">
        <v>0.32457446808510598</v>
      </c>
      <c r="AG1586">
        <v>0</v>
      </c>
      <c r="AH1586">
        <v>0</v>
      </c>
      <c r="AI1586">
        <v>0.14499999999999999</v>
      </c>
      <c r="AJ1586">
        <v>0.74214285714285699</v>
      </c>
      <c r="AK1586">
        <v>0.02</v>
      </c>
      <c r="AL1586">
        <v>0.08</v>
      </c>
      <c r="AM1586">
        <v>0.18</v>
      </c>
      <c r="AN1586">
        <v>0.19524590163934399</v>
      </c>
      <c r="AO1586">
        <v>0</v>
      </c>
      <c r="AP1586">
        <v>0</v>
      </c>
      <c r="AQ1586">
        <v>0.13</v>
      </c>
      <c r="AR1586">
        <v>9.8984126984126994E-2</v>
      </c>
      <c r="AS1586">
        <v>1.7500000000000002E-2</v>
      </c>
      <c r="AT1586">
        <v>0.13</v>
      </c>
      <c r="AU1586">
        <v>0.28249999999999997</v>
      </c>
      <c r="AV1586">
        <v>0.299304812834225</v>
      </c>
      <c r="AW1586">
        <v>0</v>
      </c>
      <c r="AX1586">
        <v>0.08</v>
      </c>
      <c r="AY1586">
        <v>0.20250000000000001</v>
      </c>
      <c r="AZ1586">
        <v>0.180555555555556</v>
      </c>
      <c r="BA1586">
        <v>1.7500000000000002E-2</v>
      </c>
      <c r="BB1586">
        <v>0.16</v>
      </c>
      <c r="BC1586">
        <v>0.435</v>
      </c>
      <c r="BD1586">
        <v>0.40650793650793599</v>
      </c>
      <c r="BE1586">
        <v>0</v>
      </c>
      <c r="BF1586">
        <v>0.115</v>
      </c>
      <c r="BG1586">
        <v>0.46500000000000002</v>
      </c>
      <c r="BH1586">
        <v>0.68890625000000005</v>
      </c>
      <c r="BI1586">
        <v>7.2499999999999995E-2</v>
      </c>
      <c r="BJ1586">
        <v>0.255</v>
      </c>
      <c r="BK1586">
        <v>0.54749999999999999</v>
      </c>
      <c r="BL1586">
        <v>0.469913793103448</v>
      </c>
    </row>
    <row r="1587" spans="1:64" x14ac:dyDescent="0.25">
      <c r="A1587" s="15" t="str">
        <f t="shared" si="48"/>
        <v>Negative Earners (last 4 qtrs)--39538</v>
      </c>
      <c r="B1587" s="15" t="str">
        <f t="shared" si="49"/>
        <v>Negative Earners (last 4 qtrs)</v>
      </c>
      <c r="C1587">
        <v>17</v>
      </c>
      <c r="D1587" s="22">
        <v>39538</v>
      </c>
      <c r="F1587">
        <v>4.6511627906976702</v>
      </c>
      <c r="H1587">
        <v>4</v>
      </c>
      <c r="J1587">
        <v>6.7729083665338603</v>
      </c>
      <c r="L1587">
        <v>51</v>
      </c>
      <c r="N1587">
        <v>10.718232044198899</v>
      </c>
      <c r="P1587">
        <v>776</v>
      </c>
      <c r="R1587">
        <v>0</v>
      </c>
      <c r="T1587">
        <v>0</v>
      </c>
      <c r="V1587">
        <v>8.4337349397590398</v>
      </c>
      <c r="X1587">
        <v>35</v>
      </c>
      <c r="Z1587">
        <v>3.9473684210526301</v>
      </c>
      <c r="AB1587">
        <v>3</v>
      </c>
      <c r="AD1587">
        <v>5.31914893617021</v>
      </c>
      <c r="AF1587">
        <v>5</v>
      </c>
      <c r="AH1587">
        <v>3.5714285714285698</v>
      </c>
      <c r="AI1587"/>
      <c r="AJ1587">
        <v>3</v>
      </c>
      <c r="AK1587"/>
      <c r="AL1587">
        <v>8.1967213114754092</v>
      </c>
      <c r="AN1587">
        <v>5</v>
      </c>
      <c r="AP1587">
        <v>3.7383177570093502</v>
      </c>
      <c r="AR1587">
        <v>12</v>
      </c>
      <c r="AT1587">
        <v>7.8947368421052602</v>
      </c>
      <c r="AV1587">
        <v>30</v>
      </c>
      <c r="AX1587">
        <v>4.2682926829268304</v>
      </c>
      <c r="AZ1587">
        <v>7</v>
      </c>
      <c r="BB1587">
        <v>11.71875</v>
      </c>
      <c r="BD1587">
        <v>15</v>
      </c>
      <c r="BF1587">
        <v>4.6875</v>
      </c>
      <c r="BH1587">
        <v>3</v>
      </c>
      <c r="BJ1587">
        <v>19.491525423728799</v>
      </c>
      <c r="BL1587">
        <v>23</v>
      </c>
    </row>
    <row r="1588" spans="1:64" x14ac:dyDescent="0.25">
      <c r="A1588" s="15" t="str">
        <f t="shared" si="48"/>
        <v>Noncore Funding / Liab--39538</v>
      </c>
      <c r="B1588" s="15" t="str">
        <f t="shared" si="49"/>
        <v>Noncore Funding / Liab</v>
      </c>
      <c r="C1588">
        <v>18</v>
      </c>
      <c r="D1588" s="22">
        <v>39538</v>
      </c>
      <c r="E1588">
        <v>14.569053724340799</v>
      </c>
      <c r="F1588">
        <v>21.667865937226299</v>
      </c>
      <c r="G1588">
        <v>28.294833371162799</v>
      </c>
      <c r="H1588">
        <v>22.734902766960602</v>
      </c>
      <c r="I1588">
        <v>13.042951870064099</v>
      </c>
      <c r="J1588">
        <v>20.062405809707801</v>
      </c>
      <c r="K1588">
        <v>29.748722108740498</v>
      </c>
      <c r="L1588">
        <v>22.5507528033</v>
      </c>
      <c r="M1588">
        <v>17.3250073015301</v>
      </c>
      <c r="N1588">
        <v>25.543830295382399</v>
      </c>
      <c r="O1588">
        <v>35.944500979635301</v>
      </c>
      <c r="P1588">
        <v>28.1619869654964</v>
      </c>
      <c r="Q1588">
        <v>18.3794111802267</v>
      </c>
      <c r="R1588">
        <v>22.1859871433462</v>
      </c>
      <c r="S1588">
        <v>31.995154382972601</v>
      </c>
      <c r="T1588">
        <v>24.933943364697701</v>
      </c>
      <c r="U1588">
        <v>12.4535312516118</v>
      </c>
      <c r="V1588">
        <v>19.545454545454501</v>
      </c>
      <c r="W1588">
        <v>30.571474603457101</v>
      </c>
      <c r="X1588">
        <v>22.3534187504854</v>
      </c>
      <c r="Y1588">
        <v>15.6347545386307</v>
      </c>
      <c r="Z1588">
        <v>20.306168739123901</v>
      </c>
      <c r="AA1588">
        <v>29.2831213163781</v>
      </c>
      <c r="AB1588">
        <v>23.1728951238082</v>
      </c>
      <c r="AC1588">
        <v>12.848612597113499</v>
      </c>
      <c r="AD1588">
        <v>17.093562310290199</v>
      </c>
      <c r="AE1588">
        <v>24.7782763410878</v>
      </c>
      <c r="AF1588">
        <v>20.3416715918578</v>
      </c>
      <c r="AG1588">
        <v>15.073579368627801</v>
      </c>
      <c r="AH1588">
        <v>22.010577345270502</v>
      </c>
      <c r="AI1588">
        <v>29.200956780500501</v>
      </c>
      <c r="AJ1588">
        <v>25.421070584177201</v>
      </c>
      <c r="AK1588">
        <v>12.180400890868601</v>
      </c>
      <c r="AL1588">
        <v>22.3631291307677</v>
      </c>
      <c r="AM1588">
        <v>31.976609205409499</v>
      </c>
      <c r="AN1588">
        <v>24.1641575421508</v>
      </c>
      <c r="AO1588">
        <v>11.9741100323625</v>
      </c>
      <c r="AP1588">
        <v>17.240768791926499</v>
      </c>
      <c r="AQ1588">
        <v>24.639631556911301</v>
      </c>
      <c r="AR1588">
        <v>19.3351128361988</v>
      </c>
      <c r="AS1588">
        <v>15.3919506944135</v>
      </c>
      <c r="AT1588">
        <v>22.6934025175022</v>
      </c>
      <c r="AU1588">
        <v>33.629872637353202</v>
      </c>
      <c r="AV1588">
        <v>25.5171951598935</v>
      </c>
      <c r="AW1588">
        <v>11.8066956549255</v>
      </c>
      <c r="AX1588">
        <v>17.641542575976999</v>
      </c>
      <c r="AY1588">
        <v>26.119762230825799</v>
      </c>
      <c r="AZ1588">
        <v>20.013829998101901</v>
      </c>
      <c r="BA1588">
        <v>13.928844974739301</v>
      </c>
      <c r="BB1588">
        <v>22.244571716470599</v>
      </c>
      <c r="BC1588">
        <v>32.673656537357402</v>
      </c>
      <c r="BD1588">
        <v>24.792227882825799</v>
      </c>
      <c r="BE1588">
        <v>12.5986746617296</v>
      </c>
      <c r="BF1588">
        <v>18.950204251898299</v>
      </c>
      <c r="BG1588">
        <v>27.511876232695101</v>
      </c>
      <c r="BH1588">
        <v>25.004423892514598</v>
      </c>
      <c r="BI1588">
        <v>14.715784367309899</v>
      </c>
      <c r="BJ1588">
        <v>25.5377927762786</v>
      </c>
      <c r="BK1588">
        <v>38.5611346617099</v>
      </c>
      <c r="BL1588">
        <v>27.9723352701895</v>
      </c>
    </row>
    <row r="1589" spans="1:64" x14ac:dyDescent="0.25">
      <c r="A1589" s="15" t="str">
        <f t="shared" si="48"/>
        <v>Brokered Dep / Liab--39538</v>
      </c>
      <c r="B1589" s="15" t="str">
        <f t="shared" si="49"/>
        <v>Brokered Dep / Liab</v>
      </c>
      <c r="C1589">
        <v>19</v>
      </c>
      <c r="D1589" s="22">
        <v>39538</v>
      </c>
      <c r="E1589">
        <v>0</v>
      </c>
      <c r="F1589">
        <v>0</v>
      </c>
      <c r="G1589">
        <v>1.52541353254499</v>
      </c>
      <c r="H1589">
        <v>2.3470901795461798</v>
      </c>
      <c r="I1589">
        <v>0</v>
      </c>
      <c r="J1589">
        <v>0</v>
      </c>
      <c r="K1589">
        <v>3.18325657173293</v>
      </c>
      <c r="L1589">
        <v>2.99021099123072</v>
      </c>
      <c r="M1589">
        <v>0</v>
      </c>
      <c r="N1589">
        <v>0</v>
      </c>
      <c r="O1589">
        <v>3.61189155995906</v>
      </c>
      <c r="P1589">
        <v>3.41050276869507</v>
      </c>
      <c r="Q1589">
        <v>0</v>
      </c>
      <c r="R1589">
        <v>0</v>
      </c>
      <c r="S1589">
        <v>0.14994952194310801</v>
      </c>
      <c r="T1589">
        <v>2.1398611635703801</v>
      </c>
      <c r="U1589">
        <v>0</v>
      </c>
      <c r="V1589">
        <v>0</v>
      </c>
      <c r="W1589">
        <v>4.0150820563114804</v>
      </c>
      <c r="X1589">
        <v>3.41344721906921</v>
      </c>
      <c r="Y1589">
        <v>0</v>
      </c>
      <c r="Z1589">
        <v>0</v>
      </c>
      <c r="AA1589">
        <v>0.64915330597953702</v>
      </c>
      <c r="AB1589">
        <v>1.9379839437211499</v>
      </c>
      <c r="AC1589">
        <v>0</v>
      </c>
      <c r="AD1589">
        <v>0</v>
      </c>
      <c r="AE1589">
        <v>3.1352148191387998</v>
      </c>
      <c r="AF1589">
        <v>2.65643092957938</v>
      </c>
      <c r="AG1589">
        <v>0</v>
      </c>
      <c r="AH1589">
        <v>0</v>
      </c>
      <c r="AI1589">
        <v>0.99384568907555004</v>
      </c>
      <c r="AJ1589">
        <v>2.7387580947364598</v>
      </c>
      <c r="AK1589">
        <v>0</v>
      </c>
      <c r="AL1589">
        <v>1.2646134814533601</v>
      </c>
      <c r="AM1589">
        <v>5.7054965465203997</v>
      </c>
      <c r="AN1589">
        <v>4.3224383499028498</v>
      </c>
      <c r="AO1589">
        <v>0</v>
      </c>
      <c r="AP1589">
        <v>0</v>
      </c>
      <c r="AQ1589">
        <v>1.65279212493164</v>
      </c>
      <c r="AR1589">
        <v>1.94297459034249</v>
      </c>
      <c r="AS1589">
        <v>0</v>
      </c>
      <c r="AT1589">
        <v>0</v>
      </c>
      <c r="AU1589">
        <v>6.3096405154287201</v>
      </c>
      <c r="AV1589">
        <v>4.3230064339428296</v>
      </c>
      <c r="AW1589">
        <v>0</v>
      </c>
      <c r="AX1589">
        <v>0</v>
      </c>
      <c r="AY1589">
        <v>0.79853176521121705</v>
      </c>
      <c r="AZ1589">
        <v>1.4941820588575401</v>
      </c>
      <c r="BA1589">
        <v>0</v>
      </c>
      <c r="BB1589">
        <v>1.58272542628221E-2</v>
      </c>
      <c r="BC1589">
        <v>4.9329666307835103</v>
      </c>
      <c r="BD1589">
        <v>4.63095232254308</v>
      </c>
      <c r="BE1589">
        <v>0</v>
      </c>
      <c r="BF1589">
        <v>0</v>
      </c>
      <c r="BG1589">
        <v>3.1221574425063201</v>
      </c>
      <c r="BH1589">
        <v>3.5368172692446702</v>
      </c>
      <c r="BI1589">
        <v>0</v>
      </c>
      <c r="BJ1589">
        <v>1.70072048489935</v>
      </c>
      <c r="BK1589">
        <v>10.198568938647099</v>
      </c>
      <c r="BL1589">
        <v>5.8612978770582904</v>
      </c>
    </row>
    <row r="1590" spans="1:64" x14ac:dyDescent="0.25">
      <c r="A1590" s="15" t="str">
        <f t="shared" si="48"/>
        <v>Liquid Assets / Assets--39538</v>
      </c>
      <c r="B1590" s="15" t="str">
        <f t="shared" si="49"/>
        <v>Liquid Assets / Assets</v>
      </c>
      <c r="C1590">
        <v>20</v>
      </c>
      <c r="D1590" s="22">
        <v>39538</v>
      </c>
      <c r="E1590">
        <v>9.3064825339753998</v>
      </c>
      <c r="F1590">
        <v>15.179963217948</v>
      </c>
      <c r="G1590">
        <v>25.354321991469401</v>
      </c>
      <c r="H1590">
        <v>18.1708547116455</v>
      </c>
      <c r="I1590">
        <v>8.3145730151583397</v>
      </c>
      <c r="J1590">
        <v>15.053521633534199</v>
      </c>
      <c r="K1590">
        <v>25.7313510115019</v>
      </c>
      <c r="L1590">
        <v>18.203637333568999</v>
      </c>
      <c r="M1590">
        <v>8.3536387839063799</v>
      </c>
      <c r="N1590">
        <v>15.036334795819601</v>
      </c>
      <c r="O1590">
        <v>25.4869285295818</v>
      </c>
      <c r="P1590">
        <v>18.333237246062001</v>
      </c>
      <c r="Q1590">
        <v>19.7729837623049</v>
      </c>
      <c r="R1590">
        <v>22.031227644068899</v>
      </c>
      <c r="S1590">
        <v>31.1081536421223</v>
      </c>
      <c r="T1590">
        <v>25.0684727650128</v>
      </c>
      <c r="U1590">
        <v>7.7763863487270504</v>
      </c>
      <c r="V1590">
        <v>13.171048052892999</v>
      </c>
      <c r="W1590">
        <v>23.5289463463522</v>
      </c>
      <c r="X1590">
        <v>16.644791022509601</v>
      </c>
      <c r="Y1590">
        <v>8.2879928943099799</v>
      </c>
      <c r="Z1590">
        <v>16.009900083904501</v>
      </c>
      <c r="AA1590">
        <v>27.781639969277698</v>
      </c>
      <c r="AB1590">
        <v>19.582388344640901</v>
      </c>
      <c r="AC1590">
        <v>11.2372469005673</v>
      </c>
      <c r="AD1590">
        <v>18.123661312027199</v>
      </c>
      <c r="AE1590">
        <v>30.198111173501001</v>
      </c>
      <c r="AF1590">
        <v>21.994862291684399</v>
      </c>
      <c r="AG1590">
        <v>9.3675530678236694</v>
      </c>
      <c r="AH1590">
        <v>14.362226985734701</v>
      </c>
      <c r="AI1590">
        <v>28.403176007149799</v>
      </c>
      <c r="AJ1590">
        <v>20.4311525268614</v>
      </c>
      <c r="AK1590">
        <v>11.004098460281901</v>
      </c>
      <c r="AL1590">
        <v>16.658275011328701</v>
      </c>
      <c r="AM1590">
        <v>23.948402177324201</v>
      </c>
      <c r="AN1590">
        <v>17.8689075626462</v>
      </c>
      <c r="AO1590">
        <v>11.6986829658735</v>
      </c>
      <c r="AP1590">
        <v>18.961937716263002</v>
      </c>
      <c r="AQ1590">
        <v>30.333961714714899</v>
      </c>
      <c r="AR1590">
        <v>21.8179661138856</v>
      </c>
      <c r="AS1590">
        <v>6.46396016066576</v>
      </c>
      <c r="AT1590">
        <v>11.6217241165764</v>
      </c>
      <c r="AU1590">
        <v>20.808289848299001</v>
      </c>
      <c r="AV1590">
        <v>14.7701511294289</v>
      </c>
      <c r="AW1590">
        <v>9.8447851428098101</v>
      </c>
      <c r="AX1590">
        <v>17.952187004490298</v>
      </c>
      <c r="AY1590">
        <v>26.7208486480977</v>
      </c>
      <c r="AZ1590">
        <v>19.401623253629602</v>
      </c>
      <c r="BA1590">
        <v>6.7232025822618704</v>
      </c>
      <c r="BB1590">
        <v>11.761771760576799</v>
      </c>
      <c r="BC1590">
        <v>24.614725626737201</v>
      </c>
      <c r="BD1590">
        <v>16.451581728042701</v>
      </c>
      <c r="BE1590">
        <v>10.220534671432899</v>
      </c>
      <c r="BF1590">
        <v>20.019846908007199</v>
      </c>
      <c r="BG1590">
        <v>30.946878113646601</v>
      </c>
      <c r="BH1590">
        <v>22.713301998940899</v>
      </c>
      <c r="BI1590">
        <v>6.0318611837277896</v>
      </c>
      <c r="BJ1590">
        <v>10.4176840143286</v>
      </c>
      <c r="BK1590">
        <v>18.269536485802401</v>
      </c>
      <c r="BL1590">
        <v>13.224901739403199</v>
      </c>
    </row>
    <row r="1591" spans="1:64" x14ac:dyDescent="0.25">
      <c r="A1591" s="15" t="str">
        <f t="shared" si="48"/>
        <v>Net Loan Growth (last 4 qtrs)--39538</v>
      </c>
      <c r="B1591" s="15" t="str">
        <f t="shared" si="49"/>
        <v>Net Loan Growth (last 4 qtrs)</v>
      </c>
      <c r="C1591">
        <v>21</v>
      </c>
      <c r="D1591" s="22">
        <v>39538</v>
      </c>
      <c r="E1591">
        <v>-0.16</v>
      </c>
      <c r="F1591">
        <v>4.62</v>
      </c>
      <c r="G1591">
        <v>11.01</v>
      </c>
      <c r="H1591">
        <v>11.5707058823529</v>
      </c>
      <c r="I1591">
        <v>-1.8274999999999999</v>
      </c>
      <c r="J1591">
        <v>3.415</v>
      </c>
      <c r="K1591">
        <v>10.1075</v>
      </c>
      <c r="L1591">
        <v>5.3205464480874296</v>
      </c>
      <c r="M1591">
        <v>0.62</v>
      </c>
      <c r="N1591">
        <v>7.15</v>
      </c>
      <c r="O1591">
        <v>15.98</v>
      </c>
      <c r="P1591">
        <v>13.766589821661601</v>
      </c>
      <c r="Q1591">
        <v>-2.0274999999999999</v>
      </c>
      <c r="R1591">
        <v>0.80500000000000005</v>
      </c>
      <c r="S1591">
        <v>6.4775</v>
      </c>
      <c r="T1591">
        <v>2.4463636363636398</v>
      </c>
      <c r="U1591">
        <v>-1.74</v>
      </c>
      <c r="V1591">
        <v>3.11</v>
      </c>
      <c r="W1591">
        <v>9.24</v>
      </c>
      <c r="X1591">
        <v>4.67145679012346</v>
      </c>
      <c r="Y1591">
        <v>1.17</v>
      </c>
      <c r="Z1591">
        <v>7.3</v>
      </c>
      <c r="AA1591">
        <v>12.99</v>
      </c>
      <c r="AB1591">
        <v>17.78</v>
      </c>
      <c r="AC1591">
        <v>-3.5125000000000002</v>
      </c>
      <c r="AD1591">
        <v>4.7300000000000004</v>
      </c>
      <c r="AE1591">
        <v>10.452500000000001</v>
      </c>
      <c r="AF1591">
        <v>6.2350000000000003</v>
      </c>
      <c r="AG1591">
        <v>-2.7949999999999999</v>
      </c>
      <c r="AH1591">
        <v>4.1500000000000004</v>
      </c>
      <c r="AI1591">
        <v>12.164999999999999</v>
      </c>
      <c r="AJ1591">
        <v>5.3702409638554203</v>
      </c>
      <c r="AK1591">
        <v>-1.5549999999999999</v>
      </c>
      <c r="AL1591">
        <v>2.9449999999999998</v>
      </c>
      <c r="AM1591">
        <v>6.74</v>
      </c>
      <c r="AN1591">
        <v>3.8879999999999999</v>
      </c>
      <c r="AO1591">
        <v>-2.0699999999999998</v>
      </c>
      <c r="AP1591">
        <v>3.05</v>
      </c>
      <c r="AQ1591">
        <v>9.16</v>
      </c>
      <c r="AR1591">
        <v>3.8240634920634902</v>
      </c>
      <c r="AS1591">
        <v>0.55000000000000004</v>
      </c>
      <c r="AT1591">
        <v>5.76</v>
      </c>
      <c r="AU1591">
        <v>13.067500000000001</v>
      </c>
      <c r="AV1591">
        <v>8.4965775401069497</v>
      </c>
      <c r="AW1591">
        <v>-3.335</v>
      </c>
      <c r="AX1591">
        <v>1.2</v>
      </c>
      <c r="AY1591">
        <v>5.21</v>
      </c>
      <c r="AZ1591">
        <v>3.28</v>
      </c>
      <c r="BA1591">
        <v>1.7500000000000002E-2</v>
      </c>
      <c r="BB1591">
        <v>6.7149999999999999</v>
      </c>
      <c r="BC1591">
        <v>13.0425</v>
      </c>
      <c r="BD1591">
        <v>8.0860655737704903</v>
      </c>
      <c r="BE1591">
        <v>-3.5</v>
      </c>
      <c r="BF1591">
        <v>1.165</v>
      </c>
      <c r="BG1591">
        <v>8.4075000000000006</v>
      </c>
      <c r="BH1591">
        <v>9.3709677419354804</v>
      </c>
      <c r="BI1591">
        <v>-1.7825</v>
      </c>
      <c r="BJ1591">
        <v>4.0549999999999997</v>
      </c>
      <c r="BK1591">
        <v>12.772500000000001</v>
      </c>
      <c r="BL1591">
        <v>11.144122807017499</v>
      </c>
    </row>
    <row r="1592" spans="1:64" x14ac:dyDescent="0.25">
      <c r="A1592" s="15" t="str">
        <f t="shared" si="48"/>
        <v>Banks w/ Loan Growth (last 4 qtrs)--39538</v>
      </c>
      <c r="B1592" s="15" t="str">
        <f t="shared" si="49"/>
        <v>Banks w/ Loan Growth (last 4 qtrs)</v>
      </c>
      <c r="C1592">
        <v>22</v>
      </c>
      <c r="D1592" s="22">
        <v>39538</v>
      </c>
      <c r="F1592">
        <v>73.255813953488399</v>
      </c>
      <c r="J1592">
        <v>65.869853917662695</v>
      </c>
      <c r="N1592">
        <v>75.151933701657498</v>
      </c>
      <c r="R1592">
        <v>59.090909090909101</v>
      </c>
      <c r="V1592">
        <v>66.024096385542194</v>
      </c>
      <c r="Z1592">
        <v>77.631578947368396</v>
      </c>
      <c r="AD1592">
        <v>64.893617021276597</v>
      </c>
      <c r="AH1592">
        <v>59.523809523809497</v>
      </c>
      <c r="AI1592"/>
      <c r="AK1592"/>
      <c r="AL1592">
        <v>62.2950819672131</v>
      </c>
      <c r="AP1592">
        <v>63.551401869158902</v>
      </c>
      <c r="AT1592">
        <v>76.578947368421098</v>
      </c>
      <c r="AX1592">
        <v>56.707317073170699</v>
      </c>
      <c r="BB1592">
        <v>72.65625</v>
      </c>
      <c r="BF1592">
        <v>53.125</v>
      </c>
      <c r="BJ1592">
        <v>70.338983050847503</v>
      </c>
    </row>
    <row r="1593" spans="1:64" x14ac:dyDescent="0.25">
      <c r="A1593" s="15" t="str">
        <f t="shared" si="48"/>
        <v>Equity / Assets--39629</v>
      </c>
      <c r="B1593" s="15" t="str">
        <f t="shared" si="49"/>
        <v>Equity / Assets</v>
      </c>
      <c r="C1593">
        <v>1</v>
      </c>
      <c r="D1593" s="22">
        <v>39629</v>
      </c>
      <c r="E1593">
        <v>9.3929179321162799</v>
      </c>
      <c r="F1593">
        <v>10.4078177900893</v>
      </c>
      <c r="G1593">
        <v>12.1371547426055</v>
      </c>
      <c r="H1593">
        <v>11.6155418627039</v>
      </c>
      <c r="I1593">
        <v>8.5387095578697707</v>
      </c>
      <c r="J1593">
        <v>9.9461161975636507</v>
      </c>
      <c r="K1593">
        <v>12.1489743079068</v>
      </c>
      <c r="L1593">
        <v>10.8287166454618</v>
      </c>
      <c r="M1593">
        <v>8.4688924035187299</v>
      </c>
      <c r="N1593">
        <v>9.9442488296960807</v>
      </c>
      <c r="O1593">
        <v>12.454648510979901</v>
      </c>
      <c r="P1593">
        <v>11.4306995171072</v>
      </c>
      <c r="Q1593">
        <v>9.8150616245705091</v>
      </c>
      <c r="R1593">
        <v>10.9000549478005</v>
      </c>
      <c r="S1593">
        <v>11.793307695988799</v>
      </c>
      <c r="T1593">
        <v>11.590012490688901</v>
      </c>
      <c r="U1593">
        <v>8.41592424294927</v>
      </c>
      <c r="V1593">
        <v>9.8654047419978692</v>
      </c>
      <c r="W1593">
        <v>12.168865990351</v>
      </c>
      <c r="X1593">
        <v>10.6477080999825</v>
      </c>
      <c r="Y1593">
        <v>9.0413673069632896</v>
      </c>
      <c r="Z1593">
        <v>10.3145006930236</v>
      </c>
      <c r="AA1593">
        <v>12.2054797755819</v>
      </c>
      <c r="AB1593">
        <v>11.3473752108436</v>
      </c>
      <c r="AC1593">
        <v>8.1954173452075096</v>
      </c>
      <c r="AD1593">
        <v>9.2816918903343808</v>
      </c>
      <c r="AE1593">
        <v>10.298921671401599</v>
      </c>
      <c r="AF1593">
        <v>10.0688322900294</v>
      </c>
      <c r="AG1593">
        <v>9.28960253562696</v>
      </c>
      <c r="AH1593">
        <v>10.8690618961902</v>
      </c>
      <c r="AI1593">
        <v>14.596632542446899</v>
      </c>
      <c r="AJ1593">
        <v>12.9355338352907</v>
      </c>
      <c r="AK1593">
        <v>8.7385192999716992</v>
      </c>
      <c r="AL1593">
        <v>9.6487233524309808</v>
      </c>
      <c r="AM1593">
        <v>11.8620187012384</v>
      </c>
      <c r="AN1593">
        <v>11.0857530862208</v>
      </c>
      <c r="AO1593">
        <v>8.6780119385536008</v>
      </c>
      <c r="AP1593">
        <v>9.9675542837348008</v>
      </c>
      <c r="AQ1593">
        <v>12.0711150186133</v>
      </c>
      <c r="AR1593">
        <v>10.7806681301861</v>
      </c>
      <c r="AS1593">
        <v>8.3891610264596004</v>
      </c>
      <c r="AT1593">
        <v>9.5792881889081904</v>
      </c>
      <c r="AU1593">
        <v>11.389672393075401</v>
      </c>
      <c r="AV1593">
        <v>10.370363015594201</v>
      </c>
      <c r="AW1593">
        <v>8.4400486808485908</v>
      </c>
      <c r="AX1593">
        <v>10.1001158545916</v>
      </c>
      <c r="AY1593">
        <v>12.257842395216199</v>
      </c>
      <c r="AZ1593">
        <v>10.8992605271185</v>
      </c>
      <c r="BA1593">
        <v>8.4778777745092295</v>
      </c>
      <c r="BB1593">
        <v>9.9441719428989792</v>
      </c>
      <c r="BC1593">
        <v>11.893317620298699</v>
      </c>
      <c r="BD1593">
        <v>10.685755566420999</v>
      </c>
      <c r="BE1593">
        <v>9.2126066608728792</v>
      </c>
      <c r="BF1593">
        <v>11.4349169637253</v>
      </c>
      <c r="BG1593">
        <v>15.190070520451799</v>
      </c>
      <c r="BH1593">
        <v>14.3296890129022</v>
      </c>
      <c r="BI1593">
        <v>8.3661008302257898</v>
      </c>
      <c r="BJ1593">
        <v>9.5498037200362997</v>
      </c>
      <c r="BK1593">
        <v>12.201625671185599</v>
      </c>
      <c r="BL1593">
        <v>10.8001170184779</v>
      </c>
    </row>
    <row r="1594" spans="1:64" x14ac:dyDescent="0.25">
      <c r="A1594" s="15" t="str">
        <f t="shared" si="48"/>
        <v>Total Risk Based Capital Ratio--39629</v>
      </c>
      <c r="B1594" s="15" t="str">
        <f t="shared" si="49"/>
        <v>Total Risk Based Capital Ratio</v>
      </c>
      <c r="C1594">
        <v>2</v>
      </c>
      <c r="D1594" s="22">
        <v>39629</v>
      </c>
      <c r="E1594">
        <v>12.08</v>
      </c>
      <c r="F1594">
        <v>14.04</v>
      </c>
      <c r="G1594">
        <v>16.63</v>
      </c>
      <c r="H1594">
        <v>15.460352941176501</v>
      </c>
      <c r="I1594">
        <v>11.45</v>
      </c>
      <c r="J1594">
        <v>13.51</v>
      </c>
      <c r="K1594">
        <v>17.2</v>
      </c>
      <c r="L1594">
        <v>15.3747619047619</v>
      </c>
      <c r="M1594">
        <v>11.6</v>
      </c>
      <c r="N1594">
        <v>13.96</v>
      </c>
      <c r="O1594">
        <v>18.59</v>
      </c>
      <c r="P1594">
        <v>17.025881269481399</v>
      </c>
      <c r="Q1594">
        <v>13.85</v>
      </c>
      <c r="R1594">
        <v>16.079999999999998</v>
      </c>
      <c r="S1594">
        <v>20.127500000000001</v>
      </c>
      <c r="T1594">
        <v>18.025454545454501</v>
      </c>
      <c r="U1594">
        <v>11.297499999999999</v>
      </c>
      <c r="V1594">
        <v>13.164999999999999</v>
      </c>
      <c r="W1594">
        <v>16.75</v>
      </c>
      <c r="X1594">
        <v>14.771133004926099</v>
      </c>
      <c r="Y1594">
        <v>12.345000000000001</v>
      </c>
      <c r="Z1594">
        <v>14.18</v>
      </c>
      <c r="AA1594">
        <v>16.86</v>
      </c>
      <c r="AB1594">
        <v>16.217600000000001</v>
      </c>
      <c r="AC1594">
        <v>11.105</v>
      </c>
      <c r="AD1594">
        <v>12.44</v>
      </c>
      <c r="AE1594">
        <v>15.6975</v>
      </c>
      <c r="AF1594">
        <v>15.7344680851064</v>
      </c>
      <c r="AG1594">
        <v>11.8</v>
      </c>
      <c r="AH1594">
        <v>14.91</v>
      </c>
      <c r="AI1594">
        <v>19.9375</v>
      </c>
      <c r="AJ1594">
        <v>18.285833333333301</v>
      </c>
      <c r="AK1594">
        <v>12.515000000000001</v>
      </c>
      <c r="AL1594">
        <v>14.81</v>
      </c>
      <c r="AM1594">
        <v>17.895</v>
      </c>
      <c r="AN1594">
        <v>16.238474576271201</v>
      </c>
      <c r="AO1594">
        <v>11.914999999999999</v>
      </c>
      <c r="AP1594">
        <v>14.355</v>
      </c>
      <c r="AQ1594">
        <v>18.127500000000001</v>
      </c>
      <c r="AR1594">
        <v>16.285030864197498</v>
      </c>
      <c r="AS1594">
        <v>10.7675</v>
      </c>
      <c r="AT1594">
        <v>12.19</v>
      </c>
      <c r="AU1594">
        <v>14.8025</v>
      </c>
      <c r="AV1594">
        <v>13.5372651933702</v>
      </c>
      <c r="AW1594">
        <v>12.515000000000001</v>
      </c>
      <c r="AX1594">
        <v>15.02</v>
      </c>
      <c r="AY1594">
        <v>18.899999999999999</v>
      </c>
      <c r="AZ1594">
        <v>16.8705882352941</v>
      </c>
      <c r="BA1594">
        <v>11.0625</v>
      </c>
      <c r="BB1594">
        <v>13.06</v>
      </c>
      <c r="BC1594">
        <v>15.65</v>
      </c>
      <c r="BD1594">
        <v>14.606935483871</v>
      </c>
      <c r="BE1594">
        <v>12.9825</v>
      </c>
      <c r="BF1594">
        <v>16.204999999999998</v>
      </c>
      <c r="BG1594">
        <v>21.315000000000001</v>
      </c>
      <c r="BH1594">
        <v>20.573103448275901</v>
      </c>
      <c r="BI1594">
        <v>10.695</v>
      </c>
      <c r="BJ1594">
        <v>12.26</v>
      </c>
      <c r="BK1594">
        <v>15.17</v>
      </c>
      <c r="BL1594">
        <v>13.8794017094017</v>
      </c>
    </row>
    <row r="1595" spans="1:64" x14ac:dyDescent="0.25">
      <c r="A1595" s="15" t="str">
        <f t="shared" si="48"/>
        <v>Tier 1 Leverage Ratio--39629</v>
      </c>
      <c r="B1595" s="15" t="str">
        <f t="shared" si="49"/>
        <v>Tier 1 Leverage Ratio</v>
      </c>
      <c r="C1595">
        <v>3</v>
      </c>
      <c r="D1595" s="22">
        <v>39629</v>
      </c>
      <c r="E1595">
        <v>8.9700000000000006</v>
      </c>
      <c r="F1595">
        <v>10.17</v>
      </c>
      <c r="G1595">
        <v>10.99</v>
      </c>
      <c r="H1595">
        <v>10.9411764705882</v>
      </c>
      <c r="I1595">
        <v>8.41</v>
      </c>
      <c r="J1595">
        <v>9.6199999999999992</v>
      </c>
      <c r="K1595">
        <v>11.52</v>
      </c>
      <c r="L1595">
        <v>10.4571972789116</v>
      </c>
      <c r="M1595">
        <v>8.3000000000000007</v>
      </c>
      <c r="N1595">
        <v>9.5399999999999991</v>
      </c>
      <c r="O1595">
        <v>11.92</v>
      </c>
      <c r="P1595">
        <v>11.162684896571299</v>
      </c>
      <c r="Q1595">
        <v>9.9350000000000005</v>
      </c>
      <c r="R1595">
        <v>10.63</v>
      </c>
      <c r="S1595">
        <v>11.6175</v>
      </c>
      <c r="T1595">
        <v>11.5386363636364</v>
      </c>
      <c r="U1595">
        <v>8.3524999999999991</v>
      </c>
      <c r="V1595">
        <v>9.3849999999999998</v>
      </c>
      <c r="W1595">
        <v>11.52</v>
      </c>
      <c r="X1595">
        <v>10.2538177339901</v>
      </c>
      <c r="Y1595">
        <v>8.8550000000000004</v>
      </c>
      <c r="Z1595">
        <v>10.27</v>
      </c>
      <c r="AA1595">
        <v>11.664999999999999</v>
      </c>
      <c r="AB1595">
        <v>11.1809333333333</v>
      </c>
      <c r="AC1595">
        <v>8.02</v>
      </c>
      <c r="AD1595">
        <v>9.125</v>
      </c>
      <c r="AE1595">
        <v>10.4025</v>
      </c>
      <c r="AF1595">
        <v>9.8568085106383005</v>
      </c>
      <c r="AG1595">
        <v>8.9875000000000007</v>
      </c>
      <c r="AH1595">
        <v>10.154999999999999</v>
      </c>
      <c r="AI1595">
        <v>13.645</v>
      </c>
      <c r="AJ1595">
        <v>12.166190476190501</v>
      </c>
      <c r="AK1595">
        <v>8.5549999999999997</v>
      </c>
      <c r="AL1595">
        <v>9.59</v>
      </c>
      <c r="AM1595">
        <v>11.085000000000001</v>
      </c>
      <c r="AN1595">
        <v>10.894915254237301</v>
      </c>
      <c r="AO1595">
        <v>8.52</v>
      </c>
      <c r="AP1595">
        <v>9.7349999999999994</v>
      </c>
      <c r="AQ1595">
        <v>11.8725</v>
      </c>
      <c r="AR1595">
        <v>10.593117283950599</v>
      </c>
      <c r="AS1595">
        <v>8.3000000000000007</v>
      </c>
      <c r="AT1595">
        <v>9.1750000000000007</v>
      </c>
      <c r="AU1595">
        <v>10.637499999999999</v>
      </c>
      <c r="AV1595">
        <v>9.8551381215469593</v>
      </c>
      <c r="AW1595">
        <v>8.4499999999999993</v>
      </c>
      <c r="AX1595">
        <v>9.66</v>
      </c>
      <c r="AY1595">
        <v>11.615</v>
      </c>
      <c r="AZ1595">
        <v>10.5521568627451</v>
      </c>
      <c r="BA1595">
        <v>8.4425000000000008</v>
      </c>
      <c r="BB1595">
        <v>9.6150000000000002</v>
      </c>
      <c r="BC1595">
        <v>11.465</v>
      </c>
      <c r="BD1595">
        <v>10.428145161290299</v>
      </c>
      <c r="BE1595">
        <v>9.0299999999999994</v>
      </c>
      <c r="BF1595">
        <v>10.49</v>
      </c>
      <c r="BG1595">
        <v>14.5</v>
      </c>
      <c r="BH1595">
        <v>14.0437931034483</v>
      </c>
      <c r="BI1595">
        <v>8.36</v>
      </c>
      <c r="BJ1595">
        <v>9.11</v>
      </c>
      <c r="BK1595">
        <v>11.35</v>
      </c>
      <c r="BL1595">
        <v>10.469743589743601</v>
      </c>
    </row>
    <row r="1596" spans="1:64" x14ac:dyDescent="0.25">
      <c r="A1596" s="15" t="str">
        <f t="shared" si="48"/>
        <v>ALLL / Nonaccrual Loans--39629</v>
      </c>
      <c r="B1596" s="15" t="str">
        <f t="shared" si="49"/>
        <v>ALLL / Nonaccrual Loans</v>
      </c>
      <c r="C1596">
        <v>4</v>
      </c>
      <c r="D1596" s="22">
        <v>39629</v>
      </c>
      <c r="E1596">
        <v>74.645827803130402</v>
      </c>
      <c r="F1596">
        <v>138.12426621239001</v>
      </c>
      <c r="G1596">
        <v>452.90552729189102</v>
      </c>
      <c r="H1596">
        <v>2330.4285103627299</v>
      </c>
      <c r="I1596">
        <v>61.816250663834303</v>
      </c>
      <c r="J1596">
        <v>121.36563876651999</v>
      </c>
      <c r="K1596">
        <v>330.841121495327</v>
      </c>
      <c r="L1596">
        <v>622.78885519744404</v>
      </c>
      <c r="M1596">
        <v>65.619022626757598</v>
      </c>
      <c r="N1596">
        <v>138.374717832957</v>
      </c>
      <c r="O1596">
        <v>363.230574735</v>
      </c>
      <c r="P1596">
        <v>545.79790870308602</v>
      </c>
      <c r="Q1596">
        <v>89.339622641509393</v>
      </c>
      <c r="R1596">
        <v>161.49328859060401</v>
      </c>
      <c r="S1596">
        <v>266.57824933686999</v>
      </c>
      <c r="T1596">
        <v>195.857542726601</v>
      </c>
      <c r="U1596">
        <v>56.733647074159798</v>
      </c>
      <c r="V1596">
        <v>99.331611772382004</v>
      </c>
      <c r="W1596">
        <v>239.10560344827601</v>
      </c>
      <c r="X1596">
        <v>392.393606292779</v>
      </c>
      <c r="Y1596">
        <v>82.197018203975404</v>
      </c>
      <c r="Z1596">
        <v>184.8328768984</v>
      </c>
      <c r="AA1596">
        <v>836.23842853917404</v>
      </c>
      <c r="AB1596">
        <v>2495.3600382151099</v>
      </c>
      <c r="AC1596">
        <v>100.366625019522</v>
      </c>
      <c r="AD1596">
        <v>250.98039215686299</v>
      </c>
      <c r="AE1596">
        <v>893.81279746166103</v>
      </c>
      <c r="AF1596">
        <v>961.16642733056403</v>
      </c>
      <c r="AG1596">
        <v>100.837320574163</v>
      </c>
      <c r="AH1596">
        <v>189.16530278232401</v>
      </c>
      <c r="AI1596">
        <v>1300</v>
      </c>
      <c r="AJ1596">
        <v>2936.4325442784202</v>
      </c>
      <c r="AK1596">
        <v>49.188426252646401</v>
      </c>
      <c r="AL1596">
        <v>80.462457781241895</v>
      </c>
      <c r="AM1596">
        <v>156.35491606714601</v>
      </c>
      <c r="AN1596">
        <v>235.846138850166</v>
      </c>
      <c r="AO1596">
        <v>78.478927203065098</v>
      </c>
      <c r="AP1596">
        <v>166.03773584905699</v>
      </c>
      <c r="AQ1596">
        <v>644.19354838709705</v>
      </c>
      <c r="AR1596">
        <v>962.14599133006902</v>
      </c>
      <c r="AS1596">
        <v>56.754905328668002</v>
      </c>
      <c r="AT1596">
        <v>104.767879548306</v>
      </c>
      <c r="AU1596">
        <v>259.57778446224899</v>
      </c>
      <c r="AV1596">
        <v>555.61552645769098</v>
      </c>
      <c r="AW1596">
        <v>55.542467898835902</v>
      </c>
      <c r="AX1596">
        <v>117.79069767441899</v>
      </c>
      <c r="AY1596">
        <v>304.04319854547998</v>
      </c>
      <c r="AZ1596">
        <v>506.51159855105601</v>
      </c>
      <c r="BA1596">
        <v>59.861764005824902</v>
      </c>
      <c r="BB1596">
        <v>121.36563876651999</v>
      </c>
      <c r="BC1596">
        <v>285.67829066720401</v>
      </c>
      <c r="BD1596">
        <v>433.08108637827303</v>
      </c>
      <c r="BE1596">
        <v>71.437234687689497</v>
      </c>
      <c r="BF1596">
        <v>152.11864406779699</v>
      </c>
      <c r="BG1596">
        <v>354.319371727749</v>
      </c>
      <c r="BH1596">
        <v>1628.9474997070399</v>
      </c>
      <c r="BI1596">
        <v>43.450847925397497</v>
      </c>
      <c r="BJ1596">
        <v>75.182481751824795</v>
      </c>
      <c r="BK1596">
        <v>143.21093793333</v>
      </c>
      <c r="BL1596">
        <v>220.59566983400799</v>
      </c>
    </row>
    <row r="1597" spans="1:64" x14ac:dyDescent="0.25">
      <c r="A1597" s="15" t="str">
        <f t="shared" si="48"/>
        <v>[NCL + OREO] / [Total Loans + OREO]--39629</v>
      </c>
      <c r="B1597" s="15" t="str">
        <f t="shared" si="49"/>
        <v>[NCL + OREO] / [Total Loans + OREO]</v>
      </c>
      <c r="C1597">
        <v>5</v>
      </c>
      <c r="D1597" s="22">
        <v>39629</v>
      </c>
      <c r="E1597">
        <v>0.391031503263852</v>
      </c>
      <c r="F1597">
        <v>1.2533056372570399</v>
      </c>
      <c r="G1597">
        <v>2.3620905141674702</v>
      </c>
      <c r="H1597">
        <v>2.1706902206906702</v>
      </c>
      <c r="I1597">
        <v>0.56885782272456897</v>
      </c>
      <c r="J1597">
        <v>1.50375200265353</v>
      </c>
      <c r="K1597">
        <v>3.0674477631689698</v>
      </c>
      <c r="L1597">
        <v>2.2036827561749801</v>
      </c>
      <c r="M1597">
        <v>0.39185988147339301</v>
      </c>
      <c r="N1597">
        <v>1.1942700280819101</v>
      </c>
      <c r="O1597">
        <v>2.5543173365285399</v>
      </c>
      <c r="P1597">
        <v>1.8689530318513601</v>
      </c>
      <c r="Q1597">
        <v>1.12600630686992</v>
      </c>
      <c r="R1597">
        <v>2.1908068982625899</v>
      </c>
      <c r="S1597">
        <v>3.5198777652702402</v>
      </c>
      <c r="T1597">
        <v>2.7804506284092598</v>
      </c>
      <c r="U1597">
        <v>0.71629252823100598</v>
      </c>
      <c r="V1597">
        <v>1.90285385651471</v>
      </c>
      <c r="W1597">
        <v>3.5350755267383702</v>
      </c>
      <c r="X1597">
        <v>2.63906145637928</v>
      </c>
      <c r="Y1597">
        <v>0.47147067901213102</v>
      </c>
      <c r="Z1597">
        <v>1.3393507060707499</v>
      </c>
      <c r="AA1597">
        <v>2.22977214107447</v>
      </c>
      <c r="AB1597">
        <v>1.6976931566725399</v>
      </c>
      <c r="AC1597">
        <v>0.21666127849563699</v>
      </c>
      <c r="AD1597">
        <v>0.74667256720903996</v>
      </c>
      <c r="AE1597">
        <v>1.52899339896855</v>
      </c>
      <c r="AF1597">
        <v>1.25364724365066</v>
      </c>
      <c r="AG1597">
        <v>0.198641287347675</v>
      </c>
      <c r="AH1597">
        <v>0.80198747027534401</v>
      </c>
      <c r="AI1597">
        <v>1.9486236282117599</v>
      </c>
      <c r="AJ1597">
        <v>1.8409561041303499</v>
      </c>
      <c r="AK1597">
        <v>1.1327351596495701</v>
      </c>
      <c r="AL1597">
        <v>1.92345979427055</v>
      </c>
      <c r="AM1597">
        <v>3.17907546679033</v>
      </c>
      <c r="AN1597">
        <v>2.5593580380941101</v>
      </c>
      <c r="AO1597">
        <v>0.239715319664734</v>
      </c>
      <c r="AP1597">
        <v>1.0995623581329801</v>
      </c>
      <c r="AQ1597">
        <v>2.2460684523532999</v>
      </c>
      <c r="AR1597">
        <v>1.6758654052176001</v>
      </c>
      <c r="AS1597">
        <v>0.71218761018880805</v>
      </c>
      <c r="AT1597">
        <v>1.7745831746140199</v>
      </c>
      <c r="AU1597">
        <v>3.1718718331979598</v>
      </c>
      <c r="AV1597">
        <v>2.4289579124735998</v>
      </c>
      <c r="AW1597">
        <v>0.81154974264387003</v>
      </c>
      <c r="AX1597">
        <v>1.5131727088493601</v>
      </c>
      <c r="AY1597">
        <v>3.1517938075233798</v>
      </c>
      <c r="AZ1597">
        <v>2.2760158852244299</v>
      </c>
      <c r="BA1597">
        <v>0.64471355897775195</v>
      </c>
      <c r="BB1597">
        <v>1.62785647779749</v>
      </c>
      <c r="BC1597">
        <v>3.1739798653142199</v>
      </c>
      <c r="BD1597">
        <v>2.5157615159004298</v>
      </c>
      <c r="BE1597">
        <v>0.69607387674520405</v>
      </c>
      <c r="BF1597">
        <v>1.5485594911276099</v>
      </c>
      <c r="BG1597">
        <v>3.4444196585231799</v>
      </c>
      <c r="BH1597">
        <v>2.1823605553516399</v>
      </c>
      <c r="BI1597">
        <v>1.3975578947862399</v>
      </c>
      <c r="BJ1597">
        <v>2.8141024068303899</v>
      </c>
      <c r="BK1597">
        <v>5.0155760720722498</v>
      </c>
      <c r="BL1597">
        <v>3.7372698021006001</v>
      </c>
    </row>
    <row r="1598" spans="1:64" x14ac:dyDescent="0.25">
      <c r="A1598" s="15" t="str">
        <f t="shared" si="48"/>
        <v>[Noncurrent + Delinquent Loans] / [Capital + ALLL]--39629</v>
      </c>
      <c r="B1598" s="15" t="str">
        <f t="shared" si="49"/>
        <v>[Noncurrent + Delinquent Loans] / [Capital + ALLL]</v>
      </c>
      <c r="C1598">
        <v>6</v>
      </c>
      <c r="D1598" s="22">
        <v>39629</v>
      </c>
      <c r="E1598">
        <v>6.6685372240927796</v>
      </c>
      <c r="F1598">
        <v>14.828343788877399</v>
      </c>
      <c r="G1598">
        <v>21.756089794618699</v>
      </c>
      <c r="H1598">
        <v>16.816306043007799</v>
      </c>
      <c r="I1598">
        <v>7.2513703993735303</v>
      </c>
      <c r="J1598">
        <v>15.933826730518099</v>
      </c>
      <c r="K1598">
        <v>28.044669195111702</v>
      </c>
      <c r="L1598">
        <v>19.734759296563201</v>
      </c>
      <c r="M1598">
        <v>5.4618998971204498</v>
      </c>
      <c r="N1598">
        <v>12.8553275504086</v>
      </c>
      <c r="O1598">
        <v>23.995496490859601</v>
      </c>
      <c r="P1598">
        <v>17.363124043194301</v>
      </c>
      <c r="Q1598">
        <v>15.000990569909</v>
      </c>
      <c r="R1598">
        <v>19.5323351251605</v>
      </c>
      <c r="S1598">
        <v>22.086763051705201</v>
      </c>
      <c r="T1598">
        <v>19.445949840396</v>
      </c>
      <c r="U1598">
        <v>8.7810786353254002</v>
      </c>
      <c r="V1598">
        <v>18.297074519836499</v>
      </c>
      <c r="W1598">
        <v>32.338743082722601</v>
      </c>
      <c r="X1598">
        <v>23.015048094313201</v>
      </c>
      <c r="Y1598">
        <v>6.2740924357218004</v>
      </c>
      <c r="Z1598">
        <v>12.453490595173299</v>
      </c>
      <c r="AA1598">
        <v>27.348522430138701</v>
      </c>
      <c r="AB1598">
        <v>18.016495616592501</v>
      </c>
      <c r="AC1598">
        <v>3.9916674195539898</v>
      </c>
      <c r="AD1598">
        <v>11.0222886826022</v>
      </c>
      <c r="AE1598">
        <v>19.206632970901701</v>
      </c>
      <c r="AF1598">
        <v>13.7562523198552</v>
      </c>
      <c r="AG1598">
        <v>2.7104090365254101</v>
      </c>
      <c r="AH1598">
        <v>7.8338190657501299</v>
      </c>
      <c r="AI1598">
        <v>15.2435922923751</v>
      </c>
      <c r="AJ1598">
        <v>12.112305938500199</v>
      </c>
      <c r="AK1598">
        <v>11.9948565852347</v>
      </c>
      <c r="AL1598">
        <v>19.064030473426399</v>
      </c>
      <c r="AM1598">
        <v>30.6200487836714</v>
      </c>
      <c r="AN1598">
        <v>22.881109443284501</v>
      </c>
      <c r="AO1598">
        <v>4.2177014599583798</v>
      </c>
      <c r="AP1598">
        <v>12.0432569763883</v>
      </c>
      <c r="AQ1598">
        <v>23.662400073786799</v>
      </c>
      <c r="AR1598">
        <v>15.7009313692165</v>
      </c>
      <c r="AS1598">
        <v>8.7771426823845804</v>
      </c>
      <c r="AT1598">
        <v>17.210614444657001</v>
      </c>
      <c r="AU1598">
        <v>32.333038459782102</v>
      </c>
      <c r="AV1598">
        <v>22.968243832187301</v>
      </c>
      <c r="AW1598">
        <v>11.1108557992893</v>
      </c>
      <c r="AX1598">
        <v>19.8829268292683</v>
      </c>
      <c r="AY1598">
        <v>30.026299197031001</v>
      </c>
      <c r="AZ1598">
        <v>22.762700059496201</v>
      </c>
      <c r="BA1598">
        <v>7.54740814268294</v>
      </c>
      <c r="BB1598">
        <v>16.236043220813499</v>
      </c>
      <c r="BC1598">
        <v>31.185027443726501</v>
      </c>
      <c r="BD1598">
        <v>21.369346563234</v>
      </c>
      <c r="BE1598">
        <v>7.0427297980586303</v>
      </c>
      <c r="BF1598">
        <v>11.667476491369801</v>
      </c>
      <c r="BG1598">
        <v>23.525098288968199</v>
      </c>
      <c r="BH1598">
        <v>15.422391991805201</v>
      </c>
      <c r="BI1598">
        <v>11.458792032737</v>
      </c>
      <c r="BJ1598">
        <v>22.1168595732813</v>
      </c>
      <c r="BK1598">
        <v>39.348905839738798</v>
      </c>
      <c r="BL1598">
        <v>29.119529979788702</v>
      </c>
    </row>
    <row r="1599" spans="1:64" x14ac:dyDescent="0.25">
      <c r="A1599" s="15" t="str">
        <f t="shared" si="48"/>
        <v xml:space="preserve">  Ag [NCL+DQ] / [Capital + ALLL]--39629</v>
      </c>
      <c r="B1599" s="15" t="str">
        <f t="shared" si="49"/>
        <v xml:space="preserve">  Ag [NCL+DQ] / [Capital + ALLL]</v>
      </c>
      <c r="C1599">
        <v>7</v>
      </c>
      <c r="D1599" s="22">
        <v>39629</v>
      </c>
      <c r="E1599">
        <v>0</v>
      </c>
      <c r="F1599">
        <v>0</v>
      </c>
      <c r="G1599">
        <v>1.4978834255942699</v>
      </c>
      <c r="H1599">
        <v>1.39538740407618</v>
      </c>
      <c r="I1599">
        <v>0</v>
      </c>
      <c r="J1599">
        <v>0</v>
      </c>
      <c r="K1599">
        <v>1.18849272464734</v>
      </c>
      <c r="L1599">
        <v>1.3003346283991399</v>
      </c>
      <c r="M1599">
        <v>0</v>
      </c>
      <c r="N1599">
        <v>0</v>
      </c>
      <c r="O1599">
        <v>0.36958398447147001</v>
      </c>
      <c r="P1599">
        <v>0.75523010838093796</v>
      </c>
      <c r="Q1599">
        <v>0</v>
      </c>
      <c r="R1599">
        <v>0</v>
      </c>
      <c r="S1599">
        <v>0</v>
      </c>
      <c r="T1599">
        <v>1.27756498547226E-2</v>
      </c>
      <c r="U1599">
        <v>0</v>
      </c>
      <c r="V1599">
        <v>0</v>
      </c>
      <c r="W1599">
        <v>0.848351241892774</v>
      </c>
      <c r="X1599">
        <v>1.06831486985563</v>
      </c>
      <c r="Y1599">
        <v>0</v>
      </c>
      <c r="Z1599">
        <v>0</v>
      </c>
      <c r="AA1599">
        <v>1.01278425779215</v>
      </c>
      <c r="AB1599">
        <v>1.2673663770425201</v>
      </c>
      <c r="AC1599">
        <v>0</v>
      </c>
      <c r="AD1599">
        <v>0.55748080759098995</v>
      </c>
      <c r="AE1599">
        <v>3.6791315931310802</v>
      </c>
      <c r="AF1599">
        <v>2.6157655759136</v>
      </c>
      <c r="AG1599">
        <v>0</v>
      </c>
      <c r="AH1599">
        <v>0.17410101049541701</v>
      </c>
      <c r="AI1599">
        <v>2.3793381183475399</v>
      </c>
      <c r="AJ1599">
        <v>1.78321342216507</v>
      </c>
      <c r="AK1599">
        <v>0</v>
      </c>
      <c r="AL1599">
        <v>6.8728522336769807E-2</v>
      </c>
      <c r="AM1599">
        <v>1.0835975899281001</v>
      </c>
      <c r="AN1599">
        <v>1.6913453543686501</v>
      </c>
      <c r="AO1599">
        <v>0</v>
      </c>
      <c r="AP1599">
        <v>0.54777737609849897</v>
      </c>
      <c r="AQ1599">
        <v>3.71668280747358</v>
      </c>
      <c r="AR1599">
        <v>2.4252202462313699</v>
      </c>
      <c r="AS1599">
        <v>0</v>
      </c>
      <c r="AT1599">
        <v>0</v>
      </c>
      <c r="AU1599">
        <v>0.85942115285163101</v>
      </c>
      <c r="AV1599">
        <v>1.1529122704777699</v>
      </c>
      <c r="AW1599">
        <v>0</v>
      </c>
      <c r="AX1599">
        <v>0</v>
      </c>
      <c r="AY1599">
        <v>0.320605085292196</v>
      </c>
      <c r="AZ1599">
        <v>1.09832568589378</v>
      </c>
      <c r="BA1599">
        <v>0</v>
      </c>
      <c r="BB1599">
        <v>0</v>
      </c>
      <c r="BC1599">
        <v>0.138548877045302</v>
      </c>
      <c r="BD1599">
        <v>0.48723570413328599</v>
      </c>
      <c r="BE1599">
        <v>0</v>
      </c>
      <c r="BF1599">
        <v>4.57683262973567E-2</v>
      </c>
      <c r="BG1599">
        <v>0.70383234158346597</v>
      </c>
      <c r="BH1599">
        <v>0.58176310722736002</v>
      </c>
      <c r="BI1599">
        <v>0</v>
      </c>
      <c r="BJ1599">
        <v>0</v>
      </c>
      <c r="BK1599">
        <v>0</v>
      </c>
      <c r="BL1599">
        <v>0.378499913747816</v>
      </c>
    </row>
    <row r="1600" spans="1:64" x14ac:dyDescent="0.25">
      <c r="A1600" s="15" t="str">
        <f t="shared" si="48"/>
        <v xml:space="preserve">  CLD [NCL+DQ] / [Capital + ALLL]--39629</v>
      </c>
      <c r="B1600" s="15" t="str">
        <f t="shared" si="49"/>
        <v xml:space="preserve">  CLD [NCL+DQ] / [Capital + ALLL]</v>
      </c>
      <c r="C1600">
        <v>8</v>
      </c>
      <c r="D1600" s="22">
        <v>39629</v>
      </c>
      <c r="E1600">
        <v>0</v>
      </c>
      <c r="F1600">
        <v>2.4625579260784899E-2</v>
      </c>
      <c r="G1600">
        <v>4.6079687183981699</v>
      </c>
      <c r="H1600">
        <v>4.0706992738483301</v>
      </c>
      <c r="I1600">
        <v>0</v>
      </c>
      <c r="J1600">
        <v>0</v>
      </c>
      <c r="K1600">
        <v>4.9862877088008002</v>
      </c>
      <c r="L1600">
        <v>4.2255671895581397</v>
      </c>
      <c r="M1600">
        <v>0</v>
      </c>
      <c r="N1600">
        <v>5.0246275671219399E-2</v>
      </c>
      <c r="O1600">
        <v>4.6415201364860703</v>
      </c>
      <c r="P1600">
        <v>4.3116844228300097</v>
      </c>
      <c r="Q1600">
        <v>0</v>
      </c>
      <c r="R1600">
        <v>0</v>
      </c>
      <c r="S1600">
        <v>0.21880581716789599</v>
      </c>
      <c r="T1600">
        <v>0.49346470981415802</v>
      </c>
      <c r="U1600">
        <v>0</v>
      </c>
      <c r="V1600">
        <v>0.46887965497572198</v>
      </c>
      <c r="W1600">
        <v>7.54155568660968</v>
      </c>
      <c r="X1600">
        <v>5.6039571148045901</v>
      </c>
      <c r="Y1600">
        <v>0</v>
      </c>
      <c r="Z1600">
        <v>9.9193732990818198E-2</v>
      </c>
      <c r="AA1600">
        <v>5.2448313334519296</v>
      </c>
      <c r="AB1600">
        <v>4.8657374814803598</v>
      </c>
      <c r="AC1600">
        <v>0</v>
      </c>
      <c r="AD1600">
        <v>0</v>
      </c>
      <c r="AE1600">
        <v>0.729598131812074</v>
      </c>
      <c r="AF1600">
        <v>1.8168341154309999</v>
      </c>
      <c r="AG1600">
        <v>0</v>
      </c>
      <c r="AH1600">
        <v>0</v>
      </c>
      <c r="AI1600">
        <v>0.30434627093679101</v>
      </c>
      <c r="AJ1600">
        <v>2.5821665029391898</v>
      </c>
      <c r="AK1600">
        <v>0</v>
      </c>
      <c r="AL1600">
        <v>0.78570025535258303</v>
      </c>
      <c r="AM1600">
        <v>3.9764511310139499</v>
      </c>
      <c r="AN1600">
        <v>4.2631337351724801</v>
      </c>
      <c r="AO1600">
        <v>0</v>
      </c>
      <c r="AP1600">
        <v>0</v>
      </c>
      <c r="AQ1600">
        <v>0.47069880115650298</v>
      </c>
      <c r="AR1600">
        <v>2.1012851198657101</v>
      </c>
      <c r="AS1600">
        <v>0</v>
      </c>
      <c r="AT1600">
        <v>1.7060590894651499</v>
      </c>
      <c r="AU1600">
        <v>9.0297528441507602</v>
      </c>
      <c r="AV1600">
        <v>7.0079246461535796</v>
      </c>
      <c r="AW1600">
        <v>0</v>
      </c>
      <c r="AX1600">
        <v>0</v>
      </c>
      <c r="AY1600">
        <v>2.2810297424997299</v>
      </c>
      <c r="AZ1600">
        <v>2.3940165255399801</v>
      </c>
      <c r="BA1600">
        <v>0</v>
      </c>
      <c r="BB1600">
        <v>0</v>
      </c>
      <c r="BC1600">
        <v>5.5797229700220496</v>
      </c>
      <c r="BD1600">
        <v>4.6722687209706404</v>
      </c>
      <c r="BE1600">
        <v>0</v>
      </c>
      <c r="BF1600">
        <v>0</v>
      </c>
      <c r="BG1600">
        <v>3.6341875100018499</v>
      </c>
      <c r="BH1600">
        <v>2.3953321453776999</v>
      </c>
      <c r="BI1600">
        <v>0</v>
      </c>
      <c r="BJ1600">
        <v>4.7880383043064301</v>
      </c>
      <c r="BK1600">
        <v>15.762729499235499</v>
      </c>
      <c r="BL1600">
        <v>10.9044961646944</v>
      </c>
    </row>
    <row r="1601" spans="1:64" x14ac:dyDescent="0.25">
      <c r="A1601" s="15" t="str">
        <f t="shared" si="48"/>
        <v xml:space="preserve">  CRE [NCL+DQ] / [Capital + ALLL]--39629</v>
      </c>
      <c r="B1601" s="15" t="str">
        <f t="shared" si="49"/>
        <v xml:space="preserve">  CRE [NCL+DQ] / [Capital + ALLL]</v>
      </c>
      <c r="C1601">
        <v>9</v>
      </c>
      <c r="D1601" s="22">
        <v>39629</v>
      </c>
      <c r="E1601">
        <v>0.46255506607929497</v>
      </c>
      <c r="F1601">
        <v>4.54542366202159</v>
      </c>
      <c r="G1601">
        <v>11.2542764473275</v>
      </c>
      <c r="H1601">
        <v>8.0238258883356703</v>
      </c>
      <c r="I1601">
        <v>0</v>
      </c>
      <c r="J1601">
        <v>4.4341042835637099</v>
      </c>
      <c r="K1601">
        <v>12.637011043451301</v>
      </c>
      <c r="L1601">
        <v>8.8063414407766896</v>
      </c>
      <c r="M1601">
        <v>1.72047767340168E-2</v>
      </c>
      <c r="N1601">
        <v>3.3495496391144801</v>
      </c>
      <c r="O1601">
        <v>10.999644766470199</v>
      </c>
      <c r="P1601">
        <v>8.1921287119229298</v>
      </c>
      <c r="Q1601">
        <v>0.55866288166240397</v>
      </c>
      <c r="R1601">
        <v>4.8517236867699598</v>
      </c>
      <c r="S1601">
        <v>12.196147339915701</v>
      </c>
      <c r="T1601">
        <v>6.7870830302414102</v>
      </c>
      <c r="U1601">
        <v>0.71362142485207702</v>
      </c>
      <c r="V1601">
        <v>6.5859235010437596</v>
      </c>
      <c r="W1601">
        <v>16.162627602817501</v>
      </c>
      <c r="X1601">
        <v>11.245480148165701</v>
      </c>
      <c r="Y1601">
        <v>0.16642949378069199</v>
      </c>
      <c r="Z1601">
        <v>3.9092504514586599</v>
      </c>
      <c r="AA1601">
        <v>13.7638362157437</v>
      </c>
      <c r="AB1601">
        <v>9.1361117336549498</v>
      </c>
      <c r="AC1601">
        <v>0</v>
      </c>
      <c r="AD1601">
        <v>0.87639245154941403</v>
      </c>
      <c r="AE1601">
        <v>5.0334447491990701</v>
      </c>
      <c r="AF1601">
        <v>3.5551015423877801</v>
      </c>
      <c r="AG1601">
        <v>0</v>
      </c>
      <c r="AH1601">
        <v>0</v>
      </c>
      <c r="AI1601">
        <v>3.5041245683550502</v>
      </c>
      <c r="AJ1601">
        <v>4.2553131722803803</v>
      </c>
      <c r="AK1601">
        <v>2.2010329882283699</v>
      </c>
      <c r="AL1601">
        <v>6.4506148967437502</v>
      </c>
      <c r="AM1601">
        <v>13.6958895273922</v>
      </c>
      <c r="AN1601">
        <v>9.9018536373420698</v>
      </c>
      <c r="AO1601">
        <v>0</v>
      </c>
      <c r="AP1601">
        <v>1.03032348164692</v>
      </c>
      <c r="AQ1601">
        <v>6.8742686269968996</v>
      </c>
      <c r="AR1601">
        <v>5.1357254594601702</v>
      </c>
      <c r="AS1601">
        <v>1.4371671067679901</v>
      </c>
      <c r="AT1601">
        <v>7.3580262697829903</v>
      </c>
      <c r="AU1601">
        <v>19.295236494740401</v>
      </c>
      <c r="AV1601">
        <v>12.947138410286801</v>
      </c>
      <c r="AW1601">
        <v>0.91915178758501803</v>
      </c>
      <c r="AX1601">
        <v>4.7936165106791497</v>
      </c>
      <c r="AY1601">
        <v>11.2267930985559</v>
      </c>
      <c r="AZ1601">
        <v>7.15252080787727</v>
      </c>
      <c r="BA1601">
        <v>0</v>
      </c>
      <c r="BB1601">
        <v>4.6030177292845904</v>
      </c>
      <c r="BC1601">
        <v>10.704984558243799</v>
      </c>
      <c r="BD1601">
        <v>8.9871786396375093</v>
      </c>
      <c r="BE1601">
        <v>0</v>
      </c>
      <c r="BF1601">
        <v>4.3325291460663697</v>
      </c>
      <c r="BG1601">
        <v>11.034595127325</v>
      </c>
      <c r="BH1601">
        <v>6.8812934053506796</v>
      </c>
      <c r="BI1601">
        <v>2.4661616739997898</v>
      </c>
      <c r="BJ1601">
        <v>11.1308993766696</v>
      </c>
      <c r="BK1601">
        <v>22.763069353222001</v>
      </c>
      <c r="BL1601">
        <v>18.113771913553599</v>
      </c>
    </row>
    <row r="1602" spans="1:64" x14ac:dyDescent="0.25">
      <c r="A1602" s="15" t="str">
        <f t="shared" si="48"/>
        <v xml:space="preserve">  Res RE [NCL+DQ] / [Capital + ALLL]--39629</v>
      </c>
      <c r="B1602" s="15" t="str">
        <f t="shared" si="49"/>
        <v xml:space="preserve">  Res RE [NCL+DQ] / [Capital + ALLL]</v>
      </c>
      <c r="C1602">
        <v>10</v>
      </c>
      <c r="D1602" s="22">
        <v>39629</v>
      </c>
      <c r="E1602">
        <v>0.166499938333356</v>
      </c>
      <c r="F1602">
        <v>1.2983500135244801</v>
      </c>
      <c r="G1602">
        <v>3.37061668681983</v>
      </c>
      <c r="H1602">
        <v>2.4371575461067398</v>
      </c>
      <c r="I1602">
        <v>5.2192066805845497E-2</v>
      </c>
      <c r="J1602">
        <v>1.3937867338371099</v>
      </c>
      <c r="K1602">
        <v>4.6524486571879899</v>
      </c>
      <c r="L1602">
        <v>3.21428706671179</v>
      </c>
      <c r="M1602">
        <v>0.188399831352456</v>
      </c>
      <c r="N1602">
        <v>1.93617138860083</v>
      </c>
      <c r="O1602">
        <v>5.1979829887147204</v>
      </c>
      <c r="P1602">
        <v>3.6389219198255902</v>
      </c>
      <c r="Q1602">
        <v>5.2153328991674801</v>
      </c>
      <c r="R1602">
        <v>6.5330599681142596</v>
      </c>
      <c r="S1602">
        <v>11.0854668227747</v>
      </c>
      <c r="T1602">
        <v>7.9623651654212102</v>
      </c>
      <c r="U1602">
        <v>0.217079826663967</v>
      </c>
      <c r="V1602">
        <v>1.9459319017893899</v>
      </c>
      <c r="W1602">
        <v>5.6059170622006498</v>
      </c>
      <c r="X1602">
        <v>3.7078176115082901</v>
      </c>
      <c r="Y1602">
        <v>0</v>
      </c>
      <c r="Z1602">
        <v>1.2374061802691201</v>
      </c>
      <c r="AA1602">
        <v>3.5111340810076301</v>
      </c>
      <c r="AB1602">
        <v>2.6459677936822801</v>
      </c>
      <c r="AC1602">
        <v>0</v>
      </c>
      <c r="AD1602">
        <v>0.44053300535930701</v>
      </c>
      <c r="AE1602">
        <v>1.0933590761532599</v>
      </c>
      <c r="AF1602">
        <v>0.92859768056671199</v>
      </c>
      <c r="AG1602">
        <v>0</v>
      </c>
      <c r="AH1602">
        <v>0</v>
      </c>
      <c r="AI1602">
        <v>0.81968816946504697</v>
      </c>
      <c r="AJ1602">
        <v>0.95116164807583303</v>
      </c>
      <c r="AK1602">
        <v>1.97503259089322</v>
      </c>
      <c r="AL1602">
        <v>5.1768740223799803</v>
      </c>
      <c r="AM1602">
        <v>9.3348057387294698</v>
      </c>
      <c r="AN1602">
        <v>6.7702388322741998</v>
      </c>
      <c r="AO1602">
        <v>0</v>
      </c>
      <c r="AP1602">
        <v>0.72959589331027996</v>
      </c>
      <c r="AQ1602">
        <v>2.8668037476512902</v>
      </c>
      <c r="AR1602">
        <v>2.0313863780547501</v>
      </c>
      <c r="AS1602">
        <v>8.9236628672619805E-2</v>
      </c>
      <c r="AT1602">
        <v>1.3844199558038699</v>
      </c>
      <c r="AU1602">
        <v>4.13889324511086</v>
      </c>
      <c r="AV1602">
        <v>2.8622342614497298</v>
      </c>
      <c r="AW1602">
        <v>2.7532060973388699</v>
      </c>
      <c r="AX1602">
        <v>6.4375987361769296</v>
      </c>
      <c r="AY1602">
        <v>11.2010799114483</v>
      </c>
      <c r="AZ1602">
        <v>7.9804391069381797</v>
      </c>
      <c r="BA1602">
        <v>0</v>
      </c>
      <c r="BB1602">
        <v>1.0073804123821599</v>
      </c>
      <c r="BC1602">
        <v>3.7132031628503701</v>
      </c>
      <c r="BD1602">
        <v>2.3966916440445201</v>
      </c>
      <c r="BE1602">
        <v>0</v>
      </c>
      <c r="BF1602">
        <v>1.1278542203945201</v>
      </c>
      <c r="BG1602">
        <v>3.6123263764373998</v>
      </c>
      <c r="BH1602">
        <v>2.4789472399257999</v>
      </c>
      <c r="BI1602">
        <v>0</v>
      </c>
      <c r="BJ1602">
        <v>1.8942757355117501</v>
      </c>
      <c r="BK1602">
        <v>6.3319586797277498</v>
      </c>
      <c r="BL1602">
        <v>3.8450526436305701</v>
      </c>
    </row>
    <row r="1603" spans="1:64" x14ac:dyDescent="0.25">
      <c r="A1603" s="15" t="str">
        <f t="shared" ref="A1603:A1666" si="50">B1603&amp;"--"&amp;D1603</f>
        <v xml:space="preserve">  C&amp;I [NCL+DQ] / [Capital + ALLL]--39629</v>
      </c>
      <c r="B1603" s="15" t="str">
        <f t="shared" ref="B1603:B1666" si="51">VLOOKUP(C1603,labels,2,FALSE)</f>
        <v xml:space="preserve">  C&amp;I [NCL+DQ] / [Capital + ALLL]</v>
      </c>
      <c r="C1603">
        <v>11</v>
      </c>
      <c r="D1603" s="22">
        <v>39629</v>
      </c>
      <c r="E1603">
        <v>0.39206900414472901</v>
      </c>
      <c r="F1603">
        <v>1.5870616686819801</v>
      </c>
      <c r="G1603">
        <v>4.3846913293454897</v>
      </c>
      <c r="H1603">
        <v>3.4332788595321699</v>
      </c>
      <c r="I1603">
        <v>0.39446206203109302</v>
      </c>
      <c r="J1603">
        <v>1.86920011176964</v>
      </c>
      <c r="K1603">
        <v>5.0764580369843504</v>
      </c>
      <c r="L1603">
        <v>3.6943360524239699</v>
      </c>
      <c r="M1603">
        <v>7.9024333062830396E-2</v>
      </c>
      <c r="N1603">
        <v>0.93801122757100197</v>
      </c>
      <c r="O1603">
        <v>2.9780369925755399</v>
      </c>
      <c r="P1603">
        <v>2.2820259661002802</v>
      </c>
      <c r="Q1603">
        <v>0.22143901523876799</v>
      </c>
      <c r="R1603">
        <v>2.7697141943720198</v>
      </c>
      <c r="S1603">
        <v>3.5904443540979698</v>
      </c>
      <c r="T1603">
        <v>2.89262155619882</v>
      </c>
      <c r="U1603">
        <v>0.50983936205649305</v>
      </c>
      <c r="V1603">
        <v>2.2058465878690598</v>
      </c>
      <c r="W1603">
        <v>6.1587901079859098</v>
      </c>
      <c r="X1603">
        <v>4.1492538693571097</v>
      </c>
      <c r="Y1603">
        <v>0.39661291423767903</v>
      </c>
      <c r="Z1603">
        <v>1.6422594142259399</v>
      </c>
      <c r="AA1603">
        <v>3.8563669522922801</v>
      </c>
      <c r="AB1603">
        <v>3.54732071246772</v>
      </c>
      <c r="AC1603">
        <v>0.34179088396109603</v>
      </c>
      <c r="AD1603">
        <v>1.6329120564234401</v>
      </c>
      <c r="AE1603">
        <v>5.6072150938223304</v>
      </c>
      <c r="AF1603">
        <v>4.3584084791656599</v>
      </c>
      <c r="AG1603">
        <v>0</v>
      </c>
      <c r="AH1603">
        <v>0.83928559327605801</v>
      </c>
      <c r="AI1603">
        <v>2.98245483666095</v>
      </c>
      <c r="AJ1603">
        <v>2.5721330305991201</v>
      </c>
      <c r="AK1603">
        <v>0.60971817009445495</v>
      </c>
      <c r="AL1603">
        <v>1.68239417632785</v>
      </c>
      <c r="AM1603">
        <v>3.27329225791481</v>
      </c>
      <c r="AN1603">
        <v>3.0005627524649601</v>
      </c>
      <c r="AO1603">
        <v>0.243186681611195</v>
      </c>
      <c r="AP1603">
        <v>1.6429588220337701</v>
      </c>
      <c r="AQ1603">
        <v>4.8337745854040604</v>
      </c>
      <c r="AR1603">
        <v>3.4620319823880501</v>
      </c>
      <c r="AS1603">
        <v>0.62956864036883298</v>
      </c>
      <c r="AT1603">
        <v>1.9081806036362701</v>
      </c>
      <c r="AU1603">
        <v>4.6039487711525702</v>
      </c>
      <c r="AV1603">
        <v>3.73730963869192</v>
      </c>
      <c r="AW1603">
        <v>0.69909418633010201</v>
      </c>
      <c r="AX1603">
        <v>2.0264229661269502</v>
      </c>
      <c r="AY1603">
        <v>4.5379670914366299</v>
      </c>
      <c r="AZ1603">
        <v>4.0208346349223598</v>
      </c>
      <c r="BA1603">
        <v>1.14327263699578</v>
      </c>
      <c r="BB1603">
        <v>3.8276636469184799</v>
      </c>
      <c r="BC1603">
        <v>10.937497053922099</v>
      </c>
      <c r="BD1603">
        <v>7.1573426937871503</v>
      </c>
      <c r="BE1603">
        <v>9.7114419132752802E-2</v>
      </c>
      <c r="BF1603">
        <v>1.24125407428307</v>
      </c>
      <c r="BG1603">
        <v>5.24669551240759</v>
      </c>
      <c r="BH1603">
        <v>2.9364188098367201</v>
      </c>
      <c r="BI1603">
        <v>0.792926313585818</v>
      </c>
      <c r="BJ1603">
        <v>2.7547869054972201</v>
      </c>
      <c r="BK1603">
        <v>6.8686436423749599</v>
      </c>
      <c r="BL1603">
        <v>4.6271519161868602</v>
      </c>
    </row>
    <row r="1604" spans="1:64" x14ac:dyDescent="0.25">
      <c r="A1604" s="15" t="str">
        <f t="shared" si="50"/>
        <v xml:space="preserve">  Ind [NCL+DQ] / [Capital + ALLL]--39629</v>
      </c>
      <c r="B1604" s="15" t="str">
        <f t="shared" si="51"/>
        <v xml:space="preserve">  Ind [NCL+DQ] / [Capital + ALLL]</v>
      </c>
      <c r="C1604">
        <v>12</v>
      </c>
      <c r="D1604" s="22">
        <v>39629</v>
      </c>
      <c r="E1604">
        <v>0.19789734075448401</v>
      </c>
      <c r="F1604">
        <v>0.57841216531392903</v>
      </c>
      <c r="G1604">
        <v>1.1688552639716301</v>
      </c>
      <c r="H1604">
        <v>0.97934005011534297</v>
      </c>
      <c r="I1604">
        <v>0.15311004784689</v>
      </c>
      <c r="J1604">
        <v>0.60793633248590695</v>
      </c>
      <c r="K1604">
        <v>1.54482660653089</v>
      </c>
      <c r="L1604">
        <v>1.13939718320872</v>
      </c>
      <c r="M1604">
        <v>5.1236092580730502E-2</v>
      </c>
      <c r="N1604">
        <v>0.428870413392621</v>
      </c>
      <c r="O1604">
        <v>1.3407244879701901</v>
      </c>
      <c r="P1604">
        <v>1.05766408641307</v>
      </c>
      <c r="Q1604">
        <v>0.47485771784770803</v>
      </c>
      <c r="R1604">
        <v>1.15080851197444</v>
      </c>
      <c r="S1604">
        <v>2.1882381371584398</v>
      </c>
      <c r="T1604">
        <v>1.6892569514065701</v>
      </c>
      <c r="U1604">
        <v>0.13630391665933</v>
      </c>
      <c r="V1604">
        <v>0.56515031918870595</v>
      </c>
      <c r="W1604">
        <v>1.56961714169864</v>
      </c>
      <c r="X1604">
        <v>1.08700003260364</v>
      </c>
      <c r="Y1604">
        <v>0.24387815736620799</v>
      </c>
      <c r="Z1604">
        <v>0.70440907905035199</v>
      </c>
      <c r="AA1604">
        <v>1.4974398846935599</v>
      </c>
      <c r="AB1604">
        <v>1.0969426427659299</v>
      </c>
      <c r="AC1604">
        <v>0.26110258270606101</v>
      </c>
      <c r="AD1604">
        <v>0.70449300361323297</v>
      </c>
      <c r="AE1604">
        <v>1.71291348841102</v>
      </c>
      <c r="AF1604">
        <v>1.5541304894381001</v>
      </c>
      <c r="AG1604">
        <v>8.4661127028090602E-2</v>
      </c>
      <c r="AH1604">
        <v>0.42590650026010601</v>
      </c>
      <c r="AI1604">
        <v>1.5341899582785401</v>
      </c>
      <c r="AJ1604">
        <v>1.7271141591311601</v>
      </c>
      <c r="AK1604">
        <v>0.215597033412468</v>
      </c>
      <c r="AL1604">
        <v>0.76370289835856897</v>
      </c>
      <c r="AM1604">
        <v>1.3636915868864099</v>
      </c>
      <c r="AN1604">
        <v>1.1120555467611499</v>
      </c>
      <c r="AO1604">
        <v>0.24288407574340601</v>
      </c>
      <c r="AP1604">
        <v>0.66413296343286499</v>
      </c>
      <c r="AQ1604">
        <v>1.7281819184398901</v>
      </c>
      <c r="AR1604">
        <v>1.19015721850641</v>
      </c>
      <c r="AS1604">
        <v>0.109492649205743</v>
      </c>
      <c r="AT1604">
        <v>0.418619672984201</v>
      </c>
      <c r="AU1604">
        <v>1.1750332917563</v>
      </c>
      <c r="AV1604">
        <v>0.86610658733795698</v>
      </c>
      <c r="AW1604">
        <v>0.46606958777325802</v>
      </c>
      <c r="AX1604">
        <v>1.1622131717492801</v>
      </c>
      <c r="AY1604">
        <v>2.2990545725885601</v>
      </c>
      <c r="AZ1604">
        <v>1.72390233050986</v>
      </c>
      <c r="BA1604">
        <v>0.10567889129544</v>
      </c>
      <c r="BB1604">
        <v>0.54746473688115305</v>
      </c>
      <c r="BC1604">
        <v>1.35742496504962</v>
      </c>
      <c r="BD1604">
        <v>1.2089435793990699</v>
      </c>
      <c r="BE1604">
        <v>0.153986803700359</v>
      </c>
      <c r="BF1604">
        <v>0.59435075627299105</v>
      </c>
      <c r="BG1604">
        <v>1.6453186024700499</v>
      </c>
      <c r="BH1604">
        <v>1.8556888399348499</v>
      </c>
      <c r="BI1604">
        <v>1.7470546914074101E-2</v>
      </c>
      <c r="BJ1604">
        <v>0.15879017013232499</v>
      </c>
      <c r="BK1604">
        <v>0.694821268970363</v>
      </c>
      <c r="BL1604">
        <v>0.68968619113097496</v>
      </c>
    </row>
    <row r="1605" spans="1:64" x14ac:dyDescent="0.25">
      <c r="A1605" s="15" t="str">
        <f t="shared" si="50"/>
        <v xml:space="preserve">  OREO / [Capital + ALLL]--39629</v>
      </c>
      <c r="B1605" s="15" t="str">
        <f t="shared" si="51"/>
        <v xml:space="preserve">  OREO / [Capital + ALLL]</v>
      </c>
      <c r="C1605">
        <v>13</v>
      </c>
      <c r="D1605" s="22">
        <v>39629</v>
      </c>
      <c r="E1605">
        <v>0</v>
      </c>
      <c r="F1605">
        <v>0.19794989472091601</v>
      </c>
      <c r="G1605">
        <v>2.2137332131163099</v>
      </c>
      <c r="H1605">
        <v>1.4100516695968499</v>
      </c>
      <c r="I1605">
        <v>0</v>
      </c>
      <c r="J1605">
        <v>0.19794989472091601</v>
      </c>
      <c r="K1605">
        <v>3.0746418979409098</v>
      </c>
      <c r="L1605">
        <v>2.7407434889611402</v>
      </c>
      <c r="M1605">
        <v>0</v>
      </c>
      <c r="N1605">
        <v>0.294557988900706</v>
      </c>
      <c r="O1605">
        <v>2.6269145250071499</v>
      </c>
      <c r="P1605">
        <v>2.3147528495610699</v>
      </c>
      <c r="Q1605">
        <v>0.70980012327199105</v>
      </c>
      <c r="R1605">
        <v>2.3777562060388102</v>
      </c>
      <c r="S1605">
        <v>5.1372811136333301</v>
      </c>
      <c r="T1605">
        <v>3.7827121274833</v>
      </c>
      <c r="U1605">
        <v>0</v>
      </c>
      <c r="V1605">
        <v>0.73473281915273703</v>
      </c>
      <c r="W1605">
        <v>4.7601012600018002</v>
      </c>
      <c r="X1605">
        <v>3.7790119915689599</v>
      </c>
      <c r="Y1605">
        <v>0</v>
      </c>
      <c r="Z1605">
        <v>0</v>
      </c>
      <c r="AA1605">
        <v>1.5042521701525899</v>
      </c>
      <c r="AB1605">
        <v>1.6364710917106999</v>
      </c>
      <c r="AC1605">
        <v>0</v>
      </c>
      <c r="AD1605">
        <v>0</v>
      </c>
      <c r="AE1605">
        <v>0.25066867795626802</v>
      </c>
      <c r="AF1605">
        <v>1.23853370484673</v>
      </c>
      <c r="AG1605">
        <v>0</v>
      </c>
      <c r="AH1605">
        <v>0</v>
      </c>
      <c r="AI1605">
        <v>0.64271667131197197</v>
      </c>
      <c r="AJ1605">
        <v>1.51327494684162</v>
      </c>
      <c r="AK1605">
        <v>0</v>
      </c>
      <c r="AL1605">
        <v>1.1842487648939299</v>
      </c>
      <c r="AM1605">
        <v>3.5796904734930202</v>
      </c>
      <c r="AN1605">
        <v>2.3209644347122498</v>
      </c>
      <c r="AO1605">
        <v>0</v>
      </c>
      <c r="AP1605">
        <v>0</v>
      </c>
      <c r="AQ1605">
        <v>1.1794365311917601</v>
      </c>
      <c r="AR1605">
        <v>1.52128560277601</v>
      </c>
      <c r="AS1605">
        <v>0</v>
      </c>
      <c r="AT1605">
        <v>0.61281290376620601</v>
      </c>
      <c r="AU1605">
        <v>4.5222489979442004</v>
      </c>
      <c r="AV1605">
        <v>3.3064597197651402</v>
      </c>
      <c r="AW1605">
        <v>0</v>
      </c>
      <c r="AX1605">
        <v>1.1280690112806899</v>
      </c>
      <c r="AY1605">
        <v>4.3095274863478803</v>
      </c>
      <c r="AZ1605">
        <v>3.3616197781749602</v>
      </c>
      <c r="BA1605">
        <v>0</v>
      </c>
      <c r="BB1605">
        <v>0.12143864001789401</v>
      </c>
      <c r="BC1605">
        <v>4.2379645551782996</v>
      </c>
      <c r="BD1605">
        <v>3.0446790931705601</v>
      </c>
      <c r="BE1605">
        <v>0</v>
      </c>
      <c r="BF1605">
        <v>0.225855649869277</v>
      </c>
      <c r="BG1605">
        <v>2.6946002761517902</v>
      </c>
      <c r="BH1605">
        <v>2.0742788227265399</v>
      </c>
      <c r="BI1605">
        <v>0</v>
      </c>
      <c r="BJ1605">
        <v>2.57818144287336</v>
      </c>
      <c r="BK1605">
        <v>7.0649195711642196</v>
      </c>
      <c r="BL1605">
        <v>5.0487716046795299</v>
      </c>
    </row>
    <row r="1606" spans="1:64" x14ac:dyDescent="0.25">
      <c r="A1606" s="15" t="str">
        <f t="shared" si="50"/>
        <v>ROAA--39629</v>
      </c>
      <c r="B1606" s="15" t="str">
        <f t="shared" si="51"/>
        <v>ROAA</v>
      </c>
      <c r="C1606">
        <v>14</v>
      </c>
      <c r="D1606" s="22">
        <v>39629</v>
      </c>
      <c r="E1606">
        <v>0.97</v>
      </c>
      <c r="F1606">
        <v>1.32</v>
      </c>
      <c r="G1606">
        <v>1.7</v>
      </c>
      <c r="H1606">
        <v>0.880470588235294</v>
      </c>
      <c r="I1606">
        <v>0.54</v>
      </c>
      <c r="J1606">
        <v>1.05</v>
      </c>
      <c r="K1606">
        <v>1.49</v>
      </c>
      <c r="L1606">
        <v>0.94948299319727902</v>
      </c>
      <c r="M1606">
        <v>0.38</v>
      </c>
      <c r="N1606">
        <v>0.88</v>
      </c>
      <c r="O1606">
        <v>1.32</v>
      </c>
      <c r="P1606">
        <v>0.64628648342306605</v>
      </c>
      <c r="Q1606">
        <v>0.87</v>
      </c>
      <c r="R1606">
        <v>1.0449999999999999</v>
      </c>
      <c r="S1606">
        <v>1.3174999999999999</v>
      </c>
      <c r="T1606">
        <v>1.08045454545455</v>
      </c>
      <c r="U1606">
        <v>0.38250000000000001</v>
      </c>
      <c r="V1606">
        <v>0.95499999999999996</v>
      </c>
      <c r="W1606">
        <v>1.48</v>
      </c>
      <c r="X1606">
        <v>0.84874384236453204</v>
      </c>
      <c r="Y1606">
        <v>0.83499999999999996</v>
      </c>
      <c r="Z1606">
        <v>1.37</v>
      </c>
      <c r="AA1606">
        <v>1.71</v>
      </c>
      <c r="AB1606">
        <v>1.272</v>
      </c>
      <c r="AC1606">
        <v>0.6875</v>
      </c>
      <c r="AD1606">
        <v>1.095</v>
      </c>
      <c r="AE1606">
        <v>1.4575</v>
      </c>
      <c r="AF1606">
        <v>0.82382978723404299</v>
      </c>
      <c r="AG1606">
        <v>0.73499999999999999</v>
      </c>
      <c r="AH1606">
        <v>1.125</v>
      </c>
      <c r="AI1606">
        <v>1.4924999999999999</v>
      </c>
      <c r="AJ1606">
        <v>1.04416666666667</v>
      </c>
      <c r="AK1606">
        <v>0.52500000000000002</v>
      </c>
      <c r="AL1606">
        <v>1.04</v>
      </c>
      <c r="AM1606">
        <v>1.54</v>
      </c>
      <c r="AN1606">
        <v>0.87474576271186399</v>
      </c>
      <c r="AO1606">
        <v>0.74</v>
      </c>
      <c r="AP1606">
        <v>1.1850000000000001</v>
      </c>
      <c r="AQ1606">
        <v>1.56</v>
      </c>
      <c r="AR1606">
        <v>1.14762345679012</v>
      </c>
      <c r="AS1606">
        <v>0.46750000000000003</v>
      </c>
      <c r="AT1606">
        <v>0.95499999999999996</v>
      </c>
      <c r="AU1606">
        <v>1.38</v>
      </c>
      <c r="AV1606">
        <v>0.85696132596685104</v>
      </c>
      <c r="AW1606">
        <v>0.56000000000000005</v>
      </c>
      <c r="AX1606">
        <v>1.04</v>
      </c>
      <c r="AY1606">
        <v>1.54</v>
      </c>
      <c r="AZ1606">
        <v>1.0824183006535899</v>
      </c>
      <c r="BA1606">
        <v>0.32</v>
      </c>
      <c r="BB1606">
        <v>0.84499999999999997</v>
      </c>
      <c r="BC1606">
        <v>1.3674999999999999</v>
      </c>
      <c r="BD1606">
        <v>0.64798387096774201</v>
      </c>
      <c r="BE1606">
        <v>0.74250000000000005</v>
      </c>
      <c r="BF1606">
        <v>1.165</v>
      </c>
      <c r="BG1606">
        <v>1.69</v>
      </c>
      <c r="BH1606">
        <v>1.29862068965517</v>
      </c>
      <c r="BI1606">
        <v>-0.28999999999999998</v>
      </c>
      <c r="BJ1606">
        <v>0.49</v>
      </c>
      <c r="BK1606">
        <v>1.05</v>
      </c>
      <c r="BL1606">
        <v>0.23059829059829101</v>
      </c>
    </row>
    <row r="1607" spans="1:64" x14ac:dyDescent="0.25">
      <c r="A1607" s="15" t="str">
        <f t="shared" si="50"/>
        <v>NIM--39629</v>
      </c>
      <c r="B1607" s="15" t="str">
        <f t="shared" si="51"/>
        <v>NIM</v>
      </c>
      <c r="C1607">
        <v>15</v>
      </c>
      <c r="D1607" s="22">
        <v>39629</v>
      </c>
      <c r="E1607">
        <v>3.96</v>
      </c>
      <c r="F1607">
        <v>4.3099999999999996</v>
      </c>
      <c r="G1607">
        <v>4.84</v>
      </c>
      <c r="H1607">
        <v>4.3929411764705897</v>
      </c>
      <c r="I1607">
        <v>3.69</v>
      </c>
      <c r="J1607">
        <v>4.09</v>
      </c>
      <c r="K1607">
        <v>4.55</v>
      </c>
      <c r="L1607">
        <v>4.1273741496598602</v>
      </c>
      <c r="M1607">
        <v>3.41</v>
      </c>
      <c r="N1607">
        <v>3.89</v>
      </c>
      <c r="O1607">
        <v>4.37</v>
      </c>
      <c r="P1607">
        <v>3.8976264701714598</v>
      </c>
      <c r="Q1607">
        <v>4.1349999999999998</v>
      </c>
      <c r="R1607">
        <v>4.2699999999999996</v>
      </c>
      <c r="S1607">
        <v>4.5324999999999998</v>
      </c>
      <c r="T1607">
        <v>4.30772727272727</v>
      </c>
      <c r="U1607">
        <v>3.6425000000000001</v>
      </c>
      <c r="V1607">
        <v>4.0750000000000002</v>
      </c>
      <c r="W1607">
        <v>4.54</v>
      </c>
      <c r="X1607">
        <v>4.0735221674876803</v>
      </c>
      <c r="Y1607">
        <v>4.1050000000000004</v>
      </c>
      <c r="Z1607">
        <v>4.8099999999999996</v>
      </c>
      <c r="AA1607">
        <v>5.21</v>
      </c>
      <c r="AB1607">
        <v>4.7706666666666697</v>
      </c>
      <c r="AC1607">
        <v>3.67</v>
      </c>
      <c r="AD1607">
        <v>3.96</v>
      </c>
      <c r="AE1607">
        <v>4.2125000000000004</v>
      </c>
      <c r="AF1607">
        <v>3.9113829787233998</v>
      </c>
      <c r="AG1607">
        <v>3.6749999999999998</v>
      </c>
      <c r="AH1607">
        <v>4.09</v>
      </c>
      <c r="AI1607">
        <v>4.59</v>
      </c>
      <c r="AJ1607">
        <v>4.5076190476190501</v>
      </c>
      <c r="AK1607">
        <v>3.5449999999999999</v>
      </c>
      <c r="AL1607">
        <v>4.0199999999999996</v>
      </c>
      <c r="AM1607">
        <v>4.21</v>
      </c>
      <c r="AN1607">
        <v>3.9666101694915299</v>
      </c>
      <c r="AO1607">
        <v>3.71</v>
      </c>
      <c r="AP1607">
        <v>4.0549999999999997</v>
      </c>
      <c r="AQ1607">
        <v>4.5075000000000003</v>
      </c>
      <c r="AR1607">
        <v>4.0920987654320999</v>
      </c>
      <c r="AS1607">
        <v>3.71</v>
      </c>
      <c r="AT1607">
        <v>4.0999999999999996</v>
      </c>
      <c r="AU1607">
        <v>4.54</v>
      </c>
      <c r="AV1607">
        <v>4.11234806629834</v>
      </c>
      <c r="AW1607">
        <v>3.665</v>
      </c>
      <c r="AX1607">
        <v>4.16</v>
      </c>
      <c r="AY1607">
        <v>4.5999999999999996</v>
      </c>
      <c r="AZ1607">
        <v>4.16771241830065</v>
      </c>
      <c r="BA1607">
        <v>3.5750000000000002</v>
      </c>
      <c r="BB1607">
        <v>4.09</v>
      </c>
      <c r="BC1607">
        <v>4.6074999999999999</v>
      </c>
      <c r="BD1607">
        <v>4.125</v>
      </c>
      <c r="BE1607">
        <v>3.7250000000000001</v>
      </c>
      <c r="BF1607">
        <v>4.2300000000000004</v>
      </c>
      <c r="BG1607">
        <v>4.7949999999999999</v>
      </c>
      <c r="BH1607">
        <v>4.8112068965517203</v>
      </c>
      <c r="BI1607">
        <v>3.54</v>
      </c>
      <c r="BJ1607">
        <v>3.96</v>
      </c>
      <c r="BK1607">
        <v>4.37</v>
      </c>
      <c r="BL1607">
        <v>3.9645299145299102</v>
      </c>
    </row>
    <row r="1608" spans="1:64" x14ac:dyDescent="0.25">
      <c r="A1608" s="15" t="str">
        <f t="shared" si="50"/>
        <v>Provisions / Avg Assets--39629</v>
      </c>
      <c r="B1608" s="15" t="str">
        <f t="shared" si="51"/>
        <v>Provisions / Avg Assets</v>
      </c>
      <c r="C1608">
        <v>16</v>
      </c>
      <c r="D1608" s="22">
        <v>39629</v>
      </c>
      <c r="E1608">
        <v>0.02</v>
      </c>
      <c r="F1608">
        <v>0.12</v>
      </c>
      <c r="G1608">
        <v>0.34</v>
      </c>
      <c r="H1608">
        <v>0.628352941176471</v>
      </c>
      <c r="I1608">
        <v>0.01</v>
      </c>
      <c r="J1608">
        <v>0.12</v>
      </c>
      <c r="K1608">
        <v>0.33</v>
      </c>
      <c r="L1608">
        <v>0.29957823129251698</v>
      </c>
      <c r="M1608">
        <v>0.03</v>
      </c>
      <c r="N1608">
        <v>0.16</v>
      </c>
      <c r="O1608">
        <v>0.41</v>
      </c>
      <c r="P1608">
        <v>0.35673703598753198</v>
      </c>
      <c r="Q1608">
        <v>0.12</v>
      </c>
      <c r="R1608">
        <v>0.16500000000000001</v>
      </c>
      <c r="S1608">
        <v>0.19500000000000001</v>
      </c>
      <c r="T1608">
        <v>0.166818181818182</v>
      </c>
      <c r="U1608">
        <v>2.2499999999999999E-2</v>
      </c>
      <c r="V1608">
        <v>0.16</v>
      </c>
      <c r="W1608">
        <v>0.4</v>
      </c>
      <c r="X1608">
        <v>0.32344827586206898</v>
      </c>
      <c r="Y1608">
        <v>0</v>
      </c>
      <c r="Z1608">
        <v>0.11</v>
      </c>
      <c r="AA1608">
        <v>0.31</v>
      </c>
      <c r="AB1608">
        <v>0.24306666666666699</v>
      </c>
      <c r="AC1608">
        <v>0</v>
      </c>
      <c r="AD1608">
        <v>0.09</v>
      </c>
      <c r="AE1608">
        <v>0.19500000000000001</v>
      </c>
      <c r="AF1608">
        <v>0.30712765957446803</v>
      </c>
      <c r="AG1608">
        <v>0</v>
      </c>
      <c r="AH1608">
        <v>0.05</v>
      </c>
      <c r="AI1608">
        <v>0.27</v>
      </c>
      <c r="AJ1608">
        <v>0.99357142857142899</v>
      </c>
      <c r="AK1608">
        <v>0.04</v>
      </c>
      <c r="AL1608">
        <v>0.12</v>
      </c>
      <c r="AM1608">
        <v>0.26</v>
      </c>
      <c r="AN1608">
        <v>0.31406779661016898</v>
      </c>
      <c r="AO1608">
        <v>0</v>
      </c>
      <c r="AP1608">
        <v>0.06</v>
      </c>
      <c r="AQ1608">
        <v>0.17</v>
      </c>
      <c r="AR1608">
        <v>0.15401234567901201</v>
      </c>
      <c r="AS1608">
        <v>0.06</v>
      </c>
      <c r="AT1608">
        <v>0.18</v>
      </c>
      <c r="AU1608">
        <v>0.44</v>
      </c>
      <c r="AV1608">
        <v>0.36900552486187799</v>
      </c>
      <c r="AW1608">
        <v>0.02</v>
      </c>
      <c r="AX1608">
        <v>0.1</v>
      </c>
      <c r="AY1608">
        <v>0.22</v>
      </c>
      <c r="AZ1608">
        <v>0.178169934640523</v>
      </c>
      <c r="BA1608">
        <v>0.04</v>
      </c>
      <c r="BB1608">
        <v>0.185</v>
      </c>
      <c r="BC1608">
        <v>0.54500000000000004</v>
      </c>
      <c r="BD1608">
        <v>0.44137096774193502</v>
      </c>
      <c r="BE1608">
        <v>4.7500000000000001E-2</v>
      </c>
      <c r="BF1608">
        <v>0.17499999999999999</v>
      </c>
      <c r="BG1608">
        <v>0.50749999999999995</v>
      </c>
      <c r="BH1608">
        <v>0.78913793103448304</v>
      </c>
      <c r="BI1608">
        <v>0.125</v>
      </c>
      <c r="BJ1608">
        <v>0.36</v>
      </c>
      <c r="BK1608">
        <v>0.77</v>
      </c>
      <c r="BL1608">
        <v>0.56999999999999995</v>
      </c>
    </row>
    <row r="1609" spans="1:64" x14ac:dyDescent="0.25">
      <c r="A1609" s="15" t="str">
        <f t="shared" si="50"/>
        <v>Negative Earners (last 4 qtrs)--39629</v>
      </c>
      <c r="B1609" s="15" t="str">
        <f t="shared" si="51"/>
        <v>Negative Earners (last 4 qtrs)</v>
      </c>
      <c r="C1609">
        <v>17</v>
      </c>
      <c r="D1609" s="22">
        <v>39629</v>
      </c>
      <c r="F1609">
        <v>7.0588235294117601</v>
      </c>
      <c r="H1609">
        <v>6</v>
      </c>
      <c r="J1609">
        <v>8.8117489986648891</v>
      </c>
      <c r="L1609">
        <v>66</v>
      </c>
      <c r="N1609">
        <v>13.246320466537099</v>
      </c>
      <c r="P1609">
        <v>954</v>
      </c>
      <c r="R1609">
        <v>0</v>
      </c>
      <c r="T1609">
        <v>0</v>
      </c>
      <c r="V1609">
        <v>11.1111111111111</v>
      </c>
      <c r="X1609">
        <v>46</v>
      </c>
      <c r="Z1609">
        <v>5.3333333333333304</v>
      </c>
      <c r="AB1609">
        <v>4</v>
      </c>
      <c r="AD1609">
        <v>6.3829787234042596</v>
      </c>
      <c r="AF1609">
        <v>6</v>
      </c>
      <c r="AH1609">
        <v>4.7619047619047601</v>
      </c>
      <c r="AI1609"/>
      <c r="AJ1609">
        <v>4</v>
      </c>
      <c r="AK1609"/>
      <c r="AL1609">
        <v>10.1694915254237</v>
      </c>
      <c r="AN1609">
        <v>6</v>
      </c>
      <c r="AP1609">
        <v>4.8484848484848504</v>
      </c>
      <c r="AR1609">
        <v>16</v>
      </c>
      <c r="AT1609">
        <v>10.869565217391299</v>
      </c>
      <c r="AV1609">
        <v>40</v>
      </c>
      <c r="AX1609">
        <v>4.5161290322580596</v>
      </c>
      <c r="AZ1609">
        <v>7</v>
      </c>
      <c r="BB1609">
        <v>13.492063492063499</v>
      </c>
      <c r="BD1609">
        <v>17</v>
      </c>
      <c r="BF1609">
        <v>8.6206896551724093</v>
      </c>
      <c r="BH1609">
        <v>5</v>
      </c>
      <c r="BJ1609">
        <v>27.731092436974802</v>
      </c>
      <c r="BL1609">
        <v>33</v>
      </c>
    </row>
    <row r="1610" spans="1:64" x14ac:dyDescent="0.25">
      <c r="A1610" s="15" t="str">
        <f t="shared" si="50"/>
        <v>Noncore Funding / Liab--39629</v>
      </c>
      <c r="B1610" s="15" t="str">
        <f t="shared" si="51"/>
        <v>Noncore Funding / Liab</v>
      </c>
      <c r="C1610">
        <v>18</v>
      </c>
      <c r="D1610" s="22">
        <v>39629</v>
      </c>
      <c r="E1610">
        <v>14.7820314228812</v>
      </c>
      <c r="F1610">
        <v>21.744560203415801</v>
      </c>
      <c r="G1610">
        <v>28.362870553800601</v>
      </c>
      <c r="H1610">
        <v>23.015407592704101</v>
      </c>
      <c r="I1610">
        <v>13.280999456210999</v>
      </c>
      <c r="J1610">
        <v>20.389391384332399</v>
      </c>
      <c r="K1610">
        <v>29.8353968573152</v>
      </c>
      <c r="L1610">
        <v>22.992740244495</v>
      </c>
      <c r="M1610">
        <v>17.3410887713965</v>
      </c>
      <c r="N1610">
        <v>25.857577664769</v>
      </c>
      <c r="O1610">
        <v>36.537180668942703</v>
      </c>
      <c r="P1610">
        <v>28.482374254083702</v>
      </c>
      <c r="Q1610">
        <v>17.513065723951598</v>
      </c>
      <c r="R1610">
        <v>22.372668954018899</v>
      </c>
      <c r="S1610">
        <v>30.2400066976118</v>
      </c>
      <c r="T1610">
        <v>24.419602860450699</v>
      </c>
      <c r="U1610">
        <v>12.866293602692</v>
      </c>
      <c r="V1610">
        <v>19.617397020993</v>
      </c>
      <c r="W1610">
        <v>30.6875159178182</v>
      </c>
      <c r="X1610">
        <v>22.759824986910601</v>
      </c>
      <c r="Y1610">
        <v>14.7682694295601</v>
      </c>
      <c r="Z1610">
        <v>21.6838595394394</v>
      </c>
      <c r="AA1610">
        <v>29.966270345660099</v>
      </c>
      <c r="AB1610">
        <v>23.8295634168799</v>
      </c>
      <c r="AC1610">
        <v>12.907246627725099</v>
      </c>
      <c r="AD1610">
        <v>18.3259827237096</v>
      </c>
      <c r="AE1610">
        <v>27.0359955095666</v>
      </c>
      <c r="AF1610">
        <v>21.3172339859819</v>
      </c>
      <c r="AG1610">
        <v>15.2848239127764</v>
      </c>
      <c r="AH1610">
        <v>22.779313615137301</v>
      </c>
      <c r="AI1610">
        <v>31.566298119989501</v>
      </c>
      <c r="AJ1610">
        <v>25.776174486792101</v>
      </c>
      <c r="AK1610">
        <v>12.708509531876</v>
      </c>
      <c r="AL1610">
        <v>21.0283788320639</v>
      </c>
      <c r="AM1610">
        <v>29.585691159011599</v>
      </c>
      <c r="AN1610">
        <v>24.123159852336599</v>
      </c>
      <c r="AO1610">
        <v>11.9693743174963</v>
      </c>
      <c r="AP1610">
        <v>17.409690851489302</v>
      </c>
      <c r="AQ1610">
        <v>25.095405504974401</v>
      </c>
      <c r="AR1610">
        <v>19.639700630241499</v>
      </c>
      <c r="AS1610">
        <v>16.274549689597801</v>
      </c>
      <c r="AT1610">
        <v>23.044306210515298</v>
      </c>
      <c r="AU1610">
        <v>36.210945947322699</v>
      </c>
      <c r="AV1610">
        <v>26.643767272801199</v>
      </c>
      <c r="AW1610">
        <v>12.0791498791707</v>
      </c>
      <c r="AX1610">
        <v>17.286656212805401</v>
      </c>
      <c r="AY1610">
        <v>25.250926832772901</v>
      </c>
      <c r="AZ1610">
        <v>20.2003482461886</v>
      </c>
      <c r="BA1610">
        <v>14.4713396222628</v>
      </c>
      <c r="BB1610">
        <v>21.458509122130199</v>
      </c>
      <c r="BC1610">
        <v>33.270866770450098</v>
      </c>
      <c r="BD1610">
        <v>25.335525250226201</v>
      </c>
      <c r="BE1610">
        <v>12.9382937992709</v>
      </c>
      <c r="BF1610">
        <v>19.109012674649399</v>
      </c>
      <c r="BG1610">
        <v>28.828105010129399</v>
      </c>
      <c r="BH1610">
        <v>25.261725876397701</v>
      </c>
      <c r="BI1610">
        <v>15.874548478056299</v>
      </c>
      <c r="BJ1610">
        <v>26.2025316455696</v>
      </c>
      <c r="BK1610">
        <v>38.011698246729502</v>
      </c>
      <c r="BL1610">
        <v>28.7423971012065</v>
      </c>
    </row>
    <row r="1611" spans="1:64" x14ac:dyDescent="0.25">
      <c r="A1611" s="15" t="str">
        <f t="shared" si="50"/>
        <v>Brokered Dep / Liab--39629</v>
      </c>
      <c r="B1611" s="15" t="str">
        <f t="shared" si="51"/>
        <v>Brokered Dep / Liab</v>
      </c>
      <c r="C1611">
        <v>19</v>
      </c>
      <c r="D1611" s="22">
        <v>39629</v>
      </c>
      <c r="E1611">
        <v>0</v>
      </c>
      <c r="F1611">
        <v>0</v>
      </c>
      <c r="G1611">
        <v>1.0406765785329199</v>
      </c>
      <c r="H1611">
        <v>2.35928777713591</v>
      </c>
      <c r="I1611">
        <v>0</v>
      </c>
      <c r="J1611">
        <v>0</v>
      </c>
      <c r="K1611">
        <v>3.2333516785910801</v>
      </c>
      <c r="L1611">
        <v>3.0873703878575598</v>
      </c>
      <c r="M1611">
        <v>0</v>
      </c>
      <c r="N1611">
        <v>0</v>
      </c>
      <c r="O1611">
        <v>3.6322209562916599</v>
      </c>
      <c r="P1611">
        <v>3.6536071840111801</v>
      </c>
      <c r="Q1611">
        <v>0</v>
      </c>
      <c r="R1611">
        <v>0</v>
      </c>
      <c r="S1611">
        <v>0.15188699009367601</v>
      </c>
      <c r="T1611">
        <v>1.9515479762005701</v>
      </c>
      <c r="U1611">
        <v>0</v>
      </c>
      <c r="V1611">
        <v>0</v>
      </c>
      <c r="W1611">
        <v>3.69496268204677</v>
      </c>
      <c r="X1611">
        <v>3.5383562477822799</v>
      </c>
      <c r="Y1611">
        <v>0</v>
      </c>
      <c r="Z1611">
        <v>0</v>
      </c>
      <c r="AA1611">
        <v>0.44948006469490298</v>
      </c>
      <c r="AB1611">
        <v>2.2115860928176998</v>
      </c>
      <c r="AC1611">
        <v>0</v>
      </c>
      <c r="AD1611">
        <v>0</v>
      </c>
      <c r="AE1611">
        <v>3.00463007626192</v>
      </c>
      <c r="AF1611">
        <v>2.5213372093298299</v>
      </c>
      <c r="AG1611">
        <v>0</v>
      </c>
      <c r="AH1611">
        <v>0</v>
      </c>
      <c r="AI1611">
        <v>1.15652762007788</v>
      </c>
      <c r="AJ1611">
        <v>2.8454719970459998</v>
      </c>
      <c r="AK1611">
        <v>0</v>
      </c>
      <c r="AL1611">
        <v>1.3981252963417701</v>
      </c>
      <c r="AM1611">
        <v>5.6526102648571204</v>
      </c>
      <c r="AN1611">
        <v>4.4222853522238497</v>
      </c>
      <c r="AO1611">
        <v>0</v>
      </c>
      <c r="AP1611">
        <v>0</v>
      </c>
      <c r="AQ1611">
        <v>1.25651341607945</v>
      </c>
      <c r="AR1611">
        <v>1.85868316774085</v>
      </c>
      <c r="AS1611">
        <v>0</v>
      </c>
      <c r="AT1611">
        <v>3.9621535097147803E-2</v>
      </c>
      <c r="AU1611">
        <v>6.8753069936796001</v>
      </c>
      <c r="AV1611">
        <v>4.5535534121074699</v>
      </c>
      <c r="AW1611">
        <v>0</v>
      </c>
      <c r="AX1611">
        <v>0</v>
      </c>
      <c r="AY1611">
        <v>0.98458038679609505</v>
      </c>
      <c r="AZ1611">
        <v>1.6572135220017301</v>
      </c>
      <c r="BA1611">
        <v>0</v>
      </c>
      <c r="BB1611">
        <v>1.0263117598496199E-2</v>
      </c>
      <c r="BC1611">
        <v>5.7447710011715403</v>
      </c>
      <c r="BD1611">
        <v>4.6472517807994702</v>
      </c>
      <c r="BE1611">
        <v>0</v>
      </c>
      <c r="BF1611">
        <v>0</v>
      </c>
      <c r="BG1611">
        <v>2.6196533681447001</v>
      </c>
      <c r="BH1611">
        <v>3.4552880338415402</v>
      </c>
      <c r="BI1611">
        <v>0</v>
      </c>
      <c r="BJ1611">
        <v>1.2217227378190301</v>
      </c>
      <c r="BK1611">
        <v>10.5647324617533</v>
      </c>
      <c r="BL1611">
        <v>5.8966043662814602</v>
      </c>
    </row>
    <row r="1612" spans="1:64" x14ac:dyDescent="0.25">
      <c r="A1612" s="15" t="str">
        <f t="shared" si="50"/>
        <v>Liquid Assets / Assets--39629</v>
      </c>
      <c r="B1612" s="15" t="str">
        <f t="shared" si="51"/>
        <v>Liquid Assets / Assets</v>
      </c>
      <c r="C1612">
        <v>20</v>
      </c>
      <c r="D1612" s="22">
        <v>39629</v>
      </c>
      <c r="E1612">
        <v>7.2914002148667301</v>
      </c>
      <c r="F1612">
        <v>12.7558138844526</v>
      </c>
      <c r="G1612">
        <v>20.855927525408301</v>
      </c>
      <c r="H1612">
        <v>15.7997354446758</v>
      </c>
      <c r="I1612">
        <v>6.5821812978906902</v>
      </c>
      <c r="J1612">
        <v>13.1207603293793</v>
      </c>
      <c r="K1612">
        <v>23.1831727318209</v>
      </c>
      <c r="L1612">
        <v>16.421175096686</v>
      </c>
      <c r="M1612">
        <v>7.1623572401380899</v>
      </c>
      <c r="N1612">
        <v>13.466437244742</v>
      </c>
      <c r="O1612">
        <v>23.601664955378698</v>
      </c>
      <c r="P1612">
        <v>16.781172072934002</v>
      </c>
      <c r="Q1612">
        <v>18.188591148964498</v>
      </c>
      <c r="R1612">
        <v>22.7796909871442</v>
      </c>
      <c r="S1612">
        <v>30.7607933156558</v>
      </c>
      <c r="T1612">
        <v>24.7395220456863</v>
      </c>
      <c r="U1612">
        <v>6.4737749375437303</v>
      </c>
      <c r="V1612">
        <v>12.4105757413297</v>
      </c>
      <c r="W1612">
        <v>22.1315630684845</v>
      </c>
      <c r="X1612">
        <v>15.6637865690262</v>
      </c>
      <c r="Y1612">
        <v>7.0458940135446504</v>
      </c>
      <c r="Z1612">
        <v>14.313273420223</v>
      </c>
      <c r="AA1612">
        <v>23.061011522453299</v>
      </c>
      <c r="AB1612">
        <v>16.879263713171799</v>
      </c>
      <c r="AC1612">
        <v>6.0065948460213701</v>
      </c>
      <c r="AD1612">
        <v>11.328543634652201</v>
      </c>
      <c r="AE1612">
        <v>23.590398327054402</v>
      </c>
      <c r="AF1612">
        <v>15.8640157307248</v>
      </c>
      <c r="AG1612">
        <v>6.3687821231412798</v>
      </c>
      <c r="AH1612">
        <v>11.674717826616501</v>
      </c>
      <c r="AI1612">
        <v>23.305024105417299</v>
      </c>
      <c r="AJ1612">
        <v>18.949278766667401</v>
      </c>
      <c r="AK1612">
        <v>9.7162479576512393</v>
      </c>
      <c r="AL1612">
        <v>16.868844583233201</v>
      </c>
      <c r="AM1612">
        <v>23.791208612642599</v>
      </c>
      <c r="AN1612">
        <v>17.5229252646823</v>
      </c>
      <c r="AO1612">
        <v>8.5315794063094508</v>
      </c>
      <c r="AP1612">
        <v>15.899586803738799</v>
      </c>
      <c r="AQ1612">
        <v>26.1226148191551</v>
      </c>
      <c r="AR1612">
        <v>19.403504103891802</v>
      </c>
      <c r="AS1612">
        <v>5.1021853053867998</v>
      </c>
      <c r="AT1612">
        <v>9.6085420257459102</v>
      </c>
      <c r="AU1612">
        <v>17.4002498573354</v>
      </c>
      <c r="AV1612">
        <v>12.6402477589796</v>
      </c>
      <c r="AW1612">
        <v>8.6430600521946008</v>
      </c>
      <c r="AX1612">
        <v>17.614832015093199</v>
      </c>
      <c r="AY1612">
        <v>24.537386908519501</v>
      </c>
      <c r="AZ1612">
        <v>18.3850736777785</v>
      </c>
      <c r="BA1612">
        <v>5.6761823396519198</v>
      </c>
      <c r="BB1612">
        <v>11.6229561750129</v>
      </c>
      <c r="BC1612">
        <v>21.110604024384202</v>
      </c>
      <c r="BD1612">
        <v>15.329314454067299</v>
      </c>
      <c r="BE1612">
        <v>7.5310999477457701</v>
      </c>
      <c r="BF1612">
        <v>14.744967589328899</v>
      </c>
      <c r="BG1612">
        <v>27.559339004312399</v>
      </c>
      <c r="BH1612">
        <v>18.744796915554701</v>
      </c>
      <c r="BI1612">
        <v>4.9704181039565301</v>
      </c>
      <c r="BJ1612">
        <v>9.9671842092374003</v>
      </c>
      <c r="BK1612">
        <v>17.1067862496575</v>
      </c>
      <c r="BL1612">
        <v>12.9671103552964</v>
      </c>
    </row>
    <row r="1613" spans="1:64" x14ac:dyDescent="0.25">
      <c r="A1613" s="15" t="str">
        <f t="shared" si="50"/>
        <v>Net Loan Growth (last 4 qtrs)--39629</v>
      </c>
      <c r="B1613" s="15" t="str">
        <f t="shared" si="51"/>
        <v>Net Loan Growth (last 4 qtrs)</v>
      </c>
      <c r="C1613">
        <v>21</v>
      </c>
      <c r="D1613" s="22">
        <v>39629</v>
      </c>
      <c r="E1613">
        <v>0.08</v>
      </c>
      <c r="F1613">
        <v>5.64</v>
      </c>
      <c r="G1613">
        <v>10.92</v>
      </c>
      <c r="H1613">
        <v>11.048588235294099</v>
      </c>
      <c r="I1613">
        <v>-1.9650000000000001</v>
      </c>
      <c r="J1613">
        <v>4.46</v>
      </c>
      <c r="K1613">
        <v>11.324999999999999</v>
      </c>
      <c r="L1613">
        <v>6.1105898491083703</v>
      </c>
      <c r="M1613">
        <v>0.57499999999999996</v>
      </c>
      <c r="N1613">
        <v>7.07</v>
      </c>
      <c r="O1613">
        <v>16.545000000000002</v>
      </c>
      <c r="P1613">
        <v>14.127435673789799</v>
      </c>
      <c r="Q1613">
        <v>-2.6</v>
      </c>
      <c r="R1613">
        <v>0.92</v>
      </c>
      <c r="S1613">
        <v>7.9</v>
      </c>
      <c r="T1613">
        <v>2.8022727272727299</v>
      </c>
      <c r="U1613">
        <v>-2.3275000000000001</v>
      </c>
      <c r="V1613">
        <v>3.915</v>
      </c>
      <c r="W1613">
        <v>10.942500000000001</v>
      </c>
      <c r="X1613">
        <v>5.6200742574257401</v>
      </c>
      <c r="Y1613">
        <v>0.36249999999999999</v>
      </c>
      <c r="Z1613">
        <v>5.0650000000000004</v>
      </c>
      <c r="AA1613">
        <v>12.285</v>
      </c>
      <c r="AB1613">
        <v>11.882027027027</v>
      </c>
      <c r="AC1613">
        <v>0.4</v>
      </c>
      <c r="AD1613">
        <v>5.75</v>
      </c>
      <c r="AE1613">
        <v>13.71</v>
      </c>
      <c r="AF1613">
        <v>10.262365591397799</v>
      </c>
      <c r="AG1613">
        <v>-4.5049999999999999</v>
      </c>
      <c r="AH1613">
        <v>5.39</v>
      </c>
      <c r="AI1613">
        <v>12.135</v>
      </c>
      <c r="AJ1613">
        <v>4.8763855421686797</v>
      </c>
      <c r="AK1613">
        <v>-1.4</v>
      </c>
      <c r="AL1613">
        <v>2.69</v>
      </c>
      <c r="AM1613">
        <v>8.2475000000000005</v>
      </c>
      <c r="AN1613">
        <v>6.2820689655172401</v>
      </c>
      <c r="AO1613">
        <v>-2.9474999999999998</v>
      </c>
      <c r="AP1613">
        <v>4.0199999999999996</v>
      </c>
      <c r="AQ1613">
        <v>9.1824999999999992</v>
      </c>
      <c r="AR1613">
        <v>3.7376851851851902</v>
      </c>
      <c r="AS1613">
        <v>1.1100000000000001</v>
      </c>
      <c r="AT1613">
        <v>7.0549999999999997</v>
      </c>
      <c r="AU1613">
        <v>14.675000000000001</v>
      </c>
      <c r="AV1613">
        <v>10.613839779005501</v>
      </c>
      <c r="AW1613">
        <v>-3.4674999999999998</v>
      </c>
      <c r="AX1613">
        <v>0.79500000000000004</v>
      </c>
      <c r="AY1613">
        <v>7.1725000000000003</v>
      </c>
      <c r="AZ1613">
        <v>4.2660526315789502</v>
      </c>
      <c r="BA1613">
        <v>-0.45250000000000001</v>
      </c>
      <c r="BB1613">
        <v>6.335</v>
      </c>
      <c r="BC1613">
        <v>15.68</v>
      </c>
      <c r="BD1613">
        <v>12.2565573770492</v>
      </c>
      <c r="BE1613">
        <v>-2.41</v>
      </c>
      <c r="BF1613">
        <v>2.82</v>
      </c>
      <c r="BG1613">
        <v>7.75</v>
      </c>
      <c r="BH1613">
        <v>7.1305454545454499</v>
      </c>
      <c r="BI1613">
        <v>0.1</v>
      </c>
      <c r="BJ1613">
        <v>6.25</v>
      </c>
      <c r="BK1613">
        <v>13.84</v>
      </c>
      <c r="BL1613">
        <v>11.9931304347826</v>
      </c>
    </row>
    <row r="1614" spans="1:64" x14ac:dyDescent="0.25">
      <c r="A1614" s="15" t="str">
        <f t="shared" si="50"/>
        <v>Banks w/ Loan Growth (last 4 qtrs)--39629</v>
      </c>
      <c r="B1614" s="15" t="str">
        <f t="shared" si="51"/>
        <v>Banks w/ Loan Growth (last 4 qtrs)</v>
      </c>
      <c r="C1614">
        <v>22</v>
      </c>
      <c r="D1614" s="22">
        <v>39629</v>
      </c>
      <c r="F1614">
        <v>75.294117647058798</v>
      </c>
      <c r="J1614">
        <v>67.690253671562104</v>
      </c>
      <c r="N1614">
        <v>74.770896973063003</v>
      </c>
      <c r="R1614">
        <v>59.090909090909101</v>
      </c>
      <c r="V1614">
        <v>66.425120772946897</v>
      </c>
      <c r="Z1614">
        <v>76</v>
      </c>
      <c r="AD1614">
        <v>75.531914893617</v>
      </c>
      <c r="AH1614">
        <v>64.285714285714306</v>
      </c>
      <c r="AI1614"/>
      <c r="AK1614"/>
      <c r="AL1614">
        <v>61.016949152542402</v>
      </c>
      <c r="AP1614">
        <v>64.242424242424207</v>
      </c>
      <c r="AT1614">
        <v>79.076086956521706</v>
      </c>
      <c r="AX1614">
        <v>55.4838709677419</v>
      </c>
      <c r="BB1614">
        <v>73.015873015872998</v>
      </c>
      <c r="BF1614">
        <v>63.7931034482759</v>
      </c>
      <c r="BJ1614">
        <v>73.949579831932795</v>
      </c>
    </row>
    <row r="1615" spans="1:64" x14ac:dyDescent="0.25">
      <c r="A1615" s="15" t="str">
        <f t="shared" si="50"/>
        <v>Equity / Assets--39721</v>
      </c>
      <c r="B1615" s="15" t="str">
        <f t="shared" si="51"/>
        <v>Equity / Assets</v>
      </c>
      <c r="C1615">
        <v>1</v>
      </c>
      <c r="D1615" s="22">
        <v>39721</v>
      </c>
      <c r="E1615">
        <v>9.3495838944447307</v>
      </c>
      <c r="F1615">
        <v>10.4604349979987</v>
      </c>
      <c r="G1615">
        <v>12.039316734301099</v>
      </c>
      <c r="H1615">
        <v>11.484782525398399</v>
      </c>
      <c r="I1615">
        <v>8.5795796536740507</v>
      </c>
      <c r="J1615">
        <v>10.010251842390501</v>
      </c>
      <c r="K1615">
        <v>12.052772533808</v>
      </c>
      <c r="L1615">
        <v>10.8325603472196</v>
      </c>
      <c r="M1615">
        <v>8.4860943549191994</v>
      </c>
      <c r="N1615">
        <v>9.9617625996176304</v>
      </c>
      <c r="O1615">
        <v>12.4205095664409</v>
      </c>
      <c r="P1615">
        <v>11.3182808719903</v>
      </c>
      <c r="Q1615">
        <v>9.5847894671824196</v>
      </c>
      <c r="R1615">
        <v>10.895636780019201</v>
      </c>
      <c r="S1615">
        <v>12.0329584844515</v>
      </c>
      <c r="T1615">
        <v>11.507199947906299</v>
      </c>
      <c r="U1615">
        <v>8.4602430559365303</v>
      </c>
      <c r="V1615">
        <v>9.9260555753102704</v>
      </c>
      <c r="W1615">
        <v>12.116418250045299</v>
      </c>
      <c r="X1615">
        <v>10.694911439675799</v>
      </c>
      <c r="Y1615">
        <v>9.1461382837472502</v>
      </c>
      <c r="Z1615">
        <v>10.460673724702801</v>
      </c>
      <c r="AA1615">
        <v>11.861304602104401</v>
      </c>
      <c r="AB1615">
        <v>11.156138874834699</v>
      </c>
      <c r="AC1615">
        <v>8.2534812613144304</v>
      </c>
      <c r="AD1615">
        <v>9.3526486828013606</v>
      </c>
      <c r="AE1615">
        <v>10.8490576726883</v>
      </c>
      <c r="AF1615">
        <v>10.0601650533746</v>
      </c>
      <c r="AG1615">
        <v>9.4725312264249002</v>
      </c>
      <c r="AH1615">
        <v>11.0599078341014</v>
      </c>
      <c r="AI1615">
        <v>13.865466993896099</v>
      </c>
      <c r="AJ1615">
        <v>12.661273990502901</v>
      </c>
      <c r="AK1615">
        <v>8.7513637084025309</v>
      </c>
      <c r="AL1615">
        <v>9.7179461714172195</v>
      </c>
      <c r="AM1615">
        <v>11.782651090810999</v>
      </c>
      <c r="AN1615">
        <v>11.019150458825999</v>
      </c>
      <c r="AO1615">
        <v>8.7440061248337795</v>
      </c>
      <c r="AP1615">
        <v>10.1932383498596</v>
      </c>
      <c r="AQ1615">
        <v>11.873657715825599</v>
      </c>
      <c r="AR1615">
        <v>10.8191378265503</v>
      </c>
      <c r="AS1615">
        <v>8.4463102363993894</v>
      </c>
      <c r="AT1615">
        <v>9.5463115720501701</v>
      </c>
      <c r="AU1615">
        <v>11.494381266998101</v>
      </c>
      <c r="AV1615">
        <v>10.4727086052853</v>
      </c>
      <c r="AW1615">
        <v>8.5181447305095492</v>
      </c>
      <c r="AX1615">
        <v>10.045033197992099</v>
      </c>
      <c r="AY1615">
        <v>12.213270121562401</v>
      </c>
      <c r="AZ1615">
        <v>10.909928234005401</v>
      </c>
      <c r="BA1615">
        <v>8.7023663446955002</v>
      </c>
      <c r="BB1615">
        <v>9.8461928371164706</v>
      </c>
      <c r="BC1615">
        <v>12.297475190322301</v>
      </c>
      <c r="BD1615">
        <v>10.7634583041031</v>
      </c>
      <c r="BE1615">
        <v>8.9449715948033006</v>
      </c>
      <c r="BF1615">
        <v>11.1914646667559</v>
      </c>
      <c r="BG1615">
        <v>14.4564205617084</v>
      </c>
      <c r="BH1615">
        <v>13.459926247041301</v>
      </c>
      <c r="BI1615">
        <v>8.3892736326197994</v>
      </c>
      <c r="BJ1615">
        <v>9.7211109841124692</v>
      </c>
      <c r="BK1615">
        <v>12.028336903117401</v>
      </c>
      <c r="BL1615">
        <v>10.712953413891</v>
      </c>
    </row>
    <row r="1616" spans="1:64" x14ac:dyDescent="0.25">
      <c r="A1616" s="15" t="str">
        <f t="shared" si="50"/>
        <v>Total Risk Based Capital Ratio--39721</v>
      </c>
      <c r="B1616" s="15" t="str">
        <f t="shared" si="51"/>
        <v>Total Risk Based Capital Ratio</v>
      </c>
      <c r="C1616">
        <v>2</v>
      </c>
      <c r="D1616" s="22">
        <v>39721</v>
      </c>
      <c r="E1616">
        <v>12.12</v>
      </c>
      <c r="F1616">
        <v>14.14</v>
      </c>
      <c r="G1616">
        <v>16.717500000000001</v>
      </c>
      <c r="H1616">
        <v>15.337619047619</v>
      </c>
      <c r="I1616">
        <v>11.51</v>
      </c>
      <c r="J1616">
        <v>13.59</v>
      </c>
      <c r="K1616">
        <v>17.145</v>
      </c>
      <c r="L1616">
        <v>15.241508916323699</v>
      </c>
      <c r="M1616">
        <v>11.61</v>
      </c>
      <c r="N1616">
        <v>13.92</v>
      </c>
      <c r="O1616">
        <v>18.48</v>
      </c>
      <c r="P1616">
        <v>16.804356704269601</v>
      </c>
      <c r="Q1616">
        <v>14.035</v>
      </c>
      <c r="R1616">
        <v>16.465</v>
      </c>
      <c r="S1616">
        <v>20.107500000000002</v>
      </c>
      <c r="T1616">
        <v>18.174545454545498</v>
      </c>
      <c r="U1616">
        <v>11.342499999999999</v>
      </c>
      <c r="V1616">
        <v>13.24</v>
      </c>
      <c r="W1616">
        <v>16.96</v>
      </c>
      <c r="X1616">
        <v>14.768830845771101</v>
      </c>
      <c r="Y1616">
        <v>12.217499999999999</v>
      </c>
      <c r="Z1616">
        <v>14.25</v>
      </c>
      <c r="AA1616">
        <v>16.682500000000001</v>
      </c>
      <c r="AB1616">
        <v>15.7727027027027</v>
      </c>
      <c r="AC1616">
        <v>10.855</v>
      </c>
      <c r="AD1616">
        <v>12.3</v>
      </c>
      <c r="AE1616">
        <v>16.227499999999999</v>
      </c>
      <c r="AF1616">
        <v>15.2054255319149</v>
      </c>
      <c r="AG1616">
        <v>11.775</v>
      </c>
      <c r="AH1616">
        <v>14.57</v>
      </c>
      <c r="AI1616">
        <v>19.64</v>
      </c>
      <c r="AJ1616">
        <v>17.546024096385501</v>
      </c>
      <c r="AK1616">
        <v>12.36</v>
      </c>
      <c r="AL1616">
        <v>14.29</v>
      </c>
      <c r="AM1616">
        <v>17.164999999999999</v>
      </c>
      <c r="AN1616">
        <v>15.948474576271201</v>
      </c>
      <c r="AO1616">
        <v>11.84</v>
      </c>
      <c r="AP1616">
        <v>14.24</v>
      </c>
      <c r="AQ1616">
        <v>17.600000000000001</v>
      </c>
      <c r="AR1616">
        <v>16.015109717868299</v>
      </c>
      <c r="AS1616">
        <v>10.865</v>
      </c>
      <c r="AT1616">
        <v>12.234999999999999</v>
      </c>
      <c r="AU1616">
        <v>14.744999999999999</v>
      </c>
      <c r="AV1616">
        <v>13.556160220994499</v>
      </c>
      <c r="AW1616">
        <v>12.455</v>
      </c>
      <c r="AX1616">
        <v>15.01</v>
      </c>
      <c r="AY1616">
        <v>19.447500000000002</v>
      </c>
      <c r="AZ1616">
        <v>16.756493506493499</v>
      </c>
      <c r="BA1616">
        <v>11.33</v>
      </c>
      <c r="BB1616">
        <v>13.43</v>
      </c>
      <c r="BC1616">
        <v>15.705</v>
      </c>
      <c r="BD1616">
        <v>14.224770642201801</v>
      </c>
      <c r="BE1616">
        <v>13.62</v>
      </c>
      <c r="BF1616">
        <v>16.29</v>
      </c>
      <c r="BG1616">
        <v>21.8</v>
      </c>
      <c r="BH1616">
        <v>19.767368421052598</v>
      </c>
      <c r="BI1616">
        <v>10.74</v>
      </c>
      <c r="BJ1616">
        <v>12.54</v>
      </c>
      <c r="BK1616">
        <v>15.41</v>
      </c>
      <c r="BL1616">
        <v>13.794615384615399</v>
      </c>
    </row>
    <row r="1617" spans="1:64" x14ac:dyDescent="0.25">
      <c r="A1617" s="15" t="str">
        <f t="shared" si="50"/>
        <v>Tier 1 Leverage Ratio--39721</v>
      </c>
      <c r="B1617" s="15" t="str">
        <f t="shared" si="51"/>
        <v>Tier 1 Leverage Ratio</v>
      </c>
      <c r="C1617">
        <v>3</v>
      </c>
      <c r="D1617" s="22">
        <v>39721</v>
      </c>
      <c r="E1617">
        <v>8.9324999999999992</v>
      </c>
      <c r="F1617">
        <v>10.09</v>
      </c>
      <c r="G1617">
        <v>11.047499999999999</v>
      </c>
      <c r="H1617">
        <v>10.734880952380999</v>
      </c>
      <c r="I1617">
        <v>8.4700000000000006</v>
      </c>
      <c r="J1617">
        <v>9.6</v>
      </c>
      <c r="K1617">
        <v>11.475</v>
      </c>
      <c r="L1617">
        <v>10.413456790123499</v>
      </c>
      <c r="M1617">
        <v>8.32</v>
      </c>
      <c r="N1617">
        <v>9.5399999999999991</v>
      </c>
      <c r="O1617">
        <v>11.89</v>
      </c>
      <c r="P1617">
        <v>11.0307596744252</v>
      </c>
      <c r="Q1617">
        <v>9.8450000000000006</v>
      </c>
      <c r="R1617">
        <v>10.585000000000001</v>
      </c>
      <c r="S1617">
        <v>11.9125</v>
      </c>
      <c r="T1617">
        <v>11.511363636363599</v>
      </c>
      <c r="U1617">
        <v>8.3800000000000008</v>
      </c>
      <c r="V1617">
        <v>9.5050000000000008</v>
      </c>
      <c r="W1617">
        <v>11.487500000000001</v>
      </c>
      <c r="X1617">
        <v>10.2355721393035</v>
      </c>
      <c r="Y1617">
        <v>9.0924999999999994</v>
      </c>
      <c r="Z1617">
        <v>10.074999999999999</v>
      </c>
      <c r="AA1617">
        <v>11.2475</v>
      </c>
      <c r="AB1617">
        <v>10.980405405405399</v>
      </c>
      <c r="AC1617">
        <v>8.17</v>
      </c>
      <c r="AD1617">
        <v>8.9949999999999992</v>
      </c>
      <c r="AE1617">
        <v>9.99</v>
      </c>
      <c r="AF1617">
        <v>9.81840425531915</v>
      </c>
      <c r="AG1617">
        <v>8.89</v>
      </c>
      <c r="AH1617">
        <v>10.26</v>
      </c>
      <c r="AI1617">
        <v>12.765000000000001</v>
      </c>
      <c r="AJ1617">
        <v>12.0468674698795</v>
      </c>
      <c r="AK1617">
        <v>8.2550000000000008</v>
      </c>
      <c r="AL1617">
        <v>9.34</v>
      </c>
      <c r="AM1617">
        <v>11.06</v>
      </c>
      <c r="AN1617">
        <v>10.692881355932199</v>
      </c>
      <c r="AO1617">
        <v>8.58</v>
      </c>
      <c r="AP1617">
        <v>9.75</v>
      </c>
      <c r="AQ1617">
        <v>11.65</v>
      </c>
      <c r="AR1617">
        <v>10.5668338557994</v>
      </c>
      <c r="AS1617">
        <v>8.3175000000000008</v>
      </c>
      <c r="AT1617">
        <v>9.1649999999999991</v>
      </c>
      <c r="AU1617">
        <v>10.5275</v>
      </c>
      <c r="AV1617">
        <v>9.8736464088397806</v>
      </c>
      <c r="AW1617">
        <v>8.3650000000000002</v>
      </c>
      <c r="AX1617">
        <v>9.625</v>
      </c>
      <c r="AY1617">
        <v>11.727499999999999</v>
      </c>
      <c r="AZ1617">
        <v>10.486818181818199</v>
      </c>
      <c r="BA1617">
        <v>8.5250000000000004</v>
      </c>
      <c r="BB1617">
        <v>9.7799999999999994</v>
      </c>
      <c r="BC1617">
        <v>11.87</v>
      </c>
      <c r="BD1617">
        <v>10.386880733945</v>
      </c>
      <c r="BE1617">
        <v>8.99</v>
      </c>
      <c r="BF1617">
        <v>10.5</v>
      </c>
      <c r="BG1617">
        <v>13.14</v>
      </c>
      <c r="BH1617">
        <v>13.535789473684201</v>
      </c>
      <c r="BI1617">
        <v>8.34</v>
      </c>
      <c r="BJ1617">
        <v>9.17</v>
      </c>
      <c r="BK1617">
        <v>11.265000000000001</v>
      </c>
      <c r="BL1617">
        <v>10.2293162393162</v>
      </c>
    </row>
    <row r="1618" spans="1:64" x14ac:dyDescent="0.25">
      <c r="A1618" s="15" t="str">
        <f t="shared" si="50"/>
        <v>ALLL / Nonaccrual Loans--39721</v>
      </c>
      <c r="B1618" s="15" t="str">
        <f t="shared" si="51"/>
        <v>ALLL / Nonaccrual Loans</v>
      </c>
      <c r="C1618">
        <v>4</v>
      </c>
      <c r="D1618" s="22">
        <v>39721</v>
      </c>
      <c r="E1618">
        <v>63.902883907238099</v>
      </c>
      <c r="F1618">
        <v>126.697674418605</v>
      </c>
      <c r="G1618">
        <v>264.40923143050799</v>
      </c>
      <c r="H1618">
        <v>955.30300033671404</v>
      </c>
      <c r="I1618">
        <v>59.827287379669698</v>
      </c>
      <c r="J1618">
        <v>119.450824610287</v>
      </c>
      <c r="K1618">
        <v>283.53658536585402</v>
      </c>
      <c r="L1618">
        <v>498.48155714188903</v>
      </c>
      <c r="M1618">
        <v>60.290322580645203</v>
      </c>
      <c r="N1618">
        <v>121.399176954732</v>
      </c>
      <c r="O1618">
        <v>313.09661246165501</v>
      </c>
      <c r="P1618">
        <v>458.52885462493703</v>
      </c>
      <c r="Q1618">
        <v>102.182923459519</v>
      </c>
      <c r="R1618">
        <v>160.94552929085299</v>
      </c>
      <c r="S1618">
        <v>245.62438544739399</v>
      </c>
      <c r="T1618">
        <v>197.91407449980201</v>
      </c>
      <c r="U1618">
        <v>52.062549649541999</v>
      </c>
      <c r="V1618">
        <v>98.4603132466153</v>
      </c>
      <c r="W1618">
        <v>227.24596104484399</v>
      </c>
      <c r="X1618">
        <v>308.30311937004501</v>
      </c>
      <c r="Y1618">
        <v>90.752505567928694</v>
      </c>
      <c r="Z1618">
        <v>168.89128094725501</v>
      </c>
      <c r="AA1618">
        <v>387.74889007489401</v>
      </c>
      <c r="AB1618">
        <v>778.99232376296402</v>
      </c>
      <c r="AC1618">
        <v>101.96399697028799</v>
      </c>
      <c r="AD1618">
        <v>249.77772476042799</v>
      </c>
      <c r="AE1618">
        <v>657.03948543862805</v>
      </c>
      <c r="AF1618">
        <v>1332.0189320325701</v>
      </c>
      <c r="AG1618">
        <v>97.973797127913102</v>
      </c>
      <c r="AH1618">
        <v>197.70725519449201</v>
      </c>
      <c r="AI1618">
        <v>916.11570247933901</v>
      </c>
      <c r="AJ1618">
        <v>2475.4825162377601</v>
      </c>
      <c r="AK1618">
        <v>44.748146298194101</v>
      </c>
      <c r="AL1618">
        <v>66.978128254723998</v>
      </c>
      <c r="AM1618">
        <v>161.26312974129499</v>
      </c>
      <c r="AN1618">
        <v>639.268448939991</v>
      </c>
      <c r="AO1618">
        <v>78.269064392534901</v>
      </c>
      <c r="AP1618">
        <v>153.741496598639</v>
      </c>
      <c r="AQ1618">
        <v>500.46536466280099</v>
      </c>
      <c r="AR1618">
        <v>852.401501592199</v>
      </c>
      <c r="AS1618">
        <v>55.1956686293818</v>
      </c>
      <c r="AT1618">
        <v>108.268702107598</v>
      </c>
      <c r="AU1618">
        <v>245.25689876969801</v>
      </c>
      <c r="AV1618">
        <v>314.73243057285902</v>
      </c>
      <c r="AW1618">
        <v>57.579976434700598</v>
      </c>
      <c r="AX1618">
        <v>117.10833658473101</v>
      </c>
      <c r="AY1618">
        <v>297.02852136080702</v>
      </c>
      <c r="AZ1618">
        <v>676.838329559876</v>
      </c>
      <c r="BA1618">
        <v>51.434908596442803</v>
      </c>
      <c r="BB1618">
        <v>99.125459962536695</v>
      </c>
      <c r="BC1618">
        <v>210.080428801929</v>
      </c>
      <c r="BD1618">
        <v>243.293750037096</v>
      </c>
      <c r="BE1618">
        <v>63.532947741308497</v>
      </c>
      <c r="BF1618">
        <v>106.692406692407</v>
      </c>
      <c r="BG1618">
        <v>312.57032122668699</v>
      </c>
      <c r="BH1618">
        <v>995.22877194164801</v>
      </c>
      <c r="BI1618">
        <v>40.810894482566397</v>
      </c>
      <c r="BJ1618">
        <v>72.029104389656496</v>
      </c>
      <c r="BK1618">
        <v>127.171212890455</v>
      </c>
      <c r="BL1618">
        <v>102.410877599285</v>
      </c>
    </row>
    <row r="1619" spans="1:64" x14ac:dyDescent="0.25">
      <c r="A1619" s="15" t="str">
        <f t="shared" si="50"/>
        <v>[NCL + OREO] / [Total Loans + OREO]--39721</v>
      </c>
      <c r="B1619" s="15" t="str">
        <f t="shared" si="51"/>
        <v>[NCL + OREO] / [Total Loans + OREO]</v>
      </c>
      <c r="C1619">
        <v>5</v>
      </c>
      <c r="D1619" s="22">
        <v>39721</v>
      </c>
      <c r="E1619">
        <v>0.56539403992854198</v>
      </c>
      <c r="F1619">
        <v>1.53619178494446</v>
      </c>
      <c r="G1619">
        <v>3.0101404565894101</v>
      </c>
      <c r="H1619">
        <v>2.52429991976748</v>
      </c>
      <c r="I1619">
        <v>0.62635004563977703</v>
      </c>
      <c r="J1619">
        <v>1.59816967515099</v>
      </c>
      <c r="K1619">
        <v>3.1915268743580998</v>
      </c>
      <c r="L1619">
        <v>2.3924345693944802</v>
      </c>
      <c r="M1619">
        <v>0.48033541965833698</v>
      </c>
      <c r="N1619">
        <v>1.3781885775875</v>
      </c>
      <c r="O1619">
        <v>2.9248905493697901</v>
      </c>
      <c r="P1619">
        <v>2.1513574949656298</v>
      </c>
      <c r="Q1619">
        <v>1.1613344155967</v>
      </c>
      <c r="R1619">
        <v>2.2504569225516899</v>
      </c>
      <c r="S1619">
        <v>3.1246689861480399</v>
      </c>
      <c r="T1619">
        <v>2.61485692214087</v>
      </c>
      <c r="U1619">
        <v>0.89053377888280805</v>
      </c>
      <c r="V1619">
        <v>2.0137518936018499</v>
      </c>
      <c r="W1619">
        <v>4.0510649930335099</v>
      </c>
      <c r="X1619">
        <v>2.9224596641156202</v>
      </c>
      <c r="Y1619">
        <v>0.54076775940284905</v>
      </c>
      <c r="Z1619">
        <v>1.25728365112201</v>
      </c>
      <c r="AA1619">
        <v>2.0473805958798201</v>
      </c>
      <c r="AB1619">
        <v>1.71127688565813</v>
      </c>
      <c r="AC1619">
        <v>0.23882429999776</v>
      </c>
      <c r="AD1619">
        <v>0.77672344762373302</v>
      </c>
      <c r="AE1619">
        <v>1.6213668554143901</v>
      </c>
      <c r="AF1619">
        <v>1.29947403761421</v>
      </c>
      <c r="AG1619">
        <v>0.23593054386415099</v>
      </c>
      <c r="AH1619">
        <v>0.99776085276818505</v>
      </c>
      <c r="AI1619">
        <v>1.88802517677166</v>
      </c>
      <c r="AJ1619">
        <v>2.0463784036797699</v>
      </c>
      <c r="AK1619">
        <v>1.0607442815449899</v>
      </c>
      <c r="AL1619">
        <v>2.1105507683754898</v>
      </c>
      <c r="AM1619">
        <v>3.8625660290891299</v>
      </c>
      <c r="AN1619">
        <v>2.80066510312176</v>
      </c>
      <c r="AO1619">
        <v>0.29517122796962297</v>
      </c>
      <c r="AP1619">
        <v>1.1404946895715999</v>
      </c>
      <c r="AQ1619">
        <v>2.2633639768471201</v>
      </c>
      <c r="AR1619">
        <v>1.67104562730171</v>
      </c>
      <c r="AS1619">
        <v>0.78211890100652903</v>
      </c>
      <c r="AT1619">
        <v>1.6376343491816501</v>
      </c>
      <c r="AU1619">
        <v>3.4259660961348302</v>
      </c>
      <c r="AV1619">
        <v>2.5993985310186898</v>
      </c>
      <c r="AW1619">
        <v>0.91055179757952398</v>
      </c>
      <c r="AX1619">
        <v>1.83786350003846</v>
      </c>
      <c r="AY1619">
        <v>3.14376610010159</v>
      </c>
      <c r="AZ1619">
        <v>2.5171684859468599</v>
      </c>
      <c r="BA1619">
        <v>0.93697569655507496</v>
      </c>
      <c r="BB1619">
        <v>1.8800416341399899</v>
      </c>
      <c r="BC1619">
        <v>4.1361598772470503</v>
      </c>
      <c r="BD1619">
        <v>2.9230882654194201</v>
      </c>
      <c r="BE1619">
        <v>1.0508118611013899</v>
      </c>
      <c r="BF1619">
        <v>1.8870921625313699</v>
      </c>
      <c r="BG1619">
        <v>4.2112723028180801</v>
      </c>
      <c r="BH1619">
        <v>3.1797676665552101</v>
      </c>
      <c r="BI1619">
        <v>1.5640185010046801</v>
      </c>
      <c r="BJ1619">
        <v>3.2160312805474098</v>
      </c>
      <c r="BK1619">
        <v>6.0868770671109402</v>
      </c>
      <c r="BL1619">
        <v>4.4144701771717196</v>
      </c>
    </row>
    <row r="1620" spans="1:64" x14ac:dyDescent="0.25">
      <c r="A1620" s="15" t="str">
        <f t="shared" si="50"/>
        <v>[Noncurrent + Delinquent Loans] / [Capital + ALLL]--39721</v>
      </c>
      <c r="B1620" s="15" t="str">
        <f t="shared" si="51"/>
        <v>[Noncurrent + Delinquent Loans] / [Capital + ALLL]</v>
      </c>
      <c r="C1620">
        <v>6</v>
      </c>
      <c r="D1620" s="22">
        <v>39721</v>
      </c>
      <c r="E1620">
        <v>9.1360978872628493</v>
      </c>
      <c r="F1620">
        <v>15.2708438505537</v>
      </c>
      <c r="G1620">
        <v>26.8558184082281</v>
      </c>
      <c r="H1620">
        <v>19.680378568672399</v>
      </c>
      <c r="I1620">
        <v>7.1346140316032001</v>
      </c>
      <c r="J1620">
        <v>16.3405088062622</v>
      </c>
      <c r="K1620">
        <v>28.074717938511601</v>
      </c>
      <c r="L1620">
        <v>20.551399045064102</v>
      </c>
      <c r="M1620">
        <v>5.7957973852749696</v>
      </c>
      <c r="N1620">
        <v>13.82356831107</v>
      </c>
      <c r="O1620">
        <v>26.1402366637307</v>
      </c>
      <c r="P1620">
        <v>19.0694512526244</v>
      </c>
      <c r="Q1620">
        <v>11.9354244518304</v>
      </c>
      <c r="R1620">
        <v>17.725075911380699</v>
      </c>
      <c r="S1620">
        <v>25.568397103805601</v>
      </c>
      <c r="T1620">
        <v>18.702034699366699</v>
      </c>
      <c r="U1620">
        <v>8.8308246842175002</v>
      </c>
      <c r="V1620">
        <v>19.339867269333499</v>
      </c>
      <c r="W1620">
        <v>32.593132345420301</v>
      </c>
      <c r="X1620">
        <v>24.247608540466501</v>
      </c>
      <c r="Y1620">
        <v>5.8136045786881603</v>
      </c>
      <c r="Z1620">
        <v>14.899584686905801</v>
      </c>
      <c r="AA1620">
        <v>24.102580829513801</v>
      </c>
      <c r="AB1620">
        <v>17.936533253601599</v>
      </c>
      <c r="AC1620">
        <v>3.3502369265612901</v>
      </c>
      <c r="AD1620">
        <v>9.9289602146009805</v>
      </c>
      <c r="AE1620">
        <v>18.185633304942701</v>
      </c>
      <c r="AF1620">
        <v>12.954745277525101</v>
      </c>
      <c r="AG1620">
        <v>2.32550377509141</v>
      </c>
      <c r="AH1620">
        <v>7.7049323821611404</v>
      </c>
      <c r="AI1620">
        <v>17.789484166521401</v>
      </c>
      <c r="AJ1620">
        <v>12.2897874379457</v>
      </c>
      <c r="AK1620">
        <v>11.587200262339501</v>
      </c>
      <c r="AL1620">
        <v>21.134020618556701</v>
      </c>
      <c r="AM1620">
        <v>40.412171874943603</v>
      </c>
      <c r="AN1620">
        <v>26.5435963753078</v>
      </c>
      <c r="AO1620">
        <v>3.7117903930131</v>
      </c>
      <c r="AP1620">
        <v>11.576212471131599</v>
      </c>
      <c r="AQ1620">
        <v>22.3446105428796</v>
      </c>
      <c r="AR1620">
        <v>14.8787661300679</v>
      </c>
      <c r="AS1620">
        <v>8.4134224400373903</v>
      </c>
      <c r="AT1620">
        <v>18.6542607444309</v>
      </c>
      <c r="AU1620">
        <v>31.8380547836163</v>
      </c>
      <c r="AV1620">
        <v>23.895147205092201</v>
      </c>
      <c r="AW1620">
        <v>11.045783143407</v>
      </c>
      <c r="AX1620">
        <v>19.894524673606799</v>
      </c>
      <c r="AY1620">
        <v>30.714039870923902</v>
      </c>
      <c r="AZ1620">
        <v>23.234144402524301</v>
      </c>
      <c r="BA1620">
        <v>7.8845820137954998</v>
      </c>
      <c r="BB1620">
        <v>18.9205942727069</v>
      </c>
      <c r="BC1620">
        <v>27.979061523642301</v>
      </c>
      <c r="BD1620">
        <v>22.624494199048399</v>
      </c>
      <c r="BE1620">
        <v>7.7049323821611404</v>
      </c>
      <c r="BF1620">
        <v>15.5213471678857</v>
      </c>
      <c r="BG1620">
        <v>29.870828848223901</v>
      </c>
      <c r="BH1620">
        <v>20.088199146428899</v>
      </c>
      <c r="BI1620">
        <v>13.864730160869099</v>
      </c>
      <c r="BJ1620">
        <v>23.238645482266101</v>
      </c>
      <c r="BK1620">
        <v>42.031092806365898</v>
      </c>
      <c r="BL1620">
        <v>32.059645592965097</v>
      </c>
    </row>
    <row r="1621" spans="1:64" x14ac:dyDescent="0.25">
      <c r="A1621" s="15" t="str">
        <f t="shared" si="50"/>
        <v xml:space="preserve">  Ag [NCL+DQ] / [Capital + ALLL]--39721</v>
      </c>
      <c r="B1621" s="15" t="str">
        <f t="shared" si="51"/>
        <v xml:space="preserve">  Ag [NCL+DQ] / [Capital + ALLL]</v>
      </c>
      <c r="C1621">
        <v>7</v>
      </c>
      <c r="D1621" s="22">
        <v>39721</v>
      </c>
      <c r="E1621">
        <v>0</v>
      </c>
      <c r="F1621">
        <v>3.6752172487497903E-2</v>
      </c>
      <c r="G1621">
        <v>1.5864786295106099</v>
      </c>
      <c r="H1621">
        <v>1.58701443029504</v>
      </c>
      <c r="I1621">
        <v>0</v>
      </c>
      <c r="J1621">
        <v>0</v>
      </c>
      <c r="K1621">
        <v>0.96785862000884804</v>
      </c>
      <c r="L1621">
        <v>1.0861987206142401</v>
      </c>
      <c r="M1621">
        <v>0</v>
      </c>
      <c r="N1621">
        <v>0</v>
      </c>
      <c r="O1621">
        <v>0.27780993170505802</v>
      </c>
      <c r="P1621">
        <v>0.62372884971240306</v>
      </c>
      <c r="Q1621">
        <v>0</v>
      </c>
      <c r="R1621">
        <v>0</v>
      </c>
      <c r="S1621">
        <v>0</v>
      </c>
      <c r="T1621">
        <v>0</v>
      </c>
      <c r="U1621">
        <v>0</v>
      </c>
      <c r="V1621">
        <v>0</v>
      </c>
      <c r="W1621">
        <v>0.54668396430396704</v>
      </c>
      <c r="X1621">
        <v>0.84281036276386001</v>
      </c>
      <c r="Y1621">
        <v>0</v>
      </c>
      <c r="Z1621">
        <v>9.8869591009458496E-3</v>
      </c>
      <c r="AA1621">
        <v>1.3787656280650999</v>
      </c>
      <c r="AB1621">
        <v>1.57920203212029</v>
      </c>
      <c r="AC1621">
        <v>0</v>
      </c>
      <c r="AD1621">
        <v>0.21616808318196401</v>
      </c>
      <c r="AE1621">
        <v>1.2657600792857</v>
      </c>
      <c r="AF1621">
        <v>1.6098553985059301</v>
      </c>
      <c r="AG1621">
        <v>0</v>
      </c>
      <c r="AH1621">
        <v>0.173095944609298</v>
      </c>
      <c r="AI1621">
        <v>2.1203753486224199</v>
      </c>
      <c r="AJ1621">
        <v>1.8512238750079799</v>
      </c>
      <c r="AK1621">
        <v>0</v>
      </c>
      <c r="AL1621">
        <v>0</v>
      </c>
      <c r="AM1621">
        <v>1.0563236003531999</v>
      </c>
      <c r="AN1621">
        <v>2.0150582553038698</v>
      </c>
      <c r="AO1621">
        <v>0</v>
      </c>
      <c r="AP1621">
        <v>0.33716056132677202</v>
      </c>
      <c r="AQ1621">
        <v>2.2990267453444702</v>
      </c>
      <c r="AR1621">
        <v>1.8279050272426001</v>
      </c>
      <c r="AS1621">
        <v>0</v>
      </c>
      <c r="AT1621">
        <v>0</v>
      </c>
      <c r="AU1621">
        <v>0.76551215489991697</v>
      </c>
      <c r="AV1621">
        <v>0.92812489262562003</v>
      </c>
      <c r="AW1621">
        <v>0</v>
      </c>
      <c r="AX1621">
        <v>0</v>
      </c>
      <c r="AY1621">
        <v>0.324846064935229</v>
      </c>
      <c r="AZ1621">
        <v>0.79542714055558394</v>
      </c>
      <c r="BA1621">
        <v>0</v>
      </c>
      <c r="BB1621">
        <v>0</v>
      </c>
      <c r="BC1621">
        <v>2.8792282313409101E-3</v>
      </c>
      <c r="BD1621">
        <v>0.42322456296062</v>
      </c>
      <c r="BE1621">
        <v>0</v>
      </c>
      <c r="BF1621">
        <v>0</v>
      </c>
      <c r="BG1621">
        <v>0.38786331500392801</v>
      </c>
      <c r="BH1621">
        <v>0.61646510323124104</v>
      </c>
      <c r="BI1621">
        <v>0</v>
      </c>
      <c r="BJ1621">
        <v>0</v>
      </c>
      <c r="BK1621">
        <v>0</v>
      </c>
      <c r="BL1621">
        <v>0.36639808094582199</v>
      </c>
    </row>
    <row r="1622" spans="1:64" x14ac:dyDescent="0.25">
      <c r="A1622" s="15" t="str">
        <f t="shared" si="50"/>
        <v xml:space="preserve">  CLD [NCL+DQ] / [Capital + ALLL]--39721</v>
      </c>
      <c r="B1622" s="15" t="str">
        <f t="shared" si="51"/>
        <v xml:space="preserve">  CLD [NCL+DQ] / [Capital + ALLL]</v>
      </c>
      <c r="C1622">
        <v>8</v>
      </c>
      <c r="D1622" s="22">
        <v>39721</v>
      </c>
      <c r="E1622">
        <v>0</v>
      </c>
      <c r="F1622">
        <v>6.0769877381866698E-2</v>
      </c>
      <c r="G1622">
        <v>5.3161488979885103</v>
      </c>
      <c r="H1622">
        <v>5.0618448604274198</v>
      </c>
      <c r="I1622">
        <v>0</v>
      </c>
      <c r="J1622">
        <v>0</v>
      </c>
      <c r="K1622">
        <v>5.8774486006137403</v>
      </c>
      <c r="L1622">
        <v>4.57766622457412</v>
      </c>
      <c r="M1622">
        <v>0</v>
      </c>
      <c r="N1622">
        <v>0.15680535228935799</v>
      </c>
      <c r="O1622">
        <v>5.9238427868369099</v>
      </c>
      <c r="P1622">
        <v>5.1002926196159102</v>
      </c>
      <c r="Q1622">
        <v>0</v>
      </c>
      <c r="R1622">
        <v>0</v>
      </c>
      <c r="S1622">
        <v>0.20803993868173501</v>
      </c>
      <c r="T1622">
        <v>0.50233962579845703</v>
      </c>
      <c r="U1622">
        <v>0</v>
      </c>
      <c r="V1622">
        <v>0.56049720292092398</v>
      </c>
      <c r="W1622">
        <v>8.1805079793136901</v>
      </c>
      <c r="X1622">
        <v>5.9124617997210098</v>
      </c>
      <c r="Y1622">
        <v>0</v>
      </c>
      <c r="Z1622">
        <v>5.6188613939271302E-4</v>
      </c>
      <c r="AA1622">
        <v>6.6681672061363697</v>
      </c>
      <c r="AB1622">
        <v>4.7219422852462198</v>
      </c>
      <c r="AC1622">
        <v>0</v>
      </c>
      <c r="AD1622">
        <v>0</v>
      </c>
      <c r="AE1622">
        <v>1.6170751040053299</v>
      </c>
      <c r="AF1622">
        <v>2.5868734070392798</v>
      </c>
      <c r="AG1622">
        <v>0</v>
      </c>
      <c r="AH1622">
        <v>0</v>
      </c>
      <c r="AI1622">
        <v>0.226310333987464</v>
      </c>
      <c r="AJ1622">
        <v>3.0777230628128098</v>
      </c>
      <c r="AK1622">
        <v>0</v>
      </c>
      <c r="AL1622">
        <v>0.86582028621416696</v>
      </c>
      <c r="AM1622">
        <v>6.9570006419753803</v>
      </c>
      <c r="AN1622">
        <v>5.1227436101047701</v>
      </c>
      <c r="AO1622">
        <v>0</v>
      </c>
      <c r="AP1622">
        <v>0</v>
      </c>
      <c r="AQ1622">
        <v>0.54906866833472301</v>
      </c>
      <c r="AR1622">
        <v>2.11054026315955</v>
      </c>
      <c r="AS1622">
        <v>0</v>
      </c>
      <c r="AT1622">
        <v>1.6710711097122299</v>
      </c>
      <c r="AU1622">
        <v>10.071820730897899</v>
      </c>
      <c r="AV1622">
        <v>7.5633866829607399</v>
      </c>
      <c r="AW1622">
        <v>0</v>
      </c>
      <c r="AX1622">
        <v>0</v>
      </c>
      <c r="AY1622">
        <v>2.3996077752415901</v>
      </c>
      <c r="AZ1622">
        <v>2.5472133902524501</v>
      </c>
      <c r="BA1622">
        <v>0</v>
      </c>
      <c r="BB1622">
        <v>0.96902856225071599</v>
      </c>
      <c r="BC1622">
        <v>7.8938179925135996</v>
      </c>
      <c r="BD1622">
        <v>5.6993543096615698</v>
      </c>
      <c r="BE1622">
        <v>0</v>
      </c>
      <c r="BF1622">
        <v>0</v>
      </c>
      <c r="BG1622">
        <v>4.2435715412525603</v>
      </c>
      <c r="BH1622">
        <v>3.5135246664361501</v>
      </c>
      <c r="BI1622">
        <v>0</v>
      </c>
      <c r="BJ1622">
        <v>5.5454749332300404</v>
      </c>
      <c r="BK1622">
        <v>18.3303430263358</v>
      </c>
      <c r="BL1622">
        <v>11.7314188566107</v>
      </c>
    </row>
    <row r="1623" spans="1:64" x14ac:dyDescent="0.25">
      <c r="A1623" s="15" t="str">
        <f t="shared" si="50"/>
        <v xml:space="preserve">  CRE [NCL+DQ] / [Capital + ALLL]--39721</v>
      </c>
      <c r="B1623" s="15" t="str">
        <f t="shared" si="51"/>
        <v xml:space="preserve">  CRE [NCL+DQ] / [Capital + ALLL]</v>
      </c>
      <c r="C1623">
        <v>9</v>
      </c>
      <c r="D1623" s="22">
        <v>39721</v>
      </c>
      <c r="E1623">
        <v>0.398246212114584</v>
      </c>
      <c r="F1623">
        <v>5.78871886028353</v>
      </c>
      <c r="G1623">
        <v>13.521008587384101</v>
      </c>
      <c r="H1623">
        <v>10.4199587530976</v>
      </c>
      <c r="I1623">
        <v>5.3293793286403204E-4</v>
      </c>
      <c r="J1623">
        <v>4.6180071284673803</v>
      </c>
      <c r="K1623">
        <v>13.9589465471584</v>
      </c>
      <c r="L1623">
        <v>9.6038476748742703</v>
      </c>
      <c r="M1623">
        <v>5.29100529100529E-2</v>
      </c>
      <c r="N1623">
        <v>3.8338137483575898</v>
      </c>
      <c r="O1623">
        <v>12.7463581833762</v>
      </c>
      <c r="P1623">
        <v>9.4501084931915997</v>
      </c>
      <c r="Q1623">
        <v>0.303531844012218</v>
      </c>
      <c r="R1623">
        <v>4.8143750510729602</v>
      </c>
      <c r="S1623">
        <v>10.0286872819315</v>
      </c>
      <c r="T1623">
        <v>5.8788009360909204</v>
      </c>
      <c r="U1623">
        <v>1.31916306185427</v>
      </c>
      <c r="V1623">
        <v>7.9911303883808502</v>
      </c>
      <c r="W1623">
        <v>17.907911485798198</v>
      </c>
      <c r="X1623">
        <v>12.340838200609401</v>
      </c>
      <c r="Y1623">
        <v>2.7270129632218899E-2</v>
      </c>
      <c r="Z1623">
        <v>3.7799593613472702</v>
      </c>
      <c r="AA1623">
        <v>13.7875320167966</v>
      </c>
      <c r="AB1623">
        <v>8.5858855111929895</v>
      </c>
      <c r="AC1623">
        <v>0</v>
      </c>
      <c r="AD1623">
        <v>1.4019143214834999</v>
      </c>
      <c r="AE1623">
        <v>6.3587798324640401</v>
      </c>
      <c r="AF1623">
        <v>4.1386430439351498</v>
      </c>
      <c r="AG1623">
        <v>0</v>
      </c>
      <c r="AH1623">
        <v>0</v>
      </c>
      <c r="AI1623">
        <v>4.34275211116816</v>
      </c>
      <c r="AJ1623">
        <v>4.9918433120136898</v>
      </c>
      <c r="AK1623">
        <v>1.84859973047215</v>
      </c>
      <c r="AL1623">
        <v>7.0237742921969</v>
      </c>
      <c r="AM1623">
        <v>15.010532427692899</v>
      </c>
      <c r="AN1623">
        <v>11.9806721601903</v>
      </c>
      <c r="AO1623">
        <v>0</v>
      </c>
      <c r="AP1623">
        <v>1.4000848536274899</v>
      </c>
      <c r="AQ1623">
        <v>8.3122594832325394</v>
      </c>
      <c r="AR1623">
        <v>5.4600317737975503</v>
      </c>
      <c r="AS1623">
        <v>1.3772784973448</v>
      </c>
      <c r="AT1623">
        <v>8.4968725755216106</v>
      </c>
      <c r="AU1623">
        <v>19.372013983330401</v>
      </c>
      <c r="AV1623">
        <v>13.802300677820501</v>
      </c>
      <c r="AW1623">
        <v>0.83104218742368996</v>
      </c>
      <c r="AX1623">
        <v>4.5480244425634204</v>
      </c>
      <c r="AY1623">
        <v>10.675358874581301</v>
      </c>
      <c r="AZ1623">
        <v>7.27227247498171</v>
      </c>
      <c r="BA1623">
        <v>0.297842486093365</v>
      </c>
      <c r="BB1623">
        <v>5.2969315132423302</v>
      </c>
      <c r="BC1623">
        <v>14.380810280482599</v>
      </c>
      <c r="BD1623">
        <v>10.4446379020208</v>
      </c>
      <c r="BE1623">
        <v>0</v>
      </c>
      <c r="BF1623">
        <v>6.4036799553944803</v>
      </c>
      <c r="BG1623">
        <v>14.727920402898899</v>
      </c>
      <c r="BH1623">
        <v>10.4815496131198</v>
      </c>
      <c r="BI1623">
        <v>3.66409362258227</v>
      </c>
      <c r="BJ1623">
        <v>13.463110030802801</v>
      </c>
      <c r="BK1623">
        <v>29.0930179069295</v>
      </c>
      <c r="BL1623">
        <v>20.023894626926801</v>
      </c>
    </row>
    <row r="1624" spans="1:64" x14ac:dyDescent="0.25">
      <c r="A1624" s="15" t="str">
        <f t="shared" si="50"/>
        <v xml:space="preserve">  Res RE [NCL+DQ] / [Capital + ALLL]--39721</v>
      </c>
      <c r="B1624" s="15" t="str">
        <f t="shared" si="51"/>
        <v xml:space="preserve">  Res RE [NCL+DQ] / [Capital + ALLL]</v>
      </c>
      <c r="C1624">
        <v>10</v>
      </c>
      <c r="D1624" s="22">
        <v>39721</v>
      </c>
      <c r="E1624">
        <v>0.18698097955977</v>
      </c>
      <c r="F1624">
        <v>1.5264304346598601</v>
      </c>
      <c r="G1624">
        <v>4.7348410483698702</v>
      </c>
      <c r="H1624">
        <v>3.2241613793733799</v>
      </c>
      <c r="I1624">
        <v>0.156163056362111</v>
      </c>
      <c r="J1624">
        <v>1.61768408059185</v>
      </c>
      <c r="K1624">
        <v>5.4034363622221999</v>
      </c>
      <c r="L1624">
        <v>3.47150870765936</v>
      </c>
      <c r="M1624">
        <v>0.27945450480661699</v>
      </c>
      <c r="N1624">
        <v>2.1734348189537598</v>
      </c>
      <c r="O1624">
        <v>5.7732455436004502</v>
      </c>
      <c r="P1624">
        <v>3.9784130042719701</v>
      </c>
      <c r="Q1624">
        <v>4.9429834085354898</v>
      </c>
      <c r="R1624">
        <v>6.5850005917550796</v>
      </c>
      <c r="S1624">
        <v>10.443647507550899</v>
      </c>
      <c r="T1624">
        <v>8.1649050156110992</v>
      </c>
      <c r="U1624">
        <v>0.404886162495246</v>
      </c>
      <c r="V1624">
        <v>2.4509725478878002</v>
      </c>
      <c r="W1624">
        <v>6.04417750809393</v>
      </c>
      <c r="X1624">
        <v>3.9927008291370099</v>
      </c>
      <c r="Y1624">
        <v>4.9375405597771302E-2</v>
      </c>
      <c r="Z1624">
        <v>1.3000948511247199</v>
      </c>
      <c r="AA1624">
        <v>3.98448670881809</v>
      </c>
      <c r="AB1624">
        <v>2.9210143717985102</v>
      </c>
      <c r="AC1624">
        <v>0</v>
      </c>
      <c r="AD1624">
        <v>0.48329142326476898</v>
      </c>
      <c r="AE1624">
        <v>1.3702608504606599</v>
      </c>
      <c r="AF1624">
        <v>1.0620252907799601</v>
      </c>
      <c r="AG1624">
        <v>0</v>
      </c>
      <c r="AH1624">
        <v>0</v>
      </c>
      <c r="AI1624">
        <v>0.86030102916481299</v>
      </c>
      <c r="AJ1624">
        <v>0.80999177586043902</v>
      </c>
      <c r="AK1624">
        <v>2.1938353080203399</v>
      </c>
      <c r="AL1624">
        <v>6.1652432118039604</v>
      </c>
      <c r="AM1624">
        <v>11.240043893673599</v>
      </c>
      <c r="AN1624">
        <v>7.8874271018283997</v>
      </c>
      <c r="AO1624">
        <v>0</v>
      </c>
      <c r="AP1624">
        <v>0.70598664007344802</v>
      </c>
      <c r="AQ1624">
        <v>2.8743891922966398</v>
      </c>
      <c r="AR1624">
        <v>2.1124196658965602</v>
      </c>
      <c r="AS1624">
        <v>0.210823771100729</v>
      </c>
      <c r="AT1624">
        <v>1.56331203064597</v>
      </c>
      <c r="AU1624">
        <v>5.2318960212106598</v>
      </c>
      <c r="AV1624">
        <v>3.25360673288897</v>
      </c>
      <c r="AW1624">
        <v>2.9711688139399399</v>
      </c>
      <c r="AX1624">
        <v>6.6109783932828599</v>
      </c>
      <c r="AY1624">
        <v>11.116217422133801</v>
      </c>
      <c r="AZ1624">
        <v>8.3537921772467705</v>
      </c>
      <c r="BA1624">
        <v>0</v>
      </c>
      <c r="BB1624">
        <v>0.93872891031333205</v>
      </c>
      <c r="BC1624">
        <v>4.5838011010555304</v>
      </c>
      <c r="BD1624">
        <v>2.5870412924141002</v>
      </c>
      <c r="BE1624">
        <v>0</v>
      </c>
      <c r="BF1624">
        <v>1.71358629130967</v>
      </c>
      <c r="BG1624">
        <v>3.6188127232522498</v>
      </c>
      <c r="BH1624">
        <v>2.7858115134103398</v>
      </c>
      <c r="BI1624">
        <v>2.7106147674292501E-2</v>
      </c>
      <c r="BJ1624">
        <v>2.67876431194642</v>
      </c>
      <c r="BK1624">
        <v>7.1185537063339996</v>
      </c>
      <c r="BL1624">
        <v>4.6400674586952197</v>
      </c>
    </row>
    <row r="1625" spans="1:64" x14ac:dyDescent="0.25">
      <c r="A1625" s="15" t="str">
        <f t="shared" si="50"/>
        <v xml:space="preserve">  C&amp;I [NCL+DQ] / [Capital + ALLL]--39721</v>
      </c>
      <c r="B1625" s="15" t="str">
        <f t="shared" si="51"/>
        <v xml:space="preserve">  C&amp;I [NCL+DQ] / [Capital + ALLL]</v>
      </c>
      <c r="C1625">
        <v>11</v>
      </c>
      <c r="D1625" s="22">
        <v>39721</v>
      </c>
      <c r="E1625">
        <v>0.74938609516162302</v>
      </c>
      <c r="F1625">
        <v>2.1905639489609001</v>
      </c>
      <c r="G1625">
        <v>3.9372228415577499</v>
      </c>
      <c r="H1625">
        <v>2.96379525476181</v>
      </c>
      <c r="I1625">
        <v>0.36469979673299102</v>
      </c>
      <c r="J1625">
        <v>1.9401589527816701</v>
      </c>
      <c r="K1625">
        <v>5.1583312967831496</v>
      </c>
      <c r="L1625">
        <v>3.5145361129324901</v>
      </c>
      <c r="M1625">
        <v>9.8829253459023894E-2</v>
      </c>
      <c r="N1625">
        <v>0.96568373857561696</v>
      </c>
      <c r="O1625">
        <v>3.2053818757419901</v>
      </c>
      <c r="P1625">
        <v>2.4219762474164699</v>
      </c>
      <c r="Q1625">
        <v>0.47382953280471801</v>
      </c>
      <c r="R1625">
        <v>2.86322355213251</v>
      </c>
      <c r="S1625">
        <v>4.8335685441700802</v>
      </c>
      <c r="T1625">
        <v>3.35993750537749</v>
      </c>
      <c r="U1625">
        <v>0.52960340339636802</v>
      </c>
      <c r="V1625">
        <v>2.4423064619500199</v>
      </c>
      <c r="W1625">
        <v>5.9492572773060202</v>
      </c>
      <c r="X1625">
        <v>4.0697774704685399</v>
      </c>
      <c r="Y1625">
        <v>0.471814521999532</v>
      </c>
      <c r="Z1625">
        <v>2.2442982846598998</v>
      </c>
      <c r="AA1625">
        <v>3.89259659763673</v>
      </c>
      <c r="AB1625">
        <v>3.3067647051216298</v>
      </c>
      <c r="AC1625">
        <v>0.18496910860739799</v>
      </c>
      <c r="AD1625">
        <v>1.8558949590281899</v>
      </c>
      <c r="AE1625">
        <v>5.1585952832927502</v>
      </c>
      <c r="AF1625">
        <v>3.7571525111098598</v>
      </c>
      <c r="AG1625">
        <v>1.15606558562134E-2</v>
      </c>
      <c r="AH1625">
        <v>1.08514190317195</v>
      </c>
      <c r="AI1625">
        <v>2.54752452242841</v>
      </c>
      <c r="AJ1625">
        <v>2.0620254194821199</v>
      </c>
      <c r="AK1625">
        <v>0.47606586319115402</v>
      </c>
      <c r="AL1625">
        <v>1.27370974856639</v>
      </c>
      <c r="AM1625">
        <v>3.82333770627675</v>
      </c>
      <c r="AN1625">
        <v>3.23639936886963</v>
      </c>
      <c r="AO1625">
        <v>0.176056338028169</v>
      </c>
      <c r="AP1625">
        <v>1.6286644951140099</v>
      </c>
      <c r="AQ1625">
        <v>4.4514929454227303</v>
      </c>
      <c r="AR1625">
        <v>3.0165153600119101</v>
      </c>
      <c r="AS1625">
        <v>0.536256259731274</v>
      </c>
      <c r="AT1625">
        <v>2.1376813147700702</v>
      </c>
      <c r="AU1625">
        <v>4.98613439517566</v>
      </c>
      <c r="AV1625">
        <v>3.4441421913843802</v>
      </c>
      <c r="AW1625">
        <v>0.49916229529663497</v>
      </c>
      <c r="AX1625">
        <v>1.9367577143868799</v>
      </c>
      <c r="AY1625">
        <v>4.8864947328041604</v>
      </c>
      <c r="AZ1625">
        <v>3.9986379880424598</v>
      </c>
      <c r="BA1625">
        <v>0.767912036332833</v>
      </c>
      <c r="BB1625">
        <v>4.0750950570342201</v>
      </c>
      <c r="BC1625">
        <v>9.3066740905367702</v>
      </c>
      <c r="BD1625">
        <v>6.6272483903573498</v>
      </c>
      <c r="BE1625">
        <v>0.35912098233401002</v>
      </c>
      <c r="BF1625">
        <v>1.9700214132762299</v>
      </c>
      <c r="BG1625">
        <v>5.42184044905596</v>
      </c>
      <c r="BH1625">
        <v>3.5471129811351099</v>
      </c>
      <c r="BI1625">
        <v>0.72043246523682403</v>
      </c>
      <c r="BJ1625">
        <v>2.7656477438136799</v>
      </c>
      <c r="BK1625">
        <v>5.7938765239403303</v>
      </c>
      <c r="BL1625">
        <v>4.09474843667331</v>
      </c>
    </row>
    <row r="1626" spans="1:64" x14ac:dyDescent="0.25">
      <c r="A1626" s="15" t="str">
        <f t="shared" si="50"/>
        <v xml:space="preserve">  Ind [NCL+DQ] / [Capital + ALLL]--39721</v>
      </c>
      <c r="B1626" s="15" t="str">
        <f t="shared" si="51"/>
        <v xml:space="preserve">  Ind [NCL+DQ] / [Capital + ALLL]</v>
      </c>
      <c r="C1626">
        <v>12</v>
      </c>
      <c r="D1626" s="22">
        <v>39721</v>
      </c>
      <c r="E1626">
        <v>0.15042645272612101</v>
      </c>
      <c r="F1626">
        <v>0.46395640252869003</v>
      </c>
      <c r="G1626">
        <v>1.4145377077119701</v>
      </c>
      <c r="H1626">
        <v>0.94213669337403205</v>
      </c>
      <c r="I1626">
        <v>0.15084516742415999</v>
      </c>
      <c r="J1626">
        <v>0.59347181008902095</v>
      </c>
      <c r="K1626">
        <v>1.43245734010118</v>
      </c>
      <c r="L1626">
        <v>1.1218828525228799</v>
      </c>
      <c r="M1626">
        <v>5.63357611363728E-2</v>
      </c>
      <c r="N1626">
        <v>0.43570742418004699</v>
      </c>
      <c r="O1626">
        <v>1.3955342902711301</v>
      </c>
      <c r="P1626">
        <v>1.1065280536042099</v>
      </c>
      <c r="Q1626">
        <v>0.110868535347171</v>
      </c>
      <c r="R1626">
        <v>0.98266525495264001</v>
      </c>
      <c r="S1626">
        <v>1.9508866513076599</v>
      </c>
      <c r="T1626">
        <v>1.1601897964946599</v>
      </c>
      <c r="U1626">
        <v>0.11311033708703901</v>
      </c>
      <c r="V1626">
        <v>0.50995353460788895</v>
      </c>
      <c r="W1626">
        <v>1.40706039400464</v>
      </c>
      <c r="X1626">
        <v>1.03565738066508</v>
      </c>
      <c r="Y1626">
        <v>0.233687034340021</v>
      </c>
      <c r="Z1626">
        <v>0.78829502356834202</v>
      </c>
      <c r="AA1626">
        <v>1.82289690605604</v>
      </c>
      <c r="AB1626">
        <v>1.30816248592927</v>
      </c>
      <c r="AC1626">
        <v>0.365868173212887</v>
      </c>
      <c r="AD1626">
        <v>0.68032813136420001</v>
      </c>
      <c r="AE1626">
        <v>1.37679008220315</v>
      </c>
      <c r="AF1626">
        <v>1.7120438505547899</v>
      </c>
      <c r="AG1626">
        <v>0.141989278545194</v>
      </c>
      <c r="AH1626">
        <v>0.415388904376917</v>
      </c>
      <c r="AI1626">
        <v>1.24237960048645</v>
      </c>
      <c r="AJ1626">
        <v>1.8594246698774399</v>
      </c>
      <c r="AK1626">
        <v>0.22511646691079901</v>
      </c>
      <c r="AL1626">
        <v>0.69842670195559498</v>
      </c>
      <c r="AM1626">
        <v>1.33027158132876</v>
      </c>
      <c r="AN1626">
        <v>1.04909109546375</v>
      </c>
      <c r="AO1626">
        <v>0.21422450728363299</v>
      </c>
      <c r="AP1626">
        <v>0.71267371421784098</v>
      </c>
      <c r="AQ1626">
        <v>1.5062422153346999</v>
      </c>
      <c r="AR1626">
        <v>1.2117360341344801</v>
      </c>
      <c r="AS1626">
        <v>0.111398194120939</v>
      </c>
      <c r="AT1626">
        <v>0.417885703248149</v>
      </c>
      <c r="AU1626">
        <v>1.19138207846941</v>
      </c>
      <c r="AV1626">
        <v>0.86159215634418596</v>
      </c>
      <c r="AW1626">
        <v>0.407582666189925</v>
      </c>
      <c r="AX1626">
        <v>1.14773418447353</v>
      </c>
      <c r="AY1626">
        <v>2.1225415596645401</v>
      </c>
      <c r="AZ1626">
        <v>1.6057987643745499</v>
      </c>
      <c r="BA1626">
        <v>6.1329210097479499E-2</v>
      </c>
      <c r="BB1626">
        <v>0.39761431411530801</v>
      </c>
      <c r="BC1626">
        <v>1.1058308962869401</v>
      </c>
      <c r="BD1626">
        <v>0.95543810188606404</v>
      </c>
      <c r="BE1626">
        <v>0.142380204241948</v>
      </c>
      <c r="BF1626">
        <v>0.52709255745308903</v>
      </c>
      <c r="BG1626">
        <v>1.98178360524472</v>
      </c>
      <c r="BH1626">
        <v>2.1494426597697101</v>
      </c>
      <c r="BI1626">
        <v>2.0769923824471299E-2</v>
      </c>
      <c r="BJ1626">
        <v>0.164459447762486</v>
      </c>
      <c r="BK1626">
        <v>0.82222345310274203</v>
      </c>
      <c r="BL1626">
        <v>0.66710797429445101</v>
      </c>
    </row>
    <row r="1627" spans="1:64" x14ac:dyDescent="0.25">
      <c r="A1627" s="15" t="str">
        <f t="shared" si="50"/>
        <v xml:space="preserve">  OREO / [Capital + ALLL]--39721</v>
      </c>
      <c r="B1627" s="15" t="str">
        <f t="shared" si="51"/>
        <v xml:space="preserve">  OREO / [Capital + ALLL]</v>
      </c>
      <c r="C1627">
        <v>13</v>
      </c>
      <c r="D1627" s="22">
        <v>39721</v>
      </c>
      <c r="E1627">
        <v>0</v>
      </c>
      <c r="F1627">
        <v>0.35260932980514997</v>
      </c>
      <c r="G1627">
        <v>2.45604603353339</v>
      </c>
      <c r="H1627">
        <v>2.0057719126810101</v>
      </c>
      <c r="I1627">
        <v>0</v>
      </c>
      <c r="J1627">
        <v>0.688405797101449</v>
      </c>
      <c r="K1627">
        <v>4.7100921875272999</v>
      </c>
      <c r="L1627">
        <v>3.6062448390470201</v>
      </c>
      <c r="M1627">
        <v>0</v>
      </c>
      <c r="N1627">
        <v>0.530088099148873</v>
      </c>
      <c r="O1627">
        <v>3.5096473719228198</v>
      </c>
      <c r="P1627">
        <v>2.89307808982098</v>
      </c>
      <c r="Q1627">
        <v>1.35632525797673</v>
      </c>
      <c r="R1627">
        <v>2.6772907753265298</v>
      </c>
      <c r="S1627">
        <v>4.3906031260189904</v>
      </c>
      <c r="T1627">
        <v>4.0213568802211297</v>
      </c>
      <c r="U1627">
        <v>0</v>
      </c>
      <c r="V1627">
        <v>1.5950433094466701</v>
      </c>
      <c r="W1627">
        <v>6.8021472356155401</v>
      </c>
      <c r="X1627">
        <v>5.0766796781405699</v>
      </c>
      <c r="Y1627">
        <v>0</v>
      </c>
      <c r="Z1627">
        <v>0</v>
      </c>
      <c r="AA1627">
        <v>1.85084407104591</v>
      </c>
      <c r="AB1627">
        <v>1.87981263744217</v>
      </c>
      <c r="AC1627">
        <v>0</v>
      </c>
      <c r="AD1627">
        <v>0</v>
      </c>
      <c r="AE1627">
        <v>0.92032207693815504</v>
      </c>
      <c r="AF1627">
        <v>1.63057441625255</v>
      </c>
      <c r="AG1627">
        <v>0</v>
      </c>
      <c r="AH1627">
        <v>0</v>
      </c>
      <c r="AI1627">
        <v>0.716473750749135</v>
      </c>
      <c r="AJ1627">
        <v>2.1225563557022098</v>
      </c>
      <c r="AK1627">
        <v>0</v>
      </c>
      <c r="AL1627">
        <v>1.4434947768281099</v>
      </c>
      <c r="AM1627">
        <v>3.6697648094839201</v>
      </c>
      <c r="AN1627">
        <v>2.5098900584819699</v>
      </c>
      <c r="AO1627">
        <v>0</v>
      </c>
      <c r="AP1627">
        <v>0</v>
      </c>
      <c r="AQ1627">
        <v>1.8955769870302599</v>
      </c>
      <c r="AR1627">
        <v>2.1612775286754702</v>
      </c>
      <c r="AS1627">
        <v>0</v>
      </c>
      <c r="AT1627">
        <v>1.0774320323958799</v>
      </c>
      <c r="AU1627">
        <v>5.1211909819469703</v>
      </c>
      <c r="AV1627">
        <v>3.99075796554233</v>
      </c>
      <c r="AW1627">
        <v>0</v>
      </c>
      <c r="AX1627">
        <v>1.4165640970033899</v>
      </c>
      <c r="AY1627">
        <v>4.5303657815235301</v>
      </c>
      <c r="AZ1627">
        <v>3.8640769698329702</v>
      </c>
      <c r="BA1627">
        <v>0</v>
      </c>
      <c r="BB1627">
        <v>1.4278429372768999</v>
      </c>
      <c r="BC1627">
        <v>5.8840267895281597</v>
      </c>
      <c r="BD1627">
        <v>4.7358625685187796</v>
      </c>
      <c r="BE1627">
        <v>0</v>
      </c>
      <c r="BF1627">
        <v>0.97490579652048404</v>
      </c>
      <c r="BG1627">
        <v>6.1839406846505796</v>
      </c>
      <c r="BH1627">
        <v>3.7758505511014402</v>
      </c>
      <c r="BI1627">
        <v>0</v>
      </c>
      <c r="BJ1627">
        <v>4.1492387485360496</v>
      </c>
      <c r="BK1627">
        <v>11.181550484804101</v>
      </c>
      <c r="BL1627">
        <v>7.9137912473030401</v>
      </c>
    </row>
    <row r="1628" spans="1:64" x14ac:dyDescent="0.25">
      <c r="A1628" s="15" t="str">
        <f t="shared" si="50"/>
        <v>ROAA--39721</v>
      </c>
      <c r="B1628" s="15" t="str">
        <f t="shared" si="51"/>
        <v>ROAA</v>
      </c>
      <c r="C1628">
        <v>14</v>
      </c>
      <c r="D1628" s="22">
        <v>39721</v>
      </c>
      <c r="E1628">
        <v>0.89</v>
      </c>
      <c r="F1628">
        <v>1.2</v>
      </c>
      <c r="G1628">
        <v>1.6325000000000001</v>
      </c>
      <c r="H1628">
        <v>0.890595238095238</v>
      </c>
      <c r="I1628">
        <v>0.55500000000000005</v>
      </c>
      <c r="J1628">
        <v>1.01</v>
      </c>
      <c r="K1628">
        <v>1.4850000000000001</v>
      </c>
      <c r="L1628">
        <v>0.90941015089163202</v>
      </c>
      <c r="M1628">
        <v>0.24</v>
      </c>
      <c r="N1628">
        <v>0.82</v>
      </c>
      <c r="O1628">
        <v>1.28</v>
      </c>
      <c r="P1628">
        <v>0.52539054690846798</v>
      </c>
      <c r="Q1628">
        <v>0.59750000000000003</v>
      </c>
      <c r="R1628">
        <v>0.995</v>
      </c>
      <c r="S1628">
        <v>1.27</v>
      </c>
      <c r="T1628">
        <v>0.95</v>
      </c>
      <c r="U1628">
        <v>0.4325</v>
      </c>
      <c r="V1628">
        <v>0.89</v>
      </c>
      <c r="W1628">
        <v>1.44</v>
      </c>
      <c r="X1628">
        <v>0.80609452736318399</v>
      </c>
      <c r="Y1628">
        <v>0.78749999999999998</v>
      </c>
      <c r="Z1628">
        <v>1.3049999999999999</v>
      </c>
      <c r="AA1628">
        <v>1.7275</v>
      </c>
      <c r="AB1628">
        <v>1.26824324324324</v>
      </c>
      <c r="AC1628">
        <v>0.75</v>
      </c>
      <c r="AD1628">
        <v>1.1200000000000001</v>
      </c>
      <c r="AE1628">
        <v>1.5</v>
      </c>
      <c r="AF1628">
        <v>0.85563829787234003</v>
      </c>
      <c r="AG1628">
        <v>0.71</v>
      </c>
      <c r="AH1628">
        <v>1.1100000000000001</v>
      </c>
      <c r="AI1628">
        <v>1.44</v>
      </c>
      <c r="AJ1628">
        <v>1.0909638554216901</v>
      </c>
      <c r="AK1628">
        <v>0.27500000000000002</v>
      </c>
      <c r="AL1628">
        <v>0.98</v>
      </c>
      <c r="AM1628">
        <v>1.5249999999999999</v>
      </c>
      <c r="AN1628">
        <v>0.70813559322033903</v>
      </c>
      <c r="AO1628">
        <v>0.73</v>
      </c>
      <c r="AP1628">
        <v>1.1499999999999999</v>
      </c>
      <c r="AQ1628">
        <v>1.57</v>
      </c>
      <c r="AR1628">
        <v>1.1380564263322901</v>
      </c>
      <c r="AS1628">
        <v>0.45750000000000002</v>
      </c>
      <c r="AT1628">
        <v>0.93</v>
      </c>
      <c r="AU1628">
        <v>1.3925000000000001</v>
      </c>
      <c r="AV1628">
        <v>0.83593922651933705</v>
      </c>
      <c r="AW1628">
        <v>0.57999999999999996</v>
      </c>
      <c r="AX1628">
        <v>1.0249999999999999</v>
      </c>
      <c r="AY1628">
        <v>1.5525</v>
      </c>
      <c r="AZ1628">
        <v>1.02</v>
      </c>
      <c r="BA1628">
        <v>0.155</v>
      </c>
      <c r="BB1628">
        <v>0.75</v>
      </c>
      <c r="BC1628">
        <v>1.37</v>
      </c>
      <c r="BD1628">
        <v>0.53880733944954096</v>
      </c>
      <c r="BE1628">
        <v>0.12</v>
      </c>
      <c r="BF1628">
        <v>1.07</v>
      </c>
      <c r="BG1628">
        <v>1.56</v>
      </c>
      <c r="BH1628">
        <v>1.0342105263157899</v>
      </c>
      <c r="BI1628">
        <v>-0.38500000000000001</v>
      </c>
      <c r="BJ1628">
        <v>0.47</v>
      </c>
      <c r="BK1628">
        <v>1.0349999999999999</v>
      </c>
      <c r="BL1628">
        <v>0.16307692307692301</v>
      </c>
    </row>
    <row r="1629" spans="1:64" x14ac:dyDescent="0.25">
      <c r="A1629" s="15" t="str">
        <f t="shared" si="50"/>
        <v>NIM--39721</v>
      </c>
      <c r="B1629" s="15" t="str">
        <f t="shared" si="51"/>
        <v>NIM</v>
      </c>
      <c r="C1629">
        <v>15</v>
      </c>
      <c r="D1629" s="22">
        <v>39721</v>
      </c>
      <c r="E1629">
        <v>3.9849999999999999</v>
      </c>
      <c r="F1629">
        <v>4.3550000000000004</v>
      </c>
      <c r="G1629">
        <v>4.7750000000000004</v>
      </c>
      <c r="H1629">
        <v>4.3554761904761898</v>
      </c>
      <c r="I1629">
        <v>3.71</v>
      </c>
      <c r="J1629">
        <v>4.1100000000000003</v>
      </c>
      <c r="K1629">
        <v>4.5599999999999996</v>
      </c>
      <c r="L1629">
        <v>4.1473113854595303</v>
      </c>
      <c r="M1629">
        <v>3.43</v>
      </c>
      <c r="N1629">
        <v>3.91</v>
      </c>
      <c r="O1629">
        <v>4.3899999999999997</v>
      </c>
      <c r="P1629">
        <v>3.9088960297058</v>
      </c>
      <c r="Q1629">
        <v>4.1449999999999996</v>
      </c>
      <c r="R1629">
        <v>4.2050000000000001</v>
      </c>
      <c r="S1629">
        <v>4.5949999999999998</v>
      </c>
      <c r="T1629">
        <v>4.3027272727272701</v>
      </c>
      <c r="U1629">
        <v>3.6524999999999999</v>
      </c>
      <c r="V1629">
        <v>4.07</v>
      </c>
      <c r="W1629">
        <v>4.5</v>
      </c>
      <c r="X1629">
        <v>4.0839800995024902</v>
      </c>
      <c r="Y1629">
        <v>4.2175000000000002</v>
      </c>
      <c r="Z1629">
        <v>4.8049999999999997</v>
      </c>
      <c r="AA1629">
        <v>5.2225000000000001</v>
      </c>
      <c r="AB1629">
        <v>4.7822972972973004</v>
      </c>
      <c r="AC1629">
        <v>3.7625000000000002</v>
      </c>
      <c r="AD1629">
        <v>4.0199999999999996</v>
      </c>
      <c r="AE1629">
        <v>4.2824999999999998</v>
      </c>
      <c r="AF1629">
        <v>3.9958510638297899</v>
      </c>
      <c r="AG1629">
        <v>3.7349999999999999</v>
      </c>
      <c r="AH1629">
        <v>4.1399999999999997</v>
      </c>
      <c r="AI1629">
        <v>4.5650000000000004</v>
      </c>
      <c r="AJ1629">
        <v>4.5427710843373497</v>
      </c>
      <c r="AK1629">
        <v>3.5750000000000002</v>
      </c>
      <c r="AL1629">
        <v>4.0599999999999996</v>
      </c>
      <c r="AM1629">
        <v>4.2450000000000001</v>
      </c>
      <c r="AN1629">
        <v>3.9350847457627101</v>
      </c>
      <c r="AO1629">
        <v>3.78</v>
      </c>
      <c r="AP1629">
        <v>4.09</v>
      </c>
      <c r="AQ1629">
        <v>4.5599999999999996</v>
      </c>
      <c r="AR1629">
        <v>4.1492163009404397</v>
      </c>
      <c r="AS1629">
        <v>3.71</v>
      </c>
      <c r="AT1629">
        <v>4.085</v>
      </c>
      <c r="AU1629">
        <v>4.5125000000000002</v>
      </c>
      <c r="AV1629">
        <v>4.1125690607734802</v>
      </c>
      <c r="AW1629">
        <v>3.71</v>
      </c>
      <c r="AX1629">
        <v>4.2050000000000001</v>
      </c>
      <c r="AY1629">
        <v>4.6325000000000003</v>
      </c>
      <c r="AZ1629">
        <v>4.1923376623376596</v>
      </c>
      <c r="BA1629">
        <v>3.5950000000000002</v>
      </c>
      <c r="BB1629">
        <v>4.0199999999999996</v>
      </c>
      <c r="BC1629">
        <v>4.5350000000000001</v>
      </c>
      <c r="BD1629">
        <v>4.0830275229357804</v>
      </c>
      <c r="BE1629">
        <v>3.82</v>
      </c>
      <c r="BF1629">
        <v>4.22</v>
      </c>
      <c r="BG1629">
        <v>4.87</v>
      </c>
      <c r="BH1629">
        <v>4.84</v>
      </c>
      <c r="BI1629">
        <v>3.52</v>
      </c>
      <c r="BJ1629">
        <v>3.92</v>
      </c>
      <c r="BK1629">
        <v>4.3250000000000002</v>
      </c>
      <c r="BL1629">
        <v>3.9158974358974401</v>
      </c>
    </row>
    <row r="1630" spans="1:64" x14ac:dyDescent="0.25">
      <c r="A1630" s="15" t="str">
        <f t="shared" si="50"/>
        <v>Provisions / Avg Assets--39721</v>
      </c>
      <c r="B1630" s="15" t="str">
        <f t="shared" si="51"/>
        <v>Provisions / Avg Assets</v>
      </c>
      <c r="C1630">
        <v>16</v>
      </c>
      <c r="D1630" s="22">
        <v>39721</v>
      </c>
      <c r="E1630">
        <v>0.06</v>
      </c>
      <c r="F1630">
        <v>0.15</v>
      </c>
      <c r="G1630">
        <v>0.4</v>
      </c>
      <c r="H1630">
        <v>0.54369047619047595</v>
      </c>
      <c r="I1630">
        <v>0.04</v>
      </c>
      <c r="J1630">
        <v>0.15</v>
      </c>
      <c r="K1630">
        <v>0.4</v>
      </c>
      <c r="L1630">
        <v>0.34196159122085001</v>
      </c>
      <c r="M1630">
        <v>0.06</v>
      </c>
      <c r="N1630">
        <v>0.2</v>
      </c>
      <c r="O1630">
        <v>0.51</v>
      </c>
      <c r="P1630">
        <v>0.42209481650721098</v>
      </c>
      <c r="Q1630">
        <v>0.12</v>
      </c>
      <c r="R1630">
        <v>0.155</v>
      </c>
      <c r="S1630">
        <v>0.23749999999999999</v>
      </c>
      <c r="T1630">
        <v>0.18272727272727299</v>
      </c>
      <c r="U1630">
        <v>0.06</v>
      </c>
      <c r="V1630">
        <v>0.19500000000000001</v>
      </c>
      <c r="W1630">
        <v>0.53</v>
      </c>
      <c r="X1630">
        <v>0.37542288557213899</v>
      </c>
      <c r="Y1630">
        <v>4.2500000000000003E-2</v>
      </c>
      <c r="Z1630">
        <v>0.14000000000000001</v>
      </c>
      <c r="AA1630">
        <v>0.35749999999999998</v>
      </c>
      <c r="AB1630">
        <v>0.255</v>
      </c>
      <c r="AC1630">
        <v>2.2499999999999999E-2</v>
      </c>
      <c r="AD1630">
        <v>0.115</v>
      </c>
      <c r="AE1630">
        <v>0.245</v>
      </c>
      <c r="AF1630">
        <v>0.32797872340425499</v>
      </c>
      <c r="AG1630">
        <v>0</v>
      </c>
      <c r="AH1630">
        <v>7.0000000000000007E-2</v>
      </c>
      <c r="AI1630">
        <v>0.32500000000000001</v>
      </c>
      <c r="AJ1630">
        <v>0.91566265060241003</v>
      </c>
      <c r="AK1630">
        <v>0.06</v>
      </c>
      <c r="AL1630">
        <v>0.16</v>
      </c>
      <c r="AM1630">
        <v>0.36499999999999999</v>
      </c>
      <c r="AN1630">
        <v>0.42440677966101698</v>
      </c>
      <c r="AO1630">
        <v>0</v>
      </c>
      <c r="AP1630">
        <v>0.08</v>
      </c>
      <c r="AQ1630">
        <v>0.22</v>
      </c>
      <c r="AR1630">
        <v>0.180094043887147</v>
      </c>
      <c r="AS1630">
        <v>0.09</v>
      </c>
      <c r="AT1630">
        <v>0.21</v>
      </c>
      <c r="AU1630">
        <v>0.54</v>
      </c>
      <c r="AV1630">
        <v>0.40361878453038702</v>
      </c>
      <c r="AW1630">
        <v>0.04</v>
      </c>
      <c r="AX1630">
        <v>0.13500000000000001</v>
      </c>
      <c r="AY1630">
        <v>0.2525</v>
      </c>
      <c r="AZ1630">
        <v>0.21201298701298699</v>
      </c>
      <c r="BA1630">
        <v>0.105</v>
      </c>
      <c r="BB1630">
        <v>0.3</v>
      </c>
      <c r="BC1630">
        <v>0.79500000000000004</v>
      </c>
      <c r="BD1630">
        <v>0.52330275229357803</v>
      </c>
      <c r="BE1630">
        <v>0.12</v>
      </c>
      <c r="BF1630">
        <v>0.28999999999999998</v>
      </c>
      <c r="BG1630">
        <v>0.71</v>
      </c>
      <c r="BH1630">
        <v>0.98105263157894695</v>
      </c>
      <c r="BI1630">
        <v>0.185</v>
      </c>
      <c r="BJ1630">
        <v>0.5</v>
      </c>
      <c r="BK1630">
        <v>0.91</v>
      </c>
      <c r="BL1630">
        <v>0.66452991452991494</v>
      </c>
    </row>
    <row r="1631" spans="1:64" x14ac:dyDescent="0.25">
      <c r="A1631" s="15" t="str">
        <f t="shared" si="50"/>
        <v>Negative Earners (last 4 qtrs)--39721</v>
      </c>
      <c r="B1631" s="15" t="str">
        <f t="shared" si="51"/>
        <v>Negative Earners (last 4 qtrs)</v>
      </c>
      <c r="C1631">
        <v>17</v>
      </c>
      <c r="D1631" s="22">
        <v>39721</v>
      </c>
      <c r="F1631">
        <v>7.1428571428571397</v>
      </c>
      <c r="H1631">
        <v>6</v>
      </c>
      <c r="J1631">
        <v>10.6325706594886</v>
      </c>
      <c r="L1631">
        <v>79</v>
      </c>
      <c r="N1631">
        <v>17.9286214135759</v>
      </c>
      <c r="P1631">
        <v>1281</v>
      </c>
      <c r="R1631">
        <v>0</v>
      </c>
      <c r="T1631">
        <v>0</v>
      </c>
      <c r="V1631">
        <v>13.902439024390199</v>
      </c>
      <c r="X1631">
        <v>57</v>
      </c>
      <c r="Z1631">
        <v>4.0540540540540499</v>
      </c>
      <c r="AB1631">
        <v>3</v>
      </c>
      <c r="AD1631">
        <v>5.31914893617021</v>
      </c>
      <c r="AF1631">
        <v>5</v>
      </c>
      <c r="AH1631">
        <v>6.0240963855421699</v>
      </c>
      <c r="AI1631"/>
      <c r="AJ1631">
        <v>5</v>
      </c>
      <c r="AK1631"/>
      <c r="AL1631">
        <v>15.254237288135601</v>
      </c>
      <c r="AN1631">
        <v>9</v>
      </c>
      <c r="AP1631">
        <v>5.2307692307692299</v>
      </c>
      <c r="AR1631">
        <v>17</v>
      </c>
      <c r="AT1631">
        <v>11.9565217391304</v>
      </c>
      <c r="AV1631">
        <v>44</v>
      </c>
      <c r="AX1631">
        <v>5.7692307692307701</v>
      </c>
      <c r="AZ1631">
        <v>9</v>
      </c>
      <c r="BB1631">
        <v>18.918918918918902</v>
      </c>
      <c r="BD1631">
        <v>21</v>
      </c>
      <c r="BF1631">
        <v>17.543859649122801</v>
      </c>
      <c r="BH1631">
        <v>10</v>
      </c>
      <c r="BJ1631">
        <v>31.092436974789901</v>
      </c>
      <c r="BL1631">
        <v>37</v>
      </c>
    </row>
    <row r="1632" spans="1:64" x14ac:dyDescent="0.25">
      <c r="A1632" s="15" t="str">
        <f t="shared" si="50"/>
        <v>Noncore Funding / Liab--39721</v>
      </c>
      <c r="B1632" s="15" t="str">
        <f t="shared" si="51"/>
        <v>Noncore Funding / Liab</v>
      </c>
      <c r="C1632">
        <v>18</v>
      </c>
      <c r="D1632" s="22">
        <v>39721</v>
      </c>
      <c r="E1632">
        <v>16.7221209829816</v>
      </c>
      <c r="F1632">
        <v>22.637201613388999</v>
      </c>
      <c r="G1632">
        <v>29.8721594551279</v>
      </c>
      <c r="H1632">
        <v>24.391930181222101</v>
      </c>
      <c r="I1632">
        <v>13.385416454412701</v>
      </c>
      <c r="J1632">
        <v>21.318420925934099</v>
      </c>
      <c r="K1632">
        <v>30.799008266741499</v>
      </c>
      <c r="L1632">
        <v>23.595966473888399</v>
      </c>
      <c r="M1632">
        <v>17.828355214125999</v>
      </c>
      <c r="N1632">
        <v>26.726957721975801</v>
      </c>
      <c r="O1632">
        <v>37.781071883416502</v>
      </c>
      <c r="P1632">
        <v>29.377097921603902</v>
      </c>
      <c r="Q1632">
        <v>17.158882660898001</v>
      </c>
      <c r="R1632">
        <v>21.9922844796451</v>
      </c>
      <c r="S1632">
        <v>30.378502589807201</v>
      </c>
      <c r="T1632">
        <v>23.914042730626399</v>
      </c>
      <c r="U1632">
        <v>12.866632052522499</v>
      </c>
      <c r="V1632">
        <v>20.631584813230901</v>
      </c>
      <c r="W1632">
        <v>31.016029486122001</v>
      </c>
      <c r="X1632">
        <v>23.354032577512498</v>
      </c>
      <c r="Y1632">
        <v>15.219077755479301</v>
      </c>
      <c r="Z1632">
        <v>21.8057402028669</v>
      </c>
      <c r="AA1632">
        <v>30.998261849699698</v>
      </c>
      <c r="AB1632">
        <v>24.2190362292815</v>
      </c>
      <c r="AC1632">
        <v>12.5287652158105</v>
      </c>
      <c r="AD1632">
        <v>17.861208591502301</v>
      </c>
      <c r="AE1632">
        <v>28.986152976185501</v>
      </c>
      <c r="AF1632">
        <v>22.0984398392083</v>
      </c>
      <c r="AG1632">
        <v>16.0339705259006</v>
      </c>
      <c r="AH1632">
        <v>23.285666466865401</v>
      </c>
      <c r="AI1632">
        <v>32.296690021060002</v>
      </c>
      <c r="AJ1632">
        <v>27.130284599484401</v>
      </c>
      <c r="AK1632">
        <v>13.249137274838599</v>
      </c>
      <c r="AL1632">
        <v>20.2408726905858</v>
      </c>
      <c r="AM1632">
        <v>29.701409673000501</v>
      </c>
      <c r="AN1632">
        <v>24.162260142625101</v>
      </c>
      <c r="AO1632">
        <v>11.874676035247401</v>
      </c>
      <c r="AP1632">
        <v>17.743929856115098</v>
      </c>
      <c r="AQ1632">
        <v>25.944564767721999</v>
      </c>
      <c r="AR1632">
        <v>20.055199277598799</v>
      </c>
      <c r="AS1632">
        <v>16.566168658000102</v>
      </c>
      <c r="AT1632">
        <v>24.674743076047999</v>
      </c>
      <c r="AU1632">
        <v>37.184405227749203</v>
      </c>
      <c r="AV1632">
        <v>27.576123884398001</v>
      </c>
      <c r="AW1632">
        <v>12.210114199614001</v>
      </c>
      <c r="AX1632">
        <v>17.692859218790499</v>
      </c>
      <c r="AY1632">
        <v>25.924901595128901</v>
      </c>
      <c r="AZ1632">
        <v>20.209868212403101</v>
      </c>
      <c r="BA1632">
        <v>15.2547218169848</v>
      </c>
      <c r="BB1632">
        <v>22.931060567855202</v>
      </c>
      <c r="BC1632">
        <v>35.433882040037098</v>
      </c>
      <c r="BD1632">
        <v>27.0905232392704</v>
      </c>
      <c r="BE1632">
        <v>12.6850198610188</v>
      </c>
      <c r="BF1632">
        <v>18.037616134149101</v>
      </c>
      <c r="BG1632">
        <v>28.8073018151984</v>
      </c>
      <c r="BH1632">
        <v>25.378513868138</v>
      </c>
      <c r="BI1632">
        <v>15.8577011767615</v>
      </c>
      <c r="BJ1632">
        <v>28.124793092946</v>
      </c>
      <c r="BK1632">
        <v>39.339629407062098</v>
      </c>
      <c r="BL1632">
        <v>30.042537837051398</v>
      </c>
    </row>
    <row r="1633" spans="1:64" x14ac:dyDescent="0.25">
      <c r="A1633" s="15" t="str">
        <f t="shared" si="50"/>
        <v>Brokered Dep / Liab--39721</v>
      </c>
      <c r="B1633" s="15" t="str">
        <f t="shared" si="51"/>
        <v>Brokered Dep / Liab</v>
      </c>
      <c r="C1633">
        <v>19</v>
      </c>
      <c r="D1633" s="22">
        <v>39721</v>
      </c>
      <c r="E1633">
        <v>0</v>
      </c>
      <c r="F1633">
        <v>0</v>
      </c>
      <c r="G1633">
        <v>2.2015109663392698</v>
      </c>
      <c r="H1633">
        <v>3.15857426019942</v>
      </c>
      <c r="I1633">
        <v>0</v>
      </c>
      <c r="J1633">
        <v>0</v>
      </c>
      <c r="K1633">
        <v>4.4056517290221704</v>
      </c>
      <c r="L1633">
        <v>3.4795786593779598</v>
      </c>
      <c r="M1633">
        <v>0</v>
      </c>
      <c r="N1633">
        <v>0</v>
      </c>
      <c r="O1633">
        <v>5.2229806554854097</v>
      </c>
      <c r="P1633">
        <v>4.3947022793439601</v>
      </c>
      <c r="Q1633">
        <v>0</v>
      </c>
      <c r="R1633">
        <v>0</v>
      </c>
      <c r="S1633">
        <v>0</v>
      </c>
      <c r="T1633">
        <v>2.0258335399148399</v>
      </c>
      <c r="U1633">
        <v>0</v>
      </c>
      <c r="V1633">
        <v>0</v>
      </c>
      <c r="W1633">
        <v>5.02941446181282</v>
      </c>
      <c r="X1633">
        <v>3.9319471390633201</v>
      </c>
      <c r="Y1633">
        <v>0</v>
      </c>
      <c r="Z1633">
        <v>0</v>
      </c>
      <c r="AA1633">
        <v>1.6099938653108099</v>
      </c>
      <c r="AB1633">
        <v>2.4987147911686902</v>
      </c>
      <c r="AC1633">
        <v>0</v>
      </c>
      <c r="AD1633">
        <v>0</v>
      </c>
      <c r="AE1633">
        <v>4.0366757800305404</v>
      </c>
      <c r="AF1633">
        <v>2.8445041004418599</v>
      </c>
      <c r="AG1633">
        <v>0</v>
      </c>
      <c r="AH1633">
        <v>0</v>
      </c>
      <c r="AI1633">
        <v>2.1609249745278101</v>
      </c>
      <c r="AJ1633">
        <v>3.3695740092442898</v>
      </c>
      <c r="AK1633">
        <v>0</v>
      </c>
      <c r="AL1633">
        <v>1.41635034842219</v>
      </c>
      <c r="AM1633">
        <v>7.1253339425493003</v>
      </c>
      <c r="AN1633">
        <v>4.9867784164359499</v>
      </c>
      <c r="AO1633">
        <v>0</v>
      </c>
      <c r="AP1633">
        <v>0</v>
      </c>
      <c r="AQ1633">
        <v>1.67673115511301</v>
      </c>
      <c r="AR1633">
        <v>1.9355491490918499</v>
      </c>
      <c r="AS1633">
        <v>0</v>
      </c>
      <c r="AT1633">
        <v>0.22329397212372301</v>
      </c>
      <c r="AU1633">
        <v>8.8275747810560805</v>
      </c>
      <c r="AV1633">
        <v>5.2098718953510996</v>
      </c>
      <c r="AW1633">
        <v>0</v>
      </c>
      <c r="AX1633">
        <v>0</v>
      </c>
      <c r="AY1633">
        <v>0.63829020905608103</v>
      </c>
      <c r="AZ1633">
        <v>1.63813564776641</v>
      </c>
      <c r="BA1633">
        <v>0</v>
      </c>
      <c r="BB1633">
        <v>0.69145183933173604</v>
      </c>
      <c r="BC1633">
        <v>8.7237654515903493</v>
      </c>
      <c r="BD1633">
        <v>5.78181155275972</v>
      </c>
      <c r="BE1633">
        <v>0</v>
      </c>
      <c r="BF1633">
        <v>0</v>
      </c>
      <c r="BG1633">
        <v>3.9063679838912702</v>
      </c>
      <c r="BH1633">
        <v>4.2136421398051001</v>
      </c>
      <c r="BI1633">
        <v>0</v>
      </c>
      <c r="BJ1633">
        <v>3.4085941598181502</v>
      </c>
      <c r="BK1633">
        <v>11.749779958942201</v>
      </c>
      <c r="BL1633">
        <v>6.9645862066249897</v>
      </c>
    </row>
    <row r="1634" spans="1:64" x14ac:dyDescent="0.25">
      <c r="A1634" s="15" t="str">
        <f t="shared" si="50"/>
        <v>Liquid Assets / Assets--39721</v>
      </c>
      <c r="B1634" s="15" t="str">
        <f t="shared" si="51"/>
        <v>Liquid Assets / Assets</v>
      </c>
      <c r="C1634">
        <v>20</v>
      </c>
      <c r="D1634" s="22">
        <v>39721</v>
      </c>
      <c r="E1634">
        <v>7.3143937099068701</v>
      </c>
      <c r="F1634">
        <v>13.1322686033217</v>
      </c>
      <c r="G1634">
        <v>21.2002707180229</v>
      </c>
      <c r="H1634">
        <v>15.4743273703625</v>
      </c>
      <c r="I1634">
        <v>5.9893993241163299</v>
      </c>
      <c r="J1634">
        <v>12.171020125827599</v>
      </c>
      <c r="K1634">
        <v>21.429540273352401</v>
      </c>
      <c r="L1634">
        <v>15.278983918598501</v>
      </c>
      <c r="M1634">
        <v>6.6275624357501401</v>
      </c>
      <c r="N1634">
        <v>12.5392529660969</v>
      </c>
      <c r="O1634">
        <v>22.3286411544175</v>
      </c>
      <c r="P1634">
        <v>15.8668933565591</v>
      </c>
      <c r="Q1634">
        <v>16.130879241449101</v>
      </c>
      <c r="R1634">
        <v>23.525908450329901</v>
      </c>
      <c r="S1634">
        <v>28.789388635823801</v>
      </c>
      <c r="T1634">
        <v>25.055820902686499</v>
      </c>
      <c r="U1634">
        <v>6.1543253117367396</v>
      </c>
      <c r="V1634">
        <v>11.677653112007899</v>
      </c>
      <c r="W1634">
        <v>20.362267553195899</v>
      </c>
      <c r="X1634">
        <v>14.7525679080318</v>
      </c>
      <c r="Y1634">
        <v>6.6929653655374599</v>
      </c>
      <c r="Z1634">
        <v>14.7183920121662</v>
      </c>
      <c r="AA1634">
        <v>22.190811802316599</v>
      </c>
      <c r="AB1634">
        <v>16.3899374928172</v>
      </c>
      <c r="AC1634">
        <v>4.4150217112855303</v>
      </c>
      <c r="AD1634">
        <v>8.5809792918837502</v>
      </c>
      <c r="AE1634">
        <v>19.468607583137999</v>
      </c>
      <c r="AF1634">
        <v>13.227203281215001</v>
      </c>
      <c r="AG1634">
        <v>5.4713182069953499</v>
      </c>
      <c r="AH1634">
        <v>9.8056979377756601</v>
      </c>
      <c r="AI1634">
        <v>20.892415959481799</v>
      </c>
      <c r="AJ1634">
        <v>17.289122737622701</v>
      </c>
      <c r="AK1634">
        <v>9.8374734505307906</v>
      </c>
      <c r="AL1634">
        <v>17.028265665565598</v>
      </c>
      <c r="AM1634">
        <v>22.8738585328576</v>
      </c>
      <c r="AN1634">
        <v>16.4720995667961</v>
      </c>
      <c r="AO1634">
        <v>6.9757727652464503</v>
      </c>
      <c r="AP1634">
        <v>14.886731391585799</v>
      </c>
      <c r="AQ1634">
        <v>24.073731745319101</v>
      </c>
      <c r="AR1634">
        <v>17.578392834763498</v>
      </c>
      <c r="AS1634">
        <v>4.9475731166133601</v>
      </c>
      <c r="AT1634">
        <v>9.2429509790862099</v>
      </c>
      <c r="AU1634">
        <v>16.811370902213</v>
      </c>
      <c r="AV1634">
        <v>11.8995607851587</v>
      </c>
      <c r="AW1634">
        <v>7.8768887057817896</v>
      </c>
      <c r="AX1634">
        <v>16.830564259600902</v>
      </c>
      <c r="AY1634">
        <v>23.2995440875874</v>
      </c>
      <c r="AZ1634">
        <v>17.302974860747799</v>
      </c>
      <c r="BA1634">
        <v>5.6469110734757502</v>
      </c>
      <c r="BB1634">
        <v>9.5857897557614304</v>
      </c>
      <c r="BC1634">
        <v>19.5469512029903</v>
      </c>
      <c r="BD1634">
        <v>14.2519972305436</v>
      </c>
      <c r="BE1634">
        <v>7.4597084573752399</v>
      </c>
      <c r="BF1634">
        <v>13.9122696429234</v>
      </c>
      <c r="BG1634">
        <v>25.102652432196098</v>
      </c>
      <c r="BH1634">
        <v>17.964182043760999</v>
      </c>
      <c r="BI1634">
        <v>5.0907525507470899</v>
      </c>
      <c r="BJ1634">
        <v>9.2096239570236609</v>
      </c>
      <c r="BK1634">
        <v>16.906612614613898</v>
      </c>
      <c r="BL1634">
        <v>12.503355272246401</v>
      </c>
    </row>
    <row r="1635" spans="1:64" x14ac:dyDescent="0.25">
      <c r="A1635" s="15" t="str">
        <f t="shared" si="50"/>
        <v>Net Loan Growth (last 4 qtrs)--39721</v>
      </c>
      <c r="B1635" s="15" t="str">
        <f t="shared" si="51"/>
        <v>Net Loan Growth (last 4 qtrs)</v>
      </c>
      <c r="C1635">
        <v>21</v>
      </c>
      <c r="D1635" s="22">
        <v>39721</v>
      </c>
      <c r="E1635">
        <v>0.32</v>
      </c>
      <c r="F1635">
        <v>4.92</v>
      </c>
      <c r="G1635">
        <v>13.625</v>
      </c>
      <c r="H1635">
        <v>11.1220238095238</v>
      </c>
      <c r="I1635">
        <v>-0.94499999999999995</v>
      </c>
      <c r="J1635">
        <v>5.26</v>
      </c>
      <c r="K1635">
        <v>13.12</v>
      </c>
      <c r="L1635">
        <v>7.6873931034482803</v>
      </c>
      <c r="M1635">
        <v>0.57499999999999996</v>
      </c>
      <c r="N1635">
        <v>7.28</v>
      </c>
      <c r="O1635">
        <v>16.66</v>
      </c>
      <c r="P1635">
        <v>14.2372710007305</v>
      </c>
      <c r="Q1635">
        <v>-3.82</v>
      </c>
      <c r="R1635">
        <v>1.0249999999999999</v>
      </c>
      <c r="S1635">
        <v>7.6375000000000002</v>
      </c>
      <c r="T1635">
        <v>2.54136363636364</v>
      </c>
      <c r="U1635">
        <v>-1.64</v>
      </c>
      <c r="V1635">
        <v>4.6399999999999997</v>
      </c>
      <c r="W1635">
        <v>12.24</v>
      </c>
      <c r="X1635">
        <v>7.0192518703241902</v>
      </c>
      <c r="Y1635">
        <v>1.26</v>
      </c>
      <c r="Z1635">
        <v>5.37</v>
      </c>
      <c r="AA1635">
        <v>12.02</v>
      </c>
      <c r="AB1635">
        <v>12.432191780821899</v>
      </c>
      <c r="AC1635">
        <v>2.33</v>
      </c>
      <c r="AD1635">
        <v>8.75</v>
      </c>
      <c r="AE1635">
        <v>14.96</v>
      </c>
      <c r="AF1635">
        <v>12.018494623655901</v>
      </c>
      <c r="AG1635">
        <v>0.2</v>
      </c>
      <c r="AH1635">
        <v>7.3650000000000002</v>
      </c>
      <c r="AI1635">
        <v>14.74</v>
      </c>
      <c r="AJ1635">
        <v>6.4715853658536604</v>
      </c>
      <c r="AK1635">
        <v>-2.6549999999999998</v>
      </c>
      <c r="AL1635">
        <v>3.44</v>
      </c>
      <c r="AM1635">
        <v>9.4350000000000005</v>
      </c>
      <c r="AN1635">
        <v>10.8493220338983</v>
      </c>
      <c r="AO1635">
        <v>-0.65</v>
      </c>
      <c r="AP1635">
        <v>5.1100000000000003</v>
      </c>
      <c r="AQ1635">
        <v>12.5</v>
      </c>
      <c r="AR1635">
        <v>6.16824451410658</v>
      </c>
      <c r="AS1635">
        <v>1.4350000000000001</v>
      </c>
      <c r="AT1635">
        <v>8.5050000000000008</v>
      </c>
      <c r="AU1635">
        <v>16.094999999999999</v>
      </c>
      <c r="AV1635">
        <v>11.692955801105001</v>
      </c>
      <c r="AW1635">
        <v>-2.8650000000000002</v>
      </c>
      <c r="AX1635">
        <v>1.47</v>
      </c>
      <c r="AY1635">
        <v>8.01</v>
      </c>
      <c r="AZ1635">
        <v>4.39921568627451</v>
      </c>
      <c r="BA1635">
        <v>1.2925</v>
      </c>
      <c r="BB1635">
        <v>5.89</v>
      </c>
      <c r="BC1635">
        <v>17.567499999999999</v>
      </c>
      <c r="BD1635">
        <v>14.017407407407401</v>
      </c>
      <c r="BE1635">
        <v>-0.315</v>
      </c>
      <c r="BF1635">
        <v>3.77</v>
      </c>
      <c r="BG1635">
        <v>8.3350000000000009</v>
      </c>
      <c r="BH1635">
        <v>12.334727272727299</v>
      </c>
      <c r="BI1635">
        <v>-1.585</v>
      </c>
      <c r="BJ1635">
        <v>6.0750000000000002</v>
      </c>
      <c r="BK1635">
        <v>16.850000000000001</v>
      </c>
      <c r="BL1635">
        <v>13.295517241379301</v>
      </c>
    </row>
    <row r="1636" spans="1:64" x14ac:dyDescent="0.25">
      <c r="A1636" s="15" t="str">
        <f t="shared" si="50"/>
        <v>Banks w/ Loan Growth (last 4 qtrs)--39721</v>
      </c>
      <c r="B1636" s="15" t="str">
        <f t="shared" si="51"/>
        <v>Banks w/ Loan Growth (last 4 qtrs)</v>
      </c>
      <c r="C1636">
        <v>22</v>
      </c>
      <c r="D1636" s="22">
        <v>39721</v>
      </c>
      <c r="F1636">
        <v>76.190476190476204</v>
      </c>
      <c r="J1636">
        <v>70.524899057873498</v>
      </c>
      <c r="N1636">
        <v>75.157452764170799</v>
      </c>
      <c r="R1636">
        <v>54.545454545454497</v>
      </c>
      <c r="V1636">
        <v>67.804878048780495</v>
      </c>
      <c r="Z1636">
        <v>79.729729729729698</v>
      </c>
      <c r="AD1636">
        <v>80.851063829787194</v>
      </c>
      <c r="AH1636">
        <v>74.698795180722897</v>
      </c>
      <c r="AI1636"/>
      <c r="AK1636"/>
      <c r="AL1636">
        <v>61.016949152542402</v>
      </c>
      <c r="AP1636">
        <v>71.692307692307693</v>
      </c>
      <c r="AT1636">
        <v>79.347826086956502</v>
      </c>
      <c r="AX1636">
        <v>57.051282051282101</v>
      </c>
      <c r="BB1636">
        <v>77.477477477477507</v>
      </c>
      <c r="BF1636">
        <v>70.175438596491205</v>
      </c>
      <c r="BJ1636">
        <v>69.747899159663902</v>
      </c>
    </row>
    <row r="1637" spans="1:64" x14ac:dyDescent="0.25">
      <c r="A1637" s="15" t="str">
        <f t="shared" si="50"/>
        <v>Equity / Assets--39813</v>
      </c>
      <c r="B1637" s="15" t="str">
        <f t="shared" si="51"/>
        <v>Equity / Assets</v>
      </c>
      <c r="C1637">
        <v>1</v>
      </c>
      <c r="D1637" s="22">
        <v>39813</v>
      </c>
      <c r="E1637">
        <v>9.0479655808232007</v>
      </c>
      <c r="F1637">
        <v>10.336708866984599</v>
      </c>
      <c r="G1637">
        <v>11.9788939371275</v>
      </c>
      <c r="H1637">
        <v>11.3569846310332</v>
      </c>
      <c r="I1637">
        <v>8.5613251855761696</v>
      </c>
      <c r="J1637">
        <v>9.8683591511346407</v>
      </c>
      <c r="K1637">
        <v>11.8418815209988</v>
      </c>
      <c r="L1637">
        <v>10.643399270017801</v>
      </c>
      <c r="M1637">
        <v>8.4375553718031995</v>
      </c>
      <c r="N1637">
        <v>9.8616131791716093</v>
      </c>
      <c r="O1637">
        <v>12.151627899659401</v>
      </c>
      <c r="P1637">
        <v>11.024495768672301</v>
      </c>
      <c r="Q1637">
        <v>9.7544305684639507</v>
      </c>
      <c r="R1637">
        <v>11.0329242285575</v>
      </c>
      <c r="S1637">
        <v>12.410993627439399</v>
      </c>
      <c r="T1637">
        <v>11.6750890749365</v>
      </c>
      <c r="U1637">
        <v>8.5026760873609692</v>
      </c>
      <c r="V1637">
        <v>9.7730711720859702</v>
      </c>
      <c r="W1637">
        <v>11.891962179191299</v>
      </c>
      <c r="X1637">
        <v>10.493059646470901</v>
      </c>
      <c r="Y1637">
        <v>8.8810515325123003</v>
      </c>
      <c r="Z1637">
        <v>10.381070631258099</v>
      </c>
      <c r="AA1637">
        <v>11.7347351980652</v>
      </c>
      <c r="AB1637">
        <v>11.0663843642077</v>
      </c>
      <c r="AC1637">
        <v>8.1091998584743497</v>
      </c>
      <c r="AD1637">
        <v>9.1685422424238094</v>
      </c>
      <c r="AE1637">
        <v>10.470487726600799</v>
      </c>
      <c r="AF1637">
        <v>9.7988999476202103</v>
      </c>
      <c r="AG1637">
        <v>9.2998253013694807</v>
      </c>
      <c r="AH1637">
        <v>10.9568433183822</v>
      </c>
      <c r="AI1637">
        <v>13.248136055677</v>
      </c>
      <c r="AJ1637">
        <v>12.314853861363501</v>
      </c>
      <c r="AK1637">
        <v>8.5830260406710597</v>
      </c>
      <c r="AL1637">
        <v>9.7762710157005106</v>
      </c>
      <c r="AM1637">
        <v>11.5439140969322</v>
      </c>
      <c r="AN1637">
        <v>10.832334033320199</v>
      </c>
      <c r="AO1637">
        <v>8.6815402113145996</v>
      </c>
      <c r="AP1637">
        <v>10.0581595878092</v>
      </c>
      <c r="AQ1637">
        <v>11.6571426212594</v>
      </c>
      <c r="AR1637">
        <v>10.6477449761042</v>
      </c>
      <c r="AS1637">
        <v>8.3126402518206692</v>
      </c>
      <c r="AT1637">
        <v>9.3424988071177193</v>
      </c>
      <c r="AU1637">
        <v>11.2927395789106</v>
      </c>
      <c r="AV1637">
        <v>10.202517698035701</v>
      </c>
      <c r="AW1637">
        <v>8.5582620144832102</v>
      </c>
      <c r="AX1637">
        <v>10.305093623150499</v>
      </c>
      <c r="AY1637">
        <v>12.3257338222529</v>
      </c>
      <c r="AZ1637">
        <v>10.917405788864</v>
      </c>
      <c r="BA1637">
        <v>8.3854475756390894</v>
      </c>
      <c r="BB1637">
        <v>9.3356395351150407</v>
      </c>
      <c r="BC1637">
        <v>11.887710343962899</v>
      </c>
      <c r="BD1637">
        <v>10.4015669100647</v>
      </c>
      <c r="BE1637">
        <v>9.4365729288407998</v>
      </c>
      <c r="BF1637">
        <v>11.609257671845899</v>
      </c>
      <c r="BG1637">
        <v>14.705507094562501</v>
      </c>
      <c r="BH1637">
        <v>13.1847174937045</v>
      </c>
      <c r="BI1637">
        <v>8.3396809427290304</v>
      </c>
      <c r="BJ1637">
        <v>9.2191914406114694</v>
      </c>
      <c r="BK1637">
        <v>11.9046089226325</v>
      </c>
      <c r="BL1637">
        <v>10.3838791860836</v>
      </c>
    </row>
    <row r="1638" spans="1:64" x14ac:dyDescent="0.25">
      <c r="A1638" s="15" t="str">
        <f t="shared" si="50"/>
        <v>Total Risk Based Capital Ratio--39813</v>
      </c>
      <c r="B1638" s="15" t="str">
        <f t="shared" si="51"/>
        <v>Total Risk Based Capital Ratio</v>
      </c>
      <c r="C1638">
        <v>2</v>
      </c>
      <c r="D1638" s="22">
        <v>39813</v>
      </c>
      <c r="E1638">
        <v>12.4025</v>
      </c>
      <c r="F1638">
        <v>13.83</v>
      </c>
      <c r="G1638">
        <v>16.405000000000001</v>
      </c>
      <c r="H1638">
        <v>15.2014285714286</v>
      </c>
      <c r="I1638">
        <v>11.375</v>
      </c>
      <c r="J1638">
        <v>13.28</v>
      </c>
      <c r="K1638">
        <v>16.899999999999999</v>
      </c>
      <c r="L1638">
        <v>15.044482758620701</v>
      </c>
      <c r="M1638">
        <v>11.48</v>
      </c>
      <c r="N1638">
        <v>13.74</v>
      </c>
      <c r="O1638">
        <v>18.13</v>
      </c>
      <c r="P1638">
        <v>16.405881929445599</v>
      </c>
      <c r="Q1638">
        <v>14.79</v>
      </c>
      <c r="R1638">
        <v>16.25</v>
      </c>
      <c r="S1638">
        <v>20.75</v>
      </c>
      <c r="T1638">
        <v>18.2127272727273</v>
      </c>
      <c r="U1638">
        <v>11.29</v>
      </c>
      <c r="V1638">
        <v>12.845000000000001</v>
      </c>
      <c r="W1638">
        <v>16.587499999999999</v>
      </c>
      <c r="X1638">
        <v>14.5814</v>
      </c>
      <c r="Y1638">
        <v>12.59</v>
      </c>
      <c r="Z1638">
        <v>14.275</v>
      </c>
      <c r="AA1638">
        <v>17.145</v>
      </c>
      <c r="AB1638">
        <v>15.7647297297297</v>
      </c>
      <c r="AC1638">
        <v>10.9375</v>
      </c>
      <c r="AD1638">
        <v>12.67</v>
      </c>
      <c r="AE1638">
        <v>15.615</v>
      </c>
      <c r="AF1638">
        <v>14.643085106382999</v>
      </c>
      <c r="AG1638">
        <v>11.8025</v>
      </c>
      <c r="AH1638">
        <v>14.244999999999999</v>
      </c>
      <c r="AI1638">
        <v>18.862500000000001</v>
      </c>
      <c r="AJ1638">
        <v>17.179268292682899</v>
      </c>
      <c r="AK1638">
        <v>12.0525</v>
      </c>
      <c r="AL1638">
        <v>14.285</v>
      </c>
      <c r="AM1638">
        <v>17.022500000000001</v>
      </c>
      <c r="AN1638">
        <v>15.543448275862101</v>
      </c>
      <c r="AO1638">
        <v>11.8025</v>
      </c>
      <c r="AP1638">
        <v>14.015000000000001</v>
      </c>
      <c r="AQ1638">
        <v>17.447500000000002</v>
      </c>
      <c r="AR1638">
        <v>15.8079375</v>
      </c>
      <c r="AS1638">
        <v>10.88</v>
      </c>
      <c r="AT1638">
        <v>12.25</v>
      </c>
      <c r="AU1638">
        <v>14.88</v>
      </c>
      <c r="AV1638">
        <v>13.5217906336088</v>
      </c>
      <c r="AW1638">
        <v>12.56</v>
      </c>
      <c r="AX1638">
        <v>14.82</v>
      </c>
      <c r="AY1638">
        <v>18.39</v>
      </c>
      <c r="AZ1638">
        <v>16.4769677419355</v>
      </c>
      <c r="BA1638">
        <v>11.12</v>
      </c>
      <c r="BB1638">
        <v>12.645</v>
      </c>
      <c r="BC1638">
        <v>14.9475</v>
      </c>
      <c r="BD1638">
        <v>14.310882352941199</v>
      </c>
      <c r="BE1638">
        <v>12.765000000000001</v>
      </c>
      <c r="BF1638">
        <v>16.195</v>
      </c>
      <c r="BG1638">
        <v>21.377500000000001</v>
      </c>
      <c r="BH1638">
        <v>18.195344827586201</v>
      </c>
      <c r="BI1638">
        <v>10.855</v>
      </c>
      <c r="BJ1638">
        <v>12.15</v>
      </c>
      <c r="BK1638">
        <v>14.855</v>
      </c>
      <c r="BL1638">
        <v>13.570940170940201</v>
      </c>
    </row>
    <row r="1639" spans="1:64" x14ac:dyDescent="0.25">
      <c r="A1639" s="15" t="str">
        <f t="shared" si="50"/>
        <v>Tier 1 Leverage Ratio--39813</v>
      </c>
      <c r="B1639" s="15" t="str">
        <f t="shared" si="51"/>
        <v>Tier 1 Leverage Ratio</v>
      </c>
      <c r="C1639">
        <v>3</v>
      </c>
      <c r="D1639" s="22">
        <v>39813</v>
      </c>
      <c r="E1639">
        <v>8.52</v>
      </c>
      <c r="F1639">
        <v>9.6449999999999996</v>
      </c>
      <c r="G1639">
        <v>10.897500000000001</v>
      </c>
      <c r="H1639">
        <v>10.4047619047619</v>
      </c>
      <c r="I1639">
        <v>8.31</v>
      </c>
      <c r="J1639">
        <v>9.31</v>
      </c>
      <c r="K1639">
        <v>11.115</v>
      </c>
      <c r="L1639">
        <v>10.1714206896552</v>
      </c>
      <c r="M1639">
        <v>8.18</v>
      </c>
      <c r="N1639">
        <v>9.35</v>
      </c>
      <c r="O1639">
        <v>11.6</v>
      </c>
      <c r="P1639">
        <v>10.6275665946724</v>
      </c>
      <c r="Q1639">
        <v>9.625</v>
      </c>
      <c r="R1639">
        <v>10.835000000000001</v>
      </c>
      <c r="S1639">
        <v>11.83</v>
      </c>
      <c r="T1639">
        <v>11.409090909090899</v>
      </c>
      <c r="U1639">
        <v>8.3074999999999992</v>
      </c>
      <c r="V1639">
        <v>9.17</v>
      </c>
      <c r="W1639">
        <v>11.1075</v>
      </c>
      <c r="X1639">
        <v>10.016349999999999</v>
      </c>
      <c r="Y1639">
        <v>8.5225000000000009</v>
      </c>
      <c r="Z1639">
        <v>9.6349999999999998</v>
      </c>
      <c r="AA1639">
        <v>11.22</v>
      </c>
      <c r="AB1639">
        <v>10.600675675675699</v>
      </c>
      <c r="AC1639">
        <v>7.8949999999999996</v>
      </c>
      <c r="AD1639">
        <v>8.73</v>
      </c>
      <c r="AE1639">
        <v>9.9075000000000006</v>
      </c>
      <c r="AF1639">
        <v>9.4528723404255306</v>
      </c>
      <c r="AG1639">
        <v>8.8049999999999997</v>
      </c>
      <c r="AH1639">
        <v>10.115</v>
      </c>
      <c r="AI1639">
        <v>12.49</v>
      </c>
      <c r="AJ1639">
        <v>11.589756097561001</v>
      </c>
      <c r="AK1639">
        <v>8.3224999999999998</v>
      </c>
      <c r="AL1639">
        <v>9.375</v>
      </c>
      <c r="AM1639">
        <v>10.83</v>
      </c>
      <c r="AN1639">
        <v>10.533103448275901</v>
      </c>
      <c r="AO1639">
        <v>8.42</v>
      </c>
      <c r="AP1639">
        <v>9.6199999999999992</v>
      </c>
      <c r="AQ1639">
        <v>11.467499999999999</v>
      </c>
      <c r="AR1639">
        <v>10.33834375</v>
      </c>
      <c r="AS1639">
        <v>8.17</v>
      </c>
      <c r="AT1639">
        <v>8.9499999999999993</v>
      </c>
      <c r="AU1639">
        <v>10.58</v>
      </c>
      <c r="AV1639">
        <v>9.6140495867768596</v>
      </c>
      <c r="AW1639">
        <v>8.3000000000000007</v>
      </c>
      <c r="AX1639">
        <v>9.52</v>
      </c>
      <c r="AY1639">
        <v>11.53</v>
      </c>
      <c r="AZ1639">
        <v>10.415419354838701</v>
      </c>
      <c r="BA1639">
        <v>8.2375000000000007</v>
      </c>
      <c r="BB1639">
        <v>9.1</v>
      </c>
      <c r="BC1639">
        <v>11.012499999999999</v>
      </c>
      <c r="BD1639">
        <v>10.086078431372499</v>
      </c>
      <c r="BE1639">
        <v>9.2349999999999994</v>
      </c>
      <c r="BF1639">
        <v>10.57</v>
      </c>
      <c r="BG1639">
        <v>12.9625</v>
      </c>
      <c r="BH1639">
        <v>12.7263793103448</v>
      </c>
      <c r="BI1639">
        <v>8.3049999999999997</v>
      </c>
      <c r="BJ1639">
        <v>9.0399999999999991</v>
      </c>
      <c r="BK1639">
        <v>10.86</v>
      </c>
      <c r="BL1639">
        <v>9.8522222222222204</v>
      </c>
    </row>
    <row r="1640" spans="1:64" x14ac:dyDescent="0.25">
      <c r="A1640" s="15" t="str">
        <f t="shared" si="50"/>
        <v>ALLL / Nonaccrual Loans--39813</v>
      </c>
      <c r="B1640" s="15" t="str">
        <f t="shared" si="51"/>
        <v>ALLL / Nonaccrual Loans</v>
      </c>
      <c r="C1640">
        <v>4</v>
      </c>
      <c r="D1640" s="22">
        <v>39813</v>
      </c>
      <c r="E1640">
        <v>55.376499332023698</v>
      </c>
      <c r="F1640">
        <v>112.607052859614</v>
      </c>
      <c r="G1640">
        <v>235.30381535562901</v>
      </c>
      <c r="H1640">
        <v>700.6483295685</v>
      </c>
      <c r="I1640">
        <v>50.895299741782402</v>
      </c>
      <c r="J1640">
        <v>93.118756936737</v>
      </c>
      <c r="K1640">
        <v>232.01548355879899</v>
      </c>
      <c r="L1640">
        <v>491.13289048829398</v>
      </c>
      <c r="M1640">
        <v>56.341646556123202</v>
      </c>
      <c r="N1640">
        <v>107.50692549953099</v>
      </c>
      <c r="O1640">
        <v>274.888170235882</v>
      </c>
      <c r="P1640">
        <v>409.36190972663297</v>
      </c>
      <c r="Q1640">
        <v>75.769230769230802</v>
      </c>
      <c r="R1640">
        <v>136.31581434918201</v>
      </c>
      <c r="S1640">
        <v>332.28893740902498</v>
      </c>
      <c r="T1640">
        <v>242.092675947858</v>
      </c>
      <c r="U1640">
        <v>44.2361436835522</v>
      </c>
      <c r="V1640">
        <v>78.645588409126503</v>
      </c>
      <c r="W1640">
        <v>155.554806828392</v>
      </c>
      <c r="X1640">
        <v>322.34885529814699</v>
      </c>
      <c r="Y1640">
        <v>72.950571166149103</v>
      </c>
      <c r="Z1640">
        <v>146.913390172584</v>
      </c>
      <c r="AA1640">
        <v>272.59418509418498</v>
      </c>
      <c r="AB1640">
        <v>687.97028035949802</v>
      </c>
      <c r="AC1640">
        <v>81.348464619492702</v>
      </c>
      <c r="AD1640">
        <v>175.10729613733901</v>
      </c>
      <c r="AE1640">
        <v>374.92119447413501</v>
      </c>
      <c r="AF1640">
        <v>684.33236841362304</v>
      </c>
      <c r="AG1640">
        <v>81.176470588235304</v>
      </c>
      <c r="AH1640">
        <v>226.96798493408701</v>
      </c>
      <c r="AI1640">
        <v>676</v>
      </c>
      <c r="AJ1640">
        <v>4857.4756166986699</v>
      </c>
      <c r="AK1640">
        <v>44.932579675268997</v>
      </c>
      <c r="AL1640">
        <v>62.607636428065199</v>
      </c>
      <c r="AM1640">
        <v>126.541696113074</v>
      </c>
      <c r="AN1640">
        <v>979.73502716669998</v>
      </c>
      <c r="AO1640">
        <v>67.199108469539397</v>
      </c>
      <c r="AP1640">
        <v>137.45098039215699</v>
      </c>
      <c r="AQ1640">
        <v>353.84615384615398</v>
      </c>
      <c r="AR1640">
        <v>956.64234593046206</v>
      </c>
      <c r="AS1640">
        <v>46.383270179871602</v>
      </c>
      <c r="AT1640">
        <v>85.438437526969906</v>
      </c>
      <c r="AU1640">
        <v>194.28703703703701</v>
      </c>
      <c r="AV1640">
        <v>318.765294186125</v>
      </c>
      <c r="AW1640">
        <v>48.5283430232558</v>
      </c>
      <c r="AX1640">
        <v>78.582317073170699</v>
      </c>
      <c r="AY1640">
        <v>138.87323943662</v>
      </c>
      <c r="AZ1640">
        <v>702.56806107147304</v>
      </c>
      <c r="BA1640">
        <v>42.349449320800197</v>
      </c>
      <c r="BB1640">
        <v>79.399655471570199</v>
      </c>
      <c r="BC1640">
        <v>185.16885580852301</v>
      </c>
      <c r="BD1640">
        <v>160.463555649173</v>
      </c>
      <c r="BE1640">
        <v>52.839872262773703</v>
      </c>
      <c r="BF1640">
        <v>103.81319622964899</v>
      </c>
      <c r="BG1640">
        <v>260.801018409714</v>
      </c>
      <c r="BH1640">
        <v>1354.6440132786099</v>
      </c>
      <c r="BI1640">
        <v>34.9825087456272</v>
      </c>
      <c r="BJ1640">
        <v>59.272300469483604</v>
      </c>
      <c r="BK1640">
        <v>100.90909090909101</v>
      </c>
      <c r="BL1640">
        <v>90.585591364276297</v>
      </c>
    </row>
    <row r="1641" spans="1:64" x14ac:dyDescent="0.25">
      <c r="A1641" s="15" t="str">
        <f t="shared" si="50"/>
        <v>[NCL + OREO] / [Total Loans + OREO]--39813</v>
      </c>
      <c r="B1641" s="15" t="str">
        <f t="shared" si="51"/>
        <v>[NCL + OREO] / [Total Loans + OREO]</v>
      </c>
      <c r="C1641">
        <v>5</v>
      </c>
      <c r="D1641" s="22">
        <v>39813</v>
      </c>
      <c r="E1641">
        <v>0.87408377649343105</v>
      </c>
      <c r="F1641">
        <v>2.1088262165079801</v>
      </c>
      <c r="G1641">
        <v>4.0910793477479004</v>
      </c>
      <c r="H1641">
        <v>3.0898147752179401</v>
      </c>
      <c r="I1641">
        <v>0.80221937250829001</v>
      </c>
      <c r="J1641">
        <v>2.0405257286386198</v>
      </c>
      <c r="K1641">
        <v>4.0777349823551496</v>
      </c>
      <c r="L1641">
        <v>2.8609260088253401</v>
      </c>
      <c r="M1641">
        <v>0.58683424122201699</v>
      </c>
      <c r="N1641">
        <v>1.63185886626022</v>
      </c>
      <c r="O1641">
        <v>3.4711331926204601</v>
      </c>
      <c r="P1641">
        <v>2.53162489360178</v>
      </c>
      <c r="Q1641">
        <v>1.2939504542493101</v>
      </c>
      <c r="R1641">
        <v>2.3575914733614201</v>
      </c>
      <c r="S1641">
        <v>3.8741631846740399</v>
      </c>
      <c r="T1641">
        <v>2.8581328580646801</v>
      </c>
      <c r="U1641">
        <v>1.1635291231485601</v>
      </c>
      <c r="V1641">
        <v>2.58453943140118</v>
      </c>
      <c r="W1641">
        <v>4.9698434983852096</v>
      </c>
      <c r="X1641">
        <v>3.4946374289739</v>
      </c>
      <c r="Y1641">
        <v>0.73102328259550797</v>
      </c>
      <c r="Z1641">
        <v>1.8158312115708199</v>
      </c>
      <c r="AA1641">
        <v>3.0635380967393799</v>
      </c>
      <c r="AB1641">
        <v>2.3205946384332399</v>
      </c>
      <c r="AC1641">
        <v>0.32539445085177798</v>
      </c>
      <c r="AD1641">
        <v>0.92585379348627905</v>
      </c>
      <c r="AE1641">
        <v>2.0942365427569398</v>
      </c>
      <c r="AF1641">
        <v>1.45523085865587</v>
      </c>
      <c r="AG1641">
        <v>0.12566422063098301</v>
      </c>
      <c r="AH1641">
        <v>1.0362697723168199</v>
      </c>
      <c r="AI1641">
        <v>2.1062280033187402</v>
      </c>
      <c r="AJ1641">
        <v>2.3589854251577602</v>
      </c>
      <c r="AK1641">
        <v>1.3971943756188401</v>
      </c>
      <c r="AL1641">
        <v>2.6451622844380598</v>
      </c>
      <c r="AM1641">
        <v>4.2833670984640699</v>
      </c>
      <c r="AN1641">
        <v>3.2817593774131302</v>
      </c>
      <c r="AO1641">
        <v>0.362856143755097</v>
      </c>
      <c r="AP1641">
        <v>1.28116453667498</v>
      </c>
      <c r="AQ1641">
        <v>2.7146103664883001</v>
      </c>
      <c r="AR1641">
        <v>1.93574014732561</v>
      </c>
      <c r="AS1641">
        <v>1.0286793189882499</v>
      </c>
      <c r="AT1641">
        <v>2.2209821903978901</v>
      </c>
      <c r="AU1641">
        <v>4.4368841333356803</v>
      </c>
      <c r="AV1641">
        <v>3.2631348786157299</v>
      </c>
      <c r="AW1641">
        <v>1.2429842573579699</v>
      </c>
      <c r="AX1641">
        <v>2.29341938457992</v>
      </c>
      <c r="AY1641">
        <v>4.0179128167337499</v>
      </c>
      <c r="AZ1641">
        <v>2.9528500136753699</v>
      </c>
      <c r="BA1641">
        <v>1.0141620503903701</v>
      </c>
      <c r="BB1641">
        <v>2.08553098922535</v>
      </c>
      <c r="BC1641">
        <v>5.3176236214280799</v>
      </c>
      <c r="BD1641">
        <v>3.5800317431051001</v>
      </c>
      <c r="BE1641">
        <v>1.04726274274566</v>
      </c>
      <c r="BF1641">
        <v>2.983013879719</v>
      </c>
      <c r="BG1641">
        <v>5.1209898667859202</v>
      </c>
      <c r="BH1641">
        <v>3.7440488385217301</v>
      </c>
      <c r="BI1641">
        <v>1.9155532180202699</v>
      </c>
      <c r="BJ1641">
        <v>4.19632977723961</v>
      </c>
      <c r="BK1641">
        <v>7.0074891461160496</v>
      </c>
      <c r="BL1641">
        <v>5.3190932872005803</v>
      </c>
    </row>
    <row r="1642" spans="1:64" x14ac:dyDescent="0.25">
      <c r="A1642" s="15" t="str">
        <f t="shared" si="50"/>
        <v>[Noncurrent + Delinquent Loans] / [Capital + ALLL]--39813</v>
      </c>
      <c r="B1642" s="15" t="str">
        <f t="shared" si="51"/>
        <v>[Noncurrent + Delinquent Loans] / [Capital + ALLL]</v>
      </c>
      <c r="C1642">
        <v>6</v>
      </c>
      <c r="D1642" s="22">
        <v>39813</v>
      </c>
      <c r="E1642">
        <v>10.031391483223601</v>
      </c>
      <c r="F1642">
        <v>21.951064232578101</v>
      </c>
      <c r="G1642">
        <v>29.096801439669299</v>
      </c>
      <c r="H1642">
        <v>22.846813737983599</v>
      </c>
      <c r="I1642">
        <v>9.0180442894792296</v>
      </c>
      <c r="J1642">
        <v>18.559857549238899</v>
      </c>
      <c r="K1642">
        <v>32.815380988624803</v>
      </c>
      <c r="L1642">
        <v>23.5558846630645</v>
      </c>
      <c r="M1642">
        <v>6.9319662569619398</v>
      </c>
      <c r="N1642">
        <v>16.284456145961599</v>
      </c>
      <c r="O1642">
        <v>30.580478256521101</v>
      </c>
      <c r="P1642">
        <v>22.642762307000101</v>
      </c>
      <c r="Q1642">
        <v>11.472465845113099</v>
      </c>
      <c r="R1642">
        <v>19.5157808718733</v>
      </c>
      <c r="S1642">
        <v>25.159881776507799</v>
      </c>
      <c r="T1642">
        <v>19.223274559021501</v>
      </c>
      <c r="U1642">
        <v>11.8324367547098</v>
      </c>
      <c r="V1642">
        <v>21.174190072062402</v>
      </c>
      <c r="W1642">
        <v>38.335127910337398</v>
      </c>
      <c r="X1642">
        <v>27.3565096398587</v>
      </c>
      <c r="Y1642">
        <v>8.52921829409045</v>
      </c>
      <c r="Z1642">
        <v>18.631045057265101</v>
      </c>
      <c r="AA1642">
        <v>29.639161165714299</v>
      </c>
      <c r="AB1642">
        <v>23.859954023861999</v>
      </c>
      <c r="AC1642">
        <v>5.7434591648387601</v>
      </c>
      <c r="AD1642">
        <v>11.136564076735</v>
      </c>
      <c r="AE1642">
        <v>20.863866287909701</v>
      </c>
      <c r="AF1642">
        <v>15.2879981931406</v>
      </c>
      <c r="AG1642">
        <v>2.55826513358496</v>
      </c>
      <c r="AH1642">
        <v>8.8536013356341794</v>
      </c>
      <c r="AI1642">
        <v>18.632493335754599</v>
      </c>
      <c r="AJ1642">
        <v>14.856907490183699</v>
      </c>
      <c r="AK1642">
        <v>14.1985583401878</v>
      </c>
      <c r="AL1642">
        <v>26.014298571808801</v>
      </c>
      <c r="AM1642">
        <v>37.871590690486499</v>
      </c>
      <c r="AN1642">
        <v>28.542838422580498</v>
      </c>
      <c r="AO1642">
        <v>5.4037738716327102</v>
      </c>
      <c r="AP1642">
        <v>13.305566989830201</v>
      </c>
      <c r="AQ1642">
        <v>23.568383086980301</v>
      </c>
      <c r="AR1642">
        <v>16.5291289425823</v>
      </c>
      <c r="AS1642">
        <v>11.525533991109199</v>
      </c>
      <c r="AT1642">
        <v>21.941203759385601</v>
      </c>
      <c r="AU1642">
        <v>39.045756746186903</v>
      </c>
      <c r="AV1642">
        <v>28.609502670446499</v>
      </c>
      <c r="AW1642">
        <v>12.750227479526799</v>
      </c>
      <c r="AX1642">
        <v>21.264028352037801</v>
      </c>
      <c r="AY1642">
        <v>34.692713532012</v>
      </c>
      <c r="AZ1642">
        <v>26.0782260875188</v>
      </c>
      <c r="BA1642">
        <v>9.5849513870237093</v>
      </c>
      <c r="BB1642">
        <v>21.073326555643899</v>
      </c>
      <c r="BC1642">
        <v>39.038266558241901</v>
      </c>
      <c r="BD1642">
        <v>27.9118143536536</v>
      </c>
      <c r="BE1642">
        <v>8.4991518607212804</v>
      </c>
      <c r="BF1642">
        <v>15.096596257227599</v>
      </c>
      <c r="BG1642">
        <v>31.9366685259603</v>
      </c>
      <c r="BH1642">
        <v>20.589479615451399</v>
      </c>
      <c r="BI1642">
        <v>14.991427836860099</v>
      </c>
      <c r="BJ1642">
        <v>31.547866589037699</v>
      </c>
      <c r="BK1642">
        <v>49.991367012167402</v>
      </c>
      <c r="BL1642">
        <v>37.701465408662997</v>
      </c>
    </row>
    <row r="1643" spans="1:64" x14ac:dyDescent="0.25">
      <c r="A1643" s="15" t="str">
        <f t="shared" si="50"/>
        <v xml:space="preserve">  Ag [NCL+DQ] / [Capital + ALLL]--39813</v>
      </c>
      <c r="B1643" s="15" t="str">
        <f t="shared" si="51"/>
        <v xml:space="preserve">  Ag [NCL+DQ] / [Capital + ALLL]</v>
      </c>
      <c r="C1643">
        <v>7</v>
      </c>
      <c r="D1643" s="22">
        <v>39813</v>
      </c>
      <c r="E1643">
        <v>0</v>
      </c>
      <c r="F1643">
        <v>6.31267082455996E-2</v>
      </c>
      <c r="G1643">
        <v>1.8378542814584899</v>
      </c>
      <c r="H1643">
        <v>2.1462569128169702</v>
      </c>
      <c r="I1643">
        <v>0</v>
      </c>
      <c r="J1643">
        <v>0</v>
      </c>
      <c r="K1643">
        <v>1.13068341643209</v>
      </c>
      <c r="L1643">
        <v>1.3375412294565201</v>
      </c>
      <c r="M1643">
        <v>0</v>
      </c>
      <c r="N1643">
        <v>0</v>
      </c>
      <c r="O1643">
        <v>0.41799424020284798</v>
      </c>
      <c r="P1643">
        <v>0.77098688341048605</v>
      </c>
      <c r="Q1643">
        <v>0</v>
      </c>
      <c r="R1643">
        <v>0</v>
      </c>
      <c r="S1643">
        <v>0</v>
      </c>
      <c r="T1643">
        <v>0</v>
      </c>
      <c r="U1643">
        <v>0</v>
      </c>
      <c r="V1643">
        <v>0</v>
      </c>
      <c r="W1643">
        <v>0.77666663918732604</v>
      </c>
      <c r="X1643">
        <v>1.0292337455331699</v>
      </c>
      <c r="Y1643">
        <v>0</v>
      </c>
      <c r="Z1643">
        <v>1.0535821794099899E-2</v>
      </c>
      <c r="AA1643">
        <v>1.59621854773359</v>
      </c>
      <c r="AB1643">
        <v>3.1181965999855699</v>
      </c>
      <c r="AC1643">
        <v>0</v>
      </c>
      <c r="AD1643">
        <v>0.49761410655267302</v>
      </c>
      <c r="AE1643">
        <v>2.5925153732056798</v>
      </c>
      <c r="AF1643">
        <v>2.5032596514307501</v>
      </c>
      <c r="AG1643">
        <v>0</v>
      </c>
      <c r="AH1643">
        <v>3.8280226199777001E-2</v>
      </c>
      <c r="AI1643">
        <v>1.6331435718698</v>
      </c>
      <c r="AJ1643">
        <v>1.55164606443063</v>
      </c>
      <c r="AK1643">
        <v>0</v>
      </c>
      <c r="AL1643">
        <v>0</v>
      </c>
      <c r="AM1643">
        <v>0.97590345186553196</v>
      </c>
      <c r="AN1643">
        <v>1.7035589689584101</v>
      </c>
      <c r="AO1643">
        <v>0</v>
      </c>
      <c r="AP1643">
        <v>0.50141155489224898</v>
      </c>
      <c r="AQ1643">
        <v>3.3657158672978702</v>
      </c>
      <c r="AR1643">
        <v>2.3559933151183601</v>
      </c>
      <c r="AS1643">
        <v>0</v>
      </c>
      <c r="AT1643">
        <v>0</v>
      </c>
      <c r="AU1643">
        <v>0.89562452199814802</v>
      </c>
      <c r="AV1643">
        <v>1.2429399229359901</v>
      </c>
      <c r="AW1643">
        <v>0</v>
      </c>
      <c r="AX1643">
        <v>0</v>
      </c>
      <c r="AY1643">
        <v>0.49759495770442902</v>
      </c>
      <c r="AZ1643">
        <v>1.1039052543854999</v>
      </c>
      <c r="BA1643">
        <v>0</v>
      </c>
      <c r="BB1643">
        <v>0</v>
      </c>
      <c r="BC1643">
        <v>0</v>
      </c>
      <c r="BD1643">
        <v>0.29806701675775499</v>
      </c>
      <c r="BE1643">
        <v>0</v>
      </c>
      <c r="BF1643">
        <v>4.1058538227320999E-3</v>
      </c>
      <c r="BG1643">
        <v>0.54435585973145295</v>
      </c>
      <c r="BH1643">
        <v>0.82094919937837296</v>
      </c>
      <c r="BI1643">
        <v>0</v>
      </c>
      <c r="BJ1643">
        <v>0</v>
      </c>
      <c r="BK1643">
        <v>0</v>
      </c>
      <c r="BL1643">
        <v>0.53984604991999097</v>
      </c>
    </row>
    <row r="1644" spans="1:64" x14ac:dyDescent="0.25">
      <c r="A1644" s="15" t="str">
        <f t="shared" si="50"/>
        <v xml:space="preserve">  CLD [NCL+DQ] / [Capital + ALLL]--39813</v>
      </c>
      <c r="B1644" s="15" t="str">
        <f t="shared" si="51"/>
        <v xml:space="preserve">  CLD [NCL+DQ] / [Capital + ALLL]</v>
      </c>
      <c r="C1644">
        <v>8</v>
      </c>
      <c r="D1644" s="22">
        <v>39813</v>
      </c>
      <c r="E1644">
        <v>0</v>
      </c>
      <c r="F1644">
        <v>0.34262675180301999</v>
      </c>
      <c r="G1644">
        <v>8.8765381392606599</v>
      </c>
      <c r="H1644">
        <v>6.6239262891823598</v>
      </c>
      <c r="I1644">
        <v>0</v>
      </c>
      <c r="J1644">
        <v>0</v>
      </c>
      <c r="K1644">
        <v>6.7511356161657901</v>
      </c>
      <c r="L1644">
        <v>5.5364455484127104</v>
      </c>
      <c r="M1644">
        <v>0</v>
      </c>
      <c r="N1644">
        <v>0.37337980612295602</v>
      </c>
      <c r="O1644">
        <v>7.1470812424299801</v>
      </c>
      <c r="P1644">
        <v>6.17885519738351</v>
      </c>
      <c r="Q1644">
        <v>0</v>
      </c>
      <c r="R1644">
        <v>0</v>
      </c>
      <c r="S1644">
        <v>6.3229777009653097E-3</v>
      </c>
      <c r="T1644">
        <v>0.446642550150051</v>
      </c>
      <c r="U1644">
        <v>0</v>
      </c>
      <c r="V1644">
        <v>1.04244808594427</v>
      </c>
      <c r="W1644">
        <v>9.1213189511029906</v>
      </c>
      <c r="X1644">
        <v>6.8695070056871304</v>
      </c>
      <c r="Y1644">
        <v>0</v>
      </c>
      <c r="Z1644">
        <v>0.31124873549427401</v>
      </c>
      <c r="AA1644">
        <v>8.5670109290953498</v>
      </c>
      <c r="AB1644">
        <v>6.9192867313573796</v>
      </c>
      <c r="AC1644">
        <v>0</v>
      </c>
      <c r="AD1644">
        <v>0</v>
      </c>
      <c r="AE1644">
        <v>2.4447452909180898</v>
      </c>
      <c r="AF1644">
        <v>2.9212567415865598</v>
      </c>
      <c r="AG1644">
        <v>0</v>
      </c>
      <c r="AH1644">
        <v>0</v>
      </c>
      <c r="AI1644">
        <v>0.77104720922195702</v>
      </c>
      <c r="AJ1644">
        <v>4.9292335318775304</v>
      </c>
      <c r="AK1644">
        <v>0</v>
      </c>
      <c r="AL1644">
        <v>0.66370351317337095</v>
      </c>
      <c r="AM1644">
        <v>6.5179356912810098</v>
      </c>
      <c r="AN1644">
        <v>5.1606017319403099</v>
      </c>
      <c r="AO1644">
        <v>0</v>
      </c>
      <c r="AP1644">
        <v>0</v>
      </c>
      <c r="AQ1644">
        <v>1.04523906360629</v>
      </c>
      <c r="AR1644">
        <v>2.62136436111795</v>
      </c>
      <c r="AS1644">
        <v>0</v>
      </c>
      <c r="AT1644">
        <v>2.55187986093688</v>
      </c>
      <c r="AU1644">
        <v>12.037289677125999</v>
      </c>
      <c r="AV1644">
        <v>9.1562960508645403</v>
      </c>
      <c r="AW1644">
        <v>0</v>
      </c>
      <c r="AX1644">
        <v>0</v>
      </c>
      <c r="AY1644">
        <v>2.6692456479690501</v>
      </c>
      <c r="AZ1644">
        <v>2.8714977196837599</v>
      </c>
      <c r="BA1644">
        <v>0</v>
      </c>
      <c r="BB1644">
        <v>1.17767761596113</v>
      </c>
      <c r="BC1644">
        <v>9.3184370879447993</v>
      </c>
      <c r="BD1644">
        <v>7.3573309684793902</v>
      </c>
      <c r="BE1644">
        <v>0</v>
      </c>
      <c r="BF1644">
        <v>0.32087271981309701</v>
      </c>
      <c r="BG1644">
        <v>7.3396114701756598</v>
      </c>
      <c r="BH1644">
        <v>3.9152588902838201</v>
      </c>
      <c r="BI1644">
        <v>0.596481327539229</v>
      </c>
      <c r="BJ1644">
        <v>7.0713735840756602</v>
      </c>
      <c r="BK1644">
        <v>20.043551643576301</v>
      </c>
      <c r="BL1644">
        <v>13.3528524902461</v>
      </c>
    </row>
    <row r="1645" spans="1:64" x14ac:dyDescent="0.25">
      <c r="A1645" s="15" t="str">
        <f t="shared" si="50"/>
        <v xml:space="preserve">  CRE [NCL+DQ] / [Capital + ALLL]--39813</v>
      </c>
      <c r="B1645" s="15" t="str">
        <f t="shared" si="51"/>
        <v xml:space="preserve">  CRE [NCL+DQ] / [Capital + ALLL]</v>
      </c>
      <c r="C1645">
        <v>9</v>
      </c>
      <c r="D1645" s="22">
        <v>39813</v>
      </c>
      <c r="E1645">
        <v>1.0865843658396099</v>
      </c>
      <c r="F1645">
        <v>8.8511195761183004</v>
      </c>
      <c r="G1645">
        <v>17.483593141926001</v>
      </c>
      <c r="H1645">
        <v>12.494470404323501</v>
      </c>
      <c r="I1645">
        <v>9.5273215537254E-2</v>
      </c>
      <c r="J1645">
        <v>5.5696559503666103</v>
      </c>
      <c r="K1645">
        <v>16.706596979131099</v>
      </c>
      <c r="L1645">
        <v>11.2767510048206</v>
      </c>
      <c r="M1645">
        <v>0.30151349194910598</v>
      </c>
      <c r="N1645">
        <v>4.8606736428414701</v>
      </c>
      <c r="O1645">
        <v>15.147685992568</v>
      </c>
      <c r="P1645">
        <v>11.508484821163499</v>
      </c>
      <c r="Q1645">
        <v>0.76917418915567604</v>
      </c>
      <c r="R1645">
        <v>3.89812454170624</v>
      </c>
      <c r="S1645">
        <v>8.7533079862145993</v>
      </c>
      <c r="T1645">
        <v>5.2149763193304102</v>
      </c>
      <c r="U1645">
        <v>1.3758000638975001</v>
      </c>
      <c r="V1645">
        <v>7.7597924211773597</v>
      </c>
      <c r="W1645">
        <v>20.992082207800699</v>
      </c>
      <c r="X1645">
        <v>14.022319989473701</v>
      </c>
      <c r="Y1645">
        <v>8.1211896356226498E-2</v>
      </c>
      <c r="Z1645">
        <v>7.3495629938470399</v>
      </c>
      <c r="AA1645">
        <v>16.731653661436201</v>
      </c>
      <c r="AB1645">
        <v>12.613650812241501</v>
      </c>
      <c r="AC1645">
        <v>0</v>
      </c>
      <c r="AD1645">
        <v>1.5101561402419701</v>
      </c>
      <c r="AE1645">
        <v>8.9315435123067406</v>
      </c>
      <c r="AF1645">
        <v>5.4498803445761999</v>
      </c>
      <c r="AG1645">
        <v>0</v>
      </c>
      <c r="AH1645">
        <v>0</v>
      </c>
      <c r="AI1645">
        <v>5.1921172483121998</v>
      </c>
      <c r="AJ1645">
        <v>7.0757934254966299</v>
      </c>
      <c r="AK1645">
        <v>2.33670290729538</v>
      </c>
      <c r="AL1645">
        <v>7.4037852508398903</v>
      </c>
      <c r="AM1645">
        <v>18.4810809237622</v>
      </c>
      <c r="AN1645">
        <v>12.424815250660799</v>
      </c>
      <c r="AO1645">
        <v>0</v>
      </c>
      <c r="AP1645">
        <v>1.5602093177069001</v>
      </c>
      <c r="AQ1645">
        <v>8.1545145051906403</v>
      </c>
      <c r="AR1645">
        <v>6.0153421340709103</v>
      </c>
      <c r="AS1645">
        <v>1.86961206896552</v>
      </c>
      <c r="AT1645">
        <v>9.6594051077551004</v>
      </c>
      <c r="AU1645">
        <v>23.2672024108488</v>
      </c>
      <c r="AV1645">
        <v>16.485225716114002</v>
      </c>
      <c r="AW1645">
        <v>1.1639899808457299</v>
      </c>
      <c r="AX1645">
        <v>5.2911392405063298</v>
      </c>
      <c r="AY1645">
        <v>11.6168158266604</v>
      </c>
      <c r="AZ1645">
        <v>8.5243660661727603</v>
      </c>
      <c r="BA1645">
        <v>4.4422355570507201E-2</v>
      </c>
      <c r="BB1645">
        <v>5.5990861452041596</v>
      </c>
      <c r="BC1645">
        <v>19.1980715772286</v>
      </c>
      <c r="BD1645">
        <v>13.981060047920799</v>
      </c>
      <c r="BE1645">
        <v>0.26111608475082099</v>
      </c>
      <c r="BF1645">
        <v>6.9535961432819402</v>
      </c>
      <c r="BG1645">
        <v>14.448803631127801</v>
      </c>
      <c r="BH1645">
        <v>10.079881769773101</v>
      </c>
      <c r="BI1645">
        <v>4.0857554000926903</v>
      </c>
      <c r="BJ1645">
        <v>18.742257523865</v>
      </c>
      <c r="BK1645">
        <v>34.437829079448903</v>
      </c>
      <c r="BL1645">
        <v>23.149954133128599</v>
      </c>
    </row>
    <row r="1646" spans="1:64" x14ac:dyDescent="0.25">
      <c r="A1646" s="15" t="str">
        <f t="shared" si="50"/>
        <v xml:space="preserve">  Res RE [NCL+DQ] / [Capital + ALLL]--39813</v>
      </c>
      <c r="B1646" s="15" t="str">
        <f t="shared" si="51"/>
        <v xml:space="preserve">  Res RE [NCL+DQ] / [Capital + ALLL]</v>
      </c>
      <c r="C1646">
        <v>10</v>
      </c>
      <c r="D1646" s="22">
        <v>39813</v>
      </c>
      <c r="E1646">
        <v>0.19659349162079101</v>
      </c>
      <c r="F1646">
        <v>1.7621599482435699</v>
      </c>
      <c r="G1646">
        <v>4.5808702650778397</v>
      </c>
      <c r="H1646">
        <v>3.5016721839845499</v>
      </c>
      <c r="I1646">
        <v>0.19881830380826601</v>
      </c>
      <c r="J1646">
        <v>1.93460203974345</v>
      </c>
      <c r="K1646">
        <v>5.6801611590044603</v>
      </c>
      <c r="L1646">
        <v>3.91311865190647</v>
      </c>
      <c r="M1646">
        <v>0.43267806501559702</v>
      </c>
      <c r="N1646">
        <v>2.6758966061693701</v>
      </c>
      <c r="O1646">
        <v>6.70127749529592</v>
      </c>
      <c r="P1646">
        <v>4.7980365727358203</v>
      </c>
      <c r="Q1646">
        <v>4.0580228088333703</v>
      </c>
      <c r="R1646">
        <v>6.8481086568560299</v>
      </c>
      <c r="S1646">
        <v>10.231366023143901</v>
      </c>
      <c r="T1646">
        <v>8.70306278151123</v>
      </c>
      <c r="U1646">
        <v>0.42589564782212103</v>
      </c>
      <c r="V1646">
        <v>2.7952953479629601</v>
      </c>
      <c r="W1646">
        <v>6.4653683483786901</v>
      </c>
      <c r="X1646">
        <v>4.4497891167844097</v>
      </c>
      <c r="Y1646">
        <v>0.39011582504342901</v>
      </c>
      <c r="Z1646">
        <v>2.3655106296761201</v>
      </c>
      <c r="AA1646">
        <v>4.6695145655055397</v>
      </c>
      <c r="AB1646">
        <v>3.6611058474567599</v>
      </c>
      <c r="AC1646">
        <v>0</v>
      </c>
      <c r="AD1646">
        <v>0.344442650910806</v>
      </c>
      <c r="AE1646">
        <v>1.60192499911966</v>
      </c>
      <c r="AF1646">
        <v>1.15107657750948</v>
      </c>
      <c r="AG1646">
        <v>0</v>
      </c>
      <c r="AH1646">
        <v>0.19853614461484401</v>
      </c>
      <c r="AI1646">
        <v>1.2057300186294799</v>
      </c>
      <c r="AJ1646">
        <v>0.864274708356499</v>
      </c>
      <c r="AK1646">
        <v>3.3353640078013602</v>
      </c>
      <c r="AL1646">
        <v>7.6142661366911897</v>
      </c>
      <c r="AM1646">
        <v>12.1280420970359</v>
      </c>
      <c r="AN1646">
        <v>9.0869212456125403</v>
      </c>
      <c r="AO1646">
        <v>0</v>
      </c>
      <c r="AP1646">
        <v>0.73554230964258904</v>
      </c>
      <c r="AQ1646">
        <v>3.19624397832145</v>
      </c>
      <c r="AR1646">
        <v>2.3104760618075999</v>
      </c>
      <c r="AS1646">
        <v>0.33149171270718197</v>
      </c>
      <c r="AT1646">
        <v>2.1939225822721</v>
      </c>
      <c r="AU1646">
        <v>5.6966753828912999</v>
      </c>
      <c r="AV1646">
        <v>3.9063370143801901</v>
      </c>
      <c r="AW1646">
        <v>3.7699889818647399</v>
      </c>
      <c r="AX1646">
        <v>7.6210400478182896</v>
      </c>
      <c r="AY1646">
        <v>13.4638057062014</v>
      </c>
      <c r="AZ1646">
        <v>9.4724293195023002</v>
      </c>
      <c r="BA1646">
        <v>0</v>
      </c>
      <c r="BB1646">
        <v>1.1210318395851999</v>
      </c>
      <c r="BC1646">
        <v>4.4975282531361502</v>
      </c>
      <c r="BD1646">
        <v>2.8529676996608702</v>
      </c>
      <c r="BE1646">
        <v>0</v>
      </c>
      <c r="BF1646">
        <v>1.52501322949783</v>
      </c>
      <c r="BG1646">
        <v>3.7297736094832898</v>
      </c>
      <c r="BH1646">
        <v>2.8392311360836899</v>
      </c>
      <c r="BI1646">
        <v>0.36271604535975999</v>
      </c>
      <c r="BJ1646">
        <v>3.0246903891130001</v>
      </c>
      <c r="BK1646">
        <v>7.6537433476151904</v>
      </c>
      <c r="BL1646">
        <v>5.2214163169337704</v>
      </c>
    </row>
    <row r="1647" spans="1:64" x14ac:dyDescent="0.25">
      <c r="A1647" s="15" t="str">
        <f t="shared" si="50"/>
        <v xml:space="preserve">  C&amp;I [NCL+DQ] / [Capital + ALLL]--39813</v>
      </c>
      <c r="B1647" s="15" t="str">
        <f t="shared" si="51"/>
        <v xml:space="preserve">  C&amp;I [NCL+DQ] / [Capital + ALLL]</v>
      </c>
      <c r="C1647">
        <v>11</v>
      </c>
      <c r="D1647" s="22">
        <v>39813</v>
      </c>
      <c r="E1647">
        <v>0.32369559226164601</v>
      </c>
      <c r="F1647">
        <v>1.7623885154077601</v>
      </c>
      <c r="G1647">
        <v>3.9564670932314101</v>
      </c>
      <c r="H1647">
        <v>2.9764552782443698</v>
      </c>
      <c r="I1647">
        <v>0.36001774058268299</v>
      </c>
      <c r="J1647">
        <v>2.0645658803322902</v>
      </c>
      <c r="K1647">
        <v>5.5527883438528303</v>
      </c>
      <c r="L1647">
        <v>3.95160177886659</v>
      </c>
      <c r="M1647">
        <v>0.13049794567664999</v>
      </c>
      <c r="N1647">
        <v>1.1241755708760399</v>
      </c>
      <c r="O1647">
        <v>3.6056669880366701</v>
      </c>
      <c r="P1647">
        <v>2.7181107701218599</v>
      </c>
      <c r="Q1647">
        <v>0.77241969040251102</v>
      </c>
      <c r="R1647">
        <v>1.39733148703032</v>
      </c>
      <c r="S1647">
        <v>5.0228635060769902</v>
      </c>
      <c r="T1647">
        <v>3.9240849925235501</v>
      </c>
      <c r="U1647">
        <v>0.48409164559231599</v>
      </c>
      <c r="V1647">
        <v>2.5980470989087201</v>
      </c>
      <c r="W1647">
        <v>6.6575891678681502</v>
      </c>
      <c r="X1647">
        <v>4.7631623712023199</v>
      </c>
      <c r="Y1647">
        <v>0.586457690758728</v>
      </c>
      <c r="Z1647">
        <v>2.0592774929381799</v>
      </c>
      <c r="AA1647">
        <v>3.7412442105044499</v>
      </c>
      <c r="AB1647">
        <v>2.8378404406790998</v>
      </c>
      <c r="AC1647">
        <v>0.12963731105488699</v>
      </c>
      <c r="AD1647">
        <v>1.4500066036022601</v>
      </c>
      <c r="AE1647">
        <v>5.1882573475750497</v>
      </c>
      <c r="AF1647">
        <v>3.6712134360470299</v>
      </c>
      <c r="AG1647">
        <v>0</v>
      </c>
      <c r="AH1647">
        <v>1.38291243607976</v>
      </c>
      <c r="AI1647">
        <v>3.53774124857018</v>
      </c>
      <c r="AJ1647">
        <v>2.6044429009477899</v>
      </c>
      <c r="AK1647">
        <v>0.89201729730704804</v>
      </c>
      <c r="AL1647">
        <v>1.88939275292871</v>
      </c>
      <c r="AM1647">
        <v>4.6100664994504204</v>
      </c>
      <c r="AN1647">
        <v>3.57911623531378</v>
      </c>
      <c r="AO1647">
        <v>4.81277889873458E-2</v>
      </c>
      <c r="AP1647">
        <v>1.57217132277945</v>
      </c>
      <c r="AQ1647">
        <v>4.3864304350788901</v>
      </c>
      <c r="AR1647">
        <v>3.0329994176303701</v>
      </c>
      <c r="AS1647">
        <v>0.48675685655779</v>
      </c>
      <c r="AT1647">
        <v>2.2709372538724102</v>
      </c>
      <c r="AU1647">
        <v>5.7655954631380002</v>
      </c>
      <c r="AV1647">
        <v>4.19079192098833</v>
      </c>
      <c r="AW1647">
        <v>0.64255827854154202</v>
      </c>
      <c r="AX1647">
        <v>1.8180011921319299</v>
      </c>
      <c r="AY1647">
        <v>5.3053053053053096</v>
      </c>
      <c r="AZ1647">
        <v>4.1993870862528304</v>
      </c>
      <c r="BA1647">
        <v>1.3558522582578501</v>
      </c>
      <c r="BB1647">
        <v>4.9609781626779998</v>
      </c>
      <c r="BC1647">
        <v>10.998818015862399</v>
      </c>
      <c r="BD1647">
        <v>8.0917064382290604</v>
      </c>
      <c r="BE1647">
        <v>0.50951871736296706</v>
      </c>
      <c r="BF1647">
        <v>2.1912656442615801</v>
      </c>
      <c r="BG1647">
        <v>5.2915230320468902</v>
      </c>
      <c r="BH1647">
        <v>4.1218134968148696</v>
      </c>
      <c r="BI1647">
        <v>0.83345949521709795</v>
      </c>
      <c r="BJ1647">
        <v>2.5734566951629598</v>
      </c>
      <c r="BK1647">
        <v>7.0810462906444496</v>
      </c>
      <c r="BL1647">
        <v>5.38260014949641</v>
      </c>
    </row>
    <row r="1648" spans="1:64" x14ac:dyDescent="0.25">
      <c r="A1648" s="15" t="str">
        <f t="shared" si="50"/>
        <v xml:space="preserve">  Ind [NCL+DQ] / [Capital + ALLL]--39813</v>
      </c>
      <c r="B1648" s="15" t="str">
        <f t="shared" si="51"/>
        <v xml:space="preserve">  Ind [NCL+DQ] / [Capital + ALLL]</v>
      </c>
      <c r="C1648">
        <v>12</v>
      </c>
      <c r="D1648" s="22">
        <v>39813</v>
      </c>
      <c r="E1648">
        <v>0.116958927376619</v>
      </c>
      <c r="F1648">
        <v>0.48780823106121202</v>
      </c>
      <c r="G1648">
        <v>1.37582507327129</v>
      </c>
      <c r="H1648">
        <v>0.92923632569181003</v>
      </c>
      <c r="I1648">
        <v>0.127540383960842</v>
      </c>
      <c r="J1648">
        <v>0.60348491287717798</v>
      </c>
      <c r="K1648">
        <v>1.5692214384378</v>
      </c>
      <c r="L1648">
        <v>1.1412219059347699</v>
      </c>
      <c r="M1648">
        <v>6.1768302601247202E-2</v>
      </c>
      <c r="N1648">
        <v>0.48310674847360002</v>
      </c>
      <c r="O1648">
        <v>1.4893985266908401</v>
      </c>
      <c r="P1648">
        <v>1.1873073364009401</v>
      </c>
      <c r="Q1648">
        <v>0.27236302133611201</v>
      </c>
      <c r="R1648">
        <v>0.73165084403487801</v>
      </c>
      <c r="S1648">
        <v>1.93637081504209</v>
      </c>
      <c r="T1648">
        <v>1.3195620014954299</v>
      </c>
      <c r="U1648">
        <v>9.5699907279415394E-2</v>
      </c>
      <c r="V1648">
        <v>0.53884566724530703</v>
      </c>
      <c r="W1648">
        <v>1.54503402312961</v>
      </c>
      <c r="X1648">
        <v>1.08377055867432</v>
      </c>
      <c r="Y1648">
        <v>0.217963911433361</v>
      </c>
      <c r="Z1648">
        <v>0.62426861729808403</v>
      </c>
      <c r="AA1648">
        <v>1.85809910956406</v>
      </c>
      <c r="AB1648">
        <v>1.2998941558147099</v>
      </c>
      <c r="AC1648">
        <v>0.26420055268333298</v>
      </c>
      <c r="AD1648">
        <v>0.71008520045727896</v>
      </c>
      <c r="AE1648">
        <v>1.50041801886029</v>
      </c>
      <c r="AF1648">
        <v>1.48129042918668</v>
      </c>
      <c r="AG1648">
        <v>0.120558309823538</v>
      </c>
      <c r="AH1648">
        <v>0.45896809218690099</v>
      </c>
      <c r="AI1648">
        <v>1.2713898910113</v>
      </c>
      <c r="AJ1648">
        <v>1.77292775577843</v>
      </c>
      <c r="AK1648">
        <v>0.30360896558466999</v>
      </c>
      <c r="AL1648">
        <v>0.81488592481542099</v>
      </c>
      <c r="AM1648">
        <v>1.84938223396261</v>
      </c>
      <c r="AN1648">
        <v>1.1496338771282499</v>
      </c>
      <c r="AO1648">
        <v>0.146972542842636</v>
      </c>
      <c r="AP1648">
        <v>0.62409802672558301</v>
      </c>
      <c r="AQ1648">
        <v>1.5430904065711299</v>
      </c>
      <c r="AR1648">
        <v>1.0959973845878099</v>
      </c>
      <c r="AS1648">
        <v>7.7226703277844505E-2</v>
      </c>
      <c r="AT1648">
        <v>0.43671274407189498</v>
      </c>
      <c r="AU1648">
        <v>1.37954819796517</v>
      </c>
      <c r="AV1648">
        <v>0.92244945319445404</v>
      </c>
      <c r="AW1648">
        <v>0.38940809968847401</v>
      </c>
      <c r="AX1648">
        <v>1.22238901994424</v>
      </c>
      <c r="AY1648">
        <v>2.2950300728078501</v>
      </c>
      <c r="AZ1648">
        <v>1.6629151432076299</v>
      </c>
      <c r="BA1648">
        <v>6.8932567490342198E-2</v>
      </c>
      <c r="BB1648">
        <v>0.46504595099921198</v>
      </c>
      <c r="BC1648">
        <v>1.2786578820460499</v>
      </c>
      <c r="BD1648">
        <v>0.98002468288061595</v>
      </c>
      <c r="BE1648">
        <v>0.156654335290837</v>
      </c>
      <c r="BF1648">
        <v>0.67640706384220595</v>
      </c>
      <c r="BG1648">
        <v>1.7199281113587099</v>
      </c>
      <c r="BH1648">
        <v>2.1881308288510999</v>
      </c>
      <c r="BI1648">
        <v>4.1154617902256002E-3</v>
      </c>
      <c r="BJ1648">
        <v>0.126285405015335</v>
      </c>
      <c r="BK1648">
        <v>0.76628005587450099</v>
      </c>
      <c r="BL1648">
        <v>0.71379945729082195</v>
      </c>
    </row>
    <row r="1649" spans="1:64" x14ac:dyDescent="0.25">
      <c r="A1649" s="15" t="str">
        <f t="shared" si="50"/>
        <v xml:space="preserve">  OREO / [Capital + ALLL]--39813</v>
      </c>
      <c r="B1649" s="15" t="str">
        <f t="shared" si="51"/>
        <v xml:space="preserve">  OREO / [Capital + ALLL]</v>
      </c>
      <c r="C1649">
        <v>13</v>
      </c>
      <c r="D1649" s="22">
        <v>39813</v>
      </c>
      <c r="E1649">
        <v>0</v>
      </c>
      <c r="F1649">
        <v>0.56265515722158799</v>
      </c>
      <c r="G1649">
        <v>2.9508118149192999</v>
      </c>
      <c r="H1649">
        <v>2.4403014192725299</v>
      </c>
      <c r="I1649">
        <v>0</v>
      </c>
      <c r="J1649">
        <v>1.2365148202573399</v>
      </c>
      <c r="K1649">
        <v>5.9420618651762496</v>
      </c>
      <c r="L1649">
        <v>4.4308219028880202</v>
      </c>
      <c r="M1649">
        <v>0</v>
      </c>
      <c r="N1649">
        <v>0.86000264769371704</v>
      </c>
      <c r="O1649">
        <v>4.5479520892083496</v>
      </c>
      <c r="P1649">
        <v>3.5868102970007798</v>
      </c>
      <c r="Q1649">
        <v>1.0878031049232</v>
      </c>
      <c r="R1649">
        <v>3.0593084067967</v>
      </c>
      <c r="S1649">
        <v>5.3083868313659099</v>
      </c>
      <c r="T1649">
        <v>4.4729367393551502</v>
      </c>
      <c r="U1649">
        <v>0</v>
      </c>
      <c r="V1649">
        <v>2.60715728177943</v>
      </c>
      <c r="W1649">
        <v>8.9722374185042799</v>
      </c>
      <c r="X1649">
        <v>6.3469175329642296</v>
      </c>
      <c r="Y1649">
        <v>0</v>
      </c>
      <c r="Z1649">
        <v>1.78157847853198E-2</v>
      </c>
      <c r="AA1649">
        <v>2.53815960428072</v>
      </c>
      <c r="AB1649">
        <v>1.93694230098586</v>
      </c>
      <c r="AC1649">
        <v>0</v>
      </c>
      <c r="AD1649">
        <v>0</v>
      </c>
      <c r="AE1649">
        <v>1.97689566396549</v>
      </c>
      <c r="AF1649">
        <v>1.7660657952627701</v>
      </c>
      <c r="AG1649">
        <v>0</v>
      </c>
      <c r="AH1649">
        <v>0</v>
      </c>
      <c r="AI1649">
        <v>1.3829978354293699</v>
      </c>
      <c r="AJ1649">
        <v>2.3862762253926202</v>
      </c>
      <c r="AK1649">
        <v>0.47508376076669101</v>
      </c>
      <c r="AL1649">
        <v>1.8841488741851899</v>
      </c>
      <c r="AM1649">
        <v>5.5138248490650001</v>
      </c>
      <c r="AN1649">
        <v>3.5576842854561699</v>
      </c>
      <c r="AO1649">
        <v>0</v>
      </c>
      <c r="AP1649">
        <v>0</v>
      </c>
      <c r="AQ1649">
        <v>2.7792855937679302</v>
      </c>
      <c r="AR1649">
        <v>2.4603911570691599</v>
      </c>
      <c r="AS1649">
        <v>0</v>
      </c>
      <c r="AT1649">
        <v>1.99400557443397</v>
      </c>
      <c r="AU1649">
        <v>6.8823124569855496</v>
      </c>
      <c r="AV1649">
        <v>5.2962520515577403</v>
      </c>
      <c r="AW1649">
        <v>0</v>
      </c>
      <c r="AX1649">
        <v>2.3653158203854998</v>
      </c>
      <c r="AY1649">
        <v>5.9396893085592497</v>
      </c>
      <c r="AZ1649">
        <v>4.6384851171125403</v>
      </c>
      <c r="BA1649">
        <v>0</v>
      </c>
      <c r="BB1649">
        <v>2.6285322860416498</v>
      </c>
      <c r="BC1649">
        <v>7.7551037833622898</v>
      </c>
      <c r="BD1649">
        <v>5.8849649725658901</v>
      </c>
      <c r="BE1649">
        <v>0</v>
      </c>
      <c r="BF1649">
        <v>1.1774137410418</v>
      </c>
      <c r="BG1649">
        <v>6.6745110406312396</v>
      </c>
      <c r="BH1649">
        <v>4.5559330874695902</v>
      </c>
      <c r="BI1649">
        <v>1.7669426572294</v>
      </c>
      <c r="BJ1649">
        <v>5.9444344217932503</v>
      </c>
      <c r="BK1649">
        <v>13.005916073729701</v>
      </c>
      <c r="BL1649">
        <v>10.275953019416599</v>
      </c>
    </row>
    <row r="1650" spans="1:64" x14ac:dyDescent="0.25">
      <c r="A1650" s="15" t="str">
        <f t="shared" si="50"/>
        <v>ROAA--39813</v>
      </c>
      <c r="B1650" s="15" t="str">
        <f t="shared" si="51"/>
        <v>ROAA</v>
      </c>
      <c r="C1650">
        <v>14</v>
      </c>
      <c r="D1650" s="22">
        <v>39813</v>
      </c>
      <c r="E1650">
        <v>0.70250000000000001</v>
      </c>
      <c r="F1650">
        <v>1.07</v>
      </c>
      <c r="G1650">
        <v>1.42</v>
      </c>
      <c r="H1650">
        <v>0.68928571428571395</v>
      </c>
      <c r="I1650">
        <v>0.39</v>
      </c>
      <c r="J1650">
        <v>0.89</v>
      </c>
      <c r="K1650">
        <v>1.35</v>
      </c>
      <c r="L1650">
        <v>0.714096551724138</v>
      </c>
      <c r="M1650">
        <v>0.05</v>
      </c>
      <c r="N1650">
        <v>0.7</v>
      </c>
      <c r="O1650">
        <v>1.17</v>
      </c>
      <c r="P1650">
        <v>0.29285385169186501</v>
      </c>
      <c r="Q1650">
        <v>0.65500000000000003</v>
      </c>
      <c r="R1650">
        <v>0.995</v>
      </c>
      <c r="S1650">
        <v>1.0649999999999999</v>
      </c>
      <c r="T1650">
        <v>0.91590909090909101</v>
      </c>
      <c r="U1650">
        <v>0.26</v>
      </c>
      <c r="V1650">
        <v>0.81</v>
      </c>
      <c r="W1650">
        <v>1.3025</v>
      </c>
      <c r="X1650">
        <v>0.58545000000000003</v>
      </c>
      <c r="Y1650">
        <v>0.66</v>
      </c>
      <c r="Z1650">
        <v>1.18</v>
      </c>
      <c r="AA1650">
        <v>1.6825000000000001</v>
      </c>
      <c r="AB1650">
        <v>1.0608108108108101</v>
      </c>
      <c r="AC1650">
        <v>0.60250000000000004</v>
      </c>
      <c r="AD1650">
        <v>1.0249999999999999</v>
      </c>
      <c r="AE1650">
        <v>1.4550000000000001</v>
      </c>
      <c r="AF1650">
        <v>0.73585106382978704</v>
      </c>
      <c r="AG1650">
        <v>0.47749999999999998</v>
      </c>
      <c r="AH1650">
        <v>0.99</v>
      </c>
      <c r="AI1650">
        <v>1.3875</v>
      </c>
      <c r="AJ1650">
        <v>0.96902439024390197</v>
      </c>
      <c r="AK1650">
        <v>0.375</v>
      </c>
      <c r="AL1650">
        <v>0.90500000000000003</v>
      </c>
      <c r="AM1650">
        <v>1.385</v>
      </c>
      <c r="AN1650">
        <v>0.57931034482758603</v>
      </c>
      <c r="AO1650">
        <v>0.6</v>
      </c>
      <c r="AP1650">
        <v>1.0249999999999999</v>
      </c>
      <c r="AQ1650">
        <v>1.52</v>
      </c>
      <c r="AR1650">
        <v>0.99109375</v>
      </c>
      <c r="AS1650">
        <v>0.26</v>
      </c>
      <c r="AT1650">
        <v>0.75</v>
      </c>
      <c r="AU1650">
        <v>1.3</v>
      </c>
      <c r="AV1650">
        <v>0.52603305785123999</v>
      </c>
      <c r="AW1650">
        <v>0.54</v>
      </c>
      <c r="AX1650">
        <v>0.91</v>
      </c>
      <c r="AY1650">
        <v>1.43</v>
      </c>
      <c r="AZ1650">
        <v>0.899612903225806</v>
      </c>
      <c r="BA1650">
        <v>-8.5000000000000006E-2</v>
      </c>
      <c r="BB1650">
        <v>0.57999999999999996</v>
      </c>
      <c r="BC1650">
        <v>1.18</v>
      </c>
      <c r="BD1650">
        <v>0.15127450980392201</v>
      </c>
      <c r="BE1650">
        <v>0.245</v>
      </c>
      <c r="BF1650">
        <v>0.97499999999999998</v>
      </c>
      <c r="BG1650">
        <v>1.3075000000000001</v>
      </c>
      <c r="BH1650">
        <v>1.11844827586207</v>
      </c>
      <c r="BI1650">
        <v>-0.78500000000000003</v>
      </c>
      <c r="BJ1650">
        <v>0.18</v>
      </c>
      <c r="BK1650">
        <v>0.89</v>
      </c>
      <c r="BL1650">
        <v>-0.214871794871795</v>
      </c>
    </row>
    <row r="1651" spans="1:64" x14ac:dyDescent="0.25">
      <c r="A1651" s="15" t="str">
        <f t="shared" si="50"/>
        <v>NIM--39813</v>
      </c>
      <c r="B1651" s="15" t="str">
        <f t="shared" si="51"/>
        <v>NIM</v>
      </c>
      <c r="C1651">
        <v>15</v>
      </c>
      <c r="D1651" s="22">
        <v>39813</v>
      </c>
      <c r="E1651">
        <v>3.9550000000000001</v>
      </c>
      <c r="F1651">
        <v>4.3099999999999996</v>
      </c>
      <c r="G1651">
        <v>4.7249999999999996</v>
      </c>
      <c r="H1651">
        <v>4.3229761904761901</v>
      </c>
      <c r="I1651">
        <v>3.72</v>
      </c>
      <c r="J1651">
        <v>4.1100000000000003</v>
      </c>
      <c r="K1651">
        <v>4.5350000000000001</v>
      </c>
      <c r="L1651">
        <v>4.1303448275862102</v>
      </c>
      <c r="M1651">
        <v>3.41</v>
      </c>
      <c r="N1651">
        <v>3.9</v>
      </c>
      <c r="O1651">
        <v>4.38</v>
      </c>
      <c r="P1651">
        <v>3.8830745967741902</v>
      </c>
      <c r="Q1651">
        <v>4.1174999999999997</v>
      </c>
      <c r="R1651">
        <v>4.2549999999999999</v>
      </c>
      <c r="S1651">
        <v>4.6624999999999996</v>
      </c>
      <c r="T1651">
        <v>4.3168181818181797</v>
      </c>
      <c r="U1651">
        <v>3.63</v>
      </c>
      <c r="V1651">
        <v>4.05</v>
      </c>
      <c r="W1651">
        <v>4.5025000000000004</v>
      </c>
      <c r="X1651">
        <v>4.0568</v>
      </c>
      <c r="Y1651">
        <v>4.1449999999999996</v>
      </c>
      <c r="Z1651">
        <v>4.6900000000000004</v>
      </c>
      <c r="AA1651">
        <v>5.2024999999999997</v>
      </c>
      <c r="AB1651">
        <v>4.71243243243243</v>
      </c>
      <c r="AC1651">
        <v>3.7650000000000001</v>
      </c>
      <c r="AD1651">
        <v>4.0599999999999996</v>
      </c>
      <c r="AE1651">
        <v>4.3250000000000002</v>
      </c>
      <c r="AF1651">
        <v>4.0313829787233999</v>
      </c>
      <c r="AG1651">
        <v>3.7524999999999999</v>
      </c>
      <c r="AH1651">
        <v>4.0999999999999996</v>
      </c>
      <c r="AI1651">
        <v>4.5975000000000001</v>
      </c>
      <c r="AJ1651">
        <v>4.5204878048780497</v>
      </c>
      <c r="AK1651">
        <v>3.6324999999999998</v>
      </c>
      <c r="AL1651">
        <v>4.0199999999999996</v>
      </c>
      <c r="AM1651">
        <v>4.2525000000000004</v>
      </c>
      <c r="AN1651">
        <v>3.9881034482758602</v>
      </c>
      <c r="AO1651">
        <v>3.7725</v>
      </c>
      <c r="AP1651">
        <v>4.12</v>
      </c>
      <c r="AQ1651">
        <v>4.5274999999999999</v>
      </c>
      <c r="AR1651">
        <v>4.1489062499999996</v>
      </c>
      <c r="AS1651">
        <v>3.69</v>
      </c>
      <c r="AT1651">
        <v>4.0599999999999996</v>
      </c>
      <c r="AU1651">
        <v>4.51</v>
      </c>
      <c r="AV1651">
        <v>4.07542699724518</v>
      </c>
      <c r="AW1651">
        <v>3.8</v>
      </c>
      <c r="AX1651">
        <v>4.24</v>
      </c>
      <c r="AY1651">
        <v>4.6100000000000003</v>
      </c>
      <c r="AZ1651">
        <v>4.2140000000000004</v>
      </c>
      <c r="BA1651">
        <v>3.6150000000000002</v>
      </c>
      <c r="BB1651">
        <v>4.0149999999999997</v>
      </c>
      <c r="BC1651">
        <v>4.4775</v>
      </c>
      <c r="BD1651">
        <v>4.0594117647058798</v>
      </c>
      <c r="BE1651">
        <v>3.7475000000000001</v>
      </c>
      <c r="BF1651">
        <v>4.2050000000000001</v>
      </c>
      <c r="BG1651">
        <v>4.6275000000000004</v>
      </c>
      <c r="BH1651">
        <v>4.7360344827586198</v>
      </c>
      <c r="BI1651">
        <v>3.49</v>
      </c>
      <c r="BJ1651">
        <v>3.82</v>
      </c>
      <c r="BK1651">
        <v>4.24</v>
      </c>
      <c r="BL1651">
        <v>3.8419658119658102</v>
      </c>
    </row>
    <row r="1652" spans="1:64" x14ac:dyDescent="0.25">
      <c r="A1652" s="15" t="str">
        <f t="shared" si="50"/>
        <v>Provisions / Avg Assets--39813</v>
      </c>
      <c r="B1652" s="15" t="str">
        <f t="shared" si="51"/>
        <v>Provisions / Avg Assets</v>
      </c>
      <c r="C1652">
        <v>16</v>
      </c>
      <c r="D1652" s="22">
        <v>39813</v>
      </c>
      <c r="E1652">
        <v>0.1275</v>
      </c>
      <c r="F1652">
        <v>0.27500000000000002</v>
      </c>
      <c r="G1652">
        <v>0.61</v>
      </c>
      <c r="H1652">
        <v>0.69047619047619002</v>
      </c>
      <c r="I1652">
        <v>0.08</v>
      </c>
      <c r="J1652">
        <v>0.25</v>
      </c>
      <c r="K1652">
        <v>0.65</v>
      </c>
      <c r="L1652">
        <v>0.49572413793103398</v>
      </c>
      <c r="M1652">
        <v>0.1</v>
      </c>
      <c r="N1652">
        <v>0.3</v>
      </c>
      <c r="O1652">
        <v>0.74</v>
      </c>
      <c r="P1652">
        <v>0.59117206623470098</v>
      </c>
      <c r="Q1652">
        <v>0.115</v>
      </c>
      <c r="R1652">
        <v>0.2</v>
      </c>
      <c r="S1652">
        <v>0.34250000000000003</v>
      </c>
      <c r="T1652">
        <v>0.267272727272727</v>
      </c>
      <c r="U1652">
        <v>0.11</v>
      </c>
      <c r="V1652">
        <v>0.31</v>
      </c>
      <c r="W1652">
        <v>0.78249999999999997</v>
      </c>
      <c r="X1652">
        <v>0.53680000000000005</v>
      </c>
      <c r="Y1652">
        <v>0.10249999999999999</v>
      </c>
      <c r="Z1652">
        <v>0.21</v>
      </c>
      <c r="AA1652">
        <v>0.5625</v>
      </c>
      <c r="AB1652">
        <v>0.40621621621621601</v>
      </c>
      <c r="AC1652">
        <v>4.2500000000000003E-2</v>
      </c>
      <c r="AD1652">
        <v>0.17</v>
      </c>
      <c r="AE1652">
        <v>0.42249999999999999</v>
      </c>
      <c r="AF1652">
        <v>0.43191489361702101</v>
      </c>
      <c r="AG1652">
        <v>0</v>
      </c>
      <c r="AH1652">
        <v>0.125</v>
      </c>
      <c r="AI1652">
        <v>0.60499999999999998</v>
      </c>
      <c r="AJ1652">
        <v>1.03963414634146</v>
      </c>
      <c r="AK1652">
        <v>0.1125</v>
      </c>
      <c r="AL1652">
        <v>0.215</v>
      </c>
      <c r="AM1652">
        <v>0.47749999999999998</v>
      </c>
      <c r="AN1652">
        <v>0.58327586206896598</v>
      </c>
      <c r="AO1652">
        <v>0.01</v>
      </c>
      <c r="AP1652">
        <v>0.13</v>
      </c>
      <c r="AQ1652">
        <v>0.31</v>
      </c>
      <c r="AR1652">
        <v>0.26806249999999998</v>
      </c>
      <c r="AS1652">
        <v>0.13</v>
      </c>
      <c r="AT1652">
        <v>0.35</v>
      </c>
      <c r="AU1652">
        <v>0.88</v>
      </c>
      <c r="AV1652">
        <v>0.63548209366391195</v>
      </c>
      <c r="AW1652">
        <v>0.06</v>
      </c>
      <c r="AX1652">
        <v>0.18</v>
      </c>
      <c r="AY1652">
        <v>0.39</v>
      </c>
      <c r="AZ1652">
        <v>0.29677419354838702</v>
      </c>
      <c r="BA1652">
        <v>0.2175</v>
      </c>
      <c r="BB1652">
        <v>0.47</v>
      </c>
      <c r="BC1652">
        <v>1.0525</v>
      </c>
      <c r="BD1652">
        <v>0.78068627450980399</v>
      </c>
      <c r="BE1652">
        <v>0.16</v>
      </c>
      <c r="BF1652">
        <v>0.36</v>
      </c>
      <c r="BG1652">
        <v>0.8175</v>
      </c>
      <c r="BH1652">
        <v>1.1275862068965501</v>
      </c>
      <c r="BI1652">
        <v>0.32500000000000001</v>
      </c>
      <c r="BJ1652">
        <v>0.8</v>
      </c>
      <c r="BK1652">
        <v>1.27</v>
      </c>
      <c r="BL1652">
        <v>0.96572649572649605</v>
      </c>
    </row>
    <row r="1653" spans="1:64" x14ac:dyDescent="0.25">
      <c r="A1653" s="15" t="str">
        <f t="shared" si="50"/>
        <v>Negative Earners (last 4 qtrs)--39813</v>
      </c>
      <c r="B1653" s="15" t="str">
        <f t="shared" si="51"/>
        <v>Negative Earners (last 4 qtrs)</v>
      </c>
      <c r="C1653">
        <v>17</v>
      </c>
      <c r="D1653" s="22">
        <v>39813</v>
      </c>
      <c r="F1653">
        <v>13.0952380952381</v>
      </c>
      <c r="H1653">
        <v>11</v>
      </c>
      <c r="J1653">
        <v>14.749661705006799</v>
      </c>
      <c r="L1653">
        <v>109</v>
      </c>
      <c r="N1653">
        <v>23.4156669019054</v>
      </c>
      <c r="P1653">
        <v>1659</v>
      </c>
      <c r="R1653">
        <v>4.5454545454545503</v>
      </c>
      <c r="T1653">
        <v>1</v>
      </c>
      <c r="V1653">
        <v>17.156862745098</v>
      </c>
      <c r="X1653">
        <v>70</v>
      </c>
      <c r="Z1653">
        <v>10.8108108108108</v>
      </c>
      <c r="AB1653">
        <v>8</v>
      </c>
      <c r="AD1653">
        <v>8.5106382978723403</v>
      </c>
      <c r="AF1653">
        <v>8</v>
      </c>
      <c r="AH1653">
        <v>12.1951219512195</v>
      </c>
      <c r="AI1653"/>
      <c r="AJ1653">
        <v>10</v>
      </c>
      <c r="AK1653"/>
      <c r="AL1653">
        <v>20.689655172413801</v>
      </c>
      <c r="AN1653">
        <v>12</v>
      </c>
      <c r="AP1653">
        <v>7.3619631901840501</v>
      </c>
      <c r="AR1653">
        <v>24</v>
      </c>
      <c r="AT1653">
        <v>18.4281842818428</v>
      </c>
      <c r="AV1653">
        <v>68</v>
      </c>
      <c r="AX1653">
        <v>7.6433121019108299</v>
      </c>
      <c r="AZ1653">
        <v>12</v>
      </c>
      <c r="BB1653">
        <v>27.884615384615401</v>
      </c>
      <c r="BD1653">
        <v>29</v>
      </c>
      <c r="BF1653">
        <v>22.413793103448299</v>
      </c>
      <c r="BH1653">
        <v>13</v>
      </c>
      <c r="BJ1653">
        <v>38.655462184873997</v>
      </c>
      <c r="BL1653">
        <v>46</v>
      </c>
    </row>
    <row r="1654" spans="1:64" x14ac:dyDescent="0.25">
      <c r="A1654" s="15" t="str">
        <f t="shared" si="50"/>
        <v>Noncore Funding / Liab--39813</v>
      </c>
      <c r="B1654" s="15" t="str">
        <f t="shared" si="51"/>
        <v>Noncore Funding / Liab</v>
      </c>
      <c r="C1654">
        <v>18</v>
      </c>
      <c r="D1654" s="22">
        <v>39813</v>
      </c>
      <c r="E1654">
        <v>16.318802678864699</v>
      </c>
      <c r="F1654">
        <v>22.003403033941499</v>
      </c>
      <c r="G1654">
        <v>31.642603378289401</v>
      </c>
      <c r="H1654">
        <v>24.407185556136199</v>
      </c>
      <c r="I1654">
        <v>13.6048875390308</v>
      </c>
      <c r="J1654">
        <v>20.7565131467958</v>
      </c>
      <c r="K1654">
        <v>32.259080389668497</v>
      </c>
      <c r="L1654">
        <v>23.970861097443599</v>
      </c>
      <c r="M1654">
        <v>18.234967844454101</v>
      </c>
      <c r="N1654">
        <v>27.503082203720201</v>
      </c>
      <c r="O1654">
        <v>39.336463583238</v>
      </c>
      <c r="P1654">
        <v>30.304925906406702</v>
      </c>
      <c r="Q1654">
        <v>18.5438854344631</v>
      </c>
      <c r="R1654">
        <v>23.8683340354847</v>
      </c>
      <c r="S1654">
        <v>30.630413383194099</v>
      </c>
      <c r="T1654">
        <v>25.138847655091201</v>
      </c>
      <c r="U1654">
        <v>13.3582611790213</v>
      </c>
      <c r="V1654">
        <v>20.9310491805895</v>
      </c>
      <c r="W1654">
        <v>32.865616451093899</v>
      </c>
      <c r="X1654">
        <v>24.053063738617599</v>
      </c>
      <c r="Y1654">
        <v>14.9702568156229</v>
      </c>
      <c r="Z1654">
        <v>21.590651234197001</v>
      </c>
      <c r="AA1654">
        <v>33.542470677045998</v>
      </c>
      <c r="AB1654">
        <v>25.0319189801798</v>
      </c>
      <c r="AC1654">
        <v>12.432536688982401</v>
      </c>
      <c r="AD1654">
        <v>17.497475046667699</v>
      </c>
      <c r="AE1654">
        <v>25.437291689982001</v>
      </c>
      <c r="AF1654">
        <v>20.890725789547101</v>
      </c>
      <c r="AG1654">
        <v>15.1491217963247</v>
      </c>
      <c r="AH1654">
        <v>23.013589480367902</v>
      </c>
      <c r="AI1654">
        <v>32.389186695436699</v>
      </c>
      <c r="AJ1654">
        <v>26.709705186948401</v>
      </c>
      <c r="AK1654">
        <v>13.2947735109431</v>
      </c>
      <c r="AL1654">
        <v>20.245532851341999</v>
      </c>
      <c r="AM1654">
        <v>34.729767105821203</v>
      </c>
      <c r="AN1654">
        <v>25.163818392202799</v>
      </c>
      <c r="AO1654">
        <v>11.988260231296699</v>
      </c>
      <c r="AP1654">
        <v>17.414006713923801</v>
      </c>
      <c r="AQ1654">
        <v>25.464253880758001</v>
      </c>
      <c r="AR1654">
        <v>19.6028797805434</v>
      </c>
      <c r="AS1654">
        <v>16.613932833749701</v>
      </c>
      <c r="AT1654">
        <v>24.681615447073099</v>
      </c>
      <c r="AU1654">
        <v>38.034912907887701</v>
      </c>
      <c r="AV1654">
        <v>28.159697263089001</v>
      </c>
      <c r="AW1654">
        <v>12.0473372781065</v>
      </c>
      <c r="AX1654">
        <v>17.787235185135501</v>
      </c>
      <c r="AY1654">
        <v>27.199424350807401</v>
      </c>
      <c r="AZ1654">
        <v>21.1074672453055</v>
      </c>
      <c r="BA1654">
        <v>17.761184007459001</v>
      </c>
      <c r="BB1654">
        <v>25.238372931317802</v>
      </c>
      <c r="BC1654">
        <v>36.9960427245299</v>
      </c>
      <c r="BD1654">
        <v>29.151094696469901</v>
      </c>
      <c r="BE1654">
        <v>12.025465131511799</v>
      </c>
      <c r="BF1654">
        <v>19.2260097701494</v>
      </c>
      <c r="BG1654">
        <v>27.593907611505401</v>
      </c>
      <c r="BH1654">
        <v>24.864517056594799</v>
      </c>
      <c r="BI1654">
        <v>18.141553061422801</v>
      </c>
      <c r="BJ1654">
        <v>30.329522857954501</v>
      </c>
      <c r="BK1654">
        <v>43.307235955685599</v>
      </c>
      <c r="BL1654">
        <v>32.547084803117201</v>
      </c>
    </row>
    <row r="1655" spans="1:64" x14ac:dyDescent="0.25">
      <c r="A1655" s="15" t="str">
        <f t="shared" si="50"/>
        <v>Brokered Dep / Liab--39813</v>
      </c>
      <c r="B1655" s="15" t="str">
        <f t="shared" si="51"/>
        <v>Brokered Dep / Liab</v>
      </c>
      <c r="C1655">
        <v>19</v>
      </c>
      <c r="D1655" s="22">
        <v>39813</v>
      </c>
      <c r="E1655">
        <v>0</v>
      </c>
      <c r="F1655">
        <v>0</v>
      </c>
      <c r="G1655">
        <v>2.28820233097409</v>
      </c>
      <c r="H1655">
        <v>3.3706556841320201</v>
      </c>
      <c r="I1655">
        <v>0</v>
      </c>
      <c r="J1655">
        <v>0</v>
      </c>
      <c r="K1655">
        <v>4.6821007947527997</v>
      </c>
      <c r="L1655">
        <v>3.73925303589805</v>
      </c>
      <c r="M1655">
        <v>0</v>
      </c>
      <c r="N1655">
        <v>0</v>
      </c>
      <c r="O1655">
        <v>6.4842132565108397</v>
      </c>
      <c r="P1655">
        <v>4.8761508366651096</v>
      </c>
      <c r="Q1655">
        <v>0</v>
      </c>
      <c r="R1655">
        <v>0</v>
      </c>
      <c r="S1655">
        <v>0.32034592716770499</v>
      </c>
      <c r="T1655">
        <v>2.7986663341326099</v>
      </c>
      <c r="U1655">
        <v>0</v>
      </c>
      <c r="V1655">
        <v>0</v>
      </c>
      <c r="W1655">
        <v>5.6849847832756</v>
      </c>
      <c r="X1655">
        <v>4.3267156159894498</v>
      </c>
      <c r="Y1655">
        <v>0</v>
      </c>
      <c r="Z1655">
        <v>0</v>
      </c>
      <c r="AA1655">
        <v>1.5353520584004401</v>
      </c>
      <c r="AB1655">
        <v>2.4878973944994098</v>
      </c>
      <c r="AC1655">
        <v>0</v>
      </c>
      <c r="AD1655">
        <v>0</v>
      </c>
      <c r="AE1655">
        <v>3.56507654597505</v>
      </c>
      <c r="AF1655">
        <v>2.5408997392991202</v>
      </c>
      <c r="AG1655">
        <v>0</v>
      </c>
      <c r="AH1655">
        <v>0</v>
      </c>
      <c r="AI1655">
        <v>2.31355077235572</v>
      </c>
      <c r="AJ1655">
        <v>3.5551143745118501</v>
      </c>
      <c r="AK1655">
        <v>0</v>
      </c>
      <c r="AL1655">
        <v>2.0470261512928798</v>
      </c>
      <c r="AM1655">
        <v>7.8224792772154901</v>
      </c>
      <c r="AN1655">
        <v>5.4176061077505997</v>
      </c>
      <c r="AO1655">
        <v>0</v>
      </c>
      <c r="AP1655">
        <v>0</v>
      </c>
      <c r="AQ1655">
        <v>1.8740835029696801</v>
      </c>
      <c r="AR1655">
        <v>1.9959519064295701</v>
      </c>
      <c r="AS1655">
        <v>0</v>
      </c>
      <c r="AT1655">
        <v>0.96318699312284495</v>
      </c>
      <c r="AU1655">
        <v>8.3570371967116106</v>
      </c>
      <c r="AV1655">
        <v>5.5579042605673603</v>
      </c>
      <c r="AW1655">
        <v>0</v>
      </c>
      <c r="AX1655">
        <v>0</v>
      </c>
      <c r="AY1655">
        <v>1.4227989300552</v>
      </c>
      <c r="AZ1655">
        <v>1.8909108418768199</v>
      </c>
      <c r="BA1655">
        <v>0</v>
      </c>
      <c r="BB1655">
        <v>1.4539752370904699</v>
      </c>
      <c r="BC1655">
        <v>8.4487242436336505</v>
      </c>
      <c r="BD1655">
        <v>6.64895892820351</v>
      </c>
      <c r="BE1655">
        <v>0</v>
      </c>
      <c r="BF1655">
        <v>0</v>
      </c>
      <c r="BG1655">
        <v>3.7323923679648701</v>
      </c>
      <c r="BH1655">
        <v>4.09160461158364</v>
      </c>
      <c r="BI1655">
        <v>0</v>
      </c>
      <c r="BJ1655">
        <v>4.4869482521151696</v>
      </c>
      <c r="BK1655">
        <v>13.412359567586799</v>
      </c>
      <c r="BL1655">
        <v>8.3974663534705005</v>
      </c>
    </row>
    <row r="1656" spans="1:64" x14ac:dyDescent="0.25">
      <c r="A1656" s="15" t="str">
        <f t="shared" si="50"/>
        <v>Liquid Assets / Assets--39813</v>
      </c>
      <c r="B1656" s="15" t="str">
        <f t="shared" si="51"/>
        <v>Liquid Assets / Assets</v>
      </c>
      <c r="C1656">
        <v>20</v>
      </c>
      <c r="D1656" s="22">
        <v>39813</v>
      </c>
      <c r="E1656">
        <v>9.5957270420473506</v>
      </c>
      <c r="F1656">
        <v>14.9043788368243</v>
      </c>
      <c r="G1656">
        <v>23.5587679227664</v>
      </c>
      <c r="H1656">
        <v>17.232155218427302</v>
      </c>
      <c r="I1656">
        <v>7.5647094987839898</v>
      </c>
      <c r="J1656">
        <v>14.2047806652371</v>
      </c>
      <c r="K1656">
        <v>23.2161580057065</v>
      </c>
      <c r="L1656">
        <v>16.8751951578774</v>
      </c>
      <c r="M1656">
        <v>7.3295362488627402</v>
      </c>
      <c r="N1656">
        <v>13.5332155537641</v>
      </c>
      <c r="O1656">
        <v>23.190294766392601</v>
      </c>
      <c r="P1656">
        <v>16.628987406374101</v>
      </c>
      <c r="Q1656">
        <v>15.6413964163313</v>
      </c>
      <c r="R1656">
        <v>22.132079138609399</v>
      </c>
      <c r="S1656">
        <v>27.8822992857224</v>
      </c>
      <c r="T1656">
        <v>23.962387896092402</v>
      </c>
      <c r="U1656">
        <v>7.4323664526449598</v>
      </c>
      <c r="V1656">
        <v>13.463249473179699</v>
      </c>
      <c r="W1656">
        <v>21.800330253237899</v>
      </c>
      <c r="X1656">
        <v>16.184453035835801</v>
      </c>
      <c r="Y1656">
        <v>8.3844865584571693</v>
      </c>
      <c r="Z1656">
        <v>16.753856199832299</v>
      </c>
      <c r="AA1656">
        <v>24.727313793004299</v>
      </c>
      <c r="AB1656">
        <v>18.321771242271801</v>
      </c>
      <c r="AC1656">
        <v>7.41664311874937</v>
      </c>
      <c r="AD1656">
        <v>12.2061399701255</v>
      </c>
      <c r="AE1656">
        <v>23.649370289109701</v>
      </c>
      <c r="AF1656">
        <v>16.4349615118069</v>
      </c>
      <c r="AG1656">
        <v>7.2948454466068497</v>
      </c>
      <c r="AH1656">
        <v>13.7156573171684</v>
      </c>
      <c r="AI1656">
        <v>23.802222594491798</v>
      </c>
      <c r="AJ1656">
        <v>19.156442302205999</v>
      </c>
      <c r="AK1656">
        <v>9.8434799101395907</v>
      </c>
      <c r="AL1656">
        <v>15.9331047660617</v>
      </c>
      <c r="AM1656">
        <v>22.146767334590201</v>
      </c>
      <c r="AN1656">
        <v>16.4033414459835</v>
      </c>
      <c r="AO1656">
        <v>10.294463325485699</v>
      </c>
      <c r="AP1656">
        <v>17.4834118540379</v>
      </c>
      <c r="AQ1656">
        <v>26.686576638433799</v>
      </c>
      <c r="AR1656">
        <v>20.177816383426801</v>
      </c>
      <c r="AS1656">
        <v>6.4287866527443196</v>
      </c>
      <c r="AT1656">
        <v>11.365033711612</v>
      </c>
      <c r="AU1656">
        <v>19.701842445372801</v>
      </c>
      <c r="AV1656">
        <v>14.087778345636099</v>
      </c>
      <c r="AW1656">
        <v>8.2891500043568893</v>
      </c>
      <c r="AX1656">
        <v>15.993363489802601</v>
      </c>
      <c r="AY1656">
        <v>22.628883322741</v>
      </c>
      <c r="AZ1656">
        <v>17.144263782723201</v>
      </c>
      <c r="BA1656">
        <v>5.6249054597917496</v>
      </c>
      <c r="BB1656">
        <v>10.3148616612475</v>
      </c>
      <c r="BC1656">
        <v>19.565169079030301</v>
      </c>
      <c r="BD1656">
        <v>13.4779722116537</v>
      </c>
      <c r="BE1656">
        <v>8.8456528185467693</v>
      </c>
      <c r="BF1656">
        <v>16.579928822892199</v>
      </c>
      <c r="BG1656">
        <v>26.484029152513099</v>
      </c>
      <c r="BH1656">
        <v>20.3793476418453</v>
      </c>
      <c r="BI1656">
        <v>6.0882716985942196</v>
      </c>
      <c r="BJ1656">
        <v>10.1779596497906</v>
      </c>
      <c r="BK1656">
        <v>17.627295985743402</v>
      </c>
      <c r="BL1656">
        <v>13.002130553706801</v>
      </c>
    </row>
    <row r="1657" spans="1:64" x14ac:dyDescent="0.25">
      <c r="A1657" s="15" t="str">
        <f t="shared" si="50"/>
        <v>Net Loan Growth (last 4 qtrs)--39813</v>
      </c>
      <c r="B1657" s="15" t="str">
        <f t="shared" si="51"/>
        <v>Net Loan Growth (last 4 qtrs)</v>
      </c>
      <c r="C1657">
        <v>21</v>
      </c>
      <c r="D1657" s="22">
        <v>39813</v>
      </c>
      <c r="E1657">
        <v>-0.23</v>
      </c>
      <c r="F1657">
        <v>4.8049999999999997</v>
      </c>
      <c r="G1657">
        <v>10.215</v>
      </c>
      <c r="H1657">
        <v>7.7605952380952399</v>
      </c>
      <c r="I1657">
        <v>-0.57750000000000001</v>
      </c>
      <c r="J1657">
        <v>6.1150000000000002</v>
      </c>
      <c r="K1657">
        <v>12.702500000000001</v>
      </c>
      <c r="L1657">
        <v>7.83203038674033</v>
      </c>
      <c r="M1657">
        <v>0.15</v>
      </c>
      <c r="N1657">
        <v>7.09</v>
      </c>
      <c r="O1657">
        <v>15.9</v>
      </c>
      <c r="P1657">
        <v>13.4492658934077</v>
      </c>
      <c r="Q1657">
        <v>-3.085</v>
      </c>
      <c r="R1657">
        <v>3.47</v>
      </c>
      <c r="S1657">
        <v>7.51</v>
      </c>
      <c r="T1657">
        <v>3.13</v>
      </c>
      <c r="U1657">
        <v>-0.95</v>
      </c>
      <c r="V1657">
        <v>5.48</v>
      </c>
      <c r="W1657">
        <v>11.875</v>
      </c>
      <c r="X1657">
        <v>6.4706265664160396</v>
      </c>
      <c r="Y1657">
        <v>0.44750000000000001</v>
      </c>
      <c r="Z1657">
        <v>5.99</v>
      </c>
      <c r="AA1657">
        <v>10.5825</v>
      </c>
      <c r="AB1657">
        <v>16.7208108108108</v>
      </c>
      <c r="AC1657">
        <v>4.8125</v>
      </c>
      <c r="AD1657">
        <v>10.55</v>
      </c>
      <c r="AE1657">
        <v>16.922499999999999</v>
      </c>
      <c r="AF1657">
        <v>178.95936170212801</v>
      </c>
      <c r="AG1657">
        <v>-0.91500000000000004</v>
      </c>
      <c r="AH1657">
        <v>6.4050000000000002</v>
      </c>
      <c r="AI1657">
        <v>13.835000000000001</v>
      </c>
      <c r="AJ1657">
        <v>9.0256097560975608</v>
      </c>
      <c r="AK1657">
        <v>-1.2050000000000001</v>
      </c>
      <c r="AL1657">
        <v>3.97</v>
      </c>
      <c r="AM1657">
        <v>9.6750000000000007</v>
      </c>
      <c r="AN1657">
        <v>9.6594827586206904</v>
      </c>
      <c r="AO1657">
        <v>0.26750000000000002</v>
      </c>
      <c r="AP1657">
        <v>6.4550000000000001</v>
      </c>
      <c r="AQ1657">
        <v>12.664999999999999</v>
      </c>
      <c r="AR1657">
        <v>7.1895625000000001</v>
      </c>
      <c r="AS1657">
        <v>0.89</v>
      </c>
      <c r="AT1657">
        <v>8.0500000000000007</v>
      </c>
      <c r="AU1657">
        <v>15.69</v>
      </c>
      <c r="AV1657">
        <v>10.3820110192837</v>
      </c>
      <c r="AW1657">
        <v>-2.16</v>
      </c>
      <c r="AX1657">
        <v>1.9</v>
      </c>
      <c r="AY1657">
        <v>7.97</v>
      </c>
      <c r="AZ1657">
        <v>4.4118709677419403</v>
      </c>
      <c r="BA1657">
        <v>-0.08</v>
      </c>
      <c r="BB1657">
        <v>7.77</v>
      </c>
      <c r="BC1657">
        <v>16.905000000000001</v>
      </c>
      <c r="BD1657">
        <v>13.059603960396</v>
      </c>
      <c r="BE1657">
        <v>-0.95</v>
      </c>
      <c r="BF1657">
        <v>4.2750000000000004</v>
      </c>
      <c r="BG1657">
        <v>9.7074999999999996</v>
      </c>
      <c r="BH1657">
        <v>11.569137931034501</v>
      </c>
      <c r="BI1657">
        <v>-1.1025</v>
      </c>
      <c r="BJ1657">
        <v>6.5949999999999998</v>
      </c>
      <c r="BK1657">
        <v>16.212499999999999</v>
      </c>
      <c r="BL1657">
        <v>10.4478448275862</v>
      </c>
    </row>
    <row r="1658" spans="1:64" x14ac:dyDescent="0.25">
      <c r="A1658" s="15" t="str">
        <f t="shared" si="50"/>
        <v>Banks w/ Loan Growth (last 4 qtrs)--39813</v>
      </c>
      <c r="B1658" s="15" t="str">
        <f t="shared" si="51"/>
        <v>Banks w/ Loan Growth (last 4 qtrs)</v>
      </c>
      <c r="C1658">
        <v>22</v>
      </c>
      <c r="D1658" s="22">
        <v>39813</v>
      </c>
      <c r="F1658">
        <v>72.619047619047606</v>
      </c>
      <c r="J1658">
        <v>72.530446549391101</v>
      </c>
      <c r="N1658">
        <v>74.057868736767801</v>
      </c>
      <c r="R1658">
        <v>63.636363636363598</v>
      </c>
      <c r="V1658">
        <v>70.343137254902004</v>
      </c>
      <c r="Z1658">
        <v>77.027027027027003</v>
      </c>
      <c r="AD1658">
        <v>85.106382978723403</v>
      </c>
      <c r="AH1658">
        <v>70.731707317073202</v>
      </c>
      <c r="AI1658"/>
      <c r="AK1658"/>
      <c r="AL1658">
        <v>67.241379310344797</v>
      </c>
      <c r="AP1658">
        <v>75.766871165644204</v>
      </c>
      <c r="AT1658">
        <v>77.506775067750695</v>
      </c>
      <c r="AX1658">
        <v>59.872611464968202</v>
      </c>
      <c r="BB1658">
        <v>73.076923076923094</v>
      </c>
      <c r="BF1658">
        <v>72.413793103448299</v>
      </c>
      <c r="BJ1658">
        <v>72.268907563025195</v>
      </c>
    </row>
    <row r="1659" spans="1:64" x14ac:dyDescent="0.25">
      <c r="A1659" s="15" t="str">
        <f t="shared" si="50"/>
        <v>Equity / Assets--39903</v>
      </c>
      <c r="B1659" s="15" t="str">
        <f t="shared" si="51"/>
        <v>Equity / Assets</v>
      </c>
      <c r="C1659">
        <v>1</v>
      </c>
      <c r="D1659" s="22">
        <v>39903</v>
      </c>
      <c r="E1659">
        <v>9.1644758061329306</v>
      </c>
      <c r="F1659">
        <v>10.222664260041901</v>
      </c>
      <c r="G1659">
        <v>12.1045992784437</v>
      </c>
      <c r="H1659">
        <v>11.286632555371201</v>
      </c>
      <c r="I1659">
        <v>8.5677210949777205</v>
      </c>
      <c r="J1659">
        <v>9.8706369467745105</v>
      </c>
      <c r="K1659">
        <v>11.8830000983275</v>
      </c>
      <c r="L1659">
        <v>10.6623204610102</v>
      </c>
      <c r="M1659">
        <v>8.4547220199077397</v>
      </c>
      <c r="N1659">
        <v>9.8632407791131396</v>
      </c>
      <c r="O1659">
        <v>12.1656570261338</v>
      </c>
      <c r="P1659">
        <v>10.9137244499699</v>
      </c>
      <c r="Q1659">
        <v>9.3904877836709808</v>
      </c>
      <c r="R1659">
        <v>10.9373701271715</v>
      </c>
      <c r="S1659">
        <v>11.566373894448899</v>
      </c>
      <c r="T1659">
        <v>11.514932331422999</v>
      </c>
      <c r="U1659">
        <v>8.4549668446754396</v>
      </c>
      <c r="V1659">
        <v>9.7009988220676693</v>
      </c>
      <c r="W1659">
        <v>12.0792161174104</v>
      </c>
      <c r="X1659">
        <v>10.4789952989405</v>
      </c>
      <c r="Y1659">
        <v>8.9594513595992193</v>
      </c>
      <c r="Z1659">
        <v>10.265729158372601</v>
      </c>
      <c r="AA1659">
        <v>11.470649805612201</v>
      </c>
      <c r="AB1659">
        <v>10.945832452121</v>
      </c>
      <c r="AC1659">
        <v>8.3758770454470994</v>
      </c>
      <c r="AD1659">
        <v>9.4981366459627292</v>
      </c>
      <c r="AE1659">
        <v>10.579440670891399</v>
      </c>
      <c r="AF1659">
        <v>10.000168892239</v>
      </c>
      <c r="AG1659">
        <v>9.2415179050914293</v>
      </c>
      <c r="AH1659">
        <v>10.9949757760632</v>
      </c>
      <c r="AI1659">
        <v>13.2236878038123</v>
      </c>
      <c r="AJ1659">
        <v>12.374862066970101</v>
      </c>
      <c r="AK1659">
        <v>8.8202272193346598</v>
      </c>
      <c r="AL1659">
        <v>9.8624685864557105</v>
      </c>
      <c r="AM1659">
        <v>11.671831295515</v>
      </c>
      <c r="AN1659">
        <v>11.0106199810329</v>
      </c>
      <c r="AO1659">
        <v>8.7036939705311696</v>
      </c>
      <c r="AP1659">
        <v>10.057149806108599</v>
      </c>
      <c r="AQ1659">
        <v>11.8431060746257</v>
      </c>
      <c r="AR1659">
        <v>10.729321372209</v>
      </c>
      <c r="AS1659">
        <v>8.3429818988316704</v>
      </c>
      <c r="AT1659">
        <v>9.3530656478884193</v>
      </c>
      <c r="AU1659">
        <v>11.2074911546942</v>
      </c>
      <c r="AV1659">
        <v>10.086287465210599</v>
      </c>
      <c r="AW1659">
        <v>8.4800941597086101</v>
      </c>
      <c r="AX1659">
        <v>10.1066098081023</v>
      </c>
      <c r="AY1659">
        <v>12.1283957447607</v>
      </c>
      <c r="AZ1659">
        <v>10.816642190588899</v>
      </c>
      <c r="BA1659">
        <v>8.6084825493432309</v>
      </c>
      <c r="BB1659">
        <v>9.4373552648580592</v>
      </c>
      <c r="BC1659">
        <v>11.8068415362092</v>
      </c>
      <c r="BD1659">
        <v>10.3096023754032</v>
      </c>
      <c r="BE1659">
        <v>9.4555052736888801</v>
      </c>
      <c r="BF1659">
        <v>11.5820705732754</v>
      </c>
      <c r="BG1659">
        <v>13.943553660820699</v>
      </c>
      <c r="BH1659">
        <v>12.943629318649901</v>
      </c>
      <c r="BI1659">
        <v>8.2877418396289695</v>
      </c>
      <c r="BJ1659">
        <v>9.0598397547442104</v>
      </c>
      <c r="BK1659">
        <v>11.6254864787408</v>
      </c>
      <c r="BL1659">
        <v>10.169668398776301</v>
      </c>
    </row>
    <row r="1660" spans="1:64" x14ac:dyDescent="0.25">
      <c r="A1660" s="15" t="str">
        <f t="shared" si="50"/>
        <v>Total Risk Based Capital Ratio--39903</v>
      </c>
      <c r="B1660" s="15" t="str">
        <f t="shared" si="51"/>
        <v>Total Risk Based Capital Ratio</v>
      </c>
      <c r="C1660">
        <v>2</v>
      </c>
      <c r="D1660" s="22">
        <v>39903</v>
      </c>
      <c r="E1660">
        <v>12.5375</v>
      </c>
      <c r="F1660">
        <v>14.074999999999999</v>
      </c>
      <c r="G1660">
        <v>16.324999999999999</v>
      </c>
      <c r="H1660">
        <v>15.3380952380952</v>
      </c>
      <c r="I1660">
        <v>11.49</v>
      </c>
      <c r="J1660">
        <v>13.4</v>
      </c>
      <c r="K1660">
        <v>17.184999999999999</v>
      </c>
      <c r="L1660">
        <v>15.2278363384189</v>
      </c>
      <c r="M1660">
        <v>11.76</v>
      </c>
      <c r="N1660">
        <v>13.97</v>
      </c>
      <c r="O1660">
        <v>18.25</v>
      </c>
      <c r="P1660">
        <v>16.470929389589699</v>
      </c>
      <c r="Q1660">
        <v>14.11</v>
      </c>
      <c r="R1660">
        <v>16.29</v>
      </c>
      <c r="S1660">
        <v>19.14</v>
      </c>
      <c r="T1660">
        <v>18.07</v>
      </c>
      <c r="U1660">
        <v>11.265000000000001</v>
      </c>
      <c r="V1660">
        <v>13.14</v>
      </c>
      <c r="W1660">
        <v>17.125</v>
      </c>
      <c r="X1660">
        <v>14.730100250626601</v>
      </c>
      <c r="Y1660">
        <v>12.545</v>
      </c>
      <c r="Z1660">
        <v>14.345000000000001</v>
      </c>
      <c r="AA1660">
        <v>16.3</v>
      </c>
      <c r="AB1660">
        <v>15.775</v>
      </c>
      <c r="AC1660">
        <v>11.24</v>
      </c>
      <c r="AD1660">
        <v>13.04</v>
      </c>
      <c r="AE1660">
        <v>15.89</v>
      </c>
      <c r="AF1660">
        <v>14.975591397849501</v>
      </c>
      <c r="AG1660">
        <v>11.66</v>
      </c>
      <c r="AH1660">
        <v>14.09</v>
      </c>
      <c r="AI1660">
        <v>18.920000000000002</v>
      </c>
      <c r="AJ1660">
        <v>17.537037037036999</v>
      </c>
      <c r="AK1660">
        <v>12.37</v>
      </c>
      <c r="AL1660">
        <v>14.29</v>
      </c>
      <c r="AM1660">
        <v>17.2425</v>
      </c>
      <c r="AN1660">
        <v>15.7768965517241</v>
      </c>
      <c r="AO1660">
        <v>11.9975</v>
      </c>
      <c r="AP1660">
        <v>14.175000000000001</v>
      </c>
      <c r="AQ1660">
        <v>17.852499999999999</v>
      </c>
      <c r="AR1660">
        <v>16.120541401273901</v>
      </c>
      <c r="AS1660">
        <v>11.04</v>
      </c>
      <c r="AT1660">
        <v>12.29</v>
      </c>
      <c r="AU1660">
        <v>14.612500000000001</v>
      </c>
      <c r="AV1660">
        <v>13.436596385542201</v>
      </c>
      <c r="AW1660">
        <v>12.705</v>
      </c>
      <c r="AX1660">
        <v>14.79</v>
      </c>
      <c r="AY1660">
        <v>18.965</v>
      </c>
      <c r="AZ1660">
        <v>16.518471337579602</v>
      </c>
      <c r="BA1660">
        <v>11.17</v>
      </c>
      <c r="BB1660">
        <v>12.85</v>
      </c>
      <c r="BC1660">
        <v>15.762499999999999</v>
      </c>
      <c r="BD1660">
        <v>14.7286</v>
      </c>
      <c r="BE1660">
        <v>12.615</v>
      </c>
      <c r="BF1660">
        <v>15.92</v>
      </c>
      <c r="BG1660">
        <v>20.43</v>
      </c>
      <c r="BH1660">
        <v>17.860149253731301</v>
      </c>
      <c r="BI1660">
        <v>10.88</v>
      </c>
      <c r="BJ1660">
        <v>11.94</v>
      </c>
      <c r="BK1660">
        <v>14.56</v>
      </c>
      <c r="BL1660">
        <v>13.4341025641026</v>
      </c>
    </row>
    <row r="1661" spans="1:64" x14ac:dyDescent="0.25">
      <c r="A1661" s="15" t="str">
        <f t="shared" si="50"/>
        <v>Tier 1 Leverage Ratio--39903</v>
      </c>
      <c r="B1661" s="15" t="str">
        <f t="shared" si="51"/>
        <v>Tier 1 Leverage Ratio</v>
      </c>
      <c r="C1661">
        <v>3</v>
      </c>
      <c r="D1661" s="22">
        <v>39903</v>
      </c>
      <c r="E1661">
        <v>8.5325000000000006</v>
      </c>
      <c r="F1661">
        <v>9.7899999999999991</v>
      </c>
      <c r="G1661">
        <v>10.95</v>
      </c>
      <c r="H1661">
        <v>10.353809523809501</v>
      </c>
      <c r="I1661">
        <v>8.27</v>
      </c>
      <c r="J1661">
        <v>9.3000000000000007</v>
      </c>
      <c r="K1661">
        <v>11.135</v>
      </c>
      <c r="L1661">
        <v>10.102427184466</v>
      </c>
      <c r="M1661">
        <v>8.16</v>
      </c>
      <c r="N1661">
        <v>9.33</v>
      </c>
      <c r="O1661">
        <v>11.47</v>
      </c>
      <c r="P1661">
        <v>10.4856488328259</v>
      </c>
      <c r="Q1661">
        <v>9.58</v>
      </c>
      <c r="R1661">
        <v>10.7</v>
      </c>
      <c r="S1661">
        <v>11.86</v>
      </c>
      <c r="T1661">
        <v>11.4180952380952</v>
      </c>
      <c r="U1661">
        <v>8.2200000000000006</v>
      </c>
      <c r="V1661">
        <v>9.07</v>
      </c>
      <c r="W1661">
        <v>11.095000000000001</v>
      </c>
      <c r="X1661">
        <v>9.8892481203007492</v>
      </c>
      <c r="Y1661">
        <v>8.7324999999999999</v>
      </c>
      <c r="Z1661">
        <v>9.6199999999999992</v>
      </c>
      <c r="AA1661">
        <v>11.125</v>
      </c>
      <c r="AB1661">
        <v>10.6051351351351</v>
      </c>
      <c r="AC1661">
        <v>7.98</v>
      </c>
      <c r="AD1661">
        <v>8.86</v>
      </c>
      <c r="AE1661">
        <v>10.09</v>
      </c>
      <c r="AF1661">
        <v>9.5080645161290303</v>
      </c>
      <c r="AG1661">
        <v>8.74</v>
      </c>
      <c r="AH1661">
        <v>10.24</v>
      </c>
      <c r="AI1661">
        <v>12.3</v>
      </c>
      <c r="AJ1661">
        <v>11.593086419753099</v>
      </c>
      <c r="AK1661">
        <v>8.3424999999999994</v>
      </c>
      <c r="AL1661">
        <v>9.34</v>
      </c>
      <c r="AM1661">
        <v>10.975</v>
      </c>
      <c r="AN1661">
        <v>10.5239655172414</v>
      </c>
      <c r="AO1661">
        <v>8.3249999999999993</v>
      </c>
      <c r="AP1661">
        <v>9.44</v>
      </c>
      <c r="AQ1661">
        <v>11.34</v>
      </c>
      <c r="AR1661">
        <v>10.2286942675159</v>
      </c>
      <c r="AS1661">
        <v>8.0625</v>
      </c>
      <c r="AT1661">
        <v>8.9</v>
      </c>
      <c r="AU1661">
        <v>10.4125</v>
      </c>
      <c r="AV1661">
        <v>9.4366867469879505</v>
      </c>
      <c r="AW1661">
        <v>8.375</v>
      </c>
      <c r="AX1661">
        <v>9.5399999999999991</v>
      </c>
      <c r="AY1661">
        <v>11.494999999999999</v>
      </c>
      <c r="AZ1661">
        <v>10.329872611464999</v>
      </c>
      <c r="BA1661">
        <v>8.5325000000000006</v>
      </c>
      <c r="BB1661">
        <v>9.2149999999999999</v>
      </c>
      <c r="BC1661">
        <v>10.904999999999999</v>
      </c>
      <c r="BD1661">
        <v>10.026400000000001</v>
      </c>
      <c r="BE1661">
        <v>8.8949999999999996</v>
      </c>
      <c r="BF1661">
        <v>10.61</v>
      </c>
      <c r="BG1661">
        <v>13.11</v>
      </c>
      <c r="BH1661">
        <v>12.493134328358201</v>
      </c>
      <c r="BI1661">
        <v>8.0150000000000006</v>
      </c>
      <c r="BJ1661">
        <v>8.82</v>
      </c>
      <c r="BK1661">
        <v>10.73</v>
      </c>
      <c r="BL1661">
        <v>9.5927350427350397</v>
      </c>
    </row>
    <row r="1662" spans="1:64" x14ac:dyDescent="0.25">
      <c r="A1662" s="15" t="str">
        <f t="shared" si="50"/>
        <v>ALLL / Nonaccrual Loans--39903</v>
      </c>
      <c r="B1662" s="15" t="str">
        <f t="shared" si="51"/>
        <v>ALLL / Nonaccrual Loans</v>
      </c>
      <c r="C1662">
        <v>4</v>
      </c>
      <c r="D1662" s="22">
        <v>39903</v>
      </c>
      <c r="E1662">
        <v>48.304353112840502</v>
      </c>
      <c r="F1662">
        <v>99.449035812672193</v>
      </c>
      <c r="G1662">
        <v>202.85609255054601</v>
      </c>
      <c r="H1662">
        <v>349.51358816648798</v>
      </c>
      <c r="I1662">
        <v>46.692752002981202</v>
      </c>
      <c r="J1662">
        <v>85.876875323331603</v>
      </c>
      <c r="K1662">
        <v>190.25270758122701</v>
      </c>
      <c r="L1662">
        <v>308.422421889752</v>
      </c>
      <c r="M1662">
        <v>50</v>
      </c>
      <c r="N1662">
        <v>94.569569569569595</v>
      </c>
      <c r="O1662">
        <v>231.422722620266</v>
      </c>
      <c r="P1662">
        <v>344.65448059389098</v>
      </c>
      <c r="Q1662">
        <v>78.725133330425194</v>
      </c>
      <c r="R1662">
        <v>127.37595679853401</v>
      </c>
      <c r="S1662">
        <v>234.97899159663899</v>
      </c>
      <c r="T1662">
        <v>178.932571383804</v>
      </c>
      <c r="U1662">
        <v>44.651571445301002</v>
      </c>
      <c r="V1662">
        <v>76.268115942028999</v>
      </c>
      <c r="W1662">
        <v>149.74893494275301</v>
      </c>
      <c r="X1662">
        <v>220.67755346319399</v>
      </c>
      <c r="Y1662">
        <v>62.651583142906702</v>
      </c>
      <c r="Z1662">
        <v>97.574445335471793</v>
      </c>
      <c r="AA1662">
        <v>231.266802176906</v>
      </c>
      <c r="AB1662">
        <v>439.55963256878903</v>
      </c>
      <c r="AC1662">
        <v>65.004567068600096</v>
      </c>
      <c r="AD1662">
        <v>130.382495781768</v>
      </c>
      <c r="AE1662">
        <v>347.82836542371001</v>
      </c>
      <c r="AF1662">
        <v>438.63193457700697</v>
      </c>
      <c r="AG1662">
        <v>59.358595880120902</v>
      </c>
      <c r="AH1662">
        <v>177.34375</v>
      </c>
      <c r="AI1662">
        <v>470.56845906947501</v>
      </c>
      <c r="AJ1662">
        <v>3640.9039773374202</v>
      </c>
      <c r="AK1662">
        <v>39.420928776838998</v>
      </c>
      <c r="AL1662">
        <v>60.125231328951003</v>
      </c>
      <c r="AM1662">
        <v>90.831773261049506</v>
      </c>
      <c r="AN1662">
        <v>237.30972495667999</v>
      </c>
      <c r="AO1662">
        <v>60.349238127015902</v>
      </c>
      <c r="AP1662">
        <v>123.211446740859</v>
      </c>
      <c r="AQ1662">
        <v>341.36125654450302</v>
      </c>
      <c r="AR1662">
        <v>659.57469611359397</v>
      </c>
      <c r="AS1662">
        <v>41.885376292704997</v>
      </c>
      <c r="AT1662">
        <v>75.685303802231701</v>
      </c>
      <c r="AU1662">
        <v>134.657876527116</v>
      </c>
      <c r="AV1662">
        <v>168.236059682681</v>
      </c>
      <c r="AW1662">
        <v>46.068012752391098</v>
      </c>
      <c r="AX1662">
        <v>85.255066387141895</v>
      </c>
      <c r="AY1662">
        <v>151.18421052631601</v>
      </c>
      <c r="AZ1662">
        <v>197.249581986778</v>
      </c>
      <c r="BA1662">
        <v>48.064036151872102</v>
      </c>
      <c r="BB1662">
        <v>80.614865051263294</v>
      </c>
      <c r="BC1662">
        <v>177.02063960470801</v>
      </c>
      <c r="BD1662">
        <v>165.59908474871901</v>
      </c>
      <c r="BE1662">
        <v>43.278093258270999</v>
      </c>
      <c r="BF1662">
        <v>77.534201076504402</v>
      </c>
      <c r="BG1662">
        <v>194.22722909861901</v>
      </c>
      <c r="BH1662">
        <v>636.71947078363303</v>
      </c>
      <c r="BI1662">
        <v>35.512588198928597</v>
      </c>
      <c r="BJ1662">
        <v>57.228277062914998</v>
      </c>
      <c r="BK1662">
        <v>93.110792510502705</v>
      </c>
      <c r="BL1662">
        <v>89.781928469526406</v>
      </c>
    </row>
    <row r="1663" spans="1:64" x14ac:dyDescent="0.25">
      <c r="A1663" s="15" t="str">
        <f t="shared" si="50"/>
        <v>[NCL + OREO] / [Total Loans + OREO]--39903</v>
      </c>
      <c r="B1663" s="15" t="str">
        <f t="shared" si="51"/>
        <v>[NCL + OREO] / [Total Loans + OREO]</v>
      </c>
      <c r="C1663">
        <v>5</v>
      </c>
      <c r="D1663" s="22">
        <v>39903</v>
      </c>
      <c r="E1663">
        <v>1.0356143176050401</v>
      </c>
      <c r="F1663">
        <v>2.5558717200521901</v>
      </c>
      <c r="G1663">
        <v>4.77021916901003</v>
      </c>
      <c r="H1663">
        <v>3.8474654974445301</v>
      </c>
      <c r="I1663">
        <v>1.0425311864165301</v>
      </c>
      <c r="J1663">
        <v>2.49916955494413</v>
      </c>
      <c r="K1663">
        <v>4.6169024536252001</v>
      </c>
      <c r="L1663">
        <v>3.4172232966172298</v>
      </c>
      <c r="M1663">
        <v>0.75136363477552004</v>
      </c>
      <c r="N1663">
        <v>1.9965294906399</v>
      </c>
      <c r="O1663">
        <v>4.0820668823400297</v>
      </c>
      <c r="P1663">
        <v>3.00040418241234</v>
      </c>
      <c r="Q1663">
        <v>1.67560774563193</v>
      </c>
      <c r="R1663">
        <v>2.6911696624464101</v>
      </c>
      <c r="S1663">
        <v>3.9217843810300801</v>
      </c>
      <c r="T1663">
        <v>3.2148892678788301</v>
      </c>
      <c r="U1663">
        <v>1.3116362751719299</v>
      </c>
      <c r="V1663">
        <v>2.89507357645553</v>
      </c>
      <c r="W1663">
        <v>5.6169854009448201</v>
      </c>
      <c r="X1663">
        <v>4.0053100710794496</v>
      </c>
      <c r="Y1663">
        <v>0.96876628884723404</v>
      </c>
      <c r="Z1663">
        <v>2.4008054188301302</v>
      </c>
      <c r="AA1663">
        <v>4.5217377799627902</v>
      </c>
      <c r="AB1663">
        <v>3.3229018021050201</v>
      </c>
      <c r="AC1663">
        <v>0.71077662799205599</v>
      </c>
      <c r="AD1663">
        <v>1.3483792136850401</v>
      </c>
      <c r="AE1663">
        <v>2.6794506348795002</v>
      </c>
      <c r="AF1663">
        <v>1.9946777040017101</v>
      </c>
      <c r="AG1663">
        <v>0.312412771348206</v>
      </c>
      <c r="AH1663">
        <v>1.4269087523277499</v>
      </c>
      <c r="AI1663">
        <v>2.5531929758374101</v>
      </c>
      <c r="AJ1663">
        <v>2.8627803564699299</v>
      </c>
      <c r="AK1663">
        <v>1.70634162620628</v>
      </c>
      <c r="AL1663">
        <v>3.0111396746653099</v>
      </c>
      <c r="AM1663">
        <v>4.6791404583379501</v>
      </c>
      <c r="AN1663">
        <v>3.74625032031879</v>
      </c>
      <c r="AO1663">
        <v>0.62574241752964599</v>
      </c>
      <c r="AP1663">
        <v>1.5609240060497001</v>
      </c>
      <c r="AQ1663">
        <v>3.4417198327406502</v>
      </c>
      <c r="AR1663">
        <v>2.3470503963879001</v>
      </c>
      <c r="AS1663">
        <v>1.4206210126566099</v>
      </c>
      <c r="AT1663">
        <v>2.9125708381223898</v>
      </c>
      <c r="AU1663">
        <v>5.2588921295567701</v>
      </c>
      <c r="AV1663">
        <v>4.0335958363250901</v>
      </c>
      <c r="AW1663">
        <v>1.4103136800187599</v>
      </c>
      <c r="AX1663">
        <v>2.5728068608183001</v>
      </c>
      <c r="AY1663">
        <v>4.4424433042392204</v>
      </c>
      <c r="AZ1663">
        <v>3.3476529301034001</v>
      </c>
      <c r="BA1663">
        <v>1.18550956668745</v>
      </c>
      <c r="BB1663">
        <v>2.6787549200364</v>
      </c>
      <c r="BC1663">
        <v>5.2091688122568698</v>
      </c>
      <c r="BD1663">
        <v>4.0091798728075903</v>
      </c>
      <c r="BE1663">
        <v>1.35369719790563</v>
      </c>
      <c r="BF1663">
        <v>3.12621590617045</v>
      </c>
      <c r="BG1663">
        <v>5.3246389208866498</v>
      </c>
      <c r="BH1663">
        <v>4.2190129951429602</v>
      </c>
      <c r="BI1663">
        <v>2.5206966705051399</v>
      </c>
      <c r="BJ1663">
        <v>4.8313364606053399</v>
      </c>
      <c r="BK1663">
        <v>8.6375384069876304</v>
      </c>
      <c r="BL1663">
        <v>6.2027465787569804</v>
      </c>
    </row>
    <row r="1664" spans="1:64" x14ac:dyDescent="0.25">
      <c r="A1664" s="15" t="str">
        <f t="shared" si="50"/>
        <v>[Noncurrent + Delinquent Loans] / [Capital + ALLL]--39903</v>
      </c>
      <c r="B1664" s="15" t="str">
        <f t="shared" si="51"/>
        <v>[Noncurrent + Delinquent Loans] / [Capital + ALLL]</v>
      </c>
      <c r="C1664">
        <v>6</v>
      </c>
      <c r="D1664" s="22">
        <v>39903</v>
      </c>
      <c r="E1664">
        <v>13.878760667573699</v>
      </c>
      <c r="F1664">
        <v>22.813174922725501</v>
      </c>
      <c r="G1664">
        <v>33.928815489453001</v>
      </c>
      <c r="H1664">
        <v>26.277966837905002</v>
      </c>
      <c r="I1664">
        <v>10.759158084197299</v>
      </c>
      <c r="J1664">
        <v>22.009540117416801</v>
      </c>
      <c r="K1664">
        <v>37.9591830788331</v>
      </c>
      <c r="L1664">
        <v>27.253509489036901</v>
      </c>
      <c r="M1664">
        <v>8.2793593412662592</v>
      </c>
      <c r="N1664">
        <v>18.2567332172049</v>
      </c>
      <c r="O1664">
        <v>34.30859375</v>
      </c>
      <c r="P1664">
        <v>25.7288212709731</v>
      </c>
      <c r="Q1664">
        <v>16.0252060106641</v>
      </c>
      <c r="R1664">
        <v>19.630776287122998</v>
      </c>
      <c r="S1664">
        <v>28.0446481961331</v>
      </c>
      <c r="T1664">
        <v>21.5317611275457</v>
      </c>
      <c r="U1664">
        <v>11.894627466629901</v>
      </c>
      <c r="V1664">
        <v>24.066320196940701</v>
      </c>
      <c r="W1664">
        <v>41.033432208277702</v>
      </c>
      <c r="X1664">
        <v>29.9628242652031</v>
      </c>
      <c r="Y1664">
        <v>10.281369347717799</v>
      </c>
      <c r="Z1664">
        <v>23.165824856776801</v>
      </c>
      <c r="AA1664">
        <v>39.940047395227303</v>
      </c>
      <c r="AB1664">
        <v>27.8419472024576</v>
      </c>
      <c r="AC1664">
        <v>9.3765838824125698</v>
      </c>
      <c r="AD1664">
        <v>18.002516924145102</v>
      </c>
      <c r="AE1664">
        <v>30.742127284738999</v>
      </c>
      <c r="AF1664">
        <v>22.193132574117701</v>
      </c>
      <c r="AG1664">
        <v>5.1915503043322602</v>
      </c>
      <c r="AH1664">
        <v>14.330792060637499</v>
      </c>
      <c r="AI1664">
        <v>25.632997549686898</v>
      </c>
      <c r="AJ1664">
        <v>20.421902416611701</v>
      </c>
      <c r="AK1664">
        <v>15.4411200989592</v>
      </c>
      <c r="AL1664">
        <v>29.054567125289498</v>
      </c>
      <c r="AM1664">
        <v>41.205373745920802</v>
      </c>
      <c r="AN1664">
        <v>31.944940745162199</v>
      </c>
      <c r="AO1664">
        <v>7.6117536522351701</v>
      </c>
      <c r="AP1664">
        <v>16.924387074844699</v>
      </c>
      <c r="AQ1664">
        <v>31.123608889465601</v>
      </c>
      <c r="AR1664">
        <v>20.913809585355398</v>
      </c>
      <c r="AS1664">
        <v>15.653973443548001</v>
      </c>
      <c r="AT1664">
        <v>26.9197207577227</v>
      </c>
      <c r="AU1664">
        <v>45.959332006208399</v>
      </c>
      <c r="AV1664">
        <v>33.864961025007602</v>
      </c>
      <c r="AW1664">
        <v>13.849199249606</v>
      </c>
      <c r="AX1664">
        <v>23.789473684210499</v>
      </c>
      <c r="AY1664">
        <v>37.265576890939101</v>
      </c>
      <c r="AZ1664">
        <v>28.2116768484325</v>
      </c>
      <c r="BA1664">
        <v>10.010329935287301</v>
      </c>
      <c r="BB1664">
        <v>22.670232036031798</v>
      </c>
      <c r="BC1664">
        <v>46.088646990484399</v>
      </c>
      <c r="BD1664">
        <v>30.234996581420098</v>
      </c>
      <c r="BE1664">
        <v>9.9276670844847601</v>
      </c>
      <c r="BF1664">
        <v>18.430338240011402</v>
      </c>
      <c r="BG1664">
        <v>33.531147996388597</v>
      </c>
      <c r="BH1664">
        <v>23.158520780906802</v>
      </c>
      <c r="BI1664">
        <v>18.586705195259299</v>
      </c>
      <c r="BJ1664">
        <v>30.773422853904201</v>
      </c>
      <c r="BK1664">
        <v>55.096868729616901</v>
      </c>
      <c r="BL1664">
        <v>41.9210516168081</v>
      </c>
    </row>
    <row r="1665" spans="1:64" x14ac:dyDescent="0.25">
      <c r="A1665" s="15" t="str">
        <f t="shared" si="50"/>
        <v xml:space="preserve">  Ag [NCL+DQ] / [Capital + ALLL]--39903</v>
      </c>
      <c r="B1665" s="15" t="str">
        <f t="shared" si="51"/>
        <v xml:space="preserve">  Ag [NCL+DQ] / [Capital + ALLL]</v>
      </c>
      <c r="C1665">
        <v>7</v>
      </c>
      <c r="D1665" s="22">
        <v>39903</v>
      </c>
      <c r="E1665">
        <v>0</v>
      </c>
      <c r="F1665">
        <v>5.1314201548182801E-2</v>
      </c>
      <c r="G1665">
        <v>2.5004376802041701</v>
      </c>
      <c r="H1665">
        <v>3.0821570955382498</v>
      </c>
      <c r="I1665">
        <v>0</v>
      </c>
      <c r="J1665">
        <v>2.2714882791204798E-2</v>
      </c>
      <c r="K1665">
        <v>2.6600738134920698</v>
      </c>
      <c r="L1665">
        <v>2.1959370138494001</v>
      </c>
      <c r="M1665">
        <v>0</v>
      </c>
      <c r="N1665">
        <v>0</v>
      </c>
      <c r="O1665">
        <v>0.76987977219995796</v>
      </c>
      <c r="P1665">
        <v>1.16254677161715</v>
      </c>
      <c r="Q1665">
        <v>0</v>
      </c>
      <c r="R1665">
        <v>0</v>
      </c>
      <c r="S1665">
        <v>0</v>
      </c>
      <c r="T1665">
        <v>0</v>
      </c>
      <c r="U1665">
        <v>0</v>
      </c>
      <c r="V1665">
        <v>0</v>
      </c>
      <c r="W1665">
        <v>1.5173546540090099</v>
      </c>
      <c r="X1665">
        <v>1.3988246623102001</v>
      </c>
      <c r="Y1665">
        <v>0</v>
      </c>
      <c r="Z1665">
        <v>5.5581118487843001E-2</v>
      </c>
      <c r="AA1665">
        <v>2.8591744985971799</v>
      </c>
      <c r="AB1665">
        <v>3.9574312901051498</v>
      </c>
      <c r="AC1665">
        <v>5.0725492509142399E-2</v>
      </c>
      <c r="AD1665">
        <v>2.6073679677406698</v>
      </c>
      <c r="AE1665">
        <v>7.0392317123007802</v>
      </c>
      <c r="AF1665">
        <v>5.1776536947398801</v>
      </c>
      <c r="AG1665">
        <v>0</v>
      </c>
      <c r="AH1665">
        <v>0.20894274968658599</v>
      </c>
      <c r="AI1665">
        <v>4.0749553837001802</v>
      </c>
      <c r="AJ1665">
        <v>3.0672080614525501</v>
      </c>
      <c r="AK1665">
        <v>0</v>
      </c>
      <c r="AL1665">
        <v>1.72034131571704E-3</v>
      </c>
      <c r="AM1665">
        <v>2.1898142412313302</v>
      </c>
      <c r="AN1665">
        <v>2.5026560664598301</v>
      </c>
      <c r="AO1665">
        <v>0</v>
      </c>
      <c r="AP1665">
        <v>1.7250509141575201</v>
      </c>
      <c r="AQ1665">
        <v>5.30878165724768</v>
      </c>
      <c r="AR1665">
        <v>3.9733150591229198</v>
      </c>
      <c r="AS1665">
        <v>0</v>
      </c>
      <c r="AT1665">
        <v>0</v>
      </c>
      <c r="AU1665">
        <v>2.2596262774899198</v>
      </c>
      <c r="AV1665">
        <v>2.0525428566969999</v>
      </c>
      <c r="AW1665">
        <v>0</v>
      </c>
      <c r="AX1665">
        <v>0</v>
      </c>
      <c r="AY1665">
        <v>0.78829873275830298</v>
      </c>
      <c r="AZ1665">
        <v>1.09920475094087</v>
      </c>
      <c r="BA1665">
        <v>0</v>
      </c>
      <c r="BB1665">
        <v>0</v>
      </c>
      <c r="BC1665">
        <v>0.35586129009512701</v>
      </c>
      <c r="BD1665">
        <v>0.65998669366658602</v>
      </c>
      <c r="BE1665">
        <v>0</v>
      </c>
      <c r="BF1665">
        <v>0.124126517101876</v>
      </c>
      <c r="BG1665">
        <v>1.72950766998254</v>
      </c>
      <c r="BH1665">
        <v>1.75308433607299</v>
      </c>
      <c r="BI1665">
        <v>0</v>
      </c>
      <c r="BJ1665">
        <v>0</v>
      </c>
      <c r="BK1665">
        <v>0</v>
      </c>
      <c r="BL1665">
        <v>0.699495271982292</v>
      </c>
    </row>
    <row r="1666" spans="1:64" x14ac:dyDescent="0.25">
      <c r="A1666" s="15" t="str">
        <f t="shared" si="50"/>
        <v xml:space="preserve">  CLD [NCL+DQ] / [Capital + ALLL]--39903</v>
      </c>
      <c r="B1666" s="15" t="str">
        <f t="shared" si="51"/>
        <v xml:space="preserve">  CLD [NCL+DQ] / [Capital + ALLL]</v>
      </c>
      <c r="C1666">
        <v>8</v>
      </c>
      <c r="D1666" s="22">
        <v>39903</v>
      </c>
      <c r="E1666">
        <v>0</v>
      </c>
      <c r="F1666">
        <v>1.03514136474477</v>
      </c>
      <c r="G1666">
        <v>8.6160882757071597</v>
      </c>
      <c r="H1666">
        <v>7.2572698589334701</v>
      </c>
      <c r="I1666">
        <v>0</v>
      </c>
      <c r="J1666">
        <v>0.42107775447927898</v>
      </c>
      <c r="K1666">
        <v>8.3507240258065103</v>
      </c>
      <c r="L1666">
        <v>6.0500701912125701</v>
      </c>
      <c r="M1666">
        <v>0</v>
      </c>
      <c r="N1666">
        <v>0.70692445277233595</v>
      </c>
      <c r="O1666">
        <v>8.6201991465149295</v>
      </c>
      <c r="P1666">
        <v>6.9911802826789797</v>
      </c>
      <c r="Q1666">
        <v>0</v>
      </c>
      <c r="R1666">
        <v>0</v>
      </c>
      <c r="S1666">
        <v>0.231004042570745</v>
      </c>
      <c r="T1666">
        <v>0.6439500768284</v>
      </c>
      <c r="U1666">
        <v>0</v>
      </c>
      <c r="V1666">
        <v>1.0978632983118899</v>
      </c>
      <c r="W1666">
        <v>10.911340260436701</v>
      </c>
      <c r="X1666">
        <v>7.1343741327381602</v>
      </c>
      <c r="Y1666">
        <v>0</v>
      </c>
      <c r="Z1666">
        <v>0.58922507161398596</v>
      </c>
      <c r="AA1666">
        <v>12.9644106525454</v>
      </c>
      <c r="AB1666">
        <v>8.1854781377169701</v>
      </c>
      <c r="AC1666">
        <v>0</v>
      </c>
      <c r="AD1666">
        <v>0</v>
      </c>
      <c r="AE1666">
        <v>4.9513973268529803</v>
      </c>
      <c r="AF1666">
        <v>4.1391598098593496</v>
      </c>
      <c r="AG1666">
        <v>0</v>
      </c>
      <c r="AH1666">
        <v>0</v>
      </c>
      <c r="AI1666">
        <v>2.1871703162390999</v>
      </c>
      <c r="AJ1666">
        <v>5.9717339424079903</v>
      </c>
      <c r="AK1666">
        <v>0</v>
      </c>
      <c r="AL1666">
        <v>1.26242143642743</v>
      </c>
      <c r="AM1666">
        <v>7.4653965414358101</v>
      </c>
      <c r="AN1666">
        <v>4.9955499409121904</v>
      </c>
      <c r="AO1666">
        <v>0</v>
      </c>
      <c r="AP1666">
        <v>0</v>
      </c>
      <c r="AQ1666">
        <v>1.6154772771011501</v>
      </c>
      <c r="AR1666">
        <v>2.8774354609535999</v>
      </c>
      <c r="AS1666">
        <v>0</v>
      </c>
      <c r="AT1666">
        <v>3.64116168103277</v>
      </c>
      <c r="AU1666">
        <v>14.881372386268399</v>
      </c>
      <c r="AV1666">
        <v>10.4806867519875</v>
      </c>
      <c r="AW1666">
        <v>0</v>
      </c>
      <c r="AX1666">
        <v>0.107677398514052</v>
      </c>
      <c r="AY1666">
        <v>3.3383933467041902</v>
      </c>
      <c r="AZ1666">
        <v>3.1350777212855099</v>
      </c>
      <c r="BA1666">
        <v>0</v>
      </c>
      <c r="BB1666">
        <v>0.71480017646425997</v>
      </c>
      <c r="BC1666">
        <v>9.8912468308978205</v>
      </c>
      <c r="BD1666">
        <v>7.1258227698279599</v>
      </c>
      <c r="BE1666">
        <v>0</v>
      </c>
      <c r="BF1666">
        <v>2.1871703162390999</v>
      </c>
      <c r="BG1666">
        <v>8.8790942998105198</v>
      </c>
      <c r="BH1666">
        <v>5.5317915144418803</v>
      </c>
      <c r="BI1666">
        <v>0.26667659104914798</v>
      </c>
      <c r="BJ1666">
        <v>8.3066847450689494</v>
      </c>
      <c r="BK1666">
        <v>18.560162131119</v>
      </c>
      <c r="BL1666">
        <v>13.772777079667501</v>
      </c>
    </row>
    <row r="1667" spans="1:64" x14ac:dyDescent="0.25">
      <c r="A1667" s="15" t="str">
        <f t="shared" ref="A1667:A1730" si="52">B1667&amp;"--"&amp;D1667</f>
        <v xml:space="preserve">  CRE [NCL+DQ] / [Capital + ALLL]--39903</v>
      </c>
      <c r="B1667" s="15" t="str">
        <f t="shared" ref="B1667:B1730" si="53">VLOOKUP(C1667,labels,2,FALSE)</f>
        <v xml:space="preserve">  CRE [NCL+DQ] / [Capital + ALLL]</v>
      </c>
      <c r="C1667">
        <v>9</v>
      </c>
      <c r="D1667" s="22">
        <v>39903</v>
      </c>
      <c r="E1667">
        <v>1.86364744165189</v>
      </c>
      <c r="F1667">
        <v>10.0214621368441</v>
      </c>
      <c r="G1667">
        <v>17.917224522317799</v>
      </c>
      <c r="H1667">
        <v>13.940628008919701</v>
      </c>
      <c r="I1667">
        <v>0.55980146084209903</v>
      </c>
      <c r="J1667">
        <v>6.98892231051033</v>
      </c>
      <c r="K1667">
        <v>18.581697397921399</v>
      </c>
      <c r="L1667">
        <v>12.7314048856529</v>
      </c>
      <c r="M1667">
        <v>0.56267583619881201</v>
      </c>
      <c r="N1667">
        <v>6.1097059753398701</v>
      </c>
      <c r="O1667">
        <v>17.721435191314701</v>
      </c>
      <c r="P1667">
        <v>13.3991766797745</v>
      </c>
      <c r="Q1667">
        <v>1.08441158348737</v>
      </c>
      <c r="R1667">
        <v>4.4255410789275302</v>
      </c>
      <c r="S1667">
        <v>7.2286097711363402</v>
      </c>
      <c r="T1667">
        <v>6.7858676280940902</v>
      </c>
      <c r="U1667">
        <v>1.7674646623289201</v>
      </c>
      <c r="V1667">
        <v>8.7339055793991403</v>
      </c>
      <c r="W1667">
        <v>21.6204106847071</v>
      </c>
      <c r="X1667">
        <v>15.1338951292076</v>
      </c>
      <c r="Y1667">
        <v>0.58984635026778798</v>
      </c>
      <c r="Z1667">
        <v>9.2841107020972409</v>
      </c>
      <c r="AA1667">
        <v>23.7120720431584</v>
      </c>
      <c r="AB1667">
        <v>14.080996154026799</v>
      </c>
      <c r="AC1667">
        <v>0</v>
      </c>
      <c r="AD1667">
        <v>4.8541247484909498</v>
      </c>
      <c r="AE1667">
        <v>10.9418565113907</v>
      </c>
      <c r="AF1667">
        <v>7.9803918997773202</v>
      </c>
      <c r="AG1667">
        <v>0</v>
      </c>
      <c r="AH1667">
        <v>0.54763262977752403</v>
      </c>
      <c r="AI1667">
        <v>7.7753303964757698</v>
      </c>
      <c r="AJ1667">
        <v>9.5720789738607195</v>
      </c>
      <c r="AK1667">
        <v>3.49920587820578</v>
      </c>
      <c r="AL1667">
        <v>8.3628336940314494</v>
      </c>
      <c r="AM1667">
        <v>16.4801694544005</v>
      </c>
      <c r="AN1667">
        <v>13.363550998101299</v>
      </c>
      <c r="AO1667">
        <v>0</v>
      </c>
      <c r="AP1667">
        <v>2.7505480235186299</v>
      </c>
      <c r="AQ1667">
        <v>10.2872435639231</v>
      </c>
      <c r="AR1667">
        <v>7.1966853540043996</v>
      </c>
      <c r="AS1667">
        <v>3.48152677424034</v>
      </c>
      <c r="AT1667">
        <v>11.4166317565422</v>
      </c>
      <c r="AU1667">
        <v>27.831731675367699</v>
      </c>
      <c r="AV1667">
        <v>19.316702155447199</v>
      </c>
      <c r="AW1667">
        <v>0.81475714492683204</v>
      </c>
      <c r="AX1667">
        <v>6.5242118947026304</v>
      </c>
      <c r="AY1667">
        <v>11.814727059387501</v>
      </c>
      <c r="AZ1667">
        <v>9.4105839092642203</v>
      </c>
      <c r="BA1667">
        <v>0.80982168073467398</v>
      </c>
      <c r="BB1667">
        <v>5.6162298500641299</v>
      </c>
      <c r="BC1667">
        <v>17.8999366277307</v>
      </c>
      <c r="BD1667">
        <v>13.3458556157724</v>
      </c>
      <c r="BE1667">
        <v>2.2105103750953998</v>
      </c>
      <c r="BF1667">
        <v>8.5685613565602203</v>
      </c>
      <c r="BG1667">
        <v>18.316763759079901</v>
      </c>
      <c r="BH1667">
        <v>12.051061929870601</v>
      </c>
      <c r="BI1667">
        <v>7.1092076404855797</v>
      </c>
      <c r="BJ1667">
        <v>18.553234844625599</v>
      </c>
      <c r="BK1667">
        <v>37.982294348855199</v>
      </c>
      <c r="BL1667">
        <v>25.885904226773899</v>
      </c>
    </row>
    <row r="1668" spans="1:64" x14ac:dyDescent="0.25">
      <c r="A1668" s="15" t="str">
        <f t="shared" si="52"/>
        <v xml:space="preserve">  Res RE [NCL+DQ] / [Capital + ALLL]--39903</v>
      </c>
      <c r="B1668" s="15" t="str">
        <f t="shared" si="53"/>
        <v xml:space="preserve">  Res RE [NCL+DQ] / [Capital + ALLL]</v>
      </c>
      <c r="C1668">
        <v>10</v>
      </c>
      <c r="D1668" s="22">
        <v>39903</v>
      </c>
      <c r="E1668">
        <v>0.21901968927627899</v>
      </c>
      <c r="F1668">
        <v>1.71337890422699</v>
      </c>
      <c r="G1668">
        <v>4.81978924832808</v>
      </c>
      <c r="H1668">
        <v>3.5738029025044198</v>
      </c>
      <c r="I1668">
        <v>0.26356705187153701</v>
      </c>
      <c r="J1668">
        <v>2.4003984063744999</v>
      </c>
      <c r="K1668">
        <v>6.6627725856697797</v>
      </c>
      <c r="L1668">
        <v>4.43824638918099</v>
      </c>
      <c r="M1668">
        <v>0.55654155437235697</v>
      </c>
      <c r="N1668">
        <v>2.9306766293067699</v>
      </c>
      <c r="O1668">
        <v>7.2648863824846597</v>
      </c>
      <c r="P1668">
        <v>5.1326576579453898</v>
      </c>
      <c r="Q1668">
        <v>5.58014543155232</v>
      </c>
      <c r="R1668">
        <v>7.1339857916438998</v>
      </c>
      <c r="S1668">
        <v>10.550941206339999</v>
      </c>
      <c r="T1668">
        <v>8.5241366401178595</v>
      </c>
      <c r="U1668">
        <v>0.39623988042014302</v>
      </c>
      <c r="V1668">
        <v>3.0404493168439801</v>
      </c>
      <c r="W1668">
        <v>7.7867690078619702</v>
      </c>
      <c r="X1668">
        <v>5.0836456374219701</v>
      </c>
      <c r="Y1668">
        <v>0.52034010363580596</v>
      </c>
      <c r="Z1668">
        <v>2.9586076161664598</v>
      </c>
      <c r="AA1668">
        <v>5.2717704911279002</v>
      </c>
      <c r="AB1668">
        <v>4.0320575774711296</v>
      </c>
      <c r="AC1668">
        <v>0</v>
      </c>
      <c r="AD1668">
        <v>0.713695882977468</v>
      </c>
      <c r="AE1668">
        <v>1.9859909353110801</v>
      </c>
      <c r="AF1668">
        <v>1.5919037059671499</v>
      </c>
      <c r="AG1668">
        <v>0</v>
      </c>
      <c r="AH1668">
        <v>0.27285129604365599</v>
      </c>
      <c r="AI1668">
        <v>1.4105263157894701</v>
      </c>
      <c r="AJ1668">
        <v>1.2795224493838599</v>
      </c>
      <c r="AK1668">
        <v>3.5940813905428399</v>
      </c>
      <c r="AL1668">
        <v>8.3586436920245397</v>
      </c>
      <c r="AM1668">
        <v>12.5148807044949</v>
      </c>
      <c r="AN1668">
        <v>9.8799763662076092</v>
      </c>
      <c r="AO1668">
        <v>0</v>
      </c>
      <c r="AP1668">
        <v>0.809796659233181</v>
      </c>
      <c r="AQ1668">
        <v>4.0293685789854701</v>
      </c>
      <c r="AR1668">
        <v>2.7295287255875</v>
      </c>
      <c r="AS1668">
        <v>0.51628101034542395</v>
      </c>
      <c r="AT1668">
        <v>2.7461391598781102</v>
      </c>
      <c r="AU1668">
        <v>6.5866885040521996</v>
      </c>
      <c r="AV1668">
        <v>4.6019683523679999</v>
      </c>
      <c r="AW1668">
        <v>4.3376683766500301</v>
      </c>
      <c r="AX1668">
        <v>8.6430531304564706</v>
      </c>
      <c r="AY1668">
        <v>13.4822568036726</v>
      </c>
      <c r="AZ1668">
        <v>10.056453898677701</v>
      </c>
      <c r="BA1668">
        <v>0.25454096746431998</v>
      </c>
      <c r="BB1668">
        <v>2.3896481948712598</v>
      </c>
      <c r="BC1668">
        <v>5.9589876728871101</v>
      </c>
      <c r="BD1668">
        <v>3.7284986087860501</v>
      </c>
      <c r="BE1668">
        <v>0</v>
      </c>
      <c r="BF1668">
        <v>2.3355145496244201</v>
      </c>
      <c r="BG1668">
        <v>4.0290333425623803</v>
      </c>
      <c r="BH1668">
        <v>2.9737399912262998</v>
      </c>
      <c r="BI1668">
        <v>0.56382805240973699</v>
      </c>
      <c r="BJ1668">
        <v>3.5611041469467102</v>
      </c>
      <c r="BK1668">
        <v>9.7863473452639198</v>
      </c>
      <c r="BL1668">
        <v>5.7848289284342398</v>
      </c>
    </row>
    <row r="1669" spans="1:64" x14ac:dyDescent="0.25">
      <c r="A1669" s="15" t="str">
        <f t="shared" si="52"/>
        <v xml:space="preserve">  C&amp;I [NCL+DQ] / [Capital + ALLL]--39903</v>
      </c>
      <c r="B1669" s="15" t="str">
        <f t="shared" si="53"/>
        <v xml:space="preserve">  C&amp;I [NCL+DQ] / [Capital + ALLL]</v>
      </c>
      <c r="C1669">
        <v>11</v>
      </c>
      <c r="D1669" s="22">
        <v>39903</v>
      </c>
      <c r="E1669">
        <v>0.90305501715135394</v>
      </c>
      <c r="F1669">
        <v>2.1584670778542598</v>
      </c>
      <c r="G1669">
        <v>4.8718522184833102</v>
      </c>
      <c r="H1669">
        <v>3.7191861473459902</v>
      </c>
      <c r="I1669">
        <v>0.63557125790081004</v>
      </c>
      <c r="J1669">
        <v>2.46861334461842</v>
      </c>
      <c r="K1669">
        <v>6.3208421094165903</v>
      </c>
      <c r="L1669">
        <v>4.5487100145849402</v>
      </c>
      <c r="M1669">
        <v>0.20146369541978501</v>
      </c>
      <c r="N1669">
        <v>1.3415640375271201</v>
      </c>
      <c r="O1669">
        <v>4.16276894293732</v>
      </c>
      <c r="P1669">
        <v>3.1257460882941102</v>
      </c>
      <c r="Q1669">
        <v>1.2344213649851601</v>
      </c>
      <c r="R1669">
        <v>2.9944547134935302</v>
      </c>
      <c r="S1669">
        <v>6.8159793259394803</v>
      </c>
      <c r="T1669">
        <v>4.7078392008963803</v>
      </c>
      <c r="U1669">
        <v>0.67264603077581397</v>
      </c>
      <c r="V1669">
        <v>2.8864722024596001</v>
      </c>
      <c r="W1669">
        <v>7.6521892413009498</v>
      </c>
      <c r="X1669">
        <v>5.1953262285330002</v>
      </c>
      <c r="Y1669">
        <v>0.99148667625129505</v>
      </c>
      <c r="Z1669">
        <v>2.2827719600182799</v>
      </c>
      <c r="AA1669">
        <v>3.9020157578667898</v>
      </c>
      <c r="AB1669">
        <v>3.4499392424195401</v>
      </c>
      <c r="AC1669">
        <v>0.23837902264600699</v>
      </c>
      <c r="AD1669">
        <v>2.0376579829765298</v>
      </c>
      <c r="AE1669">
        <v>6.1495882273525</v>
      </c>
      <c r="AF1669">
        <v>4.36417939618382</v>
      </c>
      <c r="AG1669">
        <v>0.43128798274848101</v>
      </c>
      <c r="AH1669">
        <v>1.5799089107891799</v>
      </c>
      <c r="AI1669">
        <v>4.3687650498795998</v>
      </c>
      <c r="AJ1669">
        <v>3.68144331207322</v>
      </c>
      <c r="AK1669">
        <v>1.1690902626567501</v>
      </c>
      <c r="AL1669">
        <v>2.3602069914008599</v>
      </c>
      <c r="AM1669">
        <v>5.1572947074765398</v>
      </c>
      <c r="AN1669">
        <v>4.3899912703649697</v>
      </c>
      <c r="AO1669">
        <v>0.30464553628034902</v>
      </c>
      <c r="AP1669">
        <v>1.9352828242903799</v>
      </c>
      <c r="AQ1669">
        <v>5.0765250356225904</v>
      </c>
      <c r="AR1669">
        <v>3.6013259690536601</v>
      </c>
      <c r="AS1669">
        <v>1.1469363258745899</v>
      </c>
      <c r="AT1669">
        <v>2.81303597285449</v>
      </c>
      <c r="AU1669">
        <v>6.7993680140924999</v>
      </c>
      <c r="AV1669">
        <v>4.9143006653074499</v>
      </c>
      <c r="AW1669">
        <v>0.45343048298883898</v>
      </c>
      <c r="AX1669">
        <v>2.3032040126932101</v>
      </c>
      <c r="AY1669">
        <v>5.76301762455752</v>
      </c>
      <c r="AZ1669">
        <v>4.6163600915359302</v>
      </c>
      <c r="BA1669">
        <v>2.21403737762913</v>
      </c>
      <c r="BB1669">
        <v>6.66037043836665</v>
      </c>
      <c r="BC1669">
        <v>13.7779243335098</v>
      </c>
      <c r="BD1669">
        <v>9.18461553117886</v>
      </c>
      <c r="BE1669">
        <v>0.47086667094430201</v>
      </c>
      <c r="BF1669">
        <v>2.3523470869190102</v>
      </c>
      <c r="BG1669">
        <v>4.5146553449449698</v>
      </c>
      <c r="BH1669">
        <v>4.2846095563878599</v>
      </c>
      <c r="BI1669">
        <v>1.30138475824639</v>
      </c>
      <c r="BJ1669">
        <v>4.0022547914317901</v>
      </c>
      <c r="BK1669">
        <v>8.5440065490996595</v>
      </c>
      <c r="BL1669">
        <v>6.14255147712288</v>
      </c>
    </row>
    <row r="1670" spans="1:64" x14ac:dyDescent="0.25">
      <c r="A1670" s="15" t="str">
        <f t="shared" si="52"/>
        <v xml:space="preserve">  Ind [NCL+DQ] / [Capital + ALLL]--39903</v>
      </c>
      <c r="B1670" s="15" t="str">
        <f t="shared" si="53"/>
        <v xml:space="preserve">  Ind [NCL+DQ] / [Capital + ALLL]</v>
      </c>
      <c r="C1670">
        <v>12</v>
      </c>
      <c r="D1670" s="22">
        <v>39903</v>
      </c>
      <c r="E1670">
        <v>0.15050127096246299</v>
      </c>
      <c r="F1670">
        <v>0.44571105645577802</v>
      </c>
      <c r="G1670">
        <v>1.1243474006022101</v>
      </c>
      <c r="H1670">
        <v>0.98622982000057502</v>
      </c>
      <c r="I1670">
        <v>0.13630797563611799</v>
      </c>
      <c r="J1670">
        <v>0.58204228366001898</v>
      </c>
      <c r="K1670">
        <v>1.5140221188130001</v>
      </c>
      <c r="L1670">
        <v>1.1160727775744901</v>
      </c>
      <c r="M1670">
        <v>6.1467852313240201E-2</v>
      </c>
      <c r="N1670">
        <v>0.42338158972958201</v>
      </c>
      <c r="O1670">
        <v>1.3272556642981601</v>
      </c>
      <c r="P1670">
        <v>1.0595367792025601</v>
      </c>
      <c r="Q1670">
        <v>0.218590093894381</v>
      </c>
      <c r="R1670">
        <v>0.81293344968539005</v>
      </c>
      <c r="S1670">
        <v>1.28758478111059</v>
      </c>
      <c r="T1670">
        <v>1.41005707926284</v>
      </c>
      <c r="U1670">
        <v>0.112933118748549</v>
      </c>
      <c r="V1670">
        <v>0.54170784378317005</v>
      </c>
      <c r="W1670">
        <v>1.5122268338749101</v>
      </c>
      <c r="X1670">
        <v>1.0659324791773801</v>
      </c>
      <c r="Y1670">
        <v>0.290328722838324</v>
      </c>
      <c r="Z1670">
        <v>0.70479444573637795</v>
      </c>
      <c r="AA1670">
        <v>1.5868082953286</v>
      </c>
      <c r="AB1670">
        <v>1.3616313058334599</v>
      </c>
      <c r="AC1670">
        <v>0.22525506823903499</v>
      </c>
      <c r="AD1670">
        <v>0.70957932083122199</v>
      </c>
      <c r="AE1670">
        <v>1.54758834150116</v>
      </c>
      <c r="AF1670">
        <v>1.4900651895784101</v>
      </c>
      <c r="AG1670">
        <v>0.10586491636671599</v>
      </c>
      <c r="AH1670">
        <v>0.39477266539613398</v>
      </c>
      <c r="AI1670">
        <v>1.53504576731999</v>
      </c>
      <c r="AJ1670">
        <v>1.4448472437170099</v>
      </c>
      <c r="AK1670">
        <v>0.26002164791323801</v>
      </c>
      <c r="AL1670">
        <v>0.55671185189170402</v>
      </c>
      <c r="AM1670">
        <v>1.3873064262950701</v>
      </c>
      <c r="AN1670">
        <v>0.91226151627802499</v>
      </c>
      <c r="AO1670">
        <v>0.165881744369685</v>
      </c>
      <c r="AP1670">
        <v>0.67914107259671597</v>
      </c>
      <c r="AQ1670">
        <v>1.56097983570252</v>
      </c>
      <c r="AR1670">
        <v>1.1227584093844301</v>
      </c>
      <c r="AS1670">
        <v>0.105805212405649</v>
      </c>
      <c r="AT1670">
        <v>0.40567311030464498</v>
      </c>
      <c r="AU1670">
        <v>1.26928350912933</v>
      </c>
      <c r="AV1670">
        <v>0.98404397129875798</v>
      </c>
      <c r="AW1670">
        <v>0.30163142117366099</v>
      </c>
      <c r="AX1670">
        <v>0.976361767728674</v>
      </c>
      <c r="AY1670">
        <v>2.2853107225304101</v>
      </c>
      <c r="AZ1670">
        <v>1.5851628973832499</v>
      </c>
      <c r="BA1670">
        <v>7.3954378302875906E-2</v>
      </c>
      <c r="BB1670">
        <v>0.39960709673314498</v>
      </c>
      <c r="BC1670">
        <v>1.5030000438309901</v>
      </c>
      <c r="BD1670">
        <v>1.1041387659260899</v>
      </c>
      <c r="BE1670">
        <v>0.204836759206872</v>
      </c>
      <c r="BF1670">
        <v>0.54715089157256802</v>
      </c>
      <c r="BG1670">
        <v>1.1061666262367</v>
      </c>
      <c r="BH1670">
        <v>1.4275029365987399</v>
      </c>
      <c r="BI1670">
        <v>2.1854035590613299E-2</v>
      </c>
      <c r="BJ1670">
        <v>0.19248551640844699</v>
      </c>
      <c r="BK1670">
        <v>0.76180095922768098</v>
      </c>
      <c r="BL1670">
        <v>0.78575096019523705</v>
      </c>
    </row>
    <row r="1671" spans="1:64" x14ac:dyDescent="0.25">
      <c r="A1671" s="15" t="str">
        <f t="shared" si="52"/>
        <v xml:space="preserve">  OREO / [Capital + ALLL]--39903</v>
      </c>
      <c r="B1671" s="15" t="str">
        <f t="shared" si="53"/>
        <v xml:space="preserve">  OREO / [Capital + ALLL]</v>
      </c>
      <c r="C1671">
        <v>13</v>
      </c>
      <c r="D1671" s="22">
        <v>39903</v>
      </c>
      <c r="E1671">
        <v>0</v>
      </c>
      <c r="F1671">
        <v>1.4715133749532701</v>
      </c>
      <c r="G1671">
        <v>4.6771876257513902</v>
      </c>
      <c r="H1671">
        <v>3.6716549626319299</v>
      </c>
      <c r="I1671">
        <v>0</v>
      </c>
      <c r="J1671">
        <v>1.83379120879121</v>
      </c>
      <c r="K1671">
        <v>7.0797479449711904</v>
      </c>
      <c r="L1671">
        <v>5.5905185527483701</v>
      </c>
      <c r="M1671">
        <v>0</v>
      </c>
      <c r="N1671">
        <v>1.2313812782684901</v>
      </c>
      <c r="O1671">
        <v>5.5066198324777096</v>
      </c>
      <c r="P1671">
        <v>4.3995160773878901</v>
      </c>
      <c r="Q1671">
        <v>2.5114610324895401</v>
      </c>
      <c r="R1671">
        <v>4.0783729102331998</v>
      </c>
      <c r="S1671">
        <v>7.1572700296735903</v>
      </c>
      <c r="T1671">
        <v>4.8214644677104603</v>
      </c>
      <c r="U1671">
        <v>0</v>
      </c>
      <c r="V1671">
        <v>3.75690607734807</v>
      </c>
      <c r="W1671">
        <v>10.047388692409401</v>
      </c>
      <c r="X1671">
        <v>7.9920052729302604</v>
      </c>
      <c r="Y1671">
        <v>0</v>
      </c>
      <c r="Z1671">
        <v>0.88407984016426799</v>
      </c>
      <c r="AA1671">
        <v>4.5294758833681499</v>
      </c>
      <c r="AB1671">
        <v>2.8739066681941199</v>
      </c>
      <c r="AC1671">
        <v>0</v>
      </c>
      <c r="AD1671">
        <v>0</v>
      </c>
      <c r="AE1671">
        <v>2.7488824831850298</v>
      </c>
      <c r="AF1671">
        <v>2.15711954021089</v>
      </c>
      <c r="AG1671">
        <v>0</v>
      </c>
      <c r="AH1671">
        <v>0</v>
      </c>
      <c r="AI1671">
        <v>1.9348518246387501</v>
      </c>
      <c r="AJ1671">
        <v>3.17556868815509</v>
      </c>
      <c r="AK1671">
        <v>0.34173328073625803</v>
      </c>
      <c r="AL1671">
        <v>1.8614863661460099</v>
      </c>
      <c r="AM1671">
        <v>6.5479177424101502</v>
      </c>
      <c r="AN1671">
        <v>4.3635966676259601</v>
      </c>
      <c r="AO1671">
        <v>0</v>
      </c>
      <c r="AP1671">
        <v>0.12367265360507999</v>
      </c>
      <c r="AQ1671">
        <v>4.2526572989240297</v>
      </c>
      <c r="AR1671">
        <v>3.0548438176967001</v>
      </c>
      <c r="AS1671">
        <v>0</v>
      </c>
      <c r="AT1671">
        <v>2.7495475642463298</v>
      </c>
      <c r="AU1671">
        <v>9.3311690853219496</v>
      </c>
      <c r="AV1671">
        <v>6.9786915426384599</v>
      </c>
      <c r="AW1671">
        <v>0</v>
      </c>
      <c r="AX1671">
        <v>2.6284909645623098</v>
      </c>
      <c r="AY1671">
        <v>7.9546813071535096</v>
      </c>
      <c r="AZ1671">
        <v>5.9695649031490303</v>
      </c>
      <c r="BA1671">
        <v>0</v>
      </c>
      <c r="BB1671">
        <v>2.8279809713218702</v>
      </c>
      <c r="BC1671">
        <v>9.8840571668799999</v>
      </c>
      <c r="BD1671">
        <v>8.0754283531017492</v>
      </c>
      <c r="BE1671">
        <v>1.4128950218998701E-2</v>
      </c>
      <c r="BF1671">
        <v>3.15321385258052</v>
      </c>
      <c r="BG1671">
        <v>7.0289574375319104</v>
      </c>
      <c r="BH1671">
        <v>5.0406300375454496</v>
      </c>
      <c r="BI1671">
        <v>2.88167674428141</v>
      </c>
      <c r="BJ1671">
        <v>7.4128165150289096</v>
      </c>
      <c r="BK1671">
        <v>20.558055325589699</v>
      </c>
      <c r="BL1671">
        <v>14.459088095685701</v>
      </c>
    </row>
    <row r="1672" spans="1:64" x14ac:dyDescent="0.25">
      <c r="A1672" s="15" t="str">
        <f t="shared" si="52"/>
        <v>ROAA--39903</v>
      </c>
      <c r="B1672" s="15" t="str">
        <f t="shared" si="53"/>
        <v>ROAA</v>
      </c>
      <c r="C1672">
        <v>14</v>
      </c>
      <c r="D1672" s="22">
        <v>39903</v>
      </c>
      <c r="E1672">
        <v>0.49</v>
      </c>
      <c r="F1672">
        <v>0.93</v>
      </c>
      <c r="G1672">
        <v>1.4225000000000001</v>
      </c>
      <c r="H1672">
        <v>0.58702380952380995</v>
      </c>
      <c r="I1672">
        <v>0.34499999999999997</v>
      </c>
      <c r="J1672">
        <v>0.85</v>
      </c>
      <c r="K1672">
        <v>1.37</v>
      </c>
      <c r="L1672">
        <v>0.69750346740638003</v>
      </c>
      <c r="M1672">
        <v>0.11</v>
      </c>
      <c r="N1672">
        <v>0.69</v>
      </c>
      <c r="O1672">
        <v>1.18</v>
      </c>
      <c r="P1672">
        <v>0.376962447440916</v>
      </c>
      <c r="Q1672">
        <v>0.78</v>
      </c>
      <c r="R1672">
        <v>0.95</v>
      </c>
      <c r="S1672">
        <v>1.2</v>
      </c>
      <c r="T1672">
        <v>1.02714285714286</v>
      </c>
      <c r="U1672">
        <v>0.185</v>
      </c>
      <c r="V1672">
        <v>0.76</v>
      </c>
      <c r="W1672">
        <v>1.31</v>
      </c>
      <c r="X1672">
        <v>0.521203007518797</v>
      </c>
      <c r="Y1672">
        <v>0.495</v>
      </c>
      <c r="Z1672">
        <v>1</v>
      </c>
      <c r="AA1672">
        <v>1.5149999999999999</v>
      </c>
      <c r="AB1672">
        <v>0.92013513513513501</v>
      </c>
      <c r="AC1672">
        <v>0.4</v>
      </c>
      <c r="AD1672">
        <v>0.93</v>
      </c>
      <c r="AE1672">
        <v>1.4</v>
      </c>
      <c r="AF1672">
        <v>0.84978494623655898</v>
      </c>
      <c r="AG1672">
        <v>0.54</v>
      </c>
      <c r="AH1672">
        <v>0.93</v>
      </c>
      <c r="AI1672">
        <v>1.45</v>
      </c>
      <c r="AJ1672">
        <v>1.0527160493827199</v>
      </c>
      <c r="AK1672">
        <v>0.47499999999999998</v>
      </c>
      <c r="AL1672">
        <v>0.94</v>
      </c>
      <c r="AM1672">
        <v>1.4275</v>
      </c>
      <c r="AN1672">
        <v>0.89568965517241395</v>
      </c>
      <c r="AO1672">
        <v>0.50749999999999995</v>
      </c>
      <c r="AP1672">
        <v>0.98</v>
      </c>
      <c r="AQ1672">
        <v>1.4924999999999999</v>
      </c>
      <c r="AR1672">
        <v>0.97366242038216599</v>
      </c>
      <c r="AS1672">
        <v>0.17249999999999999</v>
      </c>
      <c r="AT1672">
        <v>0.73499999999999999</v>
      </c>
      <c r="AU1672">
        <v>1.1924999999999999</v>
      </c>
      <c r="AV1672">
        <v>0.44692771084337402</v>
      </c>
      <c r="AW1672">
        <v>0.45500000000000002</v>
      </c>
      <c r="AX1672">
        <v>0.93</v>
      </c>
      <c r="AY1672">
        <v>1.42</v>
      </c>
      <c r="AZ1672">
        <v>0.84324840764331199</v>
      </c>
      <c r="BA1672">
        <v>-0.09</v>
      </c>
      <c r="BB1672">
        <v>0.52500000000000002</v>
      </c>
      <c r="BC1672">
        <v>1.05</v>
      </c>
      <c r="BD1672">
        <v>0.1918</v>
      </c>
      <c r="BE1672">
        <v>0.39</v>
      </c>
      <c r="BF1672">
        <v>0.87</v>
      </c>
      <c r="BG1672">
        <v>1.5149999999999999</v>
      </c>
      <c r="BH1672">
        <v>1.1329850746268699</v>
      </c>
      <c r="BI1672">
        <v>-0.57499999999999996</v>
      </c>
      <c r="BJ1672">
        <v>0.33</v>
      </c>
      <c r="BK1672">
        <v>0.85</v>
      </c>
      <c r="BL1672">
        <v>-0.21897435897435899</v>
      </c>
    </row>
    <row r="1673" spans="1:64" x14ac:dyDescent="0.25">
      <c r="A1673" s="15" t="str">
        <f t="shared" si="52"/>
        <v>NIM--39903</v>
      </c>
      <c r="B1673" s="15" t="str">
        <f t="shared" si="53"/>
        <v>NIM</v>
      </c>
      <c r="C1673">
        <v>15</v>
      </c>
      <c r="D1673" s="22">
        <v>39903</v>
      </c>
      <c r="E1673">
        <v>3.7974999999999999</v>
      </c>
      <c r="F1673">
        <v>4.165</v>
      </c>
      <c r="G1673">
        <v>4.6275000000000004</v>
      </c>
      <c r="H1673">
        <v>4.1739285714285703</v>
      </c>
      <c r="I1673">
        <v>3.58</v>
      </c>
      <c r="J1673">
        <v>4.01</v>
      </c>
      <c r="K1673">
        <v>4.43</v>
      </c>
      <c r="L1673">
        <v>4.0131484049930704</v>
      </c>
      <c r="M1673">
        <v>3.23</v>
      </c>
      <c r="N1673">
        <v>3.78</v>
      </c>
      <c r="O1673">
        <v>4.28</v>
      </c>
      <c r="P1673">
        <v>3.7289415687980298</v>
      </c>
      <c r="Q1673">
        <v>3.96</v>
      </c>
      <c r="R1673">
        <v>4.2699999999999996</v>
      </c>
      <c r="S1673">
        <v>4.79</v>
      </c>
      <c r="T1673">
        <v>4.2814285714285703</v>
      </c>
      <c r="U1673">
        <v>3.4950000000000001</v>
      </c>
      <c r="V1673">
        <v>3.92</v>
      </c>
      <c r="W1673">
        <v>4.38</v>
      </c>
      <c r="X1673">
        <v>3.9241353383458599</v>
      </c>
      <c r="Y1673">
        <v>3.94</v>
      </c>
      <c r="Z1673">
        <v>4.3949999999999996</v>
      </c>
      <c r="AA1673">
        <v>4.93</v>
      </c>
      <c r="AB1673">
        <v>4.4337837837837801</v>
      </c>
      <c r="AC1673">
        <v>3.66</v>
      </c>
      <c r="AD1673">
        <v>3.93</v>
      </c>
      <c r="AE1673">
        <v>4.25</v>
      </c>
      <c r="AF1673">
        <v>3.95720430107527</v>
      </c>
      <c r="AG1673">
        <v>3.52</v>
      </c>
      <c r="AH1673">
        <v>4.07</v>
      </c>
      <c r="AI1673">
        <v>4.5599999999999996</v>
      </c>
      <c r="AJ1673">
        <v>4.2774074074074102</v>
      </c>
      <c r="AK1673">
        <v>3.6475</v>
      </c>
      <c r="AL1673">
        <v>3.9249999999999998</v>
      </c>
      <c r="AM1673">
        <v>4.2525000000000004</v>
      </c>
      <c r="AN1673">
        <v>3.95827586206897</v>
      </c>
      <c r="AO1673">
        <v>3.6775000000000002</v>
      </c>
      <c r="AP1673">
        <v>4.0449999999999999</v>
      </c>
      <c r="AQ1673">
        <v>4.4824999999999999</v>
      </c>
      <c r="AR1673">
        <v>4.0686624203821697</v>
      </c>
      <c r="AS1673">
        <v>3.4325000000000001</v>
      </c>
      <c r="AT1673">
        <v>3.9</v>
      </c>
      <c r="AU1673">
        <v>4.3</v>
      </c>
      <c r="AV1673">
        <v>3.8803915662650601</v>
      </c>
      <c r="AW1673">
        <v>3.74</v>
      </c>
      <c r="AX1673">
        <v>4.2</v>
      </c>
      <c r="AY1673">
        <v>4.5549999999999997</v>
      </c>
      <c r="AZ1673">
        <v>4.1585987261146498</v>
      </c>
      <c r="BA1673">
        <v>3.5325000000000002</v>
      </c>
      <c r="BB1673">
        <v>3.98</v>
      </c>
      <c r="BC1673">
        <v>4.4249999999999998</v>
      </c>
      <c r="BD1673">
        <v>3.9346000000000001</v>
      </c>
      <c r="BE1673">
        <v>3.6349999999999998</v>
      </c>
      <c r="BF1673">
        <v>4.1399999999999997</v>
      </c>
      <c r="BG1673">
        <v>4.4950000000000001</v>
      </c>
      <c r="BH1673">
        <v>4.2582089552238802</v>
      </c>
      <c r="BI1673">
        <v>3.1549999999999998</v>
      </c>
      <c r="BJ1673">
        <v>3.67</v>
      </c>
      <c r="BK1673">
        <v>4.1449999999999996</v>
      </c>
      <c r="BL1673">
        <v>3.6174358974359002</v>
      </c>
    </row>
    <row r="1674" spans="1:64" x14ac:dyDescent="0.25">
      <c r="A1674" s="15" t="str">
        <f t="shared" si="52"/>
        <v>Provisions / Avg Assets--39903</v>
      </c>
      <c r="B1674" s="15" t="str">
        <f t="shared" si="53"/>
        <v>Provisions / Avg Assets</v>
      </c>
      <c r="C1674">
        <v>16</v>
      </c>
      <c r="D1674" s="22">
        <v>39903</v>
      </c>
      <c r="E1674">
        <v>7.0000000000000007E-2</v>
      </c>
      <c r="F1674">
        <v>0.27500000000000002</v>
      </c>
      <c r="G1674">
        <v>0.70750000000000002</v>
      </c>
      <c r="H1674">
        <v>0.65238095238095195</v>
      </c>
      <c r="I1674">
        <v>0.02</v>
      </c>
      <c r="J1674">
        <v>0.19</v>
      </c>
      <c r="K1674">
        <v>0.57499999999999996</v>
      </c>
      <c r="L1674">
        <v>0.489653259361997</v>
      </c>
      <c r="M1674">
        <v>7.0000000000000007E-2</v>
      </c>
      <c r="N1674">
        <v>0.25</v>
      </c>
      <c r="O1674">
        <v>0.63</v>
      </c>
      <c r="P1674">
        <v>0.57314919530230501</v>
      </c>
      <c r="Q1674">
        <v>0.13</v>
      </c>
      <c r="R1674">
        <v>0.18</v>
      </c>
      <c r="S1674">
        <v>0.24</v>
      </c>
      <c r="T1674">
        <v>0.23142857142857101</v>
      </c>
      <c r="U1674">
        <v>0.04</v>
      </c>
      <c r="V1674">
        <v>0.23</v>
      </c>
      <c r="W1674">
        <v>0.68</v>
      </c>
      <c r="X1674">
        <v>0.56631578947368399</v>
      </c>
      <c r="Y1674">
        <v>5.2499999999999998E-2</v>
      </c>
      <c r="Z1674">
        <v>0.22</v>
      </c>
      <c r="AA1674">
        <v>0.61</v>
      </c>
      <c r="AB1674">
        <v>0.42445945945945901</v>
      </c>
      <c r="AC1674">
        <v>0</v>
      </c>
      <c r="AD1674">
        <v>0.13</v>
      </c>
      <c r="AE1674">
        <v>0.45</v>
      </c>
      <c r="AF1674">
        <v>0.31860215053763402</v>
      </c>
      <c r="AG1674">
        <v>0</v>
      </c>
      <c r="AH1674">
        <v>7.0000000000000007E-2</v>
      </c>
      <c r="AI1674">
        <v>0.51</v>
      </c>
      <c r="AJ1674">
        <v>0.78098765432098805</v>
      </c>
      <c r="AK1674">
        <v>7.2499999999999995E-2</v>
      </c>
      <c r="AL1674">
        <v>0.185</v>
      </c>
      <c r="AM1674">
        <v>0.34</v>
      </c>
      <c r="AN1674">
        <v>0.34293103448275902</v>
      </c>
      <c r="AO1674">
        <v>0</v>
      </c>
      <c r="AP1674">
        <v>0.08</v>
      </c>
      <c r="AQ1674">
        <v>0.28249999999999997</v>
      </c>
      <c r="AR1674">
        <v>0.25707006369426699</v>
      </c>
      <c r="AS1674">
        <v>0.1</v>
      </c>
      <c r="AT1674">
        <v>0.30499999999999999</v>
      </c>
      <c r="AU1674">
        <v>0.82750000000000001</v>
      </c>
      <c r="AV1674">
        <v>0.65981927710843402</v>
      </c>
      <c r="AW1674">
        <v>5.5E-2</v>
      </c>
      <c r="AX1674">
        <v>0.18</v>
      </c>
      <c r="AY1674">
        <v>0.46</v>
      </c>
      <c r="AZ1674">
        <v>0.37522292993630602</v>
      </c>
      <c r="BA1674">
        <v>0.02</v>
      </c>
      <c r="BB1674">
        <v>0.30499999999999999</v>
      </c>
      <c r="BC1674">
        <v>0.6875</v>
      </c>
      <c r="BD1674">
        <v>0.6744</v>
      </c>
      <c r="BE1674">
        <v>0.13500000000000001</v>
      </c>
      <c r="BF1674">
        <v>0.28999999999999998</v>
      </c>
      <c r="BG1674">
        <v>0.72499999999999998</v>
      </c>
      <c r="BH1674">
        <v>0.87268656716417903</v>
      </c>
      <c r="BI1674">
        <v>0.16</v>
      </c>
      <c r="BJ1674">
        <v>0.56000000000000005</v>
      </c>
      <c r="BK1674">
        <v>1.115</v>
      </c>
      <c r="BL1674">
        <v>0.94470085470085496</v>
      </c>
    </row>
    <row r="1675" spans="1:64" x14ac:dyDescent="0.25">
      <c r="A1675" s="15" t="str">
        <f t="shared" si="52"/>
        <v>Negative Earners (last 4 qtrs)--39903</v>
      </c>
      <c r="B1675" s="15" t="str">
        <f t="shared" si="53"/>
        <v>Negative Earners (last 4 qtrs)</v>
      </c>
      <c r="C1675">
        <v>17</v>
      </c>
      <c r="D1675" s="22">
        <v>39903</v>
      </c>
      <c r="F1675">
        <v>13.0952380952381</v>
      </c>
      <c r="H1675">
        <v>11</v>
      </c>
      <c r="J1675">
        <v>17.5510204081633</v>
      </c>
      <c r="L1675">
        <v>129</v>
      </c>
      <c r="N1675">
        <v>25.735398607361098</v>
      </c>
      <c r="P1675">
        <v>1811</v>
      </c>
      <c r="R1675">
        <v>4.7619047619047601</v>
      </c>
      <c r="T1675">
        <v>1</v>
      </c>
      <c r="V1675">
        <v>21.867321867321898</v>
      </c>
      <c r="X1675">
        <v>89</v>
      </c>
      <c r="Z1675">
        <v>12.1621621621622</v>
      </c>
      <c r="AB1675">
        <v>9</v>
      </c>
      <c r="AD1675">
        <v>9.67741935483871</v>
      </c>
      <c r="AF1675">
        <v>9</v>
      </c>
      <c r="AH1675">
        <v>11.1111111111111</v>
      </c>
      <c r="AI1675"/>
      <c r="AJ1675">
        <v>9</v>
      </c>
      <c r="AK1675"/>
      <c r="AL1675">
        <v>20.689655172413801</v>
      </c>
      <c r="AN1675">
        <v>12</v>
      </c>
      <c r="AP1675">
        <v>9.0625</v>
      </c>
      <c r="AR1675">
        <v>29</v>
      </c>
      <c r="AT1675">
        <v>23.076923076923102</v>
      </c>
      <c r="AV1675">
        <v>78</v>
      </c>
      <c r="AX1675">
        <v>9.4339622641509404</v>
      </c>
      <c r="AZ1675">
        <v>15</v>
      </c>
      <c r="BB1675">
        <v>29.411764705882401</v>
      </c>
      <c r="BD1675">
        <v>30</v>
      </c>
      <c r="BF1675">
        <v>20.8955223880597</v>
      </c>
      <c r="BH1675">
        <v>14</v>
      </c>
      <c r="BJ1675">
        <v>43.697478991596597</v>
      </c>
      <c r="BL1675">
        <v>52</v>
      </c>
    </row>
    <row r="1676" spans="1:64" x14ac:dyDescent="0.25">
      <c r="A1676" s="15" t="str">
        <f t="shared" si="52"/>
        <v>Noncore Funding / Liab--39903</v>
      </c>
      <c r="B1676" s="15" t="str">
        <f t="shared" si="53"/>
        <v>Noncore Funding / Liab</v>
      </c>
      <c r="C1676">
        <v>18</v>
      </c>
      <c r="D1676" s="22">
        <v>39903</v>
      </c>
      <c r="E1676">
        <v>16.5518377685862</v>
      </c>
      <c r="F1676">
        <v>21.725445053445501</v>
      </c>
      <c r="G1676">
        <v>32.588838946971897</v>
      </c>
      <c r="H1676">
        <v>24.9080897693567</v>
      </c>
      <c r="I1676">
        <v>13.754183296471499</v>
      </c>
      <c r="J1676">
        <v>21.092054304804901</v>
      </c>
      <c r="K1676">
        <v>32.972241346329199</v>
      </c>
      <c r="L1676">
        <v>24.506349604161201</v>
      </c>
      <c r="M1676">
        <v>18.385167672761401</v>
      </c>
      <c r="N1676">
        <v>27.493365165819601</v>
      </c>
      <c r="O1676">
        <v>39.383688732836603</v>
      </c>
      <c r="P1676">
        <v>30.341050641765801</v>
      </c>
      <c r="Q1676">
        <v>19.540972821366601</v>
      </c>
      <c r="R1676">
        <v>24.253244599703699</v>
      </c>
      <c r="S1676">
        <v>32.0125985232538</v>
      </c>
      <c r="T1676">
        <v>25.64182739976</v>
      </c>
      <c r="U1676">
        <v>13.5660444145062</v>
      </c>
      <c r="V1676">
        <v>21.013934509498501</v>
      </c>
      <c r="W1676">
        <v>34.267083315113602</v>
      </c>
      <c r="X1676">
        <v>24.572511156773299</v>
      </c>
      <c r="Y1676">
        <v>16.105068017650702</v>
      </c>
      <c r="Z1676">
        <v>22.1432278503977</v>
      </c>
      <c r="AA1676">
        <v>33.690545467377497</v>
      </c>
      <c r="AB1676">
        <v>26.1030096890278</v>
      </c>
      <c r="AC1676">
        <v>12.3063865902822</v>
      </c>
      <c r="AD1676">
        <v>17.931193044059899</v>
      </c>
      <c r="AE1676">
        <v>27.3768165287164</v>
      </c>
      <c r="AF1676">
        <v>20.8473085203083</v>
      </c>
      <c r="AG1676">
        <v>16.144880069357502</v>
      </c>
      <c r="AH1676">
        <v>23.265479476989402</v>
      </c>
      <c r="AI1676">
        <v>33.647483579903003</v>
      </c>
      <c r="AJ1676">
        <v>27.6301592002891</v>
      </c>
      <c r="AK1676">
        <v>13.2285255004794</v>
      </c>
      <c r="AL1676">
        <v>20.683846021157098</v>
      </c>
      <c r="AM1676">
        <v>37.767823005200498</v>
      </c>
      <c r="AN1676">
        <v>25.4546283613596</v>
      </c>
      <c r="AO1676">
        <v>12.2701544788201</v>
      </c>
      <c r="AP1676">
        <v>17.865731198292</v>
      </c>
      <c r="AQ1676">
        <v>26.299069486359102</v>
      </c>
      <c r="AR1676">
        <v>20.121447787357202</v>
      </c>
      <c r="AS1676">
        <v>17.4797970084281</v>
      </c>
      <c r="AT1676">
        <v>26.103390945163301</v>
      </c>
      <c r="AU1676">
        <v>39.718012857700003</v>
      </c>
      <c r="AV1676">
        <v>29.195928467893101</v>
      </c>
      <c r="AW1676">
        <v>12.908526302531399</v>
      </c>
      <c r="AX1676">
        <v>18.656532861078301</v>
      </c>
      <c r="AY1676">
        <v>27.709267384514401</v>
      </c>
      <c r="AZ1676">
        <v>21.8826027469667</v>
      </c>
      <c r="BA1676">
        <v>14.7407385143329</v>
      </c>
      <c r="BB1676">
        <v>22.084152455174198</v>
      </c>
      <c r="BC1676">
        <v>36.803677498374498</v>
      </c>
      <c r="BD1676">
        <v>26.8238192450365</v>
      </c>
      <c r="BE1676">
        <v>12.487192797634799</v>
      </c>
      <c r="BF1676">
        <v>20.498035613064602</v>
      </c>
      <c r="BG1676">
        <v>34.5150966037682</v>
      </c>
      <c r="BH1676">
        <v>26.299746393943099</v>
      </c>
      <c r="BI1676">
        <v>18.434871725369099</v>
      </c>
      <c r="BJ1676">
        <v>31.959378733572301</v>
      </c>
      <c r="BK1676">
        <v>45.1155055046613</v>
      </c>
      <c r="BL1676">
        <v>33.1582097137711</v>
      </c>
    </row>
    <row r="1677" spans="1:64" x14ac:dyDescent="0.25">
      <c r="A1677" s="15" t="str">
        <f t="shared" si="52"/>
        <v>Brokered Dep / Liab--39903</v>
      </c>
      <c r="B1677" s="15" t="str">
        <f t="shared" si="53"/>
        <v>Brokered Dep / Liab</v>
      </c>
      <c r="C1677">
        <v>19</v>
      </c>
      <c r="D1677" s="22">
        <v>39903</v>
      </c>
      <c r="E1677">
        <v>0</v>
      </c>
      <c r="F1677">
        <v>0</v>
      </c>
      <c r="G1677">
        <v>4.1738810086034803</v>
      </c>
      <c r="H1677">
        <v>3.4103740720509101</v>
      </c>
      <c r="I1677">
        <v>0</v>
      </c>
      <c r="J1677">
        <v>0</v>
      </c>
      <c r="K1677">
        <v>5.1168177465363804</v>
      </c>
      <c r="L1677">
        <v>3.9025770672037101</v>
      </c>
      <c r="M1677">
        <v>0</v>
      </c>
      <c r="N1677">
        <v>0</v>
      </c>
      <c r="O1677">
        <v>6.4822374942378396</v>
      </c>
      <c r="P1677">
        <v>4.8026004213531897</v>
      </c>
      <c r="Q1677">
        <v>0</v>
      </c>
      <c r="R1677">
        <v>0</v>
      </c>
      <c r="S1677">
        <v>0.45763153151348901</v>
      </c>
      <c r="T1677">
        <v>2.9508537477969901</v>
      </c>
      <c r="U1677">
        <v>0</v>
      </c>
      <c r="V1677">
        <v>0</v>
      </c>
      <c r="W1677">
        <v>5.9271171488262997</v>
      </c>
      <c r="X1677">
        <v>4.3999415357897904</v>
      </c>
      <c r="Y1677">
        <v>0</v>
      </c>
      <c r="Z1677">
        <v>0</v>
      </c>
      <c r="AA1677">
        <v>3.6509039363485098</v>
      </c>
      <c r="AB1677">
        <v>2.94187739631059</v>
      </c>
      <c r="AC1677">
        <v>0</v>
      </c>
      <c r="AD1677">
        <v>0</v>
      </c>
      <c r="AE1677">
        <v>2.7639579878385798</v>
      </c>
      <c r="AF1677">
        <v>2.3791749817636401</v>
      </c>
      <c r="AG1677">
        <v>0</v>
      </c>
      <c r="AH1677">
        <v>0</v>
      </c>
      <c r="AI1677">
        <v>2.6067791954691999</v>
      </c>
      <c r="AJ1677">
        <v>4.2383605386388403</v>
      </c>
      <c r="AK1677">
        <v>0</v>
      </c>
      <c r="AL1677">
        <v>2.1076890062110398</v>
      </c>
      <c r="AM1677">
        <v>8.9757982906863791</v>
      </c>
      <c r="AN1677">
        <v>5.7742307190223601</v>
      </c>
      <c r="AO1677">
        <v>0</v>
      </c>
      <c r="AP1677">
        <v>0</v>
      </c>
      <c r="AQ1677">
        <v>1.8220282386218201</v>
      </c>
      <c r="AR1677">
        <v>2.1260715851103602</v>
      </c>
      <c r="AS1677">
        <v>0</v>
      </c>
      <c r="AT1677">
        <v>1.49281014564092</v>
      </c>
      <c r="AU1677">
        <v>9.5486783487683091</v>
      </c>
      <c r="AV1677">
        <v>5.8316796438636196</v>
      </c>
      <c r="AW1677">
        <v>0</v>
      </c>
      <c r="AX1677">
        <v>0</v>
      </c>
      <c r="AY1677">
        <v>2.0244646815316498</v>
      </c>
      <c r="AZ1677">
        <v>2.28831491023612</v>
      </c>
      <c r="BA1677">
        <v>0</v>
      </c>
      <c r="BB1677">
        <v>0</v>
      </c>
      <c r="BC1677">
        <v>6.2246622299996597</v>
      </c>
      <c r="BD1677">
        <v>5.4670796697778901</v>
      </c>
      <c r="BE1677">
        <v>0</v>
      </c>
      <c r="BF1677">
        <v>5.3126978845803002E-2</v>
      </c>
      <c r="BG1677">
        <v>5.0074918216477204</v>
      </c>
      <c r="BH1677">
        <v>4.8942902233268297</v>
      </c>
      <c r="BI1677">
        <v>0</v>
      </c>
      <c r="BJ1677">
        <v>5.0960389670067103</v>
      </c>
      <c r="BK1677">
        <v>14.323463849003</v>
      </c>
      <c r="BL1677">
        <v>8.7066659777802098</v>
      </c>
    </row>
    <row r="1678" spans="1:64" x14ac:dyDescent="0.25">
      <c r="A1678" s="15" t="str">
        <f t="shared" si="52"/>
        <v>Liquid Assets / Assets--39903</v>
      </c>
      <c r="B1678" s="15" t="str">
        <f t="shared" si="53"/>
        <v>Liquid Assets / Assets</v>
      </c>
      <c r="C1678">
        <v>20</v>
      </c>
      <c r="D1678" s="22">
        <v>39903</v>
      </c>
      <c r="E1678">
        <v>9.7490477975460905</v>
      </c>
      <c r="F1678">
        <v>15.131898013916</v>
      </c>
      <c r="G1678">
        <v>23.299846088733499</v>
      </c>
      <c r="H1678">
        <v>17.9163890820404</v>
      </c>
      <c r="I1678">
        <v>8.2191281383206807</v>
      </c>
      <c r="J1678">
        <v>14.979951928956501</v>
      </c>
      <c r="K1678">
        <v>24.1940172982113</v>
      </c>
      <c r="L1678">
        <v>18.032796404160301</v>
      </c>
      <c r="M1678">
        <v>8.9458110614159505</v>
      </c>
      <c r="N1678">
        <v>15.2733280630218</v>
      </c>
      <c r="O1678">
        <v>24.822576779182299</v>
      </c>
      <c r="P1678">
        <v>18.179399549589998</v>
      </c>
      <c r="Q1678">
        <v>16.991210677399302</v>
      </c>
      <c r="R1678">
        <v>23.415355186505501</v>
      </c>
      <c r="S1678">
        <v>28.965355077575499</v>
      </c>
      <c r="T1678">
        <v>25.3413657552763</v>
      </c>
      <c r="U1678">
        <v>7.7153345305018197</v>
      </c>
      <c r="V1678">
        <v>14.590365049041401</v>
      </c>
      <c r="W1678">
        <v>23.0351732614442</v>
      </c>
      <c r="X1678">
        <v>17.498623593088201</v>
      </c>
      <c r="Y1678">
        <v>8.4484428935657707</v>
      </c>
      <c r="Z1678">
        <v>15.7532035830857</v>
      </c>
      <c r="AA1678">
        <v>26.217543715045299</v>
      </c>
      <c r="AB1678">
        <v>18.9271358287365</v>
      </c>
      <c r="AC1678">
        <v>8.5477111864134905</v>
      </c>
      <c r="AD1678">
        <v>15.7500292751474</v>
      </c>
      <c r="AE1678">
        <v>26.180527731669599</v>
      </c>
      <c r="AF1678">
        <v>19.025585777866802</v>
      </c>
      <c r="AG1678">
        <v>9.3651575233305806</v>
      </c>
      <c r="AH1678">
        <v>12.830197062940201</v>
      </c>
      <c r="AI1678">
        <v>27.631902443821598</v>
      </c>
      <c r="AJ1678">
        <v>19.913168574794099</v>
      </c>
      <c r="AK1678">
        <v>10.255841397461801</v>
      </c>
      <c r="AL1678">
        <v>13.532464225213401</v>
      </c>
      <c r="AM1678">
        <v>21.366722231583999</v>
      </c>
      <c r="AN1678">
        <v>15.682103099808099</v>
      </c>
      <c r="AO1678">
        <v>10.6225139733268</v>
      </c>
      <c r="AP1678">
        <v>18.400424015480901</v>
      </c>
      <c r="AQ1678">
        <v>29.243437402744501</v>
      </c>
      <c r="AR1678">
        <v>21.309274850479699</v>
      </c>
      <c r="AS1678">
        <v>6.9591612994062499</v>
      </c>
      <c r="AT1678">
        <v>11.5700745234102</v>
      </c>
      <c r="AU1678">
        <v>19.784300215429901</v>
      </c>
      <c r="AV1678">
        <v>14.582694250842801</v>
      </c>
      <c r="AW1678">
        <v>9.6052963898800297</v>
      </c>
      <c r="AX1678">
        <v>15.836948718748999</v>
      </c>
      <c r="AY1678">
        <v>23.7828783844549</v>
      </c>
      <c r="AZ1678">
        <v>18.181469005623399</v>
      </c>
      <c r="BA1678">
        <v>6.7372554341924999</v>
      </c>
      <c r="BB1678">
        <v>12.7069211031554</v>
      </c>
      <c r="BC1678">
        <v>22.130820495748001</v>
      </c>
      <c r="BD1678">
        <v>16.938849376432898</v>
      </c>
      <c r="BE1678">
        <v>10.199312959238901</v>
      </c>
      <c r="BF1678">
        <v>17.827465445427599</v>
      </c>
      <c r="BG1678">
        <v>29.800727323192</v>
      </c>
      <c r="BH1678">
        <v>20.754178592077601</v>
      </c>
      <c r="BI1678">
        <v>6.2434945307006604</v>
      </c>
      <c r="BJ1678">
        <v>10.7311272399229</v>
      </c>
      <c r="BK1678">
        <v>19.554057932484</v>
      </c>
      <c r="BL1678">
        <v>14.144986346093299</v>
      </c>
    </row>
    <row r="1679" spans="1:64" x14ac:dyDescent="0.25">
      <c r="A1679" s="15" t="str">
        <f t="shared" si="52"/>
        <v>Net Loan Growth (last 4 qtrs)--39903</v>
      </c>
      <c r="B1679" s="15" t="str">
        <f t="shared" si="53"/>
        <v>Net Loan Growth (last 4 qtrs)</v>
      </c>
      <c r="C1679">
        <v>21</v>
      </c>
      <c r="D1679" s="22">
        <v>39903</v>
      </c>
      <c r="E1679">
        <v>-0.64500000000000002</v>
      </c>
      <c r="F1679">
        <v>3.7650000000000001</v>
      </c>
      <c r="G1679">
        <v>9.8125</v>
      </c>
      <c r="H1679">
        <v>6.0388095238095199</v>
      </c>
      <c r="I1679">
        <v>-1.2775000000000001</v>
      </c>
      <c r="J1679">
        <v>4.5</v>
      </c>
      <c r="K1679">
        <v>11.227499999999999</v>
      </c>
      <c r="L1679">
        <v>6.3185972222222198</v>
      </c>
      <c r="M1679">
        <v>-0.64</v>
      </c>
      <c r="N1679">
        <v>5.78</v>
      </c>
      <c r="O1679">
        <v>14.145</v>
      </c>
      <c r="P1679">
        <v>11.494685335298501</v>
      </c>
      <c r="Q1679">
        <v>-0.09</v>
      </c>
      <c r="R1679">
        <v>2.85</v>
      </c>
      <c r="S1679">
        <v>5.76</v>
      </c>
      <c r="T1679">
        <v>3.7333333333333298</v>
      </c>
      <c r="U1679">
        <v>-2.1924999999999999</v>
      </c>
      <c r="V1679">
        <v>3.09</v>
      </c>
      <c r="W1679">
        <v>9.4499999999999993</v>
      </c>
      <c r="X1679">
        <v>4.0338944723618102</v>
      </c>
      <c r="Y1679">
        <v>-0.245</v>
      </c>
      <c r="Z1679">
        <v>3.7149999999999999</v>
      </c>
      <c r="AA1679">
        <v>10.8825</v>
      </c>
      <c r="AB1679">
        <v>10.5594594594595</v>
      </c>
      <c r="AC1679">
        <v>4.84</v>
      </c>
      <c r="AD1679">
        <v>9.5</v>
      </c>
      <c r="AE1679">
        <v>15.01</v>
      </c>
      <c r="AF1679">
        <v>16.996451612903201</v>
      </c>
      <c r="AG1679">
        <v>0.31</v>
      </c>
      <c r="AH1679">
        <v>9.11</v>
      </c>
      <c r="AI1679">
        <v>15.76</v>
      </c>
      <c r="AJ1679">
        <v>11.468148148148099</v>
      </c>
      <c r="AK1679">
        <v>-2.0175000000000001</v>
      </c>
      <c r="AL1679">
        <v>4.3899999999999997</v>
      </c>
      <c r="AM1679">
        <v>10.682499999999999</v>
      </c>
      <c r="AN1679">
        <v>7.4929310344827602</v>
      </c>
      <c r="AO1679">
        <v>-0.32250000000000001</v>
      </c>
      <c r="AP1679">
        <v>5.81</v>
      </c>
      <c r="AQ1679">
        <v>12.2</v>
      </c>
      <c r="AR1679">
        <v>6.29754777070064</v>
      </c>
      <c r="AS1679">
        <v>-0.02</v>
      </c>
      <c r="AT1679">
        <v>5.97</v>
      </c>
      <c r="AU1679">
        <v>13.4125</v>
      </c>
      <c r="AV1679">
        <v>7.7965060240963897</v>
      </c>
      <c r="AW1679">
        <v>-2.92</v>
      </c>
      <c r="AX1679">
        <v>2.04</v>
      </c>
      <c r="AY1679">
        <v>7.3</v>
      </c>
      <c r="AZ1679">
        <v>4.43063694267516</v>
      </c>
      <c r="BA1679">
        <v>-1.24</v>
      </c>
      <c r="BB1679">
        <v>4.83</v>
      </c>
      <c r="BC1679">
        <v>15.18</v>
      </c>
      <c r="BD1679">
        <v>8.8545454545454607</v>
      </c>
      <c r="BE1679">
        <v>-3.65</v>
      </c>
      <c r="BF1679">
        <v>3.09</v>
      </c>
      <c r="BG1679">
        <v>9.3149999999999995</v>
      </c>
      <c r="BH1679">
        <v>9.0267164179104498</v>
      </c>
      <c r="BI1679">
        <v>-2.0825</v>
      </c>
      <c r="BJ1679">
        <v>3.0649999999999999</v>
      </c>
      <c r="BK1679">
        <v>13.914999999999999</v>
      </c>
      <c r="BL1679">
        <v>6.8081896551724101</v>
      </c>
    </row>
    <row r="1680" spans="1:64" x14ac:dyDescent="0.25">
      <c r="A1680" s="15" t="str">
        <f t="shared" si="52"/>
        <v>Banks w/ Loan Growth (last 4 qtrs)--39903</v>
      </c>
      <c r="B1680" s="15" t="str">
        <f t="shared" si="53"/>
        <v>Banks w/ Loan Growth (last 4 qtrs)</v>
      </c>
      <c r="C1680">
        <v>22</v>
      </c>
      <c r="D1680" s="22">
        <v>39903</v>
      </c>
      <c r="F1680">
        <v>71.428571428571402</v>
      </c>
      <c r="J1680">
        <v>69.931972789115605</v>
      </c>
      <c r="N1680">
        <v>71.507744777604103</v>
      </c>
      <c r="R1680">
        <v>71.428571428571402</v>
      </c>
      <c r="V1680">
        <v>65.110565110565105</v>
      </c>
      <c r="Z1680">
        <v>74.324324324324294</v>
      </c>
      <c r="AD1680">
        <v>82.795698924731198</v>
      </c>
      <c r="AH1680">
        <v>75.308641975308603</v>
      </c>
      <c r="AI1680"/>
      <c r="AK1680"/>
      <c r="AL1680">
        <v>68.965517241379303</v>
      </c>
      <c r="AP1680">
        <v>73.75</v>
      </c>
      <c r="AT1680">
        <v>74.852071005917196</v>
      </c>
      <c r="AX1680">
        <v>60.377358490566003</v>
      </c>
      <c r="BB1680">
        <v>67.647058823529406</v>
      </c>
      <c r="BF1680">
        <v>65.671641791044806</v>
      </c>
      <c r="BJ1680">
        <v>64.705882352941202</v>
      </c>
    </row>
    <row r="1681" spans="1:64" x14ac:dyDescent="0.25">
      <c r="A1681" s="15" t="str">
        <f t="shared" si="52"/>
        <v>Equity / Assets--39994</v>
      </c>
      <c r="B1681" s="15" t="str">
        <f t="shared" si="53"/>
        <v>Equity / Assets</v>
      </c>
      <c r="C1681">
        <v>1</v>
      </c>
      <c r="D1681" s="22">
        <v>39994</v>
      </c>
      <c r="E1681">
        <v>9.1293149078303895</v>
      </c>
      <c r="F1681">
        <v>10.3763994660079</v>
      </c>
      <c r="G1681">
        <v>12.043856971604299</v>
      </c>
      <c r="H1681">
        <v>11.146502631012201</v>
      </c>
      <c r="I1681">
        <v>8.5798304791558593</v>
      </c>
      <c r="J1681">
        <v>9.8834678364531392</v>
      </c>
      <c r="K1681">
        <v>11.983083781003501</v>
      </c>
      <c r="L1681">
        <v>10.6098585369945</v>
      </c>
      <c r="M1681">
        <v>8.4609446986886692</v>
      </c>
      <c r="N1681">
        <v>9.8600665408741293</v>
      </c>
      <c r="O1681">
        <v>12.1132389401012</v>
      </c>
      <c r="P1681">
        <v>10.805870613946</v>
      </c>
      <c r="Q1681">
        <v>9.5438361328697692</v>
      </c>
      <c r="R1681">
        <v>10.8728999944554</v>
      </c>
      <c r="S1681">
        <v>11.6855923330917</v>
      </c>
      <c r="T1681">
        <v>11.546288807676699</v>
      </c>
      <c r="U1681">
        <v>8.4523024044758994</v>
      </c>
      <c r="V1681">
        <v>9.7665695630598304</v>
      </c>
      <c r="W1681">
        <v>12.0136304193552</v>
      </c>
      <c r="X1681">
        <v>10.418700961387801</v>
      </c>
      <c r="Y1681">
        <v>9.0935908582784695</v>
      </c>
      <c r="Z1681">
        <v>10.2244574039019</v>
      </c>
      <c r="AA1681">
        <v>11.4428132655048</v>
      </c>
      <c r="AB1681">
        <v>11.0408890366155</v>
      </c>
      <c r="AC1681">
        <v>8.4235960772558691</v>
      </c>
      <c r="AD1681">
        <v>9.3122531066870593</v>
      </c>
      <c r="AE1681">
        <v>10.847210128329801</v>
      </c>
      <c r="AF1681">
        <v>9.9127529706083699</v>
      </c>
      <c r="AG1681">
        <v>8.8978498705480202</v>
      </c>
      <c r="AH1681">
        <v>10.6573979815255</v>
      </c>
      <c r="AI1681">
        <v>13.296861107352299</v>
      </c>
      <c r="AJ1681">
        <v>11.915037695055901</v>
      </c>
      <c r="AK1681">
        <v>8.7412614155200696</v>
      </c>
      <c r="AL1681">
        <v>9.8435476990051392</v>
      </c>
      <c r="AM1681">
        <v>11.706906608757301</v>
      </c>
      <c r="AN1681">
        <v>10.873702089250401</v>
      </c>
      <c r="AO1681">
        <v>8.5893809568207793</v>
      </c>
      <c r="AP1681">
        <v>10.015252338466899</v>
      </c>
      <c r="AQ1681">
        <v>11.9391210629651</v>
      </c>
      <c r="AR1681">
        <v>10.650970028588899</v>
      </c>
      <c r="AS1681">
        <v>8.3336899462266008</v>
      </c>
      <c r="AT1681">
        <v>9.2707509200420795</v>
      </c>
      <c r="AU1681">
        <v>10.9904260799842</v>
      </c>
      <c r="AV1681">
        <v>9.9397197026542692</v>
      </c>
      <c r="AW1681">
        <v>8.6292048374113293</v>
      </c>
      <c r="AX1681">
        <v>10.1473174656649</v>
      </c>
      <c r="AY1681">
        <v>12.109061358388701</v>
      </c>
      <c r="AZ1681">
        <v>10.767303214480799</v>
      </c>
      <c r="BA1681">
        <v>8.56690516517852</v>
      </c>
      <c r="BB1681">
        <v>9.4441986662820501</v>
      </c>
      <c r="BC1681">
        <v>11.4368076924913</v>
      </c>
      <c r="BD1681">
        <v>10.1457986362384</v>
      </c>
      <c r="BE1681">
        <v>9.7388533135240092</v>
      </c>
      <c r="BF1681">
        <v>11.623034015253999</v>
      </c>
      <c r="BG1681">
        <v>14.1869143844816</v>
      </c>
      <c r="BH1681">
        <v>13.1894742657195</v>
      </c>
      <c r="BI1681">
        <v>8.3199166637888808</v>
      </c>
      <c r="BJ1681">
        <v>9.3217925190292892</v>
      </c>
      <c r="BK1681">
        <v>11.623185454495699</v>
      </c>
      <c r="BL1681">
        <v>10.0572727097369</v>
      </c>
    </row>
    <row r="1682" spans="1:64" x14ac:dyDescent="0.25">
      <c r="A1682" s="15" t="str">
        <f t="shared" si="52"/>
        <v>Total Risk Based Capital Ratio--39994</v>
      </c>
      <c r="B1682" s="15" t="str">
        <f t="shared" si="53"/>
        <v>Total Risk Based Capital Ratio</v>
      </c>
      <c r="C1682">
        <v>2</v>
      </c>
      <c r="D1682" s="22">
        <v>39994</v>
      </c>
      <c r="E1682">
        <v>12.5275</v>
      </c>
      <c r="F1682">
        <v>14.435</v>
      </c>
      <c r="G1682">
        <v>16.3125</v>
      </c>
      <c r="H1682">
        <v>15.0592857142857</v>
      </c>
      <c r="I1682">
        <v>11.45</v>
      </c>
      <c r="J1682">
        <v>13.44</v>
      </c>
      <c r="K1682">
        <v>16.850000000000001</v>
      </c>
      <c r="L1682">
        <v>15.0591048951049</v>
      </c>
      <c r="M1682">
        <v>11.83</v>
      </c>
      <c r="N1682">
        <v>13.93</v>
      </c>
      <c r="O1682">
        <v>18.21</v>
      </c>
      <c r="P1682">
        <v>16.3130528004667</v>
      </c>
      <c r="Q1682">
        <v>14.83</v>
      </c>
      <c r="R1682">
        <v>16.670000000000002</v>
      </c>
      <c r="S1682">
        <v>18.989999999999998</v>
      </c>
      <c r="T1682">
        <v>18.239523809523799</v>
      </c>
      <c r="U1682">
        <v>11.282500000000001</v>
      </c>
      <c r="V1682">
        <v>13.015000000000001</v>
      </c>
      <c r="W1682">
        <v>16.907499999999999</v>
      </c>
      <c r="X1682">
        <v>14.6466243654822</v>
      </c>
      <c r="Y1682">
        <v>12.69</v>
      </c>
      <c r="Z1682">
        <v>14.52</v>
      </c>
      <c r="AA1682">
        <v>16.309999999999999</v>
      </c>
      <c r="AB1682">
        <v>15.562602739726</v>
      </c>
      <c r="AC1682">
        <v>11.234999999999999</v>
      </c>
      <c r="AD1682">
        <v>12.664999999999999</v>
      </c>
      <c r="AE1682">
        <v>15.172499999999999</v>
      </c>
      <c r="AF1682">
        <v>14.5077173913043</v>
      </c>
      <c r="AG1682">
        <v>11.484999999999999</v>
      </c>
      <c r="AH1682">
        <v>14.25</v>
      </c>
      <c r="AI1682">
        <v>19.170000000000002</v>
      </c>
      <c r="AJ1682">
        <v>16.8295121951219</v>
      </c>
      <c r="AK1682">
        <v>12.22</v>
      </c>
      <c r="AL1682">
        <v>13.94</v>
      </c>
      <c r="AM1682">
        <v>18.337499999999999</v>
      </c>
      <c r="AN1682">
        <v>15.6912068965517</v>
      </c>
      <c r="AO1682">
        <v>11.73</v>
      </c>
      <c r="AP1682">
        <v>13.92</v>
      </c>
      <c r="AQ1682">
        <v>17.855</v>
      </c>
      <c r="AR1682">
        <v>15.7833644859813</v>
      </c>
      <c r="AS1682">
        <v>10.99</v>
      </c>
      <c r="AT1682">
        <v>12.035</v>
      </c>
      <c r="AU1682">
        <v>14.3</v>
      </c>
      <c r="AV1682">
        <v>13.1478205128205</v>
      </c>
      <c r="AW1682">
        <v>12.3925</v>
      </c>
      <c r="AX1682">
        <v>15.115</v>
      </c>
      <c r="AY1682">
        <v>18.96</v>
      </c>
      <c r="AZ1682">
        <v>16.570374999999999</v>
      </c>
      <c r="BA1682">
        <v>11.37</v>
      </c>
      <c r="BB1682">
        <v>13.055</v>
      </c>
      <c r="BC1682">
        <v>15.5075</v>
      </c>
      <c r="BD1682">
        <v>14.325408163265299</v>
      </c>
      <c r="BE1682">
        <v>13.02</v>
      </c>
      <c r="BF1682">
        <v>15.34</v>
      </c>
      <c r="BG1682">
        <v>21.2425</v>
      </c>
      <c r="BH1682">
        <v>18.033088235294102</v>
      </c>
      <c r="BI1682">
        <v>10.975</v>
      </c>
      <c r="BJ1682">
        <v>12.02</v>
      </c>
      <c r="BK1682">
        <v>14.4375</v>
      </c>
      <c r="BL1682">
        <v>13.363448275862099</v>
      </c>
    </row>
    <row r="1683" spans="1:64" x14ac:dyDescent="0.25">
      <c r="A1683" s="15" t="str">
        <f t="shared" si="52"/>
        <v>Tier 1 Leverage Ratio--39994</v>
      </c>
      <c r="B1683" s="15" t="str">
        <f t="shared" si="53"/>
        <v>Tier 1 Leverage Ratio</v>
      </c>
      <c r="C1683">
        <v>3</v>
      </c>
      <c r="D1683" s="22">
        <v>39994</v>
      </c>
      <c r="E1683">
        <v>8.5549999999999997</v>
      </c>
      <c r="F1683">
        <v>9.66</v>
      </c>
      <c r="G1683">
        <v>10.904999999999999</v>
      </c>
      <c r="H1683">
        <v>10.162619047619</v>
      </c>
      <c r="I1683">
        <v>8.2899999999999991</v>
      </c>
      <c r="J1683">
        <v>9.33</v>
      </c>
      <c r="K1683">
        <v>11.08</v>
      </c>
      <c r="L1683">
        <v>10.070377622377601</v>
      </c>
      <c r="M1683">
        <v>8.1199999999999992</v>
      </c>
      <c r="N1683">
        <v>9.2899999999999991</v>
      </c>
      <c r="O1683">
        <v>11.36</v>
      </c>
      <c r="P1683">
        <v>10.334110268378099</v>
      </c>
      <c r="Q1683">
        <v>9.5399999999999991</v>
      </c>
      <c r="R1683">
        <v>10.9</v>
      </c>
      <c r="S1683">
        <v>11.56</v>
      </c>
      <c r="T1683">
        <v>11.430476190476201</v>
      </c>
      <c r="U1683">
        <v>8.1850000000000005</v>
      </c>
      <c r="V1683">
        <v>9.18</v>
      </c>
      <c r="W1683">
        <v>11.065</v>
      </c>
      <c r="X1683">
        <v>9.8454060913705597</v>
      </c>
      <c r="Y1683">
        <v>8.61</v>
      </c>
      <c r="Z1683">
        <v>9.6300000000000008</v>
      </c>
      <c r="AA1683">
        <v>11.03</v>
      </c>
      <c r="AB1683">
        <v>10.5567123287671</v>
      </c>
      <c r="AC1683">
        <v>7.98</v>
      </c>
      <c r="AD1683">
        <v>8.8000000000000007</v>
      </c>
      <c r="AE1683">
        <v>10.1675</v>
      </c>
      <c r="AF1683">
        <v>9.4366304347826109</v>
      </c>
      <c r="AG1683">
        <v>8.6649999999999991</v>
      </c>
      <c r="AH1683">
        <v>10.19</v>
      </c>
      <c r="AI1683">
        <v>12.577500000000001</v>
      </c>
      <c r="AJ1683">
        <v>11.275853658536599</v>
      </c>
      <c r="AK1683">
        <v>8.41</v>
      </c>
      <c r="AL1683">
        <v>9.49</v>
      </c>
      <c r="AM1683">
        <v>10.994999999999999</v>
      </c>
      <c r="AN1683">
        <v>10.4548275862069</v>
      </c>
      <c r="AO1683">
        <v>8.3550000000000004</v>
      </c>
      <c r="AP1683">
        <v>9.3699999999999992</v>
      </c>
      <c r="AQ1683">
        <v>11.36</v>
      </c>
      <c r="AR1683">
        <v>10.216604361370701</v>
      </c>
      <c r="AS1683">
        <v>8.0299999999999994</v>
      </c>
      <c r="AT1683">
        <v>8.8699999999999992</v>
      </c>
      <c r="AU1683">
        <v>10.172499999999999</v>
      </c>
      <c r="AV1683">
        <v>9.3249358974358998</v>
      </c>
      <c r="AW1683">
        <v>8.3275000000000006</v>
      </c>
      <c r="AX1683">
        <v>9.5549999999999997</v>
      </c>
      <c r="AY1683">
        <v>11.432499999999999</v>
      </c>
      <c r="AZ1683">
        <v>10.278375</v>
      </c>
      <c r="BA1683">
        <v>8.4250000000000007</v>
      </c>
      <c r="BB1683">
        <v>9.34</v>
      </c>
      <c r="BC1683">
        <v>10.84</v>
      </c>
      <c r="BD1683">
        <v>9.8188775510204103</v>
      </c>
      <c r="BE1683">
        <v>9.1074999999999999</v>
      </c>
      <c r="BF1683">
        <v>10.475</v>
      </c>
      <c r="BG1683">
        <v>12.9625</v>
      </c>
      <c r="BH1683">
        <v>12.5577941176471</v>
      </c>
      <c r="BI1683">
        <v>8.1225000000000005</v>
      </c>
      <c r="BJ1683">
        <v>8.9250000000000007</v>
      </c>
      <c r="BK1683">
        <v>10.6175</v>
      </c>
      <c r="BL1683">
        <v>9.4767241379310292</v>
      </c>
    </row>
    <row r="1684" spans="1:64" x14ac:dyDescent="0.25">
      <c r="A1684" s="15" t="str">
        <f t="shared" si="52"/>
        <v>ALLL / Nonaccrual Loans--39994</v>
      </c>
      <c r="B1684" s="15" t="str">
        <f t="shared" si="53"/>
        <v>ALLL / Nonaccrual Loans</v>
      </c>
      <c r="C1684">
        <v>4</v>
      </c>
      <c r="D1684" s="22">
        <v>39994</v>
      </c>
      <c r="E1684">
        <v>56.535686071949399</v>
      </c>
      <c r="F1684">
        <v>84.375594470951896</v>
      </c>
      <c r="G1684">
        <v>157.267715860729</v>
      </c>
      <c r="H1684">
        <v>335.82939821193702</v>
      </c>
      <c r="I1684">
        <v>47.098630659846798</v>
      </c>
      <c r="J1684">
        <v>78.527607361963206</v>
      </c>
      <c r="K1684">
        <v>175.92130351880701</v>
      </c>
      <c r="L1684">
        <v>311.59244539806701</v>
      </c>
      <c r="M1684">
        <v>48.070289788196199</v>
      </c>
      <c r="N1684">
        <v>89.740573543451902</v>
      </c>
      <c r="O1684">
        <v>207.060288034319</v>
      </c>
      <c r="P1684">
        <v>298.87126057043997</v>
      </c>
      <c r="Q1684">
        <v>85.021441337372806</v>
      </c>
      <c r="R1684">
        <v>132.94436513543599</v>
      </c>
      <c r="S1684">
        <v>248.759597503793</v>
      </c>
      <c r="T1684">
        <v>201.32743954767599</v>
      </c>
      <c r="U1684">
        <v>42.619995322604602</v>
      </c>
      <c r="V1684">
        <v>71.966527196652706</v>
      </c>
      <c r="W1684">
        <v>140.61695652514101</v>
      </c>
      <c r="X1684">
        <v>210.225467330002</v>
      </c>
      <c r="Y1684">
        <v>56.054478002753697</v>
      </c>
      <c r="Z1684">
        <v>87.617004680187193</v>
      </c>
      <c r="AA1684">
        <v>206.222758045071</v>
      </c>
      <c r="AB1684">
        <v>463.91831568913801</v>
      </c>
      <c r="AC1684">
        <v>68.663283069671195</v>
      </c>
      <c r="AD1684">
        <v>149.971126082772</v>
      </c>
      <c r="AE1684">
        <v>481.92648537844701</v>
      </c>
      <c r="AF1684">
        <v>1205.0797647765801</v>
      </c>
      <c r="AG1684">
        <v>68.079377634136804</v>
      </c>
      <c r="AH1684">
        <v>136.42592592592601</v>
      </c>
      <c r="AI1684">
        <v>348.41901603095602</v>
      </c>
      <c r="AJ1684">
        <v>803.720578397042</v>
      </c>
      <c r="AK1684">
        <v>33.373659182405198</v>
      </c>
      <c r="AL1684">
        <v>58.962979949647398</v>
      </c>
      <c r="AM1684">
        <v>78.564209741355597</v>
      </c>
      <c r="AN1684">
        <v>194.732183239726</v>
      </c>
      <c r="AO1684">
        <v>59.629066126291903</v>
      </c>
      <c r="AP1684">
        <v>107.446304398135</v>
      </c>
      <c r="AQ1684">
        <v>307.78917145201001</v>
      </c>
      <c r="AR1684">
        <v>620.21801788376899</v>
      </c>
      <c r="AS1684">
        <v>41.214006140722198</v>
      </c>
      <c r="AT1684">
        <v>70.276231084340793</v>
      </c>
      <c r="AU1684">
        <v>138.24743344139901</v>
      </c>
      <c r="AV1684">
        <v>207.72982368560201</v>
      </c>
      <c r="AW1684">
        <v>45.549316010144601</v>
      </c>
      <c r="AX1684">
        <v>80.958761661498599</v>
      </c>
      <c r="AY1684">
        <v>143.20680241995001</v>
      </c>
      <c r="AZ1684">
        <v>284.248321796894</v>
      </c>
      <c r="BA1684">
        <v>45.549316010144601</v>
      </c>
      <c r="BB1684">
        <v>73.617421088276799</v>
      </c>
      <c r="BC1684">
        <v>175.795425771819</v>
      </c>
      <c r="BD1684">
        <v>174.052880781065</v>
      </c>
      <c r="BE1684">
        <v>47.642001929861401</v>
      </c>
      <c r="BF1684">
        <v>72.804357979036993</v>
      </c>
      <c r="BG1684">
        <v>169.59251837007301</v>
      </c>
      <c r="BH1684">
        <v>597.35891495997305</v>
      </c>
      <c r="BI1684">
        <v>36.039576430355098</v>
      </c>
      <c r="BJ1684">
        <v>56.084105811109303</v>
      </c>
      <c r="BK1684">
        <v>92.106704249335607</v>
      </c>
      <c r="BL1684">
        <v>88.954774645205305</v>
      </c>
    </row>
    <row r="1685" spans="1:64" x14ac:dyDescent="0.25">
      <c r="A1685" s="15" t="str">
        <f t="shared" si="52"/>
        <v>[NCL + OREO] / [Total Loans + OREO]--39994</v>
      </c>
      <c r="B1685" s="15" t="str">
        <f t="shared" si="53"/>
        <v>[NCL + OREO] / [Total Loans + OREO]</v>
      </c>
      <c r="C1685">
        <v>5</v>
      </c>
      <c r="D1685" s="22">
        <v>39994</v>
      </c>
      <c r="E1685">
        <v>1.6983020326395399</v>
      </c>
      <c r="F1685">
        <v>2.6555762693578902</v>
      </c>
      <c r="G1685">
        <v>4.8580782690092397</v>
      </c>
      <c r="H1685">
        <v>3.9468945714196599</v>
      </c>
      <c r="I1685">
        <v>1.2413827555200301</v>
      </c>
      <c r="J1685">
        <v>2.6617345749444801</v>
      </c>
      <c r="K1685">
        <v>4.8708597691961799</v>
      </c>
      <c r="L1685">
        <v>3.6437768179766001</v>
      </c>
      <c r="M1685">
        <v>0.87469068969925901</v>
      </c>
      <c r="N1685">
        <v>2.20269195534213</v>
      </c>
      <c r="O1685">
        <v>4.5257700130416501</v>
      </c>
      <c r="P1685">
        <v>3.3465201444194501</v>
      </c>
      <c r="Q1685">
        <v>1.65573137784639</v>
      </c>
      <c r="R1685">
        <v>2.6016366489799001</v>
      </c>
      <c r="S1685">
        <v>3.84310021491246</v>
      </c>
      <c r="T1685">
        <v>3.3975529304293399</v>
      </c>
      <c r="U1685">
        <v>1.5381759680653899</v>
      </c>
      <c r="V1685">
        <v>3.21734615828787</v>
      </c>
      <c r="W1685">
        <v>5.9235055552399896</v>
      </c>
      <c r="X1685">
        <v>4.2706440627841697</v>
      </c>
      <c r="Y1685">
        <v>1.5433972080117899</v>
      </c>
      <c r="Z1685">
        <v>2.22721662398909</v>
      </c>
      <c r="AA1685">
        <v>4.8538177689469197</v>
      </c>
      <c r="AB1685">
        <v>3.5867424262415799</v>
      </c>
      <c r="AC1685">
        <v>0.76004193406197595</v>
      </c>
      <c r="AD1685">
        <v>1.4975279931763801</v>
      </c>
      <c r="AE1685">
        <v>2.6879209375682702</v>
      </c>
      <c r="AF1685">
        <v>2.0471204952580799</v>
      </c>
      <c r="AG1685">
        <v>0.45988484882126801</v>
      </c>
      <c r="AH1685">
        <v>1.66355699355427</v>
      </c>
      <c r="AI1685">
        <v>2.6592020567580499</v>
      </c>
      <c r="AJ1685">
        <v>2.8052657783864601</v>
      </c>
      <c r="AK1685">
        <v>1.9149814233262901</v>
      </c>
      <c r="AL1685">
        <v>3.45290086980927</v>
      </c>
      <c r="AM1685">
        <v>5.2431759199971397</v>
      </c>
      <c r="AN1685">
        <v>4.3731248394728004</v>
      </c>
      <c r="AO1685">
        <v>0.66937700218995799</v>
      </c>
      <c r="AP1685">
        <v>1.81903227482979</v>
      </c>
      <c r="AQ1685">
        <v>3.4851211004973002</v>
      </c>
      <c r="AR1685">
        <v>2.41770733307726</v>
      </c>
      <c r="AS1685">
        <v>1.6087580491884299</v>
      </c>
      <c r="AT1685">
        <v>3.0295775722158602</v>
      </c>
      <c r="AU1685">
        <v>5.8462826698813597</v>
      </c>
      <c r="AV1685">
        <v>4.31721522338922</v>
      </c>
      <c r="AW1685">
        <v>1.5829424772349301</v>
      </c>
      <c r="AX1685">
        <v>2.8404618843205198</v>
      </c>
      <c r="AY1685">
        <v>4.6098698671086202</v>
      </c>
      <c r="AZ1685">
        <v>3.50941011849357</v>
      </c>
      <c r="BA1685">
        <v>1.62418729584926</v>
      </c>
      <c r="BB1685">
        <v>2.9929098754831598</v>
      </c>
      <c r="BC1685">
        <v>5.9998924611024798</v>
      </c>
      <c r="BD1685">
        <v>4.2341307246667697</v>
      </c>
      <c r="BE1685">
        <v>1.7749117682596101</v>
      </c>
      <c r="BF1685">
        <v>3.5246447467606399</v>
      </c>
      <c r="BG1685">
        <v>5.05859371058372</v>
      </c>
      <c r="BH1685">
        <v>4.6212745027728204</v>
      </c>
      <c r="BI1685">
        <v>3.1446581327288601</v>
      </c>
      <c r="BJ1685">
        <v>5.1086591523664797</v>
      </c>
      <c r="BK1685">
        <v>9.2721719005280399</v>
      </c>
      <c r="BL1685">
        <v>6.7806302926109101</v>
      </c>
    </row>
    <row r="1686" spans="1:64" x14ac:dyDescent="0.25">
      <c r="A1686" s="15" t="str">
        <f t="shared" si="52"/>
        <v>[Noncurrent + Delinquent Loans] / [Capital + ALLL]--39994</v>
      </c>
      <c r="B1686" s="15" t="str">
        <f t="shared" si="53"/>
        <v>[Noncurrent + Delinquent Loans] / [Capital + ALLL]</v>
      </c>
      <c r="C1686">
        <v>6</v>
      </c>
      <c r="D1686" s="22">
        <v>39994</v>
      </c>
      <c r="E1686">
        <v>12.266678833109699</v>
      </c>
      <c r="F1686">
        <v>19.135770751640401</v>
      </c>
      <c r="G1686">
        <v>31.907866843622301</v>
      </c>
      <c r="H1686">
        <v>27.3322638351572</v>
      </c>
      <c r="I1686">
        <v>10.588724776367799</v>
      </c>
      <c r="J1686">
        <v>20.731881641015899</v>
      </c>
      <c r="K1686">
        <v>35.340680068938802</v>
      </c>
      <c r="L1686">
        <v>25.919710775003001</v>
      </c>
      <c r="M1686">
        <v>7.9461681506723796</v>
      </c>
      <c r="N1686">
        <v>18.2746415188643</v>
      </c>
      <c r="O1686">
        <v>34.062076572977098</v>
      </c>
      <c r="P1686">
        <v>25.848614410963801</v>
      </c>
      <c r="Q1686">
        <v>12.1121236590149</v>
      </c>
      <c r="R1686">
        <v>22.4379134584102</v>
      </c>
      <c r="S1686">
        <v>27.8610188709808</v>
      </c>
      <c r="T1686">
        <v>20.9268339905794</v>
      </c>
      <c r="U1686">
        <v>12.683653822942</v>
      </c>
      <c r="V1686">
        <v>23.684182873098202</v>
      </c>
      <c r="W1686">
        <v>38.278390465317003</v>
      </c>
      <c r="X1686">
        <v>29.384197718965702</v>
      </c>
      <c r="Y1686">
        <v>8.7889077532540991</v>
      </c>
      <c r="Z1686">
        <v>23.3420125593506</v>
      </c>
      <c r="AA1686">
        <v>35.824104934953198</v>
      </c>
      <c r="AB1686">
        <v>26.761544243949398</v>
      </c>
      <c r="AC1686">
        <v>7.4722154733028203</v>
      </c>
      <c r="AD1686">
        <v>14.437098929679999</v>
      </c>
      <c r="AE1686">
        <v>24.1716050728485</v>
      </c>
      <c r="AF1686">
        <v>18.131879503775501</v>
      </c>
      <c r="AG1686">
        <v>4.1946496000060396</v>
      </c>
      <c r="AH1686">
        <v>11.218327607083101</v>
      </c>
      <c r="AI1686">
        <v>22.6370589048197</v>
      </c>
      <c r="AJ1686">
        <v>21.369355722700501</v>
      </c>
      <c r="AK1686">
        <v>17.426990790058198</v>
      </c>
      <c r="AL1686">
        <v>28.098880151199399</v>
      </c>
      <c r="AM1686">
        <v>43.517826956717997</v>
      </c>
      <c r="AN1686">
        <v>32.299283762552598</v>
      </c>
      <c r="AO1686">
        <v>5.7415997837047597</v>
      </c>
      <c r="AP1686">
        <v>14.967105263157899</v>
      </c>
      <c r="AQ1686">
        <v>27.5502854264607</v>
      </c>
      <c r="AR1686">
        <v>18.7578810796815</v>
      </c>
      <c r="AS1686">
        <v>13.702594479181601</v>
      </c>
      <c r="AT1686">
        <v>24.695270312141002</v>
      </c>
      <c r="AU1686">
        <v>43.296785655096301</v>
      </c>
      <c r="AV1686">
        <v>33.073868276213297</v>
      </c>
      <c r="AW1686">
        <v>14.680968340084901</v>
      </c>
      <c r="AX1686">
        <v>24.454665907825099</v>
      </c>
      <c r="AY1686">
        <v>34.476829712752</v>
      </c>
      <c r="AZ1686">
        <v>27.030009729527301</v>
      </c>
      <c r="BA1686">
        <v>10.964441588617399</v>
      </c>
      <c r="BB1686">
        <v>24.5089645496919</v>
      </c>
      <c r="BC1686">
        <v>38.972611785236502</v>
      </c>
      <c r="BD1686">
        <v>29.180993966245801</v>
      </c>
      <c r="BE1686">
        <v>13.3424970631399</v>
      </c>
      <c r="BF1686">
        <v>19.172867569118999</v>
      </c>
      <c r="BG1686">
        <v>27.892398362199799</v>
      </c>
      <c r="BH1686">
        <v>23.732223191150499</v>
      </c>
      <c r="BI1686">
        <v>17.005705637756598</v>
      </c>
      <c r="BJ1686">
        <v>31.440812973841599</v>
      </c>
      <c r="BK1686">
        <v>56.912270580287498</v>
      </c>
      <c r="BL1686">
        <v>41.711052590255598</v>
      </c>
    </row>
    <row r="1687" spans="1:64" x14ac:dyDescent="0.25">
      <c r="A1687" s="15" t="str">
        <f t="shared" si="52"/>
        <v xml:space="preserve">  Ag [NCL+DQ] / [Capital + ALLL]--39994</v>
      </c>
      <c r="B1687" s="15" t="str">
        <f t="shared" si="53"/>
        <v xml:space="preserve">  Ag [NCL+DQ] / [Capital + ALLL]</v>
      </c>
      <c r="C1687">
        <v>7</v>
      </c>
      <c r="D1687" s="22">
        <v>39994</v>
      </c>
      <c r="E1687">
        <v>0</v>
      </c>
      <c r="F1687">
        <v>0.22335036896792099</v>
      </c>
      <c r="G1687">
        <v>2.1281735088307001</v>
      </c>
      <c r="H1687">
        <v>1.66979151397373</v>
      </c>
      <c r="I1687">
        <v>0</v>
      </c>
      <c r="J1687">
        <v>0</v>
      </c>
      <c r="K1687">
        <v>1.9067796610169501</v>
      </c>
      <c r="L1687">
        <v>1.6205964965408699</v>
      </c>
      <c r="M1687">
        <v>0</v>
      </c>
      <c r="N1687">
        <v>0</v>
      </c>
      <c r="O1687">
        <v>0.62898341539233804</v>
      </c>
      <c r="P1687">
        <v>0.97321091274318505</v>
      </c>
      <c r="Q1687">
        <v>0</v>
      </c>
      <c r="R1687">
        <v>0</v>
      </c>
      <c r="S1687">
        <v>0</v>
      </c>
      <c r="T1687">
        <v>7.0735140533926905E-2</v>
      </c>
      <c r="U1687">
        <v>0</v>
      </c>
      <c r="V1687">
        <v>0</v>
      </c>
      <c r="W1687">
        <v>1.36753000144756</v>
      </c>
      <c r="X1687">
        <v>1.21646921124936</v>
      </c>
      <c r="Y1687">
        <v>0</v>
      </c>
      <c r="Z1687">
        <v>6.3611304637567007E-2</v>
      </c>
      <c r="AA1687">
        <v>2.5559105431309899</v>
      </c>
      <c r="AB1687">
        <v>2.6060990876494099</v>
      </c>
      <c r="AC1687">
        <v>0</v>
      </c>
      <c r="AD1687">
        <v>1.20560398072449</v>
      </c>
      <c r="AE1687">
        <v>4.7853959836046203</v>
      </c>
      <c r="AF1687">
        <v>3.3845494889999101</v>
      </c>
      <c r="AG1687">
        <v>0</v>
      </c>
      <c r="AH1687">
        <v>0.279173751252552</v>
      </c>
      <c r="AI1687">
        <v>2.7387343941004501</v>
      </c>
      <c r="AJ1687">
        <v>2.00437117523966</v>
      </c>
      <c r="AK1687">
        <v>0</v>
      </c>
      <c r="AL1687">
        <v>0</v>
      </c>
      <c r="AM1687">
        <v>2.1473014518562299</v>
      </c>
      <c r="AN1687">
        <v>1.99585399339185</v>
      </c>
      <c r="AO1687">
        <v>0</v>
      </c>
      <c r="AP1687">
        <v>1.1111111111111101</v>
      </c>
      <c r="AQ1687">
        <v>3.7780066167394999</v>
      </c>
      <c r="AR1687">
        <v>2.8879757390143999</v>
      </c>
      <c r="AS1687">
        <v>0</v>
      </c>
      <c r="AT1687">
        <v>0</v>
      </c>
      <c r="AU1687">
        <v>1.72012041169358</v>
      </c>
      <c r="AV1687">
        <v>1.51527755109233</v>
      </c>
      <c r="AW1687">
        <v>0</v>
      </c>
      <c r="AX1687">
        <v>0</v>
      </c>
      <c r="AY1687">
        <v>0.71905039087914802</v>
      </c>
      <c r="AZ1687">
        <v>1.10203311732054</v>
      </c>
      <c r="BA1687">
        <v>0</v>
      </c>
      <c r="BB1687">
        <v>0</v>
      </c>
      <c r="BC1687">
        <v>0.52230358949376199</v>
      </c>
      <c r="BD1687">
        <v>0.65009112541466296</v>
      </c>
      <c r="BE1687">
        <v>0</v>
      </c>
      <c r="BF1687">
        <v>0</v>
      </c>
      <c r="BG1687">
        <v>1.09110178827586</v>
      </c>
      <c r="BH1687">
        <v>0.85346560702733199</v>
      </c>
      <c r="BI1687">
        <v>0</v>
      </c>
      <c r="BJ1687">
        <v>0</v>
      </c>
      <c r="BK1687">
        <v>0</v>
      </c>
      <c r="BL1687">
        <v>0.51929300371524101</v>
      </c>
    </row>
    <row r="1688" spans="1:64" x14ac:dyDescent="0.25">
      <c r="A1688" s="15" t="str">
        <f t="shared" si="52"/>
        <v xml:space="preserve">  CLD [NCL+DQ] / [Capital + ALLL]--39994</v>
      </c>
      <c r="B1688" s="15" t="str">
        <f t="shared" si="53"/>
        <v xml:space="preserve">  CLD [NCL+DQ] / [Capital + ALLL]</v>
      </c>
      <c r="C1688">
        <v>8</v>
      </c>
      <c r="D1688" s="22">
        <v>39994</v>
      </c>
      <c r="E1688">
        <v>0</v>
      </c>
      <c r="F1688">
        <v>0.71320545684423198</v>
      </c>
      <c r="G1688">
        <v>9.5079155943306795</v>
      </c>
      <c r="H1688">
        <v>9.6172263419113104</v>
      </c>
      <c r="I1688">
        <v>0</v>
      </c>
      <c r="J1688">
        <v>0.14436554699434301</v>
      </c>
      <c r="K1688">
        <v>7.7275620623806498</v>
      </c>
      <c r="L1688">
        <v>5.7770307524140696</v>
      </c>
      <c r="M1688">
        <v>0</v>
      </c>
      <c r="N1688">
        <v>0.63945025227112795</v>
      </c>
      <c r="O1688">
        <v>8.3703137667345509</v>
      </c>
      <c r="P1688">
        <v>6.9917316506117198</v>
      </c>
      <c r="Q1688">
        <v>0</v>
      </c>
      <c r="R1688">
        <v>0</v>
      </c>
      <c r="S1688">
        <v>0</v>
      </c>
      <c r="T1688">
        <v>0.16143384211846501</v>
      </c>
      <c r="U1688">
        <v>0</v>
      </c>
      <c r="V1688">
        <v>0.52717223450332096</v>
      </c>
      <c r="W1688">
        <v>8.9772573091168208</v>
      </c>
      <c r="X1688">
        <v>6.5954248615381603</v>
      </c>
      <c r="Y1688">
        <v>0</v>
      </c>
      <c r="Z1688">
        <v>0.602085797226105</v>
      </c>
      <c r="AA1688">
        <v>12.0646820380944</v>
      </c>
      <c r="AB1688">
        <v>8.2552586813584306</v>
      </c>
      <c r="AC1688">
        <v>0</v>
      </c>
      <c r="AD1688">
        <v>0</v>
      </c>
      <c r="AE1688">
        <v>3.4002497263592599</v>
      </c>
      <c r="AF1688">
        <v>3.7306955773412001</v>
      </c>
      <c r="AG1688">
        <v>0</v>
      </c>
      <c r="AH1688">
        <v>0</v>
      </c>
      <c r="AI1688">
        <v>3.38292637738091</v>
      </c>
      <c r="AJ1688">
        <v>8.3878884418658295</v>
      </c>
      <c r="AK1688">
        <v>0</v>
      </c>
      <c r="AL1688">
        <v>0.91700903544138501</v>
      </c>
      <c r="AM1688">
        <v>7.2204077860203597</v>
      </c>
      <c r="AN1688">
        <v>5.7592192071195196</v>
      </c>
      <c r="AO1688">
        <v>0</v>
      </c>
      <c r="AP1688">
        <v>0</v>
      </c>
      <c r="AQ1688">
        <v>1.6012122228046299</v>
      </c>
      <c r="AR1688">
        <v>2.9335836965553299</v>
      </c>
      <c r="AS1688">
        <v>0</v>
      </c>
      <c r="AT1688">
        <v>3.4455130273256098</v>
      </c>
      <c r="AU1688">
        <v>14.4187652006883</v>
      </c>
      <c r="AV1688">
        <v>10.0377209191668</v>
      </c>
      <c r="AW1688">
        <v>0</v>
      </c>
      <c r="AX1688">
        <v>0</v>
      </c>
      <c r="AY1688">
        <v>3.2957258968872201</v>
      </c>
      <c r="AZ1688">
        <v>2.92952240219963</v>
      </c>
      <c r="BA1688">
        <v>0</v>
      </c>
      <c r="BB1688">
        <v>0.74958927047535995</v>
      </c>
      <c r="BC1688">
        <v>9.0287859872050902</v>
      </c>
      <c r="BD1688">
        <v>7.0608711137672904</v>
      </c>
      <c r="BE1688">
        <v>0</v>
      </c>
      <c r="BF1688">
        <v>1.38753526952589</v>
      </c>
      <c r="BG1688">
        <v>7.9309798252512396</v>
      </c>
      <c r="BH1688">
        <v>4.9526513907871097</v>
      </c>
      <c r="BI1688">
        <v>3.3756269021389701E-2</v>
      </c>
      <c r="BJ1688">
        <v>6.5537003310620596</v>
      </c>
      <c r="BK1688">
        <v>15.838901278810001</v>
      </c>
      <c r="BL1688">
        <v>12.2939424029982</v>
      </c>
    </row>
    <row r="1689" spans="1:64" x14ac:dyDescent="0.25">
      <c r="A1689" s="15" t="str">
        <f t="shared" si="52"/>
        <v xml:space="preserve">  CRE [NCL+DQ] / [Capital + ALLL]--39994</v>
      </c>
      <c r="B1689" s="15" t="str">
        <f t="shared" si="53"/>
        <v xml:space="preserve">  CRE [NCL+DQ] / [Capital + ALLL]</v>
      </c>
      <c r="C1689">
        <v>9</v>
      </c>
      <c r="D1689" s="22">
        <v>39994</v>
      </c>
      <c r="E1689">
        <v>1.3428321971374</v>
      </c>
      <c r="F1689">
        <v>7.4027539250830499</v>
      </c>
      <c r="G1689">
        <v>17.701649442927199</v>
      </c>
      <c r="H1689">
        <v>15.842947910745099</v>
      </c>
      <c r="I1689">
        <v>0.66654972811787405</v>
      </c>
      <c r="J1689">
        <v>7.0087609511889903</v>
      </c>
      <c r="K1689">
        <v>18.395645694291499</v>
      </c>
      <c r="L1689">
        <v>12.524781396817399</v>
      </c>
      <c r="M1689">
        <v>0.52925337981618203</v>
      </c>
      <c r="N1689">
        <v>6.0455730224766597</v>
      </c>
      <c r="O1689">
        <v>17.973116937005798</v>
      </c>
      <c r="P1689">
        <v>13.6787839767634</v>
      </c>
      <c r="Q1689">
        <v>0.162672161370784</v>
      </c>
      <c r="R1689">
        <v>3.8182187056197998</v>
      </c>
      <c r="S1689">
        <v>7.35202492211838</v>
      </c>
      <c r="T1689">
        <v>5.5649438398804403</v>
      </c>
      <c r="U1689">
        <v>1.8168953979992799</v>
      </c>
      <c r="V1689">
        <v>8.5009831453648204</v>
      </c>
      <c r="W1689">
        <v>21.4165646995122</v>
      </c>
      <c r="X1689">
        <v>14.602055498262899</v>
      </c>
      <c r="Y1689">
        <v>0.88025351301174704</v>
      </c>
      <c r="Z1689">
        <v>9.2930094915009605</v>
      </c>
      <c r="AA1689">
        <v>22.159264263609799</v>
      </c>
      <c r="AB1689">
        <v>14.4495080037895</v>
      </c>
      <c r="AC1689">
        <v>0</v>
      </c>
      <c r="AD1689">
        <v>2.64000733790408</v>
      </c>
      <c r="AE1689">
        <v>10.7775474865444</v>
      </c>
      <c r="AF1689">
        <v>7.8388507110418404</v>
      </c>
      <c r="AG1689">
        <v>0</v>
      </c>
      <c r="AH1689">
        <v>0.93100198992393202</v>
      </c>
      <c r="AI1689">
        <v>7.3459176111399902</v>
      </c>
      <c r="AJ1689">
        <v>12.262915492226901</v>
      </c>
      <c r="AK1689">
        <v>3.5812715547243799</v>
      </c>
      <c r="AL1689">
        <v>9.6137576879067801</v>
      </c>
      <c r="AM1689">
        <v>18.9289440632806</v>
      </c>
      <c r="AN1689">
        <v>15.1274347917964</v>
      </c>
      <c r="AO1689">
        <v>0</v>
      </c>
      <c r="AP1689">
        <v>2.6927425771598501</v>
      </c>
      <c r="AQ1689">
        <v>10.3173531572578</v>
      </c>
      <c r="AR1689">
        <v>7.2820098568178899</v>
      </c>
      <c r="AS1689">
        <v>2.9029391530347</v>
      </c>
      <c r="AT1689">
        <v>12.176443080026999</v>
      </c>
      <c r="AU1689">
        <v>28.909446405022099</v>
      </c>
      <c r="AV1689">
        <v>19.2528130755144</v>
      </c>
      <c r="AW1689">
        <v>1.0969047334620301</v>
      </c>
      <c r="AX1689">
        <v>6.4088138785433397</v>
      </c>
      <c r="AY1689">
        <v>12.1485996673832</v>
      </c>
      <c r="AZ1689">
        <v>8.7887675808553105</v>
      </c>
      <c r="BA1689">
        <v>0.72150889222044901</v>
      </c>
      <c r="BB1689">
        <v>7.5668285152441896</v>
      </c>
      <c r="BC1689">
        <v>21.298676430600601</v>
      </c>
      <c r="BD1689">
        <v>13.2688926040864</v>
      </c>
      <c r="BE1689">
        <v>3.0843039928889699</v>
      </c>
      <c r="BF1689">
        <v>9.7302461442691204</v>
      </c>
      <c r="BG1689">
        <v>16.474254493612602</v>
      </c>
      <c r="BH1689">
        <v>12.355466358410901</v>
      </c>
      <c r="BI1689">
        <v>7.9563048093665101</v>
      </c>
      <c r="BJ1689">
        <v>14.9826813734414</v>
      </c>
      <c r="BK1689">
        <v>33.5260260778158</v>
      </c>
      <c r="BL1689">
        <v>25.317694439754401</v>
      </c>
    </row>
    <row r="1690" spans="1:64" x14ac:dyDescent="0.25">
      <c r="A1690" s="15" t="str">
        <f t="shared" si="52"/>
        <v xml:space="preserve">  Res RE [NCL+DQ] / [Capital + ALLL]--39994</v>
      </c>
      <c r="B1690" s="15" t="str">
        <f t="shared" si="53"/>
        <v xml:space="preserve">  Res RE [NCL+DQ] / [Capital + ALLL]</v>
      </c>
      <c r="C1690">
        <v>10</v>
      </c>
      <c r="D1690" s="22">
        <v>39994</v>
      </c>
      <c r="E1690">
        <v>0.178656690452978</v>
      </c>
      <c r="F1690">
        <v>1.42305033513207</v>
      </c>
      <c r="G1690">
        <v>5.3593962890072202</v>
      </c>
      <c r="H1690">
        <v>3.4789720710195402</v>
      </c>
      <c r="I1690">
        <v>0.242976461655277</v>
      </c>
      <c r="J1690">
        <v>2.1677124928693701</v>
      </c>
      <c r="K1690">
        <v>6.7592765243333996</v>
      </c>
      <c r="L1690">
        <v>4.3861915157385498</v>
      </c>
      <c r="M1690">
        <v>0.55322204940220898</v>
      </c>
      <c r="N1690">
        <v>3.0055389590380601</v>
      </c>
      <c r="O1690">
        <v>7.3633093681244404</v>
      </c>
      <c r="P1690">
        <v>5.2492199003850697</v>
      </c>
      <c r="Q1690">
        <v>4.0917431192660496</v>
      </c>
      <c r="R1690">
        <v>6.7592765243333996</v>
      </c>
      <c r="S1690">
        <v>9.3423503685105693</v>
      </c>
      <c r="T1690">
        <v>8.4371722199161798</v>
      </c>
      <c r="U1690">
        <v>0.53901616597802804</v>
      </c>
      <c r="V1690">
        <v>2.9623241828453701</v>
      </c>
      <c r="W1690">
        <v>7.6828560544065603</v>
      </c>
      <c r="X1690">
        <v>4.9635424831326196</v>
      </c>
      <c r="Y1690">
        <v>0.50267379679144397</v>
      </c>
      <c r="Z1690">
        <v>2.6283367556468198</v>
      </c>
      <c r="AA1690">
        <v>6.3353242320819101</v>
      </c>
      <c r="AB1690">
        <v>4.7152358462853599</v>
      </c>
      <c r="AC1690">
        <v>0</v>
      </c>
      <c r="AD1690">
        <v>0.50724603552940295</v>
      </c>
      <c r="AE1690">
        <v>1.4340508765804201</v>
      </c>
      <c r="AF1690">
        <v>1.2632703667785301</v>
      </c>
      <c r="AG1690">
        <v>0</v>
      </c>
      <c r="AH1690">
        <v>0.104707308496712</v>
      </c>
      <c r="AI1690">
        <v>1.27368975788795</v>
      </c>
      <c r="AJ1690">
        <v>1.1876458197892199</v>
      </c>
      <c r="AK1690">
        <v>3.9486811165586699</v>
      </c>
      <c r="AL1690">
        <v>9.7011960216453303</v>
      </c>
      <c r="AM1690">
        <v>14.5293718005138</v>
      </c>
      <c r="AN1690">
        <v>9.5448257620218602</v>
      </c>
      <c r="AO1690">
        <v>0</v>
      </c>
      <c r="AP1690">
        <v>0.92961487383798103</v>
      </c>
      <c r="AQ1690">
        <v>3.5584919305754399</v>
      </c>
      <c r="AR1690">
        <v>2.64105651461775</v>
      </c>
      <c r="AS1690">
        <v>0.50576071240044995</v>
      </c>
      <c r="AT1690">
        <v>2.15160326527185</v>
      </c>
      <c r="AU1690">
        <v>6.4580508352191996</v>
      </c>
      <c r="AV1690">
        <v>4.1820109143136399</v>
      </c>
      <c r="AW1690">
        <v>4.66628673997036</v>
      </c>
      <c r="AX1690">
        <v>8.7729404001226197</v>
      </c>
      <c r="AY1690">
        <v>13.586064910814599</v>
      </c>
      <c r="AZ1690">
        <v>9.72199009622536</v>
      </c>
      <c r="BA1690">
        <v>0</v>
      </c>
      <c r="BB1690">
        <v>1.9210322483028599</v>
      </c>
      <c r="BC1690">
        <v>5.2762341596614002</v>
      </c>
      <c r="BD1690">
        <v>3.5288734811546401</v>
      </c>
      <c r="BE1690">
        <v>0.10028078620136401</v>
      </c>
      <c r="BF1690">
        <v>1.8669610292380101</v>
      </c>
      <c r="BG1690">
        <v>4.1305171551256201</v>
      </c>
      <c r="BH1690">
        <v>2.8736745739322398</v>
      </c>
      <c r="BI1690">
        <v>9.2513521206945601E-2</v>
      </c>
      <c r="BJ1690">
        <v>2.8830132801877499</v>
      </c>
      <c r="BK1690">
        <v>8.3521294591602793</v>
      </c>
      <c r="BL1690">
        <v>5.5313239900063396</v>
      </c>
    </row>
    <row r="1691" spans="1:64" x14ac:dyDescent="0.25">
      <c r="A1691" s="15" t="str">
        <f t="shared" si="52"/>
        <v xml:space="preserve">  C&amp;I [NCL+DQ] / [Capital + ALLL]--39994</v>
      </c>
      <c r="B1691" s="15" t="str">
        <f t="shared" si="53"/>
        <v xml:space="preserve">  C&amp;I [NCL+DQ] / [Capital + ALLL]</v>
      </c>
      <c r="C1691">
        <v>11</v>
      </c>
      <c r="D1691" s="22">
        <v>39994</v>
      </c>
      <c r="E1691">
        <v>0.934752444348252</v>
      </c>
      <c r="F1691">
        <v>2.3731111261314202</v>
      </c>
      <c r="G1691">
        <v>5.1638404371294104</v>
      </c>
      <c r="H1691">
        <v>4.6380220950416602</v>
      </c>
      <c r="I1691">
        <v>0.67504655493482302</v>
      </c>
      <c r="J1691">
        <v>2.5272547076313199</v>
      </c>
      <c r="K1691">
        <v>6.2420760697305901</v>
      </c>
      <c r="L1691">
        <v>4.7522509820126304</v>
      </c>
      <c r="M1691">
        <v>0.18781669343512999</v>
      </c>
      <c r="N1691">
        <v>1.38510496199051</v>
      </c>
      <c r="O1691">
        <v>4.1468405377678899</v>
      </c>
      <c r="P1691">
        <v>3.1224769675155599</v>
      </c>
      <c r="Q1691">
        <v>0.87186672894286199</v>
      </c>
      <c r="R1691">
        <v>3.0324511657214899</v>
      </c>
      <c r="S1691">
        <v>6.8001778352598796</v>
      </c>
      <c r="T1691">
        <v>5.1805357809115096</v>
      </c>
      <c r="U1691">
        <v>0.75013786780951597</v>
      </c>
      <c r="V1691">
        <v>3.1633954318497599</v>
      </c>
      <c r="W1691">
        <v>8.3273012548756498</v>
      </c>
      <c r="X1691">
        <v>5.8932968521494997</v>
      </c>
      <c r="Y1691">
        <v>1.1761411369364301</v>
      </c>
      <c r="Z1691">
        <v>2.39708735283957</v>
      </c>
      <c r="AA1691">
        <v>4.3695014662756604</v>
      </c>
      <c r="AB1691">
        <v>3.3720160391903802</v>
      </c>
      <c r="AC1691">
        <v>0.37118621243470901</v>
      </c>
      <c r="AD1691">
        <v>1.8817908658212401</v>
      </c>
      <c r="AE1691">
        <v>4.8630906180449296</v>
      </c>
      <c r="AF1691">
        <v>3.6825442683013501</v>
      </c>
      <c r="AG1691">
        <v>7.0486998426141603E-2</v>
      </c>
      <c r="AH1691">
        <v>1.22810423186914</v>
      </c>
      <c r="AI1691">
        <v>3.26461916532454</v>
      </c>
      <c r="AJ1691">
        <v>3.5929208713051901</v>
      </c>
      <c r="AK1691">
        <v>1.09019556790023</v>
      </c>
      <c r="AL1691">
        <v>2.0568323071057701</v>
      </c>
      <c r="AM1691">
        <v>3.8896792198336398</v>
      </c>
      <c r="AN1691">
        <v>4.1539889600249396</v>
      </c>
      <c r="AO1691">
        <v>0.244651784971469</v>
      </c>
      <c r="AP1691">
        <v>1.77292263610315</v>
      </c>
      <c r="AQ1691">
        <v>4.6489472032913097</v>
      </c>
      <c r="AR1691">
        <v>3.41667747867817</v>
      </c>
      <c r="AS1691">
        <v>0.95458783647752099</v>
      </c>
      <c r="AT1691">
        <v>2.76082408013768</v>
      </c>
      <c r="AU1691">
        <v>7.6169853305803601</v>
      </c>
      <c r="AV1691">
        <v>5.6878396704482297</v>
      </c>
      <c r="AW1691">
        <v>0.93531725145436995</v>
      </c>
      <c r="AX1691">
        <v>2.5572484457527298</v>
      </c>
      <c r="AY1691">
        <v>5.4538649556168002</v>
      </c>
      <c r="AZ1691">
        <v>4.3252925542021101</v>
      </c>
      <c r="BA1691">
        <v>1.9727256826236701</v>
      </c>
      <c r="BB1691">
        <v>7.6426696270576802</v>
      </c>
      <c r="BC1691">
        <v>14.8962258590128</v>
      </c>
      <c r="BD1691">
        <v>9.5922205248135395</v>
      </c>
      <c r="BE1691">
        <v>0.71458832378288395</v>
      </c>
      <c r="BF1691">
        <v>2.8374558801406802</v>
      </c>
      <c r="BG1691">
        <v>6.37893248189157</v>
      </c>
      <c r="BH1691">
        <v>5.0862681902221203</v>
      </c>
      <c r="BI1691">
        <v>1.2124047011852199</v>
      </c>
      <c r="BJ1691">
        <v>4.3957004812656102</v>
      </c>
      <c r="BK1691">
        <v>10.7008324267746</v>
      </c>
      <c r="BL1691">
        <v>7.7732871948577396</v>
      </c>
    </row>
    <row r="1692" spans="1:64" x14ac:dyDescent="0.25">
      <c r="A1692" s="15" t="str">
        <f t="shared" si="52"/>
        <v xml:space="preserve">  Ind [NCL+DQ] / [Capital + ALLL]--39994</v>
      </c>
      <c r="B1692" s="15" t="str">
        <f t="shared" si="53"/>
        <v xml:space="preserve">  Ind [NCL+DQ] / [Capital + ALLL]</v>
      </c>
      <c r="C1692">
        <v>12</v>
      </c>
      <c r="D1692" s="22">
        <v>39994</v>
      </c>
      <c r="E1692">
        <v>0.13959586125415899</v>
      </c>
      <c r="F1692">
        <v>0.422843500802626</v>
      </c>
      <c r="G1692">
        <v>1.0079333912503301</v>
      </c>
      <c r="H1692">
        <v>0.837311883345362</v>
      </c>
      <c r="I1692">
        <v>0.13959787477862301</v>
      </c>
      <c r="J1692">
        <v>0.52505966587112196</v>
      </c>
      <c r="K1692">
        <v>1.3518553048666799</v>
      </c>
      <c r="L1692">
        <v>1.0684926095930301</v>
      </c>
      <c r="M1692">
        <v>5.5865356740388401E-2</v>
      </c>
      <c r="N1692">
        <v>0.42076497748983199</v>
      </c>
      <c r="O1692">
        <v>1.3513880348075999</v>
      </c>
      <c r="P1692">
        <v>1.0929886258216499</v>
      </c>
      <c r="Q1692">
        <v>0.22837851256081801</v>
      </c>
      <c r="R1692">
        <v>0.87470640641451403</v>
      </c>
      <c r="S1692">
        <v>2.66466720498327</v>
      </c>
      <c r="T1692">
        <v>1.5699920983192299</v>
      </c>
      <c r="U1692">
        <v>0.11868531123142401</v>
      </c>
      <c r="V1692">
        <v>0.48007021871145</v>
      </c>
      <c r="W1692">
        <v>1.3674499791228101</v>
      </c>
      <c r="X1692">
        <v>1.05504410224295</v>
      </c>
      <c r="Y1692">
        <v>0.224022474903428</v>
      </c>
      <c r="Z1692">
        <v>0.667779632721202</v>
      </c>
      <c r="AA1692">
        <v>1.30484466767653</v>
      </c>
      <c r="AB1692">
        <v>1.23363035915529</v>
      </c>
      <c r="AC1692">
        <v>0.21472648698164101</v>
      </c>
      <c r="AD1692">
        <v>0.62153172817124502</v>
      </c>
      <c r="AE1692">
        <v>1.34271099744246</v>
      </c>
      <c r="AF1692">
        <v>1.40518674307864</v>
      </c>
      <c r="AG1692">
        <v>7.1111254049866707E-2</v>
      </c>
      <c r="AH1692">
        <v>0.40980671251178302</v>
      </c>
      <c r="AI1692">
        <v>1.35745216307068</v>
      </c>
      <c r="AJ1692">
        <v>1.3148503817263899</v>
      </c>
      <c r="AK1692">
        <v>0.216364583417922</v>
      </c>
      <c r="AL1692">
        <v>0.536544617711188</v>
      </c>
      <c r="AM1692">
        <v>1.0188605678216001</v>
      </c>
      <c r="AN1692">
        <v>0.84612598829269703</v>
      </c>
      <c r="AO1692">
        <v>0.16216728268862701</v>
      </c>
      <c r="AP1692">
        <v>0.57400574005740101</v>
      </c>
      <c r="AQ1692">
        <v>1.3527565700689701</v>
      </c>
      <c r="AR1692">
        <v>1.03041462307884</v>
      </c>
      <c r="AS1692">
        <v>0.10191255694548899</v>
      </c>
      <c r="AT1692">
        <v>0.40871885062242802</v>
      </c>
      <c r="AU1692">
        <v>1.28927410724248</v>
      </c>
      <c r="AV1692">
        <v>0.95790472853997999</v>
      </c>
      <c r="AW1692">
        <v>0.32372055724724003</v>
      </c>
      <c r="AX1692">
        <v>0.90358637376048001</v>
      </c>
      <c r="AY1692">
        <v>2.1554422312681298</v>
      </c>
      <c r="AZ1692">
        <v>1.4563015069093701</v>
      </c>
      <c r="BA1692">
        <v>7.9397750455411698E-2</v>
      </c>
      <c r="BB1692">
        <v>0.43349686594381698</v>
      </c>
      <c r="BC1692">
        <v>1.6545685541171</v>
      </c>
      <c r="BD1692">
        <v>1.0251325890531799</v>
      </c>
      <c r="BE1692">
        <v>0.22794714907293701</v>
      </c>
      <c r="BF1692">
        <v>0.493462439515574</v>
      </c>
      <c r="BG1692">
        <v>1.31810015742555</v>
      </c>
      <c r="BH1692">
        <v>1.5425898390623201</v>
      </c>
      <c r="BI1692">
        <v>2.48772821295935E-2</v>
      </c>
      <c r="BJ1692">
        <v>0.22709599590243401</v>
      </c>
      <c r="BK1692">
        <v>0.79022609253865095</v>
      </c>
      <c r="BL1692">
        <v>0.79463440870225099</v>
      </c>
    </row>
    <row r="1693" spans="1:64" x14ac:dyDescent="0.25">
      <c r="A1693" s="15" t="str">
        <f t="shared" si="52"/>
        <v xml:space="preserve">  OREO / [Capital + ALLL]--39994</v>
      </c>
      <c r="B1693" s="15" t="str">
        <f t="shared" si="53"/>
        <v xml:space="preserve">  OREO / [Capital + ALLL]</v>
      </c>
      <c r="C1693">
        <v>13</v>
      </c>
      <c r="D1693" s="22">
        <v>39994</v>
      </c>
      <c r="E1693">
        <v>1.86644545831605E-2</v>
      </c>
      <c r="F1693">
        <v>2.4861296668269599</v>
      </c>
      <c r="G1693">
        <v>6.3644058109892896</v>
      </c>
      <c r="H1693">
        <v>7.2822471264951698</v>
      </c>
      <c r="I1693">
        <v>0</v>
      </c>
      <c r="J1693">
        <v>2.4980784012298201</v>
      </c>
      <c r="K1693">
        <v>8.3471808942303998</v>
      </c>
      <c r="L1693">
        <v>6.7150174610669398</v>
      </c>
      <c r="M1693">
        <v>0</v>
      </c>
      <c r="N1693">
        <v>1.54246293080047</v>
      </c>
      <c r="O1693">
        <v>6.5247470044956097</v>
      </c>
      <c r="P1693">
        <v>5.2373506043317004</v>
      </c>
      <c r="Q1693">
        <v>2.0745640408899599</v>
      </c>
      <c r="R1693">
        <v>4.5973587528547304</v>
      </c>
      <c r="S1693">
        <v>8.1336080685391998</v>
      </c>
      <c r="T1693">
        <v>5.5473341027824201</v>
      </c>
      <c r="U1693">
        <v>0</v>
      </c>
      <c r="V1693">
        <v>4.5028445768360603</v>
      </c>
      <c r="W1693">
        <v>11.096490635431699</v>
      </c>
      <c r="X1693">
        <v>9.6161422437740303</v>
      </c>
      <c r="Y1693">
        <v>0</v>
      </c>
      <c r="Z1693">
        <v>1.7015621961496099</v>
      </c>
      <c r="AA1693">
        <v>5.49403289968821</v>
      </c>
      <c r="AB1693">
        <v>4.5496569408604302</v>
      </c>
      <c r="AC1693">
        <v>0</v>
      </c>
      <c r="AD1693">
        <v>0</v>
      </c>
      <c r="AE1693">
        <v>2.9307010776862001</v>
      </c>
      <c r="AF1693">
        <v>2.61923308559432</v>
      </c>
      <c r="AG1693">
        <v>0</v>
      </c>
      <c r="AH1693">
        <v>5.86138955269856E-2</v>
      </c>
      <c r="AI1693">
        <v>2.9442548362915102</v>
      </c>
      <c r="AJ1693">
        <v>5.3612276711141398</v>
      </c>
      <c r="AK1693">
        <v>0.44205795872653197</v>
      </c>
      <c r="AL1693">
        <v>3.20880886444428</v>
      </c>
      <c r="AM1693">
        <v>7.3908557697441202</v>
      </c>
      <c r="AN1693">
        <v>4.88274794198722</v>
      </c>
      <c r="AO1693">
        <v>0</v>
      </c>
      <c r="AP1693">
        <v>0.33549005511622298</v>
      </c>
      <c r="AQ1693">
        <v>4.5844423513681498</v>
      </c>
      <c r="AR1693">
        <v>3.4292098199174101</v>
      </c>
      <c r="AS1693">
        <v>0</v>
      </c>
      <c r="AT1693">
        <v>3.6147346610115498</v>
      </c>
      <c r="AU1693">
        <v>9.9869594717090493</v>
      </c>
      <c r="AV1693">
        <v>8.7593236899436295</v>
      </c>
      <c r="AW1693">
        <v>0.26523425093196901</v>
      </c>
      <c r="AX1693">
        <v>2.94041380800605</v>
      </c>
      <c r="AY1693">
        <v>8.6704534790043404</v>
      </c>
      <c r="AZ1693">
        <v>6.4294390929578302</v>
      </c>
      <c r="BA1693">
        <v>0</v>
      </c>
      <c r="BB1693">
        <v>3.78844382792404</v>
      </c>
      <c r="BC1693">
        <v>11.2337330740366</v>
      </c>
      <c r="BD1693">
        <v>9.8639242391038309</v>
      </c>
      <c r="BE1693">
        <v>0.26957944549476198</v>
      </c>
      <c r="BF1693">
        <v>3.0453944111364302</v>
      </c>
      <c r="BG1693">
        <v>7.6738325030438599</v>
      </c>
      <c r="BH1693">
        <v>6.6511923066331802</v>
      </c>
      <c r="BI1693">
        <v>3.7436458099743302</v>
      </c>
      <c r="BJ1693">
        <v>9.9610452486677001</v>
      </c>
      <c r="BK1693">
        <v>28.962205147732401</v>
      </c>
      <c r="BL1693">
        <v>19.060841972936402</v>
      </c>
    </row>
    <row r="1694" spans="1:64" x14ac:dyDescent="0.25">
      <c r="A1694" s="15" t="str">
        <f t="shared" si="52"/>
        <v>ROAA--39994</v>
      </c>
      <c r="B1694" s="15" t="str">
        <f t="shared" si="53"/>
        <v>ROAA</v>
      </c>
      <c r="C1694">
        <v>14</v>
      </c>
      <c r="D1694" s="22">
        <v>39994</v>
      </c>
      <c r="E1694">
        <v>0.26500000000000001</v>
      </c>
      <c r="F1694">
        <v>0.89</v>
      </c>
      <c r="G1694">
        <v>1.2324999999999999</v>
      </c>
      <c r="H1694">
        <v>0.14619047619047601</v>
      </c>
      <c r="I1694">
        <v>0.2</v>
      </c>
      <c r="J1694">
        <v>0.77</v>
      </c>
      <c r="K1694">
        <v>1.27</v>
      </c>
      <c r="L1694">
        <v>0.50848951048951097</v>
      </c>
      <c r="M1694">
        <v>-0.16</v>
      </c>
      <c r="N1694">
        <v>0.6</v>
      </c>
      <c r="O1694">
        <v>1.1000000000000001</v>
      </c>
      <c r="P1694">
        <v>0.17194574095682599</v>
      </c>
      <c r="Q1694">
        <v>0.82</v>
      </c>
      <c r="R1694">
        <v>0.97</v>
      </c>
      <c r="S1694">
        <v>1.0900000000000001</v>
      </c>
      <c r="T1694">
        <v>0.97095238095238101</v>
      </c>
      <c r="U1694">
        <v>1.2500000000000001E-2</v>
      </c>
      <c r="V1694">
        <v>0.66</v>
      </c>
      <c r="W1694">
        <v>1.24</v>
      </c>
      <c r="X1694">
        <v>0.305228426395939</v>
      </c>
      <c r="Y1694">
        <v>0.43</v>
      </c>
      <c r="Z1694">
        <v>0.94</v>
      </c>
      <c r="AA1694">
        <v>1.29</v>
      </c>
      <c r="AB1694">
        <v>0.79178082191780796</v>
      </c>
      <c r="AC1694">
        <v>0.435</v>
      </c>
      <c r="AD1694">
        <v>0.92500000000000004</v>
      </c>
      <c r="AE1694">
        <v>1.32</v>
      </c>
      <c r="AF1694">
        <v>0.66565217391304299</v>
      </c>
      <c r="AG1694">
        <v>0.3125</v>
      </c>
      <c r="AH1694">
        <v>0.87</v>
      </c>
      <c r="AI1694">
        <v>1.3425</v>
      </c>
      <c r="AJ1694">
        <v>0.57402439024390195</v>
      </c>
      <c r="AK1694">
        <v>0.42249999999999999</v>
      </c>
      <c r="AL1694">
        <v>0.77500000000000002</v>
      </c>
      <c r="AM1694">
        <v>1.3625</v>
      </c>
      <c r="AN1694">
        <v>0.57827586206896597</v>
      </c>
      <c r="AO1694">
        <v>0.435</v>
      </c>
      <c r="AP1694">
        <v>0.9</v>
      </c>
      <c r="AQ1694">
        <v>1.41</v>
      </c>
      <c r="AR1694">
        <v>0.81501557632398802</v>
      </c>
      <c r="AS1694">
        <v>0.01</v>
      </c>
      <c r="AT1694">
        <v>0.60499999999999998</v>
      </c>
      <c r="AU1694">
        <v>1.1399999999999999</v>
      </c>
      <c r="AV1694">
        <v>0.17749999999999999</v>
      </c>
      <c r="AW1694">
        <v>0.3725</v>
      </c>
      <c r="AX1694">
        <v>0.82</v>
      </c>
      <c r="AY1694">
        <v>1.3</v>
      </c>
      <c r="AZ1694">
        <v>0.72518749999999998</v>
      </c>
      <c r="BA1694">
        <v>-0.27</v>
      </c>
      <c r="BB1694">
        <v>0.57999999999999996</v>
      </c>
      <c r="BC1694">
        <v>1.1174999999999999</v>
      </c>
      <c r="BD1694">
        <v>0.220102040816327</v>
      </c>
      <c r="BE1694">
        <v>0.22</v>
      </c>
      <c r="BF1694">
        <v>0.69</v>
      </c>
      <c r="BG1694">
        <v>1.3174999999999999</v>
      </c>
      <c r="BH1694">
        <v>0.82588235294117696</v>
      </c>
      <c r="BI1694">
        <v>-0.73</v>
      </c>
      <c r="BJ1694">
        <v>0.17499999999999999</v>
      </c>
      <c r="BK1694">
        <v>0.76500000000000001</v>
      </c>
      <c r="BL1694">
        <v>-0.44594827586206898</v>
      </c>
    </row>
    <row r="1695" spans="1:64" x14ac:dyDescent="0.25">
      <c r="A1695" s="15" t="str">
        <f t="shared" si="52"/>
        <v>NIM--39994</v>
      </c>
      <c r="B1695" s="15" t="str">
        <f t="shared" si="53"/>
        <v>NIM</v>
      </c>
      <c r="C1695">
        <v>15</v>
      </c>
      <c r="D1695" s="22">
        <v>39994</v>
      </c>
      <c r="E1695">
        <v>3.8174999999999999</v>
      </c>
      <c r="F1695">
        <v>4.1749999999999998</v>
      </c>
      <c r="G1695">
        <v>4.6275000000000004</v>
      </c>
      <c r="H1695">
        <v>4.1965476190476201</v>
      </c>
      <c r="I1695">
        <v>3.6</v>
      </c>
      <c r="J1695">
        <v>4.0599999999999996</v>
      </c>
      <c r="K1695">
        <v>4.46</v>
      </c>
      <c r="L1695">
        <v>4.0410349650349602</v>
      </c>
      <c r="M1695">
        <v>3.2425000000000002</v>
      </c>
      <c r="N1695">
        <v>3.79</v>
      </c>
      <c r="O1695">
        <v>4.3</v>
      </c>
      <c r="P1695">
        <v>3.7519049008167999</v>
      </c>
      <c r="Q1695">
        <v>3.95</v>
      </c>
      <c r="R1695">
        <v>4.25</v>
      </c>
      <c r="S1695">
        <v>4.7300000000000004</v>
      </c>
      <c r="T1695">
        <v>4.2895238095238097</v>
      </c>
      <c r="U1695">
        <v>3.53</v>
      </c>
      <c r="V1695">
        <v>3.97</v>
      </c>
      <c r="W1695">
        <v>4.4175000000000004</v>
      </c>
      <c r="X1695">
        <v>3.9524365482233499</v>
      </c>
      <c r="Y1695">
        <v>4.01</v>
      </c>
      <c r="Z1695">
        <v>4.46</v>
      </c>
      <c r="AA1695">
        <v>4.9400000000000004</v>
      </c>
      <c r="AB1695">
        <v>4.4597260273972603</v>
      </c>
      <c r="AC1695">
        <v>3.7275</v>
      </c>
      <c r="AD1695">
        <v>4.0199999999999996</v>
      </c>
      <c r="AE1695">
        <v>4.2850000000000001</v>
      </c>
      <c r="AF1695">
        <v>4.0244565217391299</v>
      </c>
      <c r="AG1695">
        <v>3.5575000000000001</v>
      </c>
      <c r="AH1695">
        <v>4.085</v>
      </c>
      <c r="AI1695">
        <v>4.6900000000000004</v>
      </c>
      <c r="AJ1695">
        <v>4.2973170731707304</v>
      </c>
      <c r="AK1695">
        <v>3.58</v>
      </c>
      <c r="AL1695">
        <v>4.0049999999999999</v>
      </c>
      <c r="AM1695">
        <v>4.3324999999999996</v>
      </c>
      <c r="AN1695">
        <v>3.9148275862069002</v>
      </c>
      <c r="AO1695">
        <v>3.7250000000000001</v>
      </c>
      <c r="AP1695">
        <v>4.0999999999999996</v>
      </c>
      <c r="AQ1695">
        <v>4.5199999999999996</v>
      </c>
      <c r="AR1695">
        <v>4.1061059190031104</v>
      </c>
      <c r="AS1695">
        <v>3.5</v>
      </c>
      <c r="AT1695">
        <v>3.9249999999999998</v>
      </c>
      <c r="AU1695">
        <v>4.3574999999999999</v>
      </c>
      <c r="AV1695">
        <v>3.9208333333333298</v>
      </c>
      <c r="AW1695">
        <v>3.76</v>
      </c>
      <c r="AX1695">
        <v>4.2549999999999999</v>
      </c>
      <c r="AY1695">
        <v>4.5774999999999997</v>
      </c>
      <c r="AZ1695">
        <v>4.1812500000000004</v>
      </c>
      <c r="BA1695">
        <v>3.5775000000000001</v>
      </c>
      <c r="BB1695">
        <v>3.99</v>
      </c>
      <c r="BC1695">
        <v>4.4424999999999999</v>
      </c>
      <c r="BD1695">
        <v>3.97602040816327</v>
      </c>
      <c r="BE1695">
        <v>3.6475</v>
      </c>
      <c r="BF1695">
        <v>4.1550000000000002</v>
      </c>
      <c r="BG1695">
        <v>4.5274999999999999</v>
      </c>
      <c r="BH1695">
        <v>4.3432352941176502</v>
      </c>
      <c r="BI1695">
        <v>3.2225000000000001</v>
      </c>
      <c r="BJ1695">
        <v>3.7</v>
      </c>
      <c r="BK1695">
        <v>4.0975000000000001</v>
      </c>
      <c r="BL1695">
        <v>3.6185344827586201</v>
      </c>
    </row>
    <row r="1696" spans="1:64" x14ac:dyDescent="0.25">
      <c r="A1696" s="15" t="str">
        <f t="shared" si="52"/>
        <v>Provisions / Avg Assets--39994</v>
      </c>
      <c r="B1696" s="15" t="str">
        <f t="shared" si="53"/>
        <v>Provisions / Avg Assets</v>
      </c>
      <c r="C1696">
        <v>16</v>
      </c>
      <c r="D1696" s="22">
        <v>39994</v>
      </c>
      <c r="E1696">
        <v>0.12</v>
      </c>
      <c r="F1696">
        <v>0.4</v>
      </c>
      <c r="G1696">
        <v>1.2825</v>
      </c>
      <c r="H1696">
        <v>1.01428571428571</v>
      </c>
      <c r="I1696">
        <v>0.08</v>
      </c>
      <c r="J1696">
        <v>0.28999999999999998</v>
      </c>
      <c r="K1696">
        <v>0.77</v>
      </c>
      <c r="L1696">
        <v>0.64995804195804197</v>
      </c>
      <c r="M1696">
        <v>0.11</v>
      </c>
      <c r="N1696">
        <v>0.33</v>
      </c>
      <c r="O1696">
        <v>0.85</v>
      </c>
      <c r="P1696">
        <v>0.73491686114352395</v>
      </c>
      <c r="Q1696">
        <v>0.15</v>
      </c>
      <c r="R1696">
        <v>0.23</v>
      </c>
      <c r="S1696">
        <v>0.3</v>
      </c>
      <c r="T1696">
        <v>0.312857142857143</v>
      </c>
      <c r="U1696">
        <v>0.10249999999999999</v>
      </c>
      <c r="V1696">
        <v>0.315</v>
      </c>
      <c r="W1696">
        <v>0.90749999999999997</v>
      </c>
      <c r="X1696">
        <v>0.73497461928934005</v>
      </c>
      <c r="Y1696">
        <v>0.1</v>
      </c>
      <c r="Z1696">
        <v>0.27</v>
      </c>
      <c r="AA1696">
        <v>0.59</v>
      </c>
      <c r="AB1696">
        <v>0.54712328767123297</v>
      </c>
      <c r="AC1696">
        <v>0.03</v>
      </c>
      <c r="AD1696">
        <v>0.19</v>
      </c>
      <c r="AE1696">
        <v>0.62250000000000005</v>
      </c>
      <c r="AF1696">
        <v>0.49684782608695699</v>
      </c>
      <c r="AG1696">
        <v>0</v>
      </c>
      <c r="AH1696">
        <v>0.255</v>
      </c>
      <c r="AI1696">
        <v>0.75</v>
      </c>
      <c r="AJ1696">
        <v>1.00768292682927</v>
      </c>
      <c r="AK1696">
        <v>0.1</v>
      </c>
      <c r="AL1696">
        <v>0.29499999999999998</v>
      </c>
      <c r="AM1696">
        <v>0.61499999999999999</v>
      </c>
      <c r="AN1696">
        <v>0.72431034482758605</v>
      </c>
      <c r="AO1696">
        <v>0</v>
      </c>
      <c r="AP1696">
        <v>0.14000000000000001</v>
      </c>
      <c r="AQ1696">
        <v>0.46500000000000002</v>
      </c>
      <c r="AR1696">
        <v>0.39517133956386302</v>
      </c>
      <c r="AS1696">
        <v>0.13</v>
      </c>
      <c r="AT1696">
        <v>0.42499999999999999</v>
      </c>
      <c r="AU1696">
        <v>1.06</v>
      </c>
      <c r="AV1696">
        <v>0.86108974358974399</v>
      </c>
      <c r="AW1696">
        <v>0.1</v>
      </c>
      <c r="AX1696">
        <v>0.24</v>
      </c>
      <c r="AY1696">
        <v>0.5675</v>
      </c>
      <c r="AZ1696">
        <v>0.4820625</v>
      </c>
      <c r="BA1696">
        <v>9.7500000000000003E-2</v>
      </c>
      <c r="BB1696">
        <v>0.37</v>
      </c>
      <c r="BC1696">
        <v>0.82750000000000001</v>
      </c>
      <c r="BD1696">
        <v>0.83091836734693902</v>
      </c>
      <c r="BE1696">
        <v>0.20749999999999999</v>
      </c>
      <c r="BF1696">
        <v>0.51500000000000001</v>
      </c>
      <c r="BG1696">
        <v>0.84</v>
      </c>
      <c r="BH1696">
        <v>1.01014705882353</v>
      </c>
      <c r="BI1696">
        <v>0.255</v>
      </c>
      <c r="BJ1696">
        <v>0.56999999999999995</v>
      </c>
      <c r="BK1696">
        <v>1.37</v>
      </c>
      <c r="BL1696">
        <v>1.12431034482759</v>
      </c>
    </row>
    <row r="1697" spans="1:64" x14ac:dyDescent="0.25">
      <c r="A1697" s="15" t="str">
        <f t="shared" si="52"/>
        <v>Negative Earners (last 4 qtrs)--39994</v>
      </c>
      <c r="B1697" s="15" t="str">
        <f t="shared" si="53"/>
        <v>Negative Earners (last 4 qtrs)</v>
      </c>
      <c r="C1697">
        <v>17</v>
      </c>
      <c r="D1697" s="22">
        <v>39994</v>
      </c>
      <c r="F1697">
        <v>17.8571428571429</v>
      </c>
      <c r="H1697">
        <v>15</v>
      </c>
      <c r="J1697">
        <v>20.5761316872428</v>
      </c>
      <c r="L1697">
        <v>150</v>
      </c>
      <c r="N1697">
        <v>29.596797254789799</v>
      </c>
      <c r="P1697">
        <v>2070</v>
      </c>
      <c r="R1697">
        <v>0</v>
      </c>
      <c r="T1697">
        <v>0</v>
      </c>
      <c r="V1697">
        <v>25.124378109452699</v>
      </c>
      <c r="X1697">
        <v>101</v>
      </c>
      <c r="Z1697">
        <v>16.438356164383599</v>
      </c>
      <c r="AB1697">
        <v>12</v>
      </c>
      <c r="AD1697">
        <v>14.130434782608701</v>
      </c>
      <c r="AF1697">
        <v>13</v>
      </c>
      <c r="AH1697">
        <v>15.853658536585399</v>
      </c>
      <c r="AI1697"/>
      <c r="AJ1697">
        <v>13</v>
      </c>
      <c r="AK1697"/>
      <c r="AL1697">
        <v>18.965517241379299</v>
      </c>
      <c r="AN1697">
        <v>11</v>
      </c>
      <c r="AP1697">
        <v>11.3149847094801</v>
      </c>
      <c r="AR1697">
        <v>37</v>
      </c>
      <c r="AT1697">
        <v>26.7295597484277</v>
      </c>
      <c r="AV1697">
        <v>85</v>
      </c>
      <c r="AX1697">
        <v>12.3456790123457</v>
      </c>
      <c r="AZ1697">
        <v>20</v>
      </c>
      <c r="BB1697">
        <v>36</v>
      </c>
      <c r="BD1697">
        <v>36</v>
      </c>
      <c r="BF1697">
        <v>23.529411764705898</v>
      </c>
      <c r="BH1697">
        <v>16</v>
      </c>
      <c r="BJ1697">
        <v>49.152542372881399</v>
      </c>
      <c r="BL1697">
        <v>58</v>
      </c>
    </row>
    <row r="1698" spans="1:64" x14ac:dyDescent="0.25">
      <c r="A1698" s="15" t="str">
        <f t="shared" si="52"/>
        <v>Noncore Funding / Liab--39994</v>
      </c>
      <c r="B1698" s="15" t="str">
        <f t="shared" si="53"/>
        <v>Noncore Funding / Liab</v>
      </c>
      <c r="C1698">
        <v>18</v>
      </c>
      <c r="D1698" s="22">
        <v>39994</v>
      </c>
      <c r="E1698">
        <v>16.761534740028999</v>
      </c>
      <c r="F1698">
        <v>23.001832716573599</v>
      </c>
      <c r="G1698">
        <v>29.408230472306801</v>
      </c>
      <c r="H1698">
        <v>24.8296418593529</v>
      </c>
      <c r="I1698">
        <v>14.126892156152699</v>
      </c>
      <c r="J1698">
        <v>21.3418370820945</v>
      </c>
      <c r="K1698">
        <v>32.205220155259902</v>
      </c>
      <c r="L1698">
        <v>24.316582546579799</v>
      </c>
      <c r="M1698">
        <v>18.332588255724499</v>
      </c>
      <c r="N1698">
        <v>27.2183743492029</v>
      </c>
      <c r="O1698">
        <v>39.074703370070303</v>
      </c>
      <c r="P1698">
        <v>29.970246626138699</v>
      </c>
      <c r="Q1698">
        <v>19.480312872862299</v>
      </c>
      <c r="R1698">
        <v>24.421463467642301</v>
      </c>
      <c r="S1698">
        <v>31.673659155529599</v>
      </c>
      <c r="T1698">
        <v>25.734197878485102</v>
      </c>
      <c r="U1698">
        <v>13.780651678062</v>
      </c>
      <c r="V1698">
        <v>20.5716481883284</v>
      </c>
      <c r="W1698">
        <v>32.715325590228602</v>
      </c>
      <c r="X1698">
        <v>24.150877158458901</v>
      </c>
      <c r="Y1698">
        <v>16.065538115779201</v>
      </c>
      <c r="Z1698">
        <v>23.015159686020699</v>
      </c>
      <c r="AA1698">
        <v>33.070306016255898</v>
      </c>
      <c r="AB1698">
        <v>25.527614163437701</v>
      </c>
      <c r="AC1698">
        <v>12.607065563285101</v>
      </c>
      <c r="AD1698">
        <v>19.459831163682299</v>
      </c>
      <c r="AE1698">
        <v>28.4518991057239</v>
      </c>
      <c r="AF1698">
        <v>21.7554042025344</v>
      </c>
      <c r="AG1698">
        <v>16.795043217284299</v>
      </c>
      <c r="AH1698">
        <v>24.538102139214001</v>
      </c>
      <c r="AI1698">
        <v>34.243980347140599</v>
      </c>
      <c r="AJ1698">
        <v>27.709004558817</v>
      </c>
      <c r="AK1698">
        <v>13.5757426320968</v>
      </c>
      <c r="AL1698">
        <v>22.939912400613</v>
      </c>
      <c r="AM1698">
        <v>34.535185910210998</v>
      </c>
      <c r="AN1698">
        <v>25.054536991507302</v>
      </c>
      <c r="AO1698">
        <v>12.508669137488299</v>
      </c>
      <c r="AP1698">
        <v>18.672287791696501</v>
      </c>
      <c r="AQ1698">
        <v>27.105921315746698</v>
      </c>
      <c r="AR1698">
        <v>20.596332628543902</v>
      </c>
      <c r="AS1698">
        <v>17.2780318948104</v>
      </c>
      <c r="AT1698">
        <v>26.332612639146401</v>
      </c>
      <c r="AU1698">
        <v>38.476539737406497</v>
      </c>
      <c r="AV1698">
        <v>28.4730761421627</v>
      </c>
      <c r="AW1698">
        <v>12.5837322783969</v>
      </c>
      <c r="AX1698">
        <v>19.340096223738598</v>
      </c>
      <c r="AY1698">
        <v>27.218398752964301</v>
      </c>
      <c r="AZ1698">
        <v>21.365367067600499</v>
      </c>
      <c r="BA1698">
        <v>14.599930968360299</v>
      </c>
      <c r="BB1698">
        <v>24.472647160377601</v>
      </c>
      <c r="BC1698">
        <v>36.189391773152302</v>
      </c>
      <c r="BD1698">
        <v>27.172799410842501</v>
      </c>
      <c r="BE1698">
        <v>13.133822847934301</v>
      </c>
      <c r="BF1698">
        <v>19.788125542552599</v>
      </c>
      <c r="BG1698">
        <v>35.343045154929101</v>
      </c>
      <c r="BH1698">
        <v>25.858657860168599</v>
      </c>
      <c r="BI1698">
        <v>17.092134794074902</v>
      </c>
      <c r="BJ1698">
        <v>32.914461597435498</v>
      </c>
      <c r="BK1698">
        <v>43.1329783295038</v>
      </c>
      <c r="BL1698">
        <v>32.469697174495302</v>
      </c>
    </row>
    <row r="1699" spans="1:64" x14ac:dyDescent="0.25">
      <c r="A1699" s="15" t="str">
        <f t="shared" si="52"/>
        <v>Brokered Dep / Liab--39994</v>
      </c>
      <c r="B1699" s="15" t="str">
        <f t="shared" si="53"/>
        <v>Brokered Dep / Liab</v>
      </c>
      <c r="C1699">
        <v>19</v>
      </c>
      <c r="D1699" s="22">
        <v>39994</v>
      </c>
      <c r="E1699">
        <v>0</v>
      </c>
      <c r="F1699">
        <v>0</v>
      </c>
      <c r="G1699">
        <v>3.4650908927173698</v>
      </c>
      <c r="H1699">
        <v>3.30300640202486</v>
      </c>
      <c r="I1699">
        <v>0</v>
      </c>
      <c r="J1699">
        <v>0</v>
      </c>
      <c r="K1699">
        <v>5.1207983193277302</v>
      </c>
      <c r="L1699">
        <v>3.7134444784055001</v>
      </c>
      <c r="M1699">
        <v>0</v>
      </c>
      <c r="N1699">
        <v>0</v>
      </c>
      <c r="O1699">
        <v>6.1593906765312996</v>
      </c>
      <c r="P1699">
        <v>4.5010833457663804</v>
      </c>
      <c r="Q1699">
        <v>0</v>
      </c>
      <c r="R1699">
        <v>0</v>
      </c>
      <c r="S1699">
        <v>0.56538391391574006</v>
      </c>
      <c r="T1699">
        <v>2.8863991614025499</v>
      </c>
      <c r="U1699">
        <v>0</v>
      </c>
      <c r="V1699">
        <v>0</v>
      </c>
      <c r="W1699">
        <v>5.8954408721287104</v>
      </c>
      <c r="X1699">
        <v>4.1460807373949899</v>
      </c>
      <c r="Y1699">
        <v>0</v>
      </c>
      <c r="Z1699">
        <v>0</v>
      </c>
      <c r="AA1699">
        <v>2.4376027325398399</v>
      </c>
      <c r="AB1699">
        <v>2.6690385459388302</v>
      </c>
      <c r="AC1699">
        <v>0</v>
      </c>
      <c r="AD1699">
        <v>0</v>
      </c>
      <c r="AE1699">
        <v>2.6930014854145901</v>
      </c>
      <c r="AF1699">
        <v>2.45553462173058</v>
      </c>
      <c r="AG1699">
        <v>0</v>
      </c>
      <c r="AH1699">
        <v>0</v>
      </c>
      <c r="AI1699">
        <v>2.5431502130884298</v>
      </c>
      <c r="AJ1699">
        <v>3.8431257359801698</v>
      </c>
      <c r="AK1699">
        <v>0</v>
      </c>
      <c r="AL1699">
        <v>2.4415154407174402</v>
      </c>
      <c r="AM1699">
        <v>8.0870899676051593</v>
      </c>
      <c r="AN1699">
        <v>5.7229753282255702</v>
      </c>
      <c r="AO1699">
        <v>0</v>
      </c>
      <c r="AP1699">
        <v>0</v>
      </c>
      <c r="AQ1699">
        <v>2.1846115472245402</v>
      </c>
      <c r="AR1699">
        <v>2.1607234414188099</v>
      </c>
      <c r="AS1699">
        <v>0</v>
      </c>
      <c r="AT1699">
        <v>1.25957436722297</v>
      </c>
      <c r="AU1699">
        <v>8.9517595139954498</v>
      </c>
      <c r="AV1699">
        <v>5.5163918335207498</v>
      </c>
      <c r="AW1699">
        <v>0</v>
      </c>
      <c r="AX1699">
        <v>0</v>
      </c>
      <c r="AY1699">
        <v>1.83218984686796</v>
      </c>
      <c r="AZ1699">
        <v>2.16929936394133</v>
      </c>
      <c r="BA1699">
        <v>0</v>
      </c>
      <c r="BB1699">
        <v>0.26161592631748698</v>
      </c>
      <c r="BC1699">
        <v>7.2725893472776404</v>
      </c>
      <c r="BD1699">
        <v>5.2048028327285296</v>
      </c>
      <c r="BE1699">
        <v>0</v>
      </c>
      <c r="BF1699">
        <v>0</v>
      </c>
      <c r="BG1699">
        <v>4.4960339932437403</v>
      </c>
      <c r="BH1699">
        <v>4.03302544177716</v>
      </c>
      <c r="BI1699">
        <v>0</v>
      </c>
      <c r="BJ1699">
        <v>4.02393320803092</v>
      </c>
      <c r="BK1699">
        <v>13.0351127599991</v>
      </c>
      <c r="BL1699">
        <v>7.9653481198518001</v>
      </c>
    </row>
    <row r="1700" spans="1:64" x14ac:dyDescent="0.25">
      <c r="A1700" s="15" t="str">
        <f t="shared" si="52"/>
        <v>Liquid Assets / Assets--39994</v>
      </c>
      <c r="B1700" s="15" t="str">
        <f t="shared" si="53"/>
        <v>Liquid Assets / Assets</v>
      </c>
      <c r="C1700">
        <v>20</v>
      </c>
      <c r="D1700" s="22">
        <v>39994</v>
      </c>
      <c r="E1700">
        <v>9.2245681153588102</v>
      </c>
      <c r="F1700">
        <v>14.4452432568056</v>
      </c>
      <c r="G1700">
        <v>22.811026109443699</v>
      </c>
      <c r="H1700">
        <v>16.965992774978801</v>
      </c>
      <c r="I1700">
        <v>7.9027410817239998</v>
      </c>
      <c r="J1700">
        <v>14.302659368771801</v>
      </c>
      <c r="K1700">
        <v>23.7918005977556</v>
      </c>
      <c r="L1700">
        <v>17.311757023753401</v>
      </c>
      <c r="M1700">
        <v>9.0202769584318805</v>
      </c>
      <c r="N1700">
        <v>15.3575442759439</v>
      </c>
      <c r="O1700">
        <v>24.533252848762501</v>
      </c>
      <c r="P1700">
        <v>18.0909692418779</v>
      </c>
      <c r="Q1700">
        <v>18.1076114363862</v>
      </c>
      <c r="R1700">
        <v>24.990609167285101</v>
      </c>
      <c r="S1700">
        <v>29.617472698907999</v>
      </c>
      <c r="T1700">
        <v>25.790323446800699</v>
      </c>
      <c r="U1700">
        <v>7.9051896837232496</v>
      </c>
      <c r="V1700">
        <v>14.2087664624434</v>
      </c>
      <c r="W1700">
        <v>23.116090175504802</v>
      </c>
      <c r="X1700">
        <v>17.1277036009058</v>
      </c>
      <c r="Y1700">
        <v>8.3563777994157693</v>
      </c>
      <c r="Z1700">
        <v>14.813011523034501</v>
      </c>
      <c r="AA1700">
        <v>26.0665080506833</v>
      </c>
      <c r="AB1700">
        <v>17.639524055256999</v>
      </c>
      <c r="AC1700">
        <v>6.7805348248161099</v>
      </c>
      <c r="AD1700">
        <v>11.3208924496086</v>
      </c>
      <c r="AE1700">
        <v>23.403441009321501</v>
      </c>
      <c r="AF1700">
        <v>16.308416421987399</v>
      </c>
      <c r="AG1700">
        <v>6.6782839340955702</v>
      </c>
      <c r="AH1700">
        <v>13.3879012136508</v>
      </c>
      <c r="AI1700">
        <v>26.942288931550099</v>
      </c>
      <c r="AJ1700">
        <v>19.0525369176049</v>
      </c>
      <c r="AK1700">
        <v>9.2927236757204792</v>
      </c>
      <c r="AL1700">
        <v>15.7703696542311</v>
      </c>
      <c r="AM1700">
        <v>22.389059569200601</v>
      </c>
      <c r="AN1700">
        <v>16.2878363609396</v>
      </c>
      <c r="AO1700">
        <v>8.9002409721424893</v>
      </c>
      <c r="AP1700">
        <v>16.401127757200499</v>
      </c>
      <c r="AQ1700">
        <v>27.021480628252402</v>
      </c>
      <c r="AR1700">
        <v>19.615628130473699</v>
      </c>
      <c r="AS1700">
        <v>6.4992618240560196</v>
      </c>
      <c r="AT1700">
        <v>10.605379785797</v>
      </c>
      <c r="AU1700">
        <v>18.4707133016902</v>
      </c>
      <c r="AV1700">
        <v>13.546908430870101</v>
      </c>
      <c r="AW1700">
        <v>9.2974241717180295</v>
      </c>
      <c r="AX1700">
        <v>15.961084753028</v>
      </c>
      <c r="AY1700">
        <v>25.485485798194301</v>
      </c>
      <c r="AZ1700">
        <v>18.541919539871198</v>
      </c>
      <c r="BA1700">
        <v>6.60785567366871</v>
      </c>
      <c r="BB1700">
        <v>12.2798706573119</v>
      </c>
      <c r="BC1700">
        <v>22.841734421219599</v>
      </c>
      <c r="BD1700">
        <v>16.343414533990899</v>
      </c>
      <c r="BE1700">
        <v>10.038066947069</v>
      </c>
      <c r="BF1700">
        <v>17.2322555134418</v>
      </c>
      <c r="BG1700">
        <v>25.805919101070799</v>
      </c>
      <c r="BH1700">
        <v>19.891080041493002</v>
      </c>
      <c r="BI1700">
        <v>6.5610673124823302</v>
      </c>
      <c r="BJ1700">
        <v>11.910222331526301</v>
      </c>
      <c r="BK1700">
        <v>19.062943137282399</v>
      </c>
      <c r="BL1700">
        <v>14.509036707528001</v>
      </c>
    </row>
    <row r="1701" spans="1:64" x14ac:dyDescent="0.25">
      <c r="A1701" s="15" t="str">
        <f t="shared" si="52"/>
        <v>Net Loan Growth (last 4 qtrs)--39994</v>
      </c>
      <c r="B1701" s="15" t="str">
        <f t="shared" si="53"/>
        <v>Net Loan Growth (last 4 qtrs)</v>
      </c>
      <c r="C1701">
        <v>21</v>
      </c>
      <c r="D1701" s="22">
        <v>39994</v>
      </c>
      <c r="E1701">
        <v>-4.8875000000000002</v>
      </c>
      <c r="F1701">
        <v>2.58</v>
      </c>
      <c r="G1701">
        <v>7.88</v>
      </c>
      <c r="H1701">
        <v>2.30380952380952</v>
      </c>
      <c r="I1701">
        <v>-2.69</v>
      </c>
      <c r="J1701">
        <v>3</v>
      </c>
      <c r="K1701">
        <v>8.8699999999999992</v>
      </c>
      <c r="L1701">
        <v>3.8412867132867099</v>
      </c>
      <c r="M1701">
        <v>-2.3125</v>
      </c>
      <c r="N1701">
        <v>3.99</v>
      </c>
      <c r="O1701">
        <v>11.66</v>
      </c>
      <c r="P1701">
        <v>8.7550695060633004</v>
      </c>
      <c r="Q1701">
        <v>-3.84</v>
      </c>
      <c r="R1701">
        <v>1.75</v>
      </c>
      <c r="S1701">
        <v>3.63</v>
      </c>
      <c r="T1701">
        <v>0.99666666666666703</v>
      </c>
      <c r="U1701">
        <v>-4.3650000000000002</v>
      </c>
      <c r="V1701">
        <v>1.5549999999999999</v>
      </c>
      <c r="W1701">
        <v>7.29</v>
      </c>
      <c r="X1701">
        <v>1.95763959390863</v>
      </c>
      <c r="Y1701">
        <v>-1.9</v>
      </c>
      <c r="Z1701">
        <v>2.54</v>
      </c>
      <c r="AA1701">
        <v>6.72</v>
      </c>
      <c r="AB1701">
        <v>6.2794520547945201</v>
      </c>
      <c r="AC1701">
        <v>0.62</v>
      </c>
      <c r="AD1701">
        <v>6.1</v>
      </c>
      <c r="AE1701">
        <v>11.0175</v>
      </c>
      <c r="AF1701">
        <v>13.309565217391301</v>
      </c>
      <c r="AG1701">
        <v>-1.08</v>
      </c>
      <c r="AH1701">
        <v>8.0250000000000004</v>
      </c>
      <c r="AI1701">
        <v>14.7575</v>
      </c>
      <c r="AJ1701">
        <v>9.9323170731707293</v>
      </c>
      <c r="AK1701">
        <v>-3.3849999999999998</v>
      </c>
      <c r="AL1701">
        <v>3.38</v>
      </c>
      <c r="AM1701">
        <v>7.4375</v>
      </c>
      <c r="AN1701">
        <v>4.1275862068965496</v>
      </c>
      <c r="AO1701">
        <v>-1.675</v>
      </c>
      <c r="AP1701">
        <v>4.4400000000000004</v>
      </c>
      <c r="AQ1701">
        <v>9.8949999999999996</v>
      </c>
      <c r="AR1701">
        <v>4.53514018691589</v>
      </c>
      <c r="AS1701">
        <v>-2.2749999999999999</v>
      </c>
      <c r="AT1701">
        <v>3.3149999999999999</v>
      </c>
      <c r="AU1701">
        <v>10.3675</v>
      </c>
      <c r="AV1701">
        <v>4.1148717948717897</v>
      </c>
      <c r="AW1701">
        <v>-4.7</v>
      </c>
      <c r="AX1701">
        <v>0.88500000000000001</v>
      </c>
      <c r="AY1701">
        <v>5.9675000000000002</v>
      </c>
      <c r="AZ1701">
        <v>2.3600625000000002</v>
      </c>
      <c r="BA1701">
        <v>-2.9649999999999999</v>
      </c>
      <c r="BB1701">
        <v>3.0350000000000001</v>
      </c>
      <c r="BC1701">
        <v>10.422499999999999</v>
      </c>
      <c r="BD1701">
        <v>5.03714285714286</v>
      </c>
      <c r="BE1701">
        <v>-3.4824999999999999</v>
      </c>
      <c r="BF1701">
        <v>2.46</v>
      </c>
      <c r="BG1701">
        <v>12.055</v>
      </c>
      <c r="BH1701">
        <v>14.664999999999999</v>
      </c>
      <c r="BI1701">
        <v>-6.0324999999999998</v>
      </c>
      <c r="BJ1701">
        <v>0.26500000000000001</v>
      </c>
      <c r="BK1701">
        <v>10.074999999999999</v>
      </c>
      <c r="BL1701">
        <v>2.9380172413793102</v>
      </c>
    </row>
    <row r="1702" spans="1:64" x14ac:dyDescent="0.25">
      <c r="A1702" s="15" t="str">
        <f t="shared" si="52"/>
        <v>Banks w/ Loan Growth (last 4 qtrs)--39994</v>
      </c>
      <c r="B1702" s="15" t="str">
        <f t="shared" si="53"/>
        <v>Banks w/ Loan Growth (last 4 qtrs)</v>
      </c>
      <c r="C1702">
        <v>22</v>
      </c>
      <c r="D1702" s="22">
        <v>39994</v>
      </c>
      <c r="F1702">
        <v>60.714285714285701</v>
      </c>
      <c r="J1702">
        <v>63.786008230452701</v>
      </c>
      <c r="N1702">
        <v>65.699170717758093</v>
      </c>
      <c r="R1702">
        <v>61.904761904761898</v>
      </c>
      <c r="V1702">
        <v>58.457711442786099</v>
      </c>
      <c r="Z1702">
        <v>63.013698630137</v>
      </c>
      <c r="AD1702">
        <v>79.347826086956502</v>
      </c>
      <c r="AH1702">
        <v>74.390243902438996</v>
      </c>
      <c r="AI1702"/>
      <c r="AK1702"/>
      <c r="AL1702">
        <v>62.068965517241402</v>
      </c>
      <c r="AP1702">
        <v>72.477064220183493</v>
      </c>
      <c r="AT1702">
        <v>64.465408805031402</v>
      </c>
      <c r="AX1702">
        <v>52.469135802469097</v>
      </c>
      <c r="BB1702">
        <v>60</v>
      </c>
      <c r="BF1702">
        <v>61.764705882352899</v>
      </c>
      <c r="BJ1702">
        <v>50.847457627118601</v>
      </c>
    </row>
    <row r="1703" spans="1:64" x14ac:dyDescent="0.25">
      <c r="A1703" s="15" t="str">
        <f t="shared" si="52"/>
        <v>Equity / Assets--40086</v>
      </c>
      <c r="B1703" s="15" t="str">
        <f t="shared" si="53"/>
        <v>Equity / Assets</v>
      </c>
      <c r="C1703">
        <v>1</v>
      </c>
      <c r="D1703" s="22">
        <v>40086</v>
      </c>
      <c r="E1703">
        <v>9.4839070087232997</v>
      </c>
      <c r="F1703">
        <v>10.6325297038605</v>
      </c>
      <c r="G1703">
        <v>12.2603362108133</v>
      </c>
      <c r="H1703">
        <v>11.3054538320878</v>
      </c>
      <c r="I1703">
        <v>8.7331653402429108</v>
      </c>
      <c r="J1703">
        <v>10.0890090075671</v>
      </c>
      <c r="K1703">
        <v>12.035511124656701</v>
      </c>
      <c r="L1703">
        <v>10.686447169119299</v>
      </c>
      <c r="M1703">
        <v>8.6448195248960094</v>
      </c>
      <c r="N1703">
        <v>10.021384687370899</v>
      </c>
      <c r="O1703">
        <v>12.214092212685101</v>
      </c>
      <c r="P1703">
        <v>10.8613333624793</v>
      </c>
      <c r="Q1703">
        <v>9.6031869212064809</v>
      </c>
      <c r="R1703">
        <v>10.583434698965601</v>
      </c>
      <c r="S1703">
        <v>11.965204262565599</v>
      </c>
      <c r="T1703">
        <v>11.5525589029122</v>
      </c>
      <c r="U1703">
        <v>8.4926114370907708</v>
      </c>
      <c r="V1703">
        <v>10.038090796222701</v>
      </c>
      <c r="W1703">
        <v>11.980847758828601</v>
      </c>
      <c r="X1703">
        <v>10.469646594053099</v>
      </c>
      <c r="Y1703">
        <v>9.3309476110630101</v>
      </c>
      <c r="Z1703">
        <v>10.5063328395256</v>
      </c>
      <c r="AA1703">
        <v>11.9456359244735</v>
      </c>
      <c r="AB1703">
        <v>11.2127177962837</v>
      </c>
      <c r="AC1703">
        <v>8.6563609205929204</v>
      </c>
      <c r="AD1703">
        <v>9.4683439676572405</v>
      </c>
      <c r="AE1703">
        <v>11.0070293805059</v>
      </c>
      <c r="AF1703">
        <v>10.074603896841699</v>
      </c>
      <c r="AG1703">
        <v>9.3424675499466794</v>
      </c>
      <c r="AH1703">
        <v>10.8904633281571</v>
      </c>
      <c r="AI1703">
        <v>13.5897124591376</v>
      </c>
      <c r="AJ1703">
        <v>12.246757051139999</v>
      </c>
      <c r="AK1703">
        <v>8.8500152758294508</v>
      </c>
      <c r="AL1703">
        <v>10.045548055161699</v>
      </c>
      <c r="AM1703">
        <v>12.0219356141403</v>
      </c>
      <c r="AN1703">
        <v>11.062402222082699</v>
      </c>
      <c r="AO1703">
        <v>8.81315864058808</v>
      </c>
      <c r="AP1703">
        <v>10.388986749959599</v>
      </c>
      <c r="AQ1703">
        <v>12.1977613863704</v>
      </c>
      <c r="AR1703">
        <v>10.904743847852099</v>
      </c>
      <c r="AS1703">
        <v>8.4711440791030803</v>
      </c>
      <c r="AT1703">
        <v>9.44478908188586</v>
      </c>
      <c r="AU1703">
        <v>10.999988210520099</v>
      </c>
      <c r="AV1703">
        <v>10.003993476928899</v>
      </c>
      <c r="AW1703">
        <v>8.84024714582252</v>
      </c>
      <c r="AX1703">
        <v>10.5026312470621</v>
      </c>
      <c r="AY1703">
        <v>12.195914829062099</v>
      </c>
      <c r="AZ1703">
        <v>10.9597013693477</v>
      </c>
      <c r="BA1703">
        <v>8.7912083943925197</v>
      </c>
      <c r="BB1703">
        <v>9.9028533063479394</v>
      </c>
      <c r="BC1703">
        <v>11.8935494275616</v>
      </c>
      <c r="BD1703">
        <v>10.596059171016901</v>
      </c>
      <c r="BE1703">
        <v>9.1974931920092704</v>
      </c>
      <c r="BF1703">
        <v>11.577646574213899</v>
      </c>
      <c r="BG1703">
        <v>13.774179961215101</v>
      </c>
      <c r="BH1703">
        <v>12.8032229285678</v>
      </c>
      <c r="BI1703">
        <v>8.2769011609330292</v>
      </c>
      <c r="BJ1703">
        <v>9.5785583879135299</v>
      </c>
      <c r="BK1703">
        <v>11.630133512597601</v>
      </c>
      <c r="BL1703">
        <v>10.135882710960299</v>
      </c>
    </row>
    <row r="1704" spans="1:64" x14ac:dyDescent="0.25">
      <c r="A1704" s="15" t="str">
        <f t="shared" si="52"/>
        <v>Total Risk Based Capital Ratio--40086</v>
      </c>
      <c r="B1704" s="15" t="str">
        <f t="shared" si="53"/>
        <v>Total Risk Based Capital Ratio</v>
      </c>
      <c r="C1704">
        <v>2</v>
      </c>
      <c r="D1704" s="22">
        <v>40086</v>
      </c>
      <c r="E1704">
        <v>12.71</v>
      </c>
      <c r="F1704">
        <v>14.77</v>
      </c>
      <c r="G1704">
        <v>16.93</v>
      </c>
      <c r="H1704">
        <v>15.6944444444444</v>
      </c>
      <c r="I1704">
        <v>11.6975</v>
      </c>
      <c r="J1704">
        <v>13.53</v>
      </c>
      <c r="K1704">
        <v>17.197500000000002</v>
      </c>
      <c r="L1704">
        <v>15.2064872521246</v>
      </c>
      <c r="M1704">
        <v>11.98</v>
      </c>
      <c r="N1704">
        <v>14.12</v>
      </c>
      <c r="O1704">
        <v>18.190000000000001</v>
      </c>
      <c r="P1704">
        <v>16.286312758417001</v>
      </c>
      <c r="Q1704">
        <v>14.95</v>
      </c>
      <c r="R1704">
        <v>17.260000000000002</v>
      </c>
      <c r="S1704">
        <v>19.43</v>
      </c>
      <c r="T1704">
        <v>18.320476190476199</v>
      </c>
      <c r="U1704">
        <v>11.585000000000001</v>
      </c>
      <c r="V1704">
        <v>13.065</v>
      </c>
      <c r="W1704">
        <v>16.96</v>
      </c>
      <c r="X1704">
        <v>14.852193877551001</v>
      </c>
      <c r="Y1704">
        <v>13.03</v>
      </c>
      <c r="Z1704">
        <v>14.79</v>
      </c>
      <c r="AA1704">
        <v>16.52</v>
      </c>
      <c r="AB1704">
        <v>15.7540845070423</v>
      </c>
      <c r="AC1704">
        <v>11.3775</v>
      </c>
      <c r="AD1704">
        <v>12.51</v>
      </c>
      <c r="AE1704">
        <v>15.175000000000001</v>
      </c>
      <c r="AF1704">
        <v>14.421847826086999</v>
      </c>
      <c r="AG1704">
        <v>12.005000000000001</v>
      </c>
      <c r="AH1704">
        <v>14.69</v>
      </c>
      <c r="AI1704">
        <v>19.43</v>
      </c>
      <c r="AJ1704">
        <v>17.6296202531646</v>
      </c>
      <c r="AK1704">
        <v>12.625</v>
      </c>
      <c r="AL1704">
        <v>14.135</v>
      </c>
      <c r="AM1704">
        <v>17.875</v>
      </c>
      <c r="AN1704">
        <v>15.9020689655172</v>
      </c>
      <c r="AO1704">
        <v>11.965</v>
      </c>
      <c r="AP1704">
        <v>14.02</v>
      </c>
      <c r="AQ1704">
        <v>17.88</v>
      </c>
      <c r="AR1704">
        <v>15.895740740740701</v>
      </c>
      <c r="AS1704">
        <v>11.234999999999999</v>
      </c>
      <c r="AT1704">
        <v>12.25</v>
      </c>
      <c r="AU1704">
        <v>14.175000000000001</v>
      </c>
      <c r="AV1704">
        <v>13.309186440677999</v>
      </c>
      <c r="AW1704">
        <v>12.76</v>
      </c>
      <c r="AX1704">
        <v>15.11</v>
      </c>
      <c r="AY1704">
        <v>19.350000000000001</v>
      </c>
      <c r="AZ1704">
        <v>16.8096319018405</v>
      </c>
      <c r="BA1704">
        <v>11.69</v>
      </c>
      <c r="BB1704">
        <v>13.28</v>
      </c>
      <c r="BC1704">
        <v>15.6075</v>
      </c>
      <c r="BD1704">
        <v>14.6715909090909</v>
      </c>
      <c r="BE1704">
        <v>12.91</v>
      </c>
      <c r="BF1704">
        <v>15.48</v>
      </c>
      <c r="BG1704">
        <v>21.074999999999999</v>
      </c>
      <c r="BH1704">
        <v>18.418888888888901</v>
      </c>
      <c r="BI1704">
        <v>11.272500000000001</v>
      </c>
      <c r="BJ1704">
        <v>12.37</v>
      </c>
      <c r="BK1704">
        <v>15.032500000000001</v>
      </c>
      <c r="BL1704">
        <v>13.679375</v>
      </c>
    </row>
    <row r="1705" spans="1:64" x14ac:dyDescent="0.25">
      <c r="A1705" s="15" t="str">
        <f t="shared" si="52"/>
        <v>Tier 1 Leverage Ratio--40086</v>
      </c>
      <c r="B1705" s="15" t="str">
        <f t="shared" si="53"/>
        <v>Tier 1 Leverage Ratio</v>
      </c>
      <c r="C1705">
        <v>3</v>
      </c>
      <c r="D1705" s="22">
        <v>40086</v>
      </c>
      <c r="E1705">
        <v>8.7200000000000006</v>
      </c>
      <c r="F1705">
        <v>9.83</v>
      </c>
      <c r="G1705">
        <v>11.43</v>
      </c>
      <c r="H1705">
        <v>10.507654320987699</v>
      </c>
      <c r="I1705">
        <v>8.3074999999999992</v>
      </c>
      <c r="J1705">
        <v>9.3350000000000009</v>
      </c>
      <c r="K1705">
        <v>11.2225</v>
      </c>
      <c r="L1705">
        <v>10.068456090651599</v>
      </c>
      <c r="M1705">
        <v>8.17</v>
      </c>
      <c r="N1705">
        <v>9.35</v>
      </c>
      <c r="O1705">
        <v>11.37</v>
      </c>
      <c r="P1705">
        <v>10.257318369757799</v>
      </c>
      <c r="Q1705">
        <v>9.27</v>
      </c>
      <c r="R1705">
        <v>10.72</v>
      </c>
      <c r="S1705">
        <v>11.64</v>
      </c>
      <c r="T1705">
        <v>11.329523809523799</v>
      </c>
      <c r="U1705">
        <v>8.1524999999999999</v>
      </c>
      <c r="V1705">
        <v>9.2100000000000009</v>
      </c>
      <c r="W1705">
        <v>11.095000000000001</v>
      </c>
      <c r="X1705">
        <v>9.8249744897959204</v>
      </c>
      <c r="Y1705">
        <v>8.9450000000000003</v>
      </c>
      <c r="Z1705">
        <v>9.8800000000000008</v>
      </c>
      <c r="AA1705">
        <v>11.5</v>
      </c>
      <c r="AB1705">
        <v>10.661408450704201</v>
      </c>
      <c r="AC1705">
        <v>8.0749999999999993</v>
      </c>
      <c r="AD1705">
        <v>8.89</v>
      </c>
      <c r="AE1705">
        <v>10.1225</v>
      </c>
      <c r="AF1705">
        <v>9.4867391304347795</v>
      </c>
      <c r="AG1705">
        <v>8.81</v>
      </c>
      <c r="AH1705">
        <v>10.06</v>
      </c>
      <c r="AI1705">
        <v>12.765000000000001</v>
      </c>
      <c r="AJ1705">
        <v>11.653291139240499</v>
      </c>
      <c r="AK1705">
        <v>8.3475000000000001</v>
      </c>
      <c r="AL1705">
        <v>9.23</v>
      </c>
      <c r="AM1705">
        <v>11.31</v>
      </c>
      <c r="AN1705">
        <v>10.3784482758621</v>
      </c>
      <c r="AO1705">
        <v>8.3949999999999996</v>
      </c>
      <c r="AP1705">
        <v>9.6300000000000008</v>
      </c>
      <c r="AQ1705">
        <v>11.467499999999999</v>
      </c>
      <c r="AR1705">
        <v>10.333209876543201</v>
      </c>
      <c r="AS1705">
        <v>8.0549999999999997</v>
      </c>
      <c r="AT1705">
        <v>8.76</v>
      </c>
      <c r="AU1705">
        <v>10.115</v>
      </c>
      <c r="AV1705">
        <v>9.3051864406779696</v>
      </c>
      <c r="AW1705">
        <v>8.5</v>
      </c>
      <c r="AX1705">
        <v>9.83</v>
      </c>
      <c r="AY1705">
        <v>11.34</v>
      </c>
      <c r="AZ1705">
        <v>10.317668711656401</v>
      </c>
      <c r="BA1705">
        <v>8.42</v>
      </c>
      <c r="BB1705">
        <v>9.625</v>
      </c>
      <c r="BC1705">
        <v>11.022500000000001</v>
      </c>
      <c r="BD1705">
        <v>10.204090909090899</v>
      </c>
      <c r="BE1705">
        <v>8.7799999999999994</v>
      </c>
      <c r="BF1705">
        <v>10.49</v>
      </c>
      <c r="BG1705">
        <v>13.53</v>
      </c>
      <c r="BH1705">
        <v>12.3996825396825</v>
      </c>
      <c r="BI1705">
        <v>8.1274999999999995</v>
      </c>
      <c r="BJ1705">
        <v>9.11</v>
      </c>
      <c r="BK1705">
        <v>10.487500000000001</v>
      </c>
      <c r="BL1705">
        <v>9.49553571428571</v>
      </c>
    </row>
    <row r="1706" spans="1:64" x14ac:dyDescent="0.25">
      <c r="A1706" s="15" t="str">
        <f t="shared" si="52"/>
        <v>ALLL / Nonaccrual Loans--40086</v>
      </c>
      <c r="B1706" s="15" t="str">
        <f t="shared" si="53"/>
        <v>ALLL / Nonaccrual Loans</v>
      </c>
      <c r="C1706">
        <v>4</v>
      </c>
      <c r="D1706" s="22">
        <v>40086</v>
      </c>
      <c r="E1706">
        <v>58.203329339914397</v>
      </c>
      <c r="F1706">
        <v>84.820304994780003</v>
      </c>
      <c r="G1706">
        <v>265.44180726336901</v>
      </c>
      <c r="H1706">
        <v>350.12316092918701</v>
      </c>
      <c r="I1706">
        <v>47.227888355256603</v>
      </c>
      <c r="J1706">
        <v>79.726285712986297</v>
      </c>
      <c r="K1706">
        <v>170.150133224021</v>
      </c>
      <c r="L1706">
        <v>335.16335297112698</v>
      </c>
      <c r="M1706">
        <v>48.3079182843423</v>
      </c>
      <c r="N1706">
        <v>87.333877478162194</v>
      </c>
      <c r="O1706">
        <v>199.034381722424</v>
      </c>
      <c r="P1706">
        <v>286.39830099652801</v>
      </c>
      <c r="Q1706">
        <v>88.783705099769804</v>
      </c>
      <c r="R1706">
        <v>130.827289987239</v>
      </c>
      <c r="S1706">
        <v>168.74676930982901</v>
      </c>
      <c r="T1706">
        <v>142.61966634517299</v>
      </c>
      <c r="U1706">
        <v>43.103641839419303</v>
      </c>
      <c r="V1706">
        <v>72.665781237194395</v>
      </c>
      <c r="W1706">
        <v>130.146769109535</v>
      </c>
      <c r="X1706">
        <v>199.80782301442801</v>
      </c>
      <c r="Y1706">
        <v>48.849563617252898</v>
      </c>
      <c r="Z1706">
        <v>77.893483626634506</v>
      </c>
      <c r="AA1706">
        <v>321.45687936191399</v>
      </c>
      <c r="AB1706">
        <v>1084.5943763861901</v>
      </c>
      <c r="AC1706">
        <v>73.080732623518699</v>
      </c>
      <c r="AD1706">
        <v>121.27958283192901</v>
      </c>
      <c r="AE1706">
        <v>347.06280221045398</v>
      </c>
      <c r="AF1706">
        <v>606.46090981944303</v>
      </c>
      <c r="AG1706">
        <v>66.145901000389799</v>
      </c>
      <c r="AH1706">
        <v>158.50025680534199</v>
      </c>
      <c r="AI1706">
        <v>405.53268142048398</v>
      </c>
      <c r="AJ1706">
        <v>1286.87051637747</v>
      </c>
      <c r="AK1706">
        <v>36.875297091386997</v>
      </c>
      <c r="AL1706">
        <v>59.945077127102699</v>
      </c>
      <c r="AM1706">
        <v>84.364808159704197</v>
      </c>
      <c r="AN1706">
        <v>135.697881338721</v>
      </c>
      <c r="AO1706">
        <v>57.3825503355705</v>
      </c>
      <c r="AP1706">
        <v>103.846153846154</v>
      </c>
      <c r="AQ1706">
        <v>357.55813953488399</v>
      </c>
      <c r="AR1706">
        <v>746.61963626522299</v>
      </c>
      <c r="AS1706">
        <v>41.763049807902199</v>
      </c>
      <c r="AT1706">
        <v>68.666178137875704</v>
      </c>
      <c r="AU1706">
        <v>124.80555467793199</v>
      </c>
      <c r="AV1706">
        <v>222.97853132700601</v>
      </c>
      <c r="AW1706">
        <v>53.7964017273042</v>
      </c>
      <c r="AX1706">
        <v>88.371166865790499</v>
      </c>
      <c r="AY1706">
        <v>156.755026251761</v>
      </c>
      <c r="AZ1706">
        <v>230.98366940887001</v>
      </c>
      <c r="BA1706">
        <v>47.850506777070997</v>
      </c>
      <c r="BB1706">
        <v>65.384615384615401</v>
      </c>
      <c r="BC1706">
        <v>139.914377438607</v>
      </c>
      <c r="BD1706">
        <v>388.99512164229498</v>
      </c>
      <c r="BE1706">
        <v>40.8173617238267</v>
      </c>
      <c r="BF1706">
        <v>87.160584046196405</v>
      </c>
      <c r="BG1706">
        <v>162.98924603474501</v>
      </c>
      <c r="BH1706">
        <v>607.56097020355901</v>
      </c>
      <c r="BI1706">
        <v>35.183032437292098</v>
      </c>
      <c r="BJ1706">
        <v>54.716318285613902</v>
      </c>
      <c r="BK1706">
        <v>101.594273493638</v>
      </c>
      <c r="BL1706">
        <v>81.674408769549302</v>
      </c>
    </row>
    <row r="1707" spans="1:64" x14ac:dyDescent="0.25">
      <c r="A1707" s="15" t="str">
        <f t="shared" si="52"/>
        <v>[NCL + OREO] / [Total Loans + OREO]--40086</v>
      </c>
      <c r="B1707" s="15" t="str">
        <f t="shared" si="53"/>
        <v>[NCL + OREO] / [Total Loans + OREO]</v>
      </c>
      <c r="C1707">
        <v>5</v>
      </c>
      <c r="D1707" s="22">
        <v>40086</v>
      </c>
      <c r="E1707">
        <v>1.3326507182971901</v>
      </c>
      <c r="F1707">
        <v>2.7689977610957501</v>
      </c>
      <c r="G1707">
        <v>4.8416059630696298</v>
      </c>
      <c r="H1707">
        <v>3.6224925128207301</v>
      </c>
      <c r="I1707">
        <v>1.2474649330086001</v>
      </c>
      <c r="J1707">
        <v>2.7809410667907599</v>
      </c>
      <c r="K1707">
        <v>5.4393710295391697</v>
      </c>
      <c r="L1707">
        <v>3.83964628909178</v>
      </c>
      <c r="M1707">
        <v>0.93380543878053401</v>
      </c>
      <c r="N1707">
        <v>2.3855000609582602</v>
      </c>
      <c r="O1707">
        <v>4.8885956906904102</v>
      </c>
      <c r="P1707">
        <v>3.6189755023688899</v>
      </c>
      <c r="Q1707">
        <v>2.12044823860868</v>
      </c>
      <c r="R1707">
        <v>2.5645897901282302</v>
      </c>
      <c r="S1707">
        <v>4.2169432359244903</v>
      </c>
      <c r="T1707">
        <v>3.6137947955871401</v>
      </c>
      <c r="U1707">
        <v>1.61868965130359</v>
      </c>
      <c r="V1707">
        <v>3.3869670946605801</v>
      </c>
      <c r="W1707">
        <v>6.4114400461738201</v>
      </c>
      <c r="X1707">
        <v>4.5785219668352504</v>
      </c>
      <c r="Y1707">
        <v>1.1044964905482899</v>
      </c>
      <c r="Z1707">
        <v>2.89158213674088</v>
      </c>
      <c r="AA1707">
        <v>5.8685553942342299</v>
      </c>
      <c r="AB1707">
        <v>3.9668069565179298</v>
      </c>
      <c r="AC1707">
        <v>0.58742043411423595</v>
      </c>
      <c r="AD1707">
        <v>1.5490236864184399</v>
      </c>
      <c r="AE1707">
        <v>2.77241932663431</v>
      </c>
      <c r="AF1707">
        <v>1.99033247950134</v>
      </c>
      <c r="AG1707">
        <v>0.24172425029915401</v>
      </c>
      <c r="AH1707">
        <v>1.1151458870837001</v>
      </c>
      <c r="AI1707">
        <v>3.1784829205203602</v>
      </c>
      <c r="AJ1707">
        <v>2.2305411967128599</v>
      </c>
      <c r="AK1707">
        <v>2.00985563359019</v>
      </c>
      <c r="AL1707">
        <v>3.86524455801514</v>
      </c>
      <c r="AM1707">
        <v>6.1777716377897196</v>
      </c>
      <c r="AN1707">
        <v>4.6380182756187702</v>
      </c>
      <c r="AO1707">
        <v>0.60068156644144399</v>
      </c>
      <c r="AP1707">
        <v>1.7211585287815701</v>
      </c>
      <c r="AQ1707">
        <v>3.6775923048064199</v>
      </c>
      <c r="AR1707">
        <v>2.4877380653860901</v>
      </c>
      <c r="AS1707">
        <v>1.5631769849356101</v>
      </c>
      <c r="AT1707">
        <v>3.4400274997656299</v>
      </c>
      <c r="AU1707">
        <v>6.6780720661266502</v>
      </c>
      <c r="AV1707">
        <v>4.7155947376220197</v>
      </c>
      <c r="AW1707">
        <v>1.5139772223043899</v>
      </c>
      <c r="AX1707">
        <v>2.7173520271735199</v>
      </c>
      <c r="AY1707">
        <v>4.74095420082599</v>
      </c>
      <c r="AZ1707">
        <v>3.5232128819479702</v>
      </c>
      <c r="BA1707">
        <v>1.64994267650925</v>
      </c>
      <c r="BB1707">
        <v>3.3078368505219502</v>
      </c>
      <c r="BC1707">
        <v>6.2305959319587103</v>
      </c>
      <c r="BD1707">
        <v>4.7107142696465196</v>
      </c>
      <c r="BE1707">
        <v>1.7873716170204199</v>
      </c>
      <c r="BF1707">
        <v>4.1167790258949699</v>
      </c>
      <c r="BG1707">
        <v>6.26797320720115</v>
      </c>
      <c r="BH1707">
        <v>4.9028924690369902</v>
      </c>
      <c r="BI1707">
        <v>3.24950147372402</v>
      </c>
      <c r="BJ1707">
        <v>5.8706851640482496</v>
      </c>
      <c r="BK1707">
        <v>9.6592896544516993</v>
      </c>
      <c r="BL1707">
        <v>7.1177578074905004</v>
      </c>
    </row>
    <row r="1708" spans="1:64" x14ac:dyDescent="0.25">
      <c r="A1708" s="15" t="str">
        <f t="shared" si="52"/>
        <v>[Noncurrent + Delinquent Loans] / [Capital + ALLL]--40086</v>
      </c>
      <c r="B1708" s="15" t="str">
        <f t="shared" si="53"/>
        <v>[Noncurrent + Delinquent Loans] / [Capital + ALLL]</v>
      </c>
      <c r="C1708">
        <v>6</v>
      </c>
      <c r="D1708" s="22">
        <v>40086</v>
      </c>
      <c r="E1708">
        <v>10.011248593925799</v>
      </c>
      <c r="F1708">
        <v>16.649383569535701</v>
      </c>
      <c r="G1708">
        <v>29.559289018748501</v>
      </c>
      <c r="H1708">
        <v>21.019090844482701</v>
      </c>
      <c r="I1708">
        <v>8.8748217601618595</v>
      </c>
      <c r="J1708">
        <v>20.005306044863101</v>
      </c>
      <c r="K1708">
        <v>35.194230211745896</v>
      </c>
      <c r="L1708">
        <v>25.1400261227278</v>
      </c>
      <c r="M1708">
        <v>7.9777083399342796</v>
      </c>
      <c r="N1708">
        <v>18.436104707344601</v>
      </c>
      <c r="O1708">
        <v>33.864752478956703</v>
      </c>
      <c r="P1708">
        <v>26.373984261757801</v>
      </c>
      <c r="Q1708">
        <v>11.744547174526099</v>
      </c>
      <c r="R1708">
        <v>22.325393621316099</v>
      </c>
      <c r="S1708">
        <v>27.8144409937888</v>
      </c>
      <c r="T1708">
        <v>20.958806323251601</v>
      </c>
      <c r="U1708">
        <v>12.106630566174299</v>
      </c>
      <c r="V1708">
        <v>23.640240999316099</v>
      </c>
      <c r="W1708">
        <v>40.480160980327902</v>
      </c>
      <c r="X1708">
        <v>30.1379991542378</v>
      </c>
      <c r="Y1708">
        <v>7.5402984778924402</v>
      </c>
      <c r="Z1708">
        <v>19.610182975338098</v>
      </c>
      <c r="AA1708">
        <v>38.950760049706197</v>
      </c>
      <c r="AB1708">
        <v>25.8005587207284</v>
      </c>
      <c r="AC1708">
        <v>5.2328038190666</v>
      </c>
      <c r="AD1708">
        <v>11.5196891176801</v>
      </c>
      <c r="AE1708">
        <v>22.7338654086386</v>
      </c>
      <c r="AF1708">
        <v>15.4414074480592</v>
      </c>
      <c r="AG1708">
        <v>3.0106310877253799</v>
      </c>
      <c r="AH1708">
        <v>7.2784114500647199</v>
      </c>
      <c r="AI1708">
        <v>19.138156300641199</v>
      </c>
      <c r="AJ1708">
        <v>13.544433294439701</v>
      </c>
      <c r="AK1708">
        <v>17.8386861273408</v>
      </c>
      <c r="AL1708">
        <v>25.272697563506298</v>
      </c>
      <c r="AM1708">
        <v>38.056774785826001</v>
      </c>
      <c r="AN1708">
        <v>30.333176359332501</v>
      </c>
      <c r="AO1708">
        <v>5.4613803395004998</v>
      </c>
      <c r="AP1708">
        <v>13.294075723291099</v>
      </c>
      <c r="AQ1708">
        <v>26.484440836578599</v>
      </c>
      <c r="AR1708">
        <v>17.590126374531302</v>
      </c>
      <c r="AS1708">
        <v>12.917710428147</v>
      </c>
      <c r="AT1708">
        <v>26.2251326774464</v>
      </c>
      <c r="AU1708">
        <v>45.188437529667397</v>
      </c>
      <c r="AV1708">
        <v>33.840263308208698</v>
      </c>
      <c r="AW1708">
        <v>13.051516934196201</v>
      </c>
      <c r="AX1708">
        <v>23.039957869791301</v>
      </c>
      <c r="AY1708">
        <v>35.460212687935503</v>
      </c>
      <c r="AZ1708">
        <v>25.651207450067599</v>
      </c>
      <c r="BA1708">
        <v>11.5269769991001</v>
      </c>
      <c r="BB1708">
        <v>24.449430586038801</v>
      </c>
      <c r="BC1708">
        <v>38.226312943655699</v>
      </c>
      <c r="BD1708">
        <v>28.701604833304401</v>
      </c>
      <c r="BE1708">
        <v>10.356826379106201</v>
      </c>
      <c r="BF1708">
        <v>18.882796435915001</v>
      </c>
      <c r="BG1708">
        <v>30.9869400350502</v>
      </c>
      <c r="BH1708">
        <v>22.583042665052201</v>
      </c>
      <c r="BI1708">
        <v>18.7291701546668</v>
      </c>
      <c r="BJ1708">
        <v>30.990007015744499</v>
      </c>
      <c r="BK1708">
        <v>50.299420636931202</v>
      </c>
      <c r="BL1708">
        <v>39.913199738748503</v>
      </c>
    </row>
    <row r="1709" spans="1:64" x14ac:dyDescent="0.25">
      <c r="A1709" s="15" t="str">
        <f t="shared" si="52"/>
        <v xml:space="preserve">  Ag [NCL+DQ] / [Capital + ALLL]--40086</v>
      </c>
      <c r="B1709" s="15" t="str">
        <f t="shared" si="53"/>
        <v xml:space="preserve">  Ag [NCL+DQ] / [Capital + ALLL]</v>
      </c>
      <c r="C1709">
        <v>7</v>
      </c>
      <c r="D1709" s="22">
        <v>40086</v>
      </c>
      <c r="E1709">
        <v>0</v>
      </c>
      <c r="F1709">
        <v>0.27245636441038701</v>
      </c>
      <c r="G1709">
        <v>1.3322971022537999</v>
      </c>
      <c r="H1709">
        <v>1.83326951386935</v>
      </c>
      <c r="I1709">
        <v>0</v>
      </c>
      <c r="J1709">
        <v>0</v>
      </c>
      <c r="K1709">
        <v>1.8856686645971299</v>
      </c>
      <c r="L1709">
        <v>1.6002828211295099</v>
      </c>
      <c r="M1709">
        <v>0</v>
      </c>
      <c r="N1709">
        <v>0</v>
      </c>
      <c r="O1709">
        <v>0.68185832280178504</v>
      </c>
      <c r="P1709">
        <v>0.93708129956130604</v>
      </c>
      <c r="Q1709">
        <v>0</v>
      </c>
      <c r="R1709">
        <v>0</v>
      </c>
      <c r="S1709">
        <v>0</v>
      </c>
      <c r="T1709">
        <v>0</v>
      </c>
      <c r="U1709">
        <v>0</v>
      </c>
      <c r="V1709">
        <v>0</v>
      </c>
      <c r="W1709">
        <v>1.5716723513625399</v>
      </c>
      <c r="X1709">
        <v>1.53839336852668</v>
      </c>
      <c r="Y1709">
        <v>0</v>
      </c>
      <c r="Z1709">
        <v>0.27375831052014099</v>
      </c>
      <c r="AA1709">
        <v>2.8992061934837299</v>
      </c>
      <c r="AB1709">
        <v>3.0248615110048198</v>
      </c>
      <c r="AC1709">
        <v>0</v>
      </c>
      <c r="AD1709">
        <v>0.71575475703103997</v>
      </c>
      <c r="AE1709">
        <v>2.5093207028539699</v>
      </c>
      <c r="AF1709">
        <v>2.0340340585067</v>
      </c>
      <c r="AG1709">
        <v>0</v>
      </c>
      <c r="AH1709">
        <v>0.19417475728155301</v>
      </c>
      <c r="AI1709">
        <v>2.1603664120258599</v>
      </c>
      <c r="AJ1709">
        <v>1.89071986215958</v>
      </c>
      <c r="AK1709">
        <v>0</v>
      </c>
      <c r="AL1709">
        <v>0</v>
      </c>
      <c r="AM1709">
        <v>2.0433264441627301</v>
      </c>
      <c r="AN1709">
        <v>1.82933181066726</v>
      </c>
      <c r="AO1709">
        <v>0</v>
      </c>
      <c r="AP1709">
        <v>0.78244966462625098</v>
      </c>
      <c r="AQ1709">
        <v>3.6763715094962901</v>
      </c>
      <c r="AR1709">
        <v>2.6207786105752899</v>
      </c>
      <c r="AS1709">
        <v>0</v>
      </c>
      <c r="AT1709">
        <v>0</v>
      </c>
      <c r="AU1709">
        <v>1.87839491048528</v>
      </c>
      <c r="AV1709">
        <v>1.42916691574551</v>
      </c>
      <c r="AW1709">
        <v>0</v>
      </c>
      <c r="AX1709">
        <v>0</v>
      </c>
      <c r="AY1709">
        <v>0.31865042174320501</v>
      </c>
      <c r="AZ1709">
        <v>1.1572852801885101</v>
      </c>
      <c r="BA1709">
        <v>0</v>
      </c>
      <c r="BB1709">
        <v>0</v>
      </c>
      <c r="BC1709">
        <v>0</v>
      </c>
      <c r="BD1709">
        <v>0.55452699425936203</v>
      </c>
      <c r="BE1709">
        <v>0</v>
      </c>
      <c r="BF1709">
        <v>0.13573011021060599</v>
      </c>
      <c r="BG1709">
        <v>1.29332883300596</v>
      </c>
      <c r="BH1709">
        <v>1.11532132736589</v>
      </c>
      <c r="BI1709">
        <v>0</v>
      </c>
      <c r="BJ1709">
        <v>0</v>
      </c>
      <c r="BK1709">
        <v>0</v>
      </c>
      <c r="BL1709">
        <v>0.54147844238199705</v>
      </c>
    </row>
    <row r="1710" spans="1:64" x14ac:dyDescent="0.25">
      <c r="A1710" s="15" t="str">
        <f t="shared" si="52"/>
        <v xml:space="preserve">  CLD [NCL+DQ] / [Capital + ALLL]--40086</v>
      </c>
      <c r="B1710" s="15" t="str">
        <f t="shared" si="53"/>
        <v xml:space="preserve">  CLD [NCL+DQ] / [Capital + ALLL]</v>
      </c>
      <c r="C1710">
        <v>8</v>
      </c>
      <c r="D1710" s="22">
        <v>40086</v>
      </c>
      <c r="E1710">
        <v>0</v>
      </c>
      <c r="F1710">
        <v>0.486334680457566</v>
      </c>
      <c r="G1710">
        <v>8.1399046104928505</v>
      </c>
      <c r="H1710">
        <v>5.3657293665252297</v>
      </c>
      <c r="I1710">
        <v>0</v>
      </c>
      <c r="J1710">
        <v>0.19988138185610199</v>
      </c>
      <c r="K1710">
        <v>7.82563805644818</v>
      </c>
      <c r="L1710">
        <v>5.5001660511653299</v>
      </c>
      <c r="M1710">
        <v>0</v>
      </c>
      <c r="N1710">
        <v>0.75255659744478898</v>
      </c>
      <c r="O1710">
        <v>8.6306499136025607</v>
      </c>
      <c r="P1710">
        <v>7.1625804296236097</v>
      </c>
      <c r="Q1710">
        <v>0</v>
      </c>
      <c r="R1710">
        <v>0</v>
      </c>
      <c r="S1710">
        <v>0.220818967187076</v>
      </c>
      <c r="T1710">
        <v>0.31365964138671798</v>
      </c>
      <c r="U1710">
        <v>0</v>
      </c>
      <c r="V1710">
        <v>0.74505431667326605</v>
      </c>
      <c r="W1710">
        <v>9.4985559868594809</v>
      </c>
      <c r="X1710">
        <v>6.9408537842483904</v>
      </c>
      <c r="Y1710">
        <v>0</v>
      </c>
      <c r="Z1710">
        <v>0.88397790055248604</v>
      </c>
      <c r="AA1710">
        <v>10.155589953519099</v>
      </c>
      <c r="AB1710">
        <v>7.3249382221710198</v>
      </c>
      <c r="AC1710">
        <v>0</v>
      </c>
      <c r="AD1710">
        <v>0</v>
      </c>
      <c r="AE1710">
        <v>3.54677590747171</v>
      </c>
      <c r="AF1710">
        <v>3.58023708960609</v>
      </c>
      <c r="AG1710">
        <v>0</v>
      </c>
      <c r="AH1710">
        <v>0</v>
      </c>
      <c r="AI1710">
        <v>2.1755039092072601</v>
      </c>
      <c r="AJ1710">
        <v>2.9897216469367001</v>
      </c>
      <c r="AK1710">
        <v>0</v>
      </c>
      <c r="AL1710">
        <v>1.3512022652737601</v>
      </c>
      <c r="AM1710">
        <v>5.2038659317537004</v>
      </c>
      <c r="AN1710">
        <v>5.1089514405264902</v>
      </c>
      <c r="AO1710">
        <v>0</v>
      </c>
      <c r="AP1710">
        <v>0</v>
      </c>
      <c r="AQ1710">
        <v>1.12926733451802</v>
      </c>
      <c r="AR1710">
        <v>2.4819996283450698</v>
      </c>
      <c r="AS1710">
        <v>0</v>
      </c>
      <c r="AT1710">
        <v>4.0617925156478902</v>
      </c>
      <c r="AU1710">
        <v>15.638552477756299</v>
      </c>
      <c r="AV1710">
        <v>10.2746450753391</v>
      </c>
      <c r="AW1710">
        <v>0</v>
      </c>
      <c r="AX1710">
        <v>0.25696409950841598</v>
      </c>
      <c r="AY1710">
        <v>3.23404255319149</v>
      </c>
      <c r="AZ1710">
        <v>2.95675706031663</v>
      </c>
      <c r="BA1710">
        <v>0</v>
      </c>
      <c r="BB1710">
        <v>0.49637785556967201</v>
      </c>
      <c r="BC1710">
        <v>7.2977532368051499</v>
      </c>
      <c r="BD1710">
        <v>6.2879285829166598</v>
      </c>
      <c r="BE1710">
        <v>0</v>
      </c>
      <c r="BF1710">
        <v>1.3873912730932401</v>
      </c>
      <c r="BG1710">
        <v>8.5405890340784101</v>
      </c>
      <c r="BH1710">
        <v>4.8250067956864298</v>
      </c>
      <c r="BI1710">
        <v>0.52863402187564501</v>
      </c>
      <c r="BJ1710">
        <v>6.0905712850115101</v>
      </c>
      <c r="BK1710">
        <v>18.289104425290098</v>
      </c>
      <c r="BL1710">
        <v>12.505976573993699</v>
      </c>
    </row>
    <row r="1711" spans="1:64" x14ac:dyDescent="0.25">
      <c r="A1711" s="15" t="str">
        <f t="shared" si="52"/>
        <v xml:space="preserve">  CRE [NCL+DQ] / [Capital + ALLL]--40086</v>
      </c>
      <c r="B1711" s="15" t="str">
        <f t="shared" si="53"/>
        <v xml:space="preserve">  CRE [NCL+DQ] / [Capital + ALLL]</v>
      </c>
      <c r="C1711">
        <v>9</v>
      </c>
      <c r="D1711" s="22">
        <v>40086</v>
      </c>
      <c r="E1711">
        <v>1.6084563498926701</v>
      </c>
      <c r="F1711">
        <v>7.7772627743059397</v>
      </c>
      <c r="G1711">
        <v>15.355805243445699</v>
      </c>
      <c r="H1711">
        <v>10.7422789317095</v>
      </c>
      <c r="I1711">
        <v>0.66055659620016005</v>
      </c>
      <c r="J1711">
        <v>5.9567482790771802</v>
      </c>
      <c r="K1711">
        <v>17.624286870466399</v>
      </c>
      <c r="L1711">
        <v>11.9597104228158</v>
      </c>
      <c r="M1711">
        <v>0.64226936033495696</v>
      </c>
      <c r="N1711">
        <v>6.03556685619143</v>
      </c>
      <c r="O1711">
        <v>18.0979893318422</v>
      </c>
      <c r="P1711">
        <v>14.1105099564688</v>
      </c>
      <c r="Q1711">
        <v>1.52511961722488</v>
      </c>
      <c r="R1711">
        <v>3.7945996203463399</v>
      </c>
      <c r="S1711">
        <v>7.32439603407345</v>
      </c>
      <c r="T1711">
        <v>7.03149697960297</v>
      </c>
      <c r="U1711">
        <v>1.9091299556914401</v>
      </c>
      <c r="V1711">
        <v>8.5689857629824804</v>
      </c>
      <c r="W1711">
        <v>21.2873379938395</v>
      </c>
      <c r="X1711">
        <v>15.040075116552</v>
      </c>
      <c r="Y1711">
        <v>0.94602508578776101</v>
      </c>
      <c r="Z1711">
        <v>7.9541383016839804</v>
      </c>
      <c r="AA1711">
        <v>21.396811951098201</v>
      </c>
      <c r="AB1711">
        <v>12.9678128800767</v>
      </c>
      <c r="AC1711">
        <v>0</v>
      </c>
      <c r="AD1711">
        <v>2.1843975993152598</v>
      </c>
      <c r="AE1711">
        <v>10.316740643292601</v>
      </c>
      <c r="AF1711">
        <v>6.8902735147019696</v>
      </c>
      <c r="AG1711">
        <v>0</v>
      </c>
      <c r="AH1711">
        <v>0</v>
      </c>
      <c r="AI1711">
        <v>5.9219675661376696</v>
      </c>
      <c r="AJ1711">
        <v>5.3491034940724704</v>
      </c>
      <c r="AK1711">
        <v>3.37530216882607</v>
      </c>
      <c r="AL1711">
        <v>7.0146150977792496</v>
      </c>
      <c r="AM1711">
        <v>17.3431604869713</v>
      </c>
      <c r="AN1711">
        <v>13.1882584635282</v>
      </c>
      <c r="AO1711">
        <v>0</v>
      </c>
      <c r="AP1711">
        <v>1.91154540600103</v>
      </c>
      <c r="AQ1711">
        <v>8.8214492671424605</v>
      </c>
      <c r="AR1711">
        <v>6.5710262033234796</v>
      </c>
      <c r="AS1711">
        <v>3.0585948929597002</v>
      </c>
      <c r="AT1711">
        <v>12.924500442956999</v>
      </c>
      <c r="AU1711">
        <v>28.0491888974646</v>
      </c>
      <c r="AV1711">
        <v>19.594916895116299</v>
      </c>
      <c r="AW1711">
        <v>1.2788725042411599</v>
      </c>
      <c r="AX1711">
        <v>4.9026385528286696</v>
      </c>
      <c r="AY1711">
        <v>12.924500442956999</v>
      </c>
      <c r="AZ1711">
        <v>8.6195948185804294</v>
      </c>
      <c r="BA1711">
        <v>0.74912227882652505</v>
      </c>
      <c r="BB1711">
        <v>6.0822071069605403</v>
      </c>
      <c r="BC1711">
        <v>19.699198706162399</v>
      </c>
      <c r="BD1711">
        <v>13.338389068871701</v>
      </c>
      <c r="BE1711">
        <v>2.2874468509753201</v>
      </c>
      <c r="BF1711">
        <v>7.9954954954954998</v>
      </c>
      <c r="BG1711">
        <v>17.586831335004</v>
      </c>
      <c r="BH1711">
        <v>10.9853565104188</v>
      </c>
      <c r="BI1711">
        <v>6.9443843487292103</v>
      </c>
      <c r="BJ1711">
        <v>14.8466217343477</v>
      </c>
      <c r="BK1711">
        <v>32.200277121461603</v>
      </c>
      <c r="BL1711">
        <v>23.162586399971499</v>
      </c>
    </row>
    <row r="1712" spans="1:64" x14ac:dyDescent="0.25">
      <c r="A1712" s="15" t="str">
        <f t="shared" si="52"/>
        <v xml:space="preserve">  Res RE [NCL+DQ] / [Capital + ALLL]--40086</v>
      </c>
      <c r="B1712" s="15" t="str">
        <f t="shared" si="53"/>
        <v xml:space="preserve">  Res RE [NCL+DQ] / [Capital + ALLL]</v>
      </c>
      <c r="C1712">
        <v>10</v>
      </c>
      <c r="D1712" s="22">
        <v>40086</v>
      </c>
      <c r="E1712">
        <v>8.7680841736080706E-2</v>
      </c>
      <c r="F1712">
        <v>1.27765781429653</v>
      </c>
      <c r="G1712">
        <v>4.4603440401887697</v>
      </c>
      <c r="H1712">
        <v>3.4377483597340799</v>
      </c>
      <c r="I1712">
        <v>0.14805809294535699</v>
      </c>
      <c r="J1712">
        <v>2.0815487843832901</v>
      </c>
      <c r="K1712">
        <v>6.6101454184078801</v>
      </c>
      <c r="L1712">
        <v>4.3696122850521304</v>
      </c>
      <c r="M1712">
        <v>0.59433204182412702</v>
      </c>
      <c r="N1712">
        <v>3.1786970146048898</v>
      </c>
      <c r="O1712">
        <v>7.4895947204685598</v>
      </c>
      <c r="P1712">
        <v>5.4668302157222701</v>
      </c>
      <c r="Q1712">
        <v>3.6119378971925</v>
      </c>
      <c r="R1712">
        <v>7.9735682819383298</v>
      </c>
      <c r="S1712">
        <v>12.432065217391299</v>
      </c>
      <c r="T1712">
        <v>8.5576498161892705</v>
      </c>
      <c r="U1712">
        <v>0.47522428352968199</v>
      </c>
      <c r="V1712">
        <v>3.2555607249848699</v>
      </c>
      <c r="W1712">
        <v>7.1771783499858302</v>
      </c>
      <c r="X1712">
        <v>5.0902040778081803</v>
      </c>
      <c r="Y1712">
        <v>0.173899490910081</v>
      </c>
      <c r="Z1712">
        <v>1.83684494867639</v>
      </c>
      <c r="AA1712">
        <v>5.8433169346932896</v>
      </c>
      <c r="AB1712">
        <v>4.2281914822099198</v>
      </c>
      <c r="AC1712">
        <v>0</v>
      </c>
      <c r="AD1712">
        <v>0.38840400703752298</v>
      </c>
      <c r="AE1712">
        <v>1.3626219618261499</v>
      </c>
      <c r="AF1712">
        <v>1.26436589897491</v>
      </c>
      <c r="AG1712">
        <v>0</v>
      </c>
      <c r="AH1712">
        <v>0.16119971667928601</v>
      </c>
      <c r="AI1712">
        <v>1.1916059753520301</v>
      </c>
      <c r="AJ1712">
        <v>1.2806742201002499</v>
      </c>
      <c r="AK1712">
        <v>4.8016302430963398</v>
      </c>
      <c r="AL1712">
        <v>9.2367040926688908</v>
      </c>
      <c r="AM1712">
        <v>12.979388394673901</v>
      </c>
      <c r="AN1712">
        <v>9.2964218265937006</v>
      </c>
      <c r="AO1712">
        <v>0</v>
      </c>
      <c r="AP1712">
        <v>0.74792330177432997</v>
      </c>
      <c r="AQ1712">
        <v>3.61932283230824</v>
      </c>
      <c r="AR1712">
        <v>2.5264689388685202</v>
      </c>
      <c r="AS1712">
        <v>0.32072540782283498</v>
      </c>
      <c r="AT1712">
        <v>2.3116287277218999</v>
      </c>
      <c r="AU1712">
        <v>6.8542915660982899</v>
      </c>
      <c r="AV1712">
        <v>4.7982097963736896</v>
      </c>
      <c r="AW1712">
        <v>3.3926897844423598</v>
      </c>
      <c r="AX1712">
        <v>8.3451016453742302</v>
      </c>
      <c r="AY1712">
        <v>13.612879971164199</v>
      </c>
      <c r="AZ1712">
        <v>9.1446416137756898</v>
      </c>
      <c r="BA1712">
        <v>0</v>
      </c>
      <c r="BB1712">
        <v>1.76019956060477</v>
      </c>
      <c r="BC1712">
        <v>5.5079083560568103</v>
      </c>
      <c r="BD1712">
        <v>3.4317760538150499</v>
      </c>
      <c r="BE1712">
        <v>0.49655650757435399</v>
      </c>
      <c r="BF1712">
        <v>1.8255898808075901</v>
      </c>
      <c r="BG1712">
        <v>4.07997653166559</v>
      </c>
      <c r="BH1712">
        <v>2.8167262773547401</v>
      </c>
      <c r="BI1712">
        <v>0.50647353234827497</v>
      </c>
      <c r="BJ1712">
        <v>4.2922237150543099</v>
      </c>
      <c r="BK1712">
        <v>9.0941126449273497</v>
      </c>
      <c r="BL1712">
        <v>6.4595668736604397</v>
      </c>
    </row>
    <row r="1713" spans="1:64" x14ac:dyDescent="0.25">
      <c r="A1713" s="15" t="str">
        <f t="shared" si="52"/>
        <v xml:space="preserve">  C&amp;I [NCL+DQ] / [Capital + ALLL]--40086</v>
      </c>
      <c r="B1713" s="15" t="str">
        <f t="shared" si="53"/>
        <v xml:space="preserve">  C&amp;I [NCL+DQ] / [Capital + ALLL]</v>
      </c>
      <c r="C1713">
        <v>11</v>
      </c>
      <c r="D1713" s="22">
        <v>40086</v>
      </c>
      <c r="E1713">
        <v>0.77637387730248097</v>
      </c>
      <c r="F1713">
        <v>2.0353982300885001</v>
      </c>
      <c r="G1713">
        <v>4.6147829487680898</v>
      </c>
      <c r="H1713">
        <v>3.3217837318501702</v>
      </c>
      <c r="I1713">
        <v>0.56483487249648501</v>
      </c>
      <c r="J1713">
        <v>2.3550643015613399</v>
      </c>
      <c r="K1713">
        <v>6.1636183331287198</v>
      </c>
      <c r="L1713">
        <v>4.3820405875291097</v>
      </c>
      <c r="M1713">
        <v>0.20027958707052099</v>
      </c>
      <c r="N1713">
        <v>1.3843930748559901</v>
      </c>
      <c r="O1713">
        <v>4.0413044358455599</v>
      </c>
      <c r="P1713">
        <v>3.0930794009887199</v>
      </c>
      <c r="Q1713">
        <v>0.61447936838969197</v>
      </c>
      <c r="R1713">
        <v>2.4977973568281899</v>
      </c>
      <c r="S1713">
        <v>5.3017484489565696</v>
      </c>
      <c r="T1713">
        <v>3.8635014006085999</v>
      </c>
      <c r="U1713">
        <v>0.884836737113881</v>
      </c>
      <c r="V1713">
        <v>2.87543302584784</v>
      </c>
      <c r="W1713">
        <v>7.42630977493861</v>
      </c>
      <c r="X1713">
        <v>5.3592077228752704</v>
      </c>
      <c r="Y1713">
        <v>0.71176434700944202</v>
      </c>
      <c r="Z1713">
        <v>2.1359538698936098</v>
      </c>
      <c r="AA1713">
        <v>4.3867036657107903</v>
      </c>
      <c r="AB1713">
        <v>3.9216350751046001</v>
      </c>
      <c r="AC1713">
        <v>0.17649161543515901</v>
      </c>
      <c r="AD1713">
        <v>2.00597338019301</v>
      </c>
      <c r="AE1713">
        <v>5.2228781161457398</v>
      </c>
      <c r="AF1713">
        <v>3.44366141302392</v>
      </c>
      <c r="AG1713">
        <v>1.3132871678011899E-2</v>
      </c>
      <c r="AH1713">
        <v>1.1004234555091299</v>
      </c>
      <c r="AI1713">
        <v>3.28775554382517</v>
      </c>
      <c r="AJ1713">
        <v>2.7530122626778799</v>
      </c>
      <c r="AK1713">
        <v>0.70429001888035303</v>
      </c>
      <c r="AL1713">
        <v>2.3098272703290399</v>
      </c>
      <c r="AM1713">
        <v>3.7423675183135701</v>
      </c>
      <c r="AN1713">
        <v>4.4887466497778199</v>
      </c>
      <c r="AO1713">
        <v>0.296484581618987</v>
      </c>
      <c r="AP1713">
        <v>1.93315072566385</v>
      </c>
      <c r="AQ1713">
        <v>4.6425981391378999</v>
      </c>
      <c r="AR1713">
        <v>3.3933895769290299</v>
      </c>
      <c r="AS1713">
        <v>0.71176434700944202</v>
      </c>
      <c r="AT1713">
        <v>2.7769282524925099</v>
      </c>
      <c r="AU1713">
        <v>6.6209111691721301</v>
      </c>
      <c r="AV1713">
        <v>5.1354303891471904</v>
      </c>
      <c r="AW1713">
        <v>0.63553652662563598</v>
      </c>
      <c r="AX1713">
        <v>2.18835482610395</v>
      </c>
      <c r="AY1713">
        <v>5.0900548159749404</v>
      </c>
      <c r="AZ1713">
        <v>3.86350045567738</v>
      </c>
      <c r="BA1713">
        <v>2.4426525583121599</v>
      </c>
      <c r="BB1713">
        <v>6.8074887504690196</v>
      </c>
      <c r="BC1713">
        <v>13.906642053578301</v>
      </c>
      <c r="BD1713">
        <v>9.5981325363623906</v>
      </c>
      <c r="BE1713">
        <v>0.77217019269874099</v>
      </c>
      <c r="BF1713">
        <v>2.4377358490566001</v>
      </c>
      <c r="BG1713">
        <v>7.4526069288056203</v>
      </c>
      <c r="BH1713">
        <v>5.3165768541823697</v>
      </c>
      <c r="BI1713">
        <v>1.5011764950998101</v>
      </c>
      <c r="BJ1713">
        <v>4.2225105190650698</v>
      </c>
      <c r="BK1713">
        <v>10.2127775561731</v>
      </c>
      <c r="BL1713">
        <v>6.9014809983410998</v>
      </c>
    </row>
    <row r="1714" spans="1:64" x14ac:dyDescent="0.25">
      <c r="A1714" s="15" t="str">
        <f t="shared" si="52"/>
        <v xml:space="preserve">  Ind [NCL+DQ] / [Capital + ALLL]--40086</v>
      </c>
      <c r="B1714" s="15" t="str">
        <f t="shared" si="53"/>
        <v xml:space="preserve">  Ind [NCL+DQ] / [Capital + ALLL]</v>
      </c>
      <c r="C1714">
        <v>12</v>
      </c>
      <c r="D1714" s="22">
        <v>40086</v>
      </c>
      <c r="E1714">
        <v>0.17155601303825699</v>
      </c>
      <c r="F1714">
        <v>0.429636124506795</v>
      </c>
      <c r="G1714">
        <v>1.0752688172042999</v>
      </c>
      <c r="H1714">
        <v>0.90222213550961705</v>
      </c>
      <c r="I1714">
        <v>0.14278384084138501</v>
      </c>
      <c r="J1714">
        <v>0.48132914125202497</v>
      </c>
      <c r="K1714">
        <v>1.3180956824622501</v>
      </c>
      <c r="L1714">
        <v>1.0453021342262001</v>
      </c>
      <c r="M1714">
        <v>5.6106996233338702E-2</v>
      </c>
      <c r="N1714">
        <v>0.42244314573288499</v>
      </c>
      <c r="O1714">
        <v>1.3624370716595799</v>
      </c>
      <c r="P1714">
        <v>1.0827044102541601</v>
      </c>
      <c r="Q1714">
        <v>0.118664829275762</v>
      </c>
      <c r="R1714">
        <v>0.97342229027671401</v>
      </c>
      <c r="S1714">
        <v>1.51392813887767</v>
      </c>
      <c r="T1714">
        <v>1.39602931015045</v>
      </c>
      <c r="U1714">
        <v>0.12060853679375801</v>
      </c>
      <c r="V1714">
        <v>0.48274133834570299</v>
      </c>
      <c r="W1714">
        <v>1.4727486051312699</v>
      </c>
      <c r="X1714">
        <v>1.1059468272892801</v>
      </c>
      <c r="Y1714">
        <v>0.24512084044934401</v>
      </c>
      <c r="Z1714">
        <v>0.50161232533142197</v>
      </c>
      <c r="AA1714">
        <v>1.13339220224398</v>
      </c>
      <c r="AB1714">
        <v>1.2016348856266601</v>
      </c>
      <c r="AC1714">
        <v>0.18311337981310699</v>
      </c>
      <c r="AD1714">
        <v>0.49349623584679098</v>
      </c>
      <c r="AE1714">
        <v>1.3150573845442</v>
      </c>
      <c r="AF1714">
        <v>1.2611198326076201</v>
      </c>
      <c r="AG1714">
        <v>0.107229106141725</v>
      </c>
      <c r="AH1714">
        <v>0.39838401975087001</v>
      </c>
      <c r="AI1714">
        <v>1.1348207221475901</v>
      </c>
      <c r="AJ1714">
        <v>1.15849808248964</v>
      </c>
      <c r="AK1714">
        <v>0.15414228955640899</v>
      </c>
      <c r="AL1714">
        <v>0.494351908609789</v>
      </c>
      <c r="AM1714">
        <v>1.0689161652199199</v>
      </c>
      <c r="AN1714">
        <v>0.80213595959568296</v>
      </c>
      <c r="AO1714">
        <v>0.17878899483820199</v>
      </c>
      <c r="AP1714">
        <v>0.50735642521020197</v>
      </c>
      <c r="AQ1714">
        <v>1.3311607090569799</v>
      </c>
      <c r="AR1714">
        <v>1.06525800153051</v>
      </c>
      <c r="AS1714">
        <v>8.5517033999177303E-2</v>
      </c>
      <c r="AT1714">
        <v>0.38208042793007901</v>
      </c>
      <c r="AU1714">
        <v>0.91418576613898805</v>
      </c>
      <c r="AV1714">
        <v>0.92503733076035499</v>
      </c>
      <c r="AW1714">
        <v>0.29097963142580002</v>
      </c>
      <c r="AX1714">
        <v>0.81875697804242697</v>
      </c>
      <c r="AY1714">
        <v>1.98446937014668</v>
      </c>
      <c r="AZ1714">
        <v>1.4428023524923099</v>
      </c>
      <c r="BA1714">
        <v>7.0552954325910702E-2</v>
      </c>
      <c r="BB1714">
        <v>0.25714468540226298</v>
      </c>
      <c r="BC1714">
        <v>0.83085706074343901</v>
      </c>
      <c r="BD1714">
        <v>0.927016466312367</v>
      </c>
      <c r="BE1714">
        <v>0.13556412768210699</v>
      </c>
      <c r="BF1714">
        <v>0.548320767649075</v>
      </c>
      <c r="BG1714">
        <v>1.4421839065806099</v>
      </c>
      <c r="BH1714">
        <v>1.46666517644508</v>
      </c>
      <c r="BI1714">
        <v>1.6569535882221799E-2</v>
      </c>
      <c r="BJ1714">
        <v>0.185979679844478</v>
      </c>
      <c r="BK1714">
        <v>0.69414519567511002</v>
      </c>
      <c r="BL1714">
        <v>0.72543495455884</v>
      </c>
    </row>
    <row r="1715" spans="1:64" x14ac:dyDescent="0.25">
      <c r="A1715" s="15" t="str">
        <f t="shared" si="52"/>
        <v xml:space="preserve">  OREO / [Capital + ALLL]--40086</v>
      </c>
      <c r="B1715" s="15" t="str">
        <f t="shared" si="53"/>
        <v xml:space="preserve">  OREO / [Capital + ALLL]</v>
      </c>
      <c r="C1715">
        <v>13</v>
      </c>
      <c r="D1715" s="22">
        <v>40086</v>
      </c>
      <c r="E1715">
        <v>0.37565331010453001</v>
      </c>
      <c r="F1715">
        <v>2.7654554034922101</v>
      </c>
      <c r="G1715">
        <v>8.2157579980258895</v>
      </c>
      <c r="H1715">
        <v>5.3496913476210199</v>
      </c>
      <c r="I1715">
        <v>0</v>
      </c>
      <c r="J1715">
        <v>3.12349852631985</v>
      </c>
      <c r="K1715">
        <v>9.7865586622423297</v>
      </c>
      <c r="L1715">
        <v>7.4914457457188002</v>
      </c>
      <c r="M1715">
        <v>0</v>
      </c>
      <c r="N1715">
        <v>1.8909989427293501</v>
      </c>
      <c r="O1715">
        <v>7.5003529757354404</v>
      </c>
      <c r="P1715">
        <v>5.8005118097558297</v>
      </c>
      <c r="Q1715">
        <v>2.0089285714285698</v>
      </c>
      <c r="R1715">
        <v>4.2801932367149798</v>
      </c>
      <c r="S1715">
        <v>7.8877641144099497</v>
      </c>
      <c r="T1715">
        <v>5.46190580328655</v>
      </c>
      <c r="U1715">
        <v>0.43307954549279498</v>
      </c>
      <c r="V1715">
        <v>5.1020289450416501</v>
      </c>
      <c r="W1715">
        <v>12.8957027891883</v>
      </c>
      <c r="X1715">
        <v>10.6989229636198</v>
      </c>
      <c r="Y1715">
        <v>0</v>
      </c>
      <c r="Z1715">
        <v>3.7771155312218401</v>
      </c>
      <c r="AA1715">
        <v>8.7101952996721597</v>
      </c>
      <c r="AB1715">
        <v>6.3978735085477396</v>
      </c>
      <c r="AC1715">
        <v>0</v>
      </c>
      <c r="AD1715">
        <v>0.35919591562290798</v>
      </c>
      <c r="AE1715">
        <v>2.8440243894945798</v>
      </c>
      <c r="AF1715">
        <v>2.7761854129881001</v>
      </c>
      <c r="AG1715">
        <v>0</v>
      </c>
      <c r="AH1715">
        <v>3.6710719530102798E-2</v>
      </c>
      <c r="AI1715">
        <v>2.9189853228250899</v>
      </c>
      <c r="AJ1715">
        <v>3.87873594221564</v>
      </c>
      <c r="AK1715">
        <v>1.82915336895069</v>
      </c>
      <c r="AL1715">
        <v>4.26727604896986</v>
      </c>
      <c r="AM1715">
        <v>8.7200862139631603</v>
      </c>
      <c r="AN1715">
        <v>6.6738089053980403</v>
      </c>
      <c r="AO1715">
        <v>0</v>
      </c>
      <c r="AP1715">
        <v>0.80360752713568795</v>
      </c>
      <c r="AQ1715">
        <v>5.1010287383733903</v>
      </c>
      <c r="AR1715">
        <v>3.7592129338350402</v>
      </c>
      <c r="AS1715">
        <v>1.7624250969333798E-2</v>
      </c>
      <c r="AT1715">
        <v>4.1957457478373499</v>
      </c>
      <c r="AU1715">
        <v>12.5448279363202</v>
      </c>
      <c r="AV1715">
        <v>10.5094717729863</v>
      </c>
      <c r="AW1715">
        <v>0.427884931867553</v>
      </c>
      <c r="AX1715">
        <v>3.9402173913043499</v>
      </c>
      <c r="AY1715">
        <v>9.6434833430742302</v>
      </c>
      <c r="AZ1715">
        <v>6.7350170967535501</v>
      </c>
      <c r="BA1715">
        <v>2.8617601508315899E-2</v>
      </c>
      <c r="BB1715">
        <v>4.6961493729047401</v>
      </c>
      <c r="BC1715">
        <v>12.934014815029601</v>
      </c>
      <c r="BD1715">
        <v>11.8208572809505</v>
      </c>
      <c r="BE1715">
        <v>0.71360186941967496</v>
      </c>
      <c r="BF1715">
        <v>4.5825727735613402</v>
      </c>
      <c r="BG1715">
        <v>9.4144141702289996</v>
      </c>
      <c r="BH1715">
        <v>8.7221316713850605</v>
      </c>
      <c r="BI1715">
        <v>4.1185805750038602</v>
      </c>
      <c r="BJ1715">
        <v>13.7047434143674</v>
      </c>
      <c r="BK1715">
        <v>28.656016032799901</v>
      </c>
      <c r="BL1715">
        <v>21.991073228023598</v>
      </c>
    </row>
    <row r="1716" spans="1:64" x14ac:dyDescent="0.25">
      <c r="A1716" s="15" t="str">
        <f t="shared" si="52"/>
        <v>ROAA--40086</v>
      </c>
      <c r="B1716" s="15" t="str">
        <f t="shared" si="53"/>
        <v>ROAA</v>
      </c>
      <c r="C1716">
        <v>14</v>
      </c>
      <c r="D1716" s="22">
        <v>40086</v>
      </c>
      <c r="E1716">
        <v>0.37</v>
      </c>
      <c r="F1716">
        <v>0.79</v>
      </c>
      <c r="G1716">
        <v>1.17</v>
      </c>
      <c r="H1716">
        <v>0.61197530864197502</v>
      </c>
      <c r="I1716">
        <v>0.12</v>
      </c>
      <c r="J1716">
        <v>0.74</v>
      </c>
      <c r="K1716">
        <v>1.2524999999999999</v>
      </c>
      <c r="L1716">
        <v>0.48215297450424899</v>
      </c>
      <c r="M1716">
        <v>-0.2</v>
      </c>
      <c r="N1716">
        <v>0.57999999999999996</v>
      </c>
      <c r="O1716">
        <v>1.0900000000000001</v>
      </c>
      <c r="P1716">
        <v>0.168003544004725</v>
      </c>
      <c r="Q1716">
        <v>0.77</v>
      </c>
      <c r="R1716">
        <v>0.92</v>
      </c>
      <c r="S1716">
        <v>1.07</v>
      </c>
      <c r="T1716">
        <v>0.97523809523809502</v>
      </c>
      <c r="U1716">
        <v>2.2499999999999999E-2</v>
      </c>
      <c r="V1716">
        <v>0.65</v>
      </c>
      <c r="W1716">
        <v>1.155</v>
      </c>
      <c r="X1716">
        <v>0.243775510204082</v>
      </c>
      <c r="Y1716">
        <v>0.17</v>
      </c>
      <c r="Z1716">
        <v>0.85</v>
      </c>
      <c r="AA1716">
        <v>1.425</v>
      </c>
      <c r="AB1716">
        <v>0.64676056338028198</v>
      </c>
      <c r="AC1716">
        <v>0.30499999999999999</v>
      </c>
      <c r="AD1716">
        <v>0.95</v>
      </c>
      <c r="AE1716">
        <v>1.3925000000000001</v>
      </c>
      <c r="AF1716">
        <v>0.71467391304347805</v>
      </c>
      <c r="AG1716">
        <v>0.33500000000000002</v>
      </c>
      <c r="AH1716">
        <v>0.89</v>
      </c>
      <c r="AI1716">
        <v>1.4</v>
      </c>
      <c r="AJ1716">
        <v>1.15886075949367</v>
      </c>
      <c r="AK1716">
        <v>0.2525</v>
      </c>
      <c r="AL1716">
        <v>0.72499999999999998</v>
      </c>
      <c r="AM1716">
        <v>1.3574999999999999</v>
      </c>
      <c r="AN1716">
        <v>0.52793103448275902</v>
      </c>
      <c r="AO1716">
        <v>0.42249999999999999</v>
      </c>
      <c r="AP1716">
        <v>0.92</v>
      </c>
      <c r="AQ1716">
        <v>1.4475</v>
      </c>
      <c r="AR1716">
        <v>0.80888888888888899</v>
      </c>
      <c r="AS1716">
        <v>-7.0000000000000007E-2</v>
      </c>
      <c r="AT1716">
        <v>0.56000000000000005</v>
      </c>
      <c r="AU1716">
        <v>1.0900000000000001</v>
      </c>
      <c r="AV1716">
        <v>0.121864406779661</v>
      </c>
      <c r="AW1716">
        <v>0.31</v>
      </c>
      <c r="AX1716">
        <v>0.8</v>
      </c>
      <c r="AY1716">
        <v>1.29</v>
      </c>
      <c r="AZ1716">
        <v>0.76509202453987701</v>
      </c>
      <c r="BA1716">
        <v>-0.32500000000000001</v>
      </c>
      <c r="BB1716">
        <v>0.37</v>
      </c>
      <c r="BC1716">
        <v>1.0649999999999999</v>
      </c>
      <c r="BD1716">
        <v>2.1250000000000002E-2</v>
      </c>
      <c r="BE1716">
        <v>0.14499999999999999</v>
      </c>
      <c r="BF1716">
        <v>0.69</v>
      </c>
      <c r="BG1716">
        <v>1.27</v>
      </c>
      <c r="BH1716">
        <v>0.80698412698412703</v>
      </c>
      <c r="BI1716">
        <v>-0.85750000000000004</v>
      </c>
      <c r="BJ1716">
        <v>0.11</v>
      </c>
      <c r="BK1716">
        <v>0.8075</v>
      </c>
      <c r="BL1716">
        <v>-0.43383928571428598</v>
      </c>
    </row>
    <row r="1717" spans="1:64" x14ac:dyDescent="0.25">
      <c r="A1717" s="15" t="str">
        <f t="shared" si="52"/>
        <v>NIM--40086</v>
      </c>
      <c r="B1717" s="15" t="str">
        <f t="shared" si="53"/>
        <v>NIM</v>
      </c>
      <c r="C1717">
        <v>15</v>
      </c>
      <c r="D1717" s="22">
        <v>40086</v>
      </c>
      <c r="E1717">
        <v>3.91</v>
      </c>
      <c r="F1717">
        <v>4.29</v>
      </c>
      <c r="G1717">
        <v>4.5999999999999996</v>
      </c>
      <c r="H1717">
        <v>4.2839506172839501</v>
      </c>
      <c r="I1717">
        <v>3.64</v>
      </c>
      <c r="J1717">
        <v>4.07</v>
      </c>
      <c r="K1717">
        <v>4.51</v>
      </c>
      <c r="L1717">
        <v>4.0774787535410804</v>
      </c>
      <c r="M1717">
        <v>3.3</v>
      </c>
      <c r="N1717">
        <v>3.84</v>
      </c>
      <c r="O1717">
        <v>4.33</v>
      </c>
      <c r="P1717">
        <v>3.7991479621972801</v>
      </c>
      <c r="Q1717">
        <v>3.96</v>
      </c>
      <c r="R1717">
        <v>4.29</v>
      </c>
      <c r="S1717">
        <v>4.78</v>
      </c>
      <c r="T1717">
        <v>4.2780952380952399</v>
      </c>
      <c r="U1717">
        <v>3.57</v>
      </c>
      <c r="V1717">
        <v>4</v>
      </c>
      <c r="W1717">
        <v>4.4474999999999998</v>
      </c>
      <c r="X1717">
        <v>3.9790051020408201</v>
      </c>
      <c r="Y1717">
        <v>4</v>
      </c>
      <c r="Z1717">
        <v>4.51</v>
      </c>
      <c r="AA1717">
        <v>4.95</v>
      </c>
      <c r="AB1717">
        <v>4.5132394366197204</v>
      </c>
      <c r="AC1717">
        <v>3.81</v>
      </c>
      <c r="AD1717">
        <v>4.125</v>
      </c>
      <c r="AE1717">
        <v>4.3925000000000001</v>
      </c>
      <c r="AF1717">
        <v>4.07847826086957</v>
      </c>
      <c r="AG1717">
        <v>3.65</v>
      </c>
      <c r="AH1717">
        <v>4.18</v>
      </c>
      <c r="AI1717">
        <v>4.67</v>
      </c>
      <c r="AJ1717">
        <v>4.4068354430379699</v>
      </c>
      <c r="AK1717">
        <v>3.57</v>
      </c>
      <c r="AL1717">
        <v>4.0049999999999999</v>
      </c>
      <c r="AM1717">
        <v>4.32</v>
      </c>
      <c r="AN1717">
        <v>3.9429310344827599</v>
      </c>
      <c r="AO1717">
        <v>3.7925</v>
      </c>
      <c r="AP1717">
        <v>4.1749999999999998</v>
      </c>
      <c r="AQ1717">
        <v>4.5575000000000001</v>
      </c>
      <c r="AR1717">
        <v>4.1615432098765401</v>
      </c>
      <c r="AS1717">
        <v>3.51</v>
      </c>
      <c r="AT1717">
        <v>3.96</v>
      </c>
      <c r="AU1717">
        <v>4.4050000000000002</v>
      </c>
      <c r="AV1717">
        <v>3.9549491525423699</v>
      </c>
      <c r="AW1717">
        <v>3.82</v>
      </c>
      <c r="AX1717">
        <v>4.24</v>
      </c>
      <c r="AY1717">
        <v>4.58</v>
      </c>
      <c r="AZ1717">
        <v>4.1888343558282202</v>
      </c>
      <c r="BA1717">
        <v>3.585</v>
      </c>
      <c r="BB1717">
        <v>4.0350000000000001</v>
      </c>
      <c r="BC1717">
        <v>4.4800000000000004</v>
      </c>
      <c r="BD1717">
        <v>4.0302272727272701</v>
      </c>
      <c r="BE1717">
        <v>3.58</v>
      </c>
      <c r="BF1717">
        <v>4.0999999999999996</v>
      </c>
      <c r="BG1717">
        <v>4.6749999999999998</v>
      </c>
      <c r="BH1717">
        <v>4.3133333333333299</v>
      </c>
      <c r="BI1717">
        <v>3.2949999999999999</v>
      </c>
      <c r="BJ1717">
        <v>3.7250000000000001</v>
      </c>
      <c r="BK1717">
        <v>4.0949999999999998</v>
      </c>
      <c r="BL1717">
        <v>3.7041071428571399</v>
      </c>
    </row>
    <row r="1718" spans="1:64" x14ac:dyDescent="0.25">
      <c r="A1718" s="15" t="str">
        <f t="shared" si="52"/>
        <v>Provisions / Avg Assets--40086</v>
      </c>
      <c r="B1718" s="15" t="str">
        <f t="shared" si="53"/>
        <v>Provisions / Avg Assets</v>
      </c>
      <c r="C1718">
        <v>16</v>
      </c>
      <c r="D1718" s="22">
        <v>40086</v>
      </c>
      <c r="E1718">
        <v>0.14000000000000001</v>
      </c>
      <c r="F1718">
        <v>0.5</v>
      </c>
      <c r="G1718">
        <v>1.29</v>
      </c>
      <c r="H1718">
        <v>0.83962962962962995</v>
      </c>
      <c r="I1718">
        <v>0.11</v>
      </c>
      <c r="J1718">
        <v>0.38</v>
      </c>
      <c r="K1718">
        <v>0.9425</v>
      </c>
      <c r="L1718">
        <v>0.71651558073654398</v>
      </c>
      <c r="M1718">
        <v>0.14000000000000001</v>
      </c>
      <c r="N1718">
        <v>0.4</v>
      </c>
      <c r="O1718">
        <v>0.98</v>
      </c>
      <c r="P1718">
        <v>0.79267572356763105</v>
      </c>
      <c r="Q1718">
        <v>0.15</v>
      </c>
      <c r="R1718">
        <v>0.24</v>
      </c>
      <c r="S1718">
        <v>0.39</v>
      </c>
      <c r="T1718">
        <v>0.30142857142857099</v>
      </c>
      <c r="U1718">
        <v>0.15</v>
      </c>
      <c r="V1718">
        <v>0.39500000000000002</v>
      </c>
      <c r="W1718">
        <v>1.1299999999999999</v>
      </c>
      <c r="X1718">
        <v>0.82030612244898005</v>
      </c>
      <c r="Y1718">
        <v>0.155</v>
      </c>
      <c r="Z1718">
        <v>0.49</v>
      </c>
      <c r="AA1718">
        <v>0.88500000000000001</v>
      </c>
      <c r="AB1718">
        <v>0.75253521126760603</v>
      </c>
      <c r="AC1718">
        <v>0.04</v>
      </c>
      <c r="AD1718">
        <v>0.27</v>
      </c>
      <c r="AE1718">
        <v>0.6925</v>
      </c>
      <c r="AF1718">
        <v>0.50054347826086998</v>
      </c>
      <c r="AG1718">
        <v>0</v>
      </c>
      <c r="AH1718">
        <v>0.35</v>
      </c>
      <c r="AI1718">
        <v>0.87</v>
      </c>
      <c r="AJ1718">
        <v>0.77936708860759496</v>
      </c>
      <c r="AK1718">
        <v>0.14249999999999999</v>
      </c>
      <c r="AL1718">
        <v>0.44</v>
      </c>
      <c r="AM1718">
        <v>0.87749999999999995</v>
      </c>
      <c r="AN1718">
        <v>0.761724137931034</v>
      </c>
      <c r="AO1718">
        <v>0.03</v>
      </c>
      <c r="AP1718">
        <v>0.19</v>
      </c>
      <c r="AQ1718">
        <v>0.59750000000000003</v>
      </c>
      <c r="AR1718">
        <v>0.43919753086419799</v>
      </c>
      <c r="AS1718">
        <v>0.18</v>
      </c>
      <c r="AT1718">
        <v>0.54</v>
      </c>
      <c r="AU1718">
        <v>1.36</v>
      </c>
      <c r="AV1718">
        <v>0.98345762711864404</v>
      </c>
      <c r="AW1718">
        <v>0.11</v>
      </c>
      <c r="AX1718">
        <v>0.26</v>
      </c>
      <c r="AY1718">
        <v>0.66</v>
      </c>
      <c r="AZ1718">
        <v>0.47588957055214698</v>
      </c>
      <c r="BA1718">
        <v>0.15</v>
      </c>
      <c r="BB1718">
        <v>0.505</v>
      </c>
      <c r="BC1718">
        <v>1.3</v>
      </c>
      <c r="BD1718">
        <v>1.0422727272727299</v>
      </c>
      <c r="BE1718">
        <v>0.31</v>
      </c>
      <c r="BF1718">
        <v>0.63</v>
      </c>
      <c r="BG1718">
        <v>1.26</v>
      </c>
      <c r="BH1718">
        <v>1.1146031746031699</v>
      </c>
      <c r="BI1718">
        <v>0.35499999999999998</v>
      </c>
      <c r="BJ1718">
        <v>0.68</v>
      </c>
      <c r="BK1718">
        <v>1.6274999999999999</v>
      </c>
      <c r="BL1718">
        <v>1.1980357142857101</v>
      </c>
    </row>
    <row r="1719" spans="1:64" x14ac:dyDescent="0.25">
      <c r="A1719" s="15" t="str">
        <f t="shared" si="52"/>
        <v>Negative Earners (last 4 qtrs)--40086</v>
      </c>
      <c r="B1719" s="15" t="str">
        <f t="shared" si="53"/>
        <v>Negative Earners (last 4 qtrs)</v>
      </c>
      <c r="C1719">
        <v>17</v>
      </c>
      <c r="D1719" s="22">
        <v>40086</v>
      </c>
      <c r="F1719">
        <v>18.518518518518501</v>
      </c>
      <c r="H1719">
        <v>15</v>
      </c>
      <c r="J1719">
        <v>22.9166666666667</v>
      </c>
      <c r="L1719">
        <v>165</v>
      </c>
      <c r="N1719">
        <v>30.622286541244598</v>
      </c>
      <c r="P1719">
        <v>2116</v>
      </c>
      <c r="R1719">
        <v>0</v>
      </c>
      <c r="T1719">
        <v>0</v>
      </c>
      <c r="V1719">
        <v>27.638190954773901</v>
      </c>
      <c r="X1719">
        <v>110</v>
      </c>
      <c r="Z1719">
        <v>22.5352112676056</v>
      </c>
      <c r="AB1719">
        <v>16</v>
      </c>
      <c r="AD1719">
        <v>15.2173913043478</v>
      </c>
      <c r="AF1719">
        <v>14</v>
      </c>
      <c r="AH1719">
        <v>13.924050632911401</v>
      </c>
      <c r="AI1719"/>
      <c r="AJ1719">
        <v>11</v>
      </c>
      <c r="AK1719"/>
      <c r="AL1719">
        <v>22.413793103448299</v>
      </c>
      <c r="AN1719">
        <v>13</v>
      </c>
      <c r="AP1719">
        <v>12.424242424242401</v>
      </c>
      <c r="AR1719">
        <v>41</v>
      </c>
      <c r="AT1719">
        <v>31.103678929765898</v>
      </c>
      <c r="AV1719">
        <v>93</v>
      </c>
      <c r="AX1719">
        <v>13.3333333333333</v>
      </c>
      <c r="AZ1719">
        <v>22</v>
      </c>
      <c r="BB1719">
        <v>39.772727272727302</v>
      </c>
      <c r="BD1719">
        <v>35</v>
      </c>
      <c r="BF1719">
        <v>23.8095238095238</v>
      </c>
      <c r="BH1719">
        <v>15</v>
      </c>
      <c r="BJ1719">
        <v>50.877192982456101</v>
      </c>
      <c r="BL1719">
        <v>58</v>
      </c>
    </row>
    <row r="1720" spans="1:64" x14ac:dyDescent="0.25">
      <c r="A1720" s="15" t="str">
        <f t="shared" si="52"/>
        <v>Noncore Funding / Liab--40086</v>
      </c>
      <c r="B1720" s="15" t="str">
        <f t="shared" si="53"/>
        <v>Noncore Funding / Liab</v>
      </c>
      <c r="C1720">
        <v>18</v>
      </c>
      <c r="D1720" s="22">
        <v>40086</v>
      </c>
      <c r="E1720">
        <v>16.413474240422701</v>
      </c>
      <c r="F1720">
        <v>23.630963430480801</v>
      </c>
      <c r="G1720">
        <v>30.379544728798901</v>
      </c>
      <c r="H1720">
        <v>25.375169706210102</v>
      </c>
      <c r="I1720">
        <v>14.4908796020446</v>
      </c>
      <c r="J1720">
        <v>21.600868172819101</v>
      </c>
      <c r="K1720">
        <v>32.514393296065599</v>
      </c>
      <c r="L1720">
        <v>24.3992979008171</v>
      </c>
      <c r="M1720">
        <v>18.458627025811399</v>
      </c>
      <c r="N1720">
        <v>27.145626349293799</v>
      </c>
      <c r="O1720">
        <v>38.595506644211</v>
      </c>
      <c r="P1720">
        <v>29.7365860871401</v>
      </c>
      <c r="Q1720">
        <v>18.829990846301101</v>
      </c>
      <c r="R1720">
        <v>23.3818115355492</v>
      </c>
      <c r="S1720">
        <v>29.918828765274</v>
      </c>
      <c r="T1720">
        <v>24.947415657166299</v>
      </c>
      <c r="U1720">
        <v>14.004539798822099</v>
      </c>
      <c r="V1720">
        <v>21.155052637103001</v>
      </c>
      <c r="W1720">
        <v>31.730056603698301</v>
      </c>
      <c r="X1720">
        <v>23.996635471848599</v>
      </c>
      <c r="Y1720">
        <v>16.095207720681099</v>
      </c>
      <c r="Z1720">
        <v>23.245821409315301</v>
      </c>
      <c r="AA1720">
        <v>33.794718478097501</v>
      </c>
      <c r="AB1720">
        <v>26.286791579859901</v>
      </c>
      <c r="AC1720">
        <v>13.907011642828699</v>
      </c>
      <c r="AD1720">
        <v>19.517228119338199</v>
      </c>
      <c r="AE1720">
        <v>28.437994338947799</v>
      </c>
      <c r="AF1720">
        <v>22.375099057284501</v>
      </c>
      <c r="AG1720">
        <v>17.8176159965859</v>
      </c>
      <c r="AH1720">
        <v>25.4358023444743</v>
      </c>
      <c r="AI1720">
        <v>34.476441565189297</v>
      </c>
      <c r="AJ1720">
        <v>28.5725819411218</v>
      </c>
      <c r="AK1720">
        <v>13.838436893218899</v>
      </c>
      <c r="AL1720">
        <v>23.598406562786302</v>
      </c>
      <c r="AM1720">
        <v>34.955779432480398</v>
      </c>
      <c r="AN1720">
        <v>25.2245186120238</v>
      </c>
      <c r="AO1720">
        <v>12.9155363995106</v>
      </c>
      <c r="AP1720">
        <v>19.4014433312832</v>
      </c>
      <c r="AQ1720">
        <v>28.110634811796398</v>
      </c>
      <c r="AR1720">
        <v>21.3525820114229</v>
      </c>
      <c r="AS1720">
        <v>18.153111487613099</v>
      </c>
      <c r="AT1720">
        <v>26.522137485086802</v>
      </c>
      <c r="AU1720">
        <v>36.935784248744298</v>
      </c>
      <c r="AV1720">
        <v>28.592943785606</v>
      </c>
      <c r="AW1720">
        <v>13.279397600910601</v>
      </c>
      <c r="AX1720">
        <v>19.165218328550399</v>
      </c>
      <c r="AY1720">
        <v>26.310905307362098</v>
      </c>
      <c r="AZ1720">
        <v>21.7174999420101</v>
      </c>
      <c r="BA1720">
        <v>15.0402683383191</v>
      </c>
      <c r="BB1720">
        <v>22.957640732601199</v>
      </c>
      <c r="BC1720">
        <v>36.049206390269902</v>
      </c>
      <c r="BD1720">
        <v>27.429368527536401</v>
      </c>
      <c r="BE1720">
        <v>13.9850552793808</v>
      </c>
      <c r="BF1720">
        <v>19.2913070201224</v>
      </c>
      <c r="BG1720">
        <v>35.472483034609198</v>
      </c>
      <c r="BH1720">
        <v>26.3287387794457</v>
      </c>
      <c r="BI1720">
        <v>17.4123875217044</v>
      </c>
      <c r="BJ1720">
        <v>29.474114136151201</v>
      </c>
      <c r="BK1720">
        <v>41.057869654533199</v>
      </c>
      <c r="BL1720">
        <v>31.075064214434398</v>
      </c>
    </row>
    <row r="1721" spans="1:64" x14ac:dyDescent="0.25">
      <c r="A1721" s="15" t="str">
        <f t="shared" si="52"/>
        <v>Brokered Dep / Liab--40086</v>
      </c>
      <c r="B1721" s="15" t="str">
        <f t="shared" si="53"/>
        <v>Brokered Dep / Liab</v>
      </c>
      <c r="C1721">
        <v>19</v>
      </c>
      <c r="D1721" s="22">
        <v>40086</v>
      </c>
      <c r="E1721">
        <v>0</v>
      </c>
      <c r="F1721">
        <v>0</v>
      </c>
      <c r="G1721">
        <v>6.01924296409166</v>
      </c>
      <c r="H1721">
        <v>3.71587725749534</v>
      </c>
      <c r="I1721">
        <v>0</v>
      </c>
      <c r="J1721">
        <v>0</v>
      </c>
      <c r="K1721">
        <v>5.8054484669353101</v>
      </c>
      <c r="L1721">
        <v>3.6188825290017599</v>
      </c>
      <c r="M1721">
        <v>0</v>
      </c>
      <c r="N1721">
        <v>0</v>
      </c>
      <c r="O1721">
        <v>5.86256898045903</v>
      </c>
      <c r="P1721">
        <v>4.2058659687201301</v>
      </c>
      <c r="Q1721">
        <v>0</v>
      </c>
      <c r="R1721">
        <v>0</v>
      </c>
      <c r="S1721">
        <v>1.4906621730763501</v>
      </c>
      <c r="T1721">
        <v>3.3073399603381199</v>
      </c>
      <c r="U1721">
        <v>0</v>
      </c>
      <c r="V1721">
        <v>0</v>
      </c>
      <c r="W1721">
        <v>6.0159882840116197</v>
      </c>
      <c r="X1721">
        <v>3.8088936991003202</v>
      </c>
      <c r="Y1721">
        <v>0</v>
      </c>
      <c r="Z1721">
        <v>0</v>
      </c>
      <c r="AA1721">
        <v>4.7195413565187696</v>
      </c>
      <c r="AB1721">
        <v>2.9808084724396902</v>
      </c>
      <c r="AC1721">
        <v>0</v>
      </c>
      <c r="AD1721">
        <v>0</v>
      </c>
      <c r="AE1721">
        <v>3.43747322155882</v>
      </c>
      <c r="AF1721">
        <v>2.40750682719221</v>
      </c>
      <c r="AG1721">
        <v>0</v>
      </c>
      <c r="AH1721">
        <v>0</v>
      </c>
      <c r="AI1721">
        <v>5.9060575688118204</v>
      </c>
      <c r="AJ1721">
        <v>4.38925708491678</v>
      </c>
      <c r="AK1721">
        <v>0</v>
      </c>
      <c r="AL1721">
        <v>2.3772460835265599</v>
      </c>
      <c r="AM1721">
        <v>8.7349890534467605</v>
      </c>
      <c r="AN1721">
        <v>6.2095622538004704</v>
      </c>
      <c r="AO1721">
        <v>0</v>
      </c>
      <c r="AP1721">
        <v>0</v>
      </c>
      <c r="AQ1721">
        <v>2.6906080423087402</v>
      </c>
      <c r="AR1721">
        <v>2.32153376575959</v>
      </c>
      <c r="AS1721">
        <v>0</v>
      </c>
      <c r="AT1721">
        <v>1.80132913606156</v>
      </c>
      <c r="AU1721">
        <v>8.7248823222793508</v>
      </c>
      <c r="AV1721">
        <v>5.5459174000104703</v>
      </c>
      <c r="AW1721">
        <v>0</v>
      </c>
      <c r="AX1721">
        <v>0</v>
      </c>
      <c r="AY1721">
        <v>1.6296814840742</v>
      </c>
      <c r="AZ1721">
        <v>2.1942568125815201</v>
      </c>
      <c r="BA1721">
        <v>0</v>
      </c>
      <c r="BB1721">
        <v>1.26135623411527</v>
      </c>
      <c r="BC1721">
        <v>8.8720204289107105</v>
      </c>
      <c r="BD1721">
        <v>5.7359866041121101</v>
      </c>
      <c r="BE1721">
        <v>0</v>
      </c>
      <c r="BF1721">
        <v>0</v>
      </c>
      <c r="BG1721">
        <v>3.93670746027396</v>
      </c>
      <c r="BH1721">
        <v>4.50436539200963</v>
      </c>
      <c r="BI1721">
        <v>0</v>
      </c>
      <c r="BJ1721">
        <v>3.5316817732707402</v>
      </c>
      <c r="BK1721">
        <v>11.3725446319898</v>
      </c>
      <c r="BL1721">
        <v>6.9189958629269697</v>
      </c>
    </row>
    <row r="1722" spans="1:64" x14ac:dyDescent="0.25">
      <c r="A1722" s="15" t="str">
        <f t="shared" si="52"/>
        <v>Liquid Assets / Assets--40086</v>
      </c>
      <c r="B1722" s="15" t="str">
        <f t="shared" si="53"/>
        <v>Liquid Assets / Assets</v>
      </c>
      <c r="C1722">
        <v>20</v>
      </c>
      <c r="D1722" s="22">
        <v>40086</v>
      </c>
      <c r="E1722">
        <v>11.0017831439191</v>
      </c>
      <c r="F1722">
        <v>15.3547197154338</v>
      </c>
      <c r="G1722">
        <v>22.4147229338007</v>
      </c>
      <c r="H1722">
        <v>17.983212293574599</v>
      </c>
      <c r="I1722">
        <v>9.1862833846672007</v>
      </c>
      <c r="J1722">
        <v>14.8199683108627</v>
      </c>
      <c r="K1722">
        <v>23.996563441620602</v>
      </c>
      <c r="L1722">
        <v>17.828659003736298</v>
      </c>
      <c r="M1722">
        <v>9.6690554919449898</v>
      </c>
      <c r="N1722">
        <v>15.814175382769299</v>
      </c>
      <c r="O1722">
        <v>25.134598262225001</v>
      </c>
      <c r="P1722">
        <v>18.433445226204199</v>
      </c>
      <c r="Q1722">
        <v>22.592050719336701</v>
      </c>
      <c r="R1722">
        <v>28.3791960020116</v>
      </c>
      <c r="S1722">
        <v>32.338032722528197</v>
      </c>
      <c r="T1722">
        <v>28.536178143179399</v>
      </c>
      <c r="U1722">
        <v>9.2978287594679898</v>
      </c>
      <c r="V1722">
        <v>14.9200630893642</v>
      </c>
      <c r="W1722">
        <v>23.689158915236799</v>
      </c>
      <c r="X1722">
        <v>17.906728842038799</v>
      </c>
      <c r="Y1722">
        <v>10.6771732366929</v>
      </c>
      <c r="Z1722">
        <v>16.729664719454099</v>
      </c>
      <c r="AA1722">
        <v>24.762448189908302</v>
      </c>
      <c r="AB1722">
        <v>18.6276396320551</v>
      </c>
      <c r="AC1722">
        <v>5.5889611527904703</v>
      </c>
      <c r="AD1722">
        <v>11.9198655333762</v>
      </c>
      <c r="AE1722">
        <v>20.2429006395455</v>
      </c>
      <c r="AF1722">
        <v>14.987473195587899</v>
      </c>
      <c r="AG1722">
        <v>7.5858148079908903</v>
      </c>
      <c r="AH1722">
        <v>13.2353998678482</v>
      </c>
      <c r="AI1722">
        <v>26.445717501684701</v>
      </c>
      <c r="AJ1722">
        <v>19.305139763872699</v>
      </c>
      <c r="AK1722">
        <v>11.2981022832763</v>
      </c>
      <c r="AL1722">
        <v>16.090204927005299</v>
      </c>
      <c r="AM1722">
        <v>22.2415010375191</v>
      </c>
      <c r="AN1722">
        <v>17.385267989793299</v>
      </c>
      <c r="AO1722">
        <v>9.5489761003496607</v>
      </c>
      <c r="AP1722">
        <v>15.3328010090907</v>
      </c>
      <c r="AQ1722">
        <v>25.563572941065001</v>
      </c>
      <c r="AR1722">
        <v>18.968313227714301</v>
      </c>
      <c r="AS1722">
        <v>7.8173029212539298</v>
      </c>
      <c r="AT1722">
        <v>12.7917018033212</v>
      </c>
      <c r="AU1722">
        <v>18.738444934284999</v>
      </c>
      <c r="AV1722">
        <v>14.4832075291518</v>
      </c>
      <c r="AW1722">
        <v>10.493906052121</v>
      </c>
      <c r="AX1722">
        <v>18.5825157416899</v>
      </c>
      <c r="AY1722">
        <v>27.773717292793499</v>
      </c>
      <c r="AZ1722">
        <v>19.904959619857198</v>
      </c>
      <c r="BA1722">
        <v>7.1912703147115602</v>
      </c>
      <c r="BB1722">
        <v>14.548350960339899</v>
      </c>
      <c r="BC1722">
        <v>23.933657327266499</v>
      </c>
      <c r="BD1722">
        <v>17.521226615296399</v>
      </c>
      <c r="BE1722">
        <v>9.3677785991299896</v>
      </c>
      <c r="BF1722">
        <v>17.0882701421801</v>
      </c>
      <c r="BG1722">
        <v>29.241206742835299</v>
      </c>
      <c r="BH1722">
        <v>20.5682368881195</v>
      </c>
      <c r="BI1722">
        <v>7.9818519028186996</v>
      </c>
      <c r="BJ1722">
        <v>13.2293989620484</v>
      </c>
      <c r="BK1722">
        <v>19.512270302561902</v>
      </c>
      <c r="BL1722">
        <v>15.5730533805083</v>
      </c>
    </row>
    <row r="1723" spans="1:64" x14ac:dyDescent="0.25">
      <c r="A1723" s="15" t="str">
        <f t="shared" si="52"/>
        <v>Net Loan Growth (last 4 qtrs)--40086</v>
      </c>
      <c r="B1723" s="15" t="str">
        <f t="shared" si="53"/>
        <v>Net Loan Growth (last 4 qtrs)</v>
      </c>
      <c r="C1723">
        <v>21</v>
      </c>
      <c r="D1723" s="22">
        <v>40086</v>
      </c>
      <c r="E1723">
        <v>-7.92</v>
      </c>
      <c r="F1723">
        <v>1.73</v>
      </c>
      <c r="G1723">
        <v>7.69</v>
      </c>
      <c r="H1723">
        <v>0.168395061728395</v>
      </c>
      <c r="I1723">
        <v>-4.5824999999999996</v>
      </c>
      <c r="J1723">
        <v>1.5349999999999999</v>
      </c>
      <c r="K1723">
        <v>7.17</v>
      </c>
      <c r="L1723">
        <v>1.78060906515581</v>
      </c>
      <c r="M1723">
        <v>-3.78</v>
      </c>
      <c r="N1723">
        <v>2.52</v>
      </c>
      <c r="O1723">
        <v>9.7899999999999991</v>
      </c>
      <c r="P1723">
        <v>6.2331098835473302</v>
      </c>
      <c r="Q1723">
        <v>-4.2</v>
      </c>
      <c r="R1723">
        <v>0.19</v>
      </c>
      <c r="S1723">
        <v>4.29</v>
      </c>
      <c r="T1723">
        <v>1.06809523809524</v>
      </c>
      <c r="U1723">
        <v>-5.8624999999999998</v>
      </c>
      <c r="V1723">
        <v>-0.27</v>
      </c>
      <c r="W1723">
        <v>5.6150000000000002</v>
      </c>
      <c r="X1723">
        <v>-0.14063775510204099</v>
      </c>
      <c r="Y1723">
        <v>-7.0650000000000004</v>
      </c>
      <c r="Z1723">
        <v>2.16</v>
      </c>
      <c r="AA1723">
        <v>6.94</v>
      </c>
      <c r="AB1723">
        <v>2.6890140845070398</v>
      </c>
      <c r="AC1723">
        <v>-0.36</v>
      </c>
      <c r="AD1723">
        <v>3.9550000000000001</v>
      </c>
      <c r="AE1723">
        <v>9.2899999999999991</v>
      </c>
      <c r="AF1723">
        <v>9.7442391304347797</v>
      </c>
      <c r="AG1723">
        <v>0.48499999999999999</v>
      </c>
      <c r="AH1723">
        <v>5.47</v>
      </c>
      <c r="AI1723">
        <v>11.77</v>
      </c>
      <c r="AJ1723">
        <v>7.6606329113924003</v>
      </c>
      <c r="AK1723">
        <v>-5.0449999999999999</v>
      </c>
      <c r="AL1723">
        <v>1.6950000000000001</v>
      </c>
      <c r="AM1723">
        <v>6.4275000000000002</v>
      </c>
      <c r="AN1723">
        <v>1.6163793103448301</v>
      </c>
      <c r="AO1723">
        <v>-1.395</v>
      </c>
      <c r="AP1723">
        <v>3.5649999999999999</v>
      </c>
      <c r="AQ1723">
        <v>8.7249999999999996</v>
      </c>
      <c r="AR1723">
        <v>3.7035802469135799</v>
      </c>
      <c r="AS1723">
        <v>-4.8150000000000004</v>
      </c>
      <c r="AT1723">
        <v>1.85</v>
      </c>
      <c r="AU1723">
        <v>8.7799999999999994</v>
      </c>
      <c r="AV1723">
        <v>2.5790169491525399</v>
      </c>
      <c r="AW1723">
        <v>-5.34</v>
      </c>
      <c r="AX1723">
        <v>-0.75</v>
      </c>
      <c r="AY1723">
        <v>4.88</v>
      </c>
      <c r="AZ1723">
        <v>0.213803680981595</v>
      </c>
      <c r="BA1723">
        <v>-6.27</v>
      </c>
      <c r="BB1723">
        <v>-0.28499999999999998</v>
      </c>
      <c r="BC1723">
        <v>8.9824999999999999</v>
      </c>
      <c r="BD1723">
        <v>3.0634090909090901</v>
      </c>
      <c r="BE1723">
        <v>-7.19</v>
      </c>
      <c r="BF1723">
        <v>0.56999999999999995</v>
      </c>
      <c r="BG1723">
        <v>4.3600000000000003</v>
      </c>
      <c r="BH1723">
        <v>5.59968253968254</v>
      </c>
      <c r="BI1723">
        <v>-7.5025000000000004</v>
      </c>
      <c r="BJ1723">
        <v>-1.82</v>
      </c>
      <c r="BK1723">
        <v>5.5324999999999998</v>
      </c>
      <c r="BL1723">
        <v>-0.84098214285714301</v>
      </c>
    </row>
    <row r="1724" spans="1:64" x14ac:dyDescent="0.25">
      <c r="A1724" s="15" t="str">
        <f t="shared" si="52"/>
        <v>Banks w/ Loan Growth (last 4 qtrs)--40086</v>
      </c>
      <c r="B1724" s="15" t="str">
        <f t="shared" si="53"/>
        <v>Banks w/ Loan Growth (last 4 qtrs)</v>
      </c>
      <c r="C1724">
        <v>22</v>
      </c>
      <c r="D1724" s="22">
        <v>40086</v>
      </c>
      <c r="F1724">
        <v>53.086419753086403</v>
      </c>
      <c r="J1724">
        <v>56.1111111111111</v>
      </c>
      <c r="N1724">
        <v>59.898697539797404</v>
      </c>
      <c r="R1724">
        <v>52.380952380952401</v>
      </c>
      <c r="V1724">
        <v>47.989949748743697</v>
      </c>
      <c r="Z1724">
        <v>57.746478873239397</v>
      </c>
      <c r="AD1724">
        <v>73.913043478260903</v>
      </c>
      <c r="AH1724">
        <v>74.683544303797504</v>
      </c>
      <c r="AI1724"/>
      <c r="AK1724"/>
      <c r="AL1724">
        <v>56.8965517241379</v>
      </c>
      <c r="AP1724">
        <v>66.363636363636402</v>
      </c>
      <c r="AT1724">
        <v>57.859531772575203</v>
      </c>
      <c r="AX1724">
        <v>46.6666666666667</v>
      </c>
      <c r="BB1724">
        <v>50</v>
      </c>
      <c r="BF1724">
        <v>52.380952380952401</v>
      </c>
      <c r="BJ1724">
        <v>43.859649122806999</v>
      </c>
    </row>
    <row r="1725" spans="1:64" x14ac:dyDescent="0.25">
      <c r="A1725" s="15" t="str">
        <f t="shared" si="52"/>
        <v>Equity / Assets--40178</v>
      </c>
      <c r="B1725" s="15" t="str">
        <f t="shared" si="53"/>
        <v>Equity / Assets</v>
      </c>
      <c r="C1725">
        <v>1</v>
      </c>
      <c r="D1725" s="22">
        <v>40178</v>
      </c>
      <c r="E1725">
        <v>8.9543828659402909</v>
      </c>
      <c r="F1725">
        <v>10.340761748251101</v>
      </c>
      <c r="G1725">
        <v>11.7707737303303</v>
      </c>
      <c r="H1725">
        <v>10.859685091674301</v>
      </c>
      <c r="I1725">
        <v>8.4538751618168497</v>
      </c>
      <c r="J1725">
        <v>9.7320685892201695</v>
      </c>
      <c r="K1725">
        <v>11.5467606968054</v>
      </c>
      <c r="L1725">
        <v>10.349447235602</v>
      </c>
      <c r="M1725">
        <v>8.4271858339579193</v>
      </c>
      <c r="N1725">
        <v>9.74996358943263</v>
      </c>
      <c r="O1725">
        <v>11.835217140774599</v>
      </c>
      <c r="P1725">
        <v>10.4973873075835</v>
      </c>
      <c r="Q1725">
        <v>9.7215287732126505</v>
      </c>
      <c r="R1725">
        <v>10.9689433531567</v>
      </c>
      <c r="S1725">
        <v>12.140306282277299</v>
      </c>
      <c r="T1725">
        <v>11.562781321568499</v>
      </c>
      <c r="U1725">
        <v>8.3134208133064504</v>
      </c>
      <c r="V1725">
        <v>9.5585524567254492</v>
      </c>
      <c r="W1725">
        <v>11.4945487986261</v>
      </c>
      <c r="X1725">
        <v>10.1098453416685</v>
      </c>
      <c r="Y1725">
        <v>9.0283856517962793</v>
      </c>
      <c r="Z1725">
        <v>10.2043705303777</v>
      </c>
      <c r="AA1725">
        <v>11.674754805586799</v>
      </c>
      <c r="AB1725">
        <v>10.827828093166699</v>
      </c>
      <c r="AC1725">
        <v>8.4139923739649998</v>
      </c>
      <c r="AD1725">
        <v>9.2799655083080097</v>
      </c>
      <c r="AE1725">
        <v>10.3341171177684</v>
      </c>
      <c r="AF1725">
        <v>9.7046722061672099</v>
      </c>
      <c r="AG1725">
        <v>8.9237354034530298</v>
      </c>
      <c r="AH1725">
        <v>10.5928023673911</v>
      </c>
      <c r="AI1725">
        <v>13.0815547165544</v>
      </c>
      <c r="AJ1725">
        <v>12.0222907474012</v>
      </c>
      <c r="AK1725">
        <v>8.8398489095843296</v>
      </c>
      <c r="AL1725">
        <v>9.8683064564412195</v>
      </c>
      <c r="AM1725">
        <v>11.9068973938405</v>
      </c>
      <c r="AN1725">
        <v>10.782812865525299</v>
      </c>
      <c r="AO1725">
        <v>8.5417540454613299</v>
      </c>
      <c r="AP1725">
        <v>9.9343725898129307</v>
      </c>
      <c r="AQ1725">
        <v>11.5389271469235</v>
      </c>
      <c r="AR1725">
        <v>10.419952261845999</v>
      </c>
      <c r="AS1725">
        <v>8.27061790126292</v>
      </c>
      <c r="AT1725">
        <v>9.3769411063167194</v>
      </c>
      <c r="AU1725">
        <v>10.904117832473499</v>
      </c>
      <c r="AV1725">
        <v>9.8188148263571602</v>
      </c>
      <c r="AW1725">
        <v>8.5211714242941596</v>
      </c>
      <c r="AX1725">
        <v>10.2225774476114</v>
      </c>
      <c r="AY1725">
        <v>12.1308165248088</v>
      </c>
      <c r="AZ1725">
        <v>10.594425777916401</v>
      </c>
      <c r="BA1725">
        <v>8.5803218898290101</v>
      </c>
      <c r="BB1725">
        <v>9.42811188703587</v>
      </c>
      <c r="BC1725">
        <v>10.603316684691301</v>
      </c>
      <c r="BD1725">
        <v>10.012292693173</v>
      </c>
      <c r="BE1725">
        <v>8.9193723048366707</v>
      </c>
      <c r="BF1725">
        <v>10.4236253596842</v>
      </c>
      <c r="BG1725">
        <v>13.457024978943201</v>
      </c>
      <c r="BH1725">
        <v>12.494648261693801</v>
      </c>
      <c r="BI1725">
        <v>8.0735019448865</v>
      </c>
      <c r="BJ1725">
        <v>9.30730260611681</v>
      </c>
      <c r="BK1725">
        <v>11.231643212882499</v>
      </c>
      <c r="BL1725">
        <v>9.8674386943103993</v>
      </c>
    </row>
    <row r="1726" spans="1:64" x14ac:dyDescent="0.25">
      <c r="A1726" s="15" t="str">
        <f t="shared" si="52"/>
        <v>Total Risk Based Capital Ratio--40178</v>
      </c>
      <c r="B1726" s="15" t="str">
        <f t="shared" si="53"/>
        <v>Total Risk Based Capital Ratio</v>
      </c>
      <c r="C1726">
        <v>2</v>
      </c>
      <c r="D1726" s="22">
        <v>40178</v>
      </c>
      <c r="E1726">
        <v>12.775</v>
      </c>
      <c r="F1726">
        <v>15.09</v>
      </c>
      <c r="G1726">
        <v>16.942499999999999</v>
      </c>
      <c r="H1726">
        <v>15.717317073170699</v>
      </c>
      <c r="I1726">
        <v>11.69</v>
      </c>
      <c r="J1726">
        <v>13.52</v>
      </c>
      <c r="K1726">
        <v>17.010000000000002</v>
      </c>
      <c r="L1726">
        <v>15.145808297567999</v>
      </c>
      <c r="M1726">
        <v>12</v>
      </c>
      <c r="N1726">
        <v>14.125</v>
      </c>
      <c r="O1726">
        <v>17.829999999999998</v>
      </c>
      <c r="P1726">
        <v>16.058173679498701</v>
      </c>
      <c r="Q1726">
        <v>13.11</v>
      </c>
      <c r="R1726">
        <v>17.440000000000001</v>
      </c>
      <c r="S1726">
        <v>19.84</v>
      </c>
      <c r="T1726">
        <v>18.316190476190499</v>
      </c>
      <c r="U1726">
        <v>11.494999999999999</v>
      </c>
      <c r="V1726">
        <v>13.12</v>
      </c>
      <c r="W1726">
        <v>16.445</v>
      </c>
      <c r="X1726">
        <v>14.6770909090909</v>
      </c>
      <c r="Y1726">
        <v>13.445</v>
      </c>
      <c r="Z1726">
        <v>15.06</v>
      </c>
      <c r="AA1726">
        <v>16.829999999999998</v>
      </c>
      <c r="AB1726">
        <v>16.0302816901408</v>
      </c>
      <c r="AC1726">
        <v>11.53</v>
      </c>
      <c r="AD1726">
        <v>12.605</v>
      </c>
      <c r="AE1726">
        <v>15.195</v>
      </c>
      <c r="AF1726">
        <v>14.355217391304301</v>
      </c>
      <c r="AG1726">
        <v>11.79</v>
      </c>
      <c r="AH1726">
        <v>15.02</v>
      </c>
      <c r="AI1726">
        <v>20.055</v>
      </c>
      <c r="AJ1726">
        <v>17.773037974683501</v>
      </c>
      <c r="AK1726">
        <v>12.7</v>
      </c>
      <c r="AL1726">
        <v>14.085000000000001</v>
      </c>
      <c r="AM1726">
        <v>17.342500000000001</v>
      </c>
      <c r="AN1726">
        <v>15.863448275862099</v>
      </c>
      <c r="AO1726">
        <v>11.8225</v>
      </c>
      <c r="AP1726">
        <v>14.025</v>
      </c>
      <c r="AQ1726">
        <v>17.324999999999999</v>
      </c>
      <c r="AR1726">
        <v>15.527943037974699</v>
      </c>
      <c r="AS1726">
        <v>11.22</v>
      </c>
      <c r="AT1726">
        <v>12.41</v>
      </c>
      <c r="AU1726">
        <v>14.685</v>
      </c>
      <c r="AV1726">
        <v>13.5048432055749</v>
      </c>
      <c r="AW1726">
        <v>12.6225</v>
      </c>
      <c r="AX1726">
        <v>15.195</v>
      </c>
      <c r="AY1726">
        <v>19.265000000000001</v>
      </c>
      <c r="AZ1726">
        <v>16.722243589743599</v>
      </c>
      <c r="BA1726">
        <v>11.465</v>
      </c>
      <c r="BB1726">
        <v>13.15</v>
      </c>
      <c r="BC1726">
        <v>15.56</v>
      </c>
      <c r="BD1726">
        <v>14.6044318181818</v>
      </c>
      <c r="BE1726">
        <v>12.765000000000001</v>
      </c>
      <c r="BF1726">
        <v>15.225</v>
      </c>
      <c r="BG1726">
        <v>22</v>
      </c>
      <c r="BH1726">
        <v>18.592794117647099</v>
      </c>
      <c r="BI1726">
        <v>11.2225</v>
      </c>
      <c r="BJ1726">
        <v>12.69</v>
      </c>
      <c r="BK1726">
        <v>14.8025</v>
      </c>
      <c r="BL1726">
        <v>13.689537037037001</v>
      </c>
    </row>
    <row r="1727" spans="1:64" x14ac:dyDescent="0.25">
      <c r="A1727" s="15" t="str">
        <f t="shared" si="52"/>
        <v>Tier 1 Leverage Ratio--40178</v>
      </c>
      <c r="B1727" s="15" t="str">
        <f t="shared" si="53"/>
        <v>Tier 1 Leverage Ratio</v>
      </c>
      <c r="C1727">
        <v>3</v>
      </c>
      <c r="D1727" s="22">
        <v>40178</v>
      </c>
      <c r="E1727">
        <v>8.5724999999999998</v>
      </c>
      <c r="F1727">
        <v>9.5150000000000006</v>
      </c>
      <c r="G1727">
        <v>11.125</v>
      </c>
      <c r="H1727">
        <v>10.1836585365854</v>
      </c>
      <c r="I1727">
        <v>8.2799999999999994</v>
      </c>
      <c r="J1727">
        <v>9.27</v>
      </c>
      <c r="K1727">
        <v>11.08</v>
      </c>
      <c r="L1727">
        <v>9.9261659513590796</v>
      </c>
      <c r="M1727">
        <v>8.09</v>
      </c>
      <c r="N1727">
        <v>9.2100000000000009</v>
      </c>
      <c r="O1727">
        <v>11.157500000000001</v>
      </c>
      <c r="P1727">
        <v>9.9996195165622197</v>
      </c>
      <c r="Q1727">
        <v>9.4</v>
      </c>
      <c r="R1727">
        <v>10.18</v>
      </c>
      <c r="S1727">
        <v>11.57</v>
      </c>
      <c r="T1727">
        <v>11.174761904761899</v>
      </c>
      <c r="U1727">
        <v>8.19</v>
      </c>
      <c r="V1727">
        <v>9.15</v>
      </c>
      <c r="W1727">
        <v>10.9</v>
      </c>
      <c r="X1727">
        <v>9.7159740259740293</v>
      </c>
      <c r="Y1727">
        <v>8.5850000000000009</v>
      </c>
      <c r="Z1727">
        <v>9.61</v>
      </c>
      <c r="AA1727">
        <v>11.135</v>
      </c>
      <c r="AB1727">
        <v>10.3081690140845</v>
      </c>
      <c r="AC1727">
        <v>8.09</v>
      </c>
      <c r="AD1727">
        <v>8.7899999999999991</v>
      </c>
      <c r="AE1727">
        <v>9.7925000000000004</v>
      </c>
      <c r="AF1727">
        <v>9.3122826086956501</v>
      </c>
      <c r="AG1727">
        <v>8.73</v>
      </c>
      <c r="AH1727">
        <v>9.91</v>
      </c>
      <c r="AI1727">
        <v>12.14</v>
      </c>
      <c r="AJ1727">
        <v>11.3779746835443</v>
      </c>
      <c r="AK1727">
        <v>8.2874999999999996</v>
      </c>
      <c r="AL1727">
        <v>9.2149999999999999</v>
      </c>
      <c r="AM1727">
        <v>11.29</v>
      </c>
      <c r="AN1727">
        <v>10.357413793103399</v>
      </c>
      <c r="AO1727">
        <v>8.35</v>
      </c>
      <c r="AP1727">
        <v>9.4250000000000007</v>
      </c>
      <c r="AQ1727">
        <v>11.1675</v>
      </c>
      <c r="AR1727">
        <v>10.098765822784801</v>
      </c>
      <c r="AS1727">
        <v>8.0500000000000007</v>
      </c>
      <c r="AT1727">
        <v>8.7799999999999994</v>
      </c>
      <c r="AU1727">
        <v>10.145</v>
      </c>
      <c r="AV1727">
        <v>9.2316724738676008</v>
      </c>
      <c r="AW1727">
        <v>8.2725000000000009</v>
      </c>
      <c r="AX1727">
        <v>9.7100000000000009</v>
      </c>
      <c r="AY1727">
        <v>11.4275</v>
      </c>
      <c r="AZ1727">
        <v>10.212243589743601</v>
      </c>
      <c r="BA1727">
        <v>8.3424999999999994</v>
      </c>
      <c r="BB1727">
        <v>9.32</v>
      </c>
      <c r="BC1727">
        <v>10.34</v>
      </c>
      <c r="BD1727">
        <v>9.9010227272727303</v>
      </c>
      <c r="BE1727">
        <v>8.7249999999999996</v>
      </c>
      <c r="BF1727">
        <v>10.005000000000001</v>
      </c>
      <c r="BG1727">
        <v>12.83</v>
      </c>
      <c r="BH1727">
        <v>12.0148529411765</v>
      </c>
      <c r="BI1727">
        <v>7.8975</v>
      </c>
      <c r="BJ1727">
        <v>9.1449999999999996</v>
      </c>
      <c r="BK1727">
        <v>10.4975</v>
      </c>
      <c r="BL1727">
        <v>9.3629629629629605</v>
      </c>
    </row>
    <row r="1728" spans="1:64" x14ac:dyDescent="0.25">
      <c r="A1728" s="15" t="str">
        <f t="shared" si="52"/>
        <v>ALLL / Nonaccrual Loans--40178</v>
      </c>
      <c r="B1728" s="15" t="str">
        <f t="shared" si="53"/>
        <v>ALLL / Nonaccrual Loans</v>
      </c>
      <c r="C1728">
        <v>4</v>
      </c>
      <c r="D1728" s="22">
        <v>40178</v>
      </c>
      <c r="E1728">
        <v>56.731422930930002</v>
      </c>
      <c r="F1728">
        <v>79.466357308584705</v>
      </c>
      <c r="G1728">
        <v>138.34518429724099</v>
      </c>
      <c r="H1728">
        <v>267.97231959238798</v>
      </c>
      <c r="I1728">
        <v>50.964517358793799</v>
      </c>
      <c r="J1728">
        <v>89.353441023553302</v>
      </c>
      <c r="K1728">
        <v>208.034967229117</v>
      </c>
      <c r="L1728">
        <v>333.45269188822999</v>
      </c>
      <c r="M1728">
        <v>49.7138386152278</v>
      </c>
      <c r="N1728">
        <v>88.037751523495999</v>
      </c>
      <c r="O1728">
        <v>201.192788917412</v>
      </c>
      <c r="P1728">
        <v>282.84496155825701</v>
      </c>
      <c r="Q1728">
        <v>73.494990338797507</v>
      </c>
      <c r="R1728">
        <v>125.67307475301401</v>
      </c>
      <c r="S1728">
        <v>239.06526806526799</v>
      </c>
      <c r="T1728">
        <v>157.64307476521699</v>
      </c>
      <c r="U1728">
        <v>47.824897782001401</v>
      </c>
      <c r="V1728">
        <v>82.133027522935805</v>
      </c>
      <c r="W1728">
        <v>172.41538625956699</v>
      </c>
      <c r="X1728">
        <v>244.01318449151501</v>
      </c>
      <c r="Y1728">
        <v>52.123554133000297</v>
      </c>
      <c r="Z1728">
        <v>73.284477015323105</v>
      </c>
      <c r="AA1728">
        <v>208.95500830504801</v>
      </c>
      <c r="AB1728">
        <v>1145.7767158705201</v>
      </c>
      <c r="AC1728">
        <v>70.547739038019799</v>
      </c>
      <c r="AD1728">
        <v>124.759825327511</v>
      </c>
      <c r="AE1728">
        <v>281.2</v>
      </c>
      <c r="AF1728">
        <v>356.60982217171602</v>
      </c>
      <c r="AG1728">
        <v>68.707905301522302</v>
      </c>
      <c r="AH1728">
        <v>169.437315080118</v>
      </c>
      <c r="AI1728">
        <v>362.84958427815599</v>
      </c>
      <c r="AJ1728">
        <v>1154.6586486076801</v>
      </c>
      <c r="AK1728">
        <v>40.083709503351201</v>
      </c>
      <c r="AL1728">
        <v>57.189956882202999</v>
      </c>
      <c r="AM1728">
        <v>98.167178350105203</v>
      </c>
      <c r="AN1728">
        <v>133.13435570707</v>
      </c>
      <c r="AO1728">
        <v>57.710230883287402</v>
      </c>
      <c r="AP1728">
        <v>112.820512820513</v>
      </c>
      <c r="AQ1728">
        <v>308.04301075268802</v>
      </c>
      <c r="AR1728">
        <v>552.815158157366</v>
      </c>
      <c r="AS1728">
        <v>44.984672417480603</v>
      </c>
      <c r="AT1728">
        <v>68.062602222096899</v>
      </c>
      <c r="AU1728">
        <v>141.496275582967</v>
      </c>
      <c r="AV1728">
        <v>336.48536002243299</v>
      </c>
      <c r="AW1728">
        <v>52.912223133716203</v>
      </c>
      <c r="AX1728">
        <v>87.730061349693301</v>
      </c>
      <c r="AY1728">
        <v>192.857142857143</v>
      </c>
      <c r="AZ1728">
        <v>193.868724320903</v>
      </c>
      <c r="BA1728">
        <v>50.732899022801298</v>
      </c>
      <c r="BB1728">
        <v>68.512974051896194</v>
      </c>
      <c r="BC1728">
        <v>191</v>
      </c>
      <c r="BD1728">
        <v>1010.12776751652</v>
      </c>
      <c r="BE1728">
        <v>51.132572785164101</v>
      </c>
      <c r="BF1728">
        <v>96.888316091353502</v>
      </c>
      <c r="BG1728">
        <v>226.678535821108</v>
      </c>
      <c r="BH1728">
        <v>903.17511962960396</v>
      </c>
      <c r="BI1728">
        <v>35.946630307752201</v>
      </c>
      <c r="BJ1728">
        <v>58.806146572103998</v>
      </c>
      <c r="BK1728">
        <v>139.166666666667</v>
      </c>
      <c r="BL1728">
        <v>159.06018748556599</v>
      </c>
    </row>
    <row r="1729" spans="1:64" x14ac:dyDescent="0.25">
      <c r="A1729" s="15" t="str">
        <f t="shared" si="52"/>
        <v>[NCL + OREO] / [Total Loans + OREO]--40178</v>
      </c>
      <c r="B1729" s="15" t="str">
        <f t="shared" si="53"/>
        <v>[NCL + OREO] / [Total Loans + OREO]</v>
      </c>
      <c r="C1729">
        <v>5</v>
      </c>
      <c r="D1729" s="22">
        <v>40178</v>
      </c>
      <c r="E1729">
        <v>1.57103232820724</v>
      </c>
      <c r="F1729">
        <v>2.7939848175867201</v>
      </c>
      <c r="G1729">
        <v>6.0531094342642504</v>
      </c>
      <c r="H1729">
        <v>4.0311921408327001</v>
      </c>
      <c r="I1729">
        <v>1.0620364126770101</v>
      </c>
      <c r="J1729">
        <v>2.6878959082348901</v>
      </c>
      <c r="K1729">
        <v>5.2591463414634099</v>
      </c>
      <c r="L1729">
        <v>3.84085631492768</v>
      </c>
      <c r="M1729">
        <v>0.99020721559870795</v>
      </c>
      <c r="N1729">
        <v>2.45826221134846</v>
      </c>
      <c r="O1729">
        <v>5.0920018929425899</v>
      </c>
      <c r="P1729">
        <v>3.7822161855535801</v>
      </c>
      <c r="Q1729">
        <v>2.0540337593667402</v>
      </c>
      <c r="R1729">
        <v>2.85138390442948</v>
      </c>
      <c r="S1729">
        <v>5.1660800591054103</v>
      </c>
      <c r="T1729">
        <v>3.8473030435624098</v>
      </c>
      <c r="U1729">
        <v>1.5677987462718299</v>
      </c>
      <c r="V1729">
        <v>3.4484299588869698</v>
      </c>
      <c r="W1729">
        <v>6.2760002404296698</v>
      </c>
      <c r="X1729">
        <v>4.5375589559070999</v>
      </c>
      <c r="Y1729">
        <v>1.4042296960057099</v>
      </c>
      <c r="Z1729">
        <v>2.7880508012958298</v>
      </c>
      <c r="AA1729">
        <v>6.6183675532732202</v>
      </c>
      <c r="AB1729">
        <v>4.5182369962539397</v>
      </c>
      <c r="AC1729">
        <v>0.47789400699408102</v>
      </c>
      <c r="AD1729">
        <v>1.2802757536638301</v>
      </c>
      <c r="AE1729">
        <v>2.45305270490487</v>
      </c>
      <c r="AF1729">
        <v>1.8486141822367099</v>
      </c>
      <c r="AG1729">
        <v>0.111751408333312</v>
      </c>
      <c r="AH1729">
        <v>1.0512031110750999</v>
      </c>
      <c r="AI1729">
        <v>2.6792091630449399</v>
      </c>
      <c r="AJ1729">
        <v>2.2267132041811499</v>
      </c>
      <c r="AK1729">
        <v>1.95722684389807</v>
      </c>
      <c r="AL1729">
        <v>3.75029341773861</v>
      </c>
      <c r="AM1729">
        <v>6.4354158130067098</v>
      </c>
      <c r="AN1729">
        <v>4.5370974408570897</v>
      </c>
      <c r="AO1729">
        <v>0.42838830537186401</v>
      </c>
      <c r="AP1729">
        <v>1.6790496145981</v>
      </c>
      <c r="AQ1729">
        <v>3.4911658060042901</v>
      </c>
      <c r="AR1729">
        <v>2.4206313083484101</v>
      </c>
      <c r="AS1729">
        <v>1.6911596896563501</v>
      </c>
      <c r="AT1729">
        <v>3.6831946254888202</v>
      </c>
      <c r="AU1729">
        <v>6.8698314992510001</v>
      </c>
      <c r="AV1729">
        <v>4.8518881114117001</v>
      </c>
      <c r="AW1729">
        <v>1.53414976354378</v>
      </c>
      <c r="AX1729">
        <v>2.74334946793544</v>
      </c>
      <c r="AY1729">
        <v>4.6787018884890097</v>
      </c>
      <c r="AZ1729">
        <v>3.7086422195237998</v>
      </c>
      <c r="BA1729">
        <v>1.4310397128014301</v>
      </c>
      <c r="BB1729">
        <v>3.4814751694006101</v>
      </c>
      <c r="BC1729">
        <v>6.2651141409458804</v>
      </c>
      <c r="BD1729">
        <v>5.0486905913964204</v>
      </c>
      <c r="BE1729">
        <v>1.4313226005016499</v>
      </c>
      <c r="BF1729">
        <v>3.9390648713251202</v>
      </c>
      <c r="BG1729">
        <v>6.6944760691990703</v>
      </c>
      <c r="BH1729">
        <v>4.5594968872882902</v>
      </c>
      <c r="BI1729">
        <v>3.08729118600903</v>
      </c>
      <c r="BJ1729">
        <v>5.4574928466861801</v>
      </c>
      <c r="BK1729">
        <v>10.528714651165</v>
      </c>
      <c r="BL1729">
        <v>7.1520998752190996</v>
      </c>
    </row>
    <row r="1730" spans="1:64" x14ac:dyDescent="0.25">
      <c r="A1730" s="15" t="str">
        <f t="shared" si="52"/>
        <v>[Noncurrent + Delinquent Loans] / [Capital + ALLL]--40178</v>
      </c>
      <c r="B1730" s="15" t="str">
        <f t="shared" si="53"/>
        <v>[Noncurrent + Delinquent Loans] / [Capital + ALLL]</v>
      </c>
      <c r="C1730">
        <v>6</v>
      </c>
      <c r="D1730" s="22">
        <v>40178</v>
      </c>
      <c r="E1730">
        <v>10.393776270771999</v>
      </c>
      <c r="F1730">
        <v>19.4149492834683</v>
      </c>
      <c r="G1730">
        <v>31.735887720066099</v>
      </c>
      <c r="H1730">
        <v>22.962723713720901</v>
      </c>
      <c r="I1730">
        <v>8.6267778322707205</v>
      </c>
      <c r="J1730">
        <v>19.5043964828137</v>
      </c>
      <c r="K1730">
        <v>33.7976470588235</v>
      </c>
      <c r="L1730">
        <v>24.571115966225399</v>
      </c>
      <c r="M1730">
        <v>8.5755469534095301</v>
      </c>
      <c r="N1730">
        <v>18.805682631974399</v>
      </c>
      <c r="O1730">
        <v>35.014851354239397</v>
      </c>
      <c r="P1730">
        <v>28.0944355842935</v>
      </c>
      <c r="Q1730">
        <v>17.976179041398499</v>
      </c>
      <c r="R1730">
        <v>25.434673657426998</v>
      </c>
      <c r="S1730">
        <v>29.789416108300301</v>
      </c>
      <c r="T1730">
        <v>22.800042844001101</v>
      </c>
      <c r="U1730">
        <v>10.4521252841022</v>
      </c>
      <c r="V1730">
        <v>21.320397539043999</v>
      </c>
      <c r="W1730">
        <v>39.143108200361802</v>
      </c>
      <c r="X1730">
        <v>28.491596833902499</v>
      </c>
      <c r="Y1730">
        <v>8.5956653280858006</v>
      </c>
      <c r="Z1730">
        <v>21.511144184508201</v>
      </c>
      <c r="AA1730">
        <v>38.471080900312003</v>
      </c>
      <c r="AB1730">
        <v>27.427648736318702</v>
      </c>
      <c r="AC1730">
        <v>4.5011824510923502</v>
      </c>
      <c r="AD1730">
        <v>12.890261241724</v>
      </c>
      <c r="AE1730">
        <v>21.681436322985402</v>
      </c>
      <c r="AF1730">
        <v>15.8904935070973</v>
      </c>
      <c r="AG1730">
        <v>2.9408961123833901</v>
      </c>
      <c r="AH1730">
        <v>9.9144159164165799</v>
      </c>
      <c r="AI1730">
        <v>19.939056306673201</v>
      </c>
      <c r="AJ1730">
        <v>13.983262314097599</v>
      </c>
      <c r="AK1730">
        <v>17.873227554336601</v>
      </c>
      <c r="AL1730">
        <v>28.346637954872602</v>
      </c>
      <c r="AM1730">
        <v>39.438007830728402</v>
      </c>
      <c r="AN1730">
        <v>31.160756449893</v>
      </c>
      <c r="AO1730">
        <v>4.6482367218732197</v>
      </c>
      <c r="AP1730">
        <v>13.802628791305199</v>
      </c>
      <c r="AQ1730">
        <v>24.662009268534</v>
      </c>
      <c r="AR1730">
        <v>17.331160907525199</v>
      </c>
      <c r="AS1730">
        <v>12.2018671555801</v>
      </c>
      <c r="AT1730">
        <v>25.4389312977099</v>
      </c>
      <c r="AU1730">
        <v>43.211996261287702</v>
      </c>
      <c r="AV1730">
        <v>33.360495881722002</v>
      </c>
      <c r="AW1730">
        <v>13.593489834736401</v>
      </c>
      <c r="AX1730">
        <v>23.5661898885973</v>
      </c>
      <c r="AY1730">
        <v>34.751784207496399</v>
      </c>
      <c r="AZ1730">
        <v>27.334176340813698</v>
      </c>
      <c r="BA1730">
        <v>9.4237028504063893</v>
      </c>
      <c r="BB1730">
        <v>22.632173846515599</v>
      </c>
      <c r="BC1730">
        <v>36.688889668274797</v>
      </c>
      <c r="BD1730">
        <v>28.102905627374199</v>
      </c>
      <c r="BE1730">
        <v>7.0930384111905997</v>
      </c>
      <c r="BF1730">
        <v>17.203929745778499</v>
      </c>
      <c r="BG1730">
        <v>30.085973632181901</v>
      </c>
      <c r="BH1730">
        <v>21.574607166881801</v>
      </c>
      <c r="BI1730">
        <v>13.9999162709472</v>
      </c>
      <c r="BJ1730">
        <v>30.558041035063699</v>
      </c>
      <c r="BK1730">
        <v>50.135545996189599</v>
      </c>
      <c r="BL1730">
        <v>38.466305188001797</v>
      </c>
    </row>
    <row r="1731" spans="1:64" x14ac:dyDescent="0.25">
      <c r="A1731" s="15" t="str">
        <f t="shared" ref="A1731:A1794" si="54">B1731&amp;"--"&amp;D1731</f>
        <v xml:space="preserve">  Ag [NCL+DQ] / [Capital + ALLL]--40178</v>
      </c>
      <c r="B1731" s="15" t="str">
        <f t="shared" ref="B1731:B1794" si="55">VLOOKUP(C1731,labels,2,FALSE)</f>
        <v xml:space="preserve">  Ag [NCL+DQ] / [Capital + ALLL]</v>
      </c>
      <c r="C1731">
        <v>7</v>
      </c>
      <c r="D1731" s="22">
        <v>40178</v>
      </c>
      <c r="E1731">
        <v>0</v>
      </c>
      <c r="F1731">
        <v>0.55542314694500805</v>
      </c>
      <c r="G1731">
        <v>2.00513979783674</v>
      </c>
      <c r="H1731">
        <v>2.4392211361150902</v>
      </c>
      <c r="I1731">
        <v>0</v>
      </c>
      <c r="J1731">
        <v>3.45805380731724E-2</v>
      </c>
      <c r="K1731">
        <v>2.1522619851451701</v>
      </c>
      <c r="L1731">
        <v>1.78348957328813</v>
      </c>
      <c r="M1731">
        <v>0</v>
      </c>
      <c r="N1731">
        <v>0</v>
      </c>
      <c r="O1731">
        <v>0.73306244337333704</v>
      </c>
      <c r="P1731">
        <v>1.0371909909335499</v>
      </c>
      <c r="Q1731">
        <v>0</v>
      </c>
      <c r="R1731">
        <v>0</v>
      </c>
      <c r="S1731">
        <v>0</v>
      </c>
      <c r="T1731">
        <v>8.7270688353206602E-2</v>
      </c>
      <c r="U1731">
        <v>0</v>
      </c>
      <c r="V1731">
        <v>0</v>
      </c>
      <c r="W1731">
        <v>1.6717644542618</v>
      </c>
      <c r="X1731">
        <v>1.61607076224741</v>
      </c>
      <c r="Y1731">
        <v>0</v>
      </c>
      <c r="Z1731">
        <v>0.45360824742268002</v>
      </c>
      <c r="AA1731">
        <v>3.49347809178022</v>
      </c>
      <c r="AB1731">
        <v>3.1042825549836399</v>
      </c>
      <c r="AC1731">
        <v>0</v>
      </c>
      <c r="AD1731">
        <v>0.56493546811907103</v>
      </c>
      <c r="AE1731">
        <v>2.6089692924894101</v>
      </c>
      <c r="AF1731">
        <v>2.4949531357195598</v>
      </c>
      <c r="AG1731">
        <v>0</v>
      </c>
      <c r="AH1731">
        <v>0.41943734015345302</v>
      </c>
      <c r="AI1731">
        <v>2.2274720359948699</v>
      </c>
      <c r="AJ1731">
        <v>2.3530219680792501</v>
      </c>
      <c r="AK1731">
        <v>0</v>
      </c>
      <c r="AL1731">
        <v>0.115298299320099</v>
      </c>
      <c r="AM1731">
        <v>2.1399220348241998</v>
      </c>
      <c r="AN1731">
        <v>1.8537068329620301</v>
      </c>
      <c r="AO1731">
        <v>0</v>
      </c>
      <c r="AP1731">
        <v>0.89897663260910199</v>
      </c>
      <c r="AQ1731">
        <v>4.3139361597360804</v>
      </c>
      <c r="AR1731">
        <v>2.9537541056469001</v>
      </c>
      <c r="AS1731">
        <v>0</v>
      </c>
      <c r="AT1731">
        <v>0</v>
      </c>
      <c r="AU1731">
        <v>1.51599088088495</v>
      </c>
      <c r="AV1731">
        <v>1.6831955374002301</v>
      </c>
      <c r="AW1731">
        <v>0</v>
      </c>
      <c r="AX1731">
        <v>0</v>
      </c>
      <c r="AY1731">
        <v>1.02153366960015</v>
      </c>
      <c r="AZ1731">
        <v>1.21317845216383</v>
      </c>
      <c r="BA1731">
        <v>0</v>
      </c>
      <c r="BB1731">
        <v>0</v>
      </c>
      <c r="BC1731">
        <v>3.6865374551379101E-2</v>
      </c>
      <c r="BD1731">
        <v>0.62515929785773305</v>
      </c>
      <c r="BE1731">
        <v>0</v>
      </c>
      <c r="BF1731">
        <v>0.18186054234752499</v>
      </c>
      <c r="BG1731">
        <v>1.1900349024207</v>
      </c>
      <c r="BH1731">
        <v>1.2191289582728899</v>
      </c>
      <c r="BI1731">
        <v>0</v>
      </c>
      <c r="BJ1731">
        <v>0</v>
      </c>
      <c r="BK1731">
        <v>0</v>
      </c>
      <c r="BL1731">
        <v>0.74425655623354103</v>
      </c>
    </row>
    <row r="1732" spans="1:64" x14ac:dyDescent="0.25">
      <c r="A1732" s="15" t="str">
        <f t="shared" si="54"/>
        <v xml:space="preserve">  CLD [NCL+DQ] / [Capital + ALLL]--40178</v>
      </c>
      <c r="B1732" s="15" t="str">
        <f t="shared" si="55"/>
        <v xml:space="preserve">  CLD [NCL+DQ] / [Capital + ALLL]</v>
      </c>
      <c r="C1732">
        <v>8</v>
      </c>
      <c r="D1732" s="22">
        <v>40178</v>
      </c>
      <c r="E1732">
        <v>0</v>
      </c>
      <c r="F1732">
        <v>0.41665678854207999</v>
      </c>
      <c r="G1732">
        <v>7.7894825386340596</v>
      </c>
      <c r="H1732">
        <v>5.5505455438859999</v>
      </c>
      <c r="I1732">
        <v>0</v>
      </c>
      <c r="J1732">
        <v>0</v>
      </c>
      <c r="K1732">
        <v>6.59108591752807</v>
      </c>
      <c r="L1732">
        <v>4.7184487014299803</v>
      </c>
      <c r="M1732">
        <v>0</v>
      </c>
      <c r="N1732">
        <v>0.696427096296937</v>
      </c>
      <c r="O1732">
        <v>8.1184822669671899</v>
      </c>
      <c r="P1732">
        <v>7.0834060083003196</v>
      </c>
      <c r="Q1732">
        <v>0</v>
      </c>
      <c r="R1732">
        <v>0</v>
      </c>
      <c r="S1732">
        <v>4.8630854406703602E-2</v>
      </c>
      <c r="T1732">
        <v>0.33423426105304699</v>
      </c>
      <c r="U1732">
        <v>0</v>
      </c>
      <c r="V1732">
        <v>0.51008015545300001</v>
      </c>
      <c r="W1732">
        <v>7.3090249697178802</v>
      </c>
      <c r="X1732">
        <v>5.6198233085488498</v>
      </c>
      <c r="Y1732">
        <v>0</v>
      </c>
      <c r="Z1732">
        <v>1.3010811801356099</v>
      </c>
      <c r="AA1732">
        <v>11.6564489775569</v>
      </c>
      <c r="AB1732">
        <v>7.9479405079044803</v>
      </c>
      <c r="AC1732">
        <v>0</v>
      </c>
      <c r="AD1732">
        <v>0</v>
      </c>
      <c r="AE1732">
        <v>4.3483969365204498</v>
      </c>
      <c r="AF1732">
        <v>3.1715815769389</v>
      </c>
      <c r="AG1732">
        <v>0</v>
      </c>
      <c r="AH1732">
        <v>0</v>
      </c>
      <c r="AI1732">
        <v>1.16238049413276</v>
      </c>
      <c r="AJ1732">
        <v>2.49607290435344</v>
      </c>
      <c r="AK1732">
        <v>0</v>
      </c>
      <c r="AL1732">
        <v>1.6361296468325599</v>
      </c>
      <c r="AM1732">
        <v>5.6961522081269003</v>
      </c>
      <c r="AN1732">
        <v>4.47256146607576</v>
      </c>
      <c r="AO1732">
        <v>0</v>
      </c>
      <c r="AP1732">
        <v>0</v>
      </c>
      <c r="AQ1732">
        <v>1.5517028698931901</v>
      </c>
      <c r="AR1732">
        <v>2.4756360320584099</v>
      </c>
      <c r="AS1732">
        <v>0</v>
      </c>
      <c r="AT1732">
        <v>3.6919831223628701</v>
      </c>
      <c r="AU1732">
        <v>11.9817135560843</v>
      </c>
      <c r="AV1732">
        <v>8.5851755401718695</v>
      </c>
      <c r="AW1732">
        <v>0</v>
      </c>
      <c r="AX1732">
        <v>0</v>
      </c>
      <c r="AY1732">
        <v>2.8624321736831799</v>
      </c>
      <c r="AZ1732">
        <v>2.7943543547049501</v>
      </c>
      <c r="BA1732">
        <v>0</v>
      </c>
      <c r="BB1732">
        <v>2.5818219713863302E-2</v>
      </c>
      <c r="BC1732">
        <v>7.0910285487506099</v>
      </c>
      <c r="BD1732">
        <v>4.8874611975106097</v>
      </c>
      <c r="BE1732">
        <v>0</v>
      </c>
      <c r="BF1732">
        <v>0.87571513810524904</v>
      </c>
      <c r="BG1732">
        <v>7.3061239207422402</v>
      </c>
      <c r="BH1732">
        <v>4.1725283265151099</v>
      </c>
      <c r="BI1732">
        <v>0</v>
      </c>
      <c r="BJ1732">
        <v>3.99282344453129</v>
      </c>
      <c r="BK1732">
        <v>13.4637795097048</v>
      </c>
      <c r="BL1732">
        <v>10.065290511409801</v>
      </c>
    </row>
    <row r="1733" spans="1:64" x14ac:dyDescent="0.25">
      <c r="A1733" s="15" t="str">
        <f t="shared" si="54"/>
        <v xml:space="preserve">  CRE [NCL+DQ] / [Capital + ALLL]--40178</v>
      </c>
      <c r="B1733" s="15" t="str">
        <f t="shared" si="55"/>
        <v xml:space="preserve">  CRE [NCL+DQ] / [Capital + ALLL]</v>
      </c>
      <c r="C1733">
        <v>9</v>
      </c>
      <c r="D1733" s="22">
        <v>40178</v>
      </c>
      <c r="E1733">
        <v>1.28700602571606</v>
      </c>
      <c r="F1733">
        <v>5.68960683767805</v>
      </c>
      <c r="G1733">
        <v>19.355466656677699</v>
      </c>
      <c r="H1733">
        <v>11.2417828972068</v>
      </c>
      <c r="I1733">
        <v>0.42138853659534398</v>
      </c>
      <c r="J1733">
        <v>5.9238363892806802</v>
      </c>
      <c r="K1733">
        <v>17.308186365628401</v>
      </c>
      <c r="L1733">
        <v>11.3188590681231</v>
      </c>
      <c r="M1733">
        <v>0.72026073311837502</v>
      </c>
      <c r="N1733">
        <v>6.1541649052719301</v>
      </c>
      <c r="O1733">
        <v>18.111945480382499</v>
      </c>
      <c r="P1733">
        <v>14.8561529467055</v>
      </c>
      <c r="Q1733">
        <v>0.61722533472604701</v>
      </c>
      <c r="R1733">
        <v>4.9149338374291096</v>
      </c>
      <c r="S1733">
        <v>10.097930876805201</v>
      </c>
      <c r="T1733">
        <v>7.2654272909824398</v>
      </c>
      <c r="U1733">
        <v>1.37809569208257</v>
      </c>
      <c r="V1733">
        <v>7.63397739701057</v>
      </c>
      <c r="W1733">
        <v>19.418493525559899</v>
      </c>
      <c r="X1733">
        <v>13.9263458657631</v>
      </c>
      <c r="Y1733">
        <v>1.26011615891233</v>
      </c>
      <c r="Z1733">
        <v>8.3776016720369206</v>
      </c>
      <c r="AA1733">
        <v>20.6522046972193</v>
      </c>
      <c r="AB1733">
        <v>13.9904912823046</v>
      </c>
      <c r="AC1733">
        <v>0</v>
      </c>
      <c r="AD1733">
        <v>2.6818301969445999</v>
      </c>
      <c r="AE1733">
        <v>10.1019873838182</v>
      </c>
      <c r="AF1733">
        <v>6.5604204110794599</v>
      </c>
      <c r="AG1733">
        <v>0</v>
      </c>
      <c r="AH1733">
        <v>0</v>
      </c>
      <c r="AI1733">
        <v>6.1715731264715696</v>
      </c>
      <c r="AJ1733">
        <v>4.6967601985101002</v>
      </c>
      <c r="AK1733">
        <v>3.3676384975349798</v>
      </c>
      <c r="AL1733">
        <v>7.1890699243533804</v>
      </c>
      <c r="AM1733">
        <v>19.991672003957401</v>
      </c>
      <c r="AN1733">
        <v>14.0331130546785</v>
      </c>
      <c r="AO1733">
        <v>0</v>
      </c>
      <c r="AP1733">
        <v>2.1198088722482198</v>
      </c>
      <c r="AQ1733">
        <v>9.24961014746175</v>
      </c>
      <c r="AR1733">
        <v>6.3242136732658798</v>
      </c>
      <c r="AS1733">
        <v>3.3833166634028302</v>
      </c>
      <c r="AT1733">
        <v>11.530141332564201</v>
      </c>
      <c r="AU1733">
        <v>27.1643570366708</v>
      </c>
      <c r="AV1733">
        <v>18.863255005302101</v>
      </c>
      <c r="AW1733">
        <v>1.12818387218052</v>
      </c>
      <c r="AX1733">
        <v>6.3019001199064597</v>
      </c>
      <c r="AY1733">
        <v>12.6945380323468</v>
      </c>
      <c r="AZ1733">
        <v>9.1133505830036299</v>
      </c>
      <c r="BA1733">
        <v>2.2541887657672498E-3</v>
      </c>
      <c r="BB1733">
        <v>5.8034797190641001</v>
      </c>
      <c r="BC1733">
        <v>19.106148178745901</v>
      </c>
      <c r="BD1733">
        <v>13.1478307230109</v>
      </c>
      <c r="BE1733">
        <v>1.4131532917551799</v>
      </c>
      <c r="BF1733">
        <v>5.8984306582492403</v>
      </c>
      <c r="BG1733">
        <v>16.820471757198298</v>
      </c>
      <c r="BH1733">
        <v>10.166327763258201</v>
      </c>
      <c r="BI1733">
        <v>3.8914844506499602</v>
      </c>
      <c r="BJ1733">
        <v>13.855961483756801</v>
      </c>
      <c r="BK1733">
        <v>30.9055732989059</v>
      </c>
      <c r="BL1733">
        <v>22.2133705386107</v>
      </c>
    </row>
    <row r="1734" spans="1:64" x14ac:dyDescent="0.25">
      <c r="A1734" s="15" t="str">
        <f t="shared" si="54"/>
        <v xml:space="preserve">  Res RE [NCL+DQ] / [Capital + ALLL]--40178</v>
      </c>
      <c r="B1734" s="15" t="str">
        <f t="shared" si="55"/>
        <v xml:space="preserve">  Res RE [NCL+DQ] / [Capital + ALLL]</v>
      </c>
      <c r="C1734">
        <v>10</v>
      </c>
      <c r="D1734" s="22">
        <v>40178</v>
      </c>
      <c r="E1734">
        <v>0.61591283750858405</v>
      </c>
      <c r="F1734">
        <v>2.0540877138801101</v>
      </c>
      <c r="G1734">
        <v>5.58208033820459</v>
      </c>
      <c r="H1734">
        <v>4.1963013423118802</v>
      </c>
      <c r="I1734">
        <v>0.24691358024691401</v>
      </c>
      <c r="J1734">
        <v>2.2064516129032299</v>
      </c>
      <c r="K1734">
        <v>6.9548872180451102</v>
      </c>
      <c r="L1734">
        <v>4.4554023299744596</v>
      </c>
      <c r="M1734">
        <v>0.77578209794633701</v>
      </c>
      <c r="N1734">
        <v>3.5811398632404798</v>
      </c>
      <c r="O1734">
        <v>8.4911297293507797</v>
      </c>
      <c r="P1734">
        <v>6.1796726315708002</v>
      </c>
      <c r="Q1734">
        <v>3.9826422372227599</v>
      </c>
      <c r="R1734">
        <v>10.063636017223599</v>
      </c>
      <c r="S1734">
        <v>12.0257256610066</v>
      </c>
      <c r="T1734">
        <v>8.97645602315594</v>
      </c>
      <c r="U1734">
        <v>0.43678547748469698</v>
      </c>
      <c r="V1734">
        <v>2.6660948500768402</v>
      </c>
      <c r="W1734">
        <v>7.8343414063461401</v>
      </c>
      <c r="X1734">
        <v>5.1529221569780299</v>
      </c>
      <c r="Y1734">
        <v>0.72392229794592999</v>
      </c>
      <c r="Z1734">
        <v>3.0100334448160502</v>
      </c>
      <c r="AA1734">
        <v>7.22733480476046</v>
      </c>
      <c r="AB1734">
        <v>4.7805406216795596</v>
      </c>
      <c r="AC1734">
        <v>0</v>
      </c>
      <c r="AD1734">
        <v>0.39103790479684802</v>
      </c>
      <c r="AE1734">
        <v>1.9911059821516399</v>
      </c>
      <c r="AF1734">
        <v>1.41042186835568</v>
      </c>
      <c r="AG1734">
        <v>0</v>
      </c>
      <c r="AH1734">
        <v>0.12248647545166901</v>
      </c>
      <c r="AI1734">
        <v>1.71977824690921</v>
      </c>
      <c r="AJ1734">
        <v>1.4162832441047599</v>
      </c>
      <c r="AK1734">
        <v>3.2748212509850698</v>
      </c>
      <c r="AL1734">
        <v>7.52628430843572</v>
      </c>
      <c r="AM1734">
        <v>10.8077240970846</v>
      </c>
      <c r="AN1734">
        <v>9.0375472193489603</v>
      </c>
      <c r="AO1734">
        <v>0</v>
      </c>
      <c r="AP1734">
        <v>0.90617649203481498</v>
      </c>
      <c r="AQ1734">
        <v>3.3720564852677701</v>
      </c>
      <c r="AR1734">
        <v>2.4615520244482698</v>
      </c>
      <c r="AS1734">
        <v>0.45505170994542699</v>
      </c>
      <c r="AT1734">
        <v>2.3603766284019101</v>
      </c>
      <c r="AU1734">
        <v>7.2994119229142198</v>
      </c>
      <c r="AV1734">
        <v>4.8973175173051402</v>
      </c>
      <c r="AW1734">
        <v>4.1265281385681902</v>
      </c>
      <c r="AX1734">
        <v>9.3974376501000805</v>
      </c>
      <c r="AY1734">
        <v>13.770372281080499</v>
      </c>
      <c r="AZ1734">
        <v>10.149823510089901</v>
      </c>
      <c r="BA1734">
        <v>0.223117901620805</v>
      </c>
      <c r="BB1734">
        <v>1.7317998943045301</v>
      </c>
      <c r="BC1734">
        <v>5.3594711223019198</v>
      </c>
      <c r="BD1734">
        <v>3.3924995030590601</v>
      </c>
      <c r="BE1734">
        <v>0.27689473043510698</v>
      </c>
      <c r="BF1734">
        <v>2.11100000390489</v>
      </c>
      <c r="BG1734">
        <v>5.0849167555708998</v>
      </c>
      <c r="BH1734">
        <v>3.1408485666594799</v>
      </c>
      <c r="BI1734">
        <v>0.566446394806012</v>
      </c>
      <c r="BJ1734">
        <v>3.9750031861841899</v>
      </c>
      <c r="BK1734">
        <v>9.8167542504285503</v>
      </c>
      <c r="BL1734">
        <v>6.3135503358530602</v>
      </c>
    </row>
    <row r="1735" spans="1:64" x14ac:dyDescent="0.25">
      <c r="A1735" s="15" t="str">
        <f t="shared" si="54"/>
        <v xml:space="preserve">  C&amp;I [NCL+DQ] / [Capital + ALLL]--40178</v>
      </c>
      <c r="B1735" s="15" t="str">
        <f t="shared" si="55"/>
        <v xml:space="preserve">  C&amp;I [NCL+DQ] / [Capital + ALLL]</v>
      </c>
      <c r="C1735">
        <v>11</v>
      </c>
      <c r="D1735" s="22">
        <v>40178</v>
      </c>
      <c r="E1735">
        <v>0.45333339564581498</v>
      </c>
      <c r="F1735">
        <v>2.1553589868119198</v>
      </c>
      <c r="G1735">
        <v>4.6127446731675104</v>
      </c>
      <c r="H1735">
        <v>3.1343858617186999</v>
      </c>
      <c r="I1735">
        <v>0.32300937063642898</v>
      </c>
      <c r="J1735">
        <v>2.2958006460544498</v>
      </c>
      <c r="K1735">
        <v>6.3364569388665801</v>
      </c>
      <c r="L1735">
        <v>4.3205541334410196</v>
      </c>
      <c r="M1735">
        <v>0.18055200922935299</v>
      </c>
      <c r="N1735">
        <v>1.35963502405182</v>
      </c>
      <c r="O1735">
        <v>4.0615273601092898</v>
      </c>
      <c r="P1735">
        <v>3.0864477516422602</v>
      </c>
      <c r="Q1735">
        <v>0.95071449402158104</v>
      </c>
      <c r="R1735">
        <v>5.5108428347864997</v>
      </c>
      <c r="S1735">
        <v>6.5155807365439102</v>
      </c>
      <c r="T1735">
        <v>4.7244401084253598</v>
      </c>
      <c r="U1735">
        <v>0.50436897577044304</v>
      </c>
      <c r="V1735">
        <v>2.9551797734362202</v>
      </c>
      <c r="W1735">
        <v>7.2106056137992303</v>
      </c>
      <c r="X1735">
        <v>5.1044160029474304</v>
      </c>
      <c r="Y1735">
        <v>0.497920193949971</v>
      </c>
      <c r="Z1735">
        <v>1.8313822427436499</v>
      </c>
      <c r="AA1735">
        <v>5.4602398131877097</v>
      </c>
      <c r="AB1735">
        <v>3.7084763520840598</v>
      </c>
      <c r="AC1735">
        <v>0.13243744829569401</v>
      </c>
      <c r="AD1735">
        <v>2.0063871233166402</v>
      </c>
      <c r="AE1735">
        <v>4.6022374559978401</v>
      </c>
      <c r="AF1735">
        <v>3.2691633049475102</v>
      </c>
      <c r="AG1735">
        <v>0</v>
      </c>
      <c r="AH1735">
        <v>1.2620837808807699</v>
      </c>
      <c r="AI1735">
        <v>4.0598543474077502</v>
      </c>
      <c r="AJ1735">
        <v>3.2280832012048402</v>
      </c>
      <c r="AK1735">
        <v>0.938345937726486</v>
      </c>
      <c r="AL1735">
        <v>1.7476421440766401</v>
      </c>
      <c r="AM1735">
        <v>5.4993436112241803</v>
      </c>
      <c r="AN1735">
        <v>4.84232522480358</v>
      </c>
      <c r="AO1735">
        <v>8.37930741037657E-2</v>
      </c>
      <c r="AP1735">
        <v>1.6408904524826999</v>
      </c>
      <c r="AQ1735">
        <v>5.1992932957872</v>
      </c>
      <c r="AR1735">
        <v>3.2658649584166901</v>
      </c>
      <c r="AS1735">
        <v>0.48574568841279098</v>
      </c>
      <c r="AT1735">
        <v>2.8169014084507</v>
      </c>
      <c r="AU1735">
        <v>6.8624121575040196</v>
      </c>
      <c r="AV1735">
        <v>5.1094755018182898</v>
      </c>
      <c r="AW1735">
        <v>0.58430645410710802</v>
      </c>
      <c r="AX1735">
        <v>1.90628763859453</v>
      </c>
      <c r="AY1735">
        <v>5.8063098629970398</v>
      </c>
      <c r="AZ1735">
        <v>4.07829363234341</v>
      </c>
      <c r="BA1735">
        <v>2.2719727339295899</v>
      </c>
      <c r="BB1735">
        <v>6.8316941949427097</v>
      </c>
      <c r="BC1735">
        <v>12.5288095656246</v>
      </c>
      <c r="BD1735">
        <v>9.1624782326549408</v>
      </c>
      <c r="BE1735">
        <v>0.837794079917631</v>
      </c>
      <c r="BF1735">
        <v>2.3687241360280802</v>
      </c>
      <c r="BG1735">
        <v>6.2424728411169896</v>
      </c>
      <c r="BH1735">
        <v>4.6283333242417397</v>
      </c>
      <c r="BI1735">
        <v>0.70478316490113901</v>
      </c>
      <c r="BJ1735">
        <v>3.9202934051440299</v>
      </c>
      <c r="BK1735">
        <v>9.4309126524013607</v>
      </c>
      <c r="BL1735">
        <v>6.3852088080815603</v>
      </c>
    </row>
    <row r="1736" spans="1:64" x14ac:dyDescent="0.25">
      <c r="A1736" s="15" t="str">
        <f t="shared" si="54"/>
        <v xml:space="preserve">  Ind [NCL+DQ] / [Capital + ALLL]--40178</v>
      </c>
      <c r="B1736" s="15" t="str">
        <f t="shared" si="55"/>
        <v xml:space="preserve">  Ind [NCL+DQ] / [Capital + ALLL]</v>
      </c>
      <c r="C1736">
        <v>12</v>
      </c>
      <c r="D1736" s="22">
        <v>40178</v>
      </c>
      <c r="E1736">
        <v>0.128045840115354</v>
      </c>
      <c r="F1736">
        <v>0.46782282793969499</v>
      </c>
      <c r="G1736">
        <v>1.0059203080727399</v>
      </c>
      <c r="H1736">
        <v>0.93287291698056196</v>
      </c>
      <c r="I1736">
        <v>0.145201103528387</v>
      </c>
      <c r="J1736">
        <v>0.53084488153777398</v>
      </c>
      <c r="K1736">
        <v>1.37736021162091</v>
      </c>
      <c r="L1736">
        <v>1.05011647931053</v>
      </c>
      <c r="M1736">
        <v>6.40672120736821E-2</v>
      </c>
      <c r="N1736">
        <v>0.44305988704105198</v>
      </c>
      <c r="O1736">
        <v>1.4038936295607101</v>
      </c>
      <c r="P1736">
        <v>1.16019077667353</v>
      </c>
      <c r="Q1736">
        <v>0.25477707006369399</v>
      </c>
      <c r="R1736">
        <v>0.73088251336315002</v>
      </c>
      <c r="S1736">
        <v>2.11565585331453</v>
      </c>
      <c r="T1736">
        <v>1.6086191211751499</v>
      </c>
      <c r="U1736">
        <v>0.10552380063564799</v>
      </c>
      <c r="V1736">
        <v>0.509409933493703</v>
      </c>
      <c r="W1736">
        <v>1.4491873647003299</v>
      </c>
      <c r="X1736">
        <v>1.05410065613128</v>
      </c>
      <c r="Y1736">
        <v>0.25218367872045</v>
      </c>
      <c r="Z1736">
        <v>0.72164948453608202</v>
      </c>
      <c r="AA1736">
        <v>1.17574731354958</v>
      </c>
      <c r="AB1736">
        <v>1.1643989860683901</v>
      </c>
      <c r="AC1736">
        <v>0.180457084878244</v>
      </c>
      <c r="AD1736">
        <v>0.55000618674055102</v>
      </c>
      <c r="AE1736">
        <v>1.42931566774844</v>
      </c>
      <c r="AF1736">
        <v>1.4803512728842001</v>
      </c>
      <c r="AG1736">
        <v>0.104486233698285</v>
      </c>
      <c r="AH1736">
        <v>0.467289719626168</v>
      </c>
      <c r="AI1736">
        <v>1.5236292732633401</v>
      </c>
      <c r="AJ1736">
        <v>1.2556142416745699</v>
      </c>
      <c r="AK1736">
        <v>0.18922820097787399</v>
      </c>
      <c r="AL1736">
        <v>0.45329038646373399</v>
      </c>
      <c r="AM1736">
        <v>1.20720341030698</v>
      </c>
      <c r="AN1736">
        <v>0.78623286442773999</v>
      </c>
      <c r="AO1736">
        <v>0.16633350653127801</v>
      </c>
      <c r="AP1736">
        <v>0.55971105660734199</v>
      </c>
      <c r="AQ1736">
        <v>1.4064688788531501</v>
      </c>
      <c r="AR1736">
        <v>1.04253976129029</v>
      </c>
      <c r="AS1736">
        <v>0.100164080834692</v>
      </c>
      <c r="AT1736">
        <v>0.36117381489841999</v>
      </c>
      <c r="AU1736">
        <v>1.13085589280182</v>
      </c>
      <c r="AV1736">
        <v>0.95898640717614003</v>
      </c>
      <c r="AW1736">
        <v>0.34572755341912798</v>
      </c>
      <c r="AX1736">
        <v>0.87054249246379301</v>
      </c>
      <c r="AY1736">
        <v>2.1166155762318599</v>
      </c>
      <c r="AZ1736">
        <v>1.5166538455985199</v>
      </c>
      <c r="BA1736">
        <v>7.9229220170648304E-2</v>
      </c>
      <c r="BB1736">
        <v>0.375192890086954</v>
      </c>
      <c r="BC1736">
        <v>1.2839351127550001</v>
      </c>
      <c r="BD1736">
        <v>0.96365828181733704</v>
      </c>
      <c r="BE1736">
        <v>0.20786752651499399</v>
      </c>
      <c r="BF1736">
        <v>0.56199955635380106</v>
      </c>
      <c r="BG1736">
        <v>1.49445944970176</v>
      </c>
      <c r="BH1736">
        <v>1.3878407150632399</v>
      </c>
      <c r="BI1736">
        <v>2.9406149395805801E-2</v>
      </c>
      <c r="BJ1736">
        <v>0.200875472063549</v>
      </c>
      <c r="BK1736">
        <v>0.74607226896081602</v>
      </c>
      <c r="BL1736">
        <v>0.71433508169597704</v>
      </c>
    </row>
    <row r="1737" spans="1:64" x14ac:dyDescent="0.25">
      <c r="A1737" s="15" t="str">
        <f t="shared" si="54"/>
        <v xml:space="preserve">  OREO / [Capital + ALLL]--40178</v>
      </c>
      <c r="B1737" s="15" t="str">
        <f t="shared" si="55"/>
        <v xml:space="preserve">  OREO / [Capital + ALLL]</v>
      </c>
      <c r="C1737">
        <v>13</v>
      </c>
      <c r="D1737" s="22">
        <v>40178</v>
      </c>
      <c r="E1737">
        <v>8.4708962678856803E-2</v>
      </c>
      <c r="F1737">
        <v>2.8641722626944199</v>
      </c>
      <c r="G1737">
        <v>9.8985851959413793</v>
      </c>
      <c r="H1737">
        <v>6.1673377538791803</v>
      </c>
      <c r="I1737">
        <v>0</v>
      </c>
      <c r="J1737">
        <v>3.2667876588021798</v>
      </c>
      <c r="K1737">
        <v>10.782280514918799</v>
      </c>
      <c r="L1737">
        <v>8.4464910534944995</v>
      </c>
      <c r="M1737">
        <v>0</v>
      </c>
      <c r="N1737">
        <v>2.1956564317738798</v>
      </c>
      <c r="O1737">
        <v>8.4505984422870792</v>
      </c>
      <c r="P1737">
        <v>6.69103286039166</v>
      </c>
      <c r="Q1737">
        <v>1.9450581116127199</v>
      </c>
      <c r="R1737">
        <v>4.4507472455547097</v>
      </c>
      <c r="S1737">
        <v>9.4902276848680192</v>
      </c>
      <c r="T1737">
        <v>5.6602664564530798</v>
      </c>
      <c r="U1737">
        <v>0.62953806296561698</v>
      </c>
      <c r="V1737">
        <v>5.4155228350386801</v>
      </c>
      <c r="W1737">
        <v>15.741920767667599</v>
      </c>
      <c r="X1737">
        <v>11.9032148843699</v>
      </c>
      <c r="Y1737">
        <v>0</v>
      </c>
      <c r="Z1737">
        <v>3.7679967091731799</v>
      </c>
      <c r="AA1737">
        <v>11.0127005764363</v>
      </c>
      <c r="AB1737">
        <v>7.6124997442854596</v>
      </c>
      <c r="AC1737">
        <v>0</v>
      </c>
      <c r="AD1737">
        <v>0.52820473639941201</v>
      </c>
      <c r="AE1737">
        <v>3.2814497792082502</v>
      </c>
      <c r="AF1737">
        <v>2.7876912369681301</v>
      </c>
      <c r="AG1737">
        <v>0</v>
      </c>
      <c r="AH1737">
        <v>0</v>
      </c>
      <c r="AI1737">
        <v>3.1652125096477799</v>
      </c>
      <c r="AJ1737">
        <v>4.1005613465996396</v>
      </c>
      <c r="AK1737">
        <v>1.4801046081493501</v>
      </c>
      <c r="AL1737">
        <v>3.8838198818746399</v>
      </c>
      <c r="AM1737">
        <v>8.3167137784629102</v>
      </c>
      <c r="AN1737">
        <v>6.9671378306706897</v>
      </c>
      <c r="AO1737">
        <v>0</v>
      </c>
      <c r="AP1737">
        <v>0.69920361816771603</v>
      </c>
      <c r="AQ1737">
        <v>4.6628705114550604</v>
      </c>
      <c r="AR1737">
        <v>4.0838937087383398</v>
      </c>
      <c r="AS1737">
        <v>0.65626209105059197</v>
      </c>
      <c r="AT1737">
        <v>4.9337597076290498</v>
      </c>
      <c r="AU1737">
        <v>14.488907584874299</v>
      </c>
      <c r="AV1737">
        <v>12.048130672568201</v>
      </c>
      <c r="AW1737">
        <v>0.44127847249603003</v>
      </c>
      <c r="AX1737">
        <v>3.74903404866249</v>
      </c>
      <c r="AY1737">
        <v>10.232250907284</v>
      </c>
      <c r="AZ1737">
        <v>7.5977825815921598</v>
      </c>
      <c r="BA1737">
        <v>1.04906582294175</v>
      </c>
      <c r="BB1737">
        <v>5.3098505226599499</v>
      </c>
      <c r="BC1737">
        <v>14.8806708290575</v>
      </c>
      <c r="BD1737">
        <v>14.320010208583501</v>
      </c>
      <c r="BE1737">
        <v>0.66542717304974697</v>
      </c>
      <c r="BF1737">
        <v>4.5076069385894497</v>
      </c>
      <c r="BG1737">
        <v>9.5217104422176497</v>
      </c>
      <c r="BH1737">
        <v>6.9297030533386801</v>
      </c>
      <c r="BI1737">
        <v>5.9873667526255696</v>
      </c>
      <c r="BJ1737">
        <v>14.5166727385356</v>
      </c>
      <c r="BK1737">
        <v>31.851029956218401</v>
      </c>
      <c r="BL1737">
        <v>23.356073613375699</v>
      </c>
    </row>
    <row r="1738" spans="1:64" x14ac:dyDescent="0.25">
      <c r="A1738" s="15" t="str">
        <f t="shared" si="54"/>
        <v>ROAA--40178</v>
      </c>
      <c r="B1738" s="15" t="str">
        <f t="shared" si="55"/>
        <v>ROAA</v>
      </c>
      <c r="C1738">
        <v>14</v>
      </c>
      <c r="D1738" s="22">
        <v>40178</v>
      </c>
      <c r="E1738">
        <v>0.20250000000000001</v>
      </c>
      <c r="F1738">
        <v>0.78</v>
      </c>
      <c r="G1738">
        <v>1.0549999999999999</v>
      </c>
      <c r="H1738">
        <v>0.48560975609756102</v>
      </c>
      <c r="I1738">
        <v>0.02</v>
      </c>
      <c r="J1738">
        <v>0.66</v>
      </c>
      <c r="K1738">
        <v>1.1299999999999999</v>
      </c>
      <c r="L1738">
        <v>0.37978540772532199</v>
      </c>
      <c r="M1738">
        <v>-0.36</v>
      </c>
      <c r="N1738">
        <v>0.51</v>
      </c>
      <c r="O1738">
        <v>1.03</v>
      </c>
      <c r="P1738">
        <v>2.7887197851387598E-2</v>
      </c>
      <c r="Q1738">
        <v>0.79</v>
      </c>
      <c r="R1738">
        <v>0.82</v>
      </c>
      <c r="S1738">
        <v>0.95</v>
      </c>
      <c r="T1738">
        <v>0.92666666666666697</v>
      </c>
      <c r="U1738">
        <v>-0.23499999999999999</v>
      </c>
      <c r="V1738">
        <v>0.54</v>
      </c>
      <c r="W1738">
        <v>1.02</v>
      </c>
      <c r="X1738">
        <v>0.133922077922078</v>
      </c>
      <c r="Y1738">
        <v>7.4999999999999997E-2</v>
      </c>
      <c r="Z1738">
        <v>0.73</v>
      </c>
      <c r="AA1738">
        <v>1.25</v>
      </c>
      <c r="AB1738">
        <v>0.52169014084507004</v>
      </c>
      <c r="AC1738">
        <v>0.23250000000000001</v>
      </c>
      <c r="AD1738">
        <v>0.755</v>
      </c>
      <c r="AE1738">
        <v>1.2649999999999999</v>
      </c>
      <c r="AF1738">
        <v>0.57706521739130401</v>
      </c>
      <c r="AG1738">
        <v>0.28000000000000003</v>
      </c>
      <c r="AH1738">
        <v>0.74</v>
      </c>
      <c r="AI1738">
        <v>1.365</v>
      </c>
      <c r="AJ1738">
        <v>1.1237974683544301</v>
      </c>
      <c r="AK1738">
        <v>0.13750000000000001</v>
      </c>
      <c r="AL1738">
        <v>0.64500000000000002</v>
      </c>
      <c r="AM1738">
        <v>1.145</v>
      </c>
      <c r="AN1738">
        <v>0.437931034482759</v>
      </c>
      <c r="AO1738">
        <v>0.3125</v>
      </c>
      <c r="AP1738">
        <v>0.84499999999999997</v>
      </c>
      <c r="AQ1738">
        <v>1.34</v>
      </c>
      <c r="AR1738">
        <v>0.71246835443038004</v>
      </c>
      <c r="AS1738">
        <v>-0.53</v>
      </c>
      <c r="AT1738">
        <v>0.43</v>
      </c>
      <c r="AU1738">
        <v>0.99</v>
      </c>
      <c r="AV1738">
        <v>-2.35540069686411E-2</v>
      </c>
      <c r="AW1738">
        <v>0.33750000000000002</v>
      </c>
      <c r="AX1738">
        <v>0.77500000000000002</v>
      </c>
      <c r="AY1738">
        <v>1.1975</v>
      </c>
      <c r="AZ1738">
        <v>0.63961538461538503</v>
      </c>
      <c r="BA1738">
        <v>-0.78500000000000003</v>
      </c>
      <c r="BB1738">
        <v>0.14000000000000001</v>
      </c>
      <c r="BC1738">
        <v>0.84250000000000003</v>
      </c>
      <c r="BD1738">
        <v>-0.35340909090909101</v>
      </c>
      <c r="BE1738">
        <v>0.02</v>
      </c>
      <c r="BF1738">
        <v>0.68500000000000005</v>
      </c>
      <c r="BG1738">
        <v>1.17</v>
      </c>
      <c r="BH1738">
        <v>0.92294117647058804</v>
      </c>
      <c r="BI1738">
        <v>-1.5449999999999999</v>
      </c>
      <c r="BJ1738">
        <v>1.4999999999999999E-2</v>
      </c>
      <c r="BK1738">
        <v>0.64249999999999996</v>
      </c>
      <c r="BL1738">
        <v>-0.63703703703703696</v>
      </c>
    </row>
    <row r="1739" spans="1:64" x14ac:dyDescent="0.25">
      <c r="A1739" s="15" t="str">
        <f t="shared" si="54"/>
        <v>NIM--40178</v>
      </c>
      <c r="B1739" s="15" t="str">
        <f t="shared" si="55"/>
        <v>NIM</v>
      </c>
      <c r="C1739">
        <v>15</v>
      </c>
      <c r="D1739" s="22">
        <v>40178</v>
      </c>
      <c r="E1739">
        <v>3.9249999999999998</v>
      </c>
      <c r="F1739">
        <v>4.2850000000000001</v>
      </c>
      <c r="G1739">
        <v>4.6124999999999998</v>
      </c>
      <c r="H1739">
        <v>4.2765853658536601</v>
      </c>
      <c r="I1739">
        <v>3.67</v>
      </c>
      <c r="J1739">
        <v>4.08</v>
      </c>
      <c r="K1739">
        <v>4.4800000000000004</v>
      </c>
      <c r="L1739">
        <v>4.0937911301859797</v>
      </c>
      <c r="M1739">
        <v>3.33</v>
      </c>
      <c r="N1739">
        <v>3.86</v>
      </c>
      <c r="O1739">
        <v>4.34</v>
      </c>
      <c r="P1739">
        <v>3.8181214562817098</v>
      </c>
      <c r="Q1739">
        <v>3.89</v>
      </c>
      <c r="R1739">
        <v>4.3099999999999996</v>
      </c>
      <c r="S1739">
        <v>4.74</v>
      </c>
      <c r="T1739">
        <v>4.2723809523809502</v>
      </c>
      <c r="U1739">
        <v>3.6150000000000002</v>
      </c>
      <c r="V1739">
        <v>4.04</v>
      </c>
      <c r="W1739">
        <v>4.43</v>
      </c>
      <c r="X1739">
        <v>4.0039999999999996</v>
      </c>
      <c r="Y1739">
        <v>4.03</v>
      </c>
      <c r="Z1739">
        <v>4.43</v>
      </c>
      <c r="AA1739">
        <v>4.9249999999999998</v>
      </c>
      <c r="AB1739">
        <v>4.46830985915493</v>
      </c>
      <c r="AC1739">
        <v>3.81</v>
      </c>
      <c r="AD1739">
        <v>4.12</v>
      </c>
      <c r="AE1739">
        <v>4.46</v>
      </c>
      <c r="AF1739">
        <v>4.0976086956521698</v>
      </c>
      <c r="AG1739">
        <v>3.67</v>
      </c>
      <c r="AH1739">
        <v>4.18</v>
      </c>
      <c r="AI1739">
        <v>4.6449999999999996</v>
      </c>
      <c r="AJ1739">
        <v>4.4141772151898699</v>
      </c>
      <c r="AK1739">
        <v>3.58</v>
      </c>
      <c r="AL1739">
        <v>3.9950000000000001</v>
      </c>
      <c r="AM1739">
        <v>4.3499999999999996</v>
      </c>
      <c r="AN1739">
        <v>3.9755172413793098</v>
      </c>
      <c r="AO1739">
        <v>3.7850000000000001</v>
      </c>
      <c r="AP1739">
        <v>4.165</v>
      </c>
      <c r="AQ1739">
        <v>4.5274999999999999</v>
      </c>
      <c r="AR1739">
        <v>4.1699050632911403</v>
      </c>
      <c r="AS1739">
        <v>3.51</v>
      </c>
      <c r="AT1739">
        <v>3.99</v>
      </c>
      <c r="AU1739">
        <v>4.4349999999999996</v>
      </c>
      <c r="AV1739">
        <v>3.9914285714285702</v>
      </c>
      <c r="AW1739">
        <v>3.835</v>
      </c>
      <c r="AX1739">
        <v>4.24</v>
      </c>
      <c r="AY1739">
        <v>4.54</v>
      </c>
      <c r="AZ1739">
        <v>4.1899358974359</v>
      </c>
      <c r="BA1739">
        <v>3.4449999999999998</v>
      </c>
      <c r="BB1739">
        <v>3.99</v>
      </c>
      <c r="BC1739">
        <v>4.4625000000000004</v>
      </c>
      <c r="BD1739">
        <v>3.9587500000000002</v>
      </c>
      <c r="BE1739">
        <v>3.7475000000000001</v>
      </c>
      <c r="BF1739">
        <v>4.17</v>
      </c>
      <c r="BG1739">
        <v>4.5650000000000004</v>
      </c>
      <c r="BH1739">
        <v>4.3736764705882401</v>
      </c>
      <c r="BI1739">
        <v>3.3650000000000002</v>
      </c>
      <c r="BJ1739">
        <v>3.7749999999999999</v>
      </c>
      <c r="BK1739">
        <v>4.2324999999999999</v>
      </c>
      <c r="BL1739">
        <v>3.7562962962962998</v>
      </c>
    </row>
    <row r="1740" spans="1:64" x14ac:dyDescent="0.25">
      <c r="A1740" s="15" t="str">
        <f t="shared" si="54"/>
        <v>Provisions / Avg Assets--40178</v>
      </c>
      <c r="B1740" s="15" t="str">
        <f t="shared" si="55"/>
        <v>Provisions / Avg Assets</v>
      </c>
      <c r="C1740">
        <v>16</v>
      </c>
      <c r="D1740" s="22">
        <v>40178</v>
      </c>
      <c r="E1740">
        <v>0.22500000000000001</v>
      </c>
      <c r="F1740">
        <v>0.64</v>
      </c>
      <c r="G1740">
        <v>1.3075000000000001</v>
      </c>
      <c r="H1740">
        <v>0.85256097560975597</v>
      </c>
      <c r="I1740">
        <v>0.15</v>
      </c>
      <c r="J1740">
        <v>0.47</v>
      </c>
      <c r="K1740">
        <v>1.1200000000000001</v>
      </c>
      <c r="L1740">
        <v>0.77689556509298996</v>
      </c>
      <c r="M1740">
        <v>0.19</v>
      </c>
      <c r="N1740">
        <v>0.505</v>
      </c>
      <c r="O1740">
        <v>1.21</v>
      </c>
      <c r="P1740">
        <v>0.92673679498657102</v>
      </c>
      <c r="Q1740">
        <v>0.19</v>
      </c>
      <c r="R1740">
        <v>0.24</v>
      </c>
      <c r="S1740">
        <v>0.47</v>
      </c>
      <c r="T1740">
        <v>0.328095238095238</v>
      </c>
      <c r="U1740">
        <v>0.185</v>
      </c>
      <c r="V1740">
        <v>0.55000000000000004</v>
      </c>
      <c r="W1740">
        <v>1.23</v>
      </c>
      <c r="X1740">
        <v>0.88867532467532495</v>
      </c>
      <c r="Y1740">
        <v>0.20499999999999999</v>
      </c>
      <c r="Z1740">
        <v>0.52</v>
      </c>
      <c r="AA1740">
        <v>1.19</v>
      </c>
      <c r="AB1740">
        <v>0.81014084507042206</v>
      </c>
      <c r="AC1740">
        <v>6.7500000000000004E-2</v>
      </c>
      <c r="AD1740">
        <v>0.33500000000000002</v>
      </c>
      <c r="AE1740">
        <v>0.85250000000000004</v>
      </c>
      <c r="AF1740">
        <v>0.59282608695652195</v>
      </c>
      <c r="AG1740">
        <v>0.05</v>
      </c>
      <c r="AH1740">
        <v>0.38</v>
      </c>
      <c r="AI1740">
        <v>0.93500000000000005</v>
      </c>
      <c r="AJ1740">
        <v>0.746835443037975</v>
      </c>
      <c r="AK1740">
        <v>0.17249999999999999</v>
      </c>
      <c r="AL1740">
        <v>0.57499999999999996</v>
      </c>
      <c r="AM1740">
        <v>0.92</v>
      </c>
      <c r="AN1740">
        <v>0.82172413793103405</v>
      </c>
      <c r="AO1740">
        <v>0.05</v>
      </c>
      <c r="AP1740">
        <v>0.25</v>
      </c>
      <c r="AQ1740">
        <v>0.63</v>
      </c>
      <c r="AR1740">
        <v>0.47034810126582299</v>
      </c>
      <c r="AS1740">
        <v>0.25</v>
      </c>
      <c r="AT1740">
        <v>0.7</v>
      </c>
      <c r="AU1740">
        <v>1.62</v>
      </c>
      <c r="AV1740">
        <v>1.0908013937282199</v>
      </c>
      <c r="AW1740">
        <v>0.14000000000000001</v>
      </c>
      <c r="AX1740">
        <v>0.34</v>
      </c>
      <c r="AY1740">
        <v>0.69750000000000001</v>
      </c>
      <c r="AZ1740">
        <v>0.53288461538461496</v>
      </c>
      <c r="BA1740">
        <v>0.33</v>
      </c>
      <c r="BB1740">
        <v>0.73</v>
      </c>
      <c r="BC1740">
        <v>1.58</v>
      </c>
      <c r="BD1740">
        <v>1.18022727272727</v>
      </c>
      <c r="BE1740">
        <v>0.32</v>
      </c>
      <c r="BF1740">
        <v>0.83</v>
      </c>
      <c r="BG1740">
        <v>1.3625</v>
      </c>
      <c r="BH1740">
        <v>1.13617647058824</v>
      </c>
      <c r="BI1740">
        <v>0.52</v>
      </c>
      <c r="BJ1740">
        <v>1.1000000000000001</v>
      </c>
      <c r="BK1740">
        <v>2.0175000000000001</v>
      </c>
      <c r="BL1740">
        <v>1.3649074074074099</v>
      </c>
    </row>
    <row r="1741" spans="1:64" x14ac:dyDescent="0.25">
      <c r="A1741" s="15" t="str">
        <f t="shared" si="54"/>
        <v>Negative Earners (last 4 qtrs)--40178</v>
      </c>
      <c r="B1741" s="15" t="str">
        <f t="shared" si="55"/>
        <v>Negative Earners (last 4 qtrs)</v>
      </c>
      <c r="C1741">
        <v>17</v>
      </c>
      <c r="D1741" s="22">
        <v>40178</v>
      </c>
      <c r="F1741">
        <v>15.853658536585399</v>
      </c>
      <c r="H1741">
        <v>13</v>
      </c>
      <c r="J1741">
        <v>23.702664796633901</v>
      </c>
      <c r="L1741">
        <v>169</v>
      </c>
      <c r="N1741">
        <v>30.696109973676499</v>
      </c>
      <c r="P1741">
        <v>2099</v>
      </c>
      <c r="R1741">
        <v>0</v>
      </c>
      <c r="T1741">
        <v>0</v>
      </c>
      <c r="V1741">
        <v>28.644501278772399</v>
      </c>
      <c r="X1741">
        <v>112</v>
      </c>
      <c r="Z1741">
        <v>22.5352112676056</v>
      </c>
      <c r="AB1741">
        <v>16</v>
      </c>
      <c r="AD1741">
        <v>20.652173913043502</v>
      </c>
      <c r="AF1741">
        <v>19</v>
      </c>
      <c r="AH1741">
        <v>12.6582278481013</v>
      </c>
      <c r="AI1741"/>
      <c r="AJ1741">
        <v>10</v>
      </c>
      <c r="AK1741"/>
      <c r="AL1741">
        <v>18.965517241379299</v>
      </c>
      <c r="AN1741">
        <v>11</v>
      </c>
      <c r="AP1741">
        <v>14.596273291925501</v>
      </c>
      <c r="AR1741">
        <v>47</v>
      </c>
      <c r="AT1741">
        <v>31.615120274914101</v>
      </c>
      <c r="AV1741">
        <v>92</v>
      </c>
      <c r="AX1741">
        <v>14.5569620253165</v>
      </c>
      <c r="AZ1741">
        <v>23</v>
      </c>
      <c r="BB1741">
        <v>44.318181818181799</v>
      </c>
      <c r="BD1741">
        <v>39</v>
      </c>
      <c r="BF1741">
        <v>23.529411764705898</v>
      </c>
      <c r="BH1741">
        <v>16</v>
      </c>
      <c r="BJ1741">
        <v>47.272727272727302</v>
      </c>
      <c r="BL1741">
        <v>52</v>
      </c>
    </row>
    <row r="1742" spans="1:64" x14ac:dyDescent="0.25">
      <c r="A1742" s="15" t="str">
        <f t="shared" si="54"/>
        <v>Noncore Funding / Liab--40178</v>
      </c>
      <c r="B1742" s="15" t="str">
        <f t="shared" si="55"/>
        <v>Noncore Funding / Liab</v>
      </c>
      <c r="C1742">
        <v>18</v>
      </c>
      <c r="D1742" s="22">
        <v>40178</v>
      </c>
      <c r="E1742">
        <v>15.6986063156341</v>
      </c>
      <c r="F1742">
        <v>22.6103847353112</v>
      </c>
      <c r="G1742">
        <v>29.9477986476806</v>
      </c>
      <c r="H1742">
        <v>24.3113897285827</v>
      </c>
      <c r="I1742">
        <v>13.803085591331101</v>
      </c>
      <c r="J1742">
        <v>20.495619782437299</v>
      </c>
      <c r="K1742">
        <v>30.563976148439298</v>
      </c>
      <c r="L1742">
        <v>23.3423195049144</v>
      </c>
      <c r="M1742">
        <v>17.931281069598899</v>
      </c>
      <c r="N1742">
        <v>26.136432459019499</v>
      </c>
      <c r="O1742">
        <v>37.170865001358102</v>
      </c>
      <c r="P1742">
        <v>28.868912244878299</v>
      </c>
      <c r="Q1742">
        <v>19.018682526342999</v>
      </c>
      <c r="R1742">
        <v>22.677515969148399</v>
      </c>
      <c r="S1742">
        <v>30.232194969597</v>
      </c>
      <c r="T1742">
        <v>25.3600218809793</v>
      </c>
      <c r="U1742">
        <v>13.364434630205601</v>
      </c>
      <c r="V1742">
        <v>19.880586830433302</v>
      </c>
      <c r="W1742">
        <v>30.159621275357999</v>
      </c>
      <c r="X1742">
        <v>23.051116975600198</v>
      </c>
      <c r="Y1742">
        <v>15.4882722076569</v>
      </c>
      <c r="Z1742">
        <v>22.779347143753899</v>
      </c>
      <c r="AA1742">
        <v>32.637446802102701</v>
      </c>
      <c r="AB1742">
        <v>25.542667970567599</v>
      </c>
      <c r="AC1742">
        <v>12.6784175360088</v>
      </c>
      <c r="AD1742">
        <v>18.782806854340901</v>
      </c>
      <c r="AE1742">
        <v>25.798370744009201</v>
      </c>
      <c r="AF1742">
        <v>21.082827662072699</v>
      </c>
      <c r="AG1742">
        <v>16.906097503867699</v>
      </c>
      <c r="AH1742">
        <v>23.848134717748898</v>
      </c>
      <c r="AI1742">
        <v>32.2916131727833</v>
      </c>
      <c r="AJ1742">
        <v>26.697364305567799</v>
      </c>
      <c r="AK1742">
        <v>13.625518478327599</v>
      </c>
      <c r="AL1742">
        <v>21.887749709603</v>
      </c>
      <c r="AM1742">
        <v>33.070797830658897</v>
      </c>
      <c r="AN1742">
        <v>24.025003888363699</v>
      </c>
      <c r="AO1742">
        <v>11.9651901518654</v>
      </c>
      <c r="AP1742">
        <v>18.690800730169801</v>
      </c>
      <c r="AQ1742">
        <v>25.964067759592002</v>
      </c>
      <c r="AR1742">
        <v>20.163426849490801</v>
      </c>
      <c r="AS1742">
        <v>16.8356366056796</v>
      </c>
      <c r="AT1742">
        <v>24.443704038649201</v>
      </c>
      <c r="AU1742">
        <v>34.435205878208698</v>
      </c>
      <c r="AV1742">
        <v>26.664919313290799</v>
      </c>
      <c r="AW1742">
        <v>13.0806361455962</v>
      </c>
      <c r="AX1742">
        <v>17.784160982311001</v>
      </c>
      <c r="AY1742">
        <v>24.4450996206917</v>
      </c>
      <c r="AZ1742">
        <v>20.5093174992288</v>
      </c>
      <c r="BA1742">
        <v>16.330933277316099</v>
      </c>
      <c r="BB1742">
        <v>25.030080879722298</v>
      </c>
      <c r="BC1742">
        <v>36.1490347974228</v>
      </c>
      <c r="BD1742">
        <v>27.6907150132316</v>
      </c>
      <c r="BE1742">
        <v>13.2501046772189</v>
      </c>
      <c r="BF1742">
        <v>19.729648807739899</v>
      </c>
      <c r="BG1742">
        <v>35.337410849780099</v>
      </c>
      <c r="BH1742">
        <v>27.5355351919372</v>
      </c>
      <c r="BI1742">
        <v>15.5574783818591</v>
      </c>
      <c r="BJ1742">
        <v>29.474877354788202</v>
      </c>
      <c r="BK1742">
        <v>39.291156955496199</v>
      </c>
      <c r="BL1742">
        <v>29.209734368471601</v>
      </c>
    </row>
    <row r="1743" spans="1:64" x14ac:dyDescent="0.25">
      <c r="A1743" s="15" t="str">
        <f t="shared" si="54"/>
        <v>Brokered Dep / Liab--40178</v>
      </c>
      <c r="B1743" s="15" t="str">
        <f t="shared" si="55"/>
        <v>Brokered Dep / Liab</v>
      </c>
      <c r="C1743">
        <v>19</v>
      </c>
      <c r="D1743" s="22">
        <v>40178</v>
      </c>
      <c r="E1743">
        <v>0</v>
      </c>
      <c r="F1743">
        <v>0</v>
      </c>
      <c r="G1743">
        <v>5.2223932527699004</v>
      </c>
      <c r="H1743">
        <v>3.4753525488920101</v>
      </c>
      <c r="I1743">
        <v>0</v>
      </c>
      <c r="J1743">
        <v>0</v>
      </c>
      <c r="K1743">
        <v>5.0488928398254398</v>
      </c>
      <c r="L1743">
        <v>3.43450705359108</v>
      </c>
      <c r="M1743">
        <v>0</v>
      </c>
      <c r="N1743">
        <v>0</v>
      </c>
      <c r="O1743">
        <v>5.2329492716134203</v>
      </c>
      <c r="P1743">
        <v>3.8450258707364702</v>
      </c>
      <c r="Q1743">
        <v>0</v>
      </c>
      <c r="R1743">
        <v>0</v>
      </c>
      <c r="S1743">
        <v>1.62790460764239</v>
      </c>
      <c r="T1743">
        <v>3.27180297013693</v>
      </c>
      <c r="U1743">
        <v>0</v>
      </c>
      <c r="V1743">
        <v>0</v>
      </c>
      <c r="W1743">
        <v>5.7892468940440596</v>
      </c>
      <c r="X1743">
        <v>3.7069972648602199</v>
      </c>
      <c r="Y1743">
        <v>0</v>
      </c>
      <c r="Z1743">
        <v>0</v>
      </c>
      <c r="AA1743">
        <v>3.9307275664889501</v>
      </c>
      <c r="AB1743">
        <v>2.9503601367902199</v>
      </c>
      <c r="AC1743">
        <v>0</v>
      </c>
      <c r="AD1743">
        <v>0</v>
      </c>
      <c r="AE1743">
        <v>1.96258564188342</v>
      </c>
      <c r="AF1743">
        <v>2.3367846458683501</v>
      </c>
      <c r="AG1743">
        <v>0</v>
      </c>
      <c r="AH1743">
        <v>0</v>
      </c>
      <c r="AI1743">
        <v>3.84743690920478</v>
      </c>
      <c r="AJ1743">
        <v>3.9202354067824099</v>
      </c>
      <c r="AK1743">
        <v>0</v>
      </c>
      <c r="AL1743">
        <v>1.4795352667025901</v>
      </c>
      <c r="AM1743">
        <v>8.45594903179847</v>
      </c>
      <c r="AN1743">
        <v>5.47374443126904</v>
      </c>
      <c r="AO1743">
        <v>0</v>
      </c>
      <c r="AP1743">
        <v>0</v>
      </c>
      <c r="AQ1743">
        <v>2.7754892957335699</v>
      </c>
      <c r="AR1743">
        <v>2.25539403265803</v>
      </c>
      <c r="AS1743">
        <v>0</v>
      </c>
      <c r="AT1743">
        <v>1.3671605551416799</v>
      </c>
      <c r="AU1743">
        <v>8.5810286758365404</v>
      </c>
      <c r="AV1743">
        <v>5.0709959831728497</v>
      </c>
      <c r="AW1743">
        <v>0</v>
      </c>
      <c r="AX1743">
        <v>0</v>
      </c>
      <c r="AY1743">
        <v>1.3631539340766099</v>
      </c>
      <c r="AZ1743">
        <v>1.9000732752302201</v>
      </c>
      <c r="BA1743">
        <v>0</v>
      </c>
      <c r="BB1743">
        <v>0.78681921126948395</v>
      </c>
      <c r="BC1743">
        <v>9.1742290128184294</v>
      </c>
      <c r="BD1743">
        <v>5.5004954886249902</v>
      </c>
      <c r="BE1743">
        <v>0</v>
      </c>
      <c r="BF1743">
        <v>0</v>
      </c>
      <c r="BG1743">
        <v>5.8997519040143596</v>
      </c>
      <c r="BH1743">
        <v>5.3260923844854302</v>
      </c>
      <c r="BI1743">
        <v>0</v>
      </c>
      <c r="BJ1743">
        <v>3.16639358997188</v>
      </c>
      <c r="BK1743">
        <v>10.2961940338981</v>
      </c>
      <c r="BL1743">
        <v>6.0396157597975701</v>
      </c>
    </row>
    <row r="1744" spans="1:64" x14ac:dyDescent="0.25">
      <c r="A1744" s="15" t="str">
        <f t="shared" si="54"/>
        <v>Liquid Assets / Assets--40178</v>
      </c>
      <c r="B1744" s="15" t="str">
        <f t="shared" si="55"/>
        <v>Liquid Assets / Assets</v>
      </c>
      <c r="C1744">
        <v>20</v>
      </c>
      <c r="D1744" s="22">
        <v>40178</v>
      </c>
      <c r="E1744">
        <v>11.871794253099401</v>
      </c>
      <c r="F1744">
        <v>18.216562042244401</v>
      </c>
      <c r="G1744">
        <v>25.834967148152199</v>
      </c>
      <c r="H1744">
        <v>20.3055337850444</v>
      </c>
      <c r="I1744">
        <v>9.8602462596151099</v>
      </c>
      <c r="J1744">
        <v>17.083579619340298</v>
      </c>
      <c r="K1744">
        <v>26.489419145817799</v>
      </c>
      <c r="L1744">
        <v>19.5473436761086</v>
      </c>
      <c r="M1744">
        <v>10.188715429961499</v>
      </c>
      <c r="N1744">
        <v>16.6213402398425</v>
      </c>
      <c r="O1744">
        <v>25.693311312758901</v>
      </c>
      <c r="P1744">
        <v>19.096875723394401</v>
      </c>
      <c r="Q1744">
        <v>20.138604793161299</v>
      </c>
      <c r="R1744">
        <v>26.9136845723616</v>
      </c>
      <c r="S1744">
        <v>31.6856661045531</v>
      </c>
      <c r="T1744">
        <v>27.5795468155336</v>
      </c>
      <c r="U1744">
        <v>9.9214321326001098</v>
      </c>
      <c r="V1744">
        <v>16.558541241173099</v>
      </c>
      <c r="W1744">
        <v>26.014188485922801</v>
      </c>
      <c r="X1744">
        <v>19.266844075808098</v>
      </c>
      <c r="Y1744">
        <v>12.898451140750099</v>
      </c>
      <c r="Z1744">
        <v>21.354673533859401</v>
      </c>
      <c r="AA1744">
        <v>28.9026709127711</v>
      </c>
      <c r="AB1744">
        <v>21.549470304420002</v>
      </c>
      <c r="AC1744">
        <v>8.5105814650664495</v>
      </c>
      <c r="AD1744">
        <v>15.2506186079369</v>
      </c>
      <c r="AE1744">
        <v>21.680887669162001</v>
      </c>
      <c r="AF1744">
        <v>17.6677997947302</v>
      </c>
      <c r="AG1744">
        <v>9.0383178853812591</v>
      </c>
      <c r="AH1744">
        <v>17.2171162520475</v>
      </c>
      <c r="AI1744">
        <v>33.661574580561201</v>
      </c>
      <c r="AJ1744">
        <v>21.7388633029591</v>
      </c>
      <c r="AK1744">
        <v>11.103817293231</v>
      </c>
      <c r="AL1744">
        <v>17.2585548247209</v>
      </c>
      <c r="AM1744">
        <v>24.3076896166754</v>
      </c>
      <c r="AN1744">
        <v>18.258610356745201</v>
      </c>
      <c r="AO1744">
        <v>10.7377058440812</v>
      </c>
      <c r="AP1744">
        <v>18.6737603666163</v>
      </c>
      <c r="AQ1744">
        <v>28.6256447198598</v>
      </c>
      <c r="AR1744">
        <v>21.018096702060301</v>
      </c>
      <c r="AS1744">
        <v>8.8613086924909705</v>
      </c>
      <c r="AT1744">
        <v>12.8551830104813</v>
      </c>
      <c r="AU1744">
        <v>21.165891182662399</v>
      </c>
      <c r="AV1744">
        <v>15.9158060823915</v>
      </c>
      <c r="AW1744">
        <v>12.160120834284999</v>
      </c>
      <c r="AX1744">
        <v>19.3588162915865</v>
      </c>
      <c r="AY1744">
        <v>28.269726604498999</v>
      </c>
      <c r="AZ1744">
        <v>21.157784605061799</v>
      </c>
      <c r="BA1744">
        <v>9.6634816830071593</v>
      </c>
      <c r="BB1744">
        <v>15.879030923490699</v>
      </c>
      <c r="BC1744">
        <v>25.590986961776501</v>
      </c>
      <c r="BD1744">
        <v>19.5843452642664</v>
      </c>
      <c r="BE1744">
        <v>10.966516741626499</v>
      </c>
      <c r="BF1744">
        <v>18.694229267547701</v>
      </c>
      <c r="BG1744">
        <v>34.243472009984501</v>
      </c>
      <c r="BH1744">
        <v>23.2029397578242</v>
      </c>
      <c r="BI1744">
        <v>9.0288249504104208</v>
      </c>
      <c r="BJ1744">
        <v>13.5224646678958</v>
      </c>
      <c r="BK1744">
        <v>22.287659252261498</v>
      </c>
      <c r="BL1744">
        <v>16.9446596327275</v>
      </c>
    </row>
    <row r="1745" spans="1:64" x14ac:dyDescent="0.25">
      <c r="A1745" s="15" t="str">
        <f t="shared" si="54"/>
        <v>Net Loan Growth (last 4 qtrs)--40178</v>
      </c>
      <c r="B1745" s="15" t="str">
        <f t="shared" si="55"/>
        <v>Net Loan Growth (last 4 qtrs)</v>
      </c>
      <c r="C1745">
        <v>21</v>
      </c>
      <c r="D1745" s="22">
        <v>40178</v>
      </c>
      <c r="E1745">
        <v>-8.0675000000000008</v>
      </c>
      <c r="F1745">
        <v>-0.72499999999999998</v>
      </c>
      <c r="G1745">
        <v>5.6449999999999996</v>
      </c>
      <c r="H1745">
        <v>-1.10146341463415</v>
      </c>
      <c r="I1745">
        <v>-5.62</v>
      </c>
      <c r="J1745">
        <v>0.25</v>
      </c>
      <c r="K1745">
        <v>6.14</v>
      </c>
      <c r="L1745">
        <v>0.765035765379113</v>
      </c>
      <c r="M1745">
        <v>-5.1174999999999997</v>
      </c>
      <c r="N1745">
        <v>1.1599999999999999</v>
      </c>
      <c r="O1745">
        <v>8.24</v>
      </c>
      <c r="P1745">
        <v>4.1276595424443103</v>
      </c>
      <c r="Q1745">
        <v>-4.22</v>
      </c>
      <c r="R1745">
        <v>-1.03</v>
      </c>
      <c r="S1745">
        <v>2.12</v>
      </c>
      <c r="T1745">
        <v>0.50190476190476196</v>
      </c>
      <c r="U1745">
        <v>-6.81</v>
      </c>
      <c r="V1745">
        <v>-0.72</v>
      </c>
      <c r="W1745">
        <v>5.3049999999999997</v>
      </c>
      <c r="X1745">
        <v>-0.40812987012987001</v>
      </c>
      <c r="Y1745">
        <v>-8.5150000000000006</v>
      </c>
      <c r="Z1745">
        <v>0.25</v>
      </c>
      <c r="AA1745">
        <v>6.03</v>
      </c>
      <c r="AB1745">
        <v>0.29309859154929602</v>
      </c>
      <c r="AC1745">
        <v>-1.405</v>
      </c>
      <c r="AD1745">
        <v>4.2050000000000001</v>
      </c>
      <c r="AE1745">
        <v>11.395</v>
      </c>
      <c r="AF1745">
        <v>8.3452173913043506</v>
      </c>
      <c r="AG1745">
        <v>-2.1949999999999998</v>
      </c>
      <c r="AH1745">
        <v>2.17</v>
      </c>
      <c r="AI1745">
        <v>7.86</v>
      </c>
      <c r="AJ1745">
        <v>2.4354430379746801</v>
      </c>
      <c r="AK1745">
        <v>-6.2525000000000004</v>
      </c>
      <c r="AL1745">
        <v>0.16500000000000001</v>
      </c>
      <c r="AM1745">
        <v>4.9675000000000002</v>
      </c>
      <c r="AN1745">
        <v>-0.43189655172413799</v>
      </c>
      <c r="AO1745">
        <v>-2.2075</v>
      </c>
      <c r="AP1745">
        <v>2.855</v>
      </c>
      <c r="AQ1745">
        <v>8.0549999999999997</v>
      </c>
      <c r="AR1745">
        <v>3.3038924050632898</v>
      </c>
      <c r="AS1745">
        <v>-6.31</v>
      </c>
      <c r="AT1745">
        <v>0.3</v>
      </c>
      <c r="AU1745">
        <v>8.25</v>
      </c>
      <c r="AV1745">
        <v>1.3156794425087099</v>
      </c>
      <c r="AW1745">
        <v>-6.0175000000000001</v>
      </c>
      <c r="AX1745">
        <v>-1.05</v>
      </c>
      <c r="AY1745">
        <v>4.84</v>
      </c>
      <c r="AZ1745">
        <v>-0.32705128205128198</v>
      </c>
      <c r="BA1745">
        <v>-10.65</v>
      </c>
      <c r="BB1745">
        <v>-2.5750000000000002</v>
      </c>
      <c r="BC1745">
        <v>8.1524999999999999</v>
      </c>
      <c r="BD1745">
        <v>1.0347727272727301</v>
      </c>
      <c r="BE1745">
        <v>-7.3825000000000003</v>
      </c>
      <c r="BF1745">
        <v>-1.345</v>
      </c>
      <c r="BG1745">
        <v>2.63</v>
      </c>
      <c r="BH1745">
        <v>-0.50764705882352901</v>
      </c>
      <c r="BI1745">
        <v>-10.137499999999999</v>
      </c>
      <c r="BJ1745">
        <v>-3.2250000000000001</v>
      </c>
      <c r="BK1745">
        <v>5.58</v>
      </c>
      <c r="BL1745">
        <v>-1.6193518518518499</v>
      </c>
    </row>
    <row r="1746" spans="1:64" x14ac:dyDescent="0.25">
      <c r="A1746" s="15" t="str">
        <f t="shared" si="54"/>
        <v>Banks w/ Loan Growth (last 4 qtrs)--40178</v>
      </c>
      <c r="B1746" s="15" t="str">
        <f t="shared" si="55"/>
        <v>Banks w/ Loan Growth (last 4 qtrs)</v>
      </c>
      <c r="C1746">
        <v>22</v>
      </c>
      <c r="D1746" s="22">
        <v>40178</v>
      </c>
      <c r="F1746">
        <v>43.902439024390198</v>
      </c>
      <c r="J1746">
        <v>51.753155680224403</v>
      </c>
      <c r="N1746">
        <v>54.5919859608073</v>
      </c>
      <c r="R1746">
        <v>33.3333333333333</v>
      </c>
      <c r="V1746">
        <v>46.291560102301801</v>
      </c>
      <c r="Z1746">
        <v>52.112676056338003</v>
      </c>
      <c r="AD1746">
        <v>69.565217391304301</v>
      </c>
      <c r="AH1746">
        <v>63.291139240506297</v>
      </c>
      <c r="AI1746"/>
      <c r="AK1746"/>
      <c r="AL1746">
        <v>51.724137931034498</v>
      </c>
      <c r="AP1746">
        <v>66.149068322981407</v>
      </c>
      <c r="AT1746">
        <v>51.5463917525773</v>
      </c>
      <c r="AX1746">
        <v>43.037974683544299</v>
      </c>
      <c r="BB1746">
        <v>40.909090909090899</v>
      </c>
      <c r="BF1746">
        <v>42.647058823529399</v>
      </c>
      <c r="BJ1746">
        <v>36.363636363636402</v>
      </c>
    </row>
    <row r="1747" spans="1:64" x14ac:dyDescent="0.25">
      <c r="A1747" s="15" t="str">
        <f t="shared" si="54"/>
        <v>Equity / Assets--40268</v>
      </c>
      <c r="B1747" s="15" t="str">
        <f t="shared" si="55"/>
        <v>Equity / Assets</v>
      </c>
      <c r="C1747">
        <v>1</v>
      </c>
      <c r="D1747" s="22">
        <v>40268</v>
      </c>
      <c r="E1747">
        <v>9.3058841298753308</v>
      </c>
      <c r="F1747">
        <v>10.293527123316901</v>
      </c>
      <c r="G1747">
        <v>12.062625705950801</v>
      </c>
      <c r="H1747">
        <v>11.000692589585</v>
      </c>
      <c r="I1747">
        <v>8.7380503490480397</v>
      </c>
      <c r="J1747">
        <v>9.9520440590909303</v>
      </c>
      <c r="K1747">
        <v>11.7150051079918</v>
      </c>
      <c r="L1747">
        <v>10.5245793904105</v>
      </c>
      <c r="M1747">
        <v>8.5341535440927405</v>
      </c>
      <c r="N1747">
        <v>9.87938941815605</v>
      </c>
      <c r="O1747">
        <v>11.907807089251101</v>
      </c>
      <c r="P1747">
        <v>10.5660200403844</v>
      </c>
      <c r="Q1747">
        <v>9.5871322896955107</v>
      </c>
      <c r="R1747">
        <v>10.630301183401899</v>
      </c>
      <c r="S1747">
        <v>12.258007588458501</v>
      </c>
      <c r="T1747">
        <v>11.3973010911398</v>
      </c>
      <c r="U1747">
        <v>8.5379784657552094</v>
      </c>
      <c r="V1747">
        <v>9.8514742285728296</v>
      </c>
      <c r="W1747">
        <v>11.7291669080926</v>
      </c>
      <c r="X1747">
        <v>10.3855148160285</v>
      </c>
      <c r="Y1747">
        <v>9.42898927542271</v>
      </c>
      <c r="Z1747">
        <v>10.220941602129001</v>
      </c>
      <c r="AA1747">
        <v>11.7828770451081</v>
      </c>
      <c r="AB1747">
        <v>10.996223547037699</v>
      </c>
      <c r="AC1747">
        <v>8.4187389560652193</v>
      </c>
      <c r="AD1747">
        <v>9.2683465204330808</v>
      </c>
      <c r="AE1747">
        <v>10.3812876704845</v>
      </c>
      <c r="AF1747">
        <v>9.6756991288934397</v>
      </c>
      <c r="AG1747">
        <v>9.1468613049741094</v>
      </c>
      <c r="AH1747">
        <v>10.849283547746101</v>
      </c>
      <c r="AI1747">
        <v>13.379234549303099</v>
      </c>
      <c r="AJ1747">
        <v>12.0155265522843</v>
      </c>
      <c r="AK1747">
        <v>8.8520672386116193</v>
      </c>
      <c r="AL1747">
        <v>10.1279343322636</v>
      </c>
      <c r="AM1747">
        <v>11.795893442160301</v>
      </c>
      <c r="AN1747">
        <v>11.001071176817</v>
      </c>
      <c r="AO1747">
        <v>8.8027688058779798</v>
      </c>
      <c r="AP1747">
        <v>10.0108817044185</v>
      </c>
      <c r="AQ1747">
        <v>11.698636696658999</v>
      </c>
      <c r="AR1747">
        <v>10.5892188387638</v>
      </c>
      <c r="AS1747">
        <v>8.3673961538462294</v>
      </c>
      <c r="AT1747">
        <v>9.4810891752962405</v>
      </c>
      <c r="AU1747">
        <v>10.950846092979299</v>
      </c>
      <c r="AV1747">
        <v>9.9384108941876406</v>
      </c>
      <c r="AW1747">
        <v>8.6307113822767807</v>
      </c>
      <c r="AX1747">
        <v>10.2182641820241</v>
      </c>
      <c r="AY1747">
        <v>11.827383625205799</v>
      </c>
      <c r="AZ1747">
        <v>10.7303104001702</v>
      </c>
      <c r="BA1747">
        <v>8.9656070537897801</v>
      </c>
      <c r="BB1747">
        <v>9.8166076347894506</v>
      </c>
      <c r="BC1747">
        <v>10.9619051027267</v>
      </c>
      <c r="BD1747">
        <v>10.342514609980499</v>
      </c>
      <c r="BE1747">
        <v>9.6686642952670798</v>
      </c>
      <c r="BF1747">
        <v>10.6835680578425</v>
      </c>
      <c r="BG1747">
        <v>13.5211341778374</v>
      </c>
      <c r="BH1747">
        <v>12.557144093213701</v>
      </c>
      <c r="BI1747">
        <v>8.0796758104418895</v>
      </c>
      <c r="BJ1747">
        <v>9.5541167182559299</v>
      </c>
      <c r="BK1747">
        <v>11.222374736219001</v>
      </c>
      <c r="BL1747">
        <v>9.8832411959897808</v>
      </c>
    </row>
    <row r="1748" spans="1:64" x14ac:dyDescent="0.25">
      <c r="A1748" s="15" t="str">
        <f t="shared" si="54"/>
        <v>Total Risk Based Capital Ratio--40268</v>
      </c>
      <c r="B1748" s="15" t="str">
        <f t="shared" si="55"/>
        <v>Total Risk Based Capital Ratio</v>
      </c>
      <c r="C1748">
        <v>2</v>
      </c>
      <c r="D1748" s="22">
        <v>40268</v>
      </c>
      <c r="E1748">
        <v>13.14</v>
      </c>
      <c r="F1748">
        <v>15.42</v>
      </c>
      <c r="G1748">
        <v>17.355</v>
      </c>
      <c r="H1748">
        <v>16.0864634146341</v>
      </c>
      <c r="I1748">
        <v>12.0625</v>
      </c>
      <c r="J1748">
        <v>13.914999999999999</v>
      </c>
      <c r="K1748">
        <v>17.37</v>
      </c>
      <c r="L1748">
        <v>15.522398843930601</v>
      </c>
      <c r="M1748">
        <v>12.32</v>
      </c>
      <c r="N1748">
        <v>14.47</v>
      </c>
      <c r="O1748">
        <v>18.305</v>
      </c>
      <c r="P1748">
        <v>16.398038270302798</v>
      </c>
      <c r="Q1748">
        <v>13.1</v>
      </c>
      <c r="R1748">
        <v>17</v>
      </c>
      <c r="S1748">
        <v>19.649999999999999</v>
      </c>
      <c r="T1748">
        <v>18.510476190476201</v>
      </c>
      <c r="U1748">
        <v>11.734999999999999</v>
      </c>
      <c r="V1748">
        <v>13.5</v>
      </c>
      <c r="W1748">
        <v>17.18</v>
      </c>
      <c r="X1748">
        <v>15.175853018372701</v>
      </c>
      <c r="Y1748">
        <v>13.695</v>
      </c>
      <c r="Z1748">
        <v>15.025</v>
      </c>
      <c r="AA1748">
        <v>16.702500000000001</v>
      </c>
      <c r="AB1748">
        <v>16.2304285714286</v>
      </c>
      <c r="AC1748">
        <v>11.925000000000001</v>
      </c>
      <c r="AD1748">
        <v>12.87</v>
      </c>
      <c r="AE1748">
        <v>15.96</v>
      </c>
      <c r="AF1748">
        <v>14.4821111111111</v>
      </c>
      <c r="AG1748">
        <v>12.38</v>
      </c>
      <c r="AH1748">
        <v>15.45</v>
      </c>
      <c r="AI1748">
        <v>20</v>
      </c>
      <c r="AJ1748">
        <v>18.3027848101266</v>
      </c>
      <c r="AK1748">
        <v>12.925000000000001</v>
      </c>
      <c r="AL1748">
        <v>14.45</v>
      </c>
      <c r="AM1748">
        <v>17.412500000000001</v>
      </c>
      <c r="AN1748">
        <v>16.014137931034501</v>
      </c>
      <c r="AO1748">
        <v>12.205</v>
      </c>
      <c r="AP1748">
        <v>14.32</v>
      </c>
      <c r="AQ1748">
        <v>17.510000000000002</v>
      </c>
      <c r="AR1748">
        <v>15.8815141955836</v>
      </c>
      <c r="AS1748">
        <v>11.432499999999999</v>
      </c>
      <c r="AT1748">
        <v>12.69</v>
      </c>
      <c r="AU1748">
        <v>14.975</v>
      </c>
      <c r="AV1748">
        <v>13.819160583941599</v>
      </c>
      <c r="AW1748">
        <v>12.9</v>
      </c>
      <c r="AX1748">
        <v>15.59</v>
      </c>
      <c r="AY1748">
        <v>19</v>
      </c>
      <c r="AZ1748">
        <v>16.940566037735799</v>
      </c>
      <c r="BA1748">
        <v>11.835000000000001</v>
      </c>
      <c r="BB1748">
        <v>13.69</v>
      </c>
      <c r="BC1748">
        <v>17.004999999999999</v>
      </c>
      <c r="BD1748">
        <v>15.249340659340699</v>
      </c>
      <c r="BE1748">
        <v>13.14</v>
      </c>
      <c r="BF1748">
        <v>15.79</v>
      </c>
      <c r="BG1748">
        <v>21.47</v>
      </c>
      <c r="BH1748">
        <v>18.797846153846201</v>
      </c>
      <c r="BI1748">
        <v>11.217499999999999</v>
      </c>
      <c r="BJ1748">
        <v>12.965</v>
      </c>
      <c r="BK1748">
        <v>15.6275</v>
      </c>
      <c r="BL1748">
        <v>13.8088888888889</v>
      </c>
    </row>
    <row r="1749" spans="1:64" x14ac:dyDescent="0.25">
      <c r="A1749" s="15" t="str">
        <f t="shared" si="54"/>
        <v>Tier 1 Leverage Ratio--40268</v>
      </c>
      <c r="B1749" s="15" t="str">
        <f t="shared" si="55"/>
        <v>Tier 1 Leverage Ratio</v>
      </c>
      <c r="C1749">
        <v>3</v>
      </c>
      <c r="D1749" s="22">
        <v>40268</v>
      </c>
      <c r="E1749">
        <v>8.7200000000000006</v>
      </c>
      <c r="F1749">
        <v>9.43</v>
      </c>
      <c r="G1749">
        <v>11.182499999999999</v>
      </c>
      <c r="H1749">
        <v>10.362195121951199</v>
      </c>
      <c r="I1749">
        <v>8.35</v>
      </c>
      <c r="J1749">
        <v>9.4</v>
      </c>
      <c r="K1749">
        <v>11.0875</v>
      </c>
      <c r="L1749">
        <v>9.9651156069364202</v>
      </c>
      <c r="M1749">
        <v>8.17</v>
      </c>
      <c r="N1749">
        <v>9.31</v>
      </c>
      <c r="O1749">
        <v>11.18</v>
      </c>
      <c r="P1749">
        <v>10.0218457134247</v>
      </c>
      <c r="Q1749">
        <v>9.24</v>
      </c>
      <c r="R1749">
        <v>10.29</v>
      </c>
      <c r="S1749">
        <v>11.58</v>
      </c>
      <c r="T1749">
        <v>11.1119047619048</v>
      </c>
      <c r="U1749">
        <v>8.25</v>
      </c>
      <c r="V1749">
        <v>9.1999999999999993</v>
      </c>
      <c r="W1749">
        <v>10.965</v>
      </c>
      <c r="X1749">
        <v>9.8011023622047304</v>
      </c>
      <c r="Y1749">
        <v>8.8975000000000009</v>
      </c>
      <c r="Z1749">
        <v>9.94</v>
      </c>
      <c r="AA1749">
        <v>11.2075</v>
      </c>
      <c r="AB1749">
        <v>10.574999999999999</v>
      </c>
      <c r="AC1749">
        <v>8.0675000000000008</v>
      </c>
      <c r="AD1749">
        <v>8.67</v>
      </c>
      <c r="AE1749">
        <v>9.8524999999999991</v>
      </c>
      <c r="AF1749">
        <v>9.1994444444444401</v>
      </c>
      <c r="AG1749">
        <v>8.9499999999999993</v>
      </c>
      <c r="AH1749">
        <v>10.119999999999999</v>
      </c>
      <c r="AI1749">
        <v>11.914999999999999</v>
      </c>
      <c r="AJ1749">
        <v>11.396835443038</v>
      </c>
      <c r="AK1749">
        <v>8.3550000000000004</v>
      </c>
      <c r="AL1749">
        <v>9.3000000000000007</v>
      </c>
      <c r="AM1749">
        <v>11.3775</v>
      </c>
      <c r="AN1749">
        <v>10.3713793103448</v>
      </c>
      <c r="AO1749">
        <v>8.4</v>
      </c>
      <c r="AP1749">
        <v>9.48</v>
      </c>
      <c r="AQ1749">
        <v>11.205</v>
      </c>
      <c r="AR1749">
        <v>10.074069400630901</v>
      </c>
      <c r="AS1749">
        <v>8.0449999999999999</v>
      </c>
      <c r="AT1749">
        <v>8.8800000000000008</v>
      </c>
      <c r="AU1749">
        <v>10.065</v>
      </c>
      <c r="AV1749">
        <v>9.2944890510948905</v>
      </c>
      <c r="AW1749">
        <v>8.4600000000000009</v>
      </c>
      <c r="AX1749">
        <v>9.69</v>
      </c>
      <c r="AY1749">
        <v>11.58</v>
      </c>
      <c r="AZ1749">
        <v>10.2206289308176</v>
      </c>
      <c r="BA1749">
        <v>8.7449999999999992</v>
      </c>
      <c r="BB1749">
        <v>9.48</v>
      </c>
      <c r="BC1749">
        <v>10.595000000000001</v>
      </c>
      <c r="BD1749">
        <v>9.9947252747252708</v>
      </c>
      <c r="BE1749">
        <v>8.7799999999999994</v>
      </c>
      <c r="BF1749">
        <v>10.050000000000001</v>
      </c>
      <c r="BG1749">
        <v>12.6</v>
      </c>
      <c r="BH1749">
        <v>11.968769230769199</v>
      </c>
      <c r="BI1749">
        <v>7.7850000000000001</v>
      </c>
      <c r="BJ1749">
        <v>9.2349999999999994</v>
      </c>
      <c r="BK1749">
        <v>10.2425</v>
      </c>
      <c r="BL1749">
        <v>9.2765740740740696</v>
      </c>
    </row>
    <row r="1750" spans="1:64" x14ac:dyDescent="0.25">
      <c r="A1750" s="15" t="str">
        <f t="shared" si="54"/>
        <v>ALLL / Nonaccrual Loans--40268</v>
      </c>
      <c r="B1750" s="15" t="str">
        <f t="shared" si="55"/>
        <v>ALLL / Nonaccrual Loans</v>
      </c>
      <c r="C1750">
        <v>4</v>
      </c>
      <c r="D1750" s="22">
        <v>40268</v>
      </c>
      <c r="E1750">
        <v>62.318680897541498</v>
      </c>
      <c r="F1750">
        <v>86.7882310165257</v>
      </c>
      <c r="G1750">
        <v>165.66058839479399</v>
      </c>
      <c r="H1750">
        <v>215.47708463635999</v>
      </c>
      <c r="I1750">
        <v>50.072992700729898</v>
      </c>
      <c r="J1750">
        <v>84.471669218989305</v>
      </c>
      <c r="K1750">
        <v>196.886446886447</v>
      </c>
      <c r="L1750">
        <v>324.14186724494402</v>
      </c>
      <c r="M1750">
        <v>49.219599513724603</v>
      </c>
      <c r="N1750">
        <v>86.030374125300895</v>
      </c>
      <c r="O1750">
        <v>191.13731291333099</v>
      </c>
      <c r="P1750">
        <v>265.64260049454799</v>
      </c>
      <c r="Q1750">
        <v>58.632585812438698</v>
      </c>
      <c r="R1750">
        <v>98.807209765807897</v>
      </c>
      <c r="S1750">
        <v>187.45523900384401</v>
      </c>
      <c r="T1750">
        <v>160.575616912329</v>
      </c>
      <c r="U1750">
        <v>44.643089517228198</v>
      </c>
      <c r="V1750">
        <v>77.230909113820701</v>
      </c>
      <c r="W1750">
        <v>168.51100288600301</v>
      </c>
      <c r="X1750">
        <v>246.85029660258201</v>
      </c>
      <c r="Y1750">
        <v>56.412332793473702</v>
      </c>
      <c r="Z1750">
        <v>76.174773289365206</v>
      </c>
      <c r="AA1750">
        <v>175.36231884058</v>
      </c>
      <c r="AB1750">
        <v>726.15560767100203</v>
      </c>
      <c r="AC1750">
        <v>69.3547369748959</v>
      </c>
      <c r="AD1750">
        <v>146.157684630739</v>
      </c>
      <c r="AE1750">
        <v>264.82758620689702</v>
      </c>
      <c r="AF1750">
        <v>3298.34489453893</v>
      </c>
      <c r="AG1750">
        <v>72.669753510483403</v>
      </c>
      <c r="AH1750">
        <v>150.01448789117299</v>
      </c>
      <c r="AI1750">
        <v>352.098570231628</v>
      </c>
      <c r="AJ1750">
        <v>800.75886836584198</v>
      </c>
      <c r="AK1750">
        <v>39.614114647316804</v>
      </c>
      <c r="AL1750">
        <v>58.101390192397901</v>
      </c>
      <c r="AM1750">
        <v>101.31735157173</v>
      </c>
      <c r="AN1750">
        <v>173.798554455947</v>
      </c>
      <c r="AO1750">
        <v>61.290322580645203</v>
      </c>
      <c r="AP1750">
        <v>113.984674329502</v>
      </c>
      <c r="AQ1750">
        <v>309</v>
      </c>
      <c r="AR1750">
        <v>624.45247214883102</v>
      </c>
      <c r="AS1750">
        <v>42.366837530644098</v>
      </c>
      <c r="AT1750">
        <v>71.812080536912703</v>
      </c>
      <c r="AU1750">
        <v>159.34065934065899</v>
      </c>
      <c r="AV1750">
        <v>254.93389510987001</v>
      </c>
      <c r="AW1750">
        <v>54.452165481577197</v>
      </c>
      <c r="AX1750">
        <v>86.908931698774097</v>
      </c>
      <c r="AY1750">
        <v>168.311186229941</v>
      </c>
      <c r="AZ1750">
        <v>219.130996182589</v>
      </c>
      <c r="BA1750">
        <v>41.100733758000402</v>
      </c>
      <c r="BB1750">
        <v>71.796416520487398</v>
      </c>
      <c r="BC1750">
        <v>168.890315797879</v>
      </c>
      <c r="BD1750">
        <v>314.69838480090999</v>
      </c>
      <c r="BE1750">
        <v>49.551995655715402</v>
      </c>
      <c r="BF1750">
        <v>102.898038522707</v>
      </c>
      <c r="BG1750">
        <v>209.54773869346701</v>
      </c>
      <c r="BH1750">
        <v>420.31325562842699</v>
      </c>
      <c r="BI1750">
        <v>35.387786418775697</v>
      </c>
      <c r="BJ1750">
        <v>62.318840579710098</v>
      </c>
      <c r="BK1750">
        <v>116.767909261325</v>
      </c>
      <c r="BL1750">
        <v>107.501402859523</v>
      </c>
    </row>
    <row r="1751" spans="1:64" x14ac:dyDescent="0.25">
      <c r="A1751" s="15" t="str">
        <f t="shared" si="54"/>
        <v>[NCL + OREO] / [Total Loans + OREO]--40268</v>
      </c>
      <c r="B1751" s="15" t="str">
        <f t="shared" si="55"/>
        <v>[NCL + OREO] / [Total Loans + OREO]</v>
      </c>
      <c r="C1751">
        <v>5</v>
      </c>
      <c r="D1751" s="22">
        <v>40268</v>
      </c>
      <c r="E1751">
        <v>1.6112525361313701</v>
      </c>
      <c r="F1751">
        <v>2.94823415765888</v>
      </c>
      <c r="G1751">
        <v>5.8565476014813198</v>
      </c>
      <c r="H1751">
        <v>4.2034497323952804</v>
      </c>
      <c r="I1751">
        <v>1.2927068425583901</v>
      </c>
      <c r="J1751">
        <v>2.9968912362518201</v>
      </c>
      <c r="K1751">
        <v>5.6412175923058197</v>
      </c>
      <c r="L1751">
        <v>4.0525284243933903</v>
      </c>
      <c r="M1751">
        <v>1.0721682174460201</v>
      </c>
      <c r="N1751">
        <v>2.66884080000737</v>
      </c>
      <c r="O1751">
        <v>5.4147756474472297</v>
      </c>
      <c r="P1751">
        <v>4.0135447144686403</v>
      </c>
      <c r="Q1751">
        <v>2.0200801722218098</v>
      </c>
      <c r="R1751">
        <v>3.4378020157393299</v>
      </c>
      <c r="S1751">
        <v>5.2129358036609403</v>
      </c>
      <c r="T1751">
        <v>3.9024747948727798</v>
      </c>
      <c r="U1751">
        <v>1.78743041259335</v>
      </c>
      <c r="V1751">
        <v>3.7846567967698501</v>
      </c>
      <c r="W1751">
        <v>6.5816679121191299</v>
      </c>
      <c r="X1751">
        <v>4.7691111011981704</v>
      </c>
      <c r="Y1751">
        <v>1.3296747639461799</v>
      </c>
      <c r="Z1751">
        <v>3.0621659120907299</v>
      </c>
      <c r="AA1751">
        <v>6.7424428203122799</v>
      </c>
      <c r="AB1751">
        <v>4.9028656021583004</v>
      </c>
      <c r="AC1751">
        <v>0.59444418937965204</v>
      </c>
      <c r="AD1751">
        <v>1.5502395786673999</v>
      </c>
      <c r="AE1751">
        <v>2.56577951034755</v>
      </c>
      <c r="AF1751">
        <v>2.0158353450714999</v>
      </c>
      <c r="AG1751">
        <v>0.29637773558450897</v>
      </c>
      <c r="AH1751">
        <v>1.1270706726205699</v>
      </c>
      <c r="AI1751">
        <v>3.1011572246313501</v>
      </c>
      <c r="AJ1751">
        <v>2.31215206636295</v>
      </c>
      <c r="AK1751">
        <v>2.10591082621468</v>
      </c>
      <c r="AL1751">
        <v>3.7852541390899201</v>
      </c>
      <c r="AM1751">
        <v>6.2689025959093998</v>
      </c>
      <c r="AN1751">
        <v>4.7201426503829804</v>
      </c>
      <c r="AO1751">
        <v>0.68527551360556405</v>
      </c>
      <c r="AP1751">
        <v>1.95587690025955</v>
      </c>
      <c r="AQ1751">
        <v>3.8455154073831301</v>
      </c>
      <c r="AR1751">
        <v>2.5874131346876701</v>
      </c>
      <c r="AS1751">
        <v>1.47242606515622</v>
      </c>
      <c r="AT1751">
        <v>3.8455154073831301</v>
      </c>
      <c r="AU1751">
        <v>7.2083992734123896</v>
      </c>
      <c r="AV1751">
        <v>5.0861461014584997</v>
      </c>
      <c r="AW1751">
        <v>1.5778669942210799</v>
      </c>
      <c r="AX1751">
        <v>2.9922211628137201</v>
      </c>
      <c r="AY1751">
        <v>5.3187832960989896</v>
      </c>
      <c r="AZ1751">
        <v>3.96066475675017</v>
      </c>
      <c r="BA1751">
        <v>1.81899965554654</v>
      </c>
      <c r="BB1751">
        <v>3.7732823203280699</v>
      </c>
      <c r="BC1751">
        <v>6.3704411434836397</v>
      </c>
      <c r="BD1751">
        <v>5.2809222662813697</v>
      </c>
      <c r="BE1751">
        <v>1.6677814938684501</v>
      </c>
      <c r="BF1751">
        <v>3.9151312116136201</v>
      </c>
      <c r="BG1751">
        <v>6.1884167818449303</v>
      </c>
      <c r="BH1751">
        <v>4.6810412641395303</v>
      </c>
      <c r="BI1751">
        <v>3.73747136246805</v>
      </c>
      <c r="BJ1751">
        <v>6.1109372776751103</v>
      </c>
      <c r="BK1751">
        <v>11.3717002074634</v>
      </c>
      <c r="BL1751">
        <v>7.7836886781008001</v>
      </c>
    </row>
    <row r="1752" spans="1:64" x14ac:dyDescent="0.25">
      <c r="A1752" s="15" t="str">
        <f t="shared" si="54"/>
        <v>[Noncurrent + Delinquent Loans] / [Capital + ALLL]--40268</v>
      </c>
      <c r="B1752" s="15" t="str">
        <f t="shared" si="55"/>
        <v>[Noncurrent + Delinquent Loans] / [Capital + ALLL]</v>
      </c>
      <c r="C1752">
        <v>6</v>
      </c>
      <c r="D1752" s="22">
        <v>40268</v>
      </c>
      <c r="E1752">
        <v>10.497948785877</v>
      </c>
      <c r="F1752">
        <v>21.052951144233901</v>
      </c>
      <c r="G1752">
        <v>33.461442585185203</v>
      </c>
      <c r="H1752">
        <v>23.865953155203801</v>
      </c>
      <c r="I1752">
        <v>10.282397534069499</v>
      </c>
      <c r="J1752">
        <v>21.719119858397399</v>
      </c>
      <c r="K1752">
        <v>35.431438299445198</v>
      </c>
      <c r="L1752">
        <v>25.8526127387121</v>
      </c>
      <c r="M1752">
        <v>8.95898782885976</v>
      </c>
      <c r="N1752">
        <v>19.743701129452699</v>
      </c>
      <c r="O1752">
        <v>35.750715250713498</v>
      </c>
      <c r="P1752">
        <v>28.327641043648701</v>
      </c>
      <c r="Q1752">
        <v>13.780938833570399</v>
      </c>
      <c r="R1752">
        <v>23.271451542172201</v>
      </c>
      <c r="S1752">
        <v>26.842954733128099</v>
      </c>
      <c r="T1752">
        <v>22.138779147186199</v>
      </c>
      <c r="U1752">
        <v>12.1831392644152</v>
      </c>
      <c r="V1752">
        <v>23.872725674606698</v>
      </c>
      <c r="W1752">
        <v>39.221062979656402</v>
      </c>
      <c r="X1752">
        <v>29.356601777492301</v>
      </c>
      <c r="Y1752">
        <v>10.663662148283899</v>
      </c>
      <c r="Z1752">
        <v>22.4446517890797</v>
      </c>
      <c r="AA1752">
        <v>42.9888100512416</v>
      </c>
      <c r="AB1752">
        <v>30.655178391469502</v>
      </c>
      <c r="AC1752">
        <v>8.1407691558938904</v>
      </c>
      <c r="AD1752">
        <v>16.286351875066099</v>
      </c>
      <c r="AE1752">
        <v>25.609977453320699</v>
      </c>
      <c r="AF1752">
        <v>18.427181836747</v>
      </c>
      <c r="AG1752">
        <v>4.4497160470536601</v>
      </c>
      <c r="AH1752">
        <v>10.5064444733759</v>
      </c>
      <c r="AI1752">
        <v>24.375027869277599</v>
      </c>
      <c r="AJ1752">
        <v>15.0213745467432</v>
      </c>
      <c r="AK1752">
        <v>17.030117840796201</v>
      </c>
      <c r="AL1752">
        <v>28.699486337636099</v>
      </c>
      <c r="AM1752">
        <v>37.0345262515388</v>
      </c>
      <c r="AN1752">
        <v>31.0729486664526</v>
      </c>
      <c r="AO1752">
        <v>7.4255994194731496</v>
      </c>
      <c r="AP1752">
        <v>15.796868727418699</v>
      </c>
      <c r="AQ1752">
        <v>28.345987247372101</v>
      </c>
      <c r="AR1752">
        <v>19.544361737599001</v>
      </c>
      <c r="AS1752">
        <v>14.1872912973565</v>
      </c>
      <c r="AT1752">
        <v>25.994962592585701</v>
      </c>
      <c r="AU1752">
        <v>44.885068493148502</v>
      </c>
      <c r="AV1752">
        <v>34.149631397916004</v>
      </c>
      <c r="AW1752">
        <v>13.5628369970966</v>
      </c>
      <c r="AX1752">
        <v>25.222312045270801</v>
      </c>
      <c r="AY1752">
        <v>38.084679998294497</v>
      </c>
      <c r="AZ1752">
        <v>28.570021663173499</v>
      </c>
      <c r="BA1752">
        <v>10.1993979076071</v>
      </c>
      <c r="BB1752">
        <v>26.188227887944599</v>
      </c>
      <c r="BC1752">
        <v>40.754760543837897</v>
      </c>
      <c r="BD1752">
        <v>27.9336913726139</v>
      </c>
      <c r="BE1752">
        <v>7.4620845434011001</v>
      </c>
      <c r="BF1752">
        <v>17.790721438790101</v>
      </c>
      <c r="BG1752">
        <v>31.887910696818</v>
      </c>
      <c r="BH1752">
        <v>21.587618724610198</v>
      </c>
      <c r="BI1752">
        <v>18.7053244137626</v>
      </c>
      <c r="BJ1752">
        <v>29.874830320289899</v>
      </c>
      <c r="BK1752">
        <v>58.758766656572099</v>
      </c>
      <c r="BL1752">
        <v>43.009376658437503</v>
      </c>
    </row>
    <row r="1753" spans="1:64" x14ac:dyDescent="0.25">
      <c r="A1753" s="15" t="str">
        <f t="shared" si="54"/>
        <v xml:space="preserve">  Ag [NCL+DQ] / [Capital + ALLL]--40268</v>
      </c>
      <c r="B1753" s="15" t="str">
        <f t="shared" si="55"/>
        <v xml:space="preserve">  Ag [NCL+DQ] / [Capital + ALLL]</v>
      </c>
      <c r="C1753">
        <v>7</v>
      </c>
      <c r="D1753" s="22">
        <v>40268</v>
      </c>
      <c r="E1753">
        <v>0</v>
      </c>
      <c r="F1753">
        <v>0.26419147667110199</v>
      </c>
      <c r="G1753">
        <v>2.9973289945634898</v>
      </c>
      <c r="H1753">
        <v>2.6967168658713798</v>
      </c>
      <c r="I1753">
        <v>0</v>
      </c>
      <c r="J1753">
        <v>0.29512955074578801</v>
      </c>
      <c r="K1753">
        <v>3.7180801843867899</v>
      </c>
      <c r="L1753">
        <v>2.7841960343011398</v>
      </c>
      <c r="M1753">
        <v>0</v>
      </c>
      <c r="N1753">
        <v>0</v>
      </c>
      <c r="O1753">
        <v>1.11508274065049</v>
      </c>
      <c r="P1753">
        <v>1.4005730293332299</v>
      </c>
      <c r="Q1753">
        <v>0</v>
      </c>
      <c r="R1753">
        <v>0</v>
      </c>
      <c r="S1753">
        <v>0</v>
      </c>
      <c r="T1753">
        <v>0</v>
      </c>
      <c r="U1753">
        <v>0</v>
      </c>
      <c r="V1753">
        <v>5.8714159898228799E-2</v>
      </c>
      <c r="W1753">
        <v>2.7956579098124399</v>
      </c>
      <c r="X1753">
        <v>2.4742903903843398</v>
      </c>
      <c r="Y1753">
        <v>0</v>
      </c>
      <c r="Z1753">
        <v>0.90530199390023502</v>
      </c>
      <c r="AA1753">
        <v>6.5982517351101899</v>
      </c>
      <c r="AB1753">
        <v>4.6585828350431999</v>
      </c>
      <c r="AC1753">
        <v>9.6997015227591701E-2</v>
      </c>
      <c r="AD1753">
        <v>2.5998881320529201</v>
      </c>
      <c r="AE1753">
        <v>6.86998815471045</v>
      </c>
      <c r="AF1753">
        <v>5.1567772955265099</v>
      </c>
      <c r="AG1753">
        <v>0</v>
      </c>
      <c r="AH1753">
        <v>0.46118370484242899</v>
      </c>
      <c r="AI1753">
        <v>3.9726183941181001</v>
      </c>
      <c r="AJ1753">
        <v>2.6944320412344198</v>
      </c>
      <c r="AK1753">
        <v>0</v>
      </c>
      <c r="AL1753">
        <v>2.6062593662445999E-2</v>
      </c>
      <c r="AM1753">
        <v>1.9017402652561</v>
      </c>
      <c r="AN1753">
        <v>1.99876904149787</v>
      </c>
      <c r="AO1753">
        <v>0</v>
      </c>
      <c r="AP1753">
        <v>2.6502011932843099</v>
      </c>
      <c r="AQ1753">
        <v>7.9012400242818304</v>
      </c>
      <c r="AR1753">
        <v>4.8623074196730096</v>
      </c>
      <c r="AS1753">
        <v>0</v>
      </c>
      <c r="AT1753">
        <v>0</v>
      </c>
      <c r="AU1753">
        <v>2.6808634791444499</v>
      </c>
      <c r="AV1753">
        <v>2.3932260801446601</v>
      </c>
      <c r="AW1753">
        <v>0</v>
      </c>
      <c r="AX1753">
        <v>0</v>
      </c>
      <c r="AY1753">
        <v>1.31187685849222</v>
      </c>
      <c r="AZ1753">
        <v>1.7942364543240901</v>
      </c>
      <c r="BA1753">
        <v>0</v>
      </c>
      <c r="BB1753">
        <v>0</v>
      </c>
      <c r="BC1753">
        <v>0.79709734043782798</v>
      </c>
      <c r="BD1753">
        <v>1.1509033899160099</v>
      </c>
      <c r="BE1753">
        <v>0</v>
      </c>
      <c r="BF1753">
        <v>0.16654208793946801</v>
      </c>
      <c r="BG1753">
        <v>1.4899169632265701</v>
      </c>
      <c r="BH1753">
        <v>1.27868388587594</v>
      </c>
      <c r="BI1753">
        <v>0</v>
      </c>
      <c r="BJ1753">
        <v>0</v>
      </c>
      <c r="BK1753">
        <v>0.241776854988526</v>
      </c>
      <c r="BL1753">
        <v>1.15049087871768</v>
      </c>
    </row>
    <row r="1754" spans="1:64" x14ac:dyDescent="0.25">
      <c r="A1754" s="15" t="str">
        <f t="shared" si="54"/>
        <v xml:space="preserve">  CLD [NCL+DQ] / [Capital + ALLL]--40268</v>
      </c>
      <c r="B1754" s="15" t="str">
        <f t="shared" si="55"/>
        <v xml:space="preserve">  CLD [NCL+DQ] / [Capital + ALLL]</v>
      </c>
      <c r="C1754">
        <v>8</v>
      </c>
      <c r="D1754" s="22">
        <v>40268</v>
      </c>
      <c r="E1754">
        <v>0</v>
      </c>
      <c r="F1754">
        <v>0.65376868068985805</v>
      </c>
      <c r="G1754">
        <v>8.0467610633165592</v>
      </c>
      <c r="H1754">
        <v>5.3090012055121596</v>
      </c>
      <c r="I1754">
        <v>0</v>
      </c>
      <c r="J1754">
        <v>0.19084533353779901</v>
      </c>
      <c r="K1754">
        <v>6.1310997574080002</v>
      </c>
      <c r="L1754">
        <v>4.39506406937309</v>
      </c>
      <c r="M1754">
        <v>0</v>
      </c>
      <c r="N1754">
        <v>0.75750218510245704</v>
      </c>
      <c r="O1754">
        <v>8.0863148049927709</v>
      </c>
      <c r="P1754">
        <v>6.8849887723213303</v>
      </c>
      <c r="Q1754">
        <v>0</v>
      </c>
      <c r="R1754">
        <v>0</v>
      </c>
      <c r="S1754">
        <v>0.208274498729173</v>
      </c>
      <c r="T1754">
        <v>0.27161069273528599</v>
      </c>
      <c r="U1754">
        <v>0</v>
      </c>
      <c r="V1754">
        <v>0.67680714485068405</v>
      </c>
      <c r="W1754">
        <v>7.0520666696828203</v>
      </c>
      <c r="X1754">
        <v>5.1324653869322301</v>
      </c>
      <c r="Y1754">
        <v>0</v>
      </c>
      <c r="Z1754">
        <v>2.2064490889386099</v>
      </c>
      <c r="AA1754">
        <v>10.2599568722268</v>
      </c>
      <c r="AB1754">
        <v>8.3847201062315797</v>
      </c>
      <c r="AC1754">
        <v>0</v>
      </c>
      <c r="AD1754">
        <v>0</v>
      </c>
      <c r="AE1754">
        <v>4.1712404776073404</v>
      </c>
      <c r="AF1754">
        <v>3.4771944269242998</v>
      </c>
      <c r="AG1754">
        <v>0</v>
      </c>
      <c r="AH1754">
        <v>0</v>
      </c>
      <c r="AI1754">
        <v>0.65339850094248297</v>
      </c>
      <c r="AJ1754">
        <v>2.34389573300284</v>
      </c>
      <c r="AK1754">
        <v>0</v>
      </c>
      <c r="AL1754">
        <v>1.16867817055615</v>
      </c>
      <c r="AM1754">
        <v>4.5310164730765301</v>
      </c>
      <c r="AN1754">
        <v>3.6061052844608001</v>
      </c>
      <c r="AO1754">
        <v>0</v>
      </c>
      <c r="AP1754">
        <v>0</v>
      </c>
      <c r="AQ1754">
        <v>2.2808506982758998</v>
      </c>
      <c r="AR1754">
        <v>2.2968594704821399</v>
      </c>
      <c r="AS1754">
        <v>0</v>
      </c>
      <c r="AT1754">
        <v>2.9743480861293001</v>
      </c>
      <c r="AU1754">
        <v>10.475904463564</v>
      </c>
      <c r="AV1754">
        <v>8.0585260570492494</v>
      </c>
      <c r="AW1754">
        <v>0</v>
      </c>
      <c r="AX1754">
        <v>6.08149199270221E-2</v>
      </c>
      <c r="AY1754">
        <v>3.2995583268381399</v>
      </c>
      <c r="AZ1754">
        <v>2.9336699728400202</v>
      </c>
      <c r="BA1754">
        <v>0</v>
      </c>
      <c r="BB1754">
        <v>0.45550332306694802</v>
      </c>
      <c r="BC1754">
        <v>5.4780439816601803</v>
      </c>
      <c r="BD1754">
        <v>3.6104488621880502</v>
      </c>
      <c r="BE1754">
        <v>0</v>
      </c>
      <c r="BF1754">
        <v>0.62684482813343101</v>
      </c>
      <c r="BG1754">
        <v>6.9501040093465898</v>
      </c>
      <c r="BH1754">
        <v>4.1377068678599898</v>
      </c>
      <c r="BI1754">
        <v>0</v>
      </c>
      <c r="BJ1754">
        <v>5.1753611989383996</v>
      </c>
      <c r="BK1754">
        <v>13.4479081726831</v>
      </c>
      <c r="BL1754">
        <v>9.8583858363796892</v>
      </c>
    </row>
    <row r="1755" spans="1:64" x14ac:dyDescent="0.25">
      <c r="A1755" s="15" t="str">
        <f t="shared" si="54"/>
        <v xml:space="preserve">  CRE [NCL+DQ] / [Capital + ALLL]--40268</v>
      </c>
      <c r="B1755" s="15" t="str">
        <f t="shared" si="55"/>
        <v xml:space="preserve">  CRE [NCL+DQ] / [Capital + ALLL]</v>
      </c>
      <c r="C1755">
        <v>9</v>
      </c>
      <c r="D1755" s="22">
        <v>40268</v>
      </c>
      <c r="E1755">
        <v>1.14964760121207</v>
      </c>
      <c r="F1755">
        <v>6.6519460579854703</v>
      </c>
      <c r="G1755">
        <v>16.749683998938401</v>
      </c>
      <c r="H1755">
        <v>10.746955699689201</v>
      </c>
      <c r="I1755">
        <v>0.77456450815575895</v>
      </c>
      <c r="J1755">
        <v>6.3245967227667004</v>
      </c>
      <c r="K1755">
        <v>16.170537527422301</v>
      </c>
      <c r="L1755">
        <v>11.3723814104921</v>
      </c>
      <c r="M1755">
        <v>0.92568068855178398</v>
      </c>
      <c r="N1755">
        <v>6.6878385951802697</v>
      </c>
      <c r="O1755">
        <v>18.6602576073319</v>
      </c>
      <c r="P1755">
        <v>14.9401502615501</v>
      </c>
      <c r="Q1755">
        <v>2.5294562749973002</v>
      </c>
      <c r="R1755">
        <v>6.7082568807339502</v>
      </c>
      <c r="S1755">
        <v>11.9426984359012</v>
      </c>
      <c r="T1755">
        <v>7.7591726930091696</v>
      </c>
      <c r="U1755">
        <v>2.26139873725693</v>
      </c>
      <c r="V1755">
        <v>9.0400344382264297</v>
      </c>
      <c r="W1755">
        <v>18.262731710856201</v>
      </c>
      <c r="X1755">
        <v>13.6787300952594</v>
      </c>
      <c r="Y1755">
        <v>1.0196331361825699</v>
      </c>
      <c r="Z1755">
        <v>9.1689055947514095</v>
      </c>
      <c r="AA1755">
        <v>19.616180315911901</v>
      </c>
      <c r="AB1755">
        <v>14.770167203019099</v>
      </c>
      <c r="AC1755">
        <v>0</v>
      </c>
      <c r="AD1755">
        <v>2.6629815995852901</v>
      </c>
      <c r="AE1755">
        <v>11.0323557105859</v>
      </c>
      <c r="AF1755">
        <v>6.9927120451310403</v>
      </c>
      <c r="AG1755">
        <v>0</v>
      </c>
      <c r="AH1755">
        <v>0.32090295452030498</v>
      </c>
      <c r="AI1755">
        <v>5.9561637337085704</v>
      </c>
      <c r="AJ1755">
        <v>4.5108367193161998</v>
      </c>
      <c r="AK1755">
        <v>2.9959469184513501</v>
      </c>
      <c r="AL1755">
        <v>8.8271719235064996</v>
      </c>
      <c r="AM1755">
        <v>22.310539581458201</v>
      </c>
      <c r="AN1755">
        <v>13.893142021030799</v>
      </c>
      <c r="AO1755">
        <v>0</v>
      </c>
      <c r="AP1755">
        <v>2.8146853146853101</v>
      </c>
      <c r="AQ1755">
        <v>9.5526284995248307</v>
      </c>
      <c r="AR1755">
        <v>6.3087352658979103</v>
      </c>
      <c r="AS1755">
        <v>2.9904335435817599</v>
      </c>
      <c r="AT1755">
        <v>13.081234071649201</v>
      </c>
      <c r="AU1755">
        <v>26.159304229876401</v>
      </c>
      <c r="AV1755">
        <v>18.9263775456253</v>
      </c>
      <c r="AW1755">
        <v>1.34779240898528</v>
      </c>
      <c r="AX1755">
        <v>7.5320895684468896</v>
      </c>
      <c r="AY1755">
        <v>14.329227323628199</v>
      </c>
      <c r="AZ1755">
        <v>9.8524089570442293</v>
      </c>
      <c r="BA1755">
        <v>0.390255859389604</v>
      </c>
      <c r="BB1755">
        <v>6.1929091190586796</v>
      </c>
      <c r="BC1755">
        <v>14.038014890591199</v>
      </c>
      <c r="BD1755">
        <v>11.514422738499499</v>
      </c>
      <c r="BE1755">
        <v>1.84578884934757</v>
      </c>
      <c r="BF1755">
        <v>6.24808223381405</v>
      </c>
      <c r="BG1755">
        <v>17.591393565096102</v>
      </c>
      <c r="BH1755">
        <v>10.3789846389773</v>
      </c>
      <c r="BI1755">
        <v>5.8495393636286899</v>
      </c>
      <c r="BJ1755">
        <v>14.9966874448402</v>
      </c>
      <c r="BK1755">
        <v>36.573300455744999</v>
      </c>
      <c r="BL1755">
        <v>24.269259599210699</v>
      </c>
    </row>
    <row r="1756" spans="1:64" x14ac:dyDescent="0.25">
      <c r="A1756" s="15" t="str">
        <f t="shared" si="54"/>
        <v xml:space="preserve">  Res RE [NCL+DQ] / [Capital + ALLL]--40268</v>
      </c>
      <c r="B1756" s="15" t="str">
        <f t="shared" si="55"/>
        <v xml:space="preserve">  Res RE [NCL+DQ] / [Capital + ALLL]</v>
      </c>
      <c r="C1756">
        <v>10</v>
      </c>
      <c r="D1756" s="22">
        <v>40268</v>
      </c>
      <c r="E1756">
        <v>0.49701397270721198</v>
      </c>
      <c r="F1756">
        <v>2.0397655217795898</v>
      </c>
      <c r="G1756">
        <v>5.7789089150961104</v>
      </c>
      <c r="H1756">
        <v>4.13529974235386</v>
      </c>
      <c r="I1756">
        <v>0.29315025015983098</v>
      </c>
      <c r="J1756">
        <v>2.2861121911659201</v>
      </c>
      <c r="K1756">
        <v>7.0280210260215803</v>
      </c>
      <c r="L1756">
        <v>4.4399088896462597</v>
      </c>
      <c r="M1756">
        <v>0.77537830868874602</v>
      </c>
      <c r="N1756">
        <v>3.4546545345465498</v>
      </c>
      <c r="O1756">
        <v>8.2953787692100196</v>
      </c>
      <c r="P1756">
        <v>5.9564409670659204</v>
      </c>
      <c r="Q1756">
        <v>3.0518173148246301</v>
      </c>
      <c r="R1756">
        <v>6.9359886201991499</v>
      </c>
      <c r="S1756">
        <v>12.3120199069566</v>
      </c>
      <c r="T1756">
        <v>8.3788427498473901</v>
      </c>
      <c r="U1756">
        <v>0.733986792708887</v>
      </c>
      <c r="V1756">
        <v>3.1673344781530202</v>
      </c>
      <c r="W1756">
        <v>7.5938187929521899</v>
      </c>
      <c r="X1756">
        <v>5.0801740405352396</v>
      </c>
      <c r="Y1756">
        <v>0.71913582068835402</v>
      </c>
      <c r="Z1756">
        <v>2.81348464020865</v>
      </c>
      <c r="AA1756">
        <v>6.1485197800098099</v>
      </c>
      <c r="AB1756">
        <v>4.7765942948836004</v>
      </c>
      <c r="AC1756">
        <v>0</v>
      </c>
      <c r="AD1756">
        <v>0.45701957825635597</v>
      </c>
      <c r="AE1756">
        <v>1.52709190129434</v>
      </c>
      <c r="AF1756">
        <v>1.23987487205019</v>
      </c>
      <c r="AG1756">
        <v>0</v>
      </c>
      <c r="AH1756">
        <v>0.11728617827499099</v>
      </c>
      <c r="AI1756">
        <v>1.83000009725687</v>
      </c>
      <c r="AJ1756">
        <v>1.3898824044706399</v>
      </c>
      <c r="AK1756">
        <v>4.1926249947969998</v>
      </c>
      <c r="AL1756">
        <v>8.1346213945780104</v>
      </c>
      <c r="AM1756">
        <v>11.9246448392165</v>
      </c>
      <c r="AN1756">
        <v>9.2988087328774096</v>
      </c>
      <c r="AO1756">
        <v>0</v>
      </c>
      <c r="AP1756">
        <v>0.952380952380952</v>
      </c>
      <c r="AQ1756">
        <v>3.2278720908285301</v>
      </c>
      <c r="AR1756">
        <v>2.4247104542216502</v>
      </c>
      <c r="AS1756">
        <v>0.47212178300510699</v>
      </c>
      <c r="AT1756">
        <v>2.4172477821332801</v>
      </c>
      <c r="AU1756">
        <v>7.4956897274633096</v>
      </c>
      <c r="AV1756">
        <v>4.8238019293864101</v>
      </c>
      <c r="AW1756">
        <v>5.1787605264484897</v>
      </c>
      <c r="AX1756">
        <v>8.2928802588996806</v>
      </c>
      <c r="AY1756">
        <v>14.2667844522968</v>
      </c>
      <c r="AZ1756">
        <v>10.156152588981501</v>
      </c>
      <c r="BA1756">
        <v>0</v>
      </c>
      <c r="BB1756">
        <v>1.2105711849957399</v>
      </c>
      <c r="BC1756">
        <v>5.7058675706639503</v>
      </c>
      <c r="BD1756">
        <v>3.51169410360859</v>
      </c>
      <c r="BE1756">
        <v>0.18878101402373201</v>
      </c>
      <c r="BF1756">
        <v>1.56384432410547</v>
      </c>
      <c r="BG1756">
        <v>4.4966736269606198</v>
      </c>
      <c r="BH1756">
        <v>2.8104693369751601</v>
      </c>
      <c r="BI1756">
        <v>0.56120298489290998</v>
      </c>
      <c r="BJ1756">
        <v>4.2544140816371003</v>
      </c>
      <c r="BK1756">
        <v>9.3257748784023704</v>
      </c>
      <c r="BL1756">
        <v>6.7008045884352097</v>
      </c>
    </row>
    <row r="1757" spans="1:64" x14ac:dyDescent="0.25">
      <c r="A1757" s="15" t="str">
        <f t="shared" si="54"/>
        <v xml:space="preserve">  C&amp;I [NCL+DQ] / [Capital + ALLL]--40268</v>
      </c>
      <c r="B1757" s="15" t="str">
        <f t="shared" si="55"/>
        <v xml:space="preserve">  C&amp;I [NCL+DQ] / [Capital + ALLL]</v>
      </c>
      <c r="C1757">
        <v>11</v>
      </c>
      <c r="D1757" s="22">
        <v>40268</v>
      </c>
      <c r="E1757">
        <v>0.863497580537401</v>
      </c>
      <c r="F1757">
        <v>2.9094683209793999</v>
      </c>
      <c r="G1757">
        <v>5.2078701300805799</v>
      </c>
      <c r="H1757">
        <v>4.5093099424523704</v>
      </c>
      <c r="I1757">
        <v>0.45721252857835298</v>
      </c>
      <c r="J1757">
        <v>2.1560471354796702</v>
      </c>
      <c r="K1757">
        <v>6.03715888108007</v>
      </c>
      <c r="L1757">
        <v>4.4149720946894302</v>
      </c>
      <c r="M1757">
        <v>0.198217799228562</v>
      </c>
      <c r="N1757">
        <v>1.3977782999446</v>
      </c>
      <c r="O1757">
        <v>4.1644060070838798</v>
      </c>
      <c r="P1757">
        <v>3.1666288568143401</v>
      </c>
      <c r="Q1757">
        <v>0.65397536394176903</v>
      </c>
      <c r="R1757">
        <v>2.4927929455655402</v>
      </c>
      <c r="S1757">
        <v>5.3176263349113704</v>
      </c>
      <c r="T1757">
        <v>4.7528943331053499</v>
      </c>
      <c r="U1757">
        <v>0.46859363895933098</v>
      </c>
      <c r="V1757">
        <v>2.7634130575307001</v>
      </c>
      <c r="W1757">
        <v>7.0500676292260502</v>
      </c>
      <c r="X1757">
        <v>5.2532482769601696</v>
      </c>
      <c r="Y1757">
        <v>1.0002960527604701</v>
      </c>
      <c r="Z1757">
        <v>2.99443363530006</v>
      </c>
      <c r="AA1757">
        <v>4.7228399848276101</v>
      </c>
      <c r="AB1757">
        <v>4.8349397037657598</v>
      </c>
      <c r="AC1757">
        <v>9.7373678270893493E-2</v>
      </c>
      <c r="AD1757">
        <v>1.23887836007855</v>
      </c>
      <c r="AE1757">
        <v>4.6908926120546903</v>
      </c>
      <c r="AF1757">
        <v>2.9975977505888798</v>
      </c>
      <c r="AG1757">
        <v>0.28789787564873098</v>
      </c>
      <c r="AH1757">
        <v>1.16189000774593</v>
      </c>
      <c r="AI1757">
        <v>3.94820608913213</v>
      </c>
      <c r="AJ1757">
        <v>3.5172087215869001</v>
      </c>
      <c r="AK1757">
        <v>0.52976015625006401</v>
      </c>
      <c r="AL1757">
        <v>1.5798910092974501</v>
      </c>
      <c r="AM1757">
        <v>4.1372491483054699</v>
      </c>
      <c r="AN1757">
        <v>4.0254823353829599</v>
      </c>
      <c r="AO1757">
        <v>0.29843647506689402</v>
      </c>
      <c r="AP1757">
        <v>1.7701149425287399</v>
      </c>
      <c r="AQ1757">
        <v>4.6010594176667201</v>
      </c>
      <c r="AR1757">
        <v>3.41384081151506</v>
      </c>
      <c r="AS1757">
        <v>0.81304899954624099</v>
      </c>
      <c r="AT1757">
        <v>2.8432723032457599</v>
      </c>
      <c r="AU1757">
        <v>6.68294163851865</v>
      </c>
      <c r="AV1757">
        <v>5.3309729488157496</v>
      </c>
      <c r="AW1757">
        <v>0.45662100456621002</v>
      </c>
      <c r="AX1757">
        <v>1.9251540758625101</v>
      </c>
      <c r="AY1757">
        <v>4.9634591961023098</v>
      </c>
      <c r="AZ1757">
        <v>4.2681097661247502</v>
      </c>
      <c r="BA1757">
        <v>1.57579186804972</v>
      </c>
      <c r="BB1757">
        <v>7.0935321770141</v>
      </c>
      <c r="BC1757">
        <v>13.676031446618399</v>
      </c>
      <c r="BD1757">
        <v>9.8498962302825905</v>
      </c>
      <c r="BE1757">
        <v>0.58300092052776897</v>
      </c>
      <c r="BF1757">
        <v>1.8594231307756901</v>
      </c>
      <c r="BG1757">
        <v>5.7279909706546297</v>
      </c>
      <c r="BH1757">
        <v>4.6931230558900801</v>
      </c>
      <c r="BI1757">
        <v>0.63520797143081997</v>
      </c>
      <c r="BJ1757">
        <v>3.96103813675174</v>
      </c>
      <c r="BK1757">
        <v>9.5174114840031905</v>
      </c>
      <c r="BL1757">
        <v>7.5785704803160803</v>
      </c>
    </row>
    <row r="1758" spans="1:64" x14ac:dyDescent="0.25">
      <c r="A1758" s="15" t="str">
        <f t="shared" si="54"/>
        <v xml:space="preserve">  Ind [NCL+DQ] / [Capital + ALLL]--40268</v>
      </c>
      <c r="B1758" s="15" t="str">
        <f t="shared" si="55"/>
        <v xml:space="preserve">  Ind [NCL+DQ] / [Capital + ALLL]</v>
      </c>
      <c r="C1758">
        <v>12</v>
      </c>
      <c r="D1758" s="22">
        <v>40268</v>
      </c>
      <c r="E1758">
        <v>0.13070955753132099</v>
      </c>
      <c r="F1758">
        <v>0.406888966997907</v>
      </c>
      <c r="G1758">
        <v>0.90616652524938801</v>
      </c>
      <c r="H1758">
        <v>0.72027254720665002</v>
      </c>
      <c r="I1758">
        <v>0.125511123188315</v>
      </c>
      <c r="J1758">
        <v>0.47860633792621898</v>
      </c>
      <c r="K1758">
        <v>1.2007447583985</v>
      </c>
      <c r="L1758">
        <v>0.89158663163449303</v>
      </c>
      <c r="M1758">
        <v>5.3686477886512901E-2</v>
      </c>
      <c r="N1758">
        <v>0.37380139769218301</v>
      </c>
      <c r="O1758">
        <v>1.17519227902527</v>
      </c>
      <c r="P1758">
        <v>0.95959518996229998</v>
      </c>
      <c r="Q1758">
        <v>0.15894881848044901</v>
      </c>
      <c r="R1758">
        <v>0.64956512165584102</v>
      </c>
      <c r="S1758">
        <v>1.2563905503391599</v>
      </c>
      <c r="T1758">
        <v>1.1003078074030801</v>
      </c>
      <c r="U1758">
        <v>9.3804024156934701E-2</v>
      </c>
      <c r="V1758">
        <v>0.46466311923855202</v>
      </c>
      <c r="W1758">
        <v>1.2307226701038001</v>
      </c>
      <c r="X1758">
        <v>0.91043418532894804</v>
      </c>
      <c r="Y1758">
        <v>0.20823426064103001</v>
      </c>
      <c r="Z1758">
        <v>0.58268180464934805</v>
      </c>
      <c r="AA1758">
        <v>0.98321420964191897</v>
      </c>
      <c r="AB1758">
        <v>0.93998690067629698</v>
      </c>
      <c r="AC1758">
        <v>0.167895609744907</v>
      </c>
      <c r="AD1758">
        <v>0.48691820845254702</v>
      </c>
      <c r="AE1758">
        <v>1.4782330077425601</v>
      </c>
      <c r="AF1758">
        <v>1.0589087494918801</v>
      </c>
      <c r="AG1758">
        <v>0.112206746812854</v>
      </c>
      <c r="AH1758">
        <v>0.42765502494654301</v>
      </c>
      <c r="AI1758">
        <v>1.13760421732401</v>
      </c>
      <c r="AJ1758">
        <v>1.14506608499591</v>
      </c>
      <c r="AK1758">
        <v>0.18552338082877901</v>
      </c>
      <c r="AL1758">
        <v>0.46971215685939899</v>
      </c>
      <c r="AM1758">
        <v>0.89531159095285096</v>
      </c>
      <c r="AN1758">
        <v>0.69794303119921197</v>
      </c>
      <c r="AO1758">
        <v>0.144413395695488</v>
      </c>
      <c r="AP1758">
        <v>0.49964311206281198</v>
      </c>
      <c r="AQ1758">
        <v>1.3214124716549001</v>
      </c>
      <c r="AR1758">
        <v>0.91259731780961695</v>
      </c>
      <c r="AS1758">
        <v>7.2185677211612204E-2</v>
      </c>
      <c r="AT1758">
        <v>0.342799629484629</v>
      </c>
      <c r="AU1758">
        <v>0.96350447264406103</v>
      </c>
      <c r="AV1758">
        <v>0.80690480805302001</v>
      </c>
      <c r="AW1758">
        <v>0.24785341241037401</v>
      </c>
      <c r="AX1758">
        <v>0.80720856016519604</v>
      </c>
      <c r="AY1758">
        <v>1.5924551638837401</v>
      </c>
      <c r="AZ1758">
        <v>1.21618315683853</v>
      </c>
      <c r="BA1758">
        <v>7.6501996679678705E-2</v>
      </c>
      <c r="BB1758">
        <v>0.41934582051998898</v>
      </c>
      <c r="BC1758">
        <v>0.94710340352133904</v>
      </c>
      <c r="BD1758">
        <v>0.88810325124643297</v>
      </c>
      <c r="BE1758">
        <v>0.19285424279334101</v>
      </c>
      <c r="BF1758">
        <v>0.55912776069331804</v>
      </c>
      <c r="BG1758">
        <v>1.3734932892599701</v>
      </c>
      <c r="BH1758">
        <v>1.2962276449899</v>
      </c>
      <c r="BI1758">
        <v>5.4478443592062302E-3</v>
      </c>
      <c r="BJ1758">
        <v>0.16225578424078599</v>
      </c>
      <c r="BK1758">
        <v>0.602420004163011</v>
      </c>
      <c r="BL1758">
        <v>0.74966168785727905</v>
      </c>
    </row>
    <row r="1759" spans="1:64" x14ac:dyDescent="0.25">
      <c r="A1759" s="15" t="str">
        <f t="shared" si="54"/>
        <v xml:space="preserve">  OREO / [Capital + ALLL]--40268</v>
      </c>
      <c r="B1759" s="15" t="str">
        <f t="shared" si="55"/>
        <v xml:space="preserve">  OREO / [Capital + ALLL]</v>
      </c>
      <c r="C1759">
        <v>13</v>
      </c>
      <c r="D1759" s="22">
        <v>40268</v>
      </c>
      <c r="E1759">
        <v>0.38168213693325798</v>
      </c>
      <c r="F1759">
        <v>3.70868055555556</v>
      </c>
      <c r="G1759">
        <v>9.1383988638952101</v>
      </c>
      <c r="H1759">
        <v>6.8595599672562697</v>
      </c>
      <c r="I1759">
        <v>0</v>
      </c>
      <c r="J1759">
        <v>3.95024820573594</v>
      </c>
      <c r="K1759">
        <v>10.8434390574202</v>
      </c>
      <c r="L1759">
        <v>8.9278014836193798</v>
      </c>
      <c r="M1759">
        <v>0</v>
      </c>
      <c r="N1759">
        <v>2.4634237839189699</v>
      </c>
      <c r="O1759">
        <v>8.7911271926246606</v>
      </c>
      <c r="P1759">
        <v>7.1922696430390198</v>
      </c>
      <c r="Q1759">
        <v>2.2556745788306398</v>
      </c>
      <c r="R1759">
        <v>5.4696789536266301</v>
      </c>
      <c r="S1759">
        <v>8.2033271719038794</v>
      </c>
      <c r="T1759">
        <v>5.7915789397864996</v>
      </c>
      <c r="U1759">
        <v>1.2288801958148501</v>
      </c>
      <c r="V1759">
        <v>5.5605381165919301</v>
      </c>
      <c r="W1759">
        <v>16.957319711150401</v>
      </c>
      <c r="X1759">
        <v>12.458459645792299</v>
      </c>
      <c r="Y1759">
        <v>0</v>
      </c>
      <c r="Z1759">
        <v>3.4084499330789502</v>
      </c>
      <c r="AA1759">
        <v>12.501269893852999</v>
      </c>
      <c r="AB1759">
        <v>8.9810342460752697</v>
      </c>
      <c r="AC1759">
        <v>0</v>
      </c>
      <c r="AD1759">
        <v>0.52713421976020203</v>
      </c>
      <c r="AE1759">
        <v>3.1732384990240798</v>
      </c>
      <c r="AF1759">
        <v>2.7430608341850502</v>
      </c>
      <c r="AG1759">
        <v>0</v>
      </c>
      <c r="AH1759">
        <v>0</v>
      </c>
      <c r="AI1759">
        <v>3.2096792183931999</v>
      </c>
      <c r="AJ1759">
        <v>4.2059827357338602</v>
      </c>
      <c r="AK1759">
        <v>2.0796704132897901</v>
      </c>
      <c r="AL1759">
        <v>4.4544346065962301</v>
      </c>
      <c r="AM1759">
        <v>8.3242384894779793</v>
      </c>
      <c r="AN1759">
        <v>8.3462620167922594</v>
      </c>
      <c r="AO1759">
        <v>0</v>
      </c>
      <c r="AP1759">
        <v>0.92729970326409505</v>
      </c>
      <c r="AQ1759">
        <v>5.4246347867818097</v>
      </c>
      <c r="AR1759">
        <v>4.3546275467584001</v>
      </c>
      <c r="AS1759">
        <v>0.90164757886276903</v>
      </c>
      <c r="AT1759">
        <v>5.3259863422953</v>
      </c>
      <c r="AU1759">
        <v>15.8792445761877</v>
      </c>
      <c r="AV1759">
        <v>13.253237405454</v>
      </c>
      <c r="AW1759">
        <v>1.1449315833566001</v>
      </c>
      <c r="AX1759">
        <v>4.3717865374386902</v>
      </c>
      <c r="AY1759">
        <v>10.192397310432099</v>
      </c>
      <c r="AZ1759">
        <v>8.5838872404573898</v>
      </c>
      <c r="BA1759">
        <v>0.95782743048540298</v>
      </c>
      <c r="BB1759">
        <v>5.9488898198575599</v>
      </c>
      <c r="BC1759">
        <v>14.725608811074</v>
      </c>
      <c r="BD1759">
        <v>14.791768042284399</v>
      </c>
      <c r="BE1759">
        <v>0.74793265094720596</v>
      </c>
      <c r="BF1759">
        <v>4.4584068511425698</v>
      </c>
      <c r="BG1759">
        <v>9.0578461235429408</v>
      </c>
      <c r="BH1759">
        <v>7.0296827083834303</v>
      </c>
      <c r="BI1759">
        <v>6.1122200243899396</v>
      </c>
      <c r="BJ1759">
        <v>14.7080723420101</v>
      </c>
      <c r="BK1759">
        <v>31.7721668636303</v>
      </c>
      <c r="BL1759">
        <v>25.583037454880198</v>
      </c>
    </row>
    <row r="1760" spans="1:64" x14ac:dyDescent="0.25">
      <c r="A1760" s="15" t="str">
        <f t="shared" si="54"/>
        <v>ROAA--40268</v>
      </c>
      <c r="B1760" s="15" t="str">
        <f t="shared" si="55"/>
        <v>ROAA</v>
      </c>
      <c r="C1760">
        <v>14</v>
      </c>
      <c r="D1760" s="22">
        <v>40268</v>
      </c>
      <c r="E1760">
        <v>0.40250000000000002</v>
      </c>
      <c r="F1760">
        <v>0.81499999999999995</v>
      </c>
      <c r="G1760">
        <v>1.3174999999999999</v>
      </c>
      <c r="H1760">
        <v>0.77439024390243905</v>
      </c>
      <c r="I1760">
        <v>0.26500000000000001</v>
      </c>
      <c r="J1760">
        <v>0.755</v>
      </c>
      <c r="K1760">
        <v>1.29</v>
      </c>
      <c r="L1760">
        <v>0.64010115606936402</v>
      </c>
      <c r="M1760">
        <v>0.18</v>
      </c>
      <c r="N1760">
        <v>0.67</v>
      </c>
      <c r="O1760">
        <v>1.1399999999999999</v>
      </c>
      <c r="P1760">
        <v>0.46305559740846802</v>
      </c>
      <c r="Q1760">
        <v>0.73</v>
      </c>
      <c r="R1760">
        <v>0.87</v>
      </c>
      <c r="S1760">
        <v>1.1000000000000001</v>
      </c>
      <c r="T1760">
        <v>1.0161904761904801</v>
      </c>
      <c r="U1760">
        <v>0.16500000000000001</v>
      </c>
      <c r="V1760">
        <v>0.69</v>
      </c>
      <c r="W1760">
        <v>1.2350000000000001</v>
      </c>
      <c r="X1760">
        <v>0.47622047244094501</v>
      </c>
      <c r="Y1760">
        <v>0.29499999999999998</v>
      </c>
      <c r="Z1760">
        <v>0.71</v>
      </c>
      <c r="AA1760">
        <v>1.2725</v>
      </c>
      <c r="AB1760">
        <v>0.63828571428571401</v>
      </c>
      <c r="AC1760">
        <v>0.49</v>
      </c>
      <c r="AD1760">
        <v>0.875</v>
      </c>
      <c r="AE1760">
        <v>1.4824999999999999</v>
      </c>
      <c r="AF1760">
        <v>0.77477777777777801</v>
      </c>
      <c r="AG1760">
        <v>0.46</v>
      </c>
      <c r="AH1760">
        <v>0.9</v>
      </c>
      <c r="AI1760">
        <v>1.345</v>
      </c>
      <c r="AJ1760">
        <v>1.07708860759494</v>
      </c>
      <c r="AK1760">
        <v>0.39250000000000002</v>
      </c>
      <c r="AL1760">
        <v>0.76</v>
      </c>
      <c r="AM1760">
        <v>1.2675000000000001</v>
      </c>
      <c r="AN1760">
        <v>0.77275862068965495</v>
      </c>
      <c r="AO1760">
        <v>0.52</v>
      </c>
      <c r="AP1760">
        <v>0.97</v>
      </c>
      <c r="AQ1760">
        <v>1.4</v>
      </c>
      <c r="AR1760">
        <v>0.91378548895899103</v>
      </c>
      <c r="AS1760">
        <v>6.25E-2</v>
      </c>
      <c r="AT1760">
        <v>0.57999999999999996</v>
      </c>
      <c r="AU1760">
        <v>1.1299999999999999</v>
      </c>
      <c r="AV1760">
        <v>0.30281021897810201</v>
      </c>
      <c r="AW1760">
        <v>0.36</v>
      </c>
      <c r="AX1760">
        <v>0.76</v>
      </c>
      <c r="AY1760">
        <v>1.26</v>
      </c>
      <c r="AZ1760">
        <v>0.68383647798742098</v>
      </c>
      <c r="BA1760">
        <v>0.105</v>
      </c>
      <c r="BB1760">
        <v>0.63</v>
      </c>
      <c r="BC1760">
        <v>1.29</v>
      </c>
      <c r="BD1760">
        <v>0.36153846153846197</v>
      </c>
      <c r="BE1760">
        <v>0.12</v>
      </c>
      <c r="BF1760">
        <v>0.66</v>
      </c>
      <c r="BG1760">
        <v>1.35</v>
      </c>
      <c r="BH1760">
        <v>1.0115384615384599</v>
      </c>
      <c r="BI1760">
        <v>-0.92500000000000004</v>
      </c>
      <c r="BJ1760">
        <v>0.25</v>
      </c>
      <c r="BK1760">
        <v>0.83750000000000002</v>
      </c>
      <c r="BL1760">
        <v>-0.28953703703703698</v>
      </c>
    </row>
    <row r="1761" spans="1:64" x14ac:dyDescent="0.25">
      <c r="A1761" s="15" t="str">
        <f t="shared" si="54"/>
        <v>NIM--40268</v>
      </c>
      <c r="B1761" s="15" t="str">
        <f t="shared" si="55"/>
        <v>NIM</v>
      </c>
      <c r="C1761">
        <v>15</v>
      </c>
      <c r="D1761" s="22">
        <v>40268</v>
      </c>
      <c r="E1761">
        <v>3.895</v>
      </c>
      <c r="F1761">
        <v>4.1900000000000004</v>
      </c>
      <c r="G1761">
        <v>4.5025000000000004</v>
      </c>
      <c r="H1761">
        <v>4.1803658536585404</v>
      </c>
      <c r="I1761">
        <v>3.63</v>
      </c>
      <c r="J1761">
        <v>4.0650000000000004</v>
      </c>
      <c r="K1761">
        <v>4.45</v>
      </c>
      <c r="L1761">
        <v>4.0607803468208097</v>
      </c>
      <c r="M1761">
        <v>3.41</v>
      </c>
      <c r="N1761">
        <v>3.89</v>
      </c>
      <c r="O1761">
        <v>4.34</v>
      </c>
      <c r="P1761">
        <v>3.8651514238360698</v>
      </c>
      <c r="Q1761">
        <v>3.76</v>
      </c>
      <c r="R1761">
        <v>4.1399999999999997</v>
      </c>
      <c r="S1761">
        <v>4.54</v>
      </c>
      <c r="T1761">
        <v>4.14190476190476</v>
      </c>
      <c r="U1761">
        <v>3.62</v>
      </c>
      <c r="V1761">
        <v>4.05</v>
      </c>
      <c r="W1761">
        <v>4.41</v>
      </c>
      <c r="X1761">
        <v>4.0169028871391097</v>
      </c>
      <c r="Y1761">
        <v>3.92</v>
      </c>
      <c r="Z1761">
        <v>4.2300000000000004</v>
      </c>
      <c r="AA1761">
        <v>4.8174999999999999</v>
      </c>
      <c r="AB1761">
        <v>4.3238571428571397</v>
      </c>
      <c r="AC1761">
        <v>3.5150000000000001</v>
      </c>
      <c r="AD1761">
        <v>3.93</v>
      </c>
      <c r="AE1761">
        <v>4.3449999999999998</v>
      </c>
      <c r="AF1761">
        <v>3.9367777777777802</v>
      </c>
      <c r="AG1761">
        <v>3.6</v>
      </c>
      <c r="AH1761">
        <v>4.12</v>
      </c>
      <c r="AI1761">
        <v>4.5949999999999998</v>
      </c>
      <c r="AJ1761">
        <v>4.4860759493670903</v>
      </c>
      <c r="AK1761">
        <v>3.6425000000000001</v>
      </c>
      <c r="AL1761">
        <v>4.0250000000000004</v>
      </c>
      <c r="AM1761">
        <v>4.3550000000000004</v>
      </c>
      <c r="AN1761">
        <v>4.0325862068965499</v>
      </c>
      <c r="AO1761">
        <v>3.665</v>
      </c>
      <c r="AP1761">
        <v>4.08</v>
      </c>
      <c r="AQ1761">
        <v>4.47</v>
      </c>
      <c r="AR1761">
        <v>4.0764037854889601</v>
      </c>
      <c r="AS1761">
        <v>3.5474999999999999</v>
      </c>
      <c r="AT1761">
        <v>3.9849999999999999</v>
      </c>
      <c r="AU1761">
        <v>4.37</v>
      </c>
      <c r="AV1761">
        <v>3.98711678832117</v>
      </c>
      <c r="AW1761">
        <v>3.81</v>
      </c>
      <c r="AX1761">
        <v>4.1500000000000004</v>
      </c>
      <c r="AY1761">
        <v>4.51</v>
      </c>
      <c r="AZ1761">
        <v>4.1596855345911896</v>
      </c>
      <c r="BA1761">
        <v>3.4849999999999999</v>
      </c>
      <c r="BB1761">
        <v>3.98</v>
      </c>
      <c r="BC1761">
        <v>4.46</v>
      </c>
      <c r="BD1761">
        <v>3.9956043956044001</v>
      </c>
      <c r="BE1761">
        <v>3.54</v>
      </c>
      <c r="BF1761">
        <v>3.98</v>
      </c>
      <c r="BG1761">
        <v>4.55</v>
      </c>
      <c r="BH1761">
        <v>4.4544615384615396</v>
      </c>
      <c r="BI1761">
        <v>3.46</v>
      </c>
      <c r="BJ1761">
        <v>3.91</v>
      </c>
      <c r="BK1761">
        <v>4.2074999999999996</v>
      </c>
      <c r="BL1761">
        <v>3.8540740740740702</v>
      </c>
    </row>
    <row r="1762" spans="1:64" x14ac:dyDescent="0.25">
      <c r="A1762" s="15" t="str">
        <f t="shared" si="54"/>
        <v>Provisions / Avg Assets--40268</v>
      </c>
      <c r="B1762" s="15" t="str">
        <f t="shared" si="55"/>
        <v>Provisions / Avg Assets</v>
      </c>
      <c r="C1762">
        <v>16</v>
      </c>
      <c r="D1762" s="22">
        <v>40268</v>
      </c>
      <c r="E1762">
        <v>0.10249999999999999</v>
      </c>
      <c r="F1762">
        <v>0.28999999999999998</v>
      </c>
      <c r="G1762">
        <v>0.59</v>
      </c>
      <c r="H1762">
        <v>0.54329268292682897</v>
      </c>
      <c r="I1762">
        <v>3.2500000000000001E-2</v>
      </c>
      <c r="J1762">
        <v>0.245</v>
      </c>
      <c r="K1762">
        <v>0.62</v>
      </c>
      <c r="L1762">
        <v>0.49534682080924902</v>
      </c>
      <c r="M1762">
        <v>0.08</v>
      </c>
      <c r="N1762">
        <v>0.27</v>
      </c>
      <c r="O1762">
        <v>0.66</v>
      </c>
      <c r="P1762">
        <v>0.56731203857164403</v>
      </c>
      <c r="Q1762">
        <v>0.14000000000000001</v>
      </c>
      <c r="R1762">
        <v>0.2</v>
      </c>
      <c r="S1762">
        <v>0.31</v>
      </c>
      <c r="T1762">
        <v>0.226190476190476</v>
      </c>
      <c r="U1762">
        <v>0.05</v>
      </c>
      <c r="V1762">
        <v>0.28999999999999998</v>
      </c>
      <c r="W1762">
        <v>0.73</v>
      </c>
      <c r="X1762">
        <v>0.57097112860892396</v>
      </c>
      <c r="Y1762">
        <v>8.2500000000000004E-2</v>
      </c>
      <c r="Z1762">
        <v>0.27</v>
      </c>
      <c r="AA1762">
        <v>0.78</v>
      </c>
      <c r="AB1762">
        <v>0.57928571428571396</v>
      </c>
      <c r="AC1762">
        <v>0</v>
      </c>
      <c r="AD1762">
        <v>0.13</v>
      </c>
      <c r="AE1762">
        <v>0.35</v>
      </c>
      <c r="AF1762">
        <v>0.43611111111111101</v>
      </c>
      <c r="AG1762">
        <v>0</v>
      </c>
      <c r="AH1762">
        <v>0.1</v>
      </c>
      <c r="AI1762">
        <v>0.54500000000000004</v>
      </c>
      <c r="AJ1762">
        <v>0.516075949367089</v>
      </c>
      <c r="AK1762">
        <v>0.115</v>
      </c>
      <c r="AL1762">
        <v>0.28499999999999998</v>
      </c>
      <c r="AM1762">
        <v>0.55000000000000004</v>
      </c>
      <c r="AN1762">
        <v>0.43362068965517198</v>
      </c>
      <c r="AO1762">
        <v>0</v>
      </c>
      <c r="AP1762">
        <v>0.12</v>
      </c>
      <c r="AQ1762">
        <v>0.33500000000000002</v>
      </c>
      <c r="AR1762">
        <v>0.24955835962145101</v>
      </c>
      <c r="AS1762">
        <v>0.1</v>
      </c>
      <c r="AT1762">
        <v>0.34499999999999997</v>
      </c>
      <c r="AU1762">
        <v>0.92500000000000004</v>
      </c>
      <c r="AV1762">
        <v>0.72445255474452597</v>
      </c>
      <c r="AW1762">
        <v>0.06</v>
      </c>
      <c r="AX1762">
        <v>0.25</v>
      </c>
      <c r="AY1762">
        <v>0.49</v>
      </c>
      <c r="AZ1762">
        <v>0.45100628930817599</v>
      </c>
      <c r="BA1762">
        <v>0.02</v>
      </c>
      <c r="BB1762">
        <v>0.32</v>
      </c>
      <c r="BC1762">
        <v>0.73</v>
      </c>
      <c r="BD1762">
        <v>0.60208791208791201</v>
      </c>
      <c r="BE1762">
        <v>0.16</v>
      </c>
      <c r="BF1762">
        <v>0.41</v>
      </c>
      <c r="BG1762">
        <v>0.77</v>
      </c>
      <c r="BH1762">
        <v>0.70430769230769197</v>
      </c>
      <c r="BI1762">
        <v>0.16500000000000001</v>
      </c>
      <c r="BJ1762">
        <v>0.57499999999999996</v>
      </c>
      <c r="BK1762">
        <v>1.3075000000000001</v>
      </c>
      <c r="BL1762">
        <v>1.0054629629629599</v>
      </c>
    </row>
    <row r="1763" spans="1:64" x14ac:dyDescent="0.25">
      <c r="A1763" s="15" t="str">
        <f t="shared" si="54"/>
        <v>Negative Earners (last 4 qtrs)--40268</v>
      </c>
      <c r="B1763" s="15" t="str">
        <f t="shared" si="55"/>
        <v>Negative Earners (last 4 qtrs)</v>
      </c>
      <c r="C1763">
        <v>17</v>
      </c>
      <c r="D1763" s="22">
        <v>40268</v>
      </c>
      <c r="F1763">
        <v>18.292682926829301</v>
      </c>
      <c r="H1763">
        <v>15</v>
      </c>
      <c r="J1763">
        <v>25.779036827195501</v>
      </c>
      <c r="L1763">
        <v>182</v>
      </c>
      <c r="N1763">
        <v>30.645399497858499</v>
      </c>
      <c r="P1763">
        <v>2075</v>
      </c>
      <c r="R1763">
        <v>0</v>
      </c>
      <c r="T1763">
        <v>0</v>
      </c>
      <c r="V1763">
        <v>30.490956072351398</v>
      </c>
      <c r="X1763">
        <v>118</v>
      </c>
      <c r="Z1763">
        <v>24.285714285714299</v>
      </c>
      <c r="AB1763">
        <v>17</v>
      </c>
      <c r="AD1763">
        <v>24.4444444444444</v>
      </c>
      <c r="AF1763">
        <v>22</v>
      </c>
      <c r="AH1763">
        <v>13.924050632911401</v>
      </c>
      <c r="AI1763"/>
      <c r="AJ1763">
        <v>11</v>
      </c>
      <c r="AK1763"/>
      <c r="AL1763">
        <v>22.413793103448299</v>
      </c>
      <c r="AN1763">
        <v>13</v>
      </c>
      <c r="AP1763">
        <v>17.027863777089799</v>
      </c>
      <c r="AR1763">
        <v>55</v>
      </c>
      <c r="AT1763">
        <v>34.8920863309352</v>
      </c>
      <c r="AV1763">
        <v>97</v>
      </c>
      <c r="AX1763">
        <v>16.7701863354037</v>
      </c>
      <c r="AZ1763">
        <v>27</v>
      </c>
      <c r="BB1763">
        <v>41.758241758241802</v>
      </c>
      <c r="BD1763">
        <v>38</v>
      </c>
      <c r="BF1763">
        <v>26.153846153846199</v>
      </c>
      <c r="BH1763">
        <v>17</v>
      </c>
      <c r="BJ1763">
        <v>47.272727272727302</v>
      </c>
      <c r="BL1763">
        <v>52</v>
      </c>
    </row>
    <row r="1764" spans="1:64" x14ac:dyDescent="0.25">
      <c r="A1764" s="15" t="str">
        <f t="shared" si="54"/>
        <v>Noncore Funding / Liab--40268</v>
      </c>
      <c r="B1764" s="15" t="str">
        <f t="shared" si="55"/>
        <v>Noncore Funding / Liab</v>
      </c>
      <c r="C1764">
        <v>18</v>
      </c>
      <c r="D1764" s="22">
        <v>40268</v>
      </c>
      <c r="E1764">
        <v>15.764759193851701</v>
      </c>
      <c r="F1764">
        <v>23.3212304250812</v>
      </c>
      <c r="G1764">
        <v>30.299300358060101</v>
      </c>
      <c r="H1764">
        <v>24.268860619512001</v>
      </c>
      <c r="I1764">
        <v>14.0997530970682</v>
      </c>
      <c r="J1764">
        <v>20.3084940487973</v>
      </c>
      <c r="K1764">
        <v>30.5443128976775</v>
      </c>
      <c r="L1764">
        <v>23.320537307875298</v>
      </c>
      <c r="M1764">
        <v>17.846340619180001</v>
      </c>
      <c r="N1764">
        <v>26.045693515572999</v>
      </c>
      <c r="O1764">
        <v>36.954280875590797</v>
      </c>
      <c r="P1764">
        <v>28.6551034469163</v>
      </c>
      <c r="Q1764">
        <v>18.8444224069314</v>
      </c>
      <c r="R1764">
        <v>22.7998165288673</v>
      </c>
      <c r="S1764">
        <v>32.517586273106502</v>
      </c>
      <c r="T1764">
        <v>25.4065827224942</v>
      </c>
      <c r="U1764">
        <v>13.3957398687891</v>
      </c>
      <c r="V1764">
        <v>19.803843986427299</v>
      </c>
      <c r="W1764">
        <v>30.136404997514301</v>
      </c>
      <c r="X1764">
        <v>23.168463276754899</v>
      </c>
      <c r="Y1764">
        <v>15.920582235268</v>
      </c>
      <c r="Z1764">
        <v>23.3212304250812</v>
      </c>
      <c r="AA1764">
        <v>30.870828677289499</v>
      </c>
      <c r="AB1764">
        <v>25.143707810835799</v>
      </c>
      <c r="AC1764">
        <v>13.2199691927724</v>
      </c>
      <c r="AD1764">
        <v>18.2689121570663</v>
      </c>
      <c r="AE1764">
        <v>25.786885268661798</v>
      </c>
      <c r="AF1764">
        <v>20.651375208889998</v>
      </c>
      <c r="AG1764">
        <v>15.4959873523339</v>
      </c>
      <c r="AH1764">
        <v>22.6005639433201</v>
      </c>
      <c r="AI1764">
        <v>31.570994506850699</v>
      </c>
      <c r="AJ1764">
        <v>26.7395976887255</v>
      </c>
      <c r="AK1764">
        <v>13.550232815515299</v>
      </c>
      <c r="AL1764">
        <v>22.290086121634602</v>
      </c>
      <c r="AM1764">
        <v>33.299788477538698</v>
      </c>
      <c r="AN1764">
        <v>24.096974010832099</v>
      </c>
      <c r="AO1764">
        <v>12.6325507477908</v>
      </c>
      <c r="AP1764">
        <v>18.8719590268886</v>
      </c>
      <c r="AQ1764">
        <v>26.532767298967499</v>
      </c>
      <c r="AR1764">
        <v>20.4582246136588</v>
      </c>
      <c r="AS1764">
        <v>17.2027451886518</v>
      </c>
      <c r="AT1764">
        <v>24.993809349332398</v>
      </c>
      <c r="AU1764">
        <v>34.255069970814802</v>
      </c>
      <c r="AV1764">
        <v>26.808123413713801</v>
      </c>
      <c r="AW1764">
        <v>12.994821878271701</v>
      </c>
      <c r="AX1764">
        <v>18.3218071038144</v>
      </c>
      <c r="AY1764">
        <v>24.706584696677201</v>
      </c>
      <c r="AZ1764">
        <v>20.234676946053401</v>
      </c>
      <c r="BA1764">
        <v>15.258461335798099</v>
      </c>
      <c r="BB1764">
        <v>23.240210311543599</v>
      </c>
      <c r="BC1764">
        <v>34.434376810339202</v>
      </c>
      <c r="BD1764">
        <v>26.737965535191002</v>
      </c>
      <c r="BE1764">
        <v>12.8329716337936</v>
      </c>
      <c r="BF1764">
        <v>20.216581235457699</v>
      </c>
      <c r="BG1764">
        <v>39.6880923179842</v>
      </c>
      <c r="BH1764">
        <v>28.813345956893301</v>
      </c>
      <c r="BI1764">
        <v>16.070889789092</v>
      </c>
      <c r="BJ1764">
        <v>25.956789293134801</v>
      </c>
      <c r="BK1764">
        <v>38.869659874988301</v>
      </c>
      <c r="BL1764">
        <v>28.412718204936201</v>
      </c>
    </row>
    <row r="1765" spans="1:64" x14ac:dyDescent="0.25">
      <c r="A1765" s="15" t="str">
        <f t="shared" si="54"/>
        <v>Brokered Dep / Liab--40268</v>
      </c>
      <c r="B1765" s="15" t="str">
        <f t="shared" si="55"/>
        <v>Brokered Dep / Liab</v>
      </c>
      <c r="C1765">
        <v>19</v>
      </c>
      <c r="D1765" s="22">
        <v>40268</v>
      </c>
      <c r="E1765">
        <v>0</v>
      </c>
      <c r="F1765">
        <v>0</v>
      </c>
      <c r="G1765">
        <v>4.7493984116880297</v>
      </c>
      <c r="H1765">
        <v>3.5057653384729601</v>
      </c>
      <c r="I1765">
        <v>0</v>
      </c>
      <c r="J1765">
        <v>0</v>
      </c>
      <c r="K1765">
        <v>4.7131024194084796</v>
      </c>
      <c r="L1765">
        <v>3.3709226105716099</v>
      </c>
      <c r="M1765">
        <v>0</v>
      </c>
      <c r="N1765">
        <v>0</v>
      </c>
      <c r="O1765">
        <v>4.8909742995528998</v>
      </c>
      <c r="P1765">
        <v>3.6455925108901401</v>
      </c>
      <c r="Q1765">
        <v>0</v>
      </c>
      <c r="R1765">
        <v>0</v>
      </c>
      <c r="S1765">
        <v>4.03086173107293</v>
      </c>
      <c r="T1765">
        <v>3.3003966015184498</v>
      </c>
      <c r="U1765">
        <v>0</v>
      </c>
      <c r="V1765">
        <v>0</v>
      </c>
      <c r="W1765">
        <v>5.45662379689837</v>
      </c>
      <c r="X1765">
        <v>3.6902841735845899</v>
      </c>
      <c r="Y1765">
        <v>0</v>
      </c>
      <c r="Z1765">
        <v>0</v>
      </c>
      <c r="AA1765">
        <v>3.9849993811666602</v>
      </c>
      <c r="AB1765">
        <v>2.8634836042174698</v>
      </c>
      <c r="AC1765">
        <v>0</v>
      </c>
      <c r="AD1765">
        <v>0</v>
      </c>
      <c r="AE1765">
        <v>1.8440613344036001</v>
      </c>
      <c r="AF1765">
        <v>2.1723075967934302</v>
      </c>
      <c r="AG1765">
        <v>0</v>
      </c>
      <c r="AH1765">
        <v>0</v>
      </c>
      <c r="AI1765">
        <v>2.7542539957210201</v>
      </c>
      <c r="AJ1765">
        <v>3.41482358465012</v>
      </c>
      <c r="AK1765">
        <v>0</v>
      </c>
      <c r="AL1765">
        <v>1.0878257313975199</v>
      </c>
      <c r="AM1765">
        <v>8.2078972303747104</v>
      </c>
      <c r="AN1765">
        <v>5.31922767207082</v>
      </c>
      <c r="AO1765">
        <v>0</v>
      </c>
      <c r="AP1765">
        <v>0</v>
      </c>
      <c r="AQ1765">
        <v>3.2316240613600402</v>
      </c>
      <c r="AR1765">
        <v>2.22323783487046</v>
      </c>
      <c r="AS1765">
        <v>0</v>
      </c>
      <c r="AT1765">
        <v>1.3987323830626801</v>
      </c>
      <c r="AU1765">
        <v>8.4649954239063394</v>
      </c>
      <c r="AV1765">
        <v>4.8127866432830304</v>
      </c>
      <c r="AW1765">
        <v>0</v>
      </c>
      <c r="AX1765">
        <v>0</v>
      </c>
      <c r="AY1765">
        <v>1.68026884301488</v>
      </c>
      <c r="AZ1765">
        <v>2.0858828392826898</v>
      </c>
      <c r="BA1765">
        <v>0</v>
      </c>
      <c r="BB1765">
        <v>0.56600537419244201</v>
      </c>
      <c r="BC1765">
        <v>7.8317565695065801</v>
      </c>
      <c r="BD1765">
        <v>4.9991833258662997</v>
      </c>
      <c r="BE1765">
        <v>0</v>
      </c>
      <c r="BF1765">
        <v>0</v>
      </c>
      <c r="BG1765">
        <v>7.0899634378701304</v>
      </c>
      <c r="BH1765">
        <v>5.44674579449776</v>
      </c>
      <c r="BI1765">
        <v>0</v>
      </c>
      <c r="BJ1765">
        <v>2.7935552882647201</v>
      </c>
      <c r="BK1765">
        <v>9.8364571874516091</v>
      </c>
      <c r="BL1765">
        <v>5.6133824243645103</v>
      </c>
    </row>
    <row r="1766" spans="1:64" x14ac:dyDescent="0.25">
      <c r="A1766" s="15" t="str">
        <f t="shared" si="54"/>
        <v>Liquid Assets / Assets--40268</v>
      </c>
      <c r="B1766" s="15" t="str">
        <f t="shared" si="55"/>
        <v>Liquid Assets / Assets</v>
      </c>
      <c r="C1766">
        <v>20</v>
      </c>
      <c r="D1766" s="22">
        <v>40268</v>
      </c>
      <c r="E1766">
        <v>13.881082097642601</v>
      </c>
      <c r="F1766">
        <v>18.2883301370045</v>
      </c>
      <c r="G1766">
        <v>25.7143071128937</v>
      </c>
      <c r="H1766">
        <v>21.130353531279798</v>
      </c>
      <c r="I1766">
        <v>10.772110465295</v>
      </c>
      <c r="J1766">
        <v>17.142071510601401</v>
      </c>
      <c r="K1766">
        <v>26.948822380082301</v>
      </c>
      <c r="L1766">
        <v>20.097013425628798</v>
      </c>
      <c r="M1766">
        <v>11.3137758269652</v>
      </c>
      <c r="N1766">
        <v>17.638956748330699</v>
      </c>
      <c r="O1766">
        <v>26.843315691908199</v>
      </c>
      <c r="P1766">
        <v>20.143361977816198</v>
      </c>
      <c r="Q1766">
        <v>21.310254640560899</v>
      </c>
      <c r="R1766">
        <v>30.4421166621546</v>
      </c>
      <c r="S1766">
        <v>33.309953782319099</v>
      </c>
      <c r="T1766">
        <v>29.233742010257</v>
      </c>
      <c r="U1766">
        <v>10.0993691000329</v>
      </c>
      <c r="V1766">
        <v>16.148005842335898</v>
      </c>
      <c r="W1766">
        <v>26.378501278246699</v>
      </c>
      <c r="X1766">
        <v>19.562221960565999</v>
      </c>
      <c r="Y1766">
        <v>13.921378581480599</v>
      </c>
      <c r="Z1766">
        <v>19.201798800488699</v>
      </c>
      <c r="AA1766">
        <v>27.368068759772399</v>
      </c>
      <c r="AB1766">
        <v>21.1046320567709</v>
      </c>
      <c r="AC1766">
        <v>9.57167673103468</v>
      </c>
      <c r="AD1766">
        <v>16.552381585484898</v>
      </c>
      <c r="AE1766">
        <v>26.554171802028002</v>
      </c>
      <c r="AF1766">
        <v>19.548889512008198</v>
      </c>
      <c r="AG1766">
        <v>9.9347410322917096</v>
      </c>
      <c r="AH1766">
        <v>18.047488896480999</v>
      </c>
      <c r="AI1766">
        <v>31.8338448210684</v>
      </c>
      <c r="AJ1766">
        <v>23.3060529701647</v>
      </c>
      <c r="AK1766">
        <v>12.109306804273</v>
      </c>
      <c r="AL1766">
        <v>16.132450750807202</v>
      </c>
      <c r="AM1766">
        <v>24.083044418796302</v>
      </c>
      <c r="AN1766">
        <v>17.6843767158914</v>
      </c>
      <c r="AO1766">
        <v>11.894706129844</v>
      </c>
      <c r="AP1766">
        <v>18.810514523485601</v>
      </c>
      <c r="AQ1766">
        <v>29.000372703016801</v>
      </c>
      <c r="AR1766">
        <v>21.821828496656899</v>
      </c>
      <c r="AS1766">
        <v>9.3462863275359904</v>
      </c>
      <c r="AT1766">
        <v>14.2328648512381</v>
      </c>
      <c r="AU1766">
        <v>20.409552649530401</v>
      </c>
      <c r="AV1766">
        <v>16.482484062748</v>
      </c>
      <c r="AW1766">
        <v>12.3869513002132</v>
      </c>
      <c r="AX1766">
        <v>20.003066544004898</v>
      </c>
      <c r="AY1766">
        <v>29.0476846229923</v>
      </c>
      <c r="AZ1766">
        <v>21.0771302308443</v>
      </c>
      <c r="BA1766">
        <v>9.7741559616117506</v>
      </c>
      <c r="BB1766">
        <v>14.8476691545332</v>
      </c>
      <c r="BC1766">
        <v>27.9435345120581</v>
      </c>
      <c r="BD1766">
        <v>20.1275836060187</v>
      </c>
      <c r="BE1766">
        <v>12.7704217606498</v>
      </c>
      <c r="BF1766">
        <v>20.3505676023874</v>
      </c>
      <c r="BG1766">
        <v>29.092499967351401</v>
      </c>
      <c r="BH1766">
        <v>23.928304059254199</v>
      </c>
      <c r="BI1766">
        <v>9.6942695174772204</v>
      </c>
      <c r="BJ1766">
        <v>14.4618743071378</v>
      </c>
      <c r="BK1766">
        <v>23.090619978567599</v>
      </c>
      <c r="BL1766">
        <v>17.338742333132799</v>
      </c>
    </row>
    <row r="1767" spans="1:64" x14ac:dyDescent="0.25">
      <c r="A1767" s="15" t="str">
        <f t="shared" si="54"/>
        <v>Net Loan Growth (last 4 qtrs)--40268</v>
      </c>
      <c r="B1767" s="15" t="str">
        <f t="shared" si="55"/>
        <v>Net Loan Growth (last 4 qtrs)</v>
      </c>
      <c r="C1767">
        <v>21</v>
      </c>
      <c r="D1767" s="22">
        <v>40268</v>
      </c>
      <c r="E1767">
        <v>-8.4574999999999996</v>
      </c>
      <c r="F1767">
        <v>-2.1</v>
      </c>
      <c r="G1767">
        <v>4.3624999999999998</v>
      </c>
      <c r="H1767">
        <v>-0.935731707317073</v>
      </c>
      <c r="I1767">
        <v>-6.0625</v>
      </c>
      <c r="J1767">
        <v>0.24</v>
      </c>
      <c r="K1767">
        <v>5.9275000000000002</v>
      </c>
      <c r="L1767">
        <v>0.66</v>
      </c>
      <c r="M1767">
        <v>-5.88</v>
      </c>
      <c r="N1767">
        <v>0.59</v>
      </c>
      <c r="O1767">
        <v>7.59</v>
      </c>
      <c r="P1767">
        <v>3.1872128660294301</v>
      </c>
      <c r="Q1767">
        <v>-5.28</v>
      </c>
      <c r="R1767">
        <v>-2.67</v>
      </c>
      <c r="S1767">
        <v>0.56000000000000005</v>
      </c>
      <c r="T1767">
        <v>-1.00428571428571</v>
      </c>
      <c r="U1767">
        <v>-7.2450000000000001</v>
      </c>
      <c r="V1767">
        <v>-0.85</v>
      </c>
      <c r="W1767">
        <v>5.29</v>
      </c>
      <c r="X1767">
        <v>-0.37241469816272998</v>
      </c>
      <c r="Y1767">
        <v>-9.4275000000000002</v>
      </c>
      <c r="Z1767">
        <v>-0.27500000000000002</v>
      </c>
      <c r="AA1767">
        <v>4.5949999999999998</v>
      </c>
      <c r="AB1767">
        <v>0.40528571428571403</v>
      </c>
      <c r="AC1767">
        <v>0.22</v>
      </c>
      <c r="AD1767">
        <v>5.15</v>
      </c>
      <c r="AE1767">
        <v>12.81</v>
      </c>
      <c r="AF1767">
        <v>10.096222222222201</v>
      </c>
      <c r="AG1767">
        <v>-3.6349999999999998</v>
      </c>
      <c r="AH1767">
        <v>1.1200000000000001</v>
      </c>
      <c r="AI1767">
        <v>5.84</v>
      </c>
      <c r="AJ1767">
        <v>1.6158227848101301</v>
      </c>
      <c r="AK1767">
        <v>-5.7824999999999998</v>
      </c>
      <c r="AL1767">
        <v>-2.2450000000000001</v>
      </c>
      <c r="AM1767">
        <v>4.4824999999999999</v>
      </c>
      <c r="AN1767">
        <v>-0.91051724137931001</v>
      </c>
      <c r="AO1767">
        <v>-2.0249999999999999</v>
      </c>
      <c r="AP1767">
        <v>3.52</v>
      </c>
      <c r="AQ1767">
        <v>8.61</v>
      </c>
      <c r="AR1767">
        <v>3.6526813880126201</v>
      </c>
      <c r="AS1767">
        <v>-7.2050000000000001</v>
      </c>
      <c r="AT1767">
        <v>0.21</v>
      </c>
      <c r="AU1767">
        <v>6.7275</v>
      </c>
      <c r="AV1767">
        <v>1.2657299270072999</v>
      </c>
      <c r="AW1767">
        <v>-5.93</v>
      </c>
      <c r="AX1767">
        <v>-1.95</v>
      </c>
      <c r="AY1767">
        <v>2.99</v>
      </c>
      <c r="AZ1767">
        <v>-1.3702515723270401</v>
      </c>
      <c r="BA1767">
        <v>-10.94</v>
      </c>
      <c r="BB1767">
        <v>-1.75</v>
      </c>
      <c r="BC1767">
        <v>6.2750000000000004</v>
      </c>
      <c r="BD1767">
        <v>-0.25648351648351603</v>
      </c>
      <c r="BE1767">
        <v>-10.119999999999999</v>
      </c>
      <c r="BF1767">
        <v>-2.16</v>
      </c>
      <c r="BG1767">
        <v>3.81</v>
      </c>
      <c r="BH1767">
        <v>0.89846153846153798</v>
      </c>
      <c r="BI1767">
        <v>-12.36</v>
      </c>
      <c r="BJ1767">
        <v>-4.9800000000000004</v>
      </c>
      <c r="BK1767">
        <v>2.9049999999999998</v>
      </c>
      <c r="BL1767">
        <v>-3.38685185185185</v>
      </c>
    </row>
    <row r="1768" spans="1:64" x14ac:dyDescent="0.25">
      <c r="A1768" s="15" t="str">
        <f t="shared" si="54"/>
        <v>Banks w/ Loan Growth (last 4 qtrs)--40268</v>
      </c>
      <c r="B1768" s="15" t="str">
        <f t="shared" si="55"/>
        <v>Banks w/ Loan Growth (last 4 qtrs)</v>
      </c>
      <c r="C1768">
        <v>22</v>
      </c>
      <c r="D1768" s="22">
        <v>40268</v>
      </c>
      <c r="F1768">
        <v>39.024390243902403</v>
      </c>
      <c r="J1768">
        <v>50.708215297450401</v>
      </c>
      <c r="N1768">
        <v>52.104563579973401</v>
      </c>
      <c r="R1768">
        <v>33.3333333333333</v>
      </c>
      <c r="V1768">
        <v>46.770025839793298</v>
      </c>
      <c r="Z1768">
        <v>47.142857142857103</v>
      </c>
      <c r="AD1768">
        <v>75.5555555555556</v>
      </c>
      <c r="AH1768">
        <v>55.696202531645604</v>
      </c>
      <c r="AI1768"/>
      <c r="AK1768"/>
      <c r="AL1768">
        <v>43.1034482758621</v>
      </c>
      <c r="AP1768">
        <v>66.563467492260102</v>
      </c>
      <c r="AT1768">
        <v>50.719424460431703</v>
      </c>
      <c r="AX1768">
        <v>40.372670807453403</v>
      </c>
      <c r="BB1768">
        <v>45.054945054945101</v>
      </c>
      <c r="BF1768">
        <v>35.384615384615401</v>
      </c>
      <c r="BJ1768">
        <v>29.090909090909101</v>
      </c>
    </row>
    <row r="1769" spans="1:64" x14ac:dyDescent="0.25">
      <c r="A1769" s="15" t="str">
        <f t="shared" si="54"/>
        <v>Equity / Assets--40359</v>
      </c>
      <c r="B1769" s="15" t="str">
        <f t="shared" si="55"/>
        <v>Equity / Assets</v>
      </c>
      <c r="C1769">
        <v>1</v>
      </c>
      <c r="D1769" s="22">
        <v>40359</v>
      </c>
      <c r="E1769">
        <v>9.4441226558378801</v>
      </c>
      <c r="F1769">
        <v>10.4360832901145</v>
      </c>
      <c r="G1769">
        <v>12.184670316458799</v>
      </c>
      <c r="H1769">
        <v>11.1833337634231</v>
      </c>
      <c r="I1769">
        <v>8.7905111093445107</v>
      </c>
      <c r="J1769">
        <v>10.135037706623301</v>
      </c>
      <c r="K1769">
        <v>11.9579255010614</v>
      </c>
      <c r="L1769">
        <v>10.6570398129215</v>
      </c>
      <c r="M1769">
        <v>8.7141809533137593</v>
      </c>
      <c r="N1769">
        <v>10.0473243831792</v>
      </c>
      <c r="O1769">
        <v>12.0905222804034</v>
      </c>
      <c r="P1769">
        <v>10.7198864110601</v>
      </c>
      <c r="Q1769">
        <v>9.7305691122494196</v>
      </c>
      <c r="R1769">
        <v>11.1274229704189</v>
      </c>
      <c r="S1769">
        <v>12.369826960574301</v>
      </c>
      <c r="T1769">
        <v>11.590489876013301</v>
      </c>
      <c r="U1769">
        <v>8.6264866327826599</v>
      </c>
      <c r="V1769">
        <v>10.026013743461601</v>
      </c>
      <c r="W1769">
        <v>11.9152319039455</v>
      </c>
      <c r="X1769">
        <v>10.4910205032691</v>
      </c>
      <c r="Y1769">
        <v>9.5591888448193192</v>
      </c>
      <c r="Z1769">
        <v>10.472616018502499</v>
      </c>
      <c r="AA1769">
        <v>11.831343012861</v>
      </c>
      <c r="AB1769">
        <v>11.168382330639901</v>
      </c>
      <c r="AC1769">
        <v>8.5481314163608495</v>
      </c>
      <c r="AD1769">
        <v>9.3476595437348298</v>
      </c>
      <c r="AE1769">
        <v>10.7230076097383</v>
      </c>
      <c r="AF1769">
        <v>9.7994529775054602</v>
      </c>
      <c r="AG1769">
        <v>9.4361456403187596</v>
      </c>
      <c r="AH1769">
        <v>11.2635035320969</v>
      </c>
      <c r="AI1769">
        <v>13.7229486603458</v>
      </c>
      <c r="AJ1769">
        <v>12.179395866998901</v>
      </c>
      <c r="AK1769">
        <v>9.1132157626449803</v>
      </c>
      <c r="AL1769">
        <v>10.3372209534629</v>
      </c>
      <c r="AM1769">
        <v>12.1792001256464</v>
      </c>
      <c r="AN1769">
        <v>11.227400676108401</v>
      </c>
      <c r="AO1769">
        <v>8.8449136806182906</v>
      </c>
      <c r="AP1769">
        <v>10.237984060528801</v>
      </c>
      <c r="AQ1769">
        <v>11.973259220311</v>
      </c>
      <c r="AR1769">
        <v>10.776742140163799</v>
      </c>
      <c r="AS1769">
        <v>8.5630925846140205</v>
      </c>
      <c r="AT1769">
        <v>9.67645579685869</v>
      </c>
      <c r="AU1769">
        <v>11.093883293177001</v>
      </c>
      <c r="AV1769">
        <v>10.029816317618501</v>
      </c>
      <c r="AW1769">
        <v>8.6655425749728998</v>
      </c>
      <c r="AX1769">
        <v>10.4956131433665</v>
      </c>
      <c r="AY1769">
        <v>12.2043726716451</v>
      </c>
      <c r="AZ1769">
        <v>10.871727404050301</v>
      </c>
      <c r="BA1769">
        <v>8.9102872220528901</v>
      </c>
      <c r="BB1769">
        <v>9.8690934484907906</v>
      </c>
      <c r="BC1769">
        <v>11.3524716831413</v>
      </c>
      <c r="BD1769">
        <v>10.484226849313099</v>
      </c>
      <c r="BE1769">
        <v>9.4352613356732906</v>
      </c>
      <c r="BF1769">
        <v>10.760512340068299</v>
      </c>
      <c r="BG1769">
        <v>13.58533789506</v>
      </c>
      <c r="BH1769">
        <v>12.4790855557186</v>
      </c>
      <c r="BI1769">
        <v>8.2555451221360503</v>
      </c>
      <c r="BJ1769">
        <v>9.6380740263165592</v>
      </c>
      <c r="BK1769">
        <v>11.097355762502</v>
      </c>
      <c r="BL1769">
        <v>10.0564437618174</v>
      </c>
    </row>
    <row r="1770" spans="1:64" x14ac:dyDescent="0.25">
      <c r="A1770" s="15" t="str">
        <f t="shared" si="54"/>
        <v>Total Risk Based Capital Ratio--40359</v>
      </c>
      <c r="B1770" s="15" t="str">
        <f t="shared" si="55"/>
        <v>Total Risk Based Capital Ratio</v>
      </c>
      <c r="C1770">
        <v>2</v>
      </c>
      <c r="D1770" s="22">
        <v>40359</v>
      </c>
      <c r="E1770">
        <v>13.18</v>
      </c>
      <c r="F1770">
        <v>15.54</v>
      </c>
      <c r="G1770">
        <v>17.36</v>
      </c>
      <c r="H1770">
        <v>16.180609756097599</v>
      </c>
      <c r="I1770">
        <v>12.16</v>
      </c>
      <c r="J1770">
        <v>14.07</v>
      </c>
      <c r="K1770">
        <v>17.462499999999999</v>
      </c>
      <c r="L1770">
        <v>15.592499999999999</v>
      </c>
      <c r="M1770">
        <v>12.51</v>
      </c>
      <c r="N1770">
        <v>14.65</v>
      </c>
      <c r="O1770">
        <v>18.39</v>
      </c>
      <c r="P1770">
        <v>16.545451627693701</v>
      </c>
      <c r="Q1770">
        <v>13.28</v>
      </c>
      <c r="R1770">
        <v>16.86</v>
      </c>
      <c r="S1770">
        <v>19.8</v>
      </c>
      <c r="T1770">
        <v>18.611428571428601</v>
      </c>
      <c r="U1770">
        <v>11.875</v>
      </c>
      <c r="V1770">
        <v>13.68</v>
      </c>
      <c r="W1770">
        <v>17.265000000000001</v>
      </c>
      <c r="X1770">
        <v>15.293766578249301</v>
      </c>
      <c r="Y1770">
        <v>13.76</v>
      </c>
      <c r="Z1770">
        <v>15.23</v>
      </c>
      <c r="AA1770">
        <v>16.760000000000002</v>
      </c>
      <c r="AB1770">
        <v>16.321571428571399</v>
      </c>
      <c r="AC1770">
        <v>11.7475</v>
      </c>
      <c r="AD1770">
        <v>12.664999999999999</v>
      </c>
      <c r="AE1770">
        <v>15.815</v>
      </c>
      <c r="AF1770">
        <v>14.6872222222222</v>
      </c>
      <c r="AG1770">
        <v>12.56</v>
      </c>
      <c r="AH1770">
        <v>15.14</v>
      </c>
      <c r="AI1770">
        <v>19.34</v>
      </c>
      <c r="AJ1770">
        <v>18.1046835443038</v>
      </c>
      <c r="AK1770">
        <v>13.182499999999999</v>
      </c>
      <c r="AL1770">
        <v>14.505000000000001</v>
      </c>
      <c r="AM1770">
        <v>18.16</v>
      </c>
      <c r="AN1770">
        <v>16.432586206896602</v>
      </c>
      <c r="AO1770">
        <v>12.16</v>
      </c>
      <c r="AP1770">
        <v>14.32</v>
      </c>
      <c r="AQ1770">
        <v>17.7</v>
      </c>
      <c r="AR1770">
        <v>15.940650154798799</v>
      </c>
      <c r="AS1770">
        <v>11.3375</v>
      </c>
      <c r="AT1770">
        <v>12.994999999999999</v>
      </c>
      <c r="AU1770">
        <v>15.137499999999999</v>
      </c>
      <c r="AV1770">
        <v>13.673846153846201</v>
      </c>
      <c r="AW1770">
        <v>12.93</v>
      </c>
      <c r="AX1770">
        <v>15.64</v>
      </c>
      <c r="AY1770">
        <v>19.41</v>
      </c>
      <c r="AZ1770">
        <v>17.145597484276699</v>
      </c>
      <c r="BA1770">
        <v>11.8375</v>
      </c>
      <c r="BB1770">
        <v>13.414999999999999</v>
      </c>
      <c r="BC1770">
        <v>17.065000000000001</v>
      </c>
      <c r="BD1770">
        <v>15.737093023255801</v>
      </c>
      <c r="BE1770">
        <v>13.452500000000001</v>
      </c>
      <c r="BF1770">
        <v>15.74</v>
      </c>
      <c r="BG1770">
        <v>21.107500000000002</v>
      </c>
      <c r="BH1770">
        <v>18.540757575757599</v>
      </c>
      <c r="BI1770">
        <v>11.26</v>
      </c>
      <c r="BJ1770">
        <v>13.18</v>
      </c>
      <c r="BK1770">
        <v>15.69</v>
      </c>
      <c r="BL1770">
        <v>14.242000000000001</v>
      </c>
    </row>
    <row r="1771" spans="1:64" x14ac:dyDescent="0.25">
      <c r="A1771" s="15" t="str">
        <f t="shared" si="54"/>
        <v>Tier 1 Leverage Ratio--40359</v>
      </c>
      <c r="B1771" s="15" t="str">
        <f t="shared" si="55"/>
        <v>Tier 1 Leverage Ratio</v>
      </c>
      <c r="C1771">
        <v>3</v>
      </c>
      <c r="D1771" s="22">
        <v>40359</v>
      </c>
      <c r="E1771">
        <v>8.7624999999999993</v>
      </c>
      <c r="F1771">
        <v>9.7050000000000001</v>
      </c>
      <c r="G1771">
        <v>11.327500000000001</v>
      </c>
      <c r="H1771">
        <v>10.3451219512195</v>
      </c>
      <c r="I1771">
        <v>8.3350000000000009</v>
      </c>
      <c r="J1771">
        <v>9.4700000000000006</v>
      </c>
      <c r="K1771">
        <v>11.147500000000001</v>
      </c>
      <c r="L1771">
        <v>10.015058139534901</v>
      </c>
      <c r="M1771">
        <v>8.24</v>
      </c>
      <c r="N1771">
        <v>9.3800000000000008</v>
      </c>
      <c r="O1771">
        <v>11.234999999999999</v>
      </c>
      <c r="P1771">
        <v>10.062060217025801</v>
      </c>
      <c r="Q1771">
        <v>9.06</v>
      </c>
      <c r="R1771">
        <v>10.37</v>
      </c>
      <c r="S1771">
        <v>11.71</v>
      </c>
      <c r="T1771">
        <v>11.0361904761905</v>
      </c>
      <c r="U1771">
        <v>8.2200000000000006</v>
      </c>
      <c r="V1771">
        <v>9.26</v>
      </c>
      <c r="W1771">
        <v>10.984999999999999</v>
      </c>
      <c r="X1771">
        <v>9.8517506631299696</v>
      </c>
      <c r="Y1771">
        <v>8.9525000000000006</v>
      </c>
      <c r="Z1771">
        <v>10.015000000000001</v>
      </c>
      <c r="AA1771">
        <v>11.3775</v>
      </c>
      <c r="AB1771">
        <v>10.554142857142899</v>
      </c>
      <c r="AC1771">
        <v>8.0500000000000007</v>
      </c>
      <c r="AD1771">
        <v>8.6050000000000004</v>
      </c>
      <c r="AE1771">
        <v>9.9175000000000004</v>
      </c>
      <c r="AF1771">
        <v>9.1328888888888908</v>
      </c>
      <c r="AG1771">
        <v>9.14</v>
      </c>
      <c r="AH1771">
        <v>10.220000000000001</v>
      </c>
      <c r="AI1771">
        <v>11.74</v>
      </c>
      <c r="AJ1771">
        <v>11.460253164557001</v>
      </c>
      <c r="AK1771">
        <v>8.4849999999999994</v>
      </c>
      <c r="AL1771">
        <v>9.5500000000000007</v>
      </c>
      <c r="AM1771">
        <v>11.545</v>
      </c>
      <c r="AN1771">
        <v>10.659310344827601</v>
      </c>
      <c r="AO1771">
        <v>8.3800000000000008</v>
      </c>
      <c r="AP1771">
        <v>9.66</v>
      </c>
      <c r="AQ1771">
        <v>11.36</v>
      </c>
      <c r="AR1771">
        <v>10.1595665634675</v>
      </c>
      <c r="AS1771">
        <v>8.0024999999999995</v>
      </c>
      <c r="AT1771">
        <v>9.01</v>
      </c>
      <c r="AU1771">
        <v>10.125</v>
      </c>
      <c r="AV1771">
        <v>9.2682692307692296</v>
      </c>
      <c r="AW1771">
        <v>8.35</v>
      </c>
      <c r="AX1771">
        <v>9.84</v>
      </c>
      <c r="AY1771">
        <v>11.68</v>
      </c>
      <c r="AZ1771">
        <v>10.3322012578616</v>
      </c>
      <c r="BA1771">
        <v>8.5250000000000004</v>
      </c>
      <c r="BB1771">
        <v>9.67</v>
      </c>
      <c r="BC1771">
        <v>10.71</v>
      </c>
      <c r="BD1771">
        <v>10.103720930232599</v>
      </c>
      <c r="BE1771">
        <v>9.0250000000000004</v>
      </c>
      <c r="BF1771">
        <v>10.35</v>
      </c>
      <c r="BG1771">
        <v>12.26</v>
      </c>
      <c r="BH1771">
        <v>11.8731818181818</v>
      </c>
      <c r="BI1771">
        <v>7.7850000000000001</v>
      </c>
      <c r="BJ1771">
        <v>9.1999999999999993</v>
      </c>
      <c r="BK1771">
        <v>10.199999999999999</v>
      </c>
      <c r="BL1771">
        <v>9.3941904761904809</v>
      </c>
    </row>
    <row r="1772" spans="1:64" x14ac:dyDescent="0.25">
      <c r="A1772" s="15" t="str">
        <f t="shared" si="54"/>
        <v>ALLL / Nonaccrual Loans--40359</v>
      </c>
      <c r="B1772" s="15" t="str">
        <f t="shared" si="55"/>
        <v>ALLL / Nonaccrual Loans</v>
      </c>
      <c r="C1772">
        <v>4</v>
      </c>
      <c r="D1772" s="22">
        <v>40359</v>
      </c>
      <c r="E1772">
        <v>62.428144238554303</v>
      </c>
      <c r="F1772">
        <v>87.597306054915904</v>
      </c>
      <c r="G1772">
        <v>214.603405076163</v>
      </c>
      <c r="H1772">
        <v>263.82972048144597</v>
      </c>
      <c r="I1772">
        <v>48.921603607712697</v>
      </c>
      <c r="J1772">
        <v>83.5300178595961</v>
      </c>
      <c r="K1772">
        <v>200.83472019970901</v>
      </c>
      <c r="L1772">
        <v>234.04214252480199</v>
      </c>
      <c r="M1772">
        <v>49.517374517374499</v>
      </c>
      <c r="N1772">
        <v>86.503416856491995</v>
      </c>
      <c r="O1772">
        <v>193.23529411764699</v>
      </c>
      <c r="P1772">
        <v>254.420681094255</v>
      </c>
      <c r="Q1772">
        <v>61.7511992505557</v>
      </c>
      <c r="R1772">
        <v>82.290956116416595</v>
      </c>
      <c r="S1772">
        <v>209.57167307230401</v>
      </c>
      <c r="T1772">
        <v>144.60753814244299</v>
      </c>
      <c r="U1772">
        <v>44.399928774928803</v>
      </c>
      <c r="V1772">
        <v>79.145325064687</v>
      </c>
      <c r="W1772">
        <v>176.35583971910501</v>
      </c>
      <c r="X1772">
        <v>196.91870759697301</v>
      </c>
      <c r="Y1772">
        <v>45.370377639946597</v>
      </c>
      <c r="Z1772">
        <v>80.389985631220398</v>
      </c>
      <c r="AA1772">
        <v>191.50765165225701</v>
      </c>
      <c r="AB1772">
        <v>393.876937963133</v>
      </c>
      <c r="AC1772">
        <v>73.172514684990801</v>
      </c>
      <c r="AD1772">
        <v>152.52525252525299</v>
      </c>
      <c r="AE1772">
        <v>343.03104077906301</v>
      </c>
      <c r="AF1772">
        <v>442.98809313739503</v>
      </c>
      <c r="AG1772">
        <v>62.550537581559702</v>
      </c>
      <c r="AH1772">
        <v>124.723655708461</v>
      </c>
      <c r="AI1772">
        <v>329.70060382422002</v>
      </c>
      <c r="AJ1772">
        <v>904.22991863019399</v>
      </c>
      <c r="AK1772">
        <v>40.019922799153299</v>
      </c>
      <c r="AL1772">
        <v>53.384279475982503</v>
      </c>
      <c r="AM1772">
        <v>87.135278514588805</v>
      </c>
      <c r="AN1772">
        <v>102.96520553548901</v>
      </c>
      <c r="AO1772">
        <v>62.428144238554303</v>
      </c>
      <c r="AP1772">
        <v>118.030113581715</v>
      </c>
      <c r="AQ1772">
        <v>310.496391865296</v>
      </c>
      <c r="AR1772">
        <v>413.15251055773803</v>
      </c>
      <c r="AS1772">
        <v>42.004183836106399</v>
      </c>
      <c r="AT1772">
        <v>68.232284402109201</v>
      </c>
      <c r="AU1772">
        <v>143.69703148628</v>
      </c>
      <c r="AV1772">
        <v>198.79664960884401</v>
      </c>
      <c r="AW1772">
        <v>50.174281870456703</v>
      </c>
      <c r="AX1772">
        <v>79.701182506413105</v>
      </c>
      <c r="AY1772">
        <v>145.098433366731</v>
      </c>
      <c r="AZ1772">
        <v>155.11453693983401</v>
      </c>
      <c r="BA1772">
        <v>47.138252792328501</v>
      </c>
      <c r="BB1772">
        <v>77.689318199292501</v>
      </c>
      <c r="BC1772">
        <v>190.430859935234</v>
      </c>
      <c r="BD1772">
        <v>306.28216850053099</v>
      </c>
      <c r="BE1772">
        <v>44.146673801874002</v>
      </c>
      <c r="BF1772">
        <v>87.308031425047503</v>
      </c>
      <c r="BG1772">
        <v>259.56730769230802</v>
      </c>
      <c r="BH1772">
        <v>677.30978560184599</v>
      </c>
      <c r="BI1772">
        <v>38.253596623857199</v>
      </c>
      <c r="BJ1772">
        <v>55.539263603779702</v>
      </c>
      <c r="BK1772">
        <v>103.929380241392</v>
      </c>
      <c r="BL1772">
        <v>148.44066807128701</v>
      </c>
    </row>
    <row r="1773" spans="1:64" x14ac:dyDescent="0.25">
      <c r="A1773" s="15" t="str">
        <f t="shared" si="54"/>
        <v>[NCL + OREO] / [Total Loans + OREO]--40359</v>
      </c>
      <c r="B1773" s="15" t="str">
        <f t="shared" si="55"/>
        <v>[NCL + OREO] / [Total Loans + OREO]</v>
      </c>
      <c r="C1773">
        <v>5</v>
      </c>
      <c r="D1773" s="22">
        <v>40359</v>
      </c>
      <c r="E1773">
        <v>1.3846810712922399</v>
      </c>
      <c r="F1773">
        <v>2.9748990823286299</v>
      </c>
      <c r="G1773">
        <v>5.2974316204602898</v>
      </c>
      <c r="H1773">
        <v>3.97245272398788</v>
      </c>
      <c r="I1773">
        <v>1.33169362572584</v>
      </c>
      <c r="J1773">
        <v>3.1455932382556</v>
      </c>
      <c r="K1773">
        <v>5.8361029704134602</v>
      </c>
      <c r="L1773">
        <v>4.1695846086442101</v>
      </c>
      <c r="M1773">
        <v>1.0656408141771301</v>
      </c>
      <c r="N1773">
        <v>2.7002595896638502</v>
      </c>
      <c r="O1773">
        <v>5.4028590273292796</v>
      </c>
      <c r="P1773">
        <v>4.04428297637463</v>
      </c>
      <c r="Q1773">
        <v>2.46471495781033</v>
      </c>
      <c r="R1773">
        <v>3.7144858721880598</v>
      </c>
      <c r="S1773">
        <v>4.9669170243204599</v>
      </c>
      <c r="T1773">
        <v>3.9090804787768398</v>
      </c>
      <c r="U1773">
        <v>1.6624806206982701</v>
      </c>
      <c r="V1773">
        <v>3.89070127205252</v>
      </c>
      <c r="W1773">
        <v>6.5533392327639204</v>
      </c>
      <c r="X1773">
        <v>4.8380959604509002</v>
      </c>
      <c r="Y1773">
        <v>1.4188179085872901</v>
      </c>
      <c r="Z1773">
        <v>3.8246323022642699</v>
      </c>
      <c r="AA1773">
        <v>7.3825380470277304</v>
      </c>
      <c r="AB1773">
        <v>5.1663013316912396</v>
      </c>
      <c r="AC1773">
        <v>0.67121493948469102</v>
      </c>
      <c r="AD1773">
        <v>1.6262004639318799</v>
      </c>
      <c r="AE1773">
        <v>2.9898364062691001</v>
      </c>
      <c r="AF1773">
        <v>2.3061005577424201</v>
      </c>
      <c r="AG1773">
        <v>0.33107932025256798</v>
      </c>
      <c r="AH1773">
        <v>1.6080810914060599</v>
      </c>
      <c r="AI1773">
        <v>3.49023984202343</v>
      </c>
      <c r="AJ1773">
        <v>2.5206008859037299</v>
      </c>
      <c r="AK1773">
        <v>2.0467128447860201</v>
      </c>
      <c r="AL1773">
        <v>4.1557613233582202</v>
      </c>
      <c r="AM1773">
        <v>6.6937667788825301</v>
      </c>
      <c r="AN1773">
        <v>4.7135361688603696</v>
      </c>
      <c r="AO1773">
        <v>0.71614692779692402</v>
      </c>
      <c r="AP1773">
        <v>2.0277002090846601</v>
      </c>
      <c r="AQ1773">
        <v>4.1018556890914999</v>
      </c>
      <c r="AR1773">
        <v>2.7243434407099998</v>
      </c>
      <c r="AS1773">
        <v>1.89808184712262</v>
      </c>
      <c r="AT1773">
        <v>4.1768322486281404</v>
      </c>
      <c r="AU1773">
        <v>7.4058992233880998</v>
      </c>
      <c r="AV1773">
        <v>5.4567085476098898</v>
      </c>
      <c r="AW1773">
        <v>1.5406773743016799</v>
      </c>
      <c r="AX1773">
        <v>3.0433038806986001</v>
      </c>
      <c r="AY1773">
        <v>5.6078681358710503</v>
      </c>
      <c r="AZ1773">
        <v>4.0779258528673203</v>
      </c>
      <c r="BA1773">
        <v>1.3670072733509699</v>
      </c>
      <c r="BB1773">
        <v>3.7391190956849401</v>
      </c>
      <c r="BC1773">
        <v>6.5122457993623</v>
      </c>
      <c r="BD1773">
        <v>4.5999640962761896</v>
      </c>
      <c r="BE1773">
        <v>1.7652327442642199</v>
      </c>
      <c r="BF1773">
        <v>4.0319453196708004</v>
      </c>
      <c r="BG1773">
        <v>6.4388028055785798</v>
      </c>
      <c r="BH1773">
        <v>4.8361251540823602</v>
      </c>
      <c r="BI1773">
        <v>3.76525650432569</v>
      </c>
      <c r="BJ1773">
        <v>6.5791003849896903</v>
      </c>
      <c r="BK1773">
        <v>11.3154614667899</v>
      </c>
      <c r="BL1773">
        <v>8.0195739048382997</v>
      </c>
    </row>
    <row r="1774" spans="1:64" x14ac:dyDescent="0.25">
      <c r="A1774" s="15" t="str">
        <f t="shared" si="54"/>
        <v>[Noncurrent + Delinquent Loans] / [Capital + ALLL]--40359</v>
      </c>
      <c r="B1774" s="15" t="str">
        <f t="shared" si="55"/>
        <v>[Noncurrent + Delinquent Loans] / [Capital + ALLL]</v>
      </c>
      <c r="C1774">
        <v>6</v>
      </c>
      <c r="D1774" s="22">
        <v>40359</v>
      </c>
      <c r="E1774">
        <v>8.9947510513003799</v>
      </c>
      <c r="F1774">
        <v>16.338319306414402</v>
      </c>
      <c r="G1774">
        <v>26.9252983326097</v>
      </c>
      <c r="H1774">
        <v>21.191703120823501</v>
      </c>
      <c r="I1774">
        <v>9.6427658898124093</v>
      </c>
      <c r="J1774">
        <v>19.3356852071167</v>
      </c>
      <c r="K1774">
        <v>33.626824461890997</v>
      </c>
      <c r="L1774">
        <v>24.151247711477001</v>
      </c>
      <c r="M1774">
        <v>8.1784785088613692</v>
      </c>
      <c r="N1774">
        <v>17.722254503195799</v>
      </c>
      <c r="O1774">
        <v>32.7575381404721</v>
      </c>
      <c r="P1774">
        <v>26.055675591259899</v>
      </c>
      <c r="Q1774">
        <v>16.923076923076898</v>
      </c>
      <c r="R1774">
        <v>20.8679927667269</v>
      </c>
      <c r="S1774">
        <v>24.945902457970401</v>
      </c>
      <c r="T1774">
        <v>20.372732422176</v>
      </c>
      <c r="U1774">
        <v>10.637428093028401</v>
      </c>
      <c r="V1774">
        <v>21.2353429969532</v>
      </c>
      <c r="W1774">
        <v>38.5049588391919</v>
      </c>
      <c r="X1774">
        <v>26.641217416891799</v>
      </c>
      <c r="Y1774">
        <v>11.2398577223306</v>
      </c>
      <c r="Z1774">
        <v>23.312180978506198</v>
      </c>
      <c r="AA1774">
        <v>39.600573461091798</v>
      </c>
      <c r="AB1774">
        <v>30.4584901308843</v>
      </c>
      <c r="AC1774">
        <v>6.4299371915714998</v>
      </c>
      <c r="AD1774">
        <v>13.8452270416059</v>
      </c>
      <c r="AE1774">
        <v>23.328536506306101</v>
      </c>
      <c r="AF1774">
        <v>17.115515597289299</v>
      </c>
      <c r="AG1774">
        <v>3.52053209510709</v>
      </c>
      <c r="AH1774">
        <v>10.4365904365904</v>
      </c>
      <c r="AI1774">
        <v>26.649003793114499</v>
      </c>
      <c r="AJ1774">
        <v>15.660643366046701</v>
      </c>
      <c r="AK1774">
        <v>16.207980234265701</v>
      </c>
      <c r="AL1774">
        <v>25.030509752630199</v>
      </c>
      <c r="AM1774">
        <v>39.374949725916501</v>
      </c>
      <c r="AN1774">
        <v>29.322362443095699</v>
      </c>
      <c r="AO1774">
        <v>6.1093247588424404</v>
      </c>
      <c r="AP1774">
        <v>14.5527638190955</v>
      </c>
      <c r="AQ1774">
        <v>25.769854132901099</v>
      </c>
      <c r="AR1774">
        <v>17.654769902771001</v>
      </c>
      <c r="AS1774">
        <v>12.785360139217801</v>
      </c>
      <c r="AT1774">
        <v>26.233159103874701</v>
      </c>
      <c r="AU1774">
        <v>47.212810247165301</v>
      </c>
      <c r="AV1774">
        <v>31.794514035309501</v>
      </c>
      <c r="AW1774">
        <v>12.692882030861099</v>
      </c>
      <c r="AX1774">
        <v>21.544456815651301</v>
      </c>
      <c r="AY1774">
        <v>36.036169581974498</v>
      </c>
      <c r="AZ1774">
        <v>25.343300237398601</v>
      </c>
      <c r="BA1774">
        <v>10.194990285074301</v>
      </c>
      <c r="BB1774">
        <v>22.0081350376723</v>
      </c>
      <c r="BC1774">
        <v>41.868312184255501</v>
      </c>
      <c r="BD1774">
        <v>27.457554294021499</v>
      </c>
      <c r="BE1774">
        <v>10.2054224965795</v>
      </c>
      <c r="BF1774">
        <v>20.119917808110799</v>
      </c>
      <c r="BG1774">
        <v>29.5580415413203</v>
      </c>
      <c r="BH1774">
        <v>21.885875541379701</v>
      </c>
      <c r="BI1774">
        <v>14.578889407985001</v>
      </c>
      <c r="BJ1774">
        <v>28.9258414912163</v>
      </c>
      <c r="BK1774">
        <v>53.689784840139502</v>
      </c>
      <c r="BL1774">
        <v>37.335665264664399</v>
      </c>
    </row>
    <row r="1775" spans="1:64" x14ac:dyDescent="0.25">
      <c r="A1775" s="15" t="str">
        <f t="shared" si="54"/>
        <v xml:space="preserve">  Ag [NCL+DQ] / [Capital + ALLL]--40359</v>
      </c>
      <c r="B1775" s="15" t="str">
        <f t="shared" si="55"/>
        <v xml:space="preserve">  Ag [NCL+DQ] / [Capital + ALLL]</v>
      </c>
      <c r="C1775">
        <v>7</v>
      </c>
      <c r="D1775" s="22">
        <v>40359</v>
      </c>
      <c r="E1775">
        <v>0</v>
      </c>
      <c r="F1775">
        <v>4.13644761878499E-3</v>
      </c>
      <c r="G1775">
        <v>2.0408476658476702</v>
      </c>
      <c r="H1775">
        <v>2.1673423923108501</v>
      </c>
      <c r="I1775">
        <v>0</v>
      </c>
      <c r="J1775">
        <v>4.5450181442410101E-2</v>
      </c>
      <c r="K1775">
        <v>2.4426473243720199</v>
      </c>
      <c r="L1775">
        <v>2.2425806940541602</v>
      </c>
      <c r="M1775">
        <v>0</v>
      </c>
      <c r="N1775">
        <v>0</v>
      </c>
      <c r="O1775">
        <v>0.844004607904285</v>
      </c>
      <c r="P1775">
        <v>1.1764809920091399</v>
      </c>
      <c r="Q1775">
        <v>0</v>
      </c>
      <c r="R1775">
        <v>0</v>
      </c>
      <c r="S1775">
        <v>0</v>
      </c>
      <c r="T1775">
        <v>4.52008045743214E-3</v>
      </c>
      <c r="U1775">
        <v>0</v>
      </c>
      <c r="V1775">
        <v>0</v>
      </c>
      <c r="W1775">
        <v>1.78532440621049</v>
      </c>
      <c r="X1775">
        <v>1.9002274234934899</v>
      </c>
      <c r="Y1775">
        <v>0</v>
      </c>
      <c r="Z1775">
        <v>0.13530042322566499</v>
      </c>
      <c r="AA1775">
        <v>2.3657743850983999</v>
      </c>
      <c r="AB1775">
        <v>2.9553419603078002</v>
      </c>
      <c r="AC1775">
        <v>0</v>
      </c>
      <c r="AD1775">
        <v>1.37153654494175</v>
      </c>
      <c r="AE1775">
        <v>5.0566822021292799</v>
      </c>
      <c r="AF1775">
        <v>4.1255319575696401</v>
      </c>
      <c r="AG1775">
        <v>0</v>
      </c>
      <c r="AH1775">
        <v>0.40283984211181001</v>
      </c>
      <c r="AI1775">
        <v>4.05519124493531</v>
      </c>
      <c r="AJ1775">
        <v>3.1061711430890702</v>
      </c>
      <c r="AK1775">
        <v>0</v>
      </c>
      <c r="AL1775">
        <v>0.103711172632297</v>
      </c>
      <c r="AM1775">
        <v>2.5596341524030599</v>
      </c>
      <c r="AN1775">
        <v>2.0729262345580599</v>
      </c>
      <c r="AO1775">
        <v>0</v>
      </c>
      <c r="AP1775">
        <v>1.2948937209870499</v>
      </c>
      <c r="AQ1775">
        <v>5.5233291298865099</v>
      </c>
      <c r="AR1775">
        <v>3.8765834963568899</v>
      </c>
      <c r="AS1775">
        <v>0</v>
      </c>
      <c r="AT1775">
        <v>0</v>
      </c>
      <c r="AU1775">
        <v>1.5202668257985601</v>
      </c>
      <c r="AV1775">
        <v>1.7194469903113501</v>
      </c>
      <c r="AW1775">
        <v>0</v>
      </c>
      <c r="AX1775">
        <v>0</v>
      </c>
      <c r="AY1775">
        <v>0.88749317312943798</v>
      </c>
      <c r="AZ1775">
        <v>1.189814941778</v>
      </c>
      <c r="BA1775">
        <v>0</v>
      </c>
      <c r="BB1775">
        <v>0</v>
      </c>
      <c r="BC1775">
        <v>0.61857966909468798</v>
      </c>
      <c r="BD1775">
        <v>1.2637192910272801</v>
      </c>
      <c r="BE1775">
        <v>0</v>
      </c>
      <c r="BF1775">
        <v>2.0787442760612299E-2</v>
      </c>
      <c r="BG1775">
        <v>1.32305599733115</v>
      </c>
      <c r="BH1775">
        <v>1.18858718414167</v>
      </c>
      <c r="BI1775">
        <v>0</v>
      </c>
      <c r="BJ1775">
        <v>0</v>
      </c>
      <c r="BK1775">
        <v>0</v>
      </c>
      <c r="BL1775">
        <v>1.01443805072183</v>
      </c>
    </row>
    <row r="1776" spans="1:64" x14ac:dyDescent="0.25">
      <c r="A1776" s="15" t="str">
        <f t="shared" si="54"/>
        <v xml:space="preserve">  CLD [NCL+DQ] / [Capital + ALLL]--40359</v>
      </c>
      <c r="B1776" s="15" t="str">
        <f t="shared" si="55"/>
        <v xml:space="preserve">  CLD [NCL+DQ] / [Capital + ALLL]</v>
      </c>
      <c r="C1776">
        <v>8</v>
      </c>
      <c r="D1776" s="22">
        <v>40359</v>
      </c>
      <c r="E1776">
        <v>0</v>
      </c>
      <c r="F1776">
        <v>0.37401192813214401</v>
      </c>
      <c r="G1776">
        <v>7.5383169665823804</v>
      </c>
      <c r="H1776">
        <v>4.7512780859251196</v>
      </c>
      <c r="I1776">
        <v>0</v>
      </c>
      <c r="J1776">
        <v>7.60930652973794E-2</v>
      </c>
      <c r="K1776">
        <v>5.5044959214267504</v>
      </c>
      <c r="L1776">
        <v>4.1161520085139696</v>
      </c>
      <c r="M1776">
        <v>0</v>
      </c>
      <c r="N1776">
        <v>0.54542699863643296</v>
      </c>
      <c r="O1776">
        <v>7.0033936592710404</v>
      </c>
      <c r="P1776">
        <v>5.9872908783479897</v>
      </c>
      <c r="Q1776">
        <v>0</v>
      </c>
      <c r="R1776">
        <v>0</v>
      </c>
      <c r="S1776">
        <v>4.8669087641795498E-2</v>
      </c>
      <c r="T1776">
        <v>0.24495542433522299</v>
      </c>
      <c r="U1776">
        <v>0</v>
      </c>
      <c r="V1776">
        <v>0.58719104192270899</v>
      </c>
      <c r="W1776">
        <v>6.1878928245277498</v>
      </c>
      <c r="X1776">
        <v>4.6057735798938602</v>
      </c>
      <c r="Y1776">
        <v>0</v>
      </c>
      <c r="Z1776">
        <v>3.0137851691485502</v>
      </c>
      <c r="AA1776">
        <v>12.041003652923401</v>
      </c>
      <c r="AB1776">
        <v>8.2410615531544007</v>
      </c>
      <c r="AC1776">
        <v>0</v>
      </c>
      <c r="AD1776">
        <v>0</v>
      </c>
      <c r="AE1776">
        <v>2.60020217355033</v>
      </c>
      <c r="AF1776">
        <v>3.5150308501743899</v>
      </c>
      <c r="AG1776">
        <v>0</v>
      </c>
      <c r="AH1776">
        <v>0</v>
      </c>
      <c r="AI1776">
        <v>0.47760597420578799</v>
      </c>
      <c r="AJ1776">
        <v>2.52518156050006</v>
      </c>
      <c r="AK1776">
        <v>0</v>
      </c>
      <c r="AL1776">
        <v>1.2520979682912201</v>
      </c>
      <c r="AM1776">
        <v>3.9442131088070802</v>
      </c>
      <c r="AN1776">
        <v>3.71948864723411</v>
      </c>
      <c r="AO1776">
        <v>0</v>
      </c>
      <c r="AP1776">
        <v>0</v>
      </c>
      <c r="AQ1776">
        <v>1.40336574855878</v>
      </c>
      <c r="AR1776">
        <v>2.0338347817231801</v>
      </c>
      <c r="AS1776">
        <v>0</v>
      </c>
      <c r="AT1776">
        <v>2.3943040587476001</v>
      </c>
      <c r="AU1776">
        <v>9.6404448493751698</v>
      </c>
      <c r="AV1776">
        <v>7.5471832756152901</v>
      </c>
      <c r="AW1776">
        <v>0</v>
      </c>
      <c r="AX1776">
        <v>0</v>
      </c>
      <c r="AY1776">
        <v>2.6530445067062298</v>
      </c>
      <c r="AZ1776">
        <v>2.39909002576145</v>
      </c>
      <c r="BA1776">
        <v>0</v>
      </c>
      <c r="BB1776">
        <v>0</v>
      </c>
      <c r="BC1776">
        <v>4.7694527127408701</v>
      </c>
      <c r="BD1776">
        <v>3.64077114816501</v>
      </c>
      <c r="BE1776">
        <v>0</v>
      </c>
      <c r="BF1776">
        <v>1.6183473605785801</v>
      </c>
      <c r="BG1776">
        <v>7.1524594899021103</v>
      </c>
      <c r="BH1776">
        <v>4.3822834021985502</v>
      </c>
      <c r="BI1776">
        <v>0.22995064199510501</v>
      </c>
      <c r="BJ1776">
        <v>5.1239419588875501</v>
      </c>
      <c r="BK1776">
        <v>12.6384570263325</v>
      </c>
      <c r="BL1776">
        <v>9.6151481028066605</v>
      </c>
    </row>
    <row r="1777" spans="1:64" x14ac:dyDescent="0.25">
      <c r="A1777" s="15" t="str">
        <f t="shared" si="54"/>
        <v xml:space="preserve">  CRE [NCL+DQ] / [Capital + ALLL]--40359</v>
      </c>
      <c r="B1777" s="15" t="str">
        <f t="shared" si="55"/>
        <v xml:space="preserve">  CRE [NCL+DQ] / [Capital + ALLL]</v>
      </c>
      <c r="C1777">
        <v>9</v>
      </c>
      <c r="D1777" s="22">
        <v>40359</v>
      </c>
      <c r="E1777">
        <v>0.92429443184832505</v>
      </c>
      <c r="F1777">
        <v>5.6654774864539696</v>
      </c>
      <c r="G1777">
        <v>18.992150956600401</v>
      </c>
      <c r="H1777">
        <v>10.268225546494801</v>
      </c>
      <c r="I1777">
        <v>0.37189498989951703</v>
      </c>
      <c r="J1777">
        <v>6.1005454024111403</v>
      </c>
      <c r="K1777">
        <v>15.425545453757699</v>
      </c>
      <c r="L1777">
        <v>10.6801077379502</v>
      </c>
      <c r="M1777">
        <v>0.727075474533732</v>
      </c>
      <c r="N1777">
        <v>5.9791447431359401</v>
      </c>
      <c r="O1777">
        <v>17.153973718249102</v>
      </c>
      <c r="P1777">
        <v>13.6924704509167</v>
      </c>
      <c r="Q1777">
        <v>1.11809179001171</v>
      </c>
      <c r="R1777">
        <v>6.9897744782182398</v>
      </c>
      <c r="S1777">
        <v>10.336347197106701</v>
      </c>
      <c r="T1777">
        <v>7.4094259452938402</v>
      </c>
      <c r="U1777">
        <v>1.51639565624229</v>
      </c>
      <c r="V1777">
        <v>7.6414886588857103</v>
      </c>
      <c r="W1777">
        <v>16.310932110783</v>
      </c>
      <c r="X1777">
        <v>12.1830552935419</v>
      </c>
      <c r="Y1777">
        <v>0.813876139038055</v>
      </c>
      <c r="Z1777">
        <v>10.273938928972299</v>
      </c>
      <c r="AA1777">
        <v>19.519782165745401</v>
      </c>
      <c r="AB1777">
        <v>15.647390261892999</v>
      </c>
      <c r="AC1777">
        <v>0</v>
      </c>
      <c r="AD1777">
        <v>2.12928247262162</v>
      </c>
      <c r="AE1777">
        <v>8.4606754263537791</v>
      </c>
      <c r="AF1777">
        <v>6.9389737419881303</v>
      </c>
      <c r="AG1777">
        <v>0</v>
      </c>
      <c r="AH1777">
        <v>0.50792360828931304</v>
      </c>
      <c r="AI1777">
        <v>6.5286660079182903</v>
      </c>
      <c r="AJ1777">
        <v>5.4240080504136001</v>
      </c>
      <c r="AK1777">
        <v>3.55802925387973</v>
      </c>
      <c r="AL1777">
        <v>9.8036952650789999</v>
      </c>
      <c r="AM1777">
        <v>22.146212578315101</v>
      </c>
      <c r="AN1777">
        <v>13.9431257309281</v>
      </c>
      <c r="AO1777">
        <v>0</v>
      </c>
      <c r="AP1777">
        <v>2.0360148402859499</v>
      </c>
      <c r="AQ1777">
        <v>9.1551916635653097</v>
      </c>
      <c r="AR1777">
        <v>5.7178351762316204</v>
      </c>
      <c r="AS1777">
        <v>3.4058543979679601</v>
      </c>
      <c r="AT1777">
        <v>12.356229662422599</v>
      </c>
      <c r="AU1777">
        <v>26.487666321264701</v>
      </c>
      <c r="AV1777">
        <v>18.066435093292299</v>
      </c>
      <c r="AW1777">
        <v>0.84096711217900599</v>
      </c>
      <c r="AX1777">
        <v>6.8833652007648203</v>
      </c>
      <c r="AY1777">
        <v>12.3276514049683</v>
      </c>
      <c r="AZ1777">
        <v>8.9424878971382498</v>
      </c>
      <c r="BA1777">
        <v>0</v>
      </c>
      <c r="BB1777">
        <v>6.7921497879921704</v>
      </c>
      <c r="BC1777">
        <v>13.4125607443286</v>
      </c>
      <c r="BD1777">
        <v>11.526021808021</v>
      </c>
      <c r="BE1777">
        <v>1.88205394383494</v>
      </c>
      <c r="BF1777">
        <v>7.9151473954615899</v>
      </c>
      <c r="BG1777">
        <v>18.995348464673199</v>
      </c>
      <c r="BH1777">
        <v>10.6110072351679</v>
      </c>
      <c r="BI1777">
        <v>5.36014005646435</v>
      </c>
      <c r="BJ1777">
        <v>14.341063475639899</v>
      </c>
      <c r="BK1777">
        <v>32.975998116840103</v>
      </c>
      <c r="BL1777">
        <v>21.5722237257404</v>
      </c>
    </row>
    <row r="1778" spans="1:64" x14ac:dyDescent="0.25">
      <c r="A1778" s="15" t="str">
        <f t="shared" si="54"/>
        <v xml:space="preserve">  Res RE [NCL+DQ] / [Capital + ALLL]--40359</v>
      </c>
      <c r="B1778" s="15" t="str">
        <f t="shared" si="55"/>
        <v xml:space="preserve">  Res RE [NCL+DQ] / [Capital + ALLL]</v>
      </c>
      <c r="C1778">
        <v>10</v>
      </c>
      <c r="D1778" s="22">
        <v>40359</v>
      </c>
      <c r="E1778">
        <v>0.33476731786185299</v>
      </c>
      <c r="F1778">
        <v>1.9379050979910899</v>
      </c>
      <c r="G1778">
        <v>4.9162646776851497</v>
      </c>
      <c r="H1778">
        <v>3.7898722079723499</v>
      </c>
      <c r="I1778">
        <v>0.14610919465869501</v>
      </c>
      <c r="J1778">
        <v>2.2187914573284502</v>
      </c>
      <c r="K1778">
        <v>6.9288497877864801</v>
      </c>
      <c r="L1778">
        <v>4.2952769880098698</v>
      </c>
      <c r="M1778">
        <v>0.66540046002862696</v>
      </c>
      <c r="N1778">
        <v>3.1524926686216999</v>
      </c>
      <c r="O1778">
        <v>7.7928777921046199</v>
      </c>
      <c r="P1778">
        <v>5.5875347153603396</v>
      </c>
      <c r="Q1778">
        <v>4.1709207789752298</v>
      </c>
      <c r="R1778">
        <v>5.7721872816212398</v>
      </c>
      <c r="S1778">
        <v>10.193862705958001</v>
      </c>
      <c r="T1778">
        <v>7.44394999813019</v>
      </c>
      <c r="U1778">
        <v>0.60515126238479799</v>
      </c>
      <c r="V1778">
        <v>3.4345901389100901</v>
      </c>
      <c r="W1778">
        <v>7.9144644286071903</v>
      </c>
      <c r="X1778">
        <v>5.0422980748113497</v>
      </c>
      <c r="Y1778">
        <v>0.40206915412277999</v>
      </c>
      <c r="Z1778">
        <v>3.0812106933606498</v>
      </c>
      <c r="AA1778">
        <v>6.4449563398666996</v>
      </c>
      <c r="AB1778">
        <v>5.0683552820994899</v>
      </c>
      <c r="AC1778">
        <v>0</v>
      </c>
      <c r="AD1778">
        <v>0.450977411425726</v>
      </c>
      <c r="AE1778">
        <v>1.5561563939196701</v>
      </c>
      <c r="AF1778">
        <v>1.13968987160763</v>
      </c>
      <c r="AG1778">
        <v>0</v>
      </c>
      <c r="AH1778">
        <v>0.102948058025269</v>
      </c>
      <c r="AI1778">
        <v>1.3518645795289399</v>
      </c>
      <c r="AJ1778">
        <v>1.36578045743929</v>
      </c>
      <c r="AK1778">
        <v>2.85207668876075</v>
      </c>
      <c r="AL1778">
        <v>6.1155167871206499</v>
      </c>
      <c r="AM1778">
        <v>10.488809497950101</v>
      </c>
      <c r="AN1778">
        <v>7.6037240290472496</v>
      </c>
      <c r="AO1778">
        <v>0</v>
      </c>
      <c r="AP1778">
        <v>0.82410388330072903</v>
      </c>
      <c r="AQ1778">
        <v>3.3541883906847398</v>
      </c>
      <c r="AR1778">
        <v>2.4742199682868802</v>
      </c>
      <c r="AS1778">
        <v>0.38566604239032998</v>
      </c>
      <c r="AT1778">
        <v>2.5867413845465799</v>
      </c>
      <c r="AU1778">
        <v>6.8528591773895</v>
      </c>
      <c r="AV1778">
        <v>4.3904995039277699</v>
      </c>
      <c r="AW1778">
        <v>3.87820512820513</v>
      </c>
      <c r="AX1778">
        <v>8.2415340677274607</v>
      </c>
      <c r="AY1778">
        <v>12.7186480877557</v>
      </c>
      <c r="AZ1778">
        <v>9.3942091405668506</v>
      </c>
      <c r="BA1778">
        <v>0</v>
      </c>
      <c r="BB1778">
        <v>1.4375604480217099</v>
      </c>
      <c r="BC1778">
        <v>5.35763939395133</v>
      </c>
      <c r="BD1778">
        <v>3.36083983925564</v>
      </c>
      <c r="BE1778">
        <v>2.7919574955724599E-2</v>
      </c>
      <c r="BF1778">
        <v>1.6703645975968699</v>
      </c>
      <c r="BG1778">
        <v>4.2320186639216102</v>
      </c>
      <c r="BH1778">
        <v>2.9111064321196598</v>
      </c>
      <c r="BI1778">
        <v>0.927882313389501</v>
      </c>
      <c r="BJ1778">
        <v>4.3459844120637099</v>
      </c>
      <c r="BK1778">
        <v>7.9210692394107598</v>
      </c>
      <c r="BL1778">
        <v>5.5445931579974399</v>
      </c>
    </row>
    <row r="1779" spans="1:64" x14ac:dyDescent="0.25">
      <c r="A1779" s="15" t="str">
        <f t="shared" si="54"/>
        <v xml:space="preserve">  C&amp;I [NCL+DQ] / [Capital + ALLL]--40359</v>
      </c>
      <c r="B1779" s="15" t="str">
        <f t="shared" si="55"/>
        <v xml:space="preserve">  C&amp;I [NCL+DQ] / [Capital + ALLL]</v>
      </c>
      <c r="C1779">
        <v>11</v>
      </c>
      <c r="D1779" s="22">
        <v>40359</v>
      </c>
      <c r="E1779">
        <v>0.55678684837116199</v>
      </c>
      <c r="F1779">
        <v>2.1010050166544301</v>
      </c>
      <c r="G1779">
        <v>4.4930717992890301</v>
      </c>
      <c r="H1779">
        <v>3.4158542480674701</v>
      </c>
      <c r="I1779">
        <v>0.49008781459890899</v>
      </c>
      <c r="J1779">
        <v>2.19358409949922</v>
      </c>
      <c r="K1779">
        <v>6.2485218395351598</v>
      </c>
      <c r="L1779">
        <v>4.3131866083306099</v>
      </c>
      <c r="M1779">
        <v>0.16672374188261499</v>
      </c>
      <c r="N1779">
        <v>1.25694507696512</v>
      </c>
      <c r="O1779">
        <v>3.8102400927801301</v>
      </c>
      <c r="P1779">
        <v>2.9631903268505302</v>
      </c>
      <c r="Q1779">
        <v>0.54105363075462698</v>
      </c>
      <c r="R1779">
        <v>2.0425867507886402</v>
      </c>
      <c r="S1779">
        <v>4.6262188515709601</v>
      </c>
      <c r="T1779">
        <v>4.0012144661252904</v>
      </c>
      <c r="U1779">
        <v>0.59310517564802201</v>
      </c>
      <c r="V1779">
        <v>2.4096385542168699</v>
      </c>
      <c r="W1779">
        <v>6.9011495675383498</v>
      </c>
      <c r="X1779">
        <v>4.91197825026806</v>
      </c>
      <c r="Y1779">
        <v>1.0687533595265</v>
      </c>
      <c r="Z1779">
        <v>2.8914089167682402</v>
      </c>
      <c r="AA1779">
        <v>7.5887947952005499</v>
      </c>
      <c r="AB1779">
        <v>5.3026444644861002</v>
      </c>
      <c r="AC1779">
        <v>0.17455171721357801</v>
      </c>
      <c r="AD1779">
        <v>1.4681991331516999</v>
      </c>
      <c r="AE1779">
        <v>4.2855699275527703</v>
      </c>
      <c r="AF1779">
        <v>2.79884003865202</v>
      </c>
      <c r="AG1779">
        <v>6.4080463776342494E-2</v>
      </c>
      <c r="AH1779">
        <v>1.3580835566662799</v>
      </c>
      <c r="AI1779">
        <v>4.9544828004059402</v>
      </c>
      <c r="AJ1779">
        <v>3.5393263988524</v>
      </c>
      <c r="AK1779">
        <v>0.81034561114482595</v>
      </c>
      <c r="AL1779">
        <v>1.78329948270043</v>
      </c>
      <c r="AM1779">
        <v>6.4230569173501699</v>
      </c>
      <c r="AN1779">
        <v>4.4774441207828497</v>
      </c>
      <c r="AO1779">
        <v>0.22515479392082099</v>
      </c>
      <c r="AP1779">
        <v>1.75382653061224</v>
      </c>
      <c r="AQ1779">
        <v>4.8622366288492698</v>
      </c>
      <c r="AR1779">
        <v>3.3468261449094001</v>
      </c>
      <c r="AS1779">
        <v>0.67040674969333502</v>
      </c>
      <c r="AT1779">
        <v>3.0954370127641599</v>
      </c>
      <c r="AU1779">
        <v>8.2362837023535107</v>
      </c>
      <c r="AV1779">
        <v>5.4111019327308503</v>
      </c>
      <c r="AW1779">
        <v>0.537602646659184</v>
      </c>
      <c r="AX1779">
        <v>1.7355493454919799</v>
      </c>
      <c r="AY1779">
        <v>4.8859934853420199</v>
      </c>
      <c r="AZ1779">
        <v>3.92842826176848</v>
      </c>
      <c r="BA1779">
        <v>2.0399285669299601</v>
      </c>
      <c r="BB1779">
        <v>6.9242705932593402</v>
      </c>
      <c r="BC1779">
        <v>12.2780156658295</v>
      </c>
      <c r="BD1779">
        <v>9.2987125321701907</v>
      </c>
      <c r="BE1779">
        <v>0.84971978742936605</v>
      </c>
      <c r="BF1779">
        <v>2.1057631592889101</v>
      </c>
      <c r="BG1779">
        <v>6.1634663241689598</v>
      </c>
      <c r="BH1779">
        <v>4.6217617006553304</v>
      </c>
      <c r="BI1779">
        <v>0.84612739278947402</v>
      </c>
      <c r="BJ1779">
        <v>3.4258925351604801</v>
      </c>
      <c r="BK1779">
        <v>10.233762810748599</v>
      </c>
      <c r="BL1779">
        <v>6.8723624793816596</v>
      </c>
    </row>
    <row r="1780" spans="1:64" x14ac:dyDescent="0.25">
      <c r="A1780" s="15" t="str">
        <f t="shared" si="54"/>
        <v xml:space="preserve">  Ind [NCL+DQ] / [Capital + ALLL]--40359</v>
      </c>
      <c r="B1780" s="15" t="str">
        <f t="shared" si="55"/>
        <v xml:space="preserve">  Ind [NCL+DQ] / [Capital + ALLL]</v>
      </c>
      <c r="C1780">
        <v>12</v>
      </c>
      <c r="D1780" s="22">
        <v>40359</v>
      </c>
      <c r="E1780">
        <v>7.3287733765453403E-2</v>
      </c>
      <c r="F1780">
        <v>0.32003384166815102</v>
      </c>
      <c r="G1780">
        <v>0.91276019172815803</v>
      </c>
      <c r="H1780">
        <v>0.74658793292376402</v>
      </c>
      <c r="I1780">
        <v>0.10094276918530599</v>
      </c>
      <c r="J1780">
        <v>0.41665265777839</v>
      </c>
      <c r="K1780">
        <v>1.1329240758490799</v>
      </c>
      <c r="L1780">
        <v>0.85402982270303596</v>
      </c>
      <c r="M1780">
        <v>5.5700169573565897E-2</v>
      </c>
      <c r="N1780">
        <v>0.36180058897770301</v>
      </c>
      <c r="O1780">
        <v>1.1472225681769901</v>
      </c>
      <c r="P1780">
        <v>0.92784177761352604</v>
      </c>
      <c r="Q1780">
        <v>0.12676949080921199</v>
      </c>
      <c r="R1780">
        <v>0.71230708349821903</v>
      </c>
      <c r="S1780">
        <v>1.41300930292774</v>
      </c>
      <c r="T1780">
        <v>1.31220180378096</v>
      </c>
      <c r="U1780">
        <v>9.00720734686484E-2</v>
      </c>
      <c r="V1780">
        <v>0.41498307305886201</v>
      </c>
      <c r="W1780">
        <v>1.15601985851546</v>
      </c>
      <c r="X1780">
        <v>0.87125399464435105</v>
      </c>
      <c r="Y1780">
        <v>0.13451808350269301</v>
      </c>
      <c r="Z1780">
        <v>0.65247814596042597</v>
      </c>
      <c r="AA1780">
        <v>1.2053788745752001</v>
      </c>
      <c r="AB1780">
        <v>0.93592451970061197</v>
      </c>
      <c r="AC1780">
        <v>0.116362605839041</v>
      </c>
      <c r="AD1780">
        <v>0.45567814430758002</v>
      </c>
      <c r="AE1780">
        <v>1.0736966181284</v>
      </c>
      <c r="AF1780">
        <v>1.0170961801477101</v>
      </c>
      <c r="AG1780">
        <v>7.5309331485861705E-2</v>
      </c>
      <c r="AH1780">
        <v>0.347109732956912</v>
      </c>
      <c r="AI1780">
        <v>0.96227965988685704</v>
      </c>
      <c r="AJ1780">
        <v>1.0356503684598699</v>
      </c>
      <c r="AK1780">
        <v>0.10788867240617001</v>
      </c>
      <c r="AL1780">
        <v>0.358994081380626</v>
      </c>
      <c r="AM1780">
        <v>0.77032575388153401</v>
      </c>
      <c r="AN1780">
        <v>0.60037237475694005</v>
      </c>
      <c r="AO1780">
        <v>0.107821182715435</v>
      </c>
      <c r="AP1780">
        <v>0.461680517082179</v>
      </c>
      <c r="AQ1780">
        <v>1.0805125262956601</v>
      </c>
      <c r="AR1780">
        <v>0.85381705728679602</v>
      </c>
      <c r="AS1780">
        <v>6.3657748071736103E-2</v>
      </c>
      <c r="AT1780">
        <v>0.31145601268789003</v>
      </c>
      <c r="AU1780">
        <v>0.76786140040053397</v>
      </c>
      <c r="AV1780">
        <v>0.67052076511324998</v>
      </c>
      <c r="AW1780">
        <v>0.21549342468781099</v>
      </c>
      <c r="AX1780">
        <v>0.696163366336634</v>
      </c>
      <c r="AY1780">
        <v>1.6161192150278101</v>
      </c>
      <c r="AZ1780">
        <v>1.17338167351672</v>
      </c>
      <c r="BA1780">
        <v>4.5730002214598102E-2</v>
      </c>
      <c r="BB1780">
        <v>0.33363258104055998</v>
      </c>
      <c r="BC1780">
        <v>1.38644616528853</v>
      </c>
      <c r="BD1780">
        <v>1.27843685852657</v>
      </c>
      <c r="BE1780">
        <v>9.4093597461317693E-2</v>
      </c>
      <c r="BF1780">
        <v>0.395723341712514</v>
      </c>
      <c r="BG1780">
        <v>1.18977933553043</v>
      </c>
      <c r="BH1780">
        <v>1.17323794914331</v>
      </c>
      <c r="BI1780">
        <v>0</v>
      </c>
      <c r="BJ1780">
        <v>0.13901175281182901</v>
      </c>
      <c r="BK1780">
        <v>0.63265350825622801</v>
      </c>
      <c r="BL1780">
        <v>0.62305608180738503</v>
      </c>
    </row>
    <row r="1781" spans="1:64" x14ac:dyDescent="0.25">
      <c r="A1781" s="15" t="str">
        <f t="shared" si="54"/>
        <v xml:space="preserve">  OREO / [Capital + ALLL]--40359</v>
      </c>
      <c r="B1781" s="15" t="str">
        <f t="shared" si="55"/>
        <v xml:space="preserve">  OREO / [Capital + ALLL]</v>
      </c>
      <c r="C1781">
        <v>13</v>
      </c>
      <c r="D1781" s="22">
        <v>40359</v>
      </c>
      <c r="E1781">
        <v>0.294254411506781</v>
      </c>
      <c r="F1781">
        <v>4.0649914535768596</v>
      </c>
      <c r="G1781">
        <v>8.9672307025474005</v>
      </c>
      <c r="H1781">
        <v>6.9358663181503397</v>
      </c>
      <c r="I1781">
        <v>0.14309480635890101</v>
      </c>
      <c r="J1781">
        <v>4.1597654790126697</v>
      </c>
      <c r="K1781">
        <v>11.7194611019628</v>
      </c>
      <c r="L1781">
        <v>9.21281919907209</v>
      </c>
      <c r="M1781">
        <v>2.5605076190215799E-2</v>
      </c>
      <c r="N1781">
        <v>2.6088701585390299</v>
      </c>
      <c r="O1781">
        <v>9.0629879563702893</v>
      </c>
      <c r="P1781">
        <v>7.4634688340061999</v>
      </c>
      <c r="Q1781">
        <v>1.2546957175056299</v>
      </c>
      <c r="R1781">
        <v>4.5548205183819501</v>
      </c>
      <c r="S1781">
        <v>8.6324834642998507</v>
      </c>
      <c r="T1781">
        <v>6.1616824793544698</v>
      </c>
      <c r="U1781">
        <v>1.4742988856334001</v>
      </c>
      <c r="V1781">
        <v>6.4815641460583899</v>
      </c>
      <c r="W1781">
        <v>17.1289520770917</v>
      </c>
      <c r="X1781">
        <v>12.898632362956601</v>
      </c>
      <c r="Y1781">
        <v>0.26925480034681198</v>
      </c>
      <c r="Z1781">
        <v>3.2565341091554498</v>
      </c>
      <c r="AA1781">
        <v>10.73721573627</v>
      </c>
      <c r="AB1781">
        <v>9.0927318435839606</v>
      </c>
      <c r="AC1781">
        <v>0</v>
      </c>
      <c r="AD1781">
        <v>0.49631728882130199</v>
      </c>
      <c r="AE1781">
        <v>3.3612769762538601</v>
      </c>
      <c r="AF1781">
        <v>2.8250543676144</v>
      </c>
      <c r="AG1781">
        <v>0</v>
      </c>
      <c r="AH1781">
        <v>8.7172856918978206E-2</v>
      </c>
      <c r="AI1781">
        <v>3.9723802164895501</v>
      </c>
      <c r="AJ1781">
        <v>4.29649469415157</v>
      </c>
      <c r="AK1781">
        <v>2.1309886939612102</v>
      </c>
      <c r="AL1781">
        <v>4.3966226249130296</v>
      </c>
      <c r="AM1781">
        <v>9.0737118484285304</v>
      </c>
      <c r="AN1781">
        <v>8.4135600779607707</v>
      </c>
      <c r="AO1781">
        <v>0</v>
      </c>
      <c r="AP1781">
        <v>1.2172113687541799</v>
      </c>
      <c r="AQ1781">
        <v>5.90712497154564</v>
      </c>
      <c r="AR1781">
        <v>4.6598763635220104</v>
      </c>
      <c r="AS1781">
        <v>1.1992008104870999</v>
      </c>
      <c r="AT1781">
        <v>6.5998735169920399</v>
      </c>
      <c r="AU1781">
        <v>18.812603364841401</v>
      </c>
      <c r="AV1781">
        <v>14.7108742435327</v>
      </c>
      <c r="AW1781">
        <v>1.13085621970921</v>
      </c>
      <c r="AX1781">
        <v>4.5278725824800903</v>
      </c>
      <c r="AY1781">
        <v>11.2272935429705</v>
      </c>
      <c r="AZ1781">
        <v>8.8843102641251193</v>
      </c>
      <c r="BA1781">
        <v>0.512194447061048</v>
      </c>
      <c r="BB1781">
        <v>5.20824929418478</v>
      </c>
      <c r="BC1781">
        <v>13.6154286763607</v>
      </c>
      <c r="BD1781">
        <v>11.7606576604646</v>
      </c>
      <c r="BE1781">
        <v>1.5910164707507899</v>
      </c>
      <c r="BF1781">
        <v>4.9582775668540799</v>
      </c>
      <c r="BG1781">
        <v>11.5764521018235</v>
      </c>
      <c r="BH1781">
        <v>8.5965692408718599</v>
      </c>
      <c r="BI1781">
        <v>6.1554272665357601</v>
      </c>
      <c r="BJ1781">
        <v>15.9128483703354</v>
      </c>
      <c r="BK1781">
        <v>29.8836719259657</v>
      </c>
      <c r="BL1781">
        <v>25.241451208645699</v>
      </c>
    </row>
    <row r="1782" spans="1:64" x14ac:dyDescent="0.25">
      <c r="A1782" s="15" t="str">
        <f t="shared" si="54"/>
        <v>ROAA--40359</v>
      </c>
      <c r="B1782" s="15" t="str">
        <f t="shared" si="55"/>
        <v>ROAA</v>
      </c>
      <c r="C1782">
        <v>14</v>
      </c>
      <c r="D1782" s="22">
        <v>40359</v>
      </c>
      <c r="E1782">
        <v>0.47</v>
      </c>
      <c r="F1782">
        <v>0.84499999999999997</v>
      </c>
      <c r="G1782">
        <v>1.38</v>
      </c>
      <c r="H1782">
        <v>0.78243902439024404</v>
      </c>
      <c r="I1782">
        <v>0.28000000000000003</v>
      </c>
      <c r="J1782">
        <v>0.755</v>
      </c>
      <c r="K1782">
        <v>1.26</v>
      </c>
      <c r="L1782">
        <v>0.61482558139534904</v>
      </c>
      <c r="M1782">
        <v>0.16</v>
      </c>
      <c r="N1782">
        <v>0.68</v>
      </c>
      <c r="O1782">
        <v>1.1499999999999999</v>
      </c>
      <c r="P1782">
        <v>0.44378725355341597</v>
      </c>
      <c r="Q1782">
        <v>0.74</v>
      </c>
      <c r="R1782">
        <v>0.85</v>
      </c>
      <c r="S1782">
        <v>1.08</v>
      </c>
      <c r="T1782">
        <v>0.91</v>
      </c>
      <c r="U1782">
        <v>0.1</v>
      </c>
      <c r="V1782">
        <v>0.69</v>
      </c>
      <c r="W1782">
        <v>1.2150000000000001</v>
      </c>
      <c r="X1782">
        <v>0.46557029177718801</v>
      </c>
      <c r="Y1782">
        <v>0.21</v>
      </c>
      <c r="Z1782">
        <v>0.65</v>
      </c>
      <c r="AA1782">
        <v>1.2975000000000001</v>
      </c>
      <c r="AB1782">
        <v>0.61857142857142899</v>
      </c>
      <c r="AC1782">
        <v>0.55249999999999999</v>
      </c>
      <c r="AD1782">
        <v>0.87</v>
      </c>
      <c r="AE1782">
        <v>1.4</v>
      </c>
      <c r="AF1782">
        <v>0.75611111111111096</v>
      </c>
      <c r="AG1782">
        <v>0.52500000000000002</v>
      </c>
      <c r="AH1782">
        <v>0.9</v>
      </c>
      <c r="AI1782">
        <v>1.335</v>
      </c>
      <c r="AJ1782">
        <v>1.06113924050633</v>
      </c>
      <c r="AK1782">
        <v>0.41499999999999998</v>
      </c>
      <c r="AL1782">
        <v>0.89</v>
      </c>
      <c r="AM1782">
        <v>1.3049999999999999</v>
      </c>
      <c r="AN1782">
        <v>0.75724137931034496</v>
      </c>
      <c r="AO1782">
        <v>0.51</v>
      </c>
      <c r="AP1782">
        <v>0.97</v>
      </c>
      <c r="AQ1782">
        <v>1.39</v>
      </c>
      <c r="AR1782">
        <v>0.86588235294117599</v>
      </c>
      <c r="AS1782">
        <v>-0.1</v>
      </c>
      <c r="AT1782">
        <v>0.57999999999999996</v>
      </c>
      <c r="AU1782">
        <v>1.1100000000000001</v>
      </c>
      <c r="AV1782">
        <v>0.21099999999999999</v>
      </c>
      <c r="AW1782">
        <v>0.36</v>
      </c>
      <c r="AX1782">
        <v>0.77</v>
      </c>
      <c r="AY1782">
        <v>1.29</v>
      </c>
      <c r="AZ1782">
        <v>0.74540880503144702</v>
      </c>
      <c r="BA1782">
        <v>0.1825</v>
      </c>
      <c r="BB1782">
        <v>0.63500000000000001</v>
      </c>
      <c r="BC1782">
        <v>1.1174999999999999</v>
      </c>
      <c r="BD1782">
        <v>0.361511627906977</v>
      </c>
      <c r="BE1782">
        <v>0.14249999999999999</v>
      </c>
      <c r="BF1782">
        <v>0.66500000000000004</v>
      </c>
      <c r="BG1782">
        <v>1.3325</v>
      </c>
      <c r="BH1782">
        <v>0.86939393939393905</v>
      </c>
      <c r="BI1782">
        <v>-0.98499999999999999</v>
      </c>
      <c r="BJ1782">
        <v>0.3</v>
      </c>
      <c r="BK1782">
        <v>0.79500000000000004</v>
      </c>
      <c r="BL1782">
        <v>-0.24704761904761899</v>
      </c>
    </row>
    <row r="1783" spans="1:64" x14ac:dyDescent="0.25">
      <c r="A1783" s="15" t="str">
        <f t="shared" si="54"/>
        <v>NIM--40359</v>
      </c>
      <c r="B1783" s="15" t="str">
        <f t="shared" si="55"/>
        <v>NIM</v>
      </c>
      <c r="C1783">
        <v>15</v>
      </c>
      <c r="D1783" s="22">
        <v>40359</v>
      </c>
      <c r="E1783">
        <v>3.87</v>
      </c>
      <c r="F1783">
        <v>4.29</v>
      </c>
      <c r="G1783">
        <v>4.58</v>
      </c>
      <c r="H1783">
        <v>4.2270731707317104</v>
      </c>
      <c r="I1783">
        <v>3.69</v>
      </c>
      <c r="J1783">
        <v>4.12</v>
      </c>
      <c r="K1783">
        <v>4.5</v>
      </c>
      <c r="L1783">
        <v>4.1062209302325599</v>
      </c>
      <c r="M1783">
        <v>3.45</v>
      </c>
      <c r="N1783">
        <v>3.93</v>
      </c>
      <c r="O1783">
        <v>4.3600000000000003</v>
      </c>
      <c r="P1783">
        <v>3.9017576035457702</v>
      </c>
      <c r="Q1783">
        <v>3.86</v>
      </c>
      <c r="R1783">
        <v>4.1500000000000004</v>
      </c>
      <c r="S1783">
        <v>4.51</v>
      </c>
      <c r="T1783">
        <v>4.1714285714285699</v>
      </c>
      <c r="U1783">
        <v>3.7</v>
      </c>
      <c r="V1783">
        <v>4.0999999999999996</v>
      </c>
      <c r="W1783">
        <v>4.46</v>
      </c>
      <c r="X1783">
        <v>4.0660742705570296</v>
      </c>
      <c r="Y1783">
        <v>3.9275000000000002</v>
      </c>
      <c r="Z1783">
        <v>4.3150000000000004</v>
      </c>
      <c r="AA1783">
        <v>4.8724999999999996</v>
      </c>
      <c r="AB1783">
        <v>4.3521428571428604</v>
      </c>
      <c r="AC1783">
        <v>3.58</v>
      </c>
      <c r="AD1783">
        <v>3.99</v>
      </c>
      <c r="AE1783">
        <v>4.3775000000000004</v>
      </c>
      <c r="AF1783">
        <v>4.0049999999999999</v>
      </c>
      <c r="AG1783">
        <v>3.6549999999999998</v>
      </c>
      <c r="AH1783">
        <v>4.1500000000000004</v>
      </c>
      <c r="AI1783">
        <v>4.66</v>
      </c>
      <c r="AJ1783">
        <v>4.4632911392405097</v>
      </c>
      <c r="AK1783">
        <v>3.6825000000000001</v>
      </c>
      <c r="AL1783">
        <v>4.09</v>
      </c>
      <c r="AM1783">
        <v>4.4800000000000004</v>
      </c>
      <c r="AN1783">
        <v>4.0941379310344796</v>
      </c>
      <c r="AO1783">
        <v>3.73</v>
      </c>
      <c r="AP1783">
        <v>4.1399999999999997</v>
      </c>
      <c r="AQ1783">
        <v>4.5199999999999996</v>
      </c>
      <c r="AR1783">
        <v>4.1286687306501504</v>
      </c>
      <c r="AS1783">
        <v>3.61</v>
      </c>
      <c r="AT1783">
        <v>4</v>
      </c>
      <c r="AU1783">
        <v>4.4524999999999997</v>
      </c>
      <c r="AV1783">
        <v>4.0156153846153799</v>
      </c>
      <c r="AW1783">
        <v>3.86</v>
      </c>
      <c r="AX1783">
        <v>4.2</v>
      </c>
      <c r="AY1783">
        <v>4.58</v>
      </c>
      <c r="AZ1783">
        <v>4.2071069182389902</v>
      </c>
      <c r="BA1783">
        <v>3.6124999999999998</v>
      </c>
      <c r="BB1783">
        <v>4.1500000000000004</v>
      </c>
      <c r="BC1783">
        <v>4.57</v>
      </c>
      <c r="BD1783">
        <v>4.1015116279069801</v>
      </c>
      <c r="BE1783">
        <v>3.6724999999999999</v>
      </c>
      <c r="BF1783">
        <v>4.03</v>
      </c>
      <c r="BG1783">
        <v>4.66</v>
      </c>
      <c r="BH1783">
        <v>4.47863636363636</v>
      </c>
      <c r="BI1783">
        <v>3.4950000000000001</v>
      </c>
      <c r="BJ1783">
        <v>3.93</v>
      </c>
      <c r="BK1783">
        <v>4.2350000000000003</v>
      </c>
      <c r="BL1783">
        <v>3.8829523809523798</v>
      </c>
    </row>
    <row r="1784" spans="1:64" x14ac:dyDescent="0.25">
      <c r="A1784" s="15" t="str">
        <f t="shared" si="54"/>
        <v>Provisions / Avg Assets--40359</v>
      </c>
      <c r="B1784" s="15" t="str">
        <f t="shared" si="55"/>
        <v>Provisions / Avg Assets</v>
      </c>
      <c r="C1784">
        <v>16</v>
      </c>
      <c r="D1784" s="22">
        <v>40359</v>
      </c>
      <c r="E1784">
        <v>0.16250000000000001</v>
      </c>
      <c r="F1784">
        <v>0.31</v>
      </c>
      <c r="G1784">
        <v>0.66749999999999998</v>
      </c>
      <c r="H1784">
        <v>0.55780487804878098</v>
      </c>
      <c r="I1784">
        <v>0.08</v>
      </c>
      <c r="J1784">
        <v>0.28999999999999998</v>
      </c>
      <c r="K1784">
        <v>0.74</v>
      </c>
      <c r="L1784">
        <v>0.53566860465116295</v>
      </c>
      <c r="M1784">
        <v>0.11</v>
      </c>
      <c r="N1784">
        <v>0.32</v>
      </c>
      <c r="O1784">
        <v>0.76</v>
      </c>
      <c r="P1784">
        <v>0.62330582301696502</v>
      </c>
      <c r="Q1784">
        <v>0.14000000000000001</v>
      </c>
      <c r="R1784">
        <v>0.23</v>
      </c>
      <c r="S1784">
        <v>0.32</v>
      </c>
      <c r="T1784">
        <v>0.29238095238095202</v>
      </c>
      <c r="U1784">
        <v>9.5000000000000001E-2</v>
      </c>
      <c r="V1784">
        <v>0.32</v>
      </c>
      <c r="W1784">
        <v>0.8</v>
      </c>
      <c r="X1784">
        <v>0.60909814323607403</v>
      </c>
      <c r="Y1784">
        <v>0.17</v>
      </c>
      <c r="Z1784">
        <v>0.33</v>
      </c>
      <c r="AA1784">
        <v>0.97750000000000004</v>
      </c>
      <c r="AB1784">
        <v>0.621142857142857</v>
      </c>
      <c r="AC1784">
        <v>0</v>
      </c>
      <c r="AD1784">
        <v>0.21</v>
      </c>
      <c r="AE1784">
        <v>0.49249999999999999</v>
      </c>
      <c r="AF1784">
        <v>0.51666666666666705</v>
      </c>
      <c r="AG1784">
        <v>0</v>
      </c>
      <c r="AH1784">
        <v>0.18</v>
      </c>
      <c r="AI1784">
        <v>0.53</v>
      </c>
      <c r="AJ1784">
        <v>0.52734177215189904</v>
      </c>
      <c r="AK1784">
        <v>0.14000000000000001</v>
      </c>
      <c r="AL1784">
        <v>0.28999999999999998</v>
      </c>
      <c r="AM1784">
        <v>0.54749999999999999</v>
      </c>
      <c r="AN1784">
        <v>0.42</v>
      </c>
      <c r="AO1784">
        <v>0</v>
      </c>
      <c r="AP1784">
        <v>0.16</v>
      </c>
      <c r="AQ1784">
        <v>0.39</v>
      </c>
      <c r="AR1784">
        <v>0.33198142414860699</v>
      </c>
      <c r="AS1784">
        <v>0.16</v>
      </c>
      <c r="AT1784">
        <v>0.46</v>
      </c>
      <c r="AU1784">
        <v>1.1625000000000001</v>
      </c>
      <c r="AV1784">
        <v>0.80957692307692297</v>
      </c>
      <c r="AW1784">
        <v>0.08</v>
      </c>
      <c r="AX1784">
        <v>0.25</v>
      </c>
      <c r="AY1784">
        <v>0.47</v>
      </c>
      <c r="AZ1784">
        <v>0.405283018867925</v>
      </c>
      <c r="BA1784">
        <v>0.13250000000000001</v>
      </c>
      <c r="BB1784">
        <v>0.38500000000000001</v>
      </c>
      <c r="BC1784">
        <v>0.84</v>
      </c>
      <c r="BD1784">
        <v>0.70883720930232597</v>
      </c>
      <c r="BE1784">
        <v>0.19</v>
      </c>
      <c r="BF1784">
        <v>0.51</v>
      </c>
      <c r="BG1784">
        <v>0.95750000000000002</v>
      </c>
      <c r="BH1784">
        <v>0.80454545454545501</v>
      </c>
      <c r="BI1784">
        <v>0.25</v>
      </c>
      <c r="BJ1784">
        <v>0.63</v>
      </c>
      <c r="BK1784">
        <v>1.415</v>
      </c>
      <c r="BL1784">
        <v>1.0163809523809499</v>
      </c>
    </row>
    <row r="1785" spans="1:64" x14ac:dyDescent="0.25">
      <c r="A1785" s="15" t="str">
        <f t="shared" si="54"/>
        <v>Negative Earners (last 4 qtrs)--40359</v>
      </c>
      <c r="B1785" s="15" t="str">
        <f t="shared" si="55"/>
        <v>Negative Earners (last 4 qtrs)</v>
      </c>
      <c r="C1785">
        <v>17</v>
      </c>
      <c r="D1785" s="22">
        <v>40359</v>
      </c>
      <c r="F1785">
        <v>17.0731707317073</v>
      </c>
      <c r="H1785">
        <v>14</v>
      </c>
      <c r="J1785">
        <v>24.928774928774899</v>
      </c>
      <c r="L1785">
        <v>175</v>
      </c>
      <c r="N1785">
        <v>28.779026217228498</v>
      </c>
      <c r="P1785">
        <v>1921</v>
      </c>
      <c r="R1785">
        <v>0</v>
      </c>
      <c r="T1785">
        <v>0</v>
      </c>
      <c r="V1785">
        <v>30.026109660574399</v>
      </c>
      <c r="X1785">
        <v>115</v>
      </c>
      <c r="Z1785">
        <v>22.8571428571429</v>
      </c>
      <c r="AB1785">
        <v>16</v>
      </c>
      <c r="AD1785">
        <v>22.2222222222222</v>
      </c>
      <c r="AF1785">
        <v>20</v>
      </c>
      <c r="AH1785">
        <v>11.3924050632911</v>
      </c>
      <c r="AI1785"/>
      <c r="AJ1785">
        <v>9</v>
      </c>
      <c r="AK1785"/>
      <c r="AL1785">
        <v>24.137931034482801</v>
      </c>
      <c r="AN1785">
        <v>14</v>
      </c>
      <c r="AP1785">
        <v>16.4133738601824</v>
      </c>
      <c r="AR1785">
        <v>54</v>
      </c>
      <c r="AT1785">
        <v>35.227272727272698</v>
      </c>
      <c r="AV1785">
        <v>93</v>
      </c>
      <c r="AX1785">
        <v>16.1490683229814</v>
      </c>
      <c r="AZ1785">
        <v>26</v>
      </c>
      <c r="BB1785">
        <v>37.209302325581397</v>
      </c>
      <c r="BD1785">
        <v>32</v>
      </c>
      <c r="BF1785">
        <v>25.7575757575758</v>
      </c>
      <c r="BH1785">
        <v>17</v>
      </c>
      <c r="BJ1785">
        <v>53.271028037383203</v>
      </c>
      <c r="BL1785">
        <v>57</v>
      </c>
    </row>
    <row r="1786" spans="1:64" x14ac:dyDescent="0.25">
      <c r="A1786" s="15" t="str">
        <f t="shared" si="54"/>
        <v>Noncore Funding / Liab--40359</v>
      </c>
      <c r="B1786" s="15" t="str">
        <f t="shared" si="55"/>
        <v>Noncore Funding / Liab</v>
      </c>
      <c r="C1786">
        <v>18</v>
      </c>
      <c r="D1786" s="22">
        <v>40359</v>
      </c>
      <c r="E1786">
        <v>15.580612343702001</v>
      </c>
      <c r="F1786">
        <v>22.751095074831699</v>
      </c>
      <c r="G1786">
        <v>30.776247884519599</v>
      </c>
      <c r="H1786">
        <v>24.444606305493899</v>
      </c>
      <c r="I1786">
        <v>14.1487625910127</v>
      </c>
      <c r="J1786">
        <v>20.502854944491599</v>
      </c>
      <c r="K1786">
        <v>29.983911239142898</v>
      </c>
      <c r="L1786">
        <v>23.323114790654198</v>
      </c>
      <c r="M1786">
        <v>17.486887832387598</v>
      </c>
      <c r="N1786">
        <v>25.6204788197455</v>
      </c>
      <c r="O1786">
        <v>36.074277407703399</v>
      </c>
      <c r="P1786">
        <v>28.183969328647599</v>
      </c>
      <c r="Q1786">
        <v>19.1416635017091</v>
      </c>
      <c r="R1786">
        <v>21.034073710475699</v>
      </c>
      <c r="S1786">
        <v>32.077001013171198</v>
      </c>
      <c r="T1786">
        <v>24.596313920209798</v>
      </c>
      <c r="U1786">
        <v>13.390353605617801</v>
      </c>
      <c r="V1786">
        <v>19.191757913932101</v>
      </c>
      <c r="W1786">
        <v>29.637897225235999</v>
      </c>
      <c r="X1786">
        <v>22.927937998500401</v>
      </c>
      <c r="Y1786">
        <v>15.929325119963201</v>
      </c>
      <c r="Z1786">
        <v>22.900520498465099</v>
      </c>
      <c r="AA1786">
        <v>32.856521211750803</v>
      </c>
      <c r="AB1786">
        <v>25.4056383670837</v>
      </c>
      <c r="AC1786">
        <v>13.3723005668956</v>
      </c>
      <c r="AD1786">
        <v>18.575934824095398</v>
      </c>
      <c r="AE1786">
        <v>26.180961130954099</v>
      </c>
      <c r="AF1786">
        <v>21.173467957579501</v>
      </c>
      <c r="AG1786">
        <v>15.491821766953899</v>
      </c>
      <c r="AH1786">
        <v>24.5800622503371</v>
      </c>
      <c r="AI1786">
        <v>31.9185665040117</v>
      </c>
      <c r="AJ1786">
        <v>27.0995337849685</v>
      </c>
      <c r="AK1786">
        <v>14.4101930452173</v>
      </c>
      <c r="AL1786">
        <v>23.005944572432298</v>
      </c>
      <c r="AM1786">
        <v>32.825644412030897</v>
      </c>
      <c r="AN1786">
        <v>24.460471280715701</v>
      </c>
      <c r="AO1786">
        <v>12.7021328032664</v>
      </c>
      <c r="AP1786">
        <v>18.736672237911399</v>
      </c>
      <c r="AQ1786">
        <v>26.5761786201912</v>
      </c>
      <c r="AR1786">
        <v>20.660096943236699</v>
      </c>
      <c r="AS1786">
        <v>16.833678478594301</v>
      </c>
      <c r="AT1786">
        <v>24.9268894817092</v>
      </c>
      <c r="AU1786">
        <v>34.383954672976103</v>
      </c>
      <c r="AV1786">
        <v>26.695904465877799</v>
      </c>
      <c r="AW1786">
        <v>13.6011112397268</v>
      </c>
      <c r="AX1786">
        <v>18.341219453761401</v>
      </c>
      <c r="AY1786">
        <v>25.365223707928699</v>
      </c>
      <c r="AZ1786">
        <v>21.198650826178699</v>
      </c>
      <c r="BA1786">
        <v>15.2786991721741</v>
      </c>
      <c r="BB1786">
        <v>24.5254458139833</v>
      </c>
      <c r="BC1786">
        <v>35.772435616755097</v>
      </c>
      <c r="BD1786">
        <v>26.815757872085499</v>
      </c>
      <c r="BE1786">
        <v>13.455772820317501</v>
      </c>
      <c r="BF1786">
        <v>19.1475222890259</v>
      </c>
      <c r="BG1786">
        <v>37.286639390847199</v>
      </c>
      <c r="BH1786">
        <v>27.543272230305501</v>
      </c>
      <c r="BI1786">
        <v>15.4768545931197</v>
      </c>
      <c r="BJ1786">
        <v>24.984314643170801</v>
      </c>
      <c r="BK1786">
        <v>36.511988187206299</v>
      </c>
      <c r="BL1786">
        <v>27.414624434689902</v>
      </c>
    </row>
    <row r="1787" spans="1:64" x14ac:dyDescent="0.25">
      <c r="A1787" s="15" t="str">
        <f t="shared" si="54"/>
        <v>Brokered Dep / Liab--40359</v>
      </c>
      <c r="B1787" s="15" t="str">
        <f t="shared" si="55"/>
        <v>Brokered Dep / Liab</v>
      </c>
      <c r="C1787">
        <v>19</v>
      </c>
      <c r="D1787" s="22">
        <v>40359</v>
      </c>
      <c r="E1787">
        <v>0</v>
      </c>
      <c r="F1787">
        <v>0</v>
      </c>
      <c r="G1787">
        <v>5.8684034240544101</v>
      </c>
      <c r="H1787">
        <v>3.90564802026427</v>
      </c>
      <c r="I1787">
        <v>0</v>
      </c>
      <c r="J1787">
        <v>0</v>
      </c>
      <c r="K1787">
        <v>4.6939362820277699</v>
      </c>
      <c r="L1787">
        <v>3.30641989067805</v>
      </c>
      <c r="M1787">
        <v>0</v>
      </c>
      <c r="N1787">
        <v>0</v>
      </c>
      <c r="O1787">
        <v>4.5023664378628103</v>
      </c>
      <c r="P1787">
        <v>3.3570617877020701</v>
      </c>
      <c r="Q1787">
        <v>0</v>
      </c>
      <c r="R1787">
        <v>0</v>
      </c>
      <c r="S1787">
        <v>4.4401273854569903</v>
      </c>
      <c r="T1787">
        <v>2.9949761344382502</v>
      </c>
      <c r="U1787">
        <v>0</v>
      </c>
      <c r="V1787">
        <v>0</v>
      </c>
      <c r="W1787">
        <v>4.9110242637784403</v>
      </c>
      <c r="X1787">
        <v>3.5009710798243998</v>
      </c>
      <c r="Y1787">
        <v>0</v>
      </c>
      <c r="Z1787">
        <v>0</v>
      </c>
      <c r="AA1787">
        <v>4.5117123014996601</v>
      </c>
      <c r="AB1787">
        <v>3.3539665887329102</v>
      </c>
      <c r="AC1787">
        <v>0</v>
      </c>
      <c r="AD1787">
        <v>0</v>
      </c>
      <c r="AE1787">
        <v>1.71736008138396</v>
      </c>
      <c r="AF1787">
        <v>2.3553755830205598</v>
      </c>
      <c r="AG1787">
        <v>0</v>
      </c>
      <c r="AH1787">
        <v>0</v>
      </c>
      <c r="AI1787">
        <v>2.7488975614358799</v>
      </c>
      <c r="AJ1787">
        <v>3.4811268418170598</v>
      </c>
      <c r="AK1787">
        <v>0</v>
      </c>
      <c r="AL1787">
        <v>1.58576388883393</v>
      </c>
      <c r="AM1787">
        <v>8.1771472281323305</v>
      </c>
      <c r="AN1787">
        <v>5.2198351904466396</v>
      </c>
      <c r="AO1787">
        <v>0</v>
      </c>
      <c r="AP1787">
        <v>0</v>
      </c>
      <c r="AQ1787">
        <v>2.8886767442978498</v>
      </c>
      <c r="AR1787">
        <v>2.1560541301995499</v>
      </c>
      <c r="AS1787">
        <v>0</v>
      </c>
      <c r="AT1787">
        <v>1.10677948036294</v>
      </c>
      <c r="AU1787">
        <v>8.3130597178634709</v>
      </c>
      <c r="AV1787">
        <v>4.6101205045745903</v>
      </c>
      <c r="AW1787">
        <v>0</v>
      </c>
      <c r="AX1787">
        <v>0</v>
      </c>
      <c r="AY1787">
        <v>2.6468428781204101</v>
      </c>
      <c r="AZ1787">
        <v>2.4249604254480999</v>
      </c>
      <c r="BA1787">
        <v>0</v>
      </c>
      <c r="BB1787">
        <v>0</v>
      </c>
      <c r="BC1787">
        <v>9.3959051370449291</v>
      </c>
      <c r="BD1787">
        <v>4.9988676924085</v>
      </c>
      <c r="BE1787">
        <v>0</v>
      </c>
      <c r="BF1787">
        <v>0</v>
      </c>
      <c r="BG1787">
        <v>5.9381396829934499</v>
      </c>
      <c r="BH1787">
        <v>5.0637323682207098</v>
      </c>
      <c r="BI1787">
        <v>0</v>
      </c>
      <c r="BJ1787">
        <v>2.8060679438786398</v>
      </c>
      <c r="BK1787">
        <v>9.4450813664834499</v>
      </c>
      <c r="BL1787">
        <v>5.1534559877261001</v>
      </c>
    </row>
    <row r="1788" spans="1:64" x14ac:dyDescent="0.25">
      <c r="A1788" s="15" t="str">
        <f t="shared" si="54"/>
        <v>Liquid Assets / Assets--40359</v>
      </c>
      <c r="B1788" s="15" t="str">
        <f t="shared" si="55"/>
        <v>Liquid Assets / Assets</v>
      </c>
      <c r="C1788">
        <v>20</v>
      </c>
      <c r="D1788" s="22">
        <v>40359</v>
      </c>
      <c r="E1788">
        <v>12.8605392872783</v>
      </c>
      <c r="F1788">
        <v>17.500703758283599</v>
      </c>
      <c r="G1788">
        <v>26.5442461614895</v>
      </c>
      <c r="H1788">
        <v>20.338211432177602</v>
      </c>
      <c r="I1788">
        <v>10.419793515952801</v>
      </c>
      <c r="J1788">
        <v>16.795551945307999</v>
      </c>
      <c r="K1788">
        <v>26.9067046074675</v>
      </c>
      <c r="L1788">
        <v>19.692035965733201</v>
      </c>
      <c r="M1788">
        <v>11.383220704286799</v>
      </c>
      <c r="N1788">
        <v>17.747745914151398</v>
      </c>
      <c r="O1788">
        <v>26.6242143085645</v>
      </c>
      <c r="P1788">
        <v>20.104288246236202</v>
      </c>
      <c r="Q1788">
        <v>20.259893324674199</v>
      </c>
      <c r="R1788">
        <v>30.115242344156499</v>
      </c>
      <c r="S1788">
        <v>32.121905057916599</v>
      </c>
      <c r="T1788">
        <v>28.617153331275698</v>
      </c>
      <c r="U1788">
        <v>10.513065568333801</v>
      </c>
      <c r="V1788">
        <v>16.9011339691356</v>
      </c>
      <c r="W1788">
        <v>26.5459580436839</v>
      </c>
      <c r="X1788">
        <v>19.908428681972101</v>
      </c>
      <c r="Y1788">
        <v>12.3495818458768</v>
      </c>
      <c r="Z1788">
        <v>18.289146593678399</v>
      </c>
      <c r="AA1788">
        <v>28.676552674427199</v>
      </c>
      <c r="AB1788">
        <v>20.867609810584799</v>
      </c>
      <c r="AC1788">
        <v>6.0788848378999001</v>
      </c>
      <c r="AD1788">
        <v>12.559453795852001</v>
      </c>
      <c r="AE1788">
        <v>22.718743430008299</v>
      </c>
      <c r="AF1788">
        <v>16.556140952548901</v>
      </c>
      <c r="AG1788">
        <v>10.031647465896601</v>
      </c>
      <c r="AH1788">
        <v>15.901794388434601</v>
      </c>
      <c r="AI1788">
        <v>30.170933114027399</v>
      </c>
      <c r="AJ1788">
        <v>21.677073664943102</v>
      </c>
      <c r="AK1788">
        <v>11.641236502695399</v>
      </c>
      <c r="AL1788">
        <v>15.7174026166637</v>
      </c>
      <c r="AM1788">
        <v>23.100069237447499</v>
      </c>
      <c r="AN1788">
        <v>18.131666567977199</v>
      </c>
      <c r="AO1788">
        <v>10.1572443889289</v>
      </c>
      <c r="AP1788">
        <v>18.167081572396199</v>
      </c>
      <c r="AQ1788">
        <v>28.379004500926701</v>
      </c>
      <c r="AR1788">
        <v>20.5724335405198</v>
      </c>
      <c r="AS1788">
        <v>9.8289060604039307</v>
      </c>
      <c r="AT1788">
        <v>13.8890984193874</v>
      </c>
      <c r="AU1788">
        <v>19.982595496275898</v>
      </c>
      <c r="AV1788">
        <v>16.071521838779301</v>
      </c>
      <c r="AW1788">
        <v>11.619287363355699</v>
      </c>
      <c r="AX1788">
        <v>19.9509838744051</v>
      </c>
      <c r="AY1788">
        <v>29.523582910321501</v>
      </c>
      <c r="AZ1788">
        <v>20.970581223168999</v>
      </c>
      <c r="BA1788">
        <v>8.9766036763957509</v>
      </c>
      <c r="BB1788">
        <v>15.664914198958501</v>
      </c>
      <c r="BC1788">
        <v>27.674148973119301</v>
      </c>
      <c r="BD1788">
        <v>19.991653990414701</v>
      </c>
      <c r="BE1788">
        <v>13.2641676941113</v>
      </c>
      <c r="BF1788">
        <v>20.381478523188001</v>
      </c>
      <c r="BG1788">
        <v>30.141798235154599</v>
      </c>
      <c r="BH1788">
        <v>23.796775520332002</v>
      </c>
      <c r="BI1788">
        <v>9.9543528138390798</v>
      </c>
      <c r="BJ1788">
        <v>15.1909856825348</v>
      </c>
      <c r="BK1788">
        <v>25.343128604361301</v>
      </c>
      <c r="BL1788">
        <v>18.440766522690801</v>
      </c>
    </row>
    <row r="1789" spans="1:64" x14ac:dyDescent="0.25">
      <c r="A1789" s="15" t="str">
        <f t="shared" si="54"/>
        <v>Net Loan Growth (last 4 qtrs)--40359</v>
      </c>
      <c r="B1789" s="15" t="str">
        <f t="shared" si="55"/>
        <v>Net Loan Growth (last 4 qtrs)</v>
      </c>
      <c r="C1789">
        <v>21</v>
      </c>
      <c r="D1789" s="22">
        <v>40359</v>
      </c>
      <c r="E1789">
        <v>-8.0399999999999991</v>
      </c>
      <c r="F1789">
        <v>-1.335</v>
      </c>
      <c r="G1789">
        <v>2.5874999999999999</v>
      </c>
      <c r="H1789">
        <v>-1.1851219512195099</v>
      </c>
      <c r="I1789">
        <v>-6.3775000000000004</v>
      </c>
      <c r="J1789">
        <v>-0.215</v>
      </c>
      <c r="K1789">
        <v>5.88</v>
      </c>
      <c r="L1789">
        <v>0.23950581395348799</v>
      </c>
      <c r="M1789">
        <v>-6.05</v>
      </c>
      <c r="N1789">
        <v>0.39</v>
      </c>
      <c r="O1789">
        <v>7.29</v>
      </c>
      <c r="P1789">
        <v>2.4789669485011498</v>
      </c>
      <c r="Q1789">
        <v>-3.32</v>
      </c>
      <c r="R1789">
        <v>-0.54</v>
      </c>
      <c r="S1789">
        <v>2.69</v>
      </c>
      <c r="T1789">
        <v>0.64476190476190498</v>
      </c>
      <c r="U1789">
        <v>-8</v>
      </c>
      <c r="V1789">
        <v>-1.44</v>
      </c>
      <c r="W1789">
        <v>4.7050000000000001</v>
      </c>
      <c r="X1789">
        <v>-1.04023872679045</v>
      </c>
      <c r="Y1789">
        <v>-9.9725000000000001</v>
      </c>
      <c r="Z1789">
        <v>-1.56</v>
      </c>
      <c r="AA1789">
        <v>3.7974999999999999</v>
      </c>
      <c r="AB1789">
        <v>-1.2147142857142901</v>
      </c>
      <c r="AC1789">
        <v>0.31</v>
      </c>
      <c r="AD1789">
        <v>6.19</v>
      </c>
      <c r="AE1789">
        <v>11.285</v>
      </c>
      <c r="AF1789">
        <v>7.8348888888888899</v>
      </c>
      <c r="AG1789">
        <v>-4.05</v>
      </c>
      <c r="AH1789">
        <v>1.28</v>
      </c>
      <c r="AI1789">
        <v>5.94</v>
      </c>
      <c r="AJ1789">
        <v>1.38240506329114</v>
      </c>
      <c r="AK1789">
        <v>-5.8324999999999996</v>
      </c>
      <c r="AL1789">
        <v>-1.595</v>
      </c>
      <c r="AM1789">
        <v>4.4649999999999999</v>
      </c>
      <c r="AN1789">
        <v>5.1896551724137999E-2</v>
      </c>
      <c r="AO1789">
        <v>-2.23</v>
      </c>
      <c r="AP1789">
        <v>3.52</v>
      </c>
      <c r="AQ1789">
        <v>8.16</v>
      </c>
      <c r="AR1789">
        <v>3.3529721362229101</v>
      </c>
      <c r="AS1789">
        <v>-8.5649999999999995</v>
      </c>
      <c r="AT1789">
        <v>-1.53</v>
      </c>
      <c r="AU1789">
        <v>6.19</v>
      </c>
      <c r="AV1789">
        <v>0.84957692307692301</v>
      </c>
      <c r="AW1789">
        <v>-5.84</v>
      </c>
      <c r="AX1789">
        <v>-1.23</v>
      </c>
      <c r="AY1789">
        <v>3.15</v>
      </c>
      <c r="AZ1789">
        <v>-1.13779874213836</v>
      </c>
      <c r="BA1789">
        <v>-9.1325000000000003</v>
      </c>
      <c r="BB1789">
        <v>-1.325</v>
      </c>
      <c r="BC1789">
        <v>6.3324999999999996</v>
      </c>
      <c r="BD1789">
        <v>-0.30988372093023298</v>
      </c>
      <c r="BE1789">
        <v>-10.725</v>
      </c>
      <c r="BF1789">
        <v>-3.72</v>
      </c>
      <c r="BG1789">
        <v>0.82</v>
      </c>
      <c r="BH1789">
        <v>-3.9469696969696999</v>
      </c>
      <c r="BI1789">
        <v>-12.17</v>
      </c>
      <c r="BJ1789">
        <v>-5.64</v>
      </c>
      <c r="BK1789">
        <v>0.46500000000000002</v>
      </c>
      <c r="BL1789">
        <v>-4.2746666666666702</v>
      </c>
    </row>
    <row r="1790" spans="1:64" x14ac:dyDescent="0.25">
      <c r="A1790" s="15" t="str">
        <f t="shared" si="54"/>
        <v>Banks w/ Loan Growth (last 4 qtrs)--40359</v>
      </c>
      <c r="B1790" s="15" t="str">
        <f t="shared" si="55"/>
        <v>Banks w/ Loan Growth (last 4 qtrs)</v>
      </c>
      <c r="C1790">
        <v>22</v>
      </c>
      <c r="D1790" s="22">
        <v>40359</v>
      </c>
      <c r="F1790">
        <v>41.463414634146297</v>
      </c>
      <c r="J1790">
        <v>49.572649572649603</v>
      </c>
      <c r="N1790">
        <v>51.5205992509363</v>
      </c>
      <c r="R1790">
        <v>47.619047619047599</v>
      </c>
      <c r="V1790">
        <v>43.6031331592689</v>
      </c>
      <c r="Z1790">
        <v>40</v>
      </c>
      <c r="AD1790">
        <v>76.6666666666667</v>
      </c>
      <c r="AH1790">
        <v>59.493670886075897</v>
      </c>
      <c r="AI1790"/>
      <c r="AK1790"/>
      <c r="AL1790">
        <v>46.551724137930997</v>
      </c>
      <c r="AP1790">
        <v>68.085106382978694</v>
      </c>
      <c r="AT1790">
        <v>44.318181818181799</v>
      </c>
      <c r="AX1790">
        <v>44.099378881987597</v>
      </c>
      <c r="BB1790">
        <v>39.534883720930203</v>
      </c>
      <c r="BF1790">
        <v>30.303030303030301</v>
      </c>
      <c r="BJ1790">
        <v>26.1682242990654</v>
      </c>
    </row>
    <row r="1791" spans="1:64" x14ac:dyDescent="0.25">
      <c r="A1791" s="15" t="str">
        <f t="shared" si="54"/>
        <v>Equity / Assets--40451</v>
      </c>
      <c r="B1791" s="15" t="str">
        <f t="shared" si="55"/>
        <v>Equity / Assets</v>
      </c>
      <c r="C1791">
        <v>1</v>
      </c>
      <c r="D1791" s="22">
        <v>40451</v>
      </c>
      <c r="E1791">
        <v>9.1876381427665894</v>
      </c>
      <c r="F1791">
        <v>10.482023273424501</v>
      </c>
      <c r="G1791">
        <v>12.408708933882799</v>
      </c>
      <c r="H1791">
        <v>11.049722974894401</v>
      </c>
      <c r="I1791">
        <v>8.8535891304057408</v>
      </c>
      <c r="J1791">
        <v>10.1600722541426</v>
      </c>
      <c r="K1791">
        <v>12.0685052061188</v>
      </c>
      <c r="L1791">
        <v>10.687482719681601</v>
      </c>
      <c r="M1791">
        <v>8.8255335301822999</v>
      </c>
      <c r="N1791">
        <v>10.1665791250844</v>
      </c>
      <c r="O1791">
        <v>12.2101029930996</v>
      </c>
      <c r="P1791">
        <v>10.823490268195201</v>
      </c>
      <c r="Q1791">
        <v>9.6068258480511197</v>
      </c>
      <c r="R1791">
        <v>10.7921919276698</v>
      </c>
      <c r="S1791">
        <v>12.4485605473243</v>
      </c>
      <c r="T1791">
        <v>11.4770875452966</v>
      </c>
      <c r="U1791">
        <v>8.72076162713938</v>
      </c>
      <c r="V1791">
        <v>10.013678830681201</v>
      </c>
      <c r="W1791">
        <v>12.004228852402401</v>
      </c>
      <c r="X1791">
        <v>10.493142225508601</v>
      </c>
      <c r="Y1791">
        <v>9.4938224615975297</v>
      </c>
      <c r="Z1791">
        <v>10.4038624246441</v>
      </c>
      <c r="AA1791">
        <v>12.392619254959101</v>
      </c>
      <c r="AB1791">
        <v>11.1203671491647</v>
      </c>
      <c r="AC1791">
        <v>8.6392995804851598</v>
      </c>
      <c r="AD1791">
        <v>9.4666530197190895</v>
      </c>
      <c r="AE1791">
        <v>10.796239398734199</v>
      </c>
      <c r="AF1791">
        <v>9.8885077979378693</v>
      </c>
      <c r="AG1791">
        <v>9.5649782726055896</v>
      </c>
      <c r="AH1791">
        <v>11.2033534621721</v>
      </c>
      <c r="AI1791">
        <v>13.605031364858601</v>
      </c>
      <c r="AJ1791">
        <v>12.253793071925701</v>
      </c>
      <c r="AK1791">
        <v>8.8707810813168404</v>
      </c>
      <c r="AL1791">
        <v>10.5396429457036</v>
      </c>
      <c r="AM1791">
        <v>12.5669159440109</v>
      </c>
      <c r="AN1791">
        <v>11.326788184847601</v>
      </c>
      <c r="AO1791">
        <v>8.9741272654922</v>
      </c>
      <c r="AP1791">
        <v>10.425895782251301</v>
      </c>
      <c r="AQ1791">
        <v>12.2587282789095</v>
      </c>
      <c r="AR1791">
        <v>10.9197089971171</v>
      </c>
      <c r="AS1791">
        <v>8.4150113633656094</v>
      </c>
      <c r="AT1791">
        <v>9.5952517396675407</v>
      </c>
      <c r="AU1791">
        <v>11.1845554136163</v>
      </c>
      <c r="AV1791">
        <v>9.99869344377014</v>
      </c>
      <c r="AW1791">
        <v>8.7957070315098598</v>
      </c>
      <c r="AX1791">
        <v>10.425911523857501</v>
      </c>
      <c r="AY1791">
        <v>12.6062236351409</v>
      </c>
      <c r="AZ1791">
        <v>10.880171861015199</v>
      </c>
      <c r="BA1791">
        <v>9.0740339556117497</v>
      </c>
      <c r="BB1791">
        <v>9.8914719593829599</v>
      </c>
      <c r="BC1791">
        <v>11.459691494991599</v>
      </c>
      <c r="BD1791">
        <v>10.496190908220401</v>
      </c>
      <c r="BE1791">
        <v>9.6504436676525902</v>
      </c>
      <c r="BF1791">
        <v>10.776844941956901</v>
      </c>
      <c r="BG1791">
        <v>12.2393178237093</v>
      </c>
      <c r="BH1791">
        <v>12.245525207371401</v>
      </c>
      <c r="BI1791">
        <v>8.0907624265159601</v>
      </c>
      <c r="BJ1791">
        <v>9.5959520342113205</v>
      </c>
      <c r="BK1791">
        <v>10.792439971574201</v>
      </c>
      <c r="BL1791">
        <v>9.8046158976639806</v>
      </c>
    </row>
    <row r="1792" spans="1:64" x14ac:dyDescent="0.25">
      <c r="A1792" s="15" t="str">
        <f t="shared" si="54"/>
        <v>Total Risk Based Capital Ratio--40451</v>
      </c>
      <c r="B1792" s="15" t="str">
        <f t="shared" si="55"/>
        <v>Total Risk Based Capital Ratio</v>
      </c>
      <c r="C1792">
        <v>2</v>
      </c>
      <c r="D1792" s="22">
        <v>40451</v>
      </c>
      <c r="E1792">
        <v>13.44</v>
      </c>
      <c r="F1792">
        <v>15.45</v>
      </c>
      <c r="G1792">
        <v>17.55</v>
      </c>
      <c r="H1792">
        <v>16.3858536585366</v>
      </c>
      <c r="I1792">
        <v>12.3</v>
      </c>
      <c r="J1792">
        <v>14.24</v>
      </c>
      <c r="K1792">
        <v>17.72</v>
      </c>
      <c r="L1792">
        <v>15.8242212518195</v>
      </c>
      <c r="M1792">
        <v>12.75</v>
      </c>
      <c r="N1792">
        <v>14.84</v>
      </c>
      <c r="O1792">
        <v>18.64</v>
      </c>
      <c r="P1792">
        <v>16.72312683002</v>
      </c>
      <c r="Q1792">
        <v>13.63</v>
      </c>
      <c r="R1792">
        <v>17.190000000000001</v>
      </c>
      <c r="S1792">
        <v>19.190000000000001</v>
      </c>
      <c r="T1792">
        <v>18.796666666666699</v>
      </c>
      <c r="U1792">
        <v>12.06</v>
      </c>
      <c r="V1792">
        <v>13.984999999999999</v>
      </c>
      <c r="W1792">
        <v>17.552499999999998</v>
      </c>
      <c r="X1792">
        <v>15.5060638297872</v>
      </c>
      <c r="Y1792">
        <v>13.785</v>
      </c>
      <c r="Z1792">
        <v>15.324999999999999</v>
      </c>
      <c r="AA1792">
        <v>17.190000000000001</v>
      </c>
      <c r="AB1792">
        <v>16.333142857142899</v>
      </c>
      <c r="AC1792">
        <v>11.914999999999999</v>
      </c>
      <c r="AD1792">
        <v>12.82</v>
      </c>
      <c r="AE1792">
        <v>16.149999999999999</v>
      </c>
      <c r="AF1792">
        <v>14.7313333333333</v>
      </c>
      <c r="AG1792">
        <v>12.91</v>
      </c>
      <c r="AH1792">
        <v>15.41</v>
      </c>
      <c r="AI1792">
        <v>19.385000000000002</v>
      </c>
      <c r="AJ1792">
        <v>18.356329113924101</v>
      </c>
      <c r="AK1792">
        <v>13.045</v>
      </c>
      <c r="AL1792">
        <v>14.725</v>
      </c>
      <c r="AM1792">
        <v>17.684999999999999</v>
      </c>
      <c r="AN1792">
        <v>77.589655172413799</v>
      </c>
      <c r="AO1792">
        <v>12.29</v>
      </c>
      <c r="AP1792">
        <v>14.41</v>
      </c>
      <c r="AQ1792">
        <v>18.05</v>
      </c>
      <c r="AR1792">
        <v>16.180123076923099</v>
      </c>
      <c r="AS1792">
        <v>11.42</v>
      </c>
      <c r="AT1792">
        <v>12.84</v>
      </c>
      <c r="AU1792">
        <v>15.73</v>
      </c>
      <c r="AV1792">
        <v>14.045495867768601</v>
      </c>
      <c r="AW1792">
        <v>13.27</v>
      </c>
      <c r="AX1792">
        <v>15.79</v>
      </c>
      <c r="AY1792">
        <v>19.190000000000001</v>
      </c>
      <c r="AZ1792">
        <v>17.507484276729599</v>
      </c>
      <c r="BA1792">
        <v>12.192500000000001</v>
      </c>
      <c r="BB1792">
        <v>13.935</v>
      </c>
      <c r="BC1792">
        <v>16.795000000000002</v>
      </c>
      <c r="BD1792">
        <v>15.2361842105263</v>
      </c>
      <c r="BE1792">
        <v>13.84</v>
      </c>
      <c r="BF1792">
        <v>15.42</v>
      </c>
      <c r="BG1792">
        <v>19.07</v>
      </c>
      <c r="BH1792">
        <v>18.410136986301399</v>
      </c>
      <c r="BI1792">
        <v>11.115</v>
      </c>
      <c r="BJ1792">
        <v>13.18</v>
      </c>
      <c r="BK1792">
        <v>16.14</v>
      </c>
      <c r="BL1792">
        <v>14.3366346153846</v>
      </c>
    </row>
    <row r="1793" spans="1:64" x14ac:dyDescent="0.25">
      <c r="A1793" s="15" t="str">
        <f t="shared" si="54"/>
        <v>Tier 1 Leverage Ratio--40451</v>
      </c>
      <c r="B1793" s="15" t="str">
        <f t="shared" si="55"/>
        <v>Tier 1 Leverage Ratio</v>
      </c>
      <c r="C1793">
        <v>3</v>
      </c>
      <c r="D1793" s="22">
        <v>40451</v>
      </c>
      <c r="E1793">
        <v>8.83</v>
      </c>
      <c r="F1793">
        <v>9.58</v>
      </c>
      <c r="G1793">
        <v>11.295</v>
      </c>
      <c r="H1793">
        <v>10.321829268292699</v>
      </c>
      <c r="I1793">
        <v>8.3699999999999992</v>
      </c>
      <c r="J1793">
        <v>9.4600000000000009</v>
      </c>
      <c r="K1793">
        <v>11.18</v>
      </c>
      <c r="L1793">
        <v>10.022401746724899</v>
      </c>
      <c r="M1793">
        <v>8.32</v>
      </c>
      <c r="N1793">
        <v>9.4600000000000009</v>
      </c>
      <c r="O1793">
        <v>11.3</v>
      </c>
      <c r="P1793">
        <v>10.131038680844499</v>
      </c>
      <c r="Q1793">
        <v>9.17</v>
      </c>
      <c r="R1793">
        <v>10.210000000000001</v>
      </c>
      <c r="S1793">
        <v>11.92</v>
      </c>
      <c r="T1793">
        <v>10.985238095238101</v>
      </c>
      <c r="U1793">
        <v>8.2324999999999999</v>
      </c>
      <c r="V1793">
        <v>9.3000000000000007</v>
      </c>
      <c r="W1793">
        <v>11.015000000000001</v>
      </c>
      <c r="X1793">
        <v>9.8297340425531896</v>
      </c>
      <c r="Y1793">
        <v>8.91</v>
      </c>
      <c r="Z1793">
        <v>9.8249999999999993</v>
      </c>
      <c r="AA1793">
        <v>11.1975</v>
      </c>
      <c r="AB1793">
        <v>10.4791428571429</v>
      </c>
      <c r="AC1793">
        <v>8.1150000000000002</v>
      </c>
      <c r="AD1793">
        <v>8.73</v>
      </c>
      <c r="AE1793">
        <v>10.085000000000001</v>
      </c>
      <c r="AF1793">
        <v>9.26588888888889</v>
      </c>
      <c r="AG1793">
        <v>9.3249999999999993</v>
      </c>
      <c r="AH1793">
        <v>10.54</v>
      </c>
      <c r="AI1793">
        <v>12.13</v>
      </c>
      <c r="AJ1793">
        <v>11.6083544303797</v>
      </c>
      <c r="AK1793">
        <v>8.4224999999999994</v>
      </c>
      <c r="AL1793">
        <v>9.32</v>
      </c>
      <c r="AM1793">
        <v>11.672499999999999</v>
      </c>
      <c r="AN1793">
        <v>10.570344827586201</v>
      </c>
      <c r="AO1793">
        <v>8.4700000000000006</v>
      </c>
      <c r="AP1793">
        <v>9.68</v>
      </c>
      <c r="AQ1793">
        <v>11.414999999999999</v>
      </c>
      <c r="AR1793">
        <v>10.270923076923101</v>
      </c>
      <c r="AS1793">
        <v>7.8849999999999998</v>
      </c>
      <c r="AT1793">
        <v>8.81</v>
      </c>
      <c r="AU1793">
        <v>10.3325</v>
      </c>
      <c r="AV1793">
        <v>9.2762396694214893</v>
      </c>
      <c r="AW1793">
        <v>8.3699999999999992</v>
      </c>
      <c r="AX1793">
        <v>9.58</v>
      </c>
      <c r="AY1793">
        <v>11.75</v>
      </c>
      <c r="AZ1793">
        <v>10.274905660377399</v>
      </c>
      <c r="BA1793">
        <v>8.5050000000000008</v>
      </c>
      <c r="BB1793">
        <v>9.68</v>
      </c>
      <c r="BC1793">
        <v>10.6325</v>
      </c>
      <c r="BD1793">
        <v>10.0701315789474</v>
      </c>
      <c r="BE1793">
        <v>8.94</v>
      </c>
      <c r="BF1793">
        <v>10.09</v>
      </c>
      <c r="BG1793">
        <v>11.79</v>
      </c>
      <c r="BH1793">
        <v>11.641917808219199</v>
      </c>
      <c r="BI1793">
        <v>7.5774999999999997</v>
      </c>
      <c r="BJ1793">
        <v>8.8450000000000006</v>
      </c>
      <c r="BK1793">
        <v>10.335000000000001</v>
      </c>
      <c r="BL1793">
        <v>9.1984615384615402</v>
      </c>
    </row>
    <row r="1794" spans="1:64" x14ac:dyDescent="0.25">
      <c r="A1794" s="15" t="str">
        <f t="shared" si="54"/>
        <v>ALLL / Nonaccrual Loans--40451</v>
      </c>
      <c r="B1794" s="15" t="str">
        <f t="shared" si="55"/>
        <v>ALLL / Nonaccrual Loans</v>
      </c>
      <c r="C1794">
        <v>4</v>
      </c>
      <c r="D1794" s="22">
        <v>40451</v>
      </c>
      <c r="E1794">
        <v>61.266358882187703</v>
      </c>
      <c r="F1794">
        <v>91.191394442066894</v>
      </c>
      <c r="G1794">
        <v>221.637902963204</v>
      </c>
      <c r="H1794">
        <v>183.62276993628601</v>
      </c>
      <c r="I1794">
        <v>52.036199095022603</v>
      </c>
      <c r="J1794">
        <v>87.012987012986997</v>
      </c>
      <c r="K1794">
        <v>180.60240963855401</v>
      </c>
      <c r="L1794">
        <v>241.67029382648801</v>
      </c>
      <c r="M1794">
        <v>50.155599960690502</v>
      </c>
      <c r="N1794">
        <v>87.036298364579196</v>
      </c>
      <c r="O1794">
        <v>193.73970345963801</v>
      </c>
      <c r="P1794">
        <v>268.62205230651199</v>
      </c>
      <c r="Q1794">
        <v>76.348789734616503</v>
      </c>
      <c r="R1794">
        <v>96.827794561933501</v>
      </c>
      <c r="S1794">
        <v>209.52613580849999</v>
      </c>
      <c r="T1794">
        <v>220.72799547206699</v>
      </c>
      <c r="U1794">
        <v>46.657495412279403</v>
      </c>
      <c r="V1794">
        <v>85.985533453887896</v>
      </c>
      <c r="W1794">
        <v>155.380213311868</v>
      </c>
      <c r="X1794">
        <v>214.30538604345301</v>
      </c>
      <c r="Y1794">
        <v>47.569124423963103</v>
      </c>
      <c r="Z1794">
        <v>66.244414971069006</v>
      </c>
      <c r="AA1794">
        <v>159.926707687103</v>
      </c>
      <c r="AB1794">
        <v>444.25820592778598</v>
      </c>
      <c r="AC1794">
        <v>82.405019178594799</v>
      </c>
      <c r="AD1794">
        <v>183.59330067099799</v>
      </c>
      <c r="AE1794">
        <v>392.99334683622197</v>
      </c>
      <c r="AF1794">
        <v>825.02113421122499</v>
      </c>
      <c r="AG1794">
        <v>60.679611650485398</v>
      </c>
      <c r="AH1794">
        <v>98.760330578512395</v>
      </c>
      <c r="AI1794">
        <v>301.21580547112501</v>
      </c>
      <c r="AJ1794">
        <v>626.74358460130998</v>
      </c>
      <c r="AK1794">
        <v>40.9112652475484</v>
      </c>
      <c r="AL1794">
        <v>66.161387631975899</v>
      </c>
      <c r="AM1794">
        <v>85.613079019073595</v>
      </c>
      <c r="AN1794">
        <v>137.967339605516</v>
      </c>
      <c r="AO1794">
        <v>67.087944671641907</v>
      </c>
      <c r="AP1794">
        <v>123.706004140787</v>
      </c>
      <c r="AQ1794">
        <v>281.10977564102598</v>
      </c>
      <c r="AR1794">
        <v>418.64121904839999</v>
      </c>
      <c r="AS1794">
        <v>44.300673362246101</v>
      </c>
      <c r="AT1794">
        <v>74.250491987629999</v>
      </c>
      <c r="AU1794">
        <v>152.28545221060401</v>
      </c>
      <c r="AV1794">
        <v>294.24594156476701</v>
      </c>
      <c r="AW1794">
        <v>50.940284163225002</v>
      </c>
      <c r="AX1794">
        <v>83.187165459156006</v>
      </c>
      <c r="AY1794">
        <v>136.89093615511601</v>
      </c>
      <c r="AZ1794">
        <v>151.492226332017</v>
      </c>
      <c r="BA1794">
        <v>51.537702202054298</v>
      </c>
      <c r="BB1794">
        <v>86.536044607691295</v>
      </c>
      <c r="BC1794">
        <v>183.40611353711799</v>
      </c>
      <c r="BD1794">
        <v>320.749212406563</v>
      </c>
      <c r="BE1794">
        <v>57.134121483897303</v>
      </c>
      <c r="BF1794">
        <v>80.328798185940997</v>
      </c>
      <c r="BG1794">
        <v>132.34669095324799</v>
      </c>
      <c r="BH1794">
        <v>466.21923854985101</v>
      </c>
      <c r="BI1794">
        <v>37.814782925709601</v>
      </c>
      <c r="BJ1794">
        <v>54.582561482131702</v>
      </c>
      <c r="BK1794">
        <v>96.869501922577498</v>
      </c>
      <c r="BL1794">
        <v>114.52861751543</v>
      </c>
    </row>
    <row r="1795" spans="1:64" x14ac:dyDescent="0.25">
      <c r="A1795" s="15" t="str">
        <f t="shared" ref="A1795:A1858" si="56">B1795&amp;"--"&amp;D1795</f>
        <v>[NCL + OREO] / [Total Loans + OREO]--40451</v>
      </c>
      <c r="B1795" s="15" t="str">
        <f t="shared" ref="B1795:B1858" si="57">VLOOKUP(C1795,labels,2,FALSE)</f>
        <v>[NCL + OREO] / [Total Loans + OREO]</v>
      </c>
      <c r="C1795">
        <v>5</v>
      </c>
      <c r="D1795" s="22">
        <v>40451</v>
      </c>
      <c r="E1795">
        <v>1.40179258317778</v>
      </c>
      <c r="F1795">
        <v>3.1845432468561499</v>
      </c>
      <c r="G1795">
        <v>5.98989010856973</v>
      </c>
      <c r="H1795">
        <v>4.1553227613530002</v>
      </c>
      <c r="I1795">
        <v>1.37848443153442</v>
      </c>
      <c r="J1795">
        <v>3.16823873533375</v>
      </c>
      <c r="K1795">
        <v>5.8503608051652103</v>
      </c>
      <c r="L1795">
        <v>4.1818688227014196</v>
      </c>
      <c r="M1795">
        <v>1.1013378311992099</v>
      </c>
      <c r="N1795">
        <v>2.7204940426215898</v>
      </c>
      <c r="O1795">
        <v>5.5341786340941796</v>
      </c>
      <c r="P1795">
        <v>4.1287531578739403</v>
      </c>
      <c r="Q1795">
        <v>2.37363387978142</v>
      </c>
      <c r="R1795">
        <v>2.9846922436431198</v>
      </c>
      <c r="S1795">
        <v>4.7490972851687303</v>
      </c>
      <c r="T1795">
        <v>3.8393086294857</v>
      </c>
      <c r="U1795">
        <v>1.77684655708893</v>
      </c>
      <c r="V1795">
        <v>3.8985051990816602</v>
      </c>
      <c r="W1795">
        <v>6.67432572055628</v>
      </c>
      <c r="X1795">
        <v>4.9059578009191203</v>
      </c>
      <c r="Y1795">
        <v>1.9837119520417901</v>
      </c>
      <c r="Z1795">
        <v>3.9788138142797602</v>
      </c>
      <c r="AA1795">
        <v>7.49006795616787</v>
      </c>
      <c r="AB1795">
        <v>5.5284165710565798</v>
      </c>
      <c r="AC1795">
        <v>0.48348975466183802</v>
      </c>
      <c r="AD1795">
        <v>1.39447467608912</v>
      </c>
      <c r="AE1795">
        <v>2.7535620067370901</v>
      </c>
      <c r="AF1795">
        <v>2.0125749570648002</v>
      </c>
      <c r="AG1795">
        <v>0.35613005026127997</v>
      </c>
      <c r="AH1795">
        <v>1.7437733403290001</v>
      </c>
      <c r="AI1795">
        <v>3.2468796355729399</v>
      </c>
      <c r="AJ1795">
        <v>2.2764060492743301</v>
      </c>
      <c r="AK1795">
        <v>2.3767959880021601</v>
      </c>
      <c r="AL1795">
        <v>4.5509287063519901</v>
      </c>
      <c r="AM1795">
        <v>6.32211233568336</v>
      </c>
      <c r="AN1795">
        <v>4.8159638445389898</v>
      </c>
      <c r="AO1795">
        <v>0.67491801788447003</v>
      </c>
      <c r="AP1795">
        <v>2.0005572582892199</v>
      </c>
      <c r="AQ1795">
        <v>3.9005377665042702</v>
      </c>
      <c r="AR1795">
        <v>2.5774340139620899</v>
      </c>
      <c r="AS1795">
        <v>1.63590400844954</v>
      </c>
      <c r="AT1795">
        <v>4.1119817620263204</v>
      </c>
      <c r="AU1795">
        <v>7.7905965029571496</v>
      </c>
      <c r="AV1795">
        <v>5.4638374720940304</v>
      </c>
      <c r="AW1795">
        <v>1.7437733403290001</v>
      </c>
      <c r="AX1795">
        <v>3.5735694527700899</v>
      </c>
      <c r="AY1795">
        <v>5.8285348119009299</v>
      </c>
      <c r="AZ1795">
        <v>4.1143415027518504</v>
      </c>
      <c r="BA1795">
        <v>1.47373543292063</v>
      </c>
      <c r="BB1795">
        <v>3.6004759897429501</v>
      </c>
      <c r="BC1795">
        <v>6.08553911123908</v>
      </c>
      <c r="BD1795">
        <v>4.58389603393318</v>
      </c>
      <c r="BE1795">
        <v>2.2491083769901499</v>
      </c>
      <c r="BF1795">
        <v>4.11349111867756</v>
      </c>
      <c r="BG1795">
        <v>7.1628059799572901</v>
      </c>
      <c r="BH1795">
        <v>5.2361905333414196</v>
      </c>
      <c r="BI1795">
        <v>4.1473232867857099</v>
      </c>
      <c r="BJ1795">
        <v>6.6887649789388997</v>
      </c>
      <c r="BK1795">
        <v>11.7862830949024</v>
      </c>
      <c r="BL1795">
        <v>8.1168826272328705</v>
      </c>
    </row>
    <row r="1796" spans="1:64" x14ac:dyDescent="0.25">
      <c r="A1796" s="15" t="str">
        <f t="shared" si="56"/>
        <v>[Noncurrent + Delinquent Loans] / [Capital + ALLL]--40451</v>
      </c>
      <c r="B1796" s="15" t="str">
        <f t="shared" si="57"/>
        <v>[Noncurrent + Delinquent Loans] / [Capital + ALLL]</v>
      </c>
      <c r="C1796">
        <v>6</v>
      </c>
      <c r="D1796" s="22">
        <v>40451</v>
      </c>
      <c r="E1796">
        <v>7.4824452487536002</v>
      </c>
      <c r="F1796">
        <v>19.131281080053601</v>
      </c>
      <c r="G1796">
        <v>27.339524493155299</v>
      </c>
      <c r="H1796">
        <v>20.279261127249399</v>
      </c>
      <c r="I1796">
        <v>7.8905687544996397</v>
      </c>
      <c r="J1796">
        <v>18.3036865171436</v>
      </c>
      <c r="K1796">
        <v>31.349927002100902</v>
      </c>
      <c r="L1796">
        <v>22.360830979151899</v>
      </c>
      <c r="M1796">
        <v>7.6677067082683301</v>
      </c>
      <c r="N1796">
        <v>17.1428571428571</v>
      </c>
      <c r="O1796">
        <v>32.274550890552703</v>
      </c>
      <c r="P1796">
        <v>25.303286344431701</v>
      </c>
      <c r="Q1796">
        <v>11.8166526492851</v>
      </c>
      <c r="R1796">
        <v>21.317157712305001</v>
      </c>
      <c r="S1796">
        <v>23.937213865271399</v>
      </c>
      <c r="T1796">
        <v>19.567971096089099</v>
      </c>
      <c r="U1796">
        <v>10.050773072394501</v>
      </c>
      <c r="V1796">
        <v>19.4913698063332</v>
      </c>
      <c r="W1796">
        <v>35.463973354882597</v>
      </c>
      <c r="X1796">
        <v>24.876009441731401</v>
      </c>
      <c r="Y1796">
        <v>8.8788161445694893</v>
      </c>
      <c r="Z1796">
        <v>22.8477844747318</v>
      </c>
      <c r="AA1796">
        <v>36.0989757859302</v>
      </c>
      <c r="AB1796">
        <v>28.881011348521099</v>
      </c>
      <c r="AC1796">
        <v>4.0885523924547904</v>
      </c>
      <c r="AD1796">
        <v>9.4289134026757608</v>
      </c>
      <c r="AE1796">
        <v>19.499553636967999</v>
      </c>
      <c r="AF1796">
        <v>14.538225706673799</v>
      </c>
      <c r="AG1796">
        <v>3.43312499766804</v>
      </c>
      <c r="AH1796">
        <v>9.3063785291042205</v>
      </c>
      <c r="AI1796">
        <v>20.0591313430741</v>
      </c>
      <c r="AJ1796">
        <v>12.5234423653199</v>
      </c>
      <c r="AK1796">
        <v>17.702254838316499</v>
      </c>
      <c r="AL1796">
        <v>27.096502579645499</v>
      </c>
      <c r="AM1796">
        <v>38.053027426052701</v>
      </c>
      <c r="AN1796">
        <v>29.034121976098199</v>
      </c>
      <c r="AO1796">
        <v>4.5172334635605704</v>
      </c>
      <c r="AP1796">
        <v>11.935548040580899</v>
      </c>
      <c r="AQ1796">
        <v>23.209649264409599</v>
      </c>
      <c r="AR1796">
        <v>15.2835887645948</v>
      </c>
      <c r="AS1796">
        <v>10.3742173603632</v>
      </c>
      <c r="AT1796">
        <v>23.951488142047001</v>
      </c>
      <c r="AU1796">
        <v>42.741465728260799</v>
      </c>
      <c r="AV1796">
        <v>29.824021338426601</v>
      </c>
      <c r="AW1796">
        <v>11.8639139284676</v>
      </c>
      <c r="AX1796">
        <v>21.456881235478999</v>
      </c>
      <c r="AY1796">
        <v>35.1826546415232</v>
      </c>
      <c r="AZ1796">
        <v>24.1864951496058</v>
      </c>
      <c r="BA1796">
        <v>7.7886784387228296</v>
      </c>
      <c r="BB1796">
        <v>19.702351219774499</v>
      </c>
      <c r="BC1796">
        <v>33.228514814253003</v>
      </c>
      <c r="BD1796">
        <v>23.848739659729802</v>
      </c>
      <c r="BE1796">
        <v>10.926839328372299</v>
      </c>
      <c r="BF1796">
        <v>17.205277172597398</v>
      </c>
      <c r="BG1796">
        <v>30.307012304384202</v>
      </c>
      <c r="BH1796">
        <v>22.6463153763432</v>
      </c>
      <c r="BI1796">
        <v>17.102936931059801</v>
      </c>
      <c r="BJ1796">
        <v>31.4397591699807</v>
      </c>
      <c r="BK1796">
        <v>53.438310403434897</v>
      </c>
      <c r="BL1796">
        <v>36.554884496596202</v>
      </c>
    </row>
    <row r="1797" spans="1:64" x14ac:dyDescent="0.25">
      <c r="A1797" s="15" t="str">
        <f t="shared" si="56"/>
        <v xml:space="preserve">  Ag [NCL+DQ] / [Capital + ALLL]--40451</v>
      </c>
      <c r="B1797" s="15" t="str">
        <f t="shared" si="57"/>
        <v xml:space="preserve">  Ag [NCL+DQ] / [Capital + ALLL]</v>
      </c>
      <c r="C1797">
        <v>7</v>
      </c>
      <c r="D1797" s="22">
        <v>40451</v>
      </c>
      <c r="E1797">
        <v>0</v>
      </c>
      <c r="F1797">
        <v>0.116117731215343</v>
      </c>
      <c r="G1797">
        <v>2.0989309064413302</v>
      </c>
      <c r="H1797">
        <v>2.4225349792344701</v>
      </c>
      <c r="I1797">
        <v>0</v>
      </c>
      <c r="J1797">
        <v>0</v>
      </c>
      <c r="K1797">
        <v>2.2329246935201401</v>
      </c>
      <c r="L1797">
        <v>1.8655136699403001</v>
      </c>
      <c r="M1797">
        <v>0</v>
      </c>
      <c r="N1797">
        <v>0</v>
      </c>
      <c r="O1797">
        <v>0.77008721469660402</v>
      </c>
      <c r="P1797">
        <v>1.05051177167708</v>
      </c>
      <c r="Q1797">
        <v>0</v>
      </c>
      <c r="R1797">
        <v>0</v>
      </c>
      <c r="S1797">
        <v>0</v>
      </c>
      <c r="T1797">
        <v>8.9021828152262908E-3</v>
      </c>
      <c r="U1797">
        <v>0</v>
      </c>
      <c r="V1797">
        <v>0</v>
      </c>
      <c r="W1797">
        <v>1.5287333481997001</v>
      </c>
      <c r="X1797">
        <v>1.5836166483157299</v>
      </c>
      <c r="Y1797">
        <v>0</v>
      </c>
      <c r="Z1797">
        <v>0.12320101264288499</v>
      </c>
      <c r="AA1797">
        <v>2.99150044406016</v>
      </c>
      <c r="AB1797">
        <v>3.1447858882173998</v>
      </c>
      <c r="AC1797">
        <v>0</v>
      </c>
      <c r="AD1797">
        <v>0.50658436876191504</v>
      </c>
      <c r="AE1797">
        <v>3.9545228053821999</v>
      </c>
      <c r="AF1797">
        <v>2.7555823910503001</v>
      </c>
      <c r="AG1797">
        <v>0</v>
      </c>
      <c r="AH1797">
        <v>0.44666469220708799</v>
      </c>
      <c r="AI1797">
        <v>3.7138943325293599</v>
      </c>
      <c r="AJ1797">
        <v>2.52646552903555</v>
      </c>
      <c r="AK1797">
        <v>0</v>
      </c>
      <c r="AL1797">
        <v>0.13234865539153201</v>
      </c>
      <c r="AM1797">
        <v>2.0786467408797402</v>
      </c>
      <c r="AN1797">
        <v>1.8703374266174799</v>
      </c>
      <c r="AO1797">
        <v>0</v>
      </c>
      <c r="AP1797">
        <v>0.64862602873483099</v>
      </c>
      <c r="AQ1797">
        <v>4.7130322167069503</v>
      </c>
      <c r="AR1797">
        <v>3.0818760518369501</v>
      </c>
      <c r="AS1797">
        <v>0</v>
      </c>
      <c r="AT1797">
        <v>0</v>
      </c>
      <c r="AU1797">
        <v>1.13422367420943</v>
      </c>
      <c r="AV1797">
        <v>1.4017915582334199</v>
      </c>
      <c r="AW1797">
        <v>0</v>
      </c>
      <c r="AX1797">
        <v>0</v>
      </c>
      <c r="AY1797">
        <v>0.38064165307232201</v>
      </c>
      <c r="AZ1797">
        <v>0.90102464424694495</v>
      </c>
      <c r="BA1797">
        <v>0</v>
      </c>
      <c r="BB1797">
        <v>0</v>
      </c>
      <c r="BC1797">
        <v>0.45187274005640099</v>
      </c>
      <c r="BD1797">
        <v>1.1375490439493301</v>
      </c>
      <c r="BE1797">
        <v>0</v>
      </c>
      <c r="BF1797">
        <v>0</v>
      </c>
      <c r="BG1797">
        <v>1.0633012024247199</v>
      </c>
      <c r="BH1797">
        <v>1.09870977452398</v>
      </c>
      <c r="BI1797">
        <v>0</v>
      </c>
      <c r="BJ1797">
        <v>0</v>
      </c>
      <c r="BK1797">
        <v>0</v>
      </c>
      <c r="BL1797">
        <v>0.79128555072764395</v>
      </c>
    </row>
    <row r="1798" spans="1:64" x14ac:dyDescent="0.25">
      <c r="A1798" s="15" t="str">
        <f t="shared" si="56"/>
        <v xml:space="preserve">  CLD [NCL+DQ] / [Capital + ALLL]--40451</v>
      </c>
      <c r="B1798" s="15" t="str">
        <f t="shared" si="57"/>
        <v xml:space="preserve">  CLD [NCL+DQ] / [Capital + ALLL]</v>
      </c>
      <c r="C1798">
        <v>8</v>
      </c>
      <c r="D1798" s="22">
        <v>40451</v>
      </c>
      <c r="E1798">
        <v>0</v>
      </c>
      <c r="F1798">
        <v>0.25774852463854298</v>
      </c>
      <c r="G1798">
        <v>6.7495888545527798</v>
      </c>
      <c r="H1798">
        <v>4.1931034694959903</v>
      </c>
      <c r="I1798">
        <v>0</v>
      </c>
      <c r="J1798">
        <v>0</v>
      </c>
      <c r="K1798">
        <v>5.4340155257586504</v>
      </c>
      <c r="L1798">
        <v>3.7794059107741198</v>
      </c>
      <c r="M1798">
        <v>0</v>
      </c>
      <c r="N1798">
        <v>0.45218556355719303</v>
      </c>
      <c r="O1798">
        <v>6.4467952706907301</v>
      </c>
      <c r="P1798">
        <v>5.6379652423326796</v>
      </c>
      <c r="Q1798">
        <v>0</v>
      </c>
      <c r="R1798">
        <v>0</v>
      </c>
      <c r="S1798">
        <v>0.21038644668364501</v>
      </c>
      <c r="T1798">
        <v>0.432956005690318</v>
      </c>
      <c r="U1798">
        <v>0</v>
      </c>
      <c r="V1798">
        <v>0.46812531425824999</v>
      </c>
      <c r="W1798">
        <v>6.1664845064589002</v>
      </c>
      <c r="X1798">
        <v>4.0995005845897596</v>
      </c>
      <c r="Y1798">
        <v>0</v>
      </c>
      <c r="Z1798">
        <v>3.4370445769473701</v>
      </c>
      <c r="AA1798">
        <v>10.715590125488299</v>
      </c>
      <c r="AB1798">
        <v>7.7108072195643498</v>
      </c>
      <c r="AC1798">
        <v>0</v>
      </c>
      <c r="AD1798">
        <v>0</v>
      </c>
      <c r="AE1798">
        <v>2.1541460207442298</v>
      </c>
      <c r="AF1798">
        <v>3.4052967156643201</v>
      </c>
      <c r="AG1798">
        <v>0</v>
      </c>
      <c r="AH1798">
        <v>0</v>
      </c>
      <c r="AI1798">
        <v>0.25727731195932502</v>
      </c>
      <c r="AJ1798">
        <v>2.0117027697459502</v>
      </c>
      <c r="AK1798">
        <v>0</v>
      </c>
      <c r="AL1798">
        <v>1.3116087322613601</v>
      </c>
      <c r="AM1798">
        <v>5.3620234980288304</v>
      </c>
      <c r="AN1798">
        <v>4.1635136835050197</v>
      </c>
      <c r="AO1798">
        <v>0</v>
      </c>
      <c r="AP1798">
        <v>0</v>
      </c>
      <c r="AQ1798">
        <v>1.87509292198796</v>
      </c>
      <c r="AR1798">
        <v>1.82969453660548</v>
      </c>
      <c r="AS1798">
        <v>0</v>
      </c>
      <c r="AT1798">
        <v>2.20264446150947</v>
      </c>
      <c r="AU1798">
        <v>8.5753792992481408</v>
      </c>
      <c r="AV1798">
        <v>7.1143173371441204</v>
      </c>
      <c r="AW1798">
        <v>0</v>
      </c>
      <c r="AX1798">
        <v>0.18621973929236499</v>
      </c>
      <c r="AY1798">
        <v>2.6054250303639801</v>
      </c>
      <c r="AZ1798">
        <v>2.41464833319524</v>
      </c>
      <c r="BA1798">
        <v>0</v>
      </c>
      <c r="BB1798">
        <v>0</v>
      </c>
      <c r="BC1798">
        <v>4.4247750024327202</v>
      </c>
      <c r="BD1798">
        <v>3.3093535642793701</v>
      </c>
      <c r="BE1798">
        <v>0</v>
      </c>
      <c r="BF1798">
        <v>1.4348845114772899</v>
      </c>
      <c r="BG1798">
        <v>8.03421670580342</v>
      </c>
      <c r="BH1798">
        <v>4.46345730560187</v>
      </c>
      <c r="BI1798">
        <v>0</v>
      </c>
      <c r="BJ1798">
        <v>3.53076290552954</v>
      </c>
      <c r="BK1798">
        <v>11.5271841287736</v>
      </c>
      <c r="BL1798">
        <v>8.4185356601425703</v>
      </c>
    </row>
    <row r="1799" spans="1:64" x14ac:dyDescent="0.25">
      <c r="A1799" s="15" t="str">
        <f t="shared" si="56"/>
        <v xml:space="preserve">  CRE [NCL+DQ] / [Capital + ALLL]--40451</v>
      </c>
      <c r="B1799" s="15" t="str">
        <f t="shared" si="57"/>
        <v xml:space="preserve">  CRE [NCL+DQ] / [Capital + ALLL]</v>
      </c>
      <c r="C1799">
        <v>9</v>
      </c>
      <c r="D1799" s="22">
        <v>40451</v>
      </c>
      <c r="E1799">
        <v>1.0364977484282201</v>
      </c>
      <c r="F1799">
        <v>4.5614383390085704</v>
      </c>
      <c r="G1799">
        <v>17.530317129724601</v>
      </c>
      <c r="H1799">
        <v>8.9582424056476899</v>
      </c>
      <c r="I1799">
        <v>0.20944402132520901</v>
      </c>
      <c r="J1799">
        <v>5.5390249485008001</v>
      </c>
      <c r="K1799">
        <v>14.7477029994244</v>
      </c>
      <c r="L1799">
        <v>9.8835822909417796</v>
      </c>
      <c r="M1799">
        <v>0.68730729701952697</v>
      </c>
      <c r="N1799">
        <v>5.5603079555175396</v>
      </c>
      <c r="O1799">
        <v>16.850228707229199</v>
      </c>
      <c r="P1799">
        <v>13.3985911989638</v>
      </c>
      <c r="Q1799">
        <v>2.6814911706997999</v>
      </c>
      <c r="R1799">
        <v>6.8998289298612399</v>
      </c>
      <c r="S1799">
        <v>10.105376925155401</v>
      </c>
      <c r="T1799">
        <v>6.5147536767743697</v>
      </c>
      <c r="U1799">
        <v>1.5837882305769799</v>
      </c>
      <c r="V1799">
        <v>7.2620118281426302</v>
      </c>
      <c r="W1799">
        <v>15.967951415725899</v>
      </c>
      <c r="X1799">
        <v>11.3711510078746</v>
      </c>
      <c r="Y1799">
        <v>0.89086236819647702</v>
      </c>
      <c r="Z1799">
        <v>10.354998438532901</v>
      </c>
      <c r="AA1799">
        <v>19.068307516758999</v>
      </c>
      <c r="AB1799">
        <v>14.8296823332137</v>
      </c>
      <c r="AC1799">
        <v>0</v>
      </c>
      <c r="AD1799">
        <v>1.94641799113767</v>
      </c>
      <c r="AE1799">
        <v>7.4528152221987201</v>
      </c>
      <c r="AF1799">
        <v>6.28420936582443</v>
      </c>
      <c r="AG1799">
        <v>0</v>
      </c>
      <c r="AH1799">
        <v>0.137689322818876</v>
      </c>
      <c r="AI1799">
        <v>6.4392905716992601</v>
      </c>
      <c r="AJ1799">
        <v>4.1570054485535</v>
      </c>
      <c r="AK1799">
        <v>1.9359141714752</v>
      </c>
      <c r="AL1799">
        <v>10.0002172007461</v>
      </c>
      <c r="AM1799">
        <v>21.619051596259499</v>
      </c>
      <c r="AN1799">
        <v>13.2858594690173</v>
      </c>
      <c r="AO1799">
        <v>0</v>
      </c>
      <c r="AP1799">
        <v>2.1574023115024801</v>
      </c>
      <c r="AQ1799">
        <v>8.2513046555082692</v>
      </c>
      <c r="AR1799">
        <v>5.1643242708027097</v>
      </c>
      <c r="AS1799">
        <v>2.4621887883887998</v>
      </c>
      <c r="AT1799">
        <v>10.5831256383414</v>
      </c>
      <c r="AU1799">
        <v>22.798540440612701</v>
      </c>
      <c r="AV1799">
        <v>16.5245065012693</v>
      </c>
      <c r="AW1799">
        <v>0.68853786958282703</v>
      </c>
      <c r="AX1799">
        <v>6.4720442632498498</v>
      </c>
      <c r="AY1799">
        <v>13.6752425707428</v>
      </c>
      <c r="AZ1799">
        <v>8.5740797159768007</v>
      </c>
      <c r="BA1799">
        <v>0</v>
      </c>
      <c r="BB1799">
        <v>3.7784096409238299</v>
      </c>
      <c r="BC1799">
        <v>13.5964103628822</v>
      </c>
      <c r="BD1799">
        <v>9.6540220285762803</v>
      </c>
      <c r="BE1799">
        <v>2.2883061078334399</v>
      </c>
      <c r="BF1799">
        <v>8.8304437261240096</v>
      </c>
      <c r="BG1799">
        <v>18.429857048288699</v>
      </c>
      <c r="BH1799">
        <v>11.058519744002901</v>
      </c>
      <c r="BI1799">
        <v>5.2600979042420004</v>
      </c>
      <c r="BJ1799">
        <v>13.687703916631101</v>
      </c>
      <c r="BK1799">
        <v>27.456630008247199</v>
      </c>
      <c r="BL1799">
        <v>20.411456417350099</v>
      </c>
    </row>
    <row r="1800" spans="1:64" x14ac:dyDescent="0.25">
      <c r="A1800" s="15" t="str">
        <f t="shared" si="56"/>
        <v xml:space="preserve">  Res RE [NCL+DQ] / [Capital + ALLL]--40451</v>
      </c>
      <c r="B1800" s="15" t="str">
        <f t="shared" si="57"/>
        <v xml:space="preserve">  Res RE [NCL+DQ] / [Capital + ALLL]</v>
      </c>
      <c r="C1800">
        <v>10</v>
      </c>
      <c r="D1800" s="22">
        <v>40451</v>
      </c>
      <c r="E1800">
        <v>0.15416129961646299</v>
      </c>
      <c r="F1800">
        <v>1.31950325218819</v>
      </c>
      <c r="G1800">
        <v>6.1448831323195598</v>
      </c>
      <c r="H1800">
        <v>3.9925572937067999</v>
      </c>
      <c r="I1800">
        <v>0.18154779149042999</v>
      </c>
      <c r="J1800">
        <v>1.9718368021143</v>
      </c>
      <c r="K1800">
        <v>6.6365075774711597</v>
      </c>
      <c r="L1800">
        <v>4.1475654241173698</v>
      </c>
      <c r="M1800">
        <v>0.71068567583694098</v>
      </c>
      <c r="N1800">
        <v>3.2211364458921499</v>
      </c>
      <c r="O1800">
        <v>7.7698878254605299</v>
      </c>
      <c r="P1800">
        <v>5.6187186747563498</v>
      </c>
      <c r="Q1800">
        <v>3.3115358819584202</v>
      </c>
      <c r="R1800">
        <v>7.5120862774265502</v>
      </c>
      <c r="S1800">
        <v>11.789842381786301</v>
      </c>
      <c r="T1800">
        <v>8.0698878852197797</v>
      </c>
      <c r="U1800">
        <v>0.54949499798877999</v>
      </c>
      <c r="V1800">
        <v>3.0255386951276102</v>
      </c>
      <c r="W1800">
        <v>7.3829490302740997</v>
      </c>
      <c r="X1800">
        <v>4.68964612884022</v>
      </c>
      <c r="Y1800">
        <v>0.318300654986651</v>
      </c>
      <c r="Z1800">
        <v>2.0534085760160701</v>
      </c>
      <c r="AA1800">
        <v>7.9999915508545296</v>
      </c>
      <c r="AB1800">
        <v>4.8151450849797603</v>
      </c>
      <c r="AC1800">
        <v>0</v>
      </c>
      <c r="AD1800">
        <v>0.366650360291841</v>
      </c>
      <c r="AE1800">
        <v>1.59117019410532</v>
      </c>
      <c r="AF1800">
        <v>1.1854788012995101</v>
      </c>
      <c r="AG1800">
        <v>0</v>
      </c>
      <c r="AH1800">
        <v>0.27175794502527201</v>
      </c>
      <c r="AI1800">
        <v>1.5962819873687299</v>
      </c>
      <c r="AJ1800">
        <v>1.29896141105559</v>
      </c>
      <c r="AK1800">
        <v>4.4507244669590502</v>
      </c>
      <c r="AL1800">
        <v>6.7527694665775799</v>
      </c>
      <c r="AM1800">
        <v>10.291723406002699</v>
      </c>
      <c r="AN1800">
        <v>8.2394052558226196</v>
      </c>
      <c r="AO1800">
        <v>0</v>
      </c>
      <c r="AP1800">
        <v>0.78534031413612604</v>
      </c>
      <c r="AQ1800">
        <v>2.9671596878400299</v>
      </c>
      <c r="AR1800">
        <v>2.2103064545350599</v>
      </c>
      <c r="AS1800">
        <v>0.44808784963188902</v>
      </c>
      <c r="AT1800">
        <v>2.1559972016375002</v>
      </c>
      <c r="AU1800">
        <v>6.5434832156903298</v>
      </c>
      <c r="AV1800">
        <v>4.3985750768653702</v>
      </c>
      <c r="AW1800">
        <v>3.55443604813882</v>
      </c>
      <c r="AX1800">
        <v>8.3108532574553795</v>
      </c>
      <c r="AY1800">
        <v>12.133333333333301</v>
      </c>
      <c r="AZ1800">
        <v>9.0512301021514396</v>
      </c>
      <c r="BA1800">
        <v>0</v>
      </c>
      <c r="BB1800">
        <v>1.2153455672976901</v>
      </c>
      <c r="BC1800">
        <v>4.9796324427801704</v>
      </c>
      <c r="BD1800">
        <v>3.0950863401843098</v>
      </c>
      <c r="BE1800">
        <v>3.5808068751491999E-2</v>
      </c>
      <c r="BF1800">
        <v>1.9798236719542199</v>
      </c>
      <c r="BG1800">
        <v>4.8651877484603201</v>
      </c>
      <c r="BH1800">
        <v>3.3949242236760502</v>
      </c>
      <c r="BI1800">
        <v>0.68741776286690404</v>
      </c>
      <c r="BJ1800">
        <v>4.6159088362946399</v>
      </c>
      <c r="BK1800">
        <v>9.5124203198280703</v>
      </c>
      <c r="BL1800">
        <v>5.8680845765658001</v>
      </c>
    </row>
    <row r="1801" spans="1:64" x14ac:dyDescent="0.25">
      <c r="A1801" s="15" t="str">
        <f t="shared" si="56"/>
        <v xml:space="preserve">  C&amp;I [NCL+DQ] / [Capital + ALLL]--40451</v>
      </c>
      <c r="B1801" s="15" t="str">
        <f t="shared" si="57"/>
        <v xml:space="preserve">  C&amp;I [NCL+DQ] / [Capital + ALLL]</v>
      </c>
      <c r="C1801">
        <v>11</v>
      </c>
      <c r="D1801" s="22">
        <v>40451</v>
      </c>
      <c r="E1801">
        <v>0.47905140283422498</v>
      </c>
      <c r="F1801">
        <v>1.9592422376002701</v>
      </c>
      <c r="G1801">
        <v>5.0189153756399101</v>
      </c>
      <c r="H1801">
        <v>3.5304507803166199</v>
      </c>
      <c r="I1801">
        <v>0.30279300443748403</v>
      </c>
      <c r="J1801">
        <v>1.7459906880496601</v>
      </c>
      <c r="K1801">
        <v>5.8062538320049004</v>
      </c>
      <c r="L1801">
        <v>3.8623066786129399</v>
      </c>
      <c r="M1801">
        <v>0.15212596029512401</v>
      </c>
      <c r="N1801">
        <v>1.16759219706678</v>
      </c>
      <c r="O1801">
        <v>3.6487108655616902</v>
      </c>
      <c r="P1801">
        <v>2.8260207011248202</v>
      </c>
      <c r="Q1801">
        <v>0.39893167449880002</v>
      </c>
      <c r="R1801">
        <v>2.5218914185639201</v>
      </c>
      <c r="S1801">
        <v>4.7404794471240397</v>
      </c>
      <c r="T1801">
        <v>3.5618303331597598</v>
      </c>
      <c r="U1801">
        <v>0.418327130912092</v>
      </c>
      <c r="V1801">
        <v>2.41242685913384</v>
      </c>
      <c r="W1801">
        <v>6.8248407724236797</v>
      </c>
      <c r="X1801">
        <v>4.5484337331125602</v>
      </c>
      <c r="Y1801">
        <v>0.67931143892553703</v>
      </c>
      <c r="Z1801">
        <v>1.6051864075061899</v>
      </c>
      <c r="AA1801">
        <v>5.8723076060758901</v>
      </c>
      <c r="AB1801">
        <v>4.75601210244381</v>
      </c>
      <c r="AC1801">
        <v>2.7906726840166301E-2</v>
      </c>
      <c r="AD1801">
        <v>0.98662346526610001</v>
      </c>
      <c r="AE1801">
        <v>4.4978154411752902</v>
      </c>
      <c r="AF1801">
        <v>2.66288697152017</v>
      </c>
      <c r="AG1801">
        <v>9.7227093847446794E-2</v>
      </c>
      <c r="AH1801">
        <v>1.2386007894378701</v>
      </c>
      <c r="AI1801">
        <v>3.9379013483255001</v>
      </c>
      <c r="AJ1801">
        <v>2.5950610375690202</v>
      </c>
      <c r="AK1801">
        <v>0.46200710616768997</v>
      </c>
      <c r="AL1801">
        <v>1.35199316098611</v>
      </c>
      <c r="AM1801">
        <v>4.9539264604092601</v>
      </c>
      <c r="AN1801">
        <v>4.1522784861302799</v>
      </c>
      <c r="AO1801">
        <v>0.13159499928021101</v>
      </c>
      <c r="AP1801">
        <v>1.1972210116133</v>
      </c>
      <c r="AQ1801">
        <v>4.6598985116325897</v>
      </c>
      <c r="AR1801">
        <v>3.0054861538500099</v>
      </c>
      <c r="AS1801">
        <v>0.52463718562419304</v>
      </c>
      <c r="AT1801">
        <v>2.6869625821337801</v>
      </c>
      <c r="AU1801">
        <v>7.6307500241451098</v>
      </c>
      <c r="AV1801">
        <v>4.8052147237294998</v>
      </c>
      <c r="AW1801">
        <v>0.39309046617207399</v>
      </c>
      <c r="AX1801">
        <v>1.52987694468054</v>
      </c>
      <c r="AY1801">
        <v>4.8095993653312199</v>
      </c>
      <c r="AZ1801">
        <v>3.4198848170562499</v>
      </c>
      <c r="BA1801">
        <v>1.1805222950196299</v>
      </c>
      <c r="BB1801">
        <v>5.0545261407822002</v>
      </c>
      <c r="BC1801">
        <v>11.1468825144146</v>
      </c>
      <c r="BD1801">
        <v>8.0480533426174201</v>
      </c>
      <c r="BE1801">
        <v>0.60859135533739095</v>
      </c>
      <c r="BF1801">
        <v>2.2299378942735602</v>
      </c>
      <c r="BG1801">
        <v>5.9188783174762101</v>
      </c>
      <c r="BH1801">
        <v>4.8965550751050397</v>
      </c>
      <c r="BI1801">
        <v>0.52082903454324903</v>
      </c>
      <c r="BJ1801">
        <v>3.1470102195862499</v>
      </c>
      <c r="BK1801">
        <v>9.5420870211861306</v>
      </c>
      <c r="BL1801">
        <v>6.1358463787930999</v>
      </c>
    </row>
    <row r="1802" spans="1:64" x14ac:dyDescent="0.25">
      <c r="A1802" s="15" t="str">
        <f t="shared" si="56"/>
        <v xml:space="preserve">  Ind [NCL+DQ] / [Capital + ALLL]--40451</v>
      </c>
      <c r="B1802" s="15" t="str">
        <f t="shared" si="57"/>
        <v xml:space="preserve">  Ind [NCL+DQ] / [Capital + ALLL]</v>
      </c>
      <c r="C1802">
        <v>12</v>
      </c>
      <c r="D1802" s="22">
        <v>40451</v>
      </c>
      <c r="E1802">
        <v>7.8458910692872003E-2</v>
      </c>
      <c r="F1802">
        <v>0.31019309089826202</v>
      </c>
      <c r="G1802">
        <v>0.76496661347765205</v>
      </c>
      <c r="H1802">
        <v>0.74151747850710303</v>
      </c>
      <c r="I1802">
        <v>9.6850878995098796E-2</v>
      </c>
      <c r="J1802">
        <v>0.38445108927808602</v>
      </c>
      <c r="K1802">
        <v>1.10253737015896</v>
      </c>
      <c r="L1802">
        <v>0.84929361114132995</v>
      </c>
      <c r="M1802">
        <v>4.4613811692536497E-2</v>
      </c>
      <c r="N1802">
        <v>0.34549773267112899</v>
      </c>
      <c r="O1802">
        <v>1.1071348691567899</v>
      </c>
      <c r="P1802">
        <v>0.90040231398125103</v>
      </c>
      <c r="Q1802">
        <v>5.8951401938027302E-2</v>
      </c>
      <c r="R1802">
        <v>0.432315590380978</v>
      </c>
      <c r="S1802">
        <v>1.53415061295972</v>
      </c>
      <c r="T1802">
        <v>1.24983595697576</v>
      </c>
      <c r="U1802">
        <v>5.56609455504678E-2</v>
      </c>
      <c r="V1802">
        <v>0.37208167005100201</v>
      </c>
      <c r="W1802">
        <v>1.1251128149101399</v>
      </c>
      <c r="X1802">
        <v>0.87274095230991899</v>
      </c>
      <c r="Y1802">
        <v>0.18548030327329301</v>
      </c>
      <c r="Z1802">
        <v>0.43231584307288401</v>
      </c>
      <c r="AA1802">
        <v>0.80604081033240604</v>
      </c>
      <c r="AB1802">
        <v>0.86911938726928095</v>
      </c>
      <c r="AC1802">
        <v>0.120123994552848</v>
      </c>
      <c r="AD1802">
        <v>0.37733035236455698</v>
      </c>
      <c r="AE1802">
        <v>1.13537954618366</v>
      </c>
      <c r="AF1802">
        <v>0.99045229867242701</v>
      </c>
      <c r="AG1802">
        <v>8.95269602538174E-2</v>
      </c>
      <c r="AH1802">
        <v>0.47652527146316698</v>
      </c>
      <c r="AI1802">
        <v>0.99234449112668599</v>
      </c>
      <c r="AJ1802">
        <v>1.0313728341621999</v>
      </c>
      <c r="AK1802">
        <v>0.147891617187839</v>
      </c>
      <c r="AL1802">
        <v>0.364352723716723</v>
      </c>
      <c r="AM1802">
        <v>0.83999390626064896</v>
      </c>
      <c r="AN1802">
        <v>0.67618498830624196</v>
      </c>
      <c r="AO1802">
        <v>0.13015016225057099</v>
      </c>
      <c r="AP1802">
        <v>0.47929447852760698</v>
      </c>
      <c r="AQ1802">
        <v>1.1157452982898</v>
      </c>
      <c r="AR1802">
        <v>0.83073375340393396</v>
      </c>
      <c r="AS1802">
        <v>5.3510474576110398E-2</v>
      </c>
      <c r="AT1802">
        <v>0.29296379653779497</v>
      </c>
      <c r="AU1802">
        <v>0.83332658260661796</v>
      </c>
      <c r="AV1802">
        <v>0.72726788775474605</v>
      </c>
      <c r="AW1802">
        <v>0.20304568527918801</v>
      </c>
      <c r="AX1802">
        <v>0.65543871648000895</v>
      </c>
      <c r="AY1802">
        <v>1.5306819734863999</v>
      </c>
      <c r="AZ1802">
        <v>1.12636798057163</v>
      </c>
      <c r="BA1802">
        <v>4.7580824961512599E-2</v>
      </c>
      <c r="BB1802">
        <v>0.34037077779755398</v>
      </c>
      <c r="BC1802">
        <v>1.40497478445201</v>
      </c>
      <c r="BD1802">
        <v>1.3806476087449999</v>
      </c>
      <c r="BE1802">
        <v>0.11037527593819001</v>
      </c>
      <c r="BF1802">
        <v>0.37779715199070002</v>
      </c>
      <c r="BG1802">
        <v>1.21551225159174</v>
      </c>
      <c r="BH1802">
        <v>1.10205101048794</v>
      </c>
      <c r="BI1802">
        <v>1.1620580065550201E-2</v>
      </c>
      <c r="BJ1802">
        <v>0.15392185903053901</v>
      </c>
      <c r="BK1802">
        <v>0.53838205564127195</v>
      </c>
      <c r="BL1802">
        <v>0.60560975933622996</v>
      </c>
    </row>
    <row r="1803" spans="1:64" x14ac:dyDescent="0.25">
      <c r="A1803" s="15" t="str">
        <f t="shared" si="56"/>
        <v xml:space="preserve">  OREO / [Capital + ALLL]--40451</v>
      </c>
      <c r="B1803" s="15" t="str">
        <f t="shared" si="57"/>
        <v xml:space="preserve">  OREO / [Capital + ALLL]</v>
      </c>
      <c r="C1803">
        <v>13</v>
      </c>
      <c r="D1803" s="22">
        <v>40451</v>
      </c>
      <c r="E1803">
        <v>7.0022506664070394E-2</v>
      </c>
      <c r="F1803">
        <v>3.0730431287909901</v>
      </c>
      <c r="G1803">
        <v>9.0323382265877807</v>
      </c>
      <c r="H1803">
        <v>7.1180566808009296</v>
      </c>
      <c r="I1803">
        <v>0.27024270854578802</v>
      </c>
      <c r="J1803">
        <v>4.12658714890342</v>
      </c>
      <c r="K1803">
        <v>11.489627419690599</v>
      </c>
      <c r="L1803">
        <v>9.7031211284545709</v>
      </c>
      <c r="M1803">
        <v>0.14184397163120599</v>
      </c>
      <c r="N1803">
        <v>2.84738041002278</v>
      </c>
      <c r="O1803">
        <v>9.6359156857377499</v>
      </c>
      <c r="P1803">
        <v>7.8816666402501099</v>
      </c>
      <c r="Q1803">
        <v>1.76854205814082</v>
      </c>
      <c r="R1803">
        <v>6.5391084945332203</v>
      </c>
      <c r="S1803">
        <v>8.2840861122836706</v>
      </c>
      <c r="T1803">
        <v>6.2650618369042004</v>
      </c>
      <c r="U1803">
        <v>1.6904884314867401</v>
      </c>
      <c r="V1803">
        <v>6.7115299721785897</v>
      </c>
      <c r="W1803">
        <v>18.5595773668852</v>
      </c>
      <c r="X1803">
        <v>13.6004156645084</v>
      </c>
      <c r="Y1803">
        <v>0</v>
      </c>
      <c r="Z1803">
        <v>3.1404561097989401</v>
      </c>
      <c r="AA1803">
        <v>10.7167207032634</v>
      </c>
      <c r="AB1803">
        <v>9.61927142993361</v>
      </c>
      <c r="AC1803">
        <v>0</v>
      </c>
      <c r="AD1803">
        <v>0.52637730386230097</v>
      </c>
      <c r="AE1803">
        <v>3.1163830758880899</v>
      </c>
      <c r="AF1803">
        <v>2.93497333361291</v>
      </c>
      <c r="AG1803">
        <v>0</v>
      </c>
      <c r="AH1803">
        <v>0.25860895603647699</v>
      </c>
      <c r="AI1803">
        <v>3.9876411170528798</v>
      </c>
      <c r="AJ1803">
        <v>4.2494719022950296</v>
      </c>
      <c r="AK1803">
        <v>2.4708642256375999</v>
      </c>
      <c r="AL1803">
        <v>4.4675239340234398</v>
      </c>
      <c r="AM1803">
        <v>10.021342865743801</v>
      </c>
      <c r="AN1803">
        <v>8.9224272414275791</v>
      </c>
      <c r="AO1803">
        <v>0</v>
      </c>
      <c r="AP1803">
        <v>1.30353817504655</v>
      </c>
      <c r="AQ1803">
        <v>6.2966713135797203</v>
      </c>
      <c r="AR1803">
        <v>4.6456328015202901</v>
      </c>
      <c r="AS1803">
        <v>0.92250776623973996</v>
      </c>
      <c r="AT1803">
        <v>7.1672824748243098</v>
      </c>
      <c r="AU1803">
        <v>21.472202025147901</v>
      </c>
      <c r="AV1803">
        <v>16.550650472272199</v>
      </c>
      <c r="AW1803">
        <v>1.26779133844958</v>
      </c>
      <c r="AX1803">
        <v>4.8848764784099696</v>
      </c>
      <c r="AY1803">
        <v>10.588724776367799</v>
      </c>
      <c r="AZ1803">
        <v>9.1156353413299591</v>
      </c>
      <c r="BA1803">
        <v>0.47571810139956699</v>
      </c>
      <c r="BB1803">
        <v>5.1600245942753604</v>
      </c>
      <c r="BC1803">
        <v>11.2901976616954</v>
      </c>
      <c r="BD1803">
        <v>12.657665181519601</v>
      </c>
      <c r="BE1803">
        <v>2.2277990295499501</v>
      </c>
      <c r="BF1803">
        <v>5.2678107124285001</v>
      </c>
      <c r="BG1803">
        <v>12.8054779426233</v>
      </c>
      <c r="BH1803">
        <v>9.3878959744412604</v>
      </c>
      <c r="BI1803">
        <v>5.9252421355438001</v>
      </c>
      <c r="BJ1803">
        <v>17.0630570406271</v>
      </c>
      <c r="BK1803">
        <v>34.882755245525601</v>
      </c>
      <c r="BL1803">
        <v>25.722755737007201</v>
      </c>
    </row>
    <row r="1804" spans="1:64" x14ac:dyDescent="0.25">
      <c r="A1804" s="15" t="str">
        <f t="shared" si="56"/>
        <v>ROAA--40451</v>
      </c>
      <c r="B1804" s="15" t="str">
        <f t="shared" si="57"/>
        <v>ROAA</v>
      </c>
      <c r="C1804">
        <v>14</v>
      </c>
      <c r="D1804" s="22">
        <v>40451</v>
      </c>
      <c r="E1804">
        <v>0.38</v>
      </c>
      <c r="F1804">
        <v>0.83499999999999996</v>
      </c>
      <c r="G1804">
        <v>1.3374999999999999</v>
      </c>
      <c r="H1804">
        <v>0.54341463414634195</v>
      </c>
      <c r="I1804">
        <v>0.26</v>
      </c>
      <c r="J1804">
        <v>0.78</v>
      </c>
      <c r="K1804">
        <v>1.29</v>
      </c>
      <c r="L1804">
        <v>0.61473071324599704</v>
      </c>
      <c r="M1804">
        <v>0.16</v>
      </c>
      <c r="N1804">
        <v>0.69</v>
      </c>
      <c r="O1804">
        <v>1.18</v>
      </c>
      <c r="P1804">
        <v>0.47170314426633803</v>
      </c>
      <c r="Q1804">
        <v>0.71</v>
      </c>
      <c r="R1804">
        <v>0.86</v>
      </c>
      <c r="S1804">
        <v>1.1200000000000001</v>
      </c>
      <c r="T1804">
        <v>0.91285714285714303</v>
      </c>
      <c r="U1804">
        <v>6.25E-2</v>
      </c>
      <c r="V1804">
        <v>0.66</v>
      </c>
      <c r="W1804">
        <v>1.24</v>
      </c>
      <c r="X1804">
        <v>0.47265957446808499</v>
      </c>
      <c r="Y1804">
        <v>0.16250000000000001</v>
      </c>
      <c r="Z1804">
        <v>0.64500000000000002</v>
      </c>
      <c r="AA1804">
        <v>1.2975000000000001</v>
      </c>
      <c r="AB1804">
        <v>0.41657142857142898</v>
      </c>
      <c r="AC1804">
        <v>0.50249999999999995</v>
      </c>
      <c r="AD1804">
        <v>0.995</v>
      </c>
      <c r="AE1804">
        <v>1.4575</v>
      </c>
      <c r="AF1804">
        <v>0.86266666666666703</v>
      </c>
      <c r="AG1804">
        <v>0.59499999999999997</v>
      </c>
      <c r="AH1804">
        <v>0.93</v>
      </c>
      <c r="AI1804">
        <v>1.405</v>
      </c>
      <c r="AJ1804">
        <v>1.09696202531646</v>
      </c>
      <c r="AK1804">
        <v>0.23499999999999999</v>
      </c>
      <c r="AL1804">
        <v>0.82499999999999996</v>
      </c>
      <c r="AM1804">
        <v>1.3274999999999999</v>
      </c>
      <c r="AN1804">
        <v>0.71258620689655205</v>
      </c>
      <c r="AO1804">
        <v>0.52</v>
      </c>
      <c r="AP1804">
        <v>1.01</v>
      </c>
      <c r="AQ1804">
        <v>1.4</v>
      </c>
      <c r="AR1804">
        <v>0.91704615384615396</v>
      </c>
      <c r="AS1804">
        <v>-0.39</v>
      </c>
      <c r="AT1804">
        <v>0.56499999999999995</v>
      </c>
      <c r="AU1804">
        <v>1.1200000000000001</v>
      </c>
      <c r="AV1804">
        <v>0.14041322314049601</v>
      </c>
      <c r="AW1804">
        <v>0.38</v>
      </c>
      <c r="AX1804">
        <v>0.8</v>
      </c>
      <c r="AY1804">
        <v>1.3</v>
      </c>
      <c r="AZ1804">
        <v>0.74345911949685495</v>
      </c>
      <c r="BA1804">
        <v>1.7500000000000002E-2</v>
      </c>
      <c r="BB1804">
        <v>0.625</v>
      </c>
      <c r="BC1804">
        <v>1.1274999999999999</v>
      </c>
      <c r="BD1804">
        <v>0.43355263157894702</v>
      </c>
      <c r="BE1804">
        <v>0.17</v>
      </c>
      <c r="BF1804">
        <v>0.56999999999999995</v>
      </c>
      <c r="BG1804">
        <v>1.25</v>
      </c>
      <c r="BH1804">
        <v>0.825479452054795</v>
      </c>
      <c r="BI1804">
        <v>-1.1625000000000001</v>
      </c>
      <c r="BJ1804">
        <v>0.115</v>
      </c>
      <c r="BK1804">
        <v>0.74750000000000005</v>
      </c>
      <c r="BL1804">
        <v>-0.31298076923076901</v>
      </c>
    </row>
    <row r="1805" spans="1:64" x14ac:dyDescent="0.25">
      <c r="A1805" s="15" t="str">
        <f t="shared" si="56"/>
        <v>NIM--40451</v>
      </c>
      <c r="B1805" s="15" t="str">
        <f t="shared" si="57"/>
        <v>NIM</v>
      </c>
      <c r="C1805">
        <v>15</v>
      </c>
      <c r="D1805" s="22">
        <v>40451</v>
      </c>
      <c r="E1805">
        <v>3.9350000000000001</v>
      </c>
      <c r="F1805">
        <v>4.2549999999999999</v>
      </c>
      <c r="G1805">
        <v>4.54</v>
      </c>
      <c r="H1805">
        <v>4.2326829268292698</v>
      </c>
      <c r="I1805">
        <v>3.7</v>
      </c>
      <c r="J1805">
        <v>4.1399999999999997</v>
      </c>
      <c r="K1805">
        <v>4.53</v>
      </c>
      <c r="L1805">
        <v>4.1329548762736499</v>
      </c>
      <c r="M1805">
        <v>3.48</v>
      </c>
      <c r="N1805">
        <v>3.95</v>
      </c>
      <c r="O1805">
        <v>4.38</v>
      </c>
      <c r="P1805">
        <v>3.9284173216212102</v>
      </c>
      <c r="Q1805">
        <v>3.92</v>
      </c>
      <c r="R1805">
        <v>4.21</v>
      </c>
      <c r="S1805">
        <v>4.53</v>
      </c>
      <c r="T1805">
        <v>4.1814285714285697</v>
      </c>
      <c r="U1805">
        <v>3.7124999999999999</v>
      </c>
      <c r="V1805">
        <v>4.1100000000000003</v>
      </c>
      <c r="W1805">
        <v>4.49</v>
      </c>
      <c r="X1805">
        <v>4.0811436170212803</v>
      </c>
      <c r="Y1805">
        <v>3.9175</v>
      </c>
      <c r="Z1805">
        <v>4.38</v>
      </c>
      <c r="AA1805">
        <v>4.8174999999999999</v>
      </c>
      <c r="AB1805">
        <v>4.3587142857142904</v>
      </c>
      <c r="AC1805">
        <v>3.67</v>
      </c>
      <c r="AD1805">
        <v>4.07</v>
      </c>
      <c r="AE1805">
        <v>4.4775</v>
      </c>
      <c r="AF1805">
        <v>4.0836666666666703</v>
      </c>
      <c r="AG1805">
        <v>3.6749999999999998</v>
      </c>
      <c r="AH1805">
        <v>4.24</v>
      </c>
      <c r="AI1805">
        <v>4.665</v>
      </c>
      <c r="AJ1805">
        <v>4.5040506329113903</v>
      </c>
      <c r="AK1805">
        <v>3.7025000000000001</v>
      </c>
      <c r="AL1805">
        <v>4.0549999999999997</v>
      </c>
      <c r="AM1805">
        <v>4.55</v>
      </c>
      <c r="AN1805">
        <v>4.1163793103448301</v>
      </c>
      <c r="AO1805">
        <v>3.78</v>
      </c>
      <c r="AP1805">
        <v>4.16</v>
      </c>
      <c r="AQ1805">
        <v>4.57</v>
      </c>
      <c r="AR1805">
        <v>4.1714461538461496</v>
      </c>
      <c r="AS1805">
        <v>3.625</v>
      </c>
      <c r="AT1805">
        <v>4.04</v>
      </c>
      <c r="AU1805">
        <v>4.4400000000000004</v>
      </c>
      <c r="AV1805">
        <v>4.0286776859504103</v>
      </c>
      <c r="AW1805">
        <v>3.84</v>
      </c>
      <c r="AX1805">
        <v>4.2</v>
      </c>
      <c r="AY1805">
        <v>4.59</v>
      </c>
      <c r="AZ1805">
        <v>4.2103773584905699</v>
      </c>
      <c r="BA1805">
        <v>3.6150000000000002</v>
      </c>
      <c r="BB1805">
        <v>4.1550000000000002</v>
      </c>
      <c r="BC1805">
        <v>4.5274999999999999</v>
      </c>
      <c r="BD1805">
        <v>4.0943421052631601</v>
      </c>
      <c r="BE1805">
        <v>3.72</v>
      </c>
      <c r="BF1805">
        <v>4.1399999999999997</v>
      </c>
      <c r="BG1805">
        <v>4.67</v>
      </c>
      <c r="BH1805">
        <v>4.4878082191780804</v>
      </c>
      <c r="BI1805">
        <v>3.54</v>
      </c>
      <c r="BJ1805">
        <v>3.895</v>
      </c>
      <c r="BK1805">
        <v>4.29</v>
      </c>
      <c r="BL1805">
        <v>3.8828846153846199</v>
      </c>
    </row>
    <row r="1806" spans="1:64" x14ac:dyDescent="0.25">
      <c r="A1806" s="15" t="str">
        <f t="shared" si="56"/>
        <v>Provisions / Avg Assets--40451</v>
      </c>
      <c r="B1806" s="15" t="str">
        <f t="shared" si="57"/>
        <v>Provisions / Avg Assets</v>
      </c>
      <c r="C1806">
        <v>16</v>
      </c>
      <c r="D1806" s="22">
        <v>40451</v>
      </c>
      <c r="E1806">
        <v>0.17</v>
      </c>
      <c r="F1806">
        <v>0.28999999999999998</v>
      </c>
      <c r="G1806">
        <v>0.73250000000000004</v>
      </c>
      <c r="H1806">
        <v>0.60378048780487803</v>
      </c>
      <c r="I1806">
        <v>0.11</v>
      </c>
      <c r="J1806">
        <v>0.31</v>
      </c>
      <c r="K1806">
        <v>0.77</v>
      </c>
      <c r="L1806">
        <v>0.56043668122270696</v>
      </c>
      <c r="M1806">
        <v>0.13</v>
      </c>
      <c r="N1806">
        <v>0.35</v>
      </c>
      <c r="O1806">
        <v>0.8</v>
      </c>
      <c r="P1806">
        <v>0.63461313193588198</v>
      </c>
      <c r="Q1806">
        <v>0.18</v>
      </c>
      <c r="R1806">
        <v>0.24</v>
      </c>
      <c r="S1806">
        <v>0.28999999999999998</v>
      </c>
      <c r="T1806">
        <v>0.29380952380952402</v>
      </c>
      <c r="U1806">
        <v>0.14000000000000001</v>
      </c>
      <c r="V1806">
        <v>0.36499999999999999</v>
      </c>
      <c r="W1806">
        <v>0.875</v>
      </c>
      <c r="X1806">
        <v>0.61936170212765995</v>
      </c>
      <c r="Y1806">
        <v>0.19</v>
      </c>
      <c r="Z1806">
        <v>0.55000000000000004</v>
      </c>
      <c r="AA1806">
        <v>1.0325</v>
      </c>
      <c r="AB1806">
        <v>0.78114285714285703</v>
      </c>
      <c r="AC1806">
        <v>2.2499999999999999E-2</v>
      </c>
      <c r="AD1806">
        <v>0.245</v>
      </c>
      <c r="AE1806">
        <v>0.63749999999999996</v>
      </c>
      <c r="AF1806">
        <v>0.45600000000000002</v>
      </c>
      <c r="AG1806">
        <v>5.0000000000000001E-3</v>
      </c>
      <c r="AH1806">
        <v>0.22</v>
      </c>
      <c r="AI1806">
        <v>0.52500000000000002</v>
      </c>
      <c r="AJ1806">
        <v>0.50911392405063305</v>
      </c>
      <c r="AK1806">
        <v>0.1825</v>
      </c>
      <c r="AL1806">
        <v>0.39500000000000002</v>
      </c>
      <c r="AM1806">
        <v>0.83499999999999996</v>
      </c>
      <c r="AN1806">
        <v>0.53155172413793095</v>
      </c>
      <c r="AO1806">
        <v>0.03</v>
      </c>
      <c r="AP1806">
        <v>0.19</v>
      </c>
      <c r="AQ1806">
        <v>0.46</v>
      </c>
      <c r="AR1806">
        <v>0.33778461538461502</v>
      </c>
      <c r="AS1806">
        <v>0.19</v>
      </c>
      <c r="AT1806">
        <v>0.51500000000000001</v>
      </c>
      <c r="AU1806">
        <v>1.1950000000000001</v>
      </c>
      <c r="AV1806">
        <v>0.852603305785124</v>
      </c>
      <c r="AW1806">
        <v>0.12</v>
      </c>
      <c r="AX1806">
        <v>0.28999999999999998</v>
      </c>
      <c r="AY1806">
        <v>0.59</v>
      </c>
      <c r="AZ1806">
        <v>0.46635220125786198</v>
      </c>
      <c r="BA1806">
        <v>0.17499999999999999</v>
      </c>
      <c r="BB1806">
        <v>0.43</v>
      </c>
      <c r="BC1806">
        <v>0.82250000000000001</v>
      </c>
      <c r="BD1806">
        <v>0.60197368421052599</v>
      </c>
      <c r="BE1806">
        <v>0.25</v>
      </c>
      <c r="BF1806">
        <v>0.56999999999999995</v>
      </c>
      <c r="BG1806">
        <v>0.85</v>
      </c>
      <c r="BH1806">
        <v>0.78767123287671204</v>
      </c>
      <c r="BI1806">
        <v>0.33250000000000002</v>
      </c>
      <c r="BJ1806">
        <v>0.77500000000000002</v>
      </c>
      <c r="BK1806">
        <v>1.3374999999999999</v>
      </c>
      <c r="BL1806">
        <v>1.0094230769230801</v>
      </c>
    </row>
    <row r="1807" spans="1:64" x14ac:dyDescent="0.25">
      <c r="A1807" s="15" t="str">
        <f t="shared" si="56"/>
        <v>Negative Earners (last 4 qtrs)--40451</v>
      </c>
      <c r="B1807" s="15" t="str">
        <f t="shared" si="57"/>
        <v>Negative Earners (last 4 qtrs)</v>
      </c>
      <c r="C1807">
        <v>17</v>
      </c>
      <c r="D1807" s="22">
        <v>40451</v>
      </c>
      <c r="F1807">
        <v>14.634146341463399</v>
      </c>
      <c r="H1807">
        <v>12</v>
      </c>
      <c r="J1807">
        <v>22.253922967189698</v>
      </c>
      <c r="L1807">
        <v>156</v>
      </c>
      <c r="N1807">
        <v>26.144086995922098</v>
      </c>
      <c r="P1807">
        <v>1731</v>
      </c>
      <c r="R1807">
        <v>0</v>
      </c>
      <c r="T1807">
        <v>0</v>
      </c>
      <c r="V1807">
        <v>27.7486910994764</v>
      </c>
      <c r="X1807">
        <v>106</v>
      </c>
      <c r="Z1807">
        <v>20</v>
      </c>
      <c r="AB1807">
        <v>14</v>
      </c>
      <c r="AD1807">
        <v>16.6666666666667</v>
      </c>
      <c r="AF1807">
        <v>15</v>
      </c>
      <c r="AH1807">
        <v>8.8607594936708907</v>
      </c>
      <c r="AI1807"/>
      <c r="AJ1807">
        <v>7</v>
      </c>
      <c r="AK1807"/>
      <c r="AL1807">
        <v>22.413793103448299</v>
      </c>
      <c r="AN1807">
        <v>13</v>
      </c>
      <c r="AP1807">
        <v>12.990936555891199</v>
      </c>
      <c r="AR1807">
        <v>43</v>
      </c>
      <c r="AT1807">
        <v>34.959349593495901</v>
      </c>
      <c r="AV1807">
        <v>86</v>
      </c>
      <c r="AX1807">
        <v>14.285714285714301</v>
      </c>
      <c r="AZ1807">
        <v>23</v>
      </c>
      <c r="BB1807">
        <v>36.842105263157897</v>
      </c>
      <c r="BD1807">
        <v>28</v>
      </c>
      <c r="BF1807">
        <v>17.808219178082201</v>
      </c>
      <c r="BH1807">
        <v>13</v>
      </c>
      <c r="BJ1807">
        <v>53.7735849056604</v>
      </c>
      <c r="BL1807">
        <v>57</v>
      </c>
    </row>
    <row r="1808" spans="1:64" x14ac:dyDescent="0.25">
      <c r="A1808" s="15" t="str">
        <f t="shared" si="56"/>
        <v>Noncore Funding / Liab--40451</v>
      </c>
      <c r="B1808" s="15" t="str">
        <f t="shared" si="57"/>
        <v>Noncore Funding / Liab</v>
      </c>
      <c r="C1808">
        <v>18</v>
      </c>
      <c r="D1808" s="22">
        <v>40451</v>
      </c>
      <c r="E1808">
        <v>15.4898653426243</v>
      </c>
      <c r="F1808">
        <v>21.7483862758891</v>
      </c>
      <c r="G1808">
        <v>29.2529251588108</v>
      </c>
      <c r="H1808">
        <v>23.592467738872301</v>
      </c>
      <c r="I1808">
        <v>14.010376902821699</v>
      </c>
      <c r="J1808">
        <v>19.925512104283101</v>
      </c>
      <c r="K1808">
        <v>29.308063712434901</v>
      </c>
      <c r="L1808">
        <v>22.736356729280601</v>
      </c>
      <c r="M1808">
        <v>17.247959001466999</v>
      </c>
      <c r="N1808">
        <v>25.291534157051601</v>
      </c>
      <c r="O1808">
        <v>35.389027626034</v>
      </c>
      <c r="P1808">
        <v>27.6968460914491</v>
      </c>
      <c r="Q1808">
        <v>18.349255350214801</v>
      </c>
      <c r="R1808">
        <v>20.229356410178799</v>
      </c>
      <c r="S1808">
        <v>29.5482581471245</v>
      </c>
      <c r="T1808">
        <v>23.702673845570001</v>
      </c>
      <c r="U1808">
        <v>13.356304739214201</v>
      </c>
      <c r="V1808">
        <v>18.924163584714499</v>
      </c>
      <c r="W1808">
        <v>28.694841067422999</v>
      </c>
      <c r="X1808">
        <v>22.2652594384591</v>
      </c>
      <c r="Y1808">
        <v>16.601844120986399</v>
      </c>
      <c r="Z1808">
        <v>22.0925811527033</v>
      </c>
      <c r="AA1808">
        <v>29.792375808823</v>
      </c>
      <c r="AB1808">
        <v>24.380046455619201</v>
      </c>
      <c r="AC1808">
        <v>13.7721890826845</v>
      </c>
      <c r="AD1808">
        <v>17.900470662468798</v>
      </c>
      <c r="AE1808">
        <v>26.126271012460901</v>
      </c>
      <c r="AF1808">
        <v>20.8823111335143</v>
      </c>
      <c r="AG1808">
        <v>16.0303258004752</v>
      </c>
      <c r="AH1808">
        <v>24.718608829031002</v>
      </c>
      <c r="AI1808">
        <v>31.149743819991901</v>
      </c>
      <c r="AJ1808">
        <v>26.825713432131799</v>
      </c>
      <c r="AK1808">
        <v>14.522147885196301</v>
      </c>
      <c r="AL1808">
        <v>22.338837717978699</v>
      </c>
      <c r="AM1808">
        <v>31.135634365342298</v>
      </c>
      <c r="AN1808">
        <v>23.958527155481999</v>
      </c>
      <c r="AO1808">
        <v>12.8342978674282</v>
      </c>
      <c r="AP1808">
        <v>18.3836084234491</v>
      </c>
      <c r="AQ1808">
        <v>27.3359094026383</v>
      </c>
      <c r="AR1808">
        <v>20.547149919647701</v>
      </c>
      <c r="AS1808">
        <v>15.862024860684601</v>
      </c>
      <c r="AT1808">
        <v>23.361566024895598</v>
      </c>
      <c r="AU1808">
        <v>31.999932931562199</v>
      </c>
      <c r="AV1808">
        <v>25.491235630330401</v>
      </c>
      <c r="AW1808">
        <v>13.223489649345201</v>
      </c>
      <c r="AX1808">
        <v>17.938977768037599</v>
      </c>
      <c r="AY1808">
        <v>25.030878815739399</v>
      </c>
      <c r="AZ1808">
        <v>20.1899540412128</v>
      </c>
      <c r="BA1808">
        <v>15.132596729501699</v>
      </c>
      <c r="BB1808">
        <v>21.445284848464901</v>
      </c>
      <c r="BC1808">
        <v>34.512599108426699</v>
      </c>
      <c r="BD1808">
        <v>26.084592049979399</v>
      </c>
      <c r="BE1808">
        <v>14.4142663434277</v>
      </c>
      <c r="BF1808">
        <v>19.169570207090501</v>
      </c>
      <c r="BG1808">
        <v>35.071286815287401</v>
      </c>
      <c r="BH1808">
        <v>27.026739348937198</v>
      </c>
      <c r="BI1808">
        <v>14.820634748379399</v>
      </c>
      <c r="BJ1808">
        <v>23.760514732251298</v>
      </c>
      <c r="BK1808">
        <v>36.486262228339001</v>
      </c>
      <c r="BL1808">
        <v>26.5043701305129</v>
      </c>
    </row>
    <row r="1809" spans="1:64" x14ac:dyDescent="0.25">
      <c r="A1809" s="15" t="str">
        <f t="shared" si="56"/>
        <v>Brokered Dep / Liab--40451</v>
      </c>
      <c r="B1809" s="15" t="str">
        <f t="shared" si="57"/>
        <v>Brokered Dep / Liab</v>
      </c>
      <c r="C1809">
        <v>19</v>
      </c>
      <c r="D1809" s="22">
        <v>40451</v>
      </c>
      <c r="E1809">
        <v>0</v>
      </c>
      <c r="F1809">
        <v>0</v>
      </c>
      <c r="G1809">
        <v>4.7166897413453004</v>
      </c>
      <c r="H1809">
        <v>3.34965649592966</v>
      </c>
      <c r="I1809">
        <v>0</v>
      </c>
      <c r="J1809">
        <v>0</v>
      </c>
      <c r="K1809">
        <v>4.3396117924412101</v>
      </c>
      <c r="L1809">
        <v>3.0850344609435201</v>
      </c>
      <c r="M1809">
        <v>0</v>
      </c>
      <c r="N1809">
        <v>0</v>
      </c>
      <c r="O1809">
        <v>3.9856630248285199</v>
      </c>
      <c r="P1809">
        <v>3.1189032245173798</v>
      </c>
      <c r="Q1809">
        <v>0</v>
      </c>
      <c r="R1809">
        <v>0</v>
      </c>
      <c r="S1809">
        <v>3.3639718522933002</v>
      </c>
      <c r="T1809">
        <v>2.8009601684315202</v>
      </c>
      <c r="U1809">
        <v>0</v>
      </c>
      <c r="V1809">
        <v>0</v>
      </c>
      <c r="W1809">
        <v>4.4767991154376601</v>
      </c>
      <c r="X1809">
        <v>3.2507663819064598</v>
      </c>
      <c r="Y1809">
        <v>0</v>
      </c>
      <c r="Z1809">
        <v>0</v>
      </c>
      <c r="AA1809">
        <v>2.9700054965265599</v>
      </c>
      <c r="AB1809">
        <v>2.6385613291686001</v>
      </c>
      <c r="AC1809">
        <v>0</v>
      </c>
      <c r="AD1809">
        <v>0</v>
      </c>
      <c r="AE1809">
        <v>1.6762590695774</v>
      </c>
      <c r="AF1809">
        <v>2.2966417642160701</v>
      </c>
      <c r="AG1809">
        <v>0</v>
      </c>
      <c r="AH1809">
        <v>0</v>
      </c>
      <c r="AI1809">
        <v>2.7414713408116902</v>
      </c>
      <c r="AJ1809">
        <v>3.4410738220242401</v>
      </c>
      <c r="AK1809">
        <v>0</v>
      </c>
      <c r="AL1809">
        <v>1.08223153895688</v>
      </c>
      <c r="AM1809">
        <v>8.3988382192469508</v>
      </c>
      <c r="AN1809">
        <v>4.9831142184225197</v>
      </c>
      <c r="AO1809">
        <v>0</v>
      </c>
      <c r="AP1809">
        <v>0</v>
      </c>
      <c r="AQ1809">
        <v>2.6389614869040798</v>
      </c>
      <c r="AR1809">
        <v>2.1736569975386599</v>
      </c>
      <c r="AS1809">
        <v>0</v>
      </c>
      <c r="AT1809">
        <v>0.71823968276075101</v>
      </c>
      <c r="AU1809">
        <v>7.1695807850065103</v>
      </c>
      <c r="AV1809">
        <v>4.1992059815595004</v>
      </c>
      <c r="AW1809">
        <v>0</v>
      </c>
      <c r="AX1809">
        <v>0</v>
      </c>
      <c r="AY1809">
        <v>1.6816528244903599</v>
      </c>
      <c r="AZ1809">
        <v>2.08082376072556</v>
      </c>
      <c r="BA1809">
        <v>0</v>
      </c>
      <c r="BB1809">
        <v>0</v>
      </c>
      <c r="BC1809">
        <v>7.4386960478495299</v>
      </c>
      <c r="BD1809">
        <v>4.5714123312201904</v>
      </c>
      <c r="BE1809">
        <v>0</v>
      </c>
      <c r="BF1809">
        <v>0</v>
      </c>
      <c r="BG1809">
        <v>4.4798898174170398</v>
      </c>
      <c r="BH1809">
        <v>4.7965864656807096</v>
      </c>
      <c r="BI1809">
        <v>0</v>
      </c>
      <c r="BJ1809">
        <v>1.8569753552978201</v>
      </c>
      <c r="BK1809">
        <v>8.4843115916811698</v>
      </c>
      <c r="BL1809">
        <v>4.6754689384229602</v>
      </c>
    </row>
    <row r="1810" spans="1:64" x14ac:dyDescent="0.25">
      <c r="A1810" s="15" t="str">
        <f t="shared" si="56"/>
        <v>Liquid Assets / Assets--40451</v>
      </c>
      <c r="B1810" s="15" t="str">
        <f t="shared" si="57"/>
        <v>Liquid Assets / Assets</v>
      </c>
      <c r="C1810">
        <v>20</v>
      </c>
      <c r="D1810" s="22">
        <v>40451</v>
      </c>
      <c r="E1810">
        <v>14.425508979803899</v>
      </c>
      <c r="F1810">
        <v>18.745625742561899</v>
      </c>
      <c r="G1810">
        <v>26.736502781261201</v>
      </c>
      <c r="H1810">
        <v>22.055936018996501</v>
      </c>
      <c r="I1810">
        <v>11.565923100802699</v>
      </c>
      <c r="J1810">
        <v>18.186305175016201</v>
      </c>
      <c r="K1810">
        <v>27.892963586886101</v>
      </c>
      <c r="L1810">
        <v>20.957454640199899</v>
      </c>
      <c r="M1810">
        <v>11.7968431771894</v>
      </c>
      <c r="N1810">
        <v>18.513253521046401</v>
      </c>
      <c r="O1810">
        <v>27.287792303443201</v>
      </c>
      <c r="P1810">
        <v>20.731382074941799</v>
      </c>
      <c r="Q1810">
        <v>21.6045245570097</v>
      </c>
      <c r="R1810">
        <v>32.0271728735758</v>
      </c>
      <c r="S1810">
        <v>35.345610365760301</v>
      </c>
      <c r="T1810">
        <v>30.861944507918899</v>
      </c>
      <c r="U1810">
        <v>11.936822266297099</v>
      </c>
      <c r="V1810">
        <v>18.7341234392192</v>
      </c>
      <c r="W1810">
        <v>27.710025108412299</v>
      </c>
      <c r="X1810">
        <v>21.370669062651299</v>
      </c>
      <c r="Y1810">
        <v>15.047076743617</v>
      </c>
      <c r="Z1810">
        <v>19.029856137645702</v>
      </c>
      <c r="AA1810">
        <v>28.681780534122701</v>
      </c>
      <c r="AB1810">
        <v>22.078567455049502</v>
      </c>
      <c r="AC1810">
        <v>8.2160799080057991</v>
      </c>
      <c r="AD1810">
        <v>14.6780124360427</v>
      </c>
      <c r="AE1810">
        <v>24.634180402696899</v>
      </c>
      <c r="AF1810">
        <v>18.091960360162499</v>
      </c>
      <c r="AG1810">
        <v>10.5898750725533</v>
      </c>
      <c r="AH1810">
        <v>16.975302284384199</v>
      </c>
      <c r="AI1810">
        <v>27.420207632229801</v>
      </c>
      <c r="AJ1810">
        <v>22.145210584780301</v>
      </c>
      <c r="AK1810">
        <v>12.4650212826709</v>
      </c>
      <c r="AL1810">
        <v>16.369403794436298</v>
      </c>
      <c r="AM1810">
        <v>25.964224342078001</v>
      </c>
      <c r="AN1810">
        <v>18.396177231611201</v>
      </c>
      <c r="AO1810">
        <v>11.093443457090601</v>
      </c>
      <c r="AP1810">
        <v>18.831099954035999</v>
      </c>
      <c r="AQ1810">
        <v>29.753321449469102</v>
      </c>
      <c r="AR1810">
        <v>21.427188168439901</v>
      </c>
      <c r="AS1810">
        <v>11.578328313751401</v>
      </c>
      <c r="AT1810">
        <v>16.005871498977701</v>
      </c>
      <c r="AU1810">
        <v>22.826520185785199</v>
      </c>
      <c r="AV1810">
        <v>18.390217763080599</v>
      </c>
      <c r="AW1810">
        <v>12.4736339067959</v>
      </c>
      <c r="AX1810">
        <v>21.6045245570097</v>
      </c>
      <c r="AY1810">
        <v>31.0044527100731</v>
      </c>
      <c r="AZ1810">
        <v>22.675397846598401</v>
      </c>
      <c r="BA1810">
        <v>10.1731743570689</v>
      </c>
      <c r="BB1810">
        <v>19.4096450525861</v>
      </c>
      <c r="BC1810">
        <v>28.0888462346437</v>
      </c>
      <c r="BD1810">
        <v>20.7634036750846</v>
      </c>
      <c r="BE1810">
        <v>13.2024301113163</v>
      </c>
      <c r="BF1810">
        <v>19.159946003945901</v>
      </c>
      <c r="BG1810">
        <v>28.696537166407001</v>
      </c>
      <c r="BH1810">
        <v>22.894052603131499</v>
      </c>
      <c r="BI1810">
        <v>11.3083420555628</v>
      </c>
      <c r="BJ1810">
        <v>18.4412090151827</v>
      </c>
      <c r="BK1810">
        <v>26.6947507133087</v>
      </c>
      <c r="BL1810">
        <v>20.424146383468099</v>
      </c>
    </row>
    <row r="1811" spans="1:64" x14ac:dyDescent="0.25">
      <c r="A1811" s="15" t="str">
        <f t="shared" si="56"/>
        <v>Net Loan Growth (last 4 qtrs)--40451</v>
      </c>
      <c r="B1811" s="15" t="str">
        <f t="shared" si="57"/>
        <v>Net Loan Growth (last 4 qtrs)</v>
      </c>
      <c r="C1811">
        <v>21</v>
      </c>
      <c r="D1811" s="22">
        <v>40451</v>
      </c>
      <c r="E1811">
        <v>-7.6124999999999998</v>
      </c>
      <c r="F1811">
        <v>-2.7850000000000001</v>
      </c>
      <c r="G1811">
        <v>1.6325000000000001</v>
      </c>
      <c r="H1811">
        <v>-2.0336585365853699</v>
      </c>
      <c r="I1811">
        <v>-7.42</v>
      </c>
      <c r="J1811">
        <v>-0.97</v>
      </c>
      <c r="K1811">
        <v>4.1399999999999997</v>
      </c>
      <c r="L1811">
        <v>-0.910553129548763</v>
      </c>
      <c r="M1811">
        <v>-6.6749999999999998</v>
      </c>
      <c r="N1811">
        <v>-0.14000000000000001</v>
      </c>
      <c r="O1811">
        <v>6.3650000000000002</v>
      </c>
      <c r="P1811">
        <v>1.4661273826127399</v>
      </c>
      <c r="Q1811">
        <v>-3.36</v>
      </c>
      <c r="R1811">
        <v>-0.94</v>
      </c>
      <c r="S1811">
        <v>1.96</v>
      </c>
      <c r="T1811">
        <v>-0.43095238095238098</v>
      </c>
      <c r="U1811">
        <v>-8.81</v>
      </c>
      <c r="V1811">
        <v>-2.125</v>
      </c>
      <c r="W1811">
        <v>3.73</v>
      </c>
      <c r="X1811">
        <v>-1.92824468085106</v>
      </c>
      <c r="Y1811">
        <v>-8.9849999999999994</v>
      </c>
      <c r="Z1811">
        <v>-3.3849999999999998</v>
      </c>
      <c r="AA1811">
        <v>1.76</v>
      </c>
      <c r="AB1811">
        <v>-2.7078571428571401</v>
      </c>
      <c r="AC1811">
        <v>-2.3199999999999998</v>
      </c>
      <c r="AD1811">
        <v>3.085</v>
      </c>
      <c r="AE1811">
        <v>7.4649999999999999</v>
      </c>
      <c r="AF1811">
        <v>4.9303333333333299</v>
      </c>
      <c r="AG1811">
        <v>-5.9550000000000001</v>
      </c>
      <c r="AH1811">
        <v>1.08</v>
      </c>
      <c r="AI1811">
        <v>3.9249999999999998</v>
      </c>
      <c r="AJ1811">
        <v>0.63303797468354395</v>
      </c>
      <c r="AK1811">
        <v>-7.1924999999999999</v>
      </c>
      <c r="AL1811">
        <v>-7.4999999999999997E-2</v>
      </c>
      <c r="AM1811">
        <v>5.39</v>
      </c>
      <c r="AN1811">
        <v>0.85172413793103396</v>
      </c>
      <c r="AO1811">
        <v>-3.6150000000000002</v>
      </c>
      <c r="AP1811">
        <v>1.73</v>
      </c>
      <c r="AQ1811">
        <v>6.28</v>
      </c>
      <c r="AR1811">
        <v>1.45596923076923</v>
      </c>
      <c r="AS1811">
        <v>-9.2524999999999995</v>
      </c>
      <c r="AT1811">
        <v>-2.1549999999999998</v>
      </c>
      <c r="AU1811">
        <v>4.0125000000000002</v>
      </c>
      <c r="AV1811">
        <v>-1.34132231404959</v>
      </c>
      <c r="AW1811">
        <v>-6.23</v>
      </c>
      <c r="AX1811">
        <v>-1.32</v>
      </c>
      <c r="AY1811">
        <v>3.07</v>
      </c>
      <c r="AZ1811">
        <v>-1.0171698113207499</v>
      </c>
      <c r="BA1811">
        <v>-10.047499999999999</v>
      </c>
      <c r="BB1811">
        <v>-0.09</v>
      </c>
      <c r="BC1811">
        <v>6.835</v>
      </c>
      <c r="BD1811">
        <v>0.53842105263157902</v>
      </c>
      <c r="BE1811">
        <v>-12.06</v>
      </c>
      <c r="BF1811">
        <v>-5.35</v>
      </c>
      <c r="BG1811">
        <v>-0.43</v>
      </c>
      <c r="BH1811">
        <v>-4.7928767123287699</v>
      </c>
      <c r="BI1811">
        <v>-12.484999999999999</v>
      </c>
      <c r="BJ1811">
        <v>-6.5250000000000004</v>
      </c>
      <c r="BK1811">
        <v>-0.215</v>
      </c>
      <c r="BL1811">
        <v>-4.6361538461538503</v>
      </c>
    </row>
    <row r="1812" spans="1:64" x14ac:dyDescent="0.25">
      <c r="A1812" s="15" t="str">
        <f t="shared" si="56"/>
        <v>Banks w/ Loan Growth (last 4 qtrs)--40451</v>
      </c>
      <c r="B1812" s="15" t="str">
        <f t="shared" si="57"/>
        <v>Banks w/ Loan Growth (last 4 qtrs)</v>
      </c>
      <c r="C1812">
        <v>22</v>
      </c>
      <c r="D1812" s="22">
        <v>40451</v>
      </c>
      <c r="F1812">
        <v>31.707317073170699</v>
      </c>
      <c r="J1812">
        <v>45.506419400855897</v>
      </c>
      <c r="N1812">
        <v>48.950309620903198</v>
      </c>
      <c r="R1812">
        <v>42.857142857142897</v>
      </c>
      <c r="V1812">
        <v>40.3141361256544</v>
      </c>
      <c r="Z1812">
        <v>32.857142857142897</v>
      </c>
      <c r="AD1812">
        <v>66.6666666666667</v>
      </c>
      <c r="AH1812">
        <v>55.696202531645604</v>
      </c>
      <c r="AI1812"/>
      <c r="AK1812"/>
      <c r="AL1812">
        <v>50</v>
      </c>
      <c r="AP1812">
        <v>59.516616314199403</v>
      </c>
      <c r="AT1812">
        <v>40.243902439024403</v>
      </c>
      <c r="AX1812">
        <v>43.478260869565197</v>
      </c>
      <c r="BB1812">
        <v>48.684210526315802</v>
      </c>
      <c r="BF1812">
        <v>23.287671232876701</v>
      </c>
      <c r="BJ1812">
        <v>23.584905660377402</v>
      </c>
    </row>
    <row r="1813" spans="1:64" x14ac:dyDescent="0.25">
      <c r="A1813" s="15" t="str">
        <f t="shared" si="56"/>
        <v>Equity / Assets--40543</v>
      </c>
      <c r="B1813" s="15" t="str">
        <f t="shared" si="57"/>
        <v>Equity / Assets</v>
      </c>
      <c r="C1813">
        <v>1</v>
      </c>
      <c r="D1813" s="22">
        <v>40543</v>
      </c>
      <c r="E1813">
        <v>8.8006174822871603</v>
      </c>
      <c r="F1813">
        <v>10.006409615002401</v>
      </c>
      <c r="G1813">
        <v>11.7889019555179</v>
      </c>
      <c r="H1813">
        <v>10.6106080761671</v>
      </c>
      <c r="I1813">
        <v>8.5582773466385298</v>
      </c>
      <c r="J1813">
        <v>9.7277624825892399</v>
      </c>
      <c r="K1813">
        <v>11.6060760664427</v>
      </c>
      <c r="L1813">
        <v>10.3175508036546</v>
      </c>
      <c r="M1813">
        <v>8.5629122048303099</v>
      </c>
      <c r="N1813">
        <v>9.8632828955092098</v>
      </c>
      <c r="O1813">
        <v>11.7869333794073</v>
      </c>
      <c r="P1813">
        <v>10.463514595554001</v>
      </c>
      <c r="Q1813">
        <v>10.0281656544157</v>
      </c>
      <c r="R1813">
        <v>10.7682768028772</v>
      </c>
      <c r="S1813">
        <v>12.4812997947326</v>
      </c>
      <c r="T1813">
        <v>11.557350115876</v>
      </c>
      <c r="U1813">
        <v>8.2118661465818104</v>
      </c>
      <c r="V1813">
        <v>9.6409271337997797</v>
      </c>
      <c r="W1813">
        <v>11.584260010499699</v>
      </c>
      <c r="X1813">
        <v>10.156109229086001</v>
      </c>
      <c r="Y1813">
        <v>8.9418364128393897</v>
      </c>
      <c r="Z1813">
        <v>9.7748059625787604</v>
      </c>
      <c r="AA1813">
        <v>11.8715502600911</v>
      </c>
      <c r="AB1813">
        <v>10.618368837737</v>
      </c>
      <c r="AC1813">
        <v>8.4180030557954009</v>
      </c>
      <c r="AD1813">
        <v>9.0083223103029297</v>
      </c>
      <c r="AE1813">
        <v>10.1378874740704</v>
      </c>
      <c r="AF1813">
        <v>9.3839126588552002</v>
      </c>
      <c r="AG1813">
        <v>8.9772516384876102</v>
      </c>
      <c r="AH1813">
        <v>10.7047736119648</v>
      </c>
      <c r="AI1813">
        <v>13.192346424974801</v>
      </c>
      <c r="AJ1813">
        <v>11.8256469437036</v>
      </c>
      <c r="AK1813">
        <v>8.6737343094868908</v>
      </c>
      <c r="AL1813">
        <v>9.7779164194751207</v>
      </c>
      <c r="AM1813">
        <v>12.0881117045486</v>
      </c>
      <c r="AN1813">
        <v>10.8790432069628</v>
      </c>
      <c r="AO1813">
        <v>8.6087686343471503</v>
      </c>
      <c r="AP1813">
        <v>9.7730512850152191</v>
      </c>
      <c r="AQ1813">
        <v>11.4331419968006</v>
      </c>
      <c r="AR1813">
        <v>10.354371615697399</v>
      </c>
      <c r="AS1813">
        <v>8.0617243764740092</v>
      </c>
      <c r="AT1813">
        <v>9.2168784243526396</v>
      </c>
      <c r="AU1813">
        <v>10.510256868682401</v>
      </c>
      <c r="AV1813">
        <v>9.5399096288854999</v>
      </c>
      <c r="AW1813">
        <v>8.4554939854338702</v>
      </c>
      <c r="AX1813">
        <v>10.0495989444002</v>
      </c>
      <c r="AY1813">
        <v>12.306946398359701</v>
      </c>
      <c r="AZ1813">
        <v>10.604780618637299</v>
      </c>
      <c r="BA1813">
        <v>8.8359078644833904</v>
      </c>
      <c r="BB1813">
        <v>9.8687036227802398</v>
      </c>
      <c r="BC1813">
        <v>11.1311444411393</v>
      </c>
      <c r="BD1813">
        <v>10.896457097072799</v>
      </c>
      <c r="BE1813">
        <v>9.3433628582283603</v>
      </c>
      <c r="BF1813">
        <v>10.579667063020199</v>
      </c>
      <c r="BG1813">
        <v>12.2075038071722</v>
      </c>
      <c r="BH1813">
        <v>11.7785222653649</v>
      </c>
      <c r="BI1813">
        <v>7.6019782099431099</v>
      </c>
      <c r="BJ1813">
        <v>9.2183010113323895</v>
      </c>
      <c r="BK1813">
        <v>11.1763835834909</v>
      </c>
      <c r="BL1813">
        <v>9.6582366558646608</v>
      </c>
    </row>
    <row r="1814" spans="1:64" x14ac:dyDescent="0.25">
      <c r="A1814" s="15" t="str">
        <f t="shared" si="56"/>
        <v>Total Risk Based Capital Ratio--40543</v>
      </c>
      <c r="B1814" s="15" t="str">
        <f t="shared" si="57"/>
        <v>Total Risk Based Capital Ratio</v>
      </c>
      <c r="C1814">
        <v>2</v>
      </c>
      <c r="D1814" s="22">
        <v>40543</v>
      </c>
      <c r="E1814">
        <v>13.465</v>
      </c>
      <c r="F1814">
        <v>15.484999999999999</v>
      </c>
      <c r="G1814">
        <v>17.914999999999999</v>
      </c>
      <c r="H1814">
        <v>16.6271951219512</v>
      </c>
      <c r="I1814">
        <v>12.36</v>
      </c>
      <c r="J1814">
        <v>14.435</v>
      </c>
      <c r="K1814">
        <v>17.872499999999999</v>
      </c>
      <c r="L1814">
        <v>15.893615160349899</v>
      </c>
      <c r="M1814">
        <v>12.81</v>
      </c>
      <c r="N1814">
        <v>14.93</v>
      </c>
      <c r="O1814">
        <v>18.71</v>
      </c>
      <c r="P1814">
        <v>16.6935182869647</v>
      </c>
      <c r="Q1814">
        <v>13.55</v>
      </c>
      <c r="R1814">
        <v>17.600000000000001</v>
      </c>
      <c r="S1814">
        <v>19.350000000000001</v>
      </c>
      <c r="T1814">
        <v>18.989523809523799</v>
      </c>
      <c r="U1814">
        <v>12</v>
      </c>
      <c r="V1814">
        <v>14.17</v>
      </c>
      <c r="W1814">
        <v>17.72</v>
      </c>
      <c r="X1814">
        <v>15.5684533333333</v>
      </c>
      <c r="Y1814">
        <v>13.7925</v>
      </c>
      <c r="Z1814">
        <v>15.625</v>
      </c>
      <c r="AA1814">
        <v>17.87</v>
      </c>
      <c r="AB1814">
        <v>16.524428571428601</v>
      </c>
      <c r="AC1814">
        <v>12.11</v>
      </c>
      <c r="AD1814">
        <v>13.21</v>
      </c>
      <c r="AE1814">
        <v>15.734999999999999</v>
      </c>
      <c r="AF1814">
        <v>14.5527777777778</v>
      </c>
      <c r="AG1814">
        <v>13.06</v>
      </c>
      <c r="AH1814">
        <v>15.83</v>
      </c>
      <c r="AI1814">
        <v>19.47</v>
      </c>
      <c r="AJ1814">
        <v>18.3774025974026</v>
      </c>
      <c r="AK1814">
        <v>13.022500000000001</v>
      </c>
      <c r="AL1814">
        <v>14.965</v>
      </c>
      <c r="AM1814">
        <v>17.872499999999999</v>
      </c>
      <c r="AN1814">
        <v>16.582931034482801</v>
      </c>
      <c r="AO1814">
        <v>12.34</v>
      </c>
      <c r="AP1814">
        <v>14.6</v>
      </c>
      <c r="AQ1814">
        <v>17.899999999999999</v>
      </c>
      <c r="AR1814">
        <v>16.034263322884001</v>
      </c>
      <c r="AS1814">
        <v>11.315</v>
      </c>
      <c r="AT1814">
        <v>12.875</v>
      </c>
      <c r="AU1814">
        <v>14.9475</v>
      </c>
      <c r="AV1814">
        <v>13.922389380531</v>
      </c>
      <c r="AW1814">
        <v>13.3125</v>
      </c>
      <c r="AX1814">
        <v>15.895</v>
      </c>
      <c r="AY1814">
        <v>19.552499999999998</v>
      </c>
      <c r="AZ1814">
        <v>17.619624999999999</v>
      </c>
      <c r="BA1814">
        <v>12.9725</v>
      </c>
      <c r="BB1814">
        <v>14.38</v>
      </c>
      <c r="BC1814">
        <v>17.495000000000001</v>
      </c>
      <c r="BD1814">
        <v>16.265277777777801</v>
      </c>
      <c r="BE1814">
        <v>13.89</v>
      </c>
      <c r="BF1814">
        <v>16.16</v>
      </c>
      <c r="BG1814">
        <v>19.760000000000002</v>
      </c>
      <c r="BH1814">
        <v>18.412716049382698</v>
      </c>
      <c r="BI1814">
        <v>11.08</v>
      </c>
      <c r="BJ1814">
        <v>13.25</v>
      </c>
      <c r="BK1814">
        <v>17.149999999999999</v>
      </c>
      <c r="BL1814">
        <v>14.545339805825201</v>
      </c>
    </row>
    <row r="1815" spans="1:64" x14ac:dyDescent="0.25">
      <c r="A1815" s="15" t="str">
        <f t="shared" si="56"/>
        <v>Tier 1 Leverage Ratio--40543</v>
      </c>
      <c r="B1815" s="15" t="str">
        <f t="shared" si="57"/>
        <v>Tier 1 Leverage Ratio</v>
      </c>
      <c r="C1815">
        <v>3</v>
      </c>
      <c r="D1815" s="22">
        <v>40543</v>
      </c>
      <c r="E1815">
        <v>8.4550000000000001</v>
      </c>
      <c r="F1815">
        <v>9.3049999999999997</v>
      </c>
      <c r="G1815">
        <v>10.827500000000001</v>
      </c>
      <c r="H1815">
        <v>10.092926829268301</v>
      </c>
      <c r="I1815">
        <v>8.1999999999999993</v>
      </c>
      <c r="J1815">
        <v>9.2799999999999994</v>
      </c>
      <c r="K1815">
        <v>10.955</v>
      </c>
      <c r="L1815">
        <v>9.8233090379008807</v>
      </c>
      <c r="M1815">
        <v>8.24</v>
      </c>
      <c r="N1815">
        <v>9.34</v>
      </c>
      <c r="O1815">
        <v>11.13</v>
      </c>
      <c r="P1815">
        <v>9.9755298530790899</v>
      </c>
      <c r="Q1815">
        <v>9.44</v>
      </c>
      <c r="R1815">
        <v>10.39</v>
      </c>
      <c r="S1815">
        <v>11.81</v>
      </c>
      <c r="T1815">
        <v>11.0557142857143</v>
      </c>
      <c r="U1815">
        <v>8.0500000000000007</v>
      </c>
      <c r="V1815">
        <v>9.17</v>
      </c>
      <c r="W1815">
        <v>10.85</v>
      </c>
      <c r="X1815">
        <v>9.6487200000000009</v>
      </c>
      <c r="Y1815">
        <v>8.5675000000000008</v>
      </c>
      <c r="Z1815">
        <v>9.4949999999999992</v>
      </c>
      <c r="AA1815">
        <v>10.9025</v>
      </c>
      <c r="AB1815">
        <v>10.176714285714301</v>
      </c>
      <c r="AC1815">
        <v>8</v>
      </c>
      <c r="AD1815">
        <v>8.5549999999999997</v>
      </c>
      <c r="AE1815">
        <v>9.5975000000000001</v>
      </c>
      <c r="AF1815">
        <v>8.9701111111111107</v>
      </c>
      <c r="AG1815">
        <v>8.91</v>
      </c>
      <c r="AH1815">
        <v>10.14</v>
      </c>
      <c r="AI1815">
        <v>11.95</v>
      </c>
      <c r="AJ1815">
        <v>11.2379220779221</v>
      </c>
      <c r="AK1815">
        <v>8.5</v>
      </c>
      <c r="AL1815">
        <v>9.1750000000000007</v>
      </c>
      <c r="AM1815">
        <v>11.84</v>
      </c>
      <c r="AN1815">
        <v>10.4558620689655</v>
      </c>
      <c r="AO1815">
        <v>8.36</v>
      </c>
      <c r="AP1815">
        <v>9.35</v>
      </c>
      <c r="AQ1815">
        <v>10.96</v>
      </c>
      <c r="AR1815">
        <v>9.9355799373040696</v>
      </c>
      <c r="AS1815">
        <v>7.77</v>
      </c>
      <c r="AT1815">
        <v>8.7550000000000008</v>
      </c>
      <c r="AU1815">
        <v>9.68</v>
      </c>
      <c r="AV1815">
        <v>8.9820796460177004</v>
      </c>
      <c r="AW1815">
        <v>8.34</v>
      </c>
      <c r="AX1815">
        <v>9.4250000000000007</v>
      </c>
      <c r="AY1815">
        <v>11.605</v>
      </c>
      <c r="AZ1815">
        <v>10.145687499999999</v>
      </c>
      <c r="BA1815">
        <v>8.4975000000000005</v>
      </c>
      <c r="BB1815">
        <v>9.5050000000000008</v>
      </c>
      <c r="BC1815">
        <v>10.625</v>
      </c>
      <c r="BD1815">
        <v>10.481249999999999</v>
      </c>
      <c r="BE1815">
        <v>8.91</v>
      </c>
      <c r="BF1815">
        <v>9.99</v>
      </c>
      <c r="BG1815">
        <v>11.95</v>
      </c>
      <c r="BH1815">
        <v>11.2897530864198</v>
      </c>
      <c r="BI1815">
        <v>7.1</v>
      </c>
      <c r="BJ1815">
        <v>8.84</v>
      </c>
      <c r="BK1815">
        <v>10.19</v>
      </c>
      <c r="BL1815">
        <v>9.0959223300970908</v>
      </c>
    </row>
    <row r="1816" spans="1:64" x14ac:dyDescent="0.25">
      <c r="A1816" s="15" t="str">
        <f t="shared" si="56"/>
        <v>ALLL / Nonaccrual Loans--40543</v>
      </c>
      <c r="B1816" s="15" t="str">
        <f t="shared" si="57"/>
        <v>ALLL / Nonaccrual Loans</v>
      </c>
      <c r="C1816">
        <v>4</v>
      </c>
      <c r="D1816" s="22">
        <v>40543</v>
      </c>
      <c r="E1816">
        <v>61.676444389839403</v>
      </c>
      <c r="F1816">
        <v>96.610169491525397</v>
      </c>
      <c r="G1816">
        <v>237.41648106904199</v>
      </c>
      <c r="H1816">
        <v>246.91908177723499</v>
      </c>
      <c r="I1816">
        <v>53.363356606483798</v>
      </c>
      <c r="J1816">
        <v>88.947747796757696</v>
      </c>
      <c r="K1816">
        <v>196.82433677229201</v>
      </c>
      <c r="L1816">
        <v>282.033729873786</v>
      </c>
      <c r="M1816">
        <v>51.292908491019503</v>
      </c>
      <c r="N1816">
        <v>91.628561378825196</v>
      </c>
      <c r="O1816">
        <v>206.731391585761</v>
      </c>
      <c r="P1816">
        <v>275.50981143503202</v>
      </c>
      <c r="Q1816">
        <v>79.603815113719705</v>
      </c>
      <c r="R1816">
        <v>95.800316957210796</v>
      </c>
      <c r="S1816">
        <v>227.513227513228</v>
      </c>
      <c r="T1816">
        <v>246.76561602532499</v>
      </c>
      <c r="U1816">
        <v>49.538848091879601</v>
      </c>
      <c r="V1816">
        <v>95.327102803738299</v>
      </c>
      <c r="W1816">
        <v>182.63419913419901</v>
      </c>
      <c r="X1816">
        <v>247.67972557123201</v>
      </c>
      <c r="Y1816">
        <v>52.499056401299597</v>
      </c>
      <c r="Z1816">
        <v>65.283842794759806</v>
      </c>
      <c r="AA1816">
        <v>135.12048278456999</v>
      </c>
      <c r="AB1816">
        <v>336.21098144165501</v>
      </c>
      <c r="AC1816">
        <v>88.128224412513703</v>
      </c>
      <c r="AD1816">
        <v>210.18737832576201</v>
      </c>
      <c r="AE1816">
        <v>512.80303030303003</v>
      </c>
      <c r="AF1816">
        <v>821.135642591036</v>
      </c>
      <c r="AG1816">
        <v>60.813992600067301</v>
      </c>
      <c r="AH1816">
        <v>96.1570743405276</v>
      </c>
      <c r="AI1816">
        <v>302.57731958762901</v>
      </c>
      <c r="AJ1816">
        <v>456.10970974745101</v>
      </c>
      <c r="AK1816">
        <v>46.483704974270999</v>
      </c>
      <c r="AL1816">
        <v>62.1896162528217</v>
      </c>
      <c r="AM1816">
        <v>82.078169685414693</v>
      </c>
      <c r="AN1816">
        <v>188.229459747833</v>
      </c>
      <c r="AO1816">
        <v>69.514563106796103</v>
      </c>
      <c r="AP1816">
        <v>128.47999999999999</v>
      </c>
      <c r="AQ1816">
        <v>364.83050847457599</v>
      </c>
      <c r="AR1816">
        <v>446.57776301650199</v>
      </c>
      <c r="AS1816">
        <v>46.483704974270999</v>
      </c>
      <c r="AT1816">
        <v>78.106151990349801</v>
      </c>
      <c r="AU1816">
        <v>170.21943573667701</v>
      </c>
      <c r="AV1816">
        <v>228.14523119300699</v>
      </c>
      <c r="AW1816">
        <v>53.117522040302298</v>
      </c>
      <c r="AX1816">
        <v>83.662832118433599</v>
      </c>
      <c r="AY1816">
        <v>170.59733884232099</v>
      </c>
      <c r="AZ1816">
        <v>221.74116191390399</v>
      </c>
      <c r="BA1816">
        <v>57.421340422737799</v>
      </c>
      <c r="BB1816">
        <v>93.982561415370796</v>
      </c>
      <c r="BC1816">
        <v>227.48844862547</v>
      </c>
      <c r="BD1816">
        <v>490.73824374922998</v>
      </c>
      <c r="BE1816">
        <v>44.334433443344302</v>
      </c>
      <c r="BF1816">
        <v>80.946882217090106</v>
      </c>
      <c r="BG1816">
        <v>131.214689265537</v>
      </c>
      <c r="BH1816">
        <v>543.88700828676394</v>
      </c>
      <c r="BI1816">
        <v>40.513489991296801</v>
      </c>
      <c r="BJ1816">
        <v>61.484264913104703</v>
      </c>
      <c r="BK1816">
        <v>126.407387675368</v>
      </c>
      <c r="BL1816">
        <v>187.647788645096</v>
      </c>
    </row>
    <row r="1817" spans="1:64" x14ac:dyDescent="0.25">
      <c r="A1817" s="15" t="str">
        <f t="shared" si="56"/>
        <v>[NCL + OREO] / [Total Loans + OREO]--40543</v>
      </c>
      <c r="B1817" s="15" t="str">
        <f t="shared" si="57"/>
        <v>[NCL + OREO] / [Total Loans + OREO]</v>
      </c>
      <c r="C1817">
        <v>5</v>
      </c>
      <c r="D1817" s="22">
        <v>40543</v>
      </c>
      <c r="E1817">
        <v>1.3736114691443999</v>
      </c>
      <c r="F1817">
        <v>2.9057750619335501</v>
      </c>
      <c r="G1817">
        <v>5.7033384794702302</v>
      </c>
      <c r="H1817">
        <v>3.9623281155790502</v>
      </c>
      <c r="I1817">
        <v>1.15153315309459</v>
      </c>
      <c r="J1817">
        <v>2.9549474499362298</v>
      </c>
      <c r="K1817">
        <v>5.70688259314639</v>
      </c>
      <c r="L1817">
        <v>4.0494205710097901</v>
      </c>
      <c r="M1817">
        <v>1.06890276832759</v>
      </c>
      <c r="N1817">
        <v>2.6698671762072701</v>
      </c>
      <c r="O1817">
        <v>5.56282623182826</v>
      </c>
      <c r="P1817">
        <v>4.1348336930860903</v>
      </c>
      <c r="Q1817">
        <v>2.2713927294079999</v>
      </c>
      <c r="R1817">
        <v>2.9565490535335401</v>
      </c>
      <c r="S1817">
        <v>5.5339227632965304</v>
      </c>
      <c r="T1817">
        <v>3.8058229486825601</v>
      </c>
      <c r="U1817">
        <v>1.57378335949765</v>
      </c>
      <c r="V1817">
        <v>3.49493297103961</v>
      </c>
      <c r="W1817">
        <v>6.8089305538423597</v>
      </c>
      <c r="X1817">
        <v>4.7298682817969002</v>
      </c>
      <c r="Y1817">
        <v>2.1905431362829901</v>
      </c>
      <c r="Z1817">
        <v>4.1906739128200501</v>
      </c>
      <c r="AA1817">
        <v>7.5681824964834998</v>
      </c>
      <c r="AB1817">
        <v>5.6964089403915397</v>
      </c>
      <c r="AC1817">
        <v>0.38728936492473698</v>
      </c>
      <c r="AD1817">
        <v>1.00394119643335</v>
      </c>
      <c r="AE1817">
        <v>2.1561329278153401</v>
      </c>
      <c r="AF1817">
        <v>1.7702140103555599</v>
      </c>
      <c r="AG1817">
        <v>0.273820219911864</v>
      </c>
      <c r="AH1817">
        <v>1.40708184400073</v>
      </c>
      <c r="AI1817">
        <v>2.9954614220877498</v>
      </c>
      <c r="AJ1817">
        <v>2.1498236332060401</v>
      </c>
      <c r="AK1817">
        <v>2.48942880801394</v>
      </c>
      <c r="AL1817">
        <v>4.2264453577240602</v>
      </c>
      <c r="AM1817">
        <v>5.8399276668055098</v>
      </c>
      <c r="AN1817">
        <v>4.5906966743731701</v>
      </c>
      <c r="AO1817">
        <v>0.57220444185820996</v>
      </c>
      <c r="AP1817">
        <v>1.7412509626080299</v>
      </c>
      <c r="AQ1817">
        <v>3.3737879782228899</v>
      </c>
      <c r="AR1817">
        <v>2.3123670393357298</v>
      </c>
      <c r="AS1817">
        <v>1.32375257564108</v>
      </c>
      <c r="AT1817">
        <v>3.6083174668046798</v>
      </c>
      <c r="AU1817">
        <v>8.3211270427394108</v>
      </c>
      <c r="AV1817">
        <v>5.3882839134651004</v>
      </c>
      <c r="AW1817">
        <v>1.75519557904053</v>
      </c>
      <c r="AX1817">
        <v>3.3933235541212801</v>
      </c>
      <c r="AY1817">
        <v>5.3698254444211102</v>
      </c>
      <c r="AZ1817">
        <v>4.0274413568521599</v>
      </c>
      <c r="BA1817">
        <v>1.14763110014435</v>
      </c>
      <c r="BB1817">
        <v>2.88268783873652</v>
      </c>
      <c r="BC1817">
        <v>5.5210684583505198</v>
      </c>
      <c r="BD1817">
        <v>4.5148783770670704</v>
      </c>
      <c r="BE1817">
        <v>2.3231028473492401</v>
      </c>
      <c r="BF1817">
        <v>4.7359198229217903</v>
      </c>
      <c r="BG1817">
        <v>7.2040415467284502</v>
      </c>
      <c r="BH1817">
        <v>5.1362558080513798</v>
      </c>
      <c r="BI1817">
        <v>3.8413080913947399</v>
      </c>
      <c r="BJ1817">
        <v>6.6050144958659898</v>
      </c>
      <c r="BK1817">
        <v>11.2653038222573</v>
      </c>
      <c r="BL1817">
        <v>7.9358031598858103</v>
      </c>
    </row>
    <row r="1818" spans="1:64" x14ac:dyDescent="0.25">
      <c r="A1818" s="15" t="str">
        <f t="shared" si="56"/>
        <v>[Noncurrent + Delinquent Loans] / [Capital + ALLL]--40543</v>
      </c>
      <c r="B1818" s="15" t="str">
        <f t="shared" si="57"/>
        <v>[Noncurrent + Delinquent Loans] / [Capital + ALLL]</v>
      </c>
      <c r="C1818">
        <v>6</v>
      </c>
      <c r="D1818" s="22">
        <v>40543</v>
      </c>
      <c r="E1818">
        <v>8.3334272448351303</v>
      </c>
      <c r="F1818">
        <v>16.9681984866078</v>
      </c>
      <c r="G1818">
        <v>26.857228027480399</v>
      </c>
      <c r="H1818">
        <v>19.657233722688499</v>
      </c>
      <c r="I1818">
        <v>7.5396135595192204</v>
      </c>
      <c r="J1818">
        <v>16.921863230483702</v>
      </c>
      <c r="K1818">
        <v>29.242055814053099</v>
      </c>
      <c r="L1818">
        <v>21.487592926354701</v>
      </c>
      <c r="M1818">
        <v>7.6543167628964701</v>
      </c>
      <c r="N1818">
        <v>16.9571139611608</v>
      </c>
      <c r="O1818">
        <v>32.246529209406603</v>
      </c>
      <c r="P1818">
        <v>25.648402057883199</v>
      </c>
      <c r="Q1818">
        <v>13.087024660890201</v>
      </c>
      <c r="R1818">
        <v>19.4483504597079</v>
      </c>
      <c r="S1818">
        <v>22.430600387346701</v>
      </c>
      <c r="T1818">
        <v>18.204707339034002</v>
      </c>
      <c r="U1818">
        <v>8.6133215443560296</v>
      </c>
      <c r="V1818">
        <v>17.511036367458502</v>
      </c>
      <c r="W1818">
        <v>32.591623036649203</v>
      </c>
      <c r="X1818">
        <v>23.879005130172001</v>
      </c>
      <c r="Y1818">
        <v>10.865121094999999</v>
      </c>
      <c r="Z1818">
        <v>23.576705584535301</v>
      </c>
      <c r="AA1818">
        <v>38.6977147340004</v>
      </c>
      <c r="AB1818">
        <v>29.115893200231699</v>
      </c>
      <c r="AC1818">
        <v>4.1992619581119097</v>
      </c>
      <c r="AD1818">
        <v>8.5535195518169491</v>
      </c>
      <c r="AE1818">
        <v>16.628792283113999</v>
      </c>
      <c r="AF1818">
        <v>13.1644967981194</v>
      </c>
      <c r="AG1818">
        <v>2.45949074074074</v>
      </c>
      <c r="AH1818">
        <v>8.6632057105775502</v>
      </c>
      <c r="AI1818">
        <v>17.984878090221699</v>
      </c>
      <c r="AJ1818">
        <v>12.0608678688171</v>
      </c>
      <c r="AK1818">
        <v>18.3619737790405</v>
      </c>
      <c r="AL1818">
        <v>24.720404636293399</v>
      </c>
      <c r="AM1818">
        <v>32.610876814996203</v>
      </c>
      <c r="AN1818">
        <v>27.737202732154898</v>
      </c>
      <c r="AO1818">
        <v>4.2288806493636599</v>
      </c>
      <c r="AP1818">
        <v>10.376532399299499</v>
      </c>
      <c r="AQ1818">
        <v>19.4745333026043</v>
      </c>
      <c r="AR1818">
        <v>13.618411756799899</v>
      </c>
      <c r="AS1818">
        <v>10.6365554408763</v>
      </c>
      <c r="AT1818">
        <v>20.5366684351138</v>
      </c>
      <c r="AU1818">
        <v>39.769295609683098</v>
      </c>
      <c r="AV1818">
        <v>29.8756878078499</v>
      </c>
      <c r="AW1818">
        <v>11.7746400671956</v>
      </c>
      <c r="AX1818">
        <v>21.3708758134382</v>
      </c>
      <c r="AY1818">
        <v>32.059633839372097</v>
      </c>
      <c r="AZ1818">
        <v>23.4119635177681</v>
      </c>
      <c r="BA1818">
        <v>7.50810898819367</v>
      </c>
      <c r="BB1818">
        <v>16.5907994864247</v>
      </c>
      <c r="BC1818">
        <v>29.517845783720599</v>
      </c>
      <c r="BD1818">
        <v>23.694219252165102</v>
      </c>
      <c r="BE1818">
        <v>8.6242583137850204</v>
      </c>
      <c r="BF1818">
        <v>17.7035031761773</v>
      </c>
      <c r="BG1818">
        <v>28.492719401810302</v>
      </c>
      <c r="BH1818">
        <v>21.4506898804405</v>
      </c>
      <c r="BI1818">
        <v>14.943107441345299</v>
      </c>
      <c r="BJ1818">
        <v>25.174794993526099</v>
      </c>
      <c r="BK1818">
        <v>54.837737365618402</v>
      </c>
      <c r="BL1818">
        <v>37.005141080021602</v>
      </c>
    </row>
    <row r="1819" spans="1:64" x14ac:dyDescent="0.25">
      <c r="A1819" s="15" t="str">
        <f t="shared" si="56"/>
        <v xml:space="preserve">  Ag [NCL+DQ] / [Capital + ALLL]--40543</v>
      </c>
      <c r="B1819" s="15" t="str">
        <f t="shared" si="57"/>
        <v xml:space="preserve">  Ag [NCL+DQ] / [Capital + ALLL]</v>
      </c>
      <c r="C1819">
        <v>7</v>
      </c>
      <c r="D1819" s="22">
        <v>40543</v>
      </c>
      <c r="E1819">
        <v>0</v>
      </c>
      <c r="F1819">
        <v>0.12686775208550399</v>
      </c>
      <c r="G1819">
        <v>2.4015857405021199</v>
      </c>
      <c r="H1819">
        <v>1.8503120162095701</v>
      </c>
      <c r="I1819">
        <v>0</v>
      </c>
      <c r="J1819">
        <v>0</v>
      </c>
      <c r="K1819">
        <v>1.62293289143365</v>
      </c>
      <c r="L1819">
        <v>1.57815014774766</v>
      </c>
      <c r="M1819">
        <v>0</v>
      </c>
      <c r="N1819">
        <v>0</v>
      </c>
      <c r="O1819">
        <v>0.65359119349656702</v>
      </c>
      <c r="P1819">
        <v>0.99163617930165904</v>
      </c>
      <c r="Q1819">
        <v>0</v>
      </c>
      <c r="R1819">
        <v>0</v>
      </c>
      <c r="S1819">
        <v>0</v>
      </c>
      <c r="T1819">
        <v>2.2325532529614198E-2</v>
      </c>
      <c r="U1819">
        <v>0</v>
      </c>
      <c r="V1819">
        <v>0</v>
      </c>
      <c r="W1819">
        <v>1.1475486308718601</v>
      </c>
      <c r="X1819">
        <v>1.25125724750286</v>
      </c>
      <c r="Y1819">
        <v>0</v>
      </c>
      <c r="Z1819">
        <v>0.38580484872131199</v>
      </c>
      <c r="AA1819">
        <v>3.9784286561975302</v>
      </c>
      <c r="AB1819">
        <v>3.1142091893355599</v>
      </c>
      <c r="AC1819">
        <v>0</v>
      </c>
      <c r="AD1819">
        <v>0.348162205609377</v>
      </c>
      <c r="AE1819">
        <v>2.2515931350018099</v>
      </c>
      <c r="AF1819">
        <v>1.7926008731477101</v>
      </c>
      <c r="AG1819">
        <v>0</v>
      </c>
      <c r="AH1819">
        <v>0.20337604230221701</v>
      </c>
      <c r="AI1819">
        <v>3.2297944676247901</v>
      </c>
      <c r="AJ1819">
        <v>2.62359023053172</v>
      </c>
      <c r="AK1819">
        <v>0</v>
      </c>
      <c r="AL1819">
        <v>0</v>
      </c>
      <c r="AM1819">
        <v>1.7828813216284001</v>
      </c>
      <c r="AN1819">
        <v>1.9994880076641799</v>
      </c>
      <c r="AO1819">
        <v>0</v>
      </c>
      <c r="AP1819">
        <v>0.38428575378065299</v>
      </c>
      <c r="AQ1819">
        <v>4.0299268831831299</v>
      </c>
      <c r="AR1819">
        <v>2.5885010117287499</v>
      </c>
      <c r="AS1819">
        <v>0</v>
      </c>
      <c r="AT1819">
        <v>0</v>
      </c>
      <c r="AU1819">
        <v>1.16885125068105</v>
      </c>
      <c r="AV1819">
        <v>1.3052163364874401</v>
      </c>
      <c r="AW1819">
        <v>0</v>
      </c>
      <c r="AX1819">
        <v>0</v>
      </c>
      <c r="AY1819">
        <v>0.44614416344871899</v>
      </c>
      <c r="AZ1819">
        <v>0.854400170848444</v>
      </c>
      <c r="BA1819">
        <v>0</v>
      </c>
      <c r="BB1819">
        <v>0</v>
      </c>
      <c r="BC1819">
        <v>0.46087866986428799</v>
      </c>
      <c r="BD1819">
        <v>1.12359488856531</v>
      </c>
      <c r="BE1819">
        <v>0</v>
      </c>
      <c r="BF1819">
        <v>2.40635277131627E-2</v>
      </c>
      <c r="BG1819">
        <v>0.70844355255556601</v>
      </c>
      <c r="BH1819">
        <v>1.09580919285724</v>
      </c>
      <c r="BI1819">
        <v>0</v>
      </c>
      <c r="BJ1819">
        <v>0</v>
      </c>
      <c r="BK1819">
        <v>0</v>
      </c>
      <c r="BL1819">
        <v>0.60921303233649104</v>
      </c>
    </row>
    <row r="1820" spans="1:64" x14ac:dyDescent="0.25">
      <c r="A1820" s="15" t="str">
        <f t="shared" si="56"/>
        <v xml:space="preserve">  CLD [NCL+DQ] / [Capital + ALLL]--40543</v>
      </c>
      <c r="B1820" s="15" t="str">
        <f t="shared" si="57"/>
        <v xml:space="preserve">  CLD [NCL+DQ] / [Capital + ALLL]</v>
      </c>
      <c r="C1820">
        <v>8</v>
      </c>
      <c r="D1820" s="22">
        <v>40543</v>
      </c>
      <c r="E1820">
        <v>0</v>
      </c>
      <c r="F1820">
        <v>0.33957889956906101</v>
      </c>
      <c r="G1820">
        <v>6.6252295231884402</v>
      </c>
      <c r="H1820">
        <v>3.9977289768939399</v>
      </c>
      <c r="I1820">
        <v>0</v>
      </c>
      <c r="J1820">
        <v>0</v>
      </c>
      <c r="K1820">
        <v>4.1909480770216501</v>
      </c>
      <c r="L1820">
        <v>3.51426401281643</v>
      </c>
      <c r="M1820">
        <v>0</v>
      </c>
      <c r="N1820">
        <v>0.35319635735256499</v>
      </c>
      <c r="O1820">
        <v>5.7892276781670802</v>
      </c>
      <c r="P1820">
        <v>5.2854633349573499</v>
      </c>
      <c r="Q1820">
        <v>0</v>
      </c>
      <c r="R1820">
        <v>0</v>
      </c>
      <c r="S1820">
        <v>0.20639259217939401</v>
      </c>
      <c r="T1820">
        <v>0.251906798125413</v>
      </c>
      <c r="U1820">
        <v>0</v>
      </c>
      <c r="V1820">
        <v>0.138190954773869</v>
      </c>
      <c r="W1820">
        <v>4.5995935482211303</v>
      </c>
      <c r="X1820">
        <v>3.78716164953756</v>
      </c>
      <c r="Y1820">
        <v>0</v>
      </c>
      <c r="Z1820">
        <v>3.7919281307625399</v>
      </c>
      <c r="AA1820">
        <v>12.2106294363729</v>
      </c>
      <c r="AB1820">
        <v>7.5137151890688401</v>
      </c>
      <c r="AC1820">
        <v>0</v>
      </c>
      <c r="AD1820">
        <v>0</v>
      </c>
      <c r="AE1820">
        <v>2.6328954462651102</v>
      </c>
      <c r="AF1820">
        <v>2.8751116449006502</v>
      </c>
      <c r="AG1820">
        <v>0</v>
      </c>
      <c r="AH1820">
        <v>0</v>
      </c>
      <c r="AI1820">
        <v>0.39686414552150301</v>
      </c>
      <c r="AJ1820">
        <v>1.9462704955471199</v>
      </c>
      <c r="AK1820">
        <v>0</v>
      </c>
      <c r="AL1820">
        <v>0.645643983743175</v>
      </c>
      <c r="AM1820">
        <v>4.17256809083002</v>
      </c>
      <c r="AN1820">
        <v>3.6354337333747999</v>
      </c>
      <c r="AO1820">
        <v>0</v>
      </c>
      <c r="AP1820">
        <v>0</v>
      </c>
      <c r="AQ1820">
        <v>1.5378600286719699</v>
      </c>
      <c r="AR1820">
        <v>1.5611943431320701</v>
      </c>
      <c r="AS1820">
        <v>0</v>
      </c>
      <c r="AT1820">
        <v>1.68379294272229</v>
      </c>
      <c r="AU1820">
        <v>9.3775889317907204</v>
      </c>
      <c r="AV1820">
        <v>7.1557334219621396</v>
      </c>
      <c r="AW1820">
        <v>0</v>
      </c>
      <c r="AX1820">
        <v>0</v>
      </c>
      <c r="AY1820">
        <v>2.5549460410548299</v>
      </c>
      <c r="AZ1820">
        <v>2.0104837033730099</v>
      </c>
      <c r="BA1820">
        <v>0</v>
      </c>
      <c r="BB1820">
        <v>0</v>
      </c>
      <c r="BC1820">
        <v>4.3035551010785396</v>
      </c>
      <c r="BD1820">
        <v>3.8017968824619301</v>
      </c>
      <c r="BE1820">
        <v>0</v>
      </c>
      <c r="BF1820">
        <v>1.4485703475487799</v>
      </c>
      <c r="BG1820">
        <v>5.53097345132743</v>
      </c>
      <c r="BH1820">
        <v>3.7056714052402899</v>
      </c>
      <c r="BI1820">
        <v>0</v>
      </c>
      <c r="BJ1820">
        <v>3.2090183642041099</v>
      </c>
      <c r="BK1820">
        <v>10.870000858836001</v>
      </c>
      <c r="BL1820">
        <v>8.3689183291747007</v>
      </c>
    </row>
    <row r="1821" spans="1:64" x14ac:dyDescent="0.25">
      <c r="A1821" s="15" t="str">
        <f t="shared" si="56"/>
        <v xml:space="preserve">  CRE [NCL+DQ] / [Capital + ALLL]--40543</v>
      </c>
      <c r="B1821" s="15" t="str">
        <f t="shared" si="57"/>
        <v xml:space="preserve">  CRE [NCL+DQ] / [Capital + ALLL]</v>
      </c>
      <c r="C1821">
        <v>9</v>
      </c>
      <c r="D1821" s="22">
        <v>40543</v>
      </c>
      <c r="E1821">
        <v>1.00132884671871</v>
      </c>
      <c r="F1821">
        <v>5.55808747780973</v>
      </c>
      <c r="G1821">
        <v>15.8249557423461</v>
      </c>
      <c r="H1821">
        <v>9.2536981090400108</v>
      </c>
      <c r="I1821">
        <v>0.33337965040937301</v>
      </c>
      <c r="J1821">
        <v>5.1568502220851098</v>
      </c>
      <c r="K1821">
        <v>13.556098583153201</v>
      </c>
      <c r="L1821">
        <v>9.7039130710527903</v>
      </c>
      <c r="M1821">
        <v>0.71092702836938504</v>
      </c>
      <c r="N1821">
        <v>5.5796867955732701</v>
      </c>
      <c r="O1821">
        <v>16.240045979725</v>
      </c>
      <c r="P1821">
        <v>13.3234150138667</v>
      </c>
      <c r="Q1821">
        <v>0.32358848471323398</v>
      </c>
      <c r="R1821">
        <v>7.0707070707070701</v>
      </c>
      <c r="S1821">
        <v>9.4351194318915397</v>
      </c>
      <c r="T1821">
        <v>6.3313898064110701</v>
      </c>
      <c r="U1821">
        <v>1.3902205177372999</v>
      </c>
      <c r="V1821">
        <v>6.5351019087673903</v>
      </c>
      <c r="W1821">
        <v>14.4935543278085</v>
      </c>
      <c r="X1821">
        <v>11.2013036320814</v>
      </c>
      <c r="Y1821">
        <v>1.0736573980924899</v>
      </c>
      <c r="Z1821">
        <v>11.055127518969099</v>
      </c>
      <c r="AA1821">
        <v>20.884129651241299</v>
      </c>
      <c r="AB1821">
        <v>15.106857938075899</v>
      </c>
      <c r="AC1821">
        <v>0</v>
      </c>
      <c r="AD1821">
        <v>1.8205810489202101</v>
      </c>
      <c r="AE1821">
        <v>5.7387283095661896</v>
      </c>
      <c r="AF1821">
        <v>5.5230801446337203</v>
      </c>
      <c r="AG1821">
        <v>0</v>
      </c>
      <c r="AH1821">
        <v>0</v>
      </c>
      <c r="AI1821">
        <v>5.7925508269043604</v>
      </c>
      <c r="AJ1821">
        <v>4.0251930169122696</v>
      </c>
      <c r="AK1821">
        <v>3.0442080050664</v>
      </c>
      <c r="AL1821">
        <v>10.3063981391584</v>
      </c>
      <c r="AM1821">
        <v>17.073091495977199</v>
      </c>
      <c r="AN1821">
        <v>12.1119675912307</v>
      </c>
      <c r="AO1821">
        <v>0</v>
      </c>
      <c r="AP1821">
        <v>1.6688481675392699</v>
      </c>
      <c r="AQ1821">
        <v>7.24511173184358</v>
      </c>
      <c r="AR1821">
        <v>4.5159655134127297</v>
      </c>
      <c r="AS1821">
        <v>1.97160680583335</v>
      </c>
      <c r="AT1821">
        <v>9.5553013029749305</v>
      </c>
      <c r="AU1821">
        <v>23.725196557156401</v>
      </c>
      <c r="AV1821">
        <v>17.114605184197501</v>
      </c>
      <c r="AW1821">
        <v>0.83842066668173199</v>
      </c>
      <c r="AX1821">
        <v>6.5327970492130696</v>
      </c>
      <c r="AY1821">
        <v>12.7133045155273</v>
      </c>
      <c r="AZ1821">
        <v>8.1736713375525607</v>
      </c>
      <c r="BA1821">
        <v>0</v>
      </c>
      <c r="BB1821">
        <v>3.6674998286252301</v>
      </c>
      <c r="BC1821">
        <v>13.4279059046717</v>
      </c>
      <c r="BD1821">
        <v>9.6792351880018099</v>
      </c>
      <c r="BE1821">
        <v>1.9659320697809901</v>
      </c>
      <c r="BF1821">
        <v>8.6016291698991498</v>
      </c>
      <c r="BG1821">
        <v>15.7790345493045</v>
      </c>
      <c r="BH1821">
        <v>10.3947981010233</v>
      </c>
      <c r="BI1821">
        <v>4.5760663097910497</v>
      </c>
      <c r="BJ1821">
        <v>13.040593196145201</v>
      </c>
      <c r="BK1821">
        <v>25.454000342641798</v>
      </c>
      <c r="BL1821">
        <v>21.452467070816901</v>
      </c>
    </row>
    <row r="1822" spans="1:64" x14ac:dyDescent="0.25">
      <c r="A1822" s="15" t="str">
        <f t="shared" si="56"/>
        <v xml:space="preserve">  Res RE [NCL+DQ] / [Capital + ALLL]--40543</v>
      </c>
      <c r="B1822" s="15" t="str">
        <f t="shared" si="57"/>
        <v xml:space="preserve">  Res RE [NCL+DQ] / [Capital + ALLL]</v>
      </c>
      <c r="C1822">
        <v>10</v>
      </c>
      <c r="D1822" s="22">
        <v>40543</v>
      </c>
      <c r="E1822">
        <v>0.20245728308212799</v>
      </c>
      <c r="F1822">
        <v>2.0560351076216299</v>
      </c>
      <c r="G1822">
        <v>5.5474679345561597</v>
      </c>
      <c r="H1822">
        <v>3.7000780150246402</v>
      </c>
      <c r="I1822">
        <v>0.18413150356656399</v>
      </c>
      <c r="J1822">
        <v>2.1895038834582699</v>
      </c>
      <c r="K1822">
        <v>6.4603451383717099</v>
      </c>
      <c r="L1822">
        <v>4.3910395586107596</v>
      </c>
      <c r="M1822">
        <v>0.78926342617692002</v>
      </c>
      <c r="N1822">
        <v>3.5216636135971702</v>
      </c>
      <c r="O1822">
        <v>8.3027038477949908</v>
      </c>
      <c r="P1822">
        <v>6.0604532801010498</v>
      </c>
      <c r="Q1822">
        <v>3.1778290993071598</v>
      </c>
      <c r="R1822">
        <v>6.00132312635857</v>
      </c>
      <c r="S1822">
        <v>11.139444803098799</v>
      </c>
      <c r="T1822">
        <v>7.6383028597691096</v>
      </c>
      <c r="U1822">
        <v>0.59612518628912103</v>
      </c>
      <c r="V1822">
        <v>2.9196855011072298</v>
      </c>
      <c r="W1822">
        <v>7.5227963525835904</v>
      </c>
      <c r="X1822">
        <v>5.0431602933782704</v>
      </c>
      <c r="Y1822">
        <v>0.25213945005611699</v>
      </c>
      <c r="Z1822">
        <v>2.2262012463741598</v>
      </c>
      <c r="AA1822">
        <v>6.7865967325243401</v>
      </c>
      <c r="AB1822">
        <v>5.0019167593853098</v>
      </c>
      <c r="AC1822">
        <v>0</v>
      </c>
      <c r="AD1822">
        <v>0.25331638103959703</v>
      </c>
      <c r="AE1822">
        <v>1.60964176951811</v>
      </c>
      <c r="AF1822">
        <v>1.1646766962214601</v>
      </c>
      <c r="AG1822">
        <v>0</v>
      </c>
      <c r="AH1822">
        <v>0.12743182397417399</v>
      </c>
      <c r="AI1822">
        <v>1.60822909105233</v>
      </c>
      <c r="AJ1822">
        <v>1.3484026247936001</v>
      </c>
      <c r="AK1822">
        <v>4.0156156618164802</v>
      </c>
      <c r="AL1822">
        <v>7.0682372445934298</v>
      </c>
      <c r="AM1822">
        <v>10.0570100085021</v>
      </c>
      <c r="AN1822">
        <v>8.4306815284187309</v>
      </c>
      <c r="AO1822">
        <v>0</v>
      </c>
      <c r="AP1822">
        <v>0.74862339912145004</v>
      </c>
      <c r="AQ1822">
        <v>2.8591851322373101</v>
      </c>
      <c r="AR1822">
        <v>2.2448216377974402</v>
      </c>
      <c r="AS1822">
        <v>0.38767816725985998</v>
      </c>
      <c r="AT1822">
        <v>2.4577039623469998</v>
      </c>
      <c r="AU1822">
        <v>6.6303219706325196</v>
      </c>
      <c r="AV1822">
        <v>4.6460757250926301</v>
      </c>
      <c r="AW1822">
        <v>3.6795650246678799</v>
      </c>
      <c r="AX1822">
        <v>8.0058335378749703</v>
      </c>
      <c r="AY1822">
        <v>12.543689531035399</v>
      </c>
      <c r="AZ1822">
        <v>9.0394403492880304</v>
      </c>
      <c r="BA1822">
        <v>0</v>
      </c>
      <c r="BB1822">
        <v>1.4492981383436601</v>
      </c>
      <c r="BC1822">
        <v>4.4331599482245103</v>
      </c>
      <c r="BD1822">
        <v>2.7719601352628702</v>
      </c>
      <c r="BE1822">
        <v>0.59612518628912103</v>
      </c>
      <c r="BF1822">
        <v>2.6077238296287102</v>
      </c>
      <c r="BG1822">
        <v>5.6790859897618198</v>
      </c>
      <c r="BH1822">
        <v>3.89299625576685</v>
      </c>
      <c r="BI1822">
        <v>1.28893662728249</v>
      </c>
      <c r="BJ1822">
        <v>4.7242364315534999</v>
      </c>
      <c r="BK1822">
        <v>9.5609706978149198</v>
      </c>
      <c r="BL1822">
        <v>6.6316487723908297</v>
      </c>
    </row>
    <row r="1823" spans="1:64" x14ac:dyDescent="0.25">
      <c r="A1823" s="15" t="str">
        <f t="shared" si="56"/>
        <v xml:space="preserve">  C&amp;I [NCL+DQ] / [Capital + ALLL]--40543</v>
      </c>
      <c r="B1823" s="15" t="str">
        <f t="shared" si="57"/>
        <v xml:space="preserve">  C&amp;I [NCL+DQ] / [Capital + ALLL]</v>
      </c>
      <c r="C1823">
        <v>11</v>
      </c>
      <c r="D1823" s="22">
        <v>40543</v>
      </c>
      <c r="E1823">
        <v>0.40583411880093201</v>
      </c>
      <c r="F1823">
        <v>1.9913321791767999</v>
      </c>
      <c r="G1823">
        <v>4.4946245853544999</v>
      </c>
      <c r="H1823">
        <v>3.2165415384462799</v>
      </c>
      <c r="I1823">
        <v>0.25651260467732301</v>
      </c>
      <c r="J1823">
        <v>1.59082134745405</v>
      </c>
      <c r="K1823">
        <v>5.00880968851859</v>
      </c>
      <c r="L1823">
        <v>3.5270395354529001</v>
      </c>
      <c r="M1823">
        <v>0.118127165699495</v>
      </c>
      <c r="N1823">
        <v>1.10699331856872</v>
      </c>
      <c r="O1823">
        <v>3.43670336426888</v>
      </c>
      <c r="P1823">
        <v>2.7226628473603398</v>
      </c>
      <c r="Q1823">
        <v>0.87461032213370304</v>
      </c>
      <c r="R1823">
        <v>1.9825505847410401</v>
      </c>
      <c r="S1823">
        <v>3.9693790757017302</v>
      </c>
      <c r="T1823">
        <v>2.83194871563818</v>
      </c>
      <c r="U1823">
        <v>0.30092157231521499</v>
      </c>
      <c r="V1823">
        <v>1.8996960486322201</v>
      </c>
      <c r="W1823">
        <v>5.8171745152354601</v>
      </c>
      <c r="X1823">
        <v>3.9666676049591101</v>
      </c>
      <c r="Y1823">
        <v>0.26296490215750601</v>
      </c>
      <c r="Z1823">
        <v>2.0877838048638102</v>
      </c>
      <c r="AA1823">
        <v>6.0394939632445199</v>
      </c>
      <c r="AB1823">
        <v>4.7158066482474297</v>
      </c>
      <c r="AC1823">
        <v>4.2725304773840699E-3</v>
      </c>
      <c r="AD1823">
        <v>1.0569104674112699</v>
      </c>
      <c r="AE1823">
        <v>4.11815698344647</v>
      </c>
      <c r="AF1823">
        <v>3.2059769146804999</v>
      </c>
      <c r="AG1823">
        <v>1.03885310617079E-2</v>
      </c>
      <c r="AH1823">
        <v>0.78574815416920696</v>
      </c>
      <c r="AI1823">
        <v>3.4791594901825702</v>
      </c>
      <c r="AJ1823">
        <v>2.1399970104790702</v>
      </c>
      <c r="AK1823">
        <v>0.70745771432729099</v>
      </c>
      <c r="AL1823">
        <v>1.4061694667267399</v>
      </c>
      <c r="AM1823">
        <v>4.0117302919058497</v>
      </c>
      <c r="AN1823">
        <v>3.82913929133298</v>
      </c>
      <c r="AO1823">
        <v>3.87050399491305E-2</v>
      </c>
      <c r="AP1823">
        <v>1.08983799705449</v>
      </c>
      <c r="AQ1823">
        <v>3.6438168982008698</v>
      </c>
      <c r="AR1823">
        <v>2.4632462208066399</v>
      </c>
      <c r="AS1823">
        <v>0.37024873344392101</v>
      </c>
      <c r="AT1823">
        <v>2.1153156183051598</v>
      </c>
      <c r="AU1823">
        <v>6.0329313365780397</v>
      </c>
      <c r="AV1823">
        <v>4.4057969856769397</v>
      </c>
      <c r="AW1823">
        <v>0.20642068167235</v>
      </c>
      <c r="AX1823">
        <v>1.42824454006822</v>
      </c>
      <c r="AY1823">
        <v>4.0853771724249901</v>
      </c>
      <c r="AZ1823">
        <v>3.1724901215879702</v>
      </c>
      <c r="BA1823">
        <v>1.11808104012627</v>
      </c>
      <c r="BB1823">
        <v>4.7331331684936</v>
      </c>
      <c r="BC1823">
        <v>9.4560171242399598</v>
      </c>
      <c r="BD1823">
        <v>8.6219310265400804</v>
      </c>
      <c r="BE1823">
        <v>0.70314888413329302</v>
      </c>
      <c r="BF1823">
        <v>1.65756031677819</v>
      </c>
      <c r="BG1823">
        <v>5.8927967534663503</v>
      </c>
      <c r="BH1823">
        <v>3.9622460726014199</v>
      </c>
      <c r="BI1823">
        <v>0.33737212508162201</v>
      </c>
      <c r="BJ1823">
        <v>2.1448730009407302</v>
      </c>
      <c r="BK1823">
        <v>6.9531320823134797</v>
      </c>
      <c r="BL1823">
        <v>5.35529298971709</v>
      </c>
    </row>
    <row r="1824" spans="1:64" x14ac:dyDescent="0.25">
      <c r="A1824" s="15" t="str">
        <f t="shared" si="56"/>
        <v xml:space="preserve">  Ind [NCL+DQ] / [Capital + ALLL]--40543</v>
      </c>
      <c r="B1824" s="15" t="str">
        <f t="shared" si="57"/>
        <v xml:space="preserve">  Ind [NCL+DQ] / [Capital + ALLL]</v>
      </c>
      <c r="C1824">
        <v>12</v>
      </c>
      <c r="D1824" s="22">
        <v>40543</v>
      </c>
      <c r="E1824">
        <v>9.2440556618007097E-2</v>
      </c>
      <c r="F1824">
        <v>0.39562911918670202</v>
      </c>
      <c r="G1824">
        <v>0.90573317441291601</v>
      </c>
      <c r="H1824">
        <v>0.78341636087880995</v>
      </c>
      <c r="I1824">
        <v>9.3771810470959199E-2</v>
      </c>
      <c r="J1824">
        <v>0.36800706777006498</v>
      </c>
      <c r="K1824">
        <v>1.0076501743502999</v>
      </c>
      <c r="L1824">
        <v>0.786789660910863</v>
      </c>
      <c r="M1824">
        <v>4.3487210479084097E-2</v>
      </c>
      <c r="N1824">
        <v>0.33726210295893799</v>
      </c>
      <c r="O1824">
        <v>1.1390983424301899</v>
      </c>
      <c r="P1824">
        <v>0.93812366002054304</v>
      </c>
      <c r="Q1824">
        <v>6.9013112491373402E-2</v>
      </c>
      <c r="R1824">
        <v>0.51877056953199097</v>
      </c>
      <c r="S1824">
        <v>1.0786158969161701</v>
      </c>
      <c r="T1824">
        <v>1.15246582740318</v>
      </c>
      <c r="U1824">
        <v>7.2511057936335305E-2</v>
      </c>
      <c r="V1824">
        <v>0.37430201877646202</v>
      </c>
      <c r="W1824">
        <v>1.0728218465539701</v>
      </c>
      <c r="X1824">
        <v>0.79922935499193903</v>
      </c>
      <c r="Y1824">
        <v>0.14139918496214299</v>
      </c>
      <c r="Z1824">
        <v>0.34432825005635498</v>
      </c>
      <c r="AA1824">
        <v>0.95201918355787896</v>
      </c>
      <c r="AB1824">
        <v>0.83168996687232499</v>
      </c>
      <c r="AC1824">
        <v>0.12885347961190699</v>
      </c>
      <c r="AD1824">
        <v>0.42539626191600799</v>
      </c>
      <c r="AE1824">
        <v>1.0072837632069001</v>
      </c>
      <c r="AF1824">
        <v>0.78746848948395998</v>
      </c>
      <c r="AG1824">
        <v>8.6009174311926603E-2</v>
      </c>
      <c r="AH1824">
        <v>0.31561559789982901</v>
      </c>
      <c r="AI1824">
        <v>0.95753538717735198</v>
      </c>
      <c r="AJ1824">
        <v>0.95948944099103695</v>
      </c>
      <c r="AK1824">
        <v>0.13643385693651</v>
      </c>
      <c r="AL1824">
        <v>0.298585844111184</v>
      </c>
      <c r="AM1824">
        <v>0.76940708004344605</v>
      </c>
      <c r="AN1824">
        <v>0.74614388681878496</v>
      </c>
      <c r="AO1824">
        <v>0.101522842639594</v>
      </c>
      <c r="AP1824">
        <v>0.38997214484679699</v>
      </c>
      <c r="AQ1824">
        <v>0.98879367172050103</v>
      </c>
      <c r="AR1824">
        <v>0.716016962355699</v>
      </c>
      <c r="AS1824">
        <v>5.5278618527747597E-2</v>
      </c>
      <c r="AT1824">
        <v>0.299891767340633</v>
      </c>
      <c r="AU1824">
        <v>0.88270454308622903</v>
      </c>
      <c r="AV1824">
        <v>0.64957556137127404</v>
      </c>
      <c r="AW1824">
        <v>0.19976299527035499</v>
      </c>
      <c r="AX1824">
        <v>0.65702127635405005</v>
      </c>
      <c r="AY1824">
        <v>1.43233565264878</v>
      </c>
      <c r="AZ1824">
        <v>1.02093527136966</v>
      </c>
      <c r="BA1824">
        <v>7.1636571575094801E-2</v>
      </c>
      <c r="BB1824">
        <v>0.27453729610622701</v>
      </c>
      <c r="BC1824">
        <v>0.93350914153804199</v>
      </c>
      <c r="BD1824">
        <v>0.86204324706325797</v>
      </c>
      <c r="BE1824">
        <v>0.176240024814595</v>
      </c>
      <c r="BF1824">
        <v>0.36777138992221797</v>
      </c>
      <c r="BG1824">
        <v>1.08546930584694</v>
      </c>
      <c r="BH1824">
        <v>1.12025254868875</v>
      </c>
      <c r="BI1824">
        <v>0</v>
      </c>
      <c r="BJ1824">
        <v>0.14463259481114599</v>
      </c>
      <c r="BK1824">
        <v>0.728113757066986</v>
      </c>
      <c r="BL1824">
        <v>0.58702471854788796</v>
      </c>
    </row>
    <row r="1825" spans="1:64" x14ac:dyDescent="0.25">
      <c r="A1825" s="15" t="str">
        <f t="shared" si="56"/>
        <v xml:space="preserve">  OREO / [Capital + ALLL]--40543</v>
      </c>
      <c r="B1825" s="15" t="str">
        <f t="shared" si="57"/>
        <v xml:space="preserve">  OREO / [Capital + ALLL]</v>
      </c>
      <c r="C1825">
        <v>13</v>
      </c>
      <c r="D1825" s="22">
        <v>40543</v>
      </c>
      <c r="E1825">
        <v>0.22100416850254001</v>
      </c>
      <c r="F1825">
        <v>3.17900680166328</v>
      </c>
      <c r="G1825">
        <v>9.8716974390828796</v>
      </c>
      <c r="H1825">
        <v>7.05841459420422</v>
      </c>
      <c r="I1825">
        <v>0.40612005358847902</v>
      </c>
      <c r="J1825">
        <v>4.6015490897844904</v>
      </c>
      <c r="K1825">
        <v>12.3336502231795</v>
      </c>
      <c r="L1825">
        <v>10.060062621719201</v>
      </c>
      <c r="M1825">
        <v>0.15765096477811799</v>
      </c>
      <c r="N1825">
        <v>3.0925229002492101</v>
      </c>
      <c r="O1825">
        <v>9.9641681960780897</v>
      </c>
      <c r="P1825">
        <v>8.4270028828070398</v>
      </c>
      <c r="Q1825">
        <v>2.4036683677242801</v>
      </c>
      <c r="R1825">
        <v>7.0229996760609001</v>
      </c>
      <c r="S1825">
        <v>9.3600694947155105</v>
      </c>
      <c r="T1825">
        <v>6.8691276280414302</v>
      </c>
      <c r="U1825">
        <v>2.05905205905206</v>
      </c>
      <c r="V1825">
        <v>7.0185420022620599</v>
      </c>
      <c r="W1825">
        <v>17.7553856845031</v>
      </c>
      <c r="X1825">
        <v>13.8898148679359</v>
      </c>
      <c r="Y1825">
        <v>0</v>
      </c>
      <c r="Z1825">
        <v>3.8581467899194601</v>
      </c>
      <c r="AA1825">
        <v>11.891228093288699</v>
      </c>
      <c r="AB1825">
        <v>10.5052584313576</v>
      </c>
      <c r="AC1825">
        <v>0</v>
      </c>
      <c r="AD1825">
        <v>0.57735129980208999</v>
      </c>
      <c r="AE1825">
        <v>3.2125012657030001</v>
      </c>
      <c r="AF1825">
        <v>2.8201813346531401</v>
      </c>
      <c r="AG1825">
        <v>0</v>
      </c>
      <c r="AH1825">
        <v>0.58995186176629399</v>
      </c>
      <c r="AI1825">
        <v>4.9503722084367201</v>
      </c>
      <c r="AJ1825">
        <v>4.8447284885181201</v>
      </c>
      <c r="AK1825">
        <v>1.8796330299395401</v>
      </c>
      <c r="AL1825">
        <v>4.0012128675417902</v>
      </c>
      <c r="AM1825">
        <v>9.0774712045460504</v>
      </c>
      <c r="AN1825">
        <v>8.8498803481059802</v>
      </c>
      <c r="AO1825">
        <v>0</v>
      </c>
      <c r="AP1825">
        <v>1.9163404079950499</v>
      </c>
      <c r="AQ1825">
        <v>6.0030395136778099</v>
      </c>
      <c r="AR1825">
        <v>4.8084973644275104</v>
      </c>
      <c r="AS1825">
        <v>0.79062904698214598</v>
      </c>
      <c r="AT1825">
        <v>7.3011412105282298</v>
      </c>
      <c r="AU1825">
        <v>24.3075654901733</v>
      </c>
      <c r="AV1825">
        <v>17.865796346681499</v>
      </c>
      <c r="AW1825">
        <v>1.6006040977567599</v>
      </c>
      <c r="AX1825">
        <v>5.9004977397339298</v>
      </c>
      <c r="AY1825">
        <v>13.3458150953987</v>
      </c>
      <c r="AZ1825">
        <v>9.6598965263101704</v>
      </c>
      <c r="BA1825">
        <v>0.42602664011848002</v>
      </c>
      <c r="BB1825">
        <v>4.5485789698068997</v>
      </c>
      <c r="BC1825">
        <v>11.119105607930999</v>
      </c>
      <c r="BD1825">
        <v>10.887347957735001</v>
      </c>
      <c r="BE1825">
        <v>1.6883923029174399</v>
      </c>
      <c r="BF1825">
        <v>6.4449064449064499</v>
      </c>
      <c r="BG1825">
        <v>14.9866880421402</v>
      </c>
      <c r="BH1825">
        <v>8.5198826437161195</v>
      </c>
      <c r="BI1825">
        <v>5.9883837372321196</v>
      </c>
      <c r="BJ1825">
        <v>15.905300558335099</v>
      </c>
      <c r="BK1825">
        <v>32.719748858447502</v>
      </c>
      <c r="BL1825">
        <v>26.1581212520103</v>
      </c>
    </row>
    <row r="1826" spans="1:64" x14ac:dyDescent="0.25">
      <c r="A1826" s="15" t="str">
        <f t="shared" si="56"/>
        <v>ROAA--40543</v>
      </c>
      <c r="B1826" s="15" t="str">
        <f t="shared" si="57"/>
        <v>ROAA</v>
      </c>
      <c r="C1826">
        <v>14</v>
      </c>
      <c r="D1826" s="22">
        <v>40543</v>
      </c>
      <c r="E1826">
        <v>0.36249999999999999</v>
      </c>
      <c r="F1826">
        <v>0.85499999999999998</v>
      </c>
      <c r="G1826">
        <v>1.2749999999999999</v>
      </c>
      <c r="H1826">
        <v>0.49365853658536601</v>
      </c>
      <c r="I1826">
        <v>0.1925</v>
      </c>
      <c r="J1826">
        <v>0.74</v>
      </c>
      <c r="K1826">
        <v>1.2</v>
      </c>
      <c r="L1826">
        <v>0.51728862973760903</v>
      </c>
      <c r="M1826">
        <v>0.1</v>
      </c>
      <c r="N1826">
        <v>0.65</v>
      </c>
      <c r="O1826">
        <v>1.1200000000000001</v>
      </c>
      <c r="P1826">
        <v>0.36738824632697697</v>
      </c>
      <c r="Q1826">
        <v>0.74</v>
      </c>
      <c r="R1826">
        <v>0.91</v>
      </c>
      <c r="S1826">
        <v>1.07</v>
      </c>
      <c r="T1826">
        <v>0.89904761904761898</v>
      </c>
      <c r="U1826">
        <v>0.04</v>
      </c>
      <c r="V1826">
        <v>0.64</v>
      </c>
      <c r="W1826">
        <v>1.1399999999999999</v>
      </c>
      <c r="X1826">
        <v>0.35882666666666702</v>
      </c>
      <c r="Y1826">
        <v>0.1525</v>
      </c>
      <c r="Z1826">
        <v>0.63</v>
      </c>
      <c r="AA1826">
        <v>1.18</v>
      </c>
      <c r="AB1826">
        <v>0.26200000000000001</v>
      </c>
      <c r="AC1826">
        <v>0.45750000000000002</v>
      </c>
      <c r="AD1826">
        <v>0.92</v>
      </c>
      <c r="AE1826">
        <v>1.3674999999999999</v>
      </c>
      <c r="AF1826">
        <v>0.80600000000000005</v>
      </c>
      <c r="AG1826">
        <v>0.49</v>
      </c>
      <c r="AH1826">
        <v>0.89</v>
      </c>
      <c r="AI1826">
        <v>1.36</v>
      </c>
      <c r="AJ1826">
        <v>1.03025974025974</v>
      </c>
      <c r="AK1826">
        <v>0.1825</v>
      </c>
      <c r="AL1826">
        <v>0.76500000000000001</v>
      </c>
      <c r="AM1826">
        <v>1.2450000000000001</v>
      </c>
      <c r="AN1826">
        <v>0.63500000000000001</v>
      </c>
      <c r="AO1826">
        <v>0.48</v>
      </c>
      <c r="AP1826">
        <v>0.9</v>
      </c>
      <c r="AQ1826">
        <v>1.33</v>
      </c>
      <c r="AR1826">
        <v>0.84899686520376205</v>
      </c>
      <c r="AS1826">
        <v>-0.78749999999999998</v>
      </c>
      <c r="AT1826">
        <v>0.51</v>
      </c>
      <c r="AU1826">
        <v>1.0900000000000001</v>
      </c>
      <c r="AV1826">
        <v>-1.9955752212389401E-2</v>
      </c>
      <c r="AW1826">
        <v>0.26250000000000001</v>
      </c>
      <c r="AX1826">
        <v>0.74</v>
      </c>
      <c r="AY1826">
        <v>1.2050000000000001</v>
      </c>
      <c r="AZ1826">
        <v>0.6504375</v>
      </c>
      <c r="BA1826">
        <v>-0.125</v>
      </c>
      <c r="BB1826">
        <v>0.59</v>
      </c>
      <c r="BC1826">
        <v>1.1924999999999999</v>
      </c>
      <c r="BD1826">
        <v>0.351944444444444</v>
      </c>
      <c r="BE1826">
        <v>0.2</v>
      </c>
      <c r="BF1826">
        <v>0.54</v>
      </c>
      <c r="BG1826">
        <v>1.0900000000000001</v>
      </c>
      <c r="BH1826">
        <v>0.74234567901234605</v>
      </c>
      <c r="BI1826">
        <v>-1.29</v>
      </c>
      <c r="BJ1826">
        <v>0.14000000000000001</v>
      </c>
      <c r="BK1826">
        <v>0.67</v>
      </c>
      <c r="BL1826">
        <v>-0.46300970873786401</v>
      </c>
    </row>
    <row r="1827" spans="1:64" x14ac:dyDescent="0.25">
      <c r="A1827" s="15" t="str">
        <f t="shared" si="56"/>
        <v>NIM--40543</v>
      </c>
      <c r="B1827" s="15" t="str">
        <f t="shared" si="57"/>
        <v>NIM</v>
      </c>
      <c r="C1827">
        <v>15</v>
      </c>
      <c r="D1827" s="22">
        <v>40543</v>
      </c>
      <c r="E1827">
        <v>3.875</v>
      </c>
      <c r="F1827">
        <v>4.26</v>
      </c>
      <c r="G1827">
        <v>4.5350000000000001</v>
      </c>
      <c r="H1827">
        <v>4.2140243902438996</v>
      </c>
      <c r="I1827">
        <v>3.71</v>
      </c>
      <c r="J1827">
        <v>4.12</v>
      </c>
      <c r="K1827">
        <v>4.53</v>
      </c>
      <c r="L1827">
        <v>4.1130758017492699</v>
      </c>
      <c r="M1827">
        <v>3.49</v>
      </c>
      <c r="N1827">
        <v>3.94</v>
      </c>
      <c r="O1827">
        <v>4.37</v>
      </c>
      <c r="P1827">
        <v>3.9192106908408899</v>
      </c>
      <c r="Q1827">
        <v>3.89</v>
      </c>
      <c r="R1827">
        <v>4.16</v>
      </c>
      <c r="S1827">
        <v>4.5599999999999996</v>
      </c>
      <c r="T1827">
        <v>4.1904761904761898</v>
      </c>
      <c r="U1827">
        <v>3.69</v>
      </c>
      <c r="V1827">
        <v>4.0999999999999996</v>
      </c>
      <c r="W1827">
        <v>4.4800000000000004</v>
      </c>
      <c r="X1827">
        <v>4.0460533333333304</v>
      </c>
      <c r="Y1827">
        <v>3.8725000000000001</v>
      </c>
      <c r="Z1827">
        <v>4.3049999999999997</v>
      </c>
      <c r="AA1827">
        <v>4.8525</v>
      </c>
      <c r="AB1827">
        <v>4.3225714285714298</v>
      </c>
      <c r="AC1827">
        <v>3.7425000000000002</v>
      </c>
      <c r="AD1827">
        <v>4.085</v>
      </c>
      <c r="AE1827">
        <v>4.49</v>
      </c>
      <c r="AF1827">
        <v>4.0574444444444397</v>
      </c>
      <c r="AG1827">
        <v>3.67</v>
      </c>
      <c r="AH1827">
        <v>4.18</v>
      </c>
      <c r="AI1827">
        <v>4.6100000000000003</v>
      </c>
      <c r="AJ1827">
        <v>4.5066233766233799</v>
      </c>
      <c r="AK1827">
        <v>3.72</v>
      </c>
      <c r="AL1827">
        <v>4.08</v>
      </c>
      <c r="AM1827">
        <v>4.5374999999999996</v>
      </c>
      <c r="AN1827">
        <v>4.1170689655172401</v>
      </c>
      <c r="AO1827">
        <v>3.74</v>
      </c>
      <c r="AP1827">
        <v>4.1500000000000004</v>
      </c>
      <c r="AQ1827">
        <v>4.55</v>
      </c>
      <c r="AR1827">
        <v>4.1323197492163004</v>
      </c>
      <c r="AS1827">
        <v>3.6324999999999998</v>
      </c>
      <c r="AT1827">
        <v>4.0449999999999999</v>
      </c>
      <c r="AU1827">
        <v>4.3975</v>
      </c>
      <c r="AV1827">
        <v>4.0477433628318602</v>
      </c>
      <c r="AW1827">
        <v>3.86</v>
      </c>
      <c r="AX1827">
        <v>4.18</v>
      </c>
      <c r="AY1827">
        <v>4.62</v>
      </c>
      <c r="AZ1827">
        <v>4.2003124999999999</v>
      </c>
      <c r="BA1827">
        <v>3.625</v>
      </c>
      <c r="BB1827">
        <v>4.1399999999999997</v>
      </c>
      <c r="BC1827">
        <v>4.5475000000000003</v>
      </c>
      <c r="BD1827">
        <v>4.0201388888888898</v>
      </c>
      <c r="BE1827">
        <v>3.64</v>
      </c>
      <c r="BF1827">
        <v>4.0599999999999996</v>
      </c>
      <c r="BG1827">
        <v>4.47</v>
      </c>
      <c r="BH1827">
        <v>4.3612345679012297</v>
      </c>
      <c r="BI1827">
        <v>3.52</v>
      </c>
      <c r="BJ1827">
        <v>3.9</v>
      </c>
      <c r="BK1827">
        <v>4.32</v>
      </c>
      <c r="BL1827">
        <v>3.8723300970873802</v>
      </c>
    </row>
    <row r="1828" spans="1:64" x14ac:dyDescent="0.25">
      <c r="A1828" s="15" t="str">
        <f t="shared" si="56"/>
        <v>Provisions / Avg Assets--40543</v>
      </c>
      <c r="B1828" s="15" t="str">
        <f t="shared" si="57"/>
        <v>Provisions / Avg Assets</v>
      </c>
      <c r="C1828">
        <v>16</v>
      </c>
      <c r="D1828" s="22">
        <v>40543</v>
      </c>
      <c r="E1828">
        <v>0.16250000000000001</v>
      </c>
      <c r="F1828">
        <v>0.37</v>
      </c>
      <c r="G1828">
        <v>0.85250000000000004</v>
      </c>
      <c r="H1828">
        <v>0.62914634146341497</v>
      </c>
      <c r="I1828">
        <v>0.13</v>
      </c>
      <c r="J1828">
        <v>0.36</v>
      </c>
      <c r="K1828">
        <v>0.8</v>
      </c>
      <c r="L1828">
        <v>0.59065597667638503</v>
      </c>
      <c r="M1828">
        <v>0.16</v>
      </c>
      <c r="N1828">
        <v>0.4</v>
      </c>
      <c r="O1828">
        <v>0.89</v>
      </c>
      <c r="P1828">
        <v>0.68931072210065603</v>
      </c>
      <c r="Q1828">
        <v>0.17</v>
      </c>
      <c r="R1828">
        <v>0.25</v>
      </c>
      <c r="S1828">
        <v>0.35</v>
      </c>
      <c r="T1828">
        <v>0.31238095238095198</v>
      </c>
      <c r="U1828">
        <v>0.17</v>
      </c>
      <c r="V1828">
        <v>0.42</v>
      </c>
      <c r="W1828">
        <v>0.87</v>
      </c>
      <c r="X1828">
        <v>0.64815999999999996</v>
      </c>
      <c r="Y1828">
        <v>0.21249999999999999</v>
      </c>
      <c r="Z1828">
        <v>0.52500000000000002</v>
      </c>
      <c r="AA1828">
        <v>1.05</v>
      </c>
      <c r="AB1828">
        <v>0.86485714285714299</v>
      </c>
      <c r="AC1828">
        <v>0.04</v>
      </c>
      <c r="AD1828">
        <v>0.26</v>
      </c>
      <c r="AE1828">
        <v>0.59</v>
      </c>
      <c r="AF1828">
        <v>0.43933333333333302</v>
      </c>
      <c r="AG1828">
        <v>0.02</v>
      </c>
      <c r="AH1828">
        <v>0.24</v>
      </c>
      <c r="AI1828">
        <v>0.55000000000000004</v>
      </c>
      <c r="AJ1828">
        <v>0.51246753246753296</v>
      </c>
      <c r="AK1828">
        <v>0.21249999999999999</v>
      </c>
      <c r="AL1828">
        <v>0.42</v>
      </c>
      <c r="AM1828">
        <v>0.82750000000000001</v>
      </c>
      <c r="AN1828">
        <v>0.57862068965517199</v>
      </c>
      <c r="AO1828">
        <v>0.04</v>
      </c>
      <c r="AP1828">
        <v>0.2</v>
      </c>
      <c r="AQ1828">
        <v>0.45</v>
      </c>
      <c r="AR1828">
        <v>0.32501567398119102</v>
      </c>
      <c r="AS1828">
        <v>0.24249999999999999</v>
      </c>
      <c r="AT1828">
        <v>0.57499999999999996</v>
      </c>
      <c r="AU1828">
        <v>1.33</v>
      </c>
      <c r="AV1828">
        <v>0.89942477876106197</v>
      </c>
      <c r="AW1828">
        <v>0.1825</v>
      </c>
      <c r="AX1828">
        <v>0.34</v>
      </c>
      <c r="AY1828">
        <v>0.69499999999999995</v>
      </c>
      <c r="AZ1828">
        <v>0.51393750000000005</v>
      </c>
      <c r="BA1828">
        <v>0.23250000000000001</v>
      </c>
      <c r="BB1828">
        <v>0.46500000000000002</v>
      </c>
      <c r="BC1828">
        <v>0.8075</v>
      </c>
      <c r="BD1828">
        <v>0.67874999999999996</v>
      </c>
      <c r="BE1828">
        <v>0.24</v>
      </c>
      <c r="BF1828">
        <v>0.57999999999999996</v>
      </c>
      <c r="BG1828">
        <v>0.97</v>
      </c>
      <c r="BH1828">
        <v>0.81617283950617303</v>
      </c>
      <c r="BI1828">
        <v>0.46</v>
      </c>
      <c r="BJ1828">
        <v>0.85</v>
      </c>
      <c r="BK1828">
        <v>1.44</v>
      </c>
      <c r="BL1828">
        <v>1.1221359223301</v>
      </c>
    </row>
    <row r="1829" spans="1:64" x14ac:dyDescent="0.25">
      <c r="A1829" s="15" t="str">
        <f t="shared" si="56"/>
        <v>Negative Earners (last 4 qtrs)--40543</v>
      </c>
      <c r="B1829" s="15" t="str">
        <f t="shared" si="57"/>
        <v>Negative Earners (last 4 qtrs)</v>
      </c>
      <c r="C1829">
        <v>17</v>
      </c>
      <c r="D1829" s="22">
        <v>40543</v>
      </c>
      <c r="F1829">
        <v>17.0731707317073</v>
      </c>
      <c r="H1829">
        <v>14</v>
      </c>
      <c r="J1829">
        <v>18.767908309455599</v>
      </c>
      <c r="L1829">
        <v>131</v>
      </c>
      <c r="N1829">
        <v>21.829044117647101</v>
      </c>
      <c r="P1829">
        <v>1425</v>
      </c>
      <c r="R1829">
        <v>0</v>
      </c>
      <c r="T1829">
        <v>0</v>
      </c>
      <c r="V1829">
        <v>22.834645669291302</v>
      </c>
      <c r="X1829">
        <v>87</v>
      </c>
      <c r="Z1829">
        <v>21.428571428571399</v>
      </c>
      <c r="AB1829">
        <v>15</v>
      </c>
      <c r="AD1829">
        <v>12.2222222222222</v>
      </c>
      <c r="AF1829">
        <v>11</v>
      </c>
      <c r="AH1829">
        <v>9.0909090909090899</v>
      </c>
      <c r="AI1829"/>
      <c r="AJ1829">
        <v>7</v>
      </c>
      <c r="AK1829"/>
      <c r="AL1829">
        <v>17.241379310344801</v>
      </c>
      <c r="AN1829">
        <v>10</v>
      </c>
      <c r="AP1829">
        <v>9.5384615384615401</v>
      </c>
      <c r="AR1829">
        <v>31</v>
      </c>
      <c r="AT1829">
        <v>32.6086956521739</v>
      </c>
      <c r="AV1829">
        <v>75</v>
      </c>
      <c r="AX1829">
        <v>13.580246913580201</v>
      </c>
      <c r="AZ1829">
        <v>22</v>
      </c>
      <c r="BB1829">
        <v>26.3888888888889</v>
      </c>
      <c r="BD1829">
        <v>19</v>
      </c>
      <c r="BF1829">
        <v>16.049382716049401</v>
      </c>
      <c r="BH1829">
        <v>13</v>
      </c>
      <c r="BJ1829">
        <v>44.761904761904802</v>
      </c>
      <c r="BL1829">
        <v>47</v>
      </c>
    </row>
    <row r="1830" spans="1:64" x14ac:dyDescent="0.25">
      <c r="A1830" s="15" t="str">
        <f t="shared" si="56"/>
        <v>Noncore Funding / Liab--40543</v>
      </c>
      <c r="B1830" s="15" t="str">
        <f t="shared" si="57"/>
        <v>Noncore Funding / Liab</v>
      </c>
      <c r="C1830">
        <v>18</v>
      </c>
      <c r="D1830" s="22">
        <v>40543</v>
      </c>
      <c r="E1830">
        <v>15.475872763616101</v>
      </c>
      <c r="F1830">
        <v>21.160829519558401</v>
      </c>
      <c r="G1830">
        <v>30.172635404983598</v>
      </c>
      <c r="H1830">
        <v>23.416810932854599</v>
      </c>
      <c r="I1830">
        <v>13.2535200679618</v>
      </c>
      <c r="J1830">
        <v>19.165086024049</v>
      </c>
      <c r="K1830">
        <v>28.207935779251599</v>
      </c>
      <c r="L1830">
        <v>21.711260324203799</v>
      </c>
      <c r="M1830">
        <v>16.740910752534202</v>
      </c>
      <c r="N1830">
        <v>24.3581710681317</v>
      </c>
      <c r="O1830">
        <v>34.1412701893411</v>
      </c>
      <c r="P1830">
        <v>26.813626483220201</v>
      </c>
      <c r="Q1830">
        <v>18.647163394023998</v>
      </c>
      <c r="R1830">
        <v>21.567562019645798</v>
      </c>
      <c r="S1830">
        <v>29.669371467260302</v>
      </c>
      <c r="T1830">
        <v>23.689782964499301</v>
      </c>
      <c r="U1830">
        <v>12.7406223845393</v>
      </c>
      <c r="V1830">
        <v>18.353593822232899</v>
      </c>
      <c r="W1830">
        <v>28.039883953468699</v>
      </c>
      <c r="X1830">
        <v>21.126833537286799</v>
      </c>
      <c r="Y1830">
        <v>16.849181643649999</v>
      </c>
      <c r="Z1830">
        <v>21.751705948679302</v>
      </c>
      <c r="AA1830">
        <v>30.192769637404101</v>
      </c>
      <c r="AB1830">
        <v>24.357130950686798</v>
      </c>
      <c r="AC1830">
        <v>12.2707265611871</v>
      </c>
      <c r="AD1830">
        <v>17.0455238129835</v>
      </c>
      <c r="AE1830">
        <v>24.069233828214099</v>
      </c>
      <c r="AF1830">
        <v>19.232569111512401</v>
      </c>
      <c r="AG1830">
        <v>15.778170050014699</v>
      </c>
      <c r="AH1830">
        <v>21.795516868348901</v>
      </c>
      <c r="AI1830">
        <v>28.8266101377891</v>
      </c>
      <c r="AJ1830">
        <v>25.298110228435601</v>
      </c>
      <c r="AK1830">
        <v>13.0598267045282</v>
      </c>
      <c r="AL1830">
        <v>21.391786694181999</v>
      </c>
      <c r="AM1830">
        <v>30.598181154440201</v>
      </c>
      <c r="AN1830">
        <v>23.4445686659882</v>
      </c>
      <c r="AO1830">
        <v>11.905107441055</v>
      </c>
      <c r="AP1830">
        <v>18.190270687507699</v>
      </c>
      <c r="AQ1830">
        <v>24.227331967976198</v>
      </c>
      <c r="AR1830">
        <v>19.294376736925098</v>
      </c>
      <c r="AS1830">
        <v>14.9226683923661</v>
      </c>
      <c r="AT1830">
        <v>22.593184191601701</v>
      </c>
      <c r="AU1830">
        <v>30.415836266324799</v>
      </c>
      <c r="AV1830">
        <v>24.208293699497201</v>
      </c>
      <c r="AW1830">
        <v>12.5835814266052</v>
      </c>
      <c r="AX1830">
        <v>17.6110030220336</v>
      </c>
      <c r="AY1830">
        <v>24.680717258888599</v>
      </c>
      <c r="AZ1830">
        <v>19.218265993456701</v>
      </c>
      <c r="BA1830">
        <v>13.8979807921119</v>
      </c>
      <c r="BB1830">
        <v>21.138875565223099</v>
      </c>
      <c r="BC1830">
        <v>30.362652857871101</v>
      </c>
      <c r="BD1830">
        <v>23.485051359824102</v>
      </c>
      <c r="BE1830">
        <v>14.571586384663201</v>
      </c>
      <c r="BF1830">
        <v>18.934258404676299</v>
      </c>
      <c r="BG1830">
        <v>35.196322543573999</v>
      </c>
      <c r="BH1830">
        <v>26.8145107660823</v>
      </c>
      <c r="BI1830">
        <v>14.1149520880981</v>
      </c>
      <c r="BJ1830">
        <v>21.979268923440699</v>
      </c>
      <c r="BK1830">
        <v>32.631143968766203</v>
      </c>
      <c r="BL1830">
        <v>25.293677569260101</v>
      </c>
    </row>
    <row r="1831" spans="1:64" x14ac:dyDescent="0.25">
      <c r="A1831" s="15" t="str">
        <f t="shared" si="56"/>
        <v>Brokered Dep / Liab--40543</v>
      </c>
      <c r="B1831" s="15" t="str">
        <f t="shared" si="57"/>
        <v>Brokered Dep / Liab</v>
      </c>
      <c r="C1831">
        <v>19</v>
      </c>
      <c r="D1831" s="22">
        <v>40543</v>
      </c>
      <c r="E1831">
        <v>0</v>
      </c>
      <c r="F1831">
        <v>0</v>
      </c>
      <c r="G1831">
        <v>4.9254459978446201</v>
      </c>
      <c r="H1831">
        <v>3.1221816878347401</v>
      </c>
      <c r="I1831">
        <v>0</v>
      </c>
      <c r="J1831">
        <v>0</v>
      </c>
      <c r="K1831">
        <v>4.09958828868022</v>
      </c>
      <c r="L1831">
        <v>2.9041936952810898</v>
      </c>
      <c r="M1831">
        <v>0</v>
      </c>
      <c r="N1831">
        <v>0</v>
      </c>
      <c r="O1831">
        <v>3.6647276270215601</v>
      </c>
      <c r="P1831">
        <v>2.9024592087330201</v>
      </c>
      <c r="Q1831">
        <v>0</v>
      </c>
      <c r="R1831">
        <v>0</v>
      </c>
      <c r="S1831">
        <v>3.0374381916647</v>
      </c>
      <c r="T1831">
        <v>2.4538912780778599</v>
      </c>
      <c r="U1831">
        <v>0</v>
      </c>
      <c r="V1831">
        <v>0</v>
      </c>
      <c r="W1831">
        <v>4.0931827049112099</v>
      </c>
      <c r="X1831">
        <v>3.00237956523396</v>
      </c>
      <c r="Y1831">
        <v>0</v>
      </c>
      <c r="Z1831">
        <v>0</v>
      </c>
      <c r="AA1831">
        <v>4.2125400686438796</v>
      </c>
      <c r="AB1831">
        <v>2.6883647279733598</v>
      </c>
      <c r="AC1831">
        <v>0</v>
      </c>
      <c r="AD1831">
        <v>0</v>
      </c>
      <c r="AE1831">
        <v>1.75460129669549</v>
      </c>
      <c r="AF1831">
        <v>2.0611006484395</v>
      </c>
      <c r="AG1831">
        <v>0</v>
      </c>
      <c r="AH1831">
        <v>0</v>
      </c>
      <c r="AI1831">
        <v>2.7059043581270701</v>
      </c>
      <c r="AJ1831">
        <v>3.1578752726367099</v>
      </c>
      <c r="AK1831">
        <v>0</v>
      </c>
      <c r="AL1831">
        <v>1.0410518337465899</v>
      </c>
      <c r="AM1831">
        <v>7.1704566474915996</v>
      </c>
      <c r="AN1831">
        <v>4.9583413113962198</v>
      </c>
      <c r="AO1831">
        <v>0</v>
      </c>
      <c r="AP1831">
        <v>0</v>
      </c>
      <c r="AQ1831">
        <v>2.6352468995860501</v>
      </c>
      <c r="AR1831">
        <v>2.0351864627839502</v>
      </c>
      <c r="AS1831">
        <v>0</v>
      </c>
      <c r="AT1831">
        <v>0.31627938057627097</v>
      </c>
      <c r="AU1831">
        <v>6.1172858048591401</v>
      </c>
      <c r="AV1831">
        <v>3.7972238978541002</v>
      </c>
      <c r="AW1831">
        <v>0</v>
      </c>
      <c r="AX1831">
        <v>0</v>
      </c>
      <c r="AY1831">
        <v>1.4538039765316799</v>
      </c>
      <c r="AZ1831">
        <v>2.0154738366367901</v>
      </c>
      <c r="BA1831">
        <v>0</v>
      </c>
      <c r="BB1831">
        <v>0</v>
      </c>
      <c r="BC1831">
        <v>6.8088437333230898</v>
      </c>
      <c r="BD1831">
        <v>3.7903661077289299</v>
      </c>
      <c r="BE1831">
        <v>0</v>
      </c>
      <c r="BF1831">
        <v>0.294249663358436</v>
      </c>
      <c r="BG1831">
        <v>4.3076286559944004</v>
      </c>
      <c r="BH1831">
        <v>4.7101955048010602</v>
      </c>
      <c r="BI1831">
        <v>0</v>
      </c>
      <c r="BJ1831">
        <v>1.6326875558381599</v>
      </c>
      <c r="BK1831">
        <v>7.7041710480196297</v>
      </c>
      <c r="BL1831">
        <v>4.2257327804730496</v>
      </c>
    </row>
    <row r="1832" spans="1:64" x14ac:dyDescent="0.25">
      <c r="A1832" s="15" t="str">
        <f t="shared" si="56"/>
        <v>Liquid Assets / Assets--40543</v>
      </c>
      <c r="B1832" s="15" t="str">
        <f t="shared" si="57"/>
        <v>Liquid Assets / Assets</v>
      </c>
      <c r="C1832">
        <v>20</v>
      </c>
      <c r="D1832" s="22">
        <v>40543</v>
      </c>
      <c r="E1832">
        <v>15.978630102769801</v>
      </c>
      <c r="F1832">
        <v>22.753976580429001</v>
      </c>
      <c r="G1832">
        <v>31.936354689343499</v>
      </c>
      <c r="H1832">
        <v>24.351773204559699</v>
      </c>
      <c r="I1832">
        <v>13.106584964640099</v>
      </c>
      <c r="J1832">
        <v>20.635030976492899</v>
      </c>
      <c r="K1832">
        <v>31.1507873043195</v>
      </c>
      <c r="L1832">
        <v>22.884419716748098</v>
      </c>
      <c r="M1832">
        <v>12.3086335166465</v>
      </c>
      <c r="N1832">
        <v>19.004034658238901</v>
      </c>
      <c r="O1832">
        <v>28.514129187574401</v>
      </c>
      <c r="P1832">
        <v>21.430692806565698</v>
      </c>
      <c r="Q1832">
        <v>19.774870844747699</v>
      </c>
      <c r="R1832">
        <v>29.584788541210099</v>
      </c>
      <c r="S1832">
        <v>36.1183346636113</v>
      </c>
      <c r="T1832">
        <v>29.796847691324899</v>
      </c>
      <c r="U1832">
        <v>13.380709523733399</v>
      </c>
      <c r="V1832">
        <v>20.646551007169101</v>
      </c>
      <c r="W1832">
        <v>29.789561019761699</v>
      </c>
      <c r="X1832">
        <v>22.704829064702</v>
      </c>
      <c r="Y1832">
        <v>17.410399399236699</v>
      </c>
      <c r="Z1832">
        <v>25.881269990559101</v>
      </c>
      <c r="AA1832">
        <v>33.492082053632998</v>
      </c>
      <c r="AB1832">
        <v>25.868177458576199</v>
      </c>
      <c r="AC1832">
        <v>11.4347786416717</v>
      </c>
      <c r="AD1832">
        <v>16.180342436373401</v>
      </c>
      <c r="AE1832">
        <v>27.5498953912156</v>
      </c>
      <c r="AF1832">
        <v>20.836919414473801</v>
      </c>
      <c r="AG1832">
        <v>11.836683039492501</v>
      </c>
      <c r="AH1832">
        <v>20.154253278374</v>
      </c>
      <c r="AI1832">
        <v>33.2901251237735</v>
      </c>
      <c r="AJ1832">
        <v>24.694072983458501</v>
      </c>
      <c r="AK1832">
        <v>13.0591081611135</v>
      </c>
      <c r="AL1832">
        <v>18.789113055156299</v>
      </c>
      <c r="AM1832">
        <v>27.206167254967902</v>
      </c>
      <c r="AN1832">
        <v>20.021971843646501</v>
      </c>
      <c r="AO1832">
        <v>13.7448618481175</v>
      </c>
      <c r="AP1832">
        <v>22.5032047546906</v>
      </c>
      <c r="AQ1832">
        <v>33.2901251237735</v>
      </c>
      <c r="AR1832">
        <v>24.2377088980219</v>
      </c>
      <c r="AS1832">
        <v>12.1914877482526</v>
      </c>
      <c r="AT1832">
        <v>17.139223863461101</v>
      </c>
      <c r="AU1832">
        <v>23.863081158357001</v>
      </c>
      <c r="AV1832">
        <v>19.473211795357201</v>
      </c>
      <c r="AW1832">
        <v>13.548728191030399</v>
      </c>
      <c r="AX1832">
        <v>23.079905702657101</v>
      </c>
      <c r="AY1832">
        <v>32.105311228054497</v>
      </c>
      <c r="AZ1832">
        <v>24.241691178309299</v>
      </c>
      <c r="BA1832">
        <v>10.7655282458991</v>
      </c>
      <c r="BB1832">
        <v>19.5349969297047</v>
      </c>
      <c r="BC1832">
        <v>30.7721955179112</v>
      </c>
      <c r="BD1832">
        <v>21.9817098867277</v>
      </c>
      <c r="BE1832">
        <v>14.887322430563</v>
      </c>
      <c r="BF1832">
        <v>23.159200643776799</v>
      </c>
      <c r="BG1832">
        <v>33.155509885052403</v>
      </c>
      <c r="BH1832">
        <v>25.528416368488799</v>
      </c>
      <c r="BI1832">
        <v>11.3996755085485</v>
      </c>
      <c r="BJ1832">
        <v>18.6590475378202</v>
      </c>
      <c r="BK1832">
        <v>29.382197567811101</v>
      </c>
      <c r="BL1832">
        <v>21.262327083041999</v>
      </c>
    </row>
    <row r="1833" spans="1:64" x14ac:dyDescent="0.25">
      <c r="A1833" s="15" t="str">
        <f t="shared" si="56"/>
        <v>Net Loan Growth (last 4 qtrs)--40543</v>
      </c>
      <c r="B1833" s="15" t="str">
        <f t="shared" si="57"/>
        <v>Net Loan Growth (last 4 qtrs)</v>
      </c>
      <c r="C1833">
        <v>21</v>
      </c>
      <c r="D1833" s="22">
        <v>40543</v>
      </c>
      <c r="E1833">
        <v>-7.9824999999999999</v>
      </c>
      <c r="F1833">
        <v>-3.09</v>
      </c>
      <c r="G1833">
        <v>0.89249999999999996</v>
      </c>
      <c r="H1833">
        <v>-2.5313414634146301</v>
      </c>
      <c r="I1833">
        <v>-7.7925000000000004</v>
      </c>
      <c r="J1833">
        <v>-1.75</v>
      </c>
      <c r="K1833">
        <v>2.82</v>
      </c>
      <c r="L1833">
        <v>-1.79947521865889</v>
      </c>
      <c r="M1833">
        <v>-7.2</v>
      </c>
      <c r="N1833">
        <v>-0.96</v>
      </c>
      <c r="O1833">
        <v>5.69</v>
      </c>
      <c r="P1833">
        <v>0.59857008022652203</v>
      </c>
      <c r="Q1833">
        <v>-4.76</v>
      </c>
      <c r="R1833">
        <v>-0.82</v>
      </c>
      <c r="S1833">
        <v>1.2</v>
      </c>
      <c r="T1833">
        <v>-1.6814285714285699</v>
      </c>
      <c r="U1833">
        <v>-9.07</v>
      </c>
      <c r="V1833">
        <v>-2.83</v>
      </c>
      <c r="W1833">
        <v>1.48</v>
      </c>
      <c r="X1833">
        <v>-3.6120533333333298</v>
      </c>
      <c r="Y1833">
        <v>-9.93</v>
      </c>
      <c r="Z1833">
        <v>-3.9750000000000001</v>
      </c>
      <c r="AA1833">
        <v>0.73750000000000004</v>
      </c>
      <c r="AB1833">
        <v>-2.7549999999999999</v>
      </c>
      <c r="AC1833">
        <v>-2.6724999999999999</v>
      </c>
      <c r="AD1833">
        <v>1.7849999999999999</v>
      </c>
      <c r="AE1833">
        <v>7.8475000000000001</v>
      </c>
      <c r="AF1833">
        <v>3.94855555555556</v>
      </c>
      <c r="AG1833">
        <v>-4.2300000000000004</v>
      </c>
      <c r="AH1833">
        <v>0.94</v>
      </c>
      <c r="AI1833">
        <v>4.83</v>
      </c>
      <c r="AJ1833">
        <v>3.30623376623377</v>
      </c>
      <c r="AK1833">
        <v>-5.9675000000000002</v>
      </c>
      <c r="AL1833">
        <v>-1.47</v>
      </c>
      <c r="AM1833">
        <v>4.2324999999999999</v>
      </c>
      <c r="AN1833">
        <v>0.25310344827586201</v>
      </c>
      <c r="AO1833">
        <v>-4.37</v>
      </c>
      <c r="AP1833">
        <v>0.5</v>
      </c>
      <c r="AQ1833">
        <v>4.95</v>
      </c>
      <c r="AR1833">
        <v>0.87968652037617601</v>
      </c>
      <c r="AS1833">
        <v>-9.84</v>
      </c>
      <c r="AT1833">
        <v>-2.6150000000000002</v>
      </c>
      <c r="AU1833">
        <v>4.0674999999999999</v>
      </c>
      <c r="AV1833">
        <v>-1.0678318584070801</v>
      </c>
      <c r="AW1833">
        <v>-6.5225</v>
      </c>
      <c r="AX1833">
        <v>-2.4</v>
      </c>
      <c r="AY1833">
        <v>2.2425000000000002</v>
      </c>
      <c r="AZ1833">
        <v>-2.3091875000000002</v>
      </c>
      <c r="BA1833">
        <v>-7.9524999999999997</v>
      </c>
      <c r="BB1833">
        <v>-0.125</v>
      </c>
      <c r="BC1833">
        <v>4.8224999999999998</v>
      </c>
      <c r="BD1833">
        <v>0.100138888888889</v>
      </c>
      <c r="BE1833">
        <v>-9.25</v>
      </c>
      <c r="BF1833">
        <v>-4.18</v>
      </c>
      <c r="BG1833">
        <v>-0.46</v>
      </c>
      <c r="BH1833">
        <v>-3.70518518518519</v>
      </c>
      <c r="BI1833">
        <v>-13.27</v>
      </c>
      <c r="BJ1833">
        <v>-8.5</v>
      </c>
      <c r="BK1833">
        <v>-0.76</v>
      </c>
      <c r="BL1833">
        <v>-7.0391262135922297</v>
      </c>
    </row>
    <row r="1834" spans="1:64" x14ac:dyDescent="0.25">
      <c r="A1834" s="15" t="str">
        <f t="shared" si="56"/>
        <v>Banks w/ Loan Growth (last 4 qtrs)--40543</v>
      </c>
      <c r="B1834" s="15" t="str">
        <f t="shared" si="57"/>
        <v>Banks w/ Loan Growth (last 4 qtrs)</v>
      </c>
      <c r="C1834">
        <v>22</v>
      </c>
      <c r="D1834" s="22">
        <v>40543</v>
      </c>
      <c r="F1834">
        <v>34.146341463414601</v>
      </c>
      <c r="J1834">
        <v>41.260744985673398</v>
      </c>
      <c r="N1834">
        <v>45.373774509803901</v>
      </c>
      <c r="R1834">
        <v>38.095238095238102</v>
      </c>
      <c r="V1834">
        <v>35.958005249343799</v>
      </c>
      <c r="Z1834">
        <v>30</v>
      </c>
      <c r="AD1834">
        <v>61.1111111111111</v>
      </c>
      <c r="AH1834">
        <v>54.545454545454497</v>
      </c>
      <c r="AI1834"/>
      <c r="AK1834"/>
      <c r="AL1834">
        <v>43.1034482758621</v>
      </c>
      <c r="AP1834">
        <v>53.230769230769198</v>
      </c>
      <c r="AT1834">
        <v>40</v>
      </c>
      <c r="AX1834">
        <v>38.8888888888889</v>
      </c>
      <c r="BB1834">
        <v>48.6111111111111</v>
      </c>
      <c r="BF1834">
        <v>23.456790123456798</v>
      </c>
      <c r="BJ1834">
        <v>22.8571428571429</v>
      </c>
    </row>
    <row r="1835" spans="1:64" x14ac:dyDescent="0.25">
      <c r="A1835" s="15" t="str">
        <f t="shared" si="56"/>
        <v>Equity / Assets--40633</v>
      </c>
      <c r="B1835" s="15" t="str">
        <f t="shared" si="57"/>
        <v>Equity / Assets</v>
      </c>
      <c r="C1835">
        <v>1</v>
      </c>
      <c r="D1835" s="22">
        <v>40633</v>
      </c>
      <c r="E1835">
        <v>8.9108040062886893</v>
      </c>
      <c r="F1835">
        <v>10.061727026847301</v>
      </c>
      <c r="G1835">
        <v>11.8997793030548</v>
      </c>
      <c r="H1835">
        <v>10.7827843970089</v>
      </c>
      <c r="I1835">
        <v>8.6332174716127597</v>
      </c>
      <c r="J1835">
        <v>9.8706879435154793</v>
      </c>
      <c r="K1835">
        <v>11.650975271896</v>
      </c>
      <c r="L1835">
        <v>10.3841256941359</v>
      </c>
      <c r="M1835">
        <v>8.6547439143955796</v>
      </c>
      <c r="N1835">
        <v>9.9088888697420696</v>
      </c>
      <c r="O1835">
        <v>11.8166341087241</v>
      </c>
      <c r="P1835">
        <v>10.5143328671835</v>
      </c>
      <c r="Q1835">
        <v>9.9075819298352297</v>
      </c>
      <c r="R1835">
        <v>10.601438086525301</v>
      </c>
      <c r="S1835">
        <v>12.6022208831884</v>
      </c>
      <c r="T1835">
        <v>11.476322812276299</v>
      </c>
      <c r="U1835">
        <v>8.5090460340315506</v>
      </c>
      <c r="V1835">
        <v>9.7714837651680995</v>
      </c>
      <c r="W1835">
        <v>11.562310666335</v>
      </c>
      <c r="X1835">
        <v>10.2372833047909</v>
      </c>
      <c r="Y1835">
        <v>9.1597061121375702</v>
      </c>
      <c r="Z1835">
        <v>10.1377204277023</v>
      </c>
      <c r="AA1835">
        <v>11.784931183929499</v>
      </c>
      <c r="AB1835">
        <v>10.751148473916301</v>
      </c>
      <c r="AC1835">
        <v>8.2442632851576896</v>
      </c>
      <c r="AD1835">
        <v>8.87557506623412</v>
      </c>
      <c r="AE1835">
        <v>10.183043011788699</v>
      </c>
      <c r="AF1835">
        <v>9.2107489382023893</v>
      </c>
      <c r="AG1835">
        <v>9.2598942006269596</v>
      </c>
      <c r="AH1835">
        <v>10.562275709722201</v>
      </c>
      <c r="AI1835">
        <v>12.4911909795631</v>
      </c>
      <c r="AJ1835">
        <v>11.9634636042243</v>
      </c>
      <c r="AK1835">
        <v>8.7989011548049003</v>
      </c>
      <c r="AL1835">
        <v>10.119406806005101</v>
      </c>
      <c r="AM1835">
        <v>12.5347523242952</v>
      </c>
      <c r="AN1835">
        <v>11.2401611476027</v>
      </c>
      <c r="AO1835">
        <v>8.7072805056867804</v>
      </c>
      <c r="AP1835">
        <v>9.83656700335764</v>
      </c>
      <c r="AQ1835">
        <v>11.562900959247299</v>
      </c>
      <c r="AR1835">
        <v>10.360707620099999</v>
      </c>
      <c r="AS1835">
        <v>8.3048371245426296</v>
      </c>
      <c r="AT1835">
        <v>9.1915172306170092</v>
      </c>
      <c r="AU1835">
        <v>10.5302660026087</v>
      </c>
      <c r="AV1835">
        <v>9.5901750476181693</v>
      </c>
      <c r="AW1835">
        <v>8.6181956226945697</v>
      </c>
      <c r="AX1835">
        <v>10.1789985977068</v>
      </c>
      <c r="AY1835">
        <v>12.3657988602277</v>
      </c>
      <c r="AZ1835">
        <v>10.6867733379557</v>
      </c>
      <c r="BA1835">
        <v>8.6605691825087892</v>
      </c>
      <c r="BB1835">
        <v>10.039884641344999</v>
      </c>
      <c r="BC1835">
        <v>11.5395664105714</v>
      </c>
      <c r="BD1835">
        <v>10.953905723663601</v>
      </c>
      <c r="BE1835">
        <v>9.4525528422971892</v>
      </c>
      <c r="BF1835">
        <v>10.4267676254732</v>
      </c>
      <c r="BG1835">
        <v>12.221862710235399</v>
      </c>
      <c r="BH1835">
        <v>11.8613079184002</v>
      </c>
      <c r="BI1835">
        <v>8.1789103192647001</v>
      </c>
      <c r="BJ1835">
        <v>9.2159374237715408</v>
      </c>
      <c r="BK1835">
        <v>11.016188895849499</v>
      </c>
      <c r="BL1835">
        <v>9.7727307923578906</v>
      </c>
    </row>
    <row r="1836" spans="1:64" x14ac:dyDescent="0.25">
      <c r="A1836" s="15" t="str">
        <f t="shared" si="56"/>
        <v>Total Risk Based Capital Ratio--40633</v>
      </c>
      <c r="B1836" s="15" t="str">
        <f t="shared" si="57"/>
        <v>Total Risk Based Capital Ratio</v>
      </c>
      <c r="C1836">
        <v>2</v>
      </c>
      <c r="D1836" s="22">
        <v>40633</v>
      </c>
      <c r="E1836">
        <v>13.89</v>
      </c>
      <c r="F1836">
        <v>16.149999999999999</v>
      </c>
      <c r="G1836">
        <v>18.46</v>
      </c>
      <c r="H1836">
        <v>16.932098765432102</v>
      </c>
      <c r="I1836">
        <v>12.65</v>
      </c>
      <c r="J1836">
        <v>14.824999999999999</v>
      </c>
      <c r="K1836">
        <v>18.4575</v>
      </c>
      <c r="L1836">
        <v>16.317243401759502</v>
      </c>
      <c r="M1836">
        <v>13.14</v>
      </c>
      <c r="N1836">
        <v>15.33</v>
      </c>
      <c r="O1836">
        <v>19.14</v>
      </c>
      <c r="P1836">
        <v>17.0817536369386</v>
      </c>
      <c r="Q1836">
        <v>14</v>
      </c>
      <c r="R1836">
        <v>17.72</v>
      </c>
      <c r="S1836">
        <v>19.34</v>
      </c>
      <c r="T1836">
        <v>19.072380952381</v>
      </c>
      <c r="U1836">
        <v>12.4</v>
      </c>
      <c r="V1836">
        <v>14.455</v>
      </c>
      <c r="W1836">
        <v>18.425000000000001</v>
      </c>
      <c r="X1836">
        <v>15.9700806451613</v>
      </c>
      <c r="Y1836">
        <v>14.282500000000001</v>
      </c>
      <c r="Z1836">
        <v>15.744999999999999</v>
      </c>
      <c r="AA1836">
        <v>18.420000000000002</v>
      </c>
      <c r="AB1836">
        <v>16.829857142857101</v>
      </c>
      <c r="AC1836">
        <v>12.4975</v>
      </c>
      <c r="AD1836">
        <v>13.69</v>
      </c>
      <c r="AE1836">
        <v>16.567499999999999</v>
      </c>
      <c r="AF1836">
        <v>14.935777777777799</v>
      </c>
      <c r="AG1836">
        <v>13.15</v>
      </c>
      <c r="AH1836">
        <v>16.399999999999999</v>
      </c>
      <c r="AI1836">
        <v>20.13</v>
      </c>
      <c r="AJ1836">
        <v>19.161688311688302</v>
      </c>
      <c r="AK1836">
        <v>13.41</v>
      </c>
      <c r="AL1836">
        <v>15.3</v>
      </c>
      <c r="AM1836">
        <v>18.309999999999999</v>
      </c>
      <c r="AN1836">
        <v>17.1247368421053</v>
      </c>
      <c r="AO1836">
        <v>12.75</v>
      </c>
      <c r="AP1836">
        <v>15.1</v>
      </c>
      <c r="AQ1836">
        <v>18.5</v>
      </c>
      <c r="AR1836">
        <v>16.573510971786799</v>
      </c>
      <c r="AS1836">
        <v>11.795</v>
      </c>
      <c r="AT1836">
        <v>13.17</v>
      </c>
      <c r="AU1836">
        <v>15.435</v>
      </c>
      <c r="AV1836">
        <v>14.3964761904762</v>
      </c>
      <c r="AW1836">
        <v>13.62</v>
      </c>
      <c r="AX1836">
        <v>16.22</v>
      </c>
      <c r="AY1836">
        <v>19.77</v>
      </c>
      <c r="AZ1836">
        <v>18.026878980891698</v>
      </c>
      <c r="BA1836">
        <v>12.84</v>
      </c>
      <c r="BB1836">
        <v>14.57</v>
      </c>
      <c r="BC1836">
        <v>18.8</v>
      </c>
      <c r="BD1836">
        <v>17.096753246753199</v>
      </c>
      <c r="BE1836">
        <v>14.07</v>
      </c>
      <c r="BF1836">
        <v>15.71</v>
      </c>
      <c r="BG1836">
        <v>19.649999999999999</v>
      </c>
      <c r="BH1836">
        <v>18.285783132530099</v>
      </c>
      <c r="BI1836">
        <v>11.29</v>
      </c>
      <c r="BJ1836">
        <v>13.414999999999999</v>
      </c>
      <c r="BK1836">
        <v>17.327500000000001</v>
      </c>
      <c r="BL1836">
        <v>14.777352941176501</v>
      </c>
    </row>
    <row r="1837" spans="1:64" x14ac:dyDescent="0.25">
      <c r="A1837" s="15" t="str">
        <f t="shared" si="56"/>
        <v>Tier 1 Leverage Ratio--40633</v>
      </c>
      <c r="B1837" s="15" t="str">
        <f t="shared" si="57"/>
        <v>Tier 1 Leverage Ratio</v>
      </c>
      <c r="C1837">
        <v>3</v>
      </c>
      <c r="D1837" s="22">
        <v>40633</v>
      </c>
      <c r="E1837">
        <v>8.6</v>
      </c>
      <c r="F1837">
        <v>9.34</v>
      </c>
      <c r="G1837">
        <v>11.18</v>
      </c>
      <c r="H1837">
        <v>10.258271604938299</v>
      </c>
      <c r="I1837">
        <v>8.3149999999999995</v>
      </c>
      <c r="J1837">
        <v>9.2750000000000004</v>
      </c>
      <c r="K1837">
        <v>10.984999999999999</v>
      </c>
      <c r="L1837">
        <v>9.8940469208211095</v>
      </c>
      <c r="M1837">
        <v>8.35</v>
      </c>
      <c r="N1837">
        <v>9.4350000000000005</v>
      </c>
      <c r="O1837">
        <v>11.172499999999999</v>
      </c>
      <c r="P1837">
        <v>10.055588235294101</v>
      </c>
      <c r="Q1837">
        <v>9.56</v>
      </c>
      <c r="R1837">
        <v>10.56</v>
      </c>
      <c r="S1837">
        <v>12.08</v>
      </c>
      <c r="T1837">
        <v>11.2457142857143</v>
      </c>
      <c r="U1837">
        <v>8.1349999999999998</v>
      </c>
      <c r="V1837">
        <v>9.24</v>
      </c>
      <c r="W1837">
        <v>10.92</v>
      </c>
      <c r="X1837">
        <v>9.7238709677419397</v>
      </c>
      <c r="Y1837">
        <v>8.6449999999999996</v>
      </c>
      <c r="Z1837">
        <v>9.7899999999999991</v>
      </c>
      <c r="AA1837">
        <v>11.2325</v>
      </c>
      <c r="AB1837">
        <v>10.350571428571399</v>
      </c>
      <c r="AC1837">
        <v>7.8624999999999998</v>
      </c>
      <c r="AD1837">
        <v>8.4600000000000009</v>
      </c>
      <c r="AE1837">
        <v>9.61</v>
      </c>
      <c r="AF1837">
        <v>8.7957777777777792</v>
      </c>
      <c r="AG1837">
        <v>9.0299999999999994</v>
      </c>
      <c r="AH1837">
        <v>10.17</v>
      </c>
      <c r="AI1837">
        <v>12.06</v>
      </c>
      <c r="AJ1837">
        <v>11.4266233766234</v>
      </c>
      <c r="AK1837">
        <v>8.64</v>
      </c>
      <c r="AL1837">
        <v>9.2899999999999991</v>
      </c>
      <c r="AM1837">
        <v>12.17</v>
      </c>
      <c r="AN1837">
        <v>10.668947368421099</v>
      </c>
      <c r="AO1837">
        <v>8.3800000000000008</v>
      </c>
      <c r="AP1837">
        <v>9.4</v>
      </c>
      <c r="AQ1837">
        <v>10.86</v>
      </c>
      <c r="AR1837">
        <v>9.9084012539184894</v>
      </c>
      <c r="AS1837">
        <v>7.8224999999999998</v>
      </c>
      <c r="AT1837">
        <v>8.7349999999999994</v>
      </c>
      <c r="AU1837">
        <v>9.8275000000000006</v>
      </c>
      <c r="AV1837">
        <v>9.0245714285714307</v>
      </c>
      <c r="AW1837">
        <v>8.52</v>
      </c>
      <c r="AX1837">
        <v>9.6</v>
      </c>
      <c r="AY1837">
        <v>11.835000000000001</v>
      </c>
      <c r="AZ1837">
        <v>10.3168152866242</v>
      </c>
      <c r="BA1837">
        <v>8.59</v>
      </c>
      <c r="BB1837">
        <v>9.67</v>
      </c>
      <c r="BC1837">
        <v>11.44</v>
      </c>
      <c r="BD1837">
        <v>10.583636363636399</v>
      </c>
      <c r="BE1837">
        <v>8.76</v>
      </c>
      <c r="BF1837">
        <v>9.9700000000000006</v>
      </c>
      <c r="BG1837">
        <v>12.03</v>
      </c>
      <c r="BH1837">
        <v>11.3172289156626</v>
      </c>
      <c r="BI1837">
        <v>7.4249999999999998</v>
      </c>
      <c r="BJ1837">
        <v>8.8650000000000002</v>
      </c>
      <c r="BK1837">
        <v>10.17</v>
      </c>
      <c r="BL1837">
        <v>9.1507843137254898</v>
      </c>
    </row>
    <row r="1838" spans="1:64" x14ac:dyDescent="0.25">
      <c r="A1838" s="15" t="str">
        <f t="shared" si="56"/>
        <v>ALLL / Nonaccrual Loans--40633</v>
      </c>
      <c r="B1838" s="15" t="str">
        <f t="shared" si="57"/>
        <v>ALLL / Nonaccrual Loans</v>
      </c>
      <c r="C1838">
        <v>4</v>
      </c>
      <c r="D1838" s="22">
        <v>40633</v>
      </c>
      <c r="E1838">
        <v>66.253165186383299</v>
      </c>
      <c r="F1838">
        <v>92.583120204603603</v>
      </c>
      <c r="G1838">
        <v>196.21126936531701</v>
      </c>
      <c r="H1838">
        <v>353.07453140612699</v>
      </c>
      <c r="I1838">
        <v>56.4858524916474</v>
      </c>
      <c r="J1838">
        <v>94.9693251533742</v>
      </c>
      <c r="K1838">
        <v>203.612121212121</v>
      </c>
      <c r="L1838">
        <v>281.465502113475</v>
      </c>
      <c r="M1838">
        <v>52.224281119601599</v>
      </c>
      <c r="N1838">
        <v>93.268644781508101</v>
      </c>
      <c r="O1838">
        <v>201.05241309571699</v>
      </c>
      <c r="P1838">
        <v>289.38101107228402</v>
      </c>
      <c r="Q1838">
        <v>67.575666766556793</v>
      </c>
      <c r="R1838">
        <v>104.227478610971</v>
      </c>
      <c r="S1838">
        <v>221.89054726368201</v>
      </c>
      <c r="T1838">
        <v>233.666983596043</v>
      </c>
      <c r="U1838">
        <v>54.979805780125602</v>
      </c>
      <c r="V1838">
        <v>89.810650887573999</v>
      </c>
      <c r="W1838">
        <v>190.73170731707299</v>
      </c>
      <c r="X1838">
        <v>230.359854814686</v>
      </c>
      <c r="Y1838">
        <v>55.980975029726501</v>
      </c>
      <c r="Z1838">
        <v>80.572188955422504</v>
      </c>
      <c r="AA1838">
        <v>148.72881355932199</v>
      </c>
      <c r="AB1838">
        <v>572.35718382252605</v>
      </c>
      <c r="AC1838">
        <v>111.30171543895101</v>
      </c>
      <c r="AD1838">
        <v>185.867524805578</v>
      </c>
      <c r="AE1838">
        <v>409.84182776801401</v>
      </c>
      <c r="AF1838">
        <v>1402.03632099164</v>
      </c>
      <c r="AG1838">
        <v>76.378407966887906</v>
      </c>
      <c r="AH1838">
        <v>107.608079376329</v>
      </c>
      <c r="AI1838">
        <v>369.595843504882</v>
      </c>
      <c r="AJ1838">
        <v>617.63272266762897</v>
      </c>
      <c r="AK1838">
        <v>44.303460356839601</v>
      </c>
      <c r="AL1838">
        <v>65.070672445190795</v>
      </c>
      <c r="AM1838">
        <v>95.746578029684699</v>
      </c>
      <c r="AN1838">
        <v>167.39194102406901</v>
      </c>
      <c r="AO1838">
        <v>68.228404099560805</v>
      </c>
      <c r="AP1838">
        <v>130.20527859237501</v>
      </c>
      <c r="AQ1838">
        <v>327.74566473988398</v>
      </c>
      <c r="AR1838">
        <v>499.60870379384102</v>
      </c>
      <c r="AS1838">
        <v>49.1019722395285</v>
      </c>
      <c r="AT1838">
        <v>84.101411001282699</v>
      </c>
      <c r="AU1838">
        <v>181.34092952639301</v>
      </c>
      <c r="AV1838">
        <v>434.956839262134</v>
      </c>
      <c r="AW1838">
        <v>56.366047745358102</v>
      </c>
      <c r="AX1838">
        <v>87.886218734673903</v>
      </c>
      <c r="AY1838">
        <v>192.21183800623101</v>
      </c>
      <c r="AZ1838">
        <v>202.93806315218899</v>
      </c>
      <c r="BA1838">
        <v>48.119653203288998</v>
      </c>
      <c r="BB1838">
        <v>108.414239482201</v>
      </c>
      <c r="BC1838">
        <v>233.51532567049799</v>
      </c>
      <c r="BD1838">
        <v>964.75238853371798</v>
      </c>
      <c r="BE1838">
        <v>54.939759036144601</v>
      </c>
      <c r="BF1838">
        <v>83.0197780993729</v>
      </c>
      <c r="BG1838">
        <v>144.88188976378001</v>
      </c>
      <c r="BH1838">
        <v>311.40540697412098</v>
      </c>
      <c r="BI1838">
        <v>43.177527638525703</v>
      </c>
      <c r="BJ1838">
        <v>63.311258278145701</v>
      </c>
      <c r="BK1838">
        <v>143.763381731815</v>
      </c>
      <c r="BL1838">
        <v>325.12230668230501</v>
      </c>
    </row>
    <row r="1839" spans="1:64" x14ac:dyDescent="0.25">
      <c r="A1839" s="15" t="str">
        <f t="shared" si="56"/>
        <v>[NCL + OREO] / [Total Loans + OREO]--40633</v>
      </c>
      <c r="B1839" s="15" t="str">
        <f t="shared" si="57"/>
        <v>[NCL + OREO] / [Total Loans + OREO]</v>
      </c>
      <c r="C1839">
        <v>5</v>
      </c>
      <c r="D1839" s="22">
        <v>40633</v>
      </c>
      <c r="E1839">
        <v>1.4588389749259401</v>
      </c>
      <c r="F1839">
        <v>3.4699099765692401</v>
      </c>
      <c r="G1839">
        <v>6.1296306921414496</v>
      </c>
      <c r="H1839">
        <v>4.2490862910264999</v>
      </c>
      <c r="I1839">
        <v>1.1969634289294999</v>
      </c>
      <c r="J1839">
        <v>3.0841664907195399</v>
      </c>
      <c r="K1839">
        <v>5.8232499458668698</v>
      </c>
      <c r="L1839">
        <v>4.1381243691958298</v>
      </c>
      <c r="M1839">
        <v>1.1029063382791799</v>
      </c>
      <c r="N1839">
        <v>2.7328792779169699</v>
      </c>
      <c r="O1839">
        <v>5.6614184745742602</v>
      </c>
      <c r="P1839">
        <v>4.1989894505805001</v>
      </c>
      <c r="Q1839">
        <v>2.1659295838477299</v>
      </c>
      <c r="R1839">
        <v>3.8654475594136901</v>
      </c>
      <c r="S1839">
        <v>5.4450291445043302</v>
      </c>
      <c r="T1839">
        <v>3.9522283291250599</v>
      </c>
      <c r="U1839">
        <v>1.5785021420846801</v>
      </c>
      <c r="V1839">
        <v>3.6668769592213</v>
      </c>
      <c r="W1839">
        <v>6.7160060488540498</v>
      </c>
      <c r="X1839">
        <v>4.8711480633826501</v>
      </c>
      <c r="Y1839">
        <v>2.1744976623981702</v>
      </c>
      <c r="Z1839">
        <v>3.95100450588432</v>
      </c>
      <c r="AA1839">
        <v>7.4254772712256498</v>
      </c>
      <c r="AB1839">
        <v>5.8448718684986103</v>
      </c>
      <c r="AC1839">
        <v>0.45484485374087602</v>
      </c>
      <c r="AD1839">
        <v>0.95793172377992397</v>
      </c>
      <c r="AE1839">
        <v>2.0838403926442899</v>
      </c>
      <c r="AF1839">
        <v>1.7357802531083499</v>
      </c>
      <c r="AG1839">
        <v>0.389036251105217</v>
      </c>
      <c r="AH1839">
        <v>1.51644736842105</v>
      </c>
      <c r="AI1839">
        <v>3.3814778418012299</v>
      </c>
      <c r="AJ1839">
        <v>2.1551517263290898</v>
      </c>
      <c r="AK1839">
        <v>2.4706338200505802</v>
      </c>
      <c r="AL1839">
        <v>4.0327161195047099</v>
      </c>
      <c r="AM1839">
        <v>6.3890089347631598</v>
      </c>
      <c r="AN1839">
        <v>4.6146225435650399</v>
      </c>
      <c r="AO1839">
        <v>0.61904564944644402</v>
      </c>
      <c r="AP1839">
        <v>1.684489255525</v>
      </c>
      <c r="AQ1839">
        <v>3.51678630991226</v>
      </c>
      <c r="AR1839">
        <v>2.3899605253267602</v>
      </c>
      <c r="AS1839">
        <v>1.29668008803027</v>
      </c>
      <c r="AT1839">
        <v>3.8824276365458399</v>
      </c>
      <c r="AU1839">
        <v>8.2897766544057792</v>
      </c>
      <c r="AV1839">
        <v>5.5439413915754301</v>
      </c>
      <c r="AW1839">
        <v>1.6992569438693299</v>
      </c>
      <c r="AX1839">
        <v>3.4631271339296998</v>
      </c>
      <c r="AY1839">
        <v>5.8914858724399704</v>
      </c>
      <c r="AZ1839">
        <v>4.1721411387946699</v>
      </c>
      <c r="BA1839">
        <v>0.89149088873742299</v>
      </c>
      <c r="BB1839">
        <v>3.11641282351688</v>
      </c>
      <c r="BC1839">
        <v>5.7051888821960199</v>
      </c>
      <c r="BD1839">
        <v>4.7945836987250097</v>
      </c>
      <c r="BE1839">
        <v>2.2743302138764898</v>
      </c>
      <c r="BF1839">
        <v>4.2179866510699799</v>
      </c>
      <c r="BG1839">
        <v>7.3179320568252502</v>
      </c>
      <c r="BH1839">
        <v>5.04304191215176</v>
      </c>
      <c r="BI1839">
        <v>4.0377486857769096</v>
      </c>
      <c r="BJ1839">
        <v>6.9755145851675602</v>
      </c>
      <c r="BK1839">
        <v>10.694252432175499</v>
      </c>
      <c r="BL1839">
        <v>8.1900787553313101</v>
      </c>
    </row>
    <row r="1840" spans="1:64" x14ac:dyDescent="0.25">
      <c r="A1840" s="15" t="str">
        <f t="shared" si="56"/>
        <v>[Noncurrent + Delinquent Loans] / [Capital + ALLL]--40633</v>
      </c>
      <c r="B1840" s="15" t="str">
        <f t="shared" si="57"/>
        <v>[Noncurrent + Delinquent Loans] / [Capital + ALLL]</v>
      </c>
      <c r="C1840">
        <v>6</v>
      </c>
      <c r="D1840" s="22">
        <v>40633</v>
      </c>
      <c r="E1840">
        <v>8.1501521812648008</v>
      </c>
      <c r="F1840">
        <v>15.858617453862999</v>
      </c>
      <c r="G1840">
        <v>30.031967621784901</v>
      </c>
      <c r="H1840">
        <v>20.5530159971591</v>
      </c>
      <c r="I1840">
        <v>8.2211062128391408</v>
      </c>
      <c r="J1840">
        <v>17.460642430791399</v>
      </c>
      <c r="K1840">
        <v>29.032183705439898</v>
      </c>
      <c r="L1840">
        <v>21.432231811493999</v>
      </c>
      <c r="M1840">
        <v>7.7377226038345901</v>
      </c>
      <c r="N1840">
        <v>17.218328647699099</v>
      </c>
      <c r="O1840">
        <v>31.896355634965801</v>
      </c>
      <c r="P1840">
        <v>25.213181204682201</v>
      </c>
      <c r="Q1840">
        <v>13.4994573082489</v>
      </c>
      <c r="R1840">
        <v>17.098494951419301</v>
      </c>
      <c r="S1840">
        <v>22.159183011833399</v>
      </c>
      <c r="T1840">
        <v>18.185074781125099</v>
      </c>
      <c r="U1840">
        <v>9.0317269213915399</v>
      </c>
      <c r="V1840">
        <v>18.984198518454701</v>
      </c>
      <c r="W1840">
        <v>31.444104446137601</v>
      </c>
      <c r="X1840">
        <v>23.665728954235501</v>
      </c>
      <c r="Y1840">
        <v>11.314456309574</v>
      </c>
      <c r="Z1840">
        <v>21.665801703523801</v>
      </c>
      <c r="AA1840">
        <v>41.527453422044204</v>
      </c>
      <c r="AB1840">
        <v>29.241557246212199</v>
      </c>
      <c r="AC1840">
        <v>4.9388968506571098</v>
      </c>
      <c r="AD1840">
        <v>11.012189589691101</v>
      </c>
      <c r="AE1840">
        <v>20.439733143380501</v>
      </c>
      <c r="AF1840">
        <v>14.644888365849701</v>
      </c>
      <c r="AG1840">
        <v>2.28262501877159</v>
      </c>
      <c r="AH1840">
        <v>9.6342091705306494</v>
      </c>
      <c r="AI1840">
        <v>18.683419830647399</v>
      </c>
      <c r="AJ1840">
        <v>11.9725572988671</v>
      </c>
      <c r="AK1840">
        <v>13.990836749457401</v>
      </c>
      <c r="AL1840">
        <v>24.057804940157901</v>
      </c>
      <c r="AM1840">
        <v>32.338998728176698</v>
      </c>
      <c r="AN1840">
        <v>27.129186436863499</v>
      </c>
      <c r="AO1840">
        <v>4.2026708562450903</v>
      </c>
      <c r="AP1840">
        <v>12.5545485062101</v>
      </c>
      <c r="AQ1840">
        <v>21.500965250965301</v>
      </c>
      <c r="AR1840">
        <v>14.8885453537624</v>
      </c>
      <c r="AS1840">
        <v>9.8980822958576908</v>
      </c>
      <c r="AT1840">
        <v>21.0996832036416</v>
      </c>
      <c r="AU1840">
        <v>40.088104693110601</v>
      </c>
      <c r="AV1840">
        <v>29.604004185638701</v>
      </c>
      <c r="AW1840">
        <v>12.916517087283699</v>
      </c>
      <c r="AX1840">
        <v>20.8322324966975</v>
      </c>
      <c r="AY1840">
        <v>29.444722170670001</v>
      </c>
      <c r="AZ1840">
        <v>22.797508703755899</v>
      </c>
      <c r="BA1840">
        <v>7.8593864866671099</v>
      </c>
      <c r="BB1840">
        <v>18.0612929787779</v>
      </c>
      <c r="BC1840">
        <v>31.6591422121896</v>
      </c>
      <c r="BD1840">
        <v>23.2439219698241</v>
      </c>
      <c r="BE1840">
        <v>10.4016909656631</v>
      </c>
      <c r="BF1840">
        <v>17.570595197835601</v>
      </c>
      <c r="BG1840">
        <v>28.432086028349499</v>
      </c>
      <c r="BH1840">
        <v>20.621870430024401</v>
      </c>
      <c r="BI1840">
        <v>15.5417642214284</v>
      </c>
      <c r="BJ1840">
        <v>27.982831727375899</v>
      </c>
      <c r="BK1840">
        <v>52.7667453125488</v>
      </c>
      <c r="BL1840">
        <v>36.986559709205103</v>
      </c>
    </row>
    <row r="1841" spans="1:64" x14ac:dyDescent="0.25">
      <c r="A1841" s="15" t="str">
        <f t="shared" si="56"/>
        <v xml:space="preserve">  Ag [NCL+DQ] / [Capital + ALLL]--40633</v>
      </c>
      <c r="B1841" s="15" t="str">
        <f t="shared" si="57"/>
        <v xml:space="preserve">  Ag [NCL+DQ] / [Capital + ALLL]</v>
      </c>
      <c r="C1841">
        <v>7</v>
      </c>
      <c r="D1841" s="22">
        <v>40633</v>
      </c>
      <c r="E1841">
        <v>0</v>
      </c>
      <c r="F1841">
        <v>0</v>
      </c>
      <c r="G1841">
        <v>1.794731064764</v>
      </c>
      <c r="H1841">
        <v>2.0854852004085398</v>
      </c>
      <c r="I1841">
        <v>0</v>
      </c>
      <c r="J1841">
        <v>0</v>
      </c>
      <c r="K1841">
        <v>2.0858895140541001</v>
      </c>
      <c r="L1841">
        <v>1.8213989076286199</v>
      </c>
      <c r="M1841">
        <v>0</v>
      </c>
      <c r="N1841">
        <v>0</v>
      </c>
      <c r="O1841">
        <v>0.93538316999681304</v>
      </c>
      <c r="P1841">
        <v>1.1746380988098699</v>
      </c>
      <c r="Q1841">
        <v>0</v>
      </c>
      <c r="R1841">
        <v>0</v>
      </c>
      <c r="S1841">
        <v>0</v>
      </c>
      <c r="T1841">
        <v>1.2885335972250099E-2</v>
      </c>
      <c r="U1841">
        <v>0</v>
      </c>
      <c r="V1841">
        <v>0</v>
      </c>
      <c r="W1841">
        <v>1.1339996146278799</v>
      </c>
      <c r="X1841">
        <v>1.4231100993762</v>
      </c>
      <c r="Y1841">
        <v>0</v>
      </c>
      <c r="Z1841">
        <v>0.26147495042886398</v>
      </c>
      <c r="AA1841">
        <v>4.04342097704175</v>
      </c>
      <c r="AB1841">
        <v>4.3054170789276904</v>
      </c>
      <c r="AC1841">
        <v>0</v>
      </c>
      <c r="AD1841">
        <v>0.84018895840053898</v>
      </c>
      <c r="AE1841">
        <v>3.1794003777444502</v>
      </c>
      <c r="AF1841">
        <v>2.43354869799338</v>
      </c>
      <c r="AG1841">
        <v>0</v>
      </c>
      <c r="AH1841">
        <v>0.249618638191652</v>
      </c>
      <c r="AI1841">
        <v>3.7521910604732698</v>
      </c>
      <c r="AJ1841">
        <v>2.6881243213245098</v>
      </c>
      <c r="AK1841">
        <v>0</v>
      </c>
      <c r="AL1841">
        <v>0.32868787799105997</v>
      </c>
      <c r="AM1841">
        <v>2.1200260926288301</v>
      </c>
      <c r="AN1841">
        <v>1.8132501875895299</v>
      </c>
      <c r="AO1841">
        <v>0</v>
      </c>
      <c r="AP1841">
        <v>0.97833682739343097</v>
      </c>
      <c r="AQ1841">
        <v>4.3428571428571399</v>
      </c>
      <c r="AR1841">
        <v>3.2021183844130401</v>
      </c>
      <c r="AS1841">
        <v>0</v>
      </c>
      <c r="AT1841">
        <v>0</v>
      </c>
      <c r="AU1841">
        <v>1.37343432079798</v>
      </c>
      <c r="AV1841">
        <v>1.5542911428495301</v>
      </c>
      <c r="AW1841">
        <v>0</v>
      </c>
      <c r="AX1841">
        <v>0</v>
      </c>
      <c r="AY1841">
        <v>0.42686854028538401</v>
      </c>
      <c r="AZ1841">
        <v>0.75120336107191399</v>
      </c>
      <c r="BA1841">
        <v>0</v>
      </c>
      <c r="BB1841">
        <v>0</v>
      </c>
      <c r="BC1841">
        <v>0.40409482758620702</v>
      </c>
      <c r="BD1841">
        <v>0.76548288363050998</v>
      </c>
      <c r="BE1841">
        <v>0</v>
      </c>
      <c r="BF1841">
        <v>0</v>
      </c>
      <c r="BG1841">
        <v>0.87777969904088904</v>
      </c>
      <c r="BH1841">
        <v>0.77315425146438799</v>
      </c>
      <c r="BI1841">
        <v>0</v>
      </c>
      <c r="BJ1841">
        <v>0</v>
      </c>
      <c r="BK1841">
        <v>0</v>
      </c>
      <c r="BL1841">
        <v>0.55466458901855298</v>
      </c>
    </row>
    <row r="1842" spans="1:64" x14ac:dyDescent="0.25">
      <c r="A1842" s="15" t="str">
        <f t="shared" si="56"/>
        <v xml:space="preserve">  CLD [NCL+DQ] / [Capital + ALLL]--40633</v>
      </c>
      <c r="B1842" s="15" t="str">
        <f t="shared" si="57"/>
        <v xml:space="preserve">  CLD [NCL+DQ] / [Capital + ALLL]</v>
      </c>
      <c r="C1842">
        <v>8</v>
      </c>
      <c r="D1842" s="22">
        <v>40633</v>
      </c>
      <c r="E1842">
        <v>0</v>
      </c>
      <c r="F1842">
        <v>7.7924844570768606E-2</v>
      </c>
      <c r="G1842">
        <v>5.2845773543952701</v>
      </c>
      <c r="H1842">
        <v>3.7004507218226199</v>
      </c>
      <c r="I1842">
        <v>0</v>
      </c>
      <c r="J1842">
        <v>0</v>
      </c>
      <c r="K1842">
        <v>4.0372154472125503</v>
      </c>
      <c r="L1842">
        <v>3.4209103239406198</v>
      </c>
      <c r="M1842">
        <v>0</v>
      </c>
      <c r="N1842">
        <v>0.38786958968385199</v>
      </c>
      <c r="O1842">
        <v>5.54055338041724</v>
      </c>
      <c r="P1842">
        <v>4.9785591052531997</v>
      </c>
      <c r="Q1842">
        <v>0</v>
      </c>
      <c r="R1842">
        <v>0</v>
      </c>
      <c r="S1842">
        <v>0</v>
      </c>
      <c r="T1842">
        <v>0.87805392006384198</v>
      </c>
      <c r="U1842">
        <v>0</v>
      </c>
      <c r="V1842">
        <v>5.3741015858253E-2</v>
      </c>
      <c r="W1842">
        <v>4.4635160464926997</v>
      </c>
      <c r="X1842">
        <v>3.77068825748924</v>
      </c>
      <c r="Y1842">
        <v>0</v>
      </c>
      <c r="Z1842">
        <v>3.2762337771775698</v>
      </c>
      <c r="AA1842">
        <v>11.8865081434729</v>
      </c>
      <c r="AB1842">
        <v>6.5815321161412896</v>
      </c>
      <c r="AC1842">
        <v>0</v>
      </c>
      <c r="AD1842">
        <v>0</v>
      </c>
      <c r="AE1842">
        <v>2.6826531693301301</v>
      </c>
      <c r="AF1842">
        <v>2.9553241663891101</v>
      </c>
      <c r="AG1842">
        <v>0</v>
      </c>
      <c r="AH1842">
        <v>0</v>
      </c>
      <c r="AI1842">
        <v>0.47276835546937201</v>
      </c>
      <c r="AJ1842">
        <v>1.5489089470467099</v>
      </c>
      <c r="AK1842">
        <v>0</v>
      </c>
      <c r="AL1842">
        <v>1.15471142168867</v>
      </c>
      <c r="AM1842">
        <v>3.23077936622966</v>
      </c>
      <c r="AN1842">
        <v>3.3993390674385502</v>
      </c>
      <c r="AO1842">
        <v>0</v>
      </c>
      <c r="AP1842">
        <v>0</v>
      </c>
      <c r="AQ1842">
        <v>1.3666573060001901</v>
      </c>
      <c r="AR1842">
        <v>1.5108924542482001</v>
      </c>
      <c r="AS1842">
        <v>0</v>
      </c>
      <c r="AT1842">
        <v>1.2120687086540201</v>
      </c>
      <c r="AU1842">
        <v>8.0768781574065294</v>
      </c>
      <c r="AV1842">
        <v>6.5989794286794501</v>
      </c>
      <c r="AW1842">
        <v>0</v>
      </c>
      <c r="AX1842">
        <v>0</v>
      </c>
      <c r="AY1842">
        <v>2.3847504883744501</v>
      </c>
      <c r="AZ1842">
        <v>2.0543825334811299</v>
      </c>
      <c r="BA1842">
        <v>0</v>
      </c>
      <c r="BB1842">
        <v>0</v>
      </c>
      <c r="BC1842">
        <v>5.1396257104220497</v>
      </c>
      <c r="BD1842">
        <v>4.0839198838877699</v>
      </c>
      <c r="BE1842">
        <v>0</v>
      </c>
      <c r="BF1842">
        <v>1.88191613278975</v>
      </c>
      <c r="BG1842">
        <v>6.5193262194007398</v>
      </c>
      <c r="BH1842">
        <v>3.9109028691954202</v>
      </c>
      <c r="BI1842">
        <v>0</v>
      </c>
      <c r="BJ1842">
        <v>4.02818811985862</v>
      </c>
      <c r="BK1842">
        <v>12.998326729379301</v>
      </c>
      <c r="BL1842">
        <v>9.0417052575282693</v>
      </c>
    </row>
    <row r="1843" spans="1:64" x14ac:dyDescent="0.25">
      <c r="A1843" s="15" t="str">
        <f t="shared" si="56"/>
        <v xml:space="preserve">  CRE [NCL+DQ] / [Capital + ALLL]--40633</v>
      </c>
      <c r="B1843" s="15" t="str">
        <f t="shared" si="57"/>
        <v xml:space="preserve">  CRE [NCL+DQ] / [Capital + ALLL]</v>
      </c>
      <c r="C1843">
        <v>9</v>
      </c>
      <c r="D1843" s="22">
        <v>40633</v>
      </c>
      <c r="E1843">
        <v>0.98370483405090203</v>
      </c>
      <c r="F1843">
        <v>5.9538784067085997</v>
      </c>
      <c r="G1843">
        <v>15.2828875410162</v>
      </c>
      <c r="H1843">
        <v>9.5026019975741907</v>
      </c>
      <c r="I1843">
        <v>0.35533895222592499</v>
      </c>
      <c r="J1843">
        <v>5.2875104231048802</v>
      </c>
      <c r="K1843">
        <v>13.791234287799901</v>
      </c>
      <c r="L1843">
        <v>9.6309956025804198</v>
      </c>
      <c r="M1843">
        <v>0.78114431810568896</v>
      </c>
      <c r="N1843">
        <v>5.78133736269531</v>
      </c>
      <c r="O1843">
        <v>16.339607026067799</v>
      </c>
      <c r="P1843">
        <v>13.147916050574899</v>
      </c>
      <c r="Q1843">
        <v>1.6204040110449101</v>
      </c>
      <c r="R1843">
        <v>7.3839817606824996</v>
      </c>
      <c r="S1843">
        <v>10.202193735958801</v>
      </c>
      <c r="T1843">
        <v>7.5023128667782499</v>
      </c>
      <c r="U1843">
        <v>1.38419696535929</v>
      </c>
      <c r="V1843">
        <v>6.2756046796805798</v>
      </c>
      <c r="W1843">
        <v>14.096534133171801</v>
      </c>
      <c r="X1843">
        <v>10.992609931465299</v>
      </c>
      <c r="Y1843">
        <v>1.7633622716314601</v>
      </c>
      <c r="Z1843">
        <v>8.29844033260893</v>
      </c>
      <c r="AA1843">
        <v>21.099326197602899</v>
      </c>
      <c r="AB1843">
        <v>14.4203201419939</v>
      </c>
      <c r="AC1843">
        <v>0</v>
      </c>
      <c r="AD1843">
        <v>1.7276776454232701</v>
      </c>
      <c r="AE1843">
        <v>7.8241166152155399</v>
      </c>
      <c r="AF1843">
        <v>5.9381897920545397</v>
      </c>
      <c r="AG1843">
        <v>0</v>
      </c>
      <c r="AH1843">
        <v>0</v>
      </c>
      <c r="AI1843">
        <v>4.195981703048</v>
      </c>
      <c r="AJ1843">
        <v>3.9140074672774898</v>
      </c>
      <c r="AK1843">
        <v>4.0833030192797404</v>
      </c>
      <c r="AL1843">
        <v>9.6150774636639493</v>
      </c>
      <c r="AM1843">
        <v>21.513620464261699</v>
      </c>
      <c r="AN1843">
        <v>12.9536842900143</v>
      </c>
      <c r="AO1843">
        <v>0</v>
      </c>
      <c r="AP1843">
        <v>1.9079754601226999</v>
      </c>
      <c r="AQ1843">
        <v>7.0127659574468098</v>
      </c>
      <c r="AR1843">
        <v>4.7764302788021</v>
      </c>
      <c r="AS1843">
        <v>1.36299186614162</v>
      </c>
      <c r="AT1843">
        <v>9.3000762962926604</v>
      </c>
      <c r="AU1843">
        <v>23.204128713318301</v>
      </c>
      <c r="AV1843">
        <v>16.668206897003401</v>
      </c>
      <c r="AW1843">
        <v>1.1943095569243001</v>
      </c>
      <c r="AX1843">
        <v>6.0201943227281403</v>
      </c>
      <c r="AY1843">
        <v>12.4717229410152</v>
      </c>
      <c r="AZ1843">
        <v>8.3364441384091101</v>
      </c>
      <c r="BA1843">
        <v>0</v>
      </c>
      <c r="BB1843">
        <v>3.6988733108720102</v>
      </c>
      <c r="BC1843">
        <v>14.290615886086799</v>
      </c>
      <c r="BD1843">
        <v>9.6822518480118394</v>
      </c>
      <c r="BE1843">
        <v>3.9273767896574299</v>
      </c>
      <c r="BF1843">
        <v>8.4733794661770894</v>
      </c>
      <c r="BG1843">
        <v>16.388062200333</v>
      </c>
      <c r="BH1843">
        <v>10.8672312368283</v>
      </c>
      <c r="BI1843">
        <v>6.3343298148026799</v>
      </c>
      <c r="BJ1843">
        <v>13.618493813986101</v>
      </c>
      <c r="BK1843">
        <v>26.9000920907386</v>
      </c>
      <c r="BL1843">
        <v>21.487834391262201</v>
      </c>
    </row>
    <row r="1844" spans="1:64" x14ac:dyDescent="0.25">
      <c r="A1844" s="15" t="str">
        <f t="shared" si="56"/>
        <v xml:space="preserve">  Res RE [NCL+DQ] / [Capital + ALLL]--40633</v>
      </c>
      <c r="B1844" s="15" t="str">
        <f t="shared" si="57"/>
        <v xml:space="preserve">  Res RE [NCL+DQ] / [Capital + ALLL]</v>
      </c>
      <c r="C1844">
        <v>10</v>
      </c>
      <c r="D1844" s="22">
        <v>40633</v>
      </c>
      <c r="E1844">
        <v>0.28265697557036101</v>
      </c>
      <c r="F1844">
        <v>1.9113587255386599</v>
      </c>
      <c r="G1844">
        <v>4.6017183631862499</v>
      </c>
      <c r="H1844">
        <v>3.4064488351608002</v>
      </c>
      <c r="I1844">
        <v>0.15148023628833901</v>
      </c>
      <c r="J1844">
        <v>2.1265069462624999</v>
      </c>
      <c r="K1844">
        <v>6.2428225214416804</v>
      </c>
      <c r="L1844">
        <v>4.0794630015545303</v>
      </c>
      <c r="M1844">
        <v>0.77796297230283495</v>
      </c>
      <c r="N1844">
        <v>3.3782136702023702</v>
      </c>
      <c r="O1844">
        <v>7.9151028939258401</v>
      </c>
      <c r="P1844">
        <v>5.7136109709134297</v>
      </c>
      <c r="Q1844">
        <v>1.9121865117305299</v>
      </c>
      <c r="R1844">
        <v>4.7168958031837898</v>
      </c>
      <c r="S1844">
        <v>8.5267906260314703</v>
      </c>
      <c r="T1844">
        <v>6.0939140031334702</v>
      </c>
      <c r="U1844">
        <v>0.52026667301376395</v>
      </c>
      <c r="V1844">
        <v>3.0169541807100502</v>
      </c>
      <c r="W1844">
        <v>7.1531563359487702</v>
      </c>
      <c r="X1844">
        <v>4.9123026833181402</v>
      </c>
      <c r="Y1844">
        <v>0.20356539392513101</v>
      </c>
      <c r="Z1844">
        <v>2.3888931236601199</v>
      </c>
      <c r="AA1844">
        <v>7.7915271559094501</v>
      </c>
      <c r="AB1844">
        <v>4.3804725222734202</v>
      </c>
      <c r="AC1844">
        <v>0</v>
      </c>
      <c r="AD1844">
        <v>0.43116784002778202</v>
      </c>
      <c r="AE1844">
        <v>1.62252558515026</v>
      </c>
      <c r="AF1844">
        <v>0.98924007097063804</v>
      </c>
      <c r="AG1844">
        <v>0</v>
      </c>
      <c r="AH1844">
        <v>8.6833193435410599E-2</v>
      </c>
      <c r="AI1844">
        <v>1.1720581340834499</v>
      </c>
      <c r="AJ1844">
        <v>1.24716438734357</v>
      </c>
      <c r="AK1844">
        <v>3.23682790864952</v>
      </c>
      <c r="AL1844">
        <v>6.2431544359255202</v>
      </c>
      <c r="AM1844">
        <v>9.2719677756228496</v>
      </c>
      <c r="AN1844">
        <v>7.2872801621556098</v>
      </c>
      <c r="AO1844">
        <v>0</v>
      </c>
      <c r="AP1844">
        <v>0.736507936507937</v>
      </c>
      <c r="AQ1844">
        <v>2.5949657664131598</v>
      </c>
      <c r="AR1844">
        <v>2.07259593496901</v>
      </c>
      <c r="AS1844">
        <v>0.18691253823781201</v>
      </c>
      <c r="AT1844">
        <v>2.20074739332604</v>
      </c>
      <c r="AU1844">
        <v>6.4519102248653599</v>
      </c>
      <c r="AV1844">
        <v>4.5247083985766601</v>
      </c>
      <c r="AW1844">
        <v>3.0879007955349498</v>
      </c>
      <c r="AX1844">
        <v>6.9179784589892304</v>
      </c>
      <c r="AY1844">
        <v>11.98256911521</v>
      </c>
      <c r="AZ1844">
        <v>8.2635341817082804</v>
      </c>
      <c r="BA1844">
        <v>0</v>
      </c>
      <c r="BB1844">
        <v>1.3465952563121699</v>
      </c>
      <c r="BC1844">
        <v>3.7930659710900998</v>
      </c>
      <c r="BD1844">
        <v>2.7905201875228198</v>
      </c>
      <c r="BE1844">
        <v>0.75125857570764498</v>
      </c>
      <c r="BF1844">
        <v>2.9835137795275601</v>
      </c>
      <c r="BG1844">
        <v>5.2061086077784697</v>
      </c>
      <c r="BH1844">
        <v>3.8406543245769398</v>
      </c>
      <c r="BI1844">
        <v>0.78377399314068996</v>
      </c>
      <c r="BJ1844">
        <v>4.3624417652643999</v>
      </c>
      <c r="BK1844">
        <v>9.1532058167396499</v>
      </c>
      <c r="BL1844">
        <v>6.4449466022206003</v>
      </c>
    </row>
    <row r="1845" spans="1:64" x14ac:dyDescent="0.25">
      <c r="A1845" s="15" t="str">
        <f t="shared" si="56"/>
        <v xml:space="preserve">  C&amp;I [NCL+DQ] / [Capital + ALLL]--40633</v>
      </c>
      <c r="B1845" s="15" t="str">
        <f t="shared" si="57"/>
        <v xml:space="preserve">  C&amp;I [NCL+DQ] / [Capital + ALLL]</v>
      </c>
      <c r="C1845">
        <v>11</v>
      </c>
      <c r="D1845" s="22">
        <v>40633</v>
      </c>
      <c r="E1845">
        <v>0.46531605698332001</v>
      </c>
      <c r="F1845">
        <v>1.6108029901133301</v>
      </c>
      <c r="G1845">
        <v>5.0445103857566798</v>
      </c>
      <c r="H1845">
        <v>3.67909222958877</v>
      </c>
      <c r="I1845">
        <v>0.32701252676395998</v>
      </c>
      <c r="J1845">
        <v>1.5314546274632099</v>
      </c>
      <c r="K1845">
        <v>4.92660502156762</v>
      </c>
      <c r="L1845">
        <v>3.7033440864425198</v>
      </c>
      <c r="M1845">
        <v>0.15246364996749501</v>
      </c>
      <c r="N1845">
        <v>1.14276746975956</v>
      </c>
      <c r="O1845">
        <v>3.6730916560600599</v>
      </c>
      <c r="P1845">
        <v>2.8145081439161199</v>
      </c>
      <c r="Q1845">
        <v>1.3412245593119301</v>
      </c>
      <c r="R1845">
        <v>2.30244774784844</v>
      </c>
      <c r="S1845">
        <v>4.17794133564239</v>
      </c>
      <c r="T1845">
        <v>3.3159447469857701</v>
      </c>
      <c r="U1845">
        <v>0.38862288745319001</v>
      </c>
      <c r="V1845">
        <v>1.8640110415550599</v>
      </c>
      <c r="W1845">
        <v>5.8149678711732697</v>
      </c>
      <c r="X1845">
        <v>4.2225161857068496</v>
      </c>
      <c r="Y1845">
        <v>0.68916360316467296</v>
      </c>
      <c r="Z1845">
        <v>1.80635053973763</v>
      </c>
      <c r="AA1845">
        <v>5.9716962337039803</v>
      </c>
      <c r="AB1845">
        <v>4.7159144030424702</v>
      </c>
      <c r="AC1845">
        <v>0.14185364419886501</v>
      </c>
      <c r="AD1845">
        <v>1.6114756414865701</v>
      </c>
      <c r="AE1845">
        <v>3.81492425573252</v>
      </c>
      <c r="AF1845">
        <v>3.4028114438435701</v>
      </c>
      <c r="AG1845">
        <v>7.8988941548183297E-2</v>
      </c>
      <c r="AH1845">
        <v>0.82754938601174599</v>
      </c>
      <c r="AI1845">
        <v>3.49329569513056</v>
      </c>
      <c r="AJ1845">
        <v>2.1361298801873301</v>
      </c>
      <c r="AK1845">
        <v>0.33246753246753202</v>
      </c>
      <c r="AL1845">
        <v>1.1154802985314201</v>
      </c>
      <c r="AM1845">
        <v>3.84517443340973</v>
      </c>
      <c r="AN1845">
        <v>3.7938562969934102</v>
      </c>
      <c r="AO1845">
        <v>8.1632653061224497E-2</v>
      </c>
      <c r="AP1845">
        <v>1.20843000773395</v>
      </c>
      <c r="AQ1845">
        <v>3.7096130833665701</v>
      </c>
      <c r="AR1845">
        <v>2.6751198078675098</v>
      </c>
      <c r="AS1845">
        <v>0.424578926433957</v>
      </c>
      <c r="AT1845">
        <v>1.8732355443236499</v>
      </c>
      <c r="AU1845">
        <v>6.3426346729019896</v>
      </c>
      <c r="AV1845">
        <v>4.5349076160448503</v>
      </c>
      <c r="AW1845">
        <v>0.36716639152149799</v>
      </c>
      <c r="AX1845">
        <v>1.3610466343110399</v>
      </c>
      <c r="AY1845">
        <v>4.8582644516867797</v>
      </c>
      <c r="AZ1845">
        <v>3.79304739145415</v>
      </c>
      <c r="BA1845">
        <v>0.79527254652896695</v>
      </c>
      <c r="BB1845">
        <v>4.9557288225188296</v>
      </c>
      <c r="BC1845">
        <v>13.591285969761</v>
      </c>
      <c r="BD1845">
        <v>8.42907131281925</v>
      </c>
      <c r="BE1845">
        <v>0.63909972168837703</v>
      </c>
      <c r="BF1845">
        <v>1.5772314741386899</v>
      </c>
      <c r="BG1845">
        <v>4.0884472658528299</v>
      </c>
      <c r="BH1845">
        <v>3.3530539439147899</v>
      </c>
      <c r="BI1845">
        <v>0.34912270341517299</v>
      </c>
      <c r="BJ1845">
        <v>2.3231755420984501</v>
      </c>
      <c r="BK1845">
        <v>8.9348922226535805</v>
      </c>
      <c r="BL1845">
        <v>6.0878626625526104</v>
      </c>
    </row>
    <row r="1846" spans="1:64" x14ac:dyDescent="0.25">
      <c r="A1846" s="15" t="str">
        <f t="shared" si="56"/>
        <v xml:space="preserve">  Ind [NCL+DQ] / [Capital + ALLL]--40633</v>
      </c>
      <c r="B1846" s="15" t="str">
        <f t="shared" si="57"/>
        <v xml:space="preserve">  Ind [NCL+DQ] / [Capital + ALLL]</v>
      </c>
      <c r="C1846">
        <v>12</v>
      </c>
      <c r="D1846" s="22">
        <v>40633</v>
      </c>
      <c r="E1846">
        <v>7.4752833373522995E-2</v>
      </c>
      <c r="F1846">
        <v>0.33171163202123</v>
      </c>
      <c r="G1846">
        <v>0.84172937125366698</v>
      </c>
      <c r="H1846">
        <v>0.68628904048878903</v>
      </c>
      <c r="I1846">
        <v>7.5447763670909995E-2</v>
      </c>
      <c r="J1846">
        <v>0.32725001262167303</v>
      </c>
      <c r="K1846">
        <v>0.94518247934877997</v>
      </c>
      <c r="L1846">
        <v>0.704322920827263</v>
      </c>
      <c r="M1846">
        <v>3.1333299020173802E-2</v>
      </c>
      <c r="N1846">
        <v>0.27715834669686001</v>
      </c>
      <c r="O1846">
        <v>0.95321684687986796</v>
      </c>
      <c r="P1846">
        <v>0.78187587194467001</v>
      </c>
      <c r="Q1846">
        <v>6.6679367498571201E-2</v>
      </c>
      <c r="R1846">
        <v>0.443131462333826</v>
      </c>
      <c r="S1846">
        <v>1.37280369448353</v>
      </c>
      <c r="T1846">
        <v>1.09821993955922</v>
      </c>
      <c r="U1846">
        <v>5.6329311618286297E-2</v>
      </c>
      <c r="V1846">
        <v>0.32848847997946301</v>
      </c>
      <c r="W1846">
        <v>0.98763387154927096</v>
      </c>
      <c r="X1846">
        <v>0.728823749606196</v>
      </c>
      <c r="Y1846">
        <v>0.127855839156507</v>
      </c>
      <c r="Z1846">
        <v>0.30900049907706301</v>
      </c>
      <c r="AA1846">
        <v>0.73062578040942505</v>
      </c>
      <c r="AB1846">
        <v>0.60809639906637902</v>
      </c>
      <c r="AC1846">
        <v>0.13731876044167499</v>
      </c>
      <c r="AD1846">
        <v>0.36380468829349699</v>
      </c>
      <c r="AE1846">
        <v>0.97318242966602297</v>
      </c>
      <c r="AF1846">
        <v>0.71447243434894903</v>
      </c>
      <c r="AG1846">
        <v>5.63096090001525E-2</v>
      </c>
      <c r="AH1846">
        <v>0.38829565940923599</v>
      </c>
      <c r="AI1846">
        <v>0.94528267587711301</v>
      </c>
      <c r="AJ1846">
        <v>0.89375996290177895</v>
      </c>
      <c r="AK1846">
        <v>0.102872818715233</v>
      </c>
      <c r="AL1846">
        <v>0.23743569449940599</v>
      </c>
      <c r="AM1846">
        <v>0.67822155237377502</v>
      </c>
      <c r="AN1846">
        <v>0.66122737634253403</v>
      </c>
      <c r="AO1846">
        <v>9.0301607368611203E-2</v>
      </c>
      <c r="AP1846">
        <v>0.39370078740157499</v>
      </c>
      <c r="AQ1846">
        <v>0.96269554753309305</v>
      </c>
      <c r="AR1846">
        <v>0.71341175738727802</v>
      </c>
      <c r="AS1846">
        <v>3.6451468895209602E-2</v>
      </c>
      <c r="AT1846">
        <v>0.21187298885789699</v>
      </c>
      <c r="AU1846">
        <v>0.75959845097196999</v>
      </c>
      <c r="AV1846">
        <v>0.58402334747778195</v>
      </c>
      <c r="AW1846">
        <v>0.17326390428945401</v>
      </c>
      <c r="AX1846">
        <v>0.51582500159205202</v>
      </c>
      <c r="AY1846">
        <v>1.24751998337023</v>
      </c>
      <c r="AZ1846">
        <v>0.93223163546676202</v>
      </c>
      <c r="BA1846">
        <v>2.95321267350124E-2</v>
      </c>
      <c r="BB1846">
        <v>0.24727661565194101</v>
      </c>
      <c r="BC1846">
        <v>0.99255583126550895</v>
      </c>
      <c r="BD1846">
        <v>0.82665349941542099</v>
      </c>
      <c r="BE1846">
        <v>9.0950906298038703E-2</v>
      </c>
      <c r="BF1846">
        <v>0.24674338687764699</v>
      </c>
      <c r="BG1846">
        <v>0.68873479015851502</v>
      </c>
      <c r="BH1846">
        <v>0.68822688978969904</v>
      </c>
      <c r="BI1846">
        <v>0</v>
      </c>
      <c r="BJ1846">
        <v>0.13142889477400699</v>
      </c>
      <c r="BK1846">
        <v>0.51862690835635294</v>
      </c>
      <c r="BL1846">
        <v>0.457983442327421</v>
      </c>
    </row>
    <row r="1847" spans="1:64" x14ac:dyDescent="0.25">
      <c r="A1847" s="15" t="str">
        <f t="shared" si="56"/>
        <v xml:space="preserve">  OREO / [Capital + ALLL]--40633</v>
      </c>
      <c r="B1847" s="15" t="str">
        <f t="shared" si="57"/>
        <v xml:space="preserve">  OREO / [Capital + ALLL]</v>
      </c>
      <c r="C1847">
        <v>13</v>
      </c>
      <c r="D1847" s="22">
        <v>40633</v>
      </c>
      <c r="E1847">
        <v>0.26494277236116998</v>
      </c>
      <c r="F1847">
        <v>3.3615819209039501</v>
      </c>
      <c r="G1847">
        <v>10.4154889768231</v>
      </c>
      <c r="H1847">
        <v>7.0051770383691503</v>
      </c>
      <c r="I1847">
        <v>0.34991578795687001</v>
      </c>
      <c r="J1847">
        <v>4.3633045843447098</v>
      </c>
      <c r="K1847">
        <v>12.4411615567293</v>
      </c>
      <c r="L1847">
        <v>10.297630654946101</v>
      </c>
      <c r="M1847">
        <v>0.21798524168828201</v>
      </c>
      <c r="N1847">
        <v>3.12477412235476</v>
      </c>
      <c r="O1847">
        <v>10.173114803846801</v>
      </c>
      <c r="P1847">
        <v>8.4970670741336605</v>
      </c>
      <c r="Q1847">
        <v>2.8048248801046398</v>
      </c>
      <c r="R1847">
        <v>6.3404486251809002</v>
      </c>
      <c r="S1847">
        <v>9.1514922281659192</v>
      </c>
      <c r="T1847">
        <v>6.68255197526413</v>
      </c>
      <c r="U1847">
        <v>2.1091578814624001</v>
      </c>
      <c r="V1847">
        <v>7.1478144885336601</v>
      </c>
      <c r="W1847">
        <v>17.0551803537724</v>
      </c>
      <c r="X1847">
        <v>14.4402963531894</v>
      </c>
      <c r="Y1847">
        <v>0</v>
      </c>
      <c r="Z1847">
        <v>3.08611364223548</v>
      </c>
      <c r="AA1847">
        <v>11.653367009772101</v>
      </c>
      <c r="AB1847">
        <v>10.679781980691899</v>
      </c>
      <c r="AC1847">
        <v>0</v>
      </c>
      <c r="AD1847">
        <v>0.58437871920569395</v>
      </c>
      <c r="AE1847">
        <v>3.3684837223274702</v>
      </c>
      <c r="AF1847">
        <v>3.0738283232107801</v>
      </c>
      <c r="AG1847">
        <v>0</v>
      </c>
      <c r="AH1847">
        <v>0.64580228514654703</v>
      </c>
      <c r="AI1847">
        <v>4.8656163113994397</v>
      </c>
      <c r="AJ1847">
        <v>4.0847775969020397</v>
      </c>
      <c r="AK1847">
        <v>2.14336746844487</v>
      </c>
      <c r="AL1847">
        <v>4.7690823586156998</v>
      </c>
      <c r="AM1847">
        <v>8.8460406240800697</v>
      </c>
      <c r="AN1847">
        <v>8.4451752603922294</v>
      </c>
      <c r="AO1847">
        <v>0</v>
      </c>
      <c r="AP1847">
        <v>1.6907675194660701</v>
      </c>
      <c r="AQ1847">
        <v>5.7952350289761796</v>
      </c>
      <c r="AR1847">
        <v>4.5430122656548999</v>
      </c>
      <c r="AS1847">
        <v>1.21363063257134</v>
      </c>
      <c r="AT1847">
        <v>7.2656213090896902</v>
      </c>
      <c r="AU1847">
        <v>22.211351003227499</v>
      </c>
      <c r="AV1847">
        <v>19.142536572592999</v>
      </c>
      <c r="AW1847">
        <v>1.8117115077327799</v>
      </c>
      <c r="AX1847">
        <v>5.5918970246887501</v>
      </c>
      <c r="AY1847">
        <v>13.280127618336801</v>
      </c>
      <c r="AZ1847">
        <v>10.120320437681499</v>
      </c>
      <c r="BA1847">
        <v>0.19822915290075299</v>
      </c>
      <c r="BB1847">
        <v>3.6871961102106998</v>
      </c>
      <c r="BC1847">
        <v>11.2647289866457</v>
      </c>
      <c r="BD1847">
        <v>10.5868645322038</v>
      </c>
      <c r="BE1847">
        <v>2.6896987455950101</v>
      </c>
      <c r="BF1847">
        <v>6.8069481711622704</v>
      </c>
      <c r="BG1847">
        <v>14.4488117001828</v>
      </c>
      <c r="BH1847">
        <v>9.5001463533380797</v>
      </c>
      <c r="BI1847">
        <v>5.9784137480051003</v>
      </c>
      <c r="BJ1847">
        <v>16.412879878385901</v>
      </c>
      <c r="BK1847">
        <v>33.487095188790903</v>
      </c>
      <c r="BL1847">
        <v>27.775780664991998</v>
      </c>
    </row>
    <row r="1848" spans="1:64" x14ac:dyDescent="0.25">
      <c r="A1848" s="15" t="str">
        <f t="shared" si="56"/>
        <v>ROAA--40633</v>
      </c>
      <c r="B1848" s="15" t="str">
        <f t="shared" si="57"/>
        <v>ROAA</v>
      </c>
      <c r="C1848">
        <v>14</v>
      </c>
      <c r="D1848" s="22">
        <v>40633</v>
      </c>
      <c r="E1848">
        <v>0.55000000000000004</v>
      </c>
      <c r="F1848">
        <v>0.82</v>
      </c>
      <c r="G1848">
        <v>1.18</v>
      </c>
      <c r="H1848">
        <v>0.80790123456790097</v>
      </c>
      <c r="I1848">
        <v>0.37</v>
      </c>
      <c r="J1848">
        <v>0.81499999999999995</v>
      </c>
      <c r="K1848">
        <v>1.27</v>
      </c>
      <c r="L1848">
        <v>0.77266862170088002</v>
      </c>
      <c r="M1848">
        <v>0.28000000000000003</v>
      </c>
      <c r="N1848">
        <v>0.71</v>
      </c>
      <c r="O1848">
        <v>1.1499999999999999</v>
      </c>
      <c r="P1848">
        <v>0.61411448450347905</v>
      </c>
      <c r="Q1848">
        <v>0.6</v>
      </c>
      <c r="R1848">
        <v>0.81</v>
      </c>
      <c r="S1848">
        <v>1.03</v>
      </c>
      <c r="T1848">
        <v>0.83619047619047604</v>
      </c>
      <c r="U1848">
        <v>0.27250000000000002</v>
      </c>
      <c r="V1848">
        <v>0.76500000000000001</v>
      </c>
      <c r="W1848">
        <v>1.25</v>
      </c>
      <c r="X1848">
        <v>0.67615591397849495</v>
      </c>
      <c r="Y1848">
        <v>0.21249999999999999</v>
      </c>
      <c r="Z1848">
        <v>0.77500000000000002</v>
      </c>
      <c r="AA1848">
        <v>1.2625</v>
      </c>
      <c r="AB1848">
        <v>0.52171428571428602</v>
      </c>
      <c r="AC1848">
        <v>0.47249999999999998</v>
      </c>
      <c r="AD1848">
        <v>0.88500000000000001</v>
      </c>
      <c r="AE1848">
        <v>1.2775000000000001</v>
      </c>
      <c r="AF1848">
        <v>0.89366666666666705</v>
      </c>
      <c r="AG1848">
        <v>0.63</v>
      </c>
      <c r="AH1848">
        <v>0.93</v>
      </c>
      <c r="AI1848">
        <v>1.46</v>
      </c>
      <c r="AJ1848">
        <v>1.36207792207792</v>
      </c>
      <c r="AK1848">
        <v>0.39</v>
      </c>
      <c r="AL1848">
        <v>0.82</v>
      </c>
      <c r="AM1848">
        <v>1.29</v>
      </c>
      <c r="AN1848">
        <v>0.847017543859649</v>
      </c>
      <c r="AO1848">
        <v>0.53</v>
      </c>
      <c r="AP1848">
        <v>0.93</v>
      </c>
      <c r="AQ1848">
        <v>1.32</v>
      </c>
      <c r="AR1848">
        <v>0.94025078369906001</v>
      </c>
      <c r="AS1848">
        <v>0.115</v>
      </c>
      <c r="AT1848">
        <v>0.66</v>
      </c>
      <c r="AU1848">
        <v>1.1950000000000001</v>
      </c>
      <c r="AV1848">
        <v>0.47542857142857098</v>
      </c>
      <c r="AW1848">
        <v>0.39</v>
      </c>
      <c r="AX1848">
        <v>0.76</v>
      </c>
      <c r="AY1848">
        <v>1.25</v>
      </c>
      <c r="AZ1848">
        <v>0.73248407643312097</v>
      </c>
      <c r="BA1848">
        <v>0.18</v>
      </c>
      <c r="BB1848">
        <v>0.72</v>
      </c>
      <c r="BC1848">
        <v>1.18</v>
      </c>
      <c r="BD1848">
        <v>0.663766233766234</v>
      </c>
      <c r="BE1848">
        <v>0.38500000000000001</v>
      </c>
      <c r="BF1848">
        <v>0.82</v>
      </c>
      <c r="BG1848">
        <v>1.2949999999999999</v>
      </c>
      <c r="BH1848">
        <v>1.1375903614457801</v>
      </c>
      <c r="BI1848">
        <v>-0.28999999999999998</v>
      </c>
      <c r="BJ1848">
        <v>0.30499999999999999</v>
      </c>
      <c r="BK1848">
        <v>0.87</v>
      </c>
      <c r="BL1848">
        <v>5.6960784313725497E-2</v>
      </c>
    </row>
    <row r="1849" spans="1:64" x14ac:dyDescent="0.25">
      <c r="A1849" s="15" t="str">
        <f t="shared" si="56"/>
        <v>NIM--40633</v>
      </c>
      <c r="B1849" s="15" t="str">
        <f t="shared" si="57"/>
        <v>NIM</v>
      </c>
      <c r="C1849">
        <v>15</v>
      </c>
      <c r="D1849" s="22">
        <v>40633</v>
      </c>
      <c r="E1849">
        <v>3.65</v>
      </c>
      <c r="F1849">
        <v>4.0199999999999996</v>
      </c>
      <c r="G1849">
        <v>4.3</v>
      </c>
      <c r="H1849">
        <v>4.0058024691357996</v>
      </c>
      <c r="I1849">
        <v>3.5924999999999998</v>
      </c>
      <c r="J1849">
        <v>3.98</v>
      </c>
      <c r="K1849">
        <v>4.37</v>
      </c>
      <c r="L1849">
        <v>3.9881964809384201</v>
      </c>
      <c r="M1849">
        <v>3.43</v>
      </c>
      <c r="N1849">
        <v>3.87</v>
      </c>
      <c r="O1849">
        <v>4.29</v>
      </c>
      <c r="P1849">
        <v>3.8604522454142902</v>
      </c>
      <c r="Q1849">
        <v>3.67</v>
      </c>
      <c r="R1849">
        <v>4.0599999999999996</v>
      </c>
      <c r="S1849">
        <v>4.2699999999999996</v>
      </c>
      <c r="T1849">
        <v>4.11238095238095</v>
      </c>
      <c r="U1849">
        <v>3.61</v>
      </c>
      <c r="V1849">
        <v>3.9849999999999999</v>
      </c>
      <c r="W1849">
        <v>4.33</v>
      </c>
      <c r="X1849">
        <v>3.9706989247311801</v>
      </c>
      <c r="Y1849">
        <v>3.6924999999999999</v>
      </c>
      <c r="Z1849">
        <v>4.0549999999999997</v>
      </c>
      <c r="AA1849">
        <v>4.5674999999999999</v>
      </c>
      <c r="AB1849">
        <v>4.1202857142857097</v>
      </c>
      <c r="AC1849">
        <v>3.4224999999999999</v>
      </c>
      <c r="AD1849">
        <v>3.8450000000000002</v>
      </c>
      <c r="AE1849">
        <v>4.2350000000000003</v>
      </c>
      <c r="AF1849">
        <v>3.8612222222222199</v>
      </c>
      <c r="AG1849">
        <v>3.5</v>
      </c>
      <c r="AH1849">
        <v>3.98</v>
      </c>
      <c r="AI1849">
        <v>4.53</v>
      </c>
      <c r="AJ1849">
        <v>4.2481818181818198</v>
      </c>
      <c r="AK1849">
        <v>3.7</v>
      </c>
      <c r="AL1849">
        <v>3.94</v>
      </c>
      <c r="AM1849">
        <v>4.3499999999999996</v>
      </c>
      <c r="AN1849">
        <v>4.0442105263157897</v>
      </c>
      <c r="AO1849">
        <v>3.53</v>
      </c>
      <c r="AP1849">
        <v>3.94</v>
      </c>
      <c r="AQ1849">
        <v>4.34</v>
      </c>
      <c r="AR1849">
        <v>3.9652351097178702</v>
      </c>
      <c r="AS1849">
        <v>3.5150000000000001</v>
      </c>
      <c r="AT1849">
        <v>3.94</v>
      </c>
      <c r="AU1849">
        <v>4.3075000000000001</v>
      </c>
      <c r="AV1849">
        <v>3.94428571428571</v>
      </c>
      <c r="AW1849">
        <v>3.73</v>
      </c>
      <c r="AX1849">
        <v>4.08</v>
      </c>
      <c r="AY1849">
        <v>4.47</v>
      </c>
      <c r="AZ1849">
        <v>4.0870063694267502</v>
      </c>
      <c r="BA1849">
        <v>3.44</v>
      </c>
      <c r="BB1849">
        <v>3.98</v>
      </c>
      <c r="BC1849">
        <v>4.47</v>
      </c>
      <c r="BD1849">
        <v>4.0045454545454504</v>
      </c>
      <c r="BE1849">
        <v>3.64</v>
      </c>
      <c r="BF1849">
        <v>4.0599999999999996</v>
      </c>
      <c r="BG1849">
        <v>4.3150000000000004</v>
      </c>
      <c r="BH1849">
        <v>4.2042168674698797</v>
      </c>
      <c r="BI1849">
        <v>3.4424999999999999</v>
      </c>
      <c r="BJ1849">
        <v>3.895</v>
      </c>
      <c r="BK1849">
        <v>4.2125000000000004</v>
      </c>
      <c r="BL1849">
        <v>3.8326470588235302</v>
      </c>
    </row>
    <row r="1850" spans="1:64" x14ac:dyDescent="0.25">
      <c r="A1850" s="15" t="str">
        <f t="shared" si="56"/>
        <v>Provisions / Avg Assets--40633</v>
      </c>
      <c r="B1850" s="15" t="str">
        <f t="shared" si="57"/>
        <v>Provisions / Avg Assets</v>
      </c>
      <c r="C1850">
        <v>16</v>
      </c>
      <c r="D1850" s="22">
        <v>40633</v>
      </c>
      <c r="E1850">
        <v>0</v>
      </c>
      <c r="F1850">
        <v>0.16</v>
      </c>
      <c r="G1850">
        <v>0.43</v>
      </c>
      <c r="H1850">
        <v>0.38012345679012299</v>
      </c>
      <c r="I1850">
        <v>0</v>
      </c>
      <c r="J1850">
        <v>0.14000000000000001</v>
      </c>
      <c r="K1850">
        <v>0.39</v>
      </c>
      <c r="L1850">
        <v>0.30293255131964802</v>
      </c>
      <c r="M1850">
        <v>0.02</v>
      </c>
      <c r="N1850">
        <v>0.19</v>
      </c>
      <c r="O1850">
        <v>0.47249999999999998</v>
      </c>
      <c r="P1850">
        <v>0.37828115117014499</v>
      </c>
      <c r="Q1850">
        <v>0.06</v>
      </c>
      <c r="R1850">
        <v>0.17</v>
      </c>
      <c r="S1850">
        <v>0.38</v>
      </c>
      <c r="T1850">
        <v>0.238095238095238</v>
      </c>
      <c r="U1850">
        <v>0</v>
      </c>
      <c r="V1850">
        <v>0.16</v>
      </c>
      <c r="W1850">
        <v>0.41</v>
      </c>
      <c r="X1850">
        <v>0.32045698924731197</v>
      </c>
      <c r="Y1850">
        <v>0</v>
      </c>
      <c r="Z1850">
        <v>0.17499999999999999</v>
      </c>
      <c r="AA1850">
        <v>0.78749999999999998</v>
      </c>
      <c r="AB1850">
        <v>0.59442857142857097</v>
      </c>
      <c r="AC1850">
        <v>0</v>
      </c>
      <c r="AD1850">
        <v>0.1</v>
      </c>
      <c r="AE1850">
        <v>0.26500000000000001</v>
      </c>
      <c r="AF1850">
        <v>0.234333333333333</v>
      </c>
      <c r="AG1850">
        <v>0</v>
      </c>
      <c r="AH1850">
        <v>0</v>
      </c>
      <c r="AI1850">
        <v>0.22</v>
      </c>
      <c r="AJ1850">
        <v>0.21142857142857099</v>
      </c>
      <c r="AK1850">
        <v>0.04</v>
      </c>
      <c r="AL1850">
        <v>0.18</v>
      </c>
      <c r="AM1850">
        <v>0.36</v>
      </c>
      <c r="AN1850">
        <v>0.26719298245613998</v>
      </c>
      <c r="AO1850">
        <v>0</v>
      </c>
      <c r="AP1850">
        <v>0.06</v>
      </c>
      <c r="AQ1850">
        <v>0.21</v>
      </c>
      <c r="AR1850">
        <v>0.150407523510972</v>
      </c>
      <c r="AS1850">
        <v>0</v>
      </c>
      <c r="AT1850">
        <v>0.2</v>
      </c>
      <c r="AU1850">
        <v>0.49</v>
      </c>
      <c r="AV1850">
        <v>0.42285714285714299</v>
      </c>
      <c r="AW1850">
        <v>3.5000000000000003E-2</v>
      </c>
      <c r="AX1850">
        <v>0.16</v>
      </c>
      <c r="AY1850">
        <v>0.39</v>
      </c>
      <c r="AZ1850">
        <v>0.32229299363057301</v>
      </c>
      <c r="BA1850">
        <v>0</v>
      </c>
      <c r="BB1850">
        <v>0.15</v>
      </c>
      <c r="BC1850">
        <v>0.46</v>
      </c>
      <c r="BD1850">
        <v>0.31857142857142901</v>
      </c>
      <c r="BE1850">
        <v>0</v>
      </c>
      <c r="BF1850">
        <v>0.27</v>
      </c>
      <c r="BG1850">
        <v>0.66</v>
      </c>
      <c r="BH1850">
        <v>0.45602409638554198</v>
      </c>
      <c r="BI1850">
        <v>9.7500000000000003E-2</v>
      </c>
      <c r="BJ1850">
        <v>0.375</v>
      </c>
      <c r="BK1850">
        <v>0.80500000000000005</v>
      </c>
      <c r="BL1850">
        <v>0.60117647058823498</v>
      </c>
    </row>
    <row r="1851" spans="1:64" x14ac:dyDescent="0.25">
      <c r="A1851" s="15" t="str">
        <f t="shared" si="56"/>
        <v>Negative Earners (last 4 qtrs)--40633</v>
      </c>
      <c r="B1851" s="15" t="str">
        <f t="shared" si="57"/>
        <v>Negative Earners (last 4 qtrs)</v>
      </c>
      <c r="C1851">
        <v>17</v>
      </c>
      <c r="D1851" s="22">
        <v>40633</v>
      </c>
      <c r="F1851">
        <v>18.518518518518501</v>
      </c>
      <c r="H1851">
        <v>15</v>
      </c>
      <c r="J1851">
        <v>20.028818443803999</v>
      </c>
      <c r="L1851">
        <v>139</v>
      </c>
      <c r="N1851">
        <v>22.070675759454399</v>
      </c>
      <c r="P1851">
        <v>1424</v>
      </c>
      <c r="R1851">
        <v>4.7619047619047601</v>
      </c>
      <c r="T1851">
        <v>1</v>
      </c>
      <c r="V1851">
        <v>24.603174603174601</v>
      </c>
      <c r="X1851">
        <v>93</v>
      </c>
      <c r="Z1851">
        <v>25.714285714285701</v>
      </c>
      <c r="AB1851">
        <v>18</v>
      </c>
      <c r="AD1851">
        <v>8.8888888888888893</v>
      </c>
      <c r="AF1851">
        <v>8</v>
      </c>
      <c r="AH1851">
        <v>9.0909090909090899</v>
      </c>
      <c r="AI1851"/>
      <c r="AJ1851">
        <v>7</v>
      </c>
      <c r="AK1851"/>
      <c r="AL1851">
        <v>19.2982456140351</v>
      </c>
      <c r="AN1851">
        <v>11</v>
      </c>
      <c r="AP1851">
        <v>10.461538461538501</v>
      </c>
      <c r="AR1851">
        <v>34</v>
      </c>
      <c r="AT1851">
        <v>34.5794392523364</v>
      </c>
      <c r="AV1851">
        <v>74</v>
      </c>
      <c r="AX1851">
        <v>16.352201257861601</v>
      </c>
      <c r="AZ1851">
        <v>26</v>
      </c>
      <c r="BB1851">
        <v>28.571428571428601</v>
      </c>
      <c r="BD1851">
        <v>22</v>
      </c>
      <c r="BF1851">
        <v>14.4578313253012</v>
      </c>
      <c r="BH1851">
        <v>12</v>
      </c>
      <c r="BJ1851">
        <v>49.038461538461497</v>
      </c>
      <c r="BL1851">
        <v>51</v>
      </c>
    </row>
    <row r="1852" spans="1:64" x14ac:dyDescent="0.25">
      <c r="A1852" s="15" t="str">
        <f t="shared" si="56"/>
        <v>Noncore Funding / Liab--40633</v>
      </c>
      <c r="B1852" s="15" t="str">
        <f t="shared" si="57"/>
        <v>Noncore Funding / Liab</v>
      </c>
      <c r="C1852">
        <v>18</v>
      </c>
      <c r="D1852" s="22">
        <v>40633</v>
      </c>
      <c r="E1852">
        <v>15.654537303395999</v>
      </c>
      <c r="F1852">
        <v>21.163514484079499</v>
      </c>
      <c r="G1852">
        <v>26.9644721521652</v>
      </c>
      <c r="H1852">
        <v>22.5234277343292</v>
      </c>
      <c r="I1852">
        <v>12.8134044082366</v>
      </c>
      <c r="J1852">
        <v>18.695822262609699</v>
      </c>
      <c r="K1852">
        <v>26.3711678680679</v>
      </c>
      <c r="L1852">
        <v>20.8492933231738</v>
      </c>
      <c r="M1852">
        <v>16.0417061748797</v>
      </c>
      <c r="N1852">
        <v>23.509799246656801</v>
      </c>
      <c r="O1852">
        <v>33.111715100152203</v>
      </c>
      <c r="P1852">
        <v>25.974055757245601</v>
      </c>
      <c r="Q1852">
        <v>17.8802355751411</v>
      </c>
      <c r="R1852">
        <v>21.161695447409699</v>
      </c>
      <c r="S1852">
        <v>26.727107464982399</v>
      </c>
      <c r="T1852">
        <v>22.730862038562002</v>
      </c>
      <c r="U1852">
        <v>12.292574598357</v>
      </c>
      <c r="V1852">
        <v>17.472228227113899</v>
      </c>
      <c r="W1852">
        <v>25.876750442214</v>
      </c>
      <c r="X1852">
        <v>20.282356129785299</v>
      </c>
      <c r="Y1852">
        <v>15.925044898509</v>
      </c>
      <c r="Z1852">
        <v>21.223280404785299</v>
      </c>
      <c r="AA1852">
        <v>30.499550251832801</v>
      </c>
      <c r="AB1852">
        <v>23.595748589904002</v>
      </c>
      <c r="AC1852">
        <v>11.165737508048901</v>
      </c>
      <c r="AD1852">
        <v>15.9222834567473</v>
      </c>
      <c r="AE1852">
        <v>21.904769791348301</v>
      </c>
      <c r="AF1852">
        <v>17.689835632181801</v>
      </c>
      <c r="AG1852">
        <v>14.588269426043199</v>
      </c>
      <c r="AH1852">
        <v>21.211226704110299</v>
      </c>
      <c r="AI1852">
        <v>27.800888957303101</v>
      </c>
      <c r="AJ1852">
        <v>24.329221721365698</v>
      </c>
      <c r="AK1852">
        <v>13.5993009659993</v>
      </c>
      <c r="AL1852">
        <v>21.646820546844999</v>
      </c>
      <c r="AM1852">
        <v>30.743095087048498</v>
      </c>
      <c r="AN1852">
        <v>23.684484971404199</v>
      </c>
      <c r="AO1852">
        <v>11.0901977371259</v>
      </c>
      <c r="AP1852">
        <v>16.840279087309099</v>
      </c>
      <c r="AQ1852">
        <v>23.635260153533199</v>
      </c>
      <c r="AR1852">
        <v>18.262595345852802</v>
      </c>
      <c r="AS1852">
        <v>13.7819776147438</v>
      </c>
      <c r="AT1852">
        <v>20.983430515739201</v>
      </c>
      <c r="AU1852">
        <v>30.166008134163999</v>
      </c>
      <c r="AV1852">
        <v>23.083168022843498</v>
      </c>
      <c r="AW1852">
        <v>12.4508911220511</v>
      </c>
      <c r="AX1852">
        <v>16.548278302868798</v>
      </c>
      <c r="AY1852">
        <v>23.332501286640198</v>
      </c>
      <c r="AZ1852">
        <v>19.0514830280495</v>
      </c>
      <c r="BA1852">
        <v>14.161291415790201</v>
      </c>
      <c r="BB1852">
        <v>20.489257604764902</v>
      </c>
      <c r="BC1852">
        <v>27.796573174724401</v>
      </c>
      <c r="BD1852">
        <v>22.860003736867199</v>
      </c>
      <c r="BE1852">
        <v>14.9651092627895</v>
      </c>
      <c r="BF1852">
        <v>18.884907803897601</v>
      </c>
      <c r="BG1852">
        <v>33.937021468891899</v>
      </c>
      <c r="BH1852">
        <v>26.438437296465899</v>
      </c>
      <c r="BI1852">
        <v>13.7695678798228</v>
      </c>
      <c r="BJ1852">
        <v>21.327861394966099</v>
      </c>
      <c r="BK1852">
        <v>31.937660936343502</v>
      </c>
      <c r="BL1852">
        <v>23.968526521242602</v>
      </c>
    </row>
    <row r="1853" spans="1:64" x14ac:dyDescent="0.25">
      <c r="A1853" s="15" t="str">
        <f t="shared" si="56"/>
        <v>Brokered Dep / Liab--40633</v>
      </c>
      <c r="B1853" s="15" t="str">
        <f t="shared" si="57"/>
        <v>Brokered Dep / Liab</v>
      </c>
      <c r="C1853">
        <v>19</v>
      </c>
      <c r="D1853" s="22">
        <v>40633</v>
      </c>
      <c r="E1853">
        <v>0</v>
      </c>
      <c r="F1853">
        <v>0</v>
      </c>
      <c r="G1853">
        <v>4.7037339101450302</v>
      </c>
      <c r="H1853">
        <v>2.8270691654973801</v>
      </c>
      <c r="I1853">
        <v>0</v>
      </c>
      <c r="J1853">
        <v>0</v>
      </c>
      <c r="K1853">
        <v>3.6023491998899599</v>
      </c>
      <c r="L1853">
        <v>2.6420396033069902</v>
      </c>
      <c r="M1853">
        <v>0</v>
      </c>
      <c r="N1853">
        <v>0</v>
      </c>
      <c r="O1853">
        <v>3.3773871545570899</v>
      </c>
      <c r="P1853">
        <v>2.7204230628608701</v>
      </c>
      <c r="Q1853">
        <v>0</v>
      </c>
      <c r="R1853">
        <v>0</v>
      </c>
      <c r="S1853">
        <v>1.7098394563183299</v>
      </c>
      <c r="T1853">
        <v>2.1510797140022602</v>
      </c>
      <c r="U1853">
        <v>0</v>
      </c>
      <c r="V1853">
        <v>0</v>
      </c>
      <c r="W1853">
        <v>3.6060827104658899</v>
      </c>
      <c r="X1853">
        <v>2.7086759741697501</v>
      </c>
      <c r="Y1853">
        <v>0</v>
      </c>
      <c r="Z1853">
        <v>0</v>
      </c>
      <c r="AA1853">
        <v>3.64936500323534</v>
      </c>
      <c r="AB1853">
        <v>2.2537699002940101</v>
      </c>
      <c r="AC1853">
        <v>0</v>
      </c>
      <c r="AD1853">
        <v>0</v>
      </c>
      <c r="AE1853">
        <v>1.59912540727148</v>
      </c>
      <c r="AF1853">
        <v>1.7093917348252701</v>
      </c>
      <c r="AG1853">
        <v>0</v>
      </c>
      <c r="AH1853">
        <v>0</v>
      </c>
      <c r="AI1853">
        <v>2.4695182669115501</v>
      </c>
      <c r="AJ1853">
        <v>2.99527318307537</v>
      </c>
      <c r="AK1853">
        <v>0</v>
      </c>
      <c r="AL1853">
        <v>2.4532539178831199</v>
      </c>
      <c r="AM1853">
        <v>8.2866561252110493</v>
      </c>
      <c r="AN1853">
        <v>5.1912163225512602</v>
      </c>
      <c r="AO1853">
        <v>0</v>
      </c>
      <c r="AP1853">
        <v>0</v>
      </c>
      <c r="AQ1853">
        <v>2.2656015435425698</v>
      </c>
      <c r="AR1853">
        <v>1.7852599560070499</v>
      </c>
      <c r="AS1853">
        <v>0</v>
      </c>
      <c r="AT1853">
        <v>0</v>
      </c>
      <c r="AU1853">
        <v>4.7104405452168203</v>
      </c>
      <c r="AV1853">
        <v>3.2481848092320198</v>
      </c>
      <c r="AW1853">
        <v>0</v>
      </c>
      <c r="AX1853">
        <v>0</v>
      </c>
      <c r="AY1853">
        <v>0.93155650888547803</v>
      </c>
      <c r="AZ1853">
        <v>2.0258872499216101</v>
      </c>
      <c r="BA1853">
        <v>0</v>
      </c>
      <c r="BB1853">
        <v>0</v>
      </c>
      <c r="BC1853">
        <v>5.5587516180066201</v>
      </c>
      <c r="BD1853">
        <v>3.5397569307960701</v>
      </c>
      <c r="BE1853">
        <v>0</v>
      </c>
      <c r="BF1853">
        <v>0.40303692716058998</v>
      </c>
      <c r="BG1853">
        <v>4.8347532753508196</v>
      </c>
      <c r="BH1853">
        <v>4.5417432749476996</v>
      </c>
      <c r="BI1853">
        <v>0</v>
      </c>
      <c r="BJ1853">
        <v>0.791993506114125</v>
      </c>
      <c r="BK1853">
        <v>6.7265927661358802</v>
      </c>
      <c r="BL1853">
        <v>3.6555498650349398</v>
      </c>
    </row>
    <row r="1854" spans="1:64" x14ac:dyDescent="0.25">
      <c r="A1854" s="15" t="str">
        <f t="shared" si="56"/>
        <v>Liquid Assets / Assets--40633</v>
      </c>
      <c r="B1854" s="15" t="str">
        <f t="shared" si="57"/>
        <v>Liquid Assets / Assets</v>
      </c>
      <c r="C1854">
        <v>20</v>
      </c>
      <c r="D1854" s="22">
        <v>40633</v>
      </c>
      <c r="E1854">
        <v>15.4420838917714</v>
      </c>
      <c r="F1854">
        <v>23.278127153687102</v>
      </c>
      <c r="G1854">
        <v>31.451940595876302</v>
      </c>
      <c r="H1854">
        <v>25.714830594162901</v>
      </c>
      <c r="I1854">
        <v>14.370559198627401</v>
      </c>
      <c r="J1854">
        <v>21.869496940815601</v>
      </c>
      <c r="K1854">
        <v>32.8904311868679</v>
      </c>
      <c r="L1854">
        <v>24.699967384338802</v>
      </c>
      <c r="M1854">
        <v>13.815333853770101</v>
      </c>
      <c r="N1854">
        <v>20.869230988804201</v>
      </c>
      <c r="O1854">
        <v>30.417919151856299</v>
      </c>
      <c r="P1854">
        <v>23.089023323044199</v>
      </c>
      <c r="Q1854">
        <v>22.8424909471399</v>
      </c>
      <c r="R1854">
        <v>33.187170424691502</v>
      </c>
      <c r="S1854">
        <v>37.652432079454499</v>
      </c>
      <c r="T1854">
        <v>32.054341355902302</v>
      </c>
      <c r="U1854">
        <v>14.0796433968718</v>
      </c>
      <c r="V1854">
        <v>21.4581202361585</v>
      </c>
      <c r="W1854">
        <v>31.604082237560899</v>
      </c>
      <c r="X1854">
        <v>23.961205063415498</v>
      </c>
      <c r="Y1854">
        <v>15.992033154603799</v>
      </c>
      <c r="Z1854">
        <v>24.719766034488799</v>
      </c>
      <c r="AA1854">
        <v>33.809429164749297</v>
      </c>
      <c r="AB1854">
        <v>26.1224572227365</v>
      </c>
      <c r="AC1854">
        <v>15.417332858042601</v>
      </c>
      <c r="AD1854">
        <v>22.9008986467685</v>
      </c>
      <c r="AE1854">
        <v>33.619806328740403</v>
      </c>
      <c r="AF1854">
        <v>25.755910253801499</v>
      </c>
      <c r="AG1854">
        <v>15.066391944383099</v>
      </c>
      <c r="AH1854">
        <v>23.979960002474101</v>
      </c>
      <c r="AI1854">
        <v>34.097041420118302</v>
      </c>
      <c r="AJ1854">
        <v>28.259361726081099</v>
      </c>
      <c r="AK1854">
        <v>11.0257406522931</v>
      </c>
      <c r="AL1854">
        <v>18.643919030116798</v>
      </c>
      <c r="AM1854">
        <v>28.564216086061599</v>
      </c>
      <c r="AN1854">
        <v>20.096843438286999</v>
      </c>
      <c r="AO1854">
        <v>16.074697412639001</v>
      </c>
      <c r="AP1854">
        <v>24.6940745029917</v>
      </c>
      <c r="AQ1854">
        <v>35.343565805609401</v>
      </c>
      <c r="AR1854">
        <v>27.4007495760398</v>
      </c>
      <c r="AS1854">
        <v>13.3643822280109</v>
      </c>
      <c r="AT1854">
        <v>18.5548261891816</v>
      </c>
      <c r="AU1854">
        <v>28.720169795097299</v>
      </c>
      <c r="AV1854">
        <v>21.475611162250502</v>
      </c>
      <c r="AW1854">
        <v>15.113063573087</v>
      </c>
      <c r="AX1854">
        <v>23.7461050675122</v>
      </c>
      <c r="AY1854">
        <v>33.302272857339098</v>
      </c>
      <c r="AZ1854">
        <v>25.333454950297298</v>
      </c>
      <c r="BA1854">
        <v>13.0762180539881</v>
      </c>
      <c r="BB1854">
        <v>21.240214939631201</v>
      </c>
      <c r="BC1854">
        <v>33.687835933830797</v>
      </c>
      <c r="BD1854">
        <v>25.0599221113923</v>
      </c>
      <c r="BE1854">
        <v>14.462325465849799</v>
      </c>
      <c r="BF1854">
        <v>22.943798814425701</v>
      </c>
      <c r="BG1854">
        <v>31.538961409918301</v>
      </c>
      <c r="BH1854">
        <v>25.039977398458401</v>
      </c>
      <c r="BI1854">
        <v>12.218757156364401</v>
      </c>
      <c r="BJ1854">
        <v>18.158742674087499</v>
      </c>
      <c r="BK1854">
        <v>27.453551649740501</v>
      </c>
      <c r="BL1854">
        <v>21.2307166712481</v>
      </c>
    </row>
    <row r="1855" spans="1:64" x14ac:dyDescent="0.25">
      <c r="A1855" s="15" t="str">
        <f t="shared" si="56"/>
        <v>Net Loan Growth (last 4 qtrs)--40633</v>
      </c>
      <c r="B1855" s="15" t="str">
        <f t="shared" si="57"/>
        <v>Net Loan Growth (last 4 qtrs)</v>
      </c>
      <c r="C1855">
        <v>21</v>
      </c>
      <c r="D1855" s="22">
        <v>40633</v>
      </c>
      <c r="E1855">
        <v>-9.98</v>
      </c>
      <c r="F1855">
        <v>-5.14</v>
      </c>
      <c r="G1855">
        <v>-0.62</v>
      </c>
      <c r="H1855">
        <v>-5.01679012345679</v>
      </c>
      <c r="I1855">
        <v>-9.1775000000000002</v>
      </c>
      <c r="J1855">
        <v>-3.59</v>
      </c>
      <c r="K1855">
        <v>1.72</v>
      </c>
      <c r="L1855">
        <v>-3.3457917888563</v>
      </c>
      <c r="M1855">
        <v>-8.1199999999999992</v>
      </c>
      <c r="N1855">
        <v>-1.97</v>
      </c>
      <c r="O1855">
        <v>4.4024999999999999</v>
      </c>
      <c r="P1855">
        <v>-0.61847549331635898</v>
      </c>
      <c r="Q1855">
        <v>-4.8899999999999997</v>
      </c>
      <c r="R1855">
        <v>-1.2</v>
      </c>
      <c r="S1855">
        <v>1.31</v>
      </c>
      <c r="T1855">
        <v>-2.1771428571428602</v>
      </c>
      <c r="U1855">
        <v>-10.164999999999999</v>
      </c>
      <c r="V1855">
        <v>-4.5750000000000002</v>
      </c>
      <c r="W1855">
        <v>0.63749999999999996</v>
      </c>
      <c r="X1855">
        <v>-4.4351612903225801</v>
      </c>
      <c r="Y1855">
        <v>-10.6525</v>
      </c>
      <c r="Z1855">
        <v>-5.29</v>
      </c>
      <c r="AA1855">
        <v>-0.11</v>
      </c>
      <c r="AB1855">
        <v>-4.97742857142857</v>
      </c>
      <c r="AC1855">
        <v>-6.83</v>
      </c>
      <c r="AD1855">
        <v>-1.7450000000000001</v>
      </c>
      <c r="AE1855">
        <v>3.8125</v>
      </c>
      <c r="AF1855">
        <v>-0.76066666666666705</v>
      </c>
      <c r="AG1855">
        <v>-6.85</v>
      </c>
      <c r="AH1855">
        <v>-0.76</v>
      </c>
      <c r="AI1855">
        <v>3.73</v>
      </c>
      <c r="AJ1855">
        <v>-0.43805194805194803</v>
      </c>
      <c r="AK1855">
        <v>-7.26</v>
      </c>
      <c r="AL1855">
        <v>-2.2799999999999998</v>
      </c>
      <c r="AM1855">
        <v>1.84</v>
      </c>
      <c r="AN1855">
        <v>-0.72087719298245601</v>
      </c>
      <c r="AO1855">
        <v>-6.9</v>
      </c>
      <c r="AP1855">
        <v>-2.1</v>
      </c>
      <c r="AQ1855">
        <v>3.26</v>
      </c>
      <c r="AR1855">
        <v>-1.57532915360502</v>
      </c>
      <c r="AS1855">
        <v>-11.7125</v>
      </c>
      <c r="AT1855">
        <v>-4.7</v>
      </c>
      <c r="AU1855">
        <v>2.4725000000000001</v>
      </c>
      <c r="AV1855">
        <v>-3.2508571428571398</v>
      </c>
      <c r="AW1855">
        <v>-7.99</v>
      </c>
      <c r="AX1855">
        <v>-3.35</v>
      </c>
      <c r="AY1855">
        <v>1.0249999999999999</v>
      </c>
      <c r="AZ1855">
        <v>-3.4800636942675198</v>
      </c>
      <c r="BA1855">
        <v>-9.41</v>
      </c>
      <c r="BB1855">
        <v>-1.79</v>
      </c>
      <c r="BC1855">
        <v>4.83</v>
      </c>
      <c r="BD1855">
        <v>-0.63155844155844199</v>
      </c>
      <c r="BE1855">
        <v>-9.5749999999999993</v>
      </c>
      <c r="BF1855">
        <v>-5.13</v>
      </c>
      <c r="BG1855">
        <v>-1.64</v>
      </c>
      <c r="BH1855">
        <v>-5.30566265060241</v>
      </c>
      <c r="BI1855">
        <v>-13.9275</v>
      </c>
      <c r="BJ1855">
        <v>-8.51</v>
      </c>
      <c r="BK1855">
        <v>-2.2349999999999999</v>
      </c>
      <c r="BL1855">
        <v>-7.8621568627451</v>
      </c>
    </row>
    <row r="1856" spans="1:64" x14ac:dyDescent="0.25">
      <c r="A1856" s="15" t="str">
        <f t="shared" si="56"/>
        <v>Banks w/ Loan Growth (last 4 qtrs)--40633</v>
      </c>
      <c r="B1856" s="15" t="str">
        <f t="shared" si="57"/>
        <v>Banks w/ Loan Growth (last 4 qtrs)</v>
      </c>
      <c r="C1856">
        <v>22</v>
      </c>
      <c r="D1856" s="22">
        <v>40633</v>
      </c>
      <c r="F1856">
        <v>24.6913580246914</v>
      </c>
      <c r="J1856">
        <v>31.412103746397701</v>
      </c>
      <c r="N1856">
        <v>40.592064476131398</v>
      </c>
      <c r="R1856">
        <v>33.3333333333333</v>
      </c>
      <c r="V1856">
        <v>27.2486772486773</v>
      </c>
      <c r="Z1856">
        <v>25.714285714285701</v>
      </c>
      <c r="AD1856">
        <v>41.1111111111111</v>
      </c>
      <c r="AH1856">
        <v>42.857142857142897</v>
      </c>
      <c r="AI1856"/>
      <c r="AK1856"/>
      <c r="AL1856">
        <v>35.087719298245602</v>
      </c>
      <c r="AP1856">
        <v>39.692307692307701</v>
      </c>
      <c r="AT1856">
        <v>33.644859813084103</v>
      </c>
      <c r="AX1856">
        <v>28.930817610062899</v>
      </c>
      <c r="BB1856">
        <v>42.857142857142897</v>
      </c>
      <c r="BF1856">
        <v>18.0722891566265</v>
      </c>
      <c r="BJ1856">
        <v>16.346153846153801</v>
      </c>
    </row>
    <row r="1857" spans="1:64" x14ac:dyDescent="0.25">
      <c r="A1857" s="15" t="str">
        <f t="shared" si="56"/>
        <v>Equity / Assets--40724</v>
      </c>
      <c r="B1857" s="15" t="str">
        <f t="shared" si="57"/>
        <v>Equity / Assets</v>
      </c>
      <c r="C1857">
        <v>1</v>
      </c>
      <c r="D1857" s="22">
        <v>40724</v>
      </c>
      <c r="E1857">
        <v>9.2856146065530893</v>
      </c>
      <c r="F1857">
        <v>10.433492248918601</v>
      </c>
      <c r="G1857">
        <v>11.888567669571399</v>
      </c>
      <c r="H1857">
        <v>10.9419153094408</v>
      </c>
      <c r="I1857">
        <v>8.9271200516526292</v>
      </c>
      <c r="J1857">
        <v>10.1793655499555</v>
      </c>
      <c r="K1857">
        <v>11.9613342621908</v>
      </c>
      <c r="L1857">
        <v>10.705765714479501</v>
      </c>
      <c r="M1857">
        <v>8.9493500877555991</v>
      </c>
      <c r="N1857">
        <v>10.2348993393047</v>
      </c>
      <c r="O1857">
        <v>12.1503896511012</v>
      </c>
      <c r="P1857">
        <v>10.823921703424199</v>
      </c>
      <c r="Q1857">
        <v>10.215214209294301</v>
      </c>
      <c r="R1857">
        <v>11.0544301106915</v>
      </c>
      <c r="S1857">
        <v>13.0888185360423</v>
      </c>
      <c r="T1857">
        <v>11.7859663660725</v>
      </c>
      <c r="U1857">
        <v>8.81303411042345</v>
      </c>
      <c r="V1857">
        <v>10.060924720414</v>
      </c>
      <c r="W1857">
        <v>11.9868749693285</v>
      </c>
      <c r="X1857">
        <v>10.5157924994505</v>
      </c>
      <c r="Y1857">
        <v>9.3783011382745602</v>
      </c>
      <c r="Z1857">
        <v>10.4829174770304</v>
      </c>
      <c r="AA1857">
        <v>11.8975641691126</v>
      </c>
      <c r="AB1857">
        <v>11.0503787121381</v>
      </c>
      <c r="AC1857">
        <v>8.5256652088975695</v>
      </c>
      <c r="AD1857">
        <v>9.3625945211934205</v>
      </c>
      <c r="AE1857">
        <v>10.4584585387069</v>
      </c>
      <c r="AF1857">
        <v>9.6497571536205307</v>
      </c>
      <c r="AG1857">
        <v>9.7893554970235801</v>
      </c>
      <c r="AH1857">
        <v>11.063028883915999</v>
      </c>
      <c r="AI1857">
        <v>13.0533690382795</v>
      </c>
      <c r="AJ1857">
        <v>12.358374800163199</v>
      </c>
      <c r="AK1857">
        <v>9.1529873909813499</v>
      </c>
      <c r="AL1857">
        <v>10.4176861427375</v>
      </c>
      <c r="AM1857">
        <v>12.4851767483164</v>
      </c>
      <c r="AN1857">
        <v>11.5472618672501</v>
      </c>
      <c r="AO1857">
        <v>8.9210112464501901</v>
      </c>
      <c r="AP1857">
        <v>10.1560801704274</v>
      </c>
      <c r="AQ1857">
        <v>11.8446256581349</v>
      </c>
      <c r="AR1857">
        <v>10.6435606139315</v>
      </c>
      <c r="AS1857">
        <v>8.4402526163676992</v>
      </c>
      <c r="AT1857">
        <v>9.4404300004832393</v>
      </c>
      <c r="AU1857">
        <v>10.931279890466801</v>
      </c>
      <c r="AV1857">
        <v>9.7806910381699605</v>
      </c>
      <c r="AW1857">
        <v>9.15087683381768</v>
      </c>
      <c r="AX1857">
        <v>10.441533544458199</v>
      </c>
      <c r="AY1857">
        <v>12.564363316029</v>
      </c>
      <c r="AZ1857">
        <v>11.033124004259699</v>
      </c>
      <c r="BA1857">
        <v>8.8513918341778393</v>
      </c>
      <c r="BB1857">
        <v>9.9787426019666903</v>
      </c>
      <c r="BC1857">
        <v>11.880288528911001</v>
      </c>
      <c r="BD1857">
        <v>11.2889301553036</v>
      </c>
      <c r="BE1857">
        <v>9.6060248988165409</v>
      </c>
      <c r="BF1857">
        <v>11.0787260069167</v>
      </c>
      <c r="BG1857">
        <v>12.705934855254601</v>
      </c>
      <c r="BH1857">
        <v>12.3375616083585</v>
      </c>
      <c r="BI1857">
        <v>8.43438304147063</v>
      </c>
      <c r="BJ1857">
        <v>9.6865046102263204</v>
      </c>
      <c r="BK1857">
        <v>11.389176030662</v>
      </c>
      <c r="BL1857">
        <v>10.0656687135006</v>
      </c>
    </row>
    <row r="1858" spans="1:64" x14ac:dyDescent="0.25">
      <c r="A1858" s="15" t="str">
        <f t="shared" si="56"/>
        <v>Total Risk Based Capital Ratio--40724</v>
      </c>
      <c r="B1858" s="15" t="str">
        <f t="shared" si="57"/>
        <v>Total Risk Based Capital Ratio</v>
      </c>
      <c r="C1858">
        <v>2</v>
      </c>
      <c r="D1858" s="22">
        <v>40724</v>
      </c>
      <c r="E1858">
        <v>13.82</v>
      </c>
      <c r="F1858">
        <v>16.420000000000002</v>
      </c>
      <c r="G1858">
        <v>18.170000000000002</v>
      </c>
      <c r="H1858">
        <v>16.969466666666701</v>
      </c>
      <c r="I1858">
        <v>12.76</v>
      </c>
      <c r="J1858">
        <v>14.97</v>
      </c>
      <c r="K1858">
        <v>18.385000000000002</v>
      </c>
      <c r="L1858">
        <v>16.3749779086892</v>
      </c>
      <c r="M1858">
        <v>13.26</v>
      </c>
      <c r="N1858">
        <v>15.47</v>
      </c>
      <c r="O1858">
        <v>19.309999999999999</v>
      </c>
      <c r="P1858">
        <v>17.282355187778499</v>
      </c>
      <c r="Q1858">
        <v>14.1</v>
      </c>
      <c r="R1858">
        <v>17.98</v>
      </c>
      <c r="S1858">
        <v>20.05</v>
      </c>
      <c r="T1858">
        <v>19.238571428571401</v>
      </c>
      <c r="U1858">
        <v>12.51</v>
      </c>
      <c r="V1858">
        <v>14.61</v>
      </c>
      <c r="W1858">
        <v>18.155000000000001</v>
      </c>
      <c r="X1858">
        <v>16.017235772357701</v>
      </c>
      <c r="Y1858">
        <v>14.567500000000001</v>
      </c>
      <c r="Z1858">
        <v>16.204999999999998</v>
      </c>
      <c r="AA1858">
        <v>18.372499999999999</v>
      </c>
      <c r="AB1858">
        <v>16.927714285714298</v>
      </c>
      <c r="AC1858">
        <v>12.305</v>
      </c>
      <c r="AD1858">
        <v>13.385</v>
      </c>
      <c r="AE1858">
        <v>16.004999999999999</v>
      </c>
      <c r="AF1858">
        <v>14.681333333333299</v>
      </c>
      <c r="AG1858">
        <v>13.7</v>
      </c>
      <c r="AH1858">
        <v>16.63</v>
      </c>
      <c r="AI1858">
        <v>19.920000000000002</v>
      </c>
      <c r="AJ1858">
        <v>19.181688311688301</v>
      </c>
      <c r="AK1858">
        <v>13.49</v>
      </c>
      <c r="AL1858">
        <v>15.56</v>
      </c>
      <c r="AM1858">
        <v>18.739999999999998</v>
      </c>
      <c r="AN1858">
        <v>17.455087719298199</v>
      </c>
      <c r="AO1858">
        <v>12.77</v>
      </c>
      <c r="AP1858">
        <v>14.97</v>
      </c>
      <c r="AQ1858">
        <v>18.274999999999999</v>
      </c>
      <c r="AR1858">
        <v>16.549810725552</v>
      </c>
      <c r="AS1858">
        <v>11.7475</v>
      </c>
      <c r="AT1858">
        <v>13.41</v>
      </c>
      <c r="AU1858">
        <v>16.074999999999999</v>
      </c>
      <c r="AV1858">
        <v>14.279199999999999</v>
      </c>
      <c r="AW1858">
        <v>14.2925</v>
      </c>
      <c r="AX1858">
        <v>16.52</v>
      </c>
      <c r="AY1858">
        <v>20.074999999999999</v>
      </c>
      <c r="AZ1858">
        <v>17.8088961038961</v>
      </c>
      <c r="BA1858">
        <v>12.725</v>
      </c>
      <c r="BB1858">
        <v>14.84</v>
      </c>
      <c r="BC1858">
        <v>18.984999999999999</v>
      </c>
      <c r="BD1858">
        <v>16.9665060240964</v>
      </c>
      <c r="BE1858">
        <v>14.1</v>
      </c>
      <c r="BF1858">
        <v>16.170000000000002</v>
      </c>
      <c r="BG1858">
        <v>19.920000000000002</v>
      </c>
      <c r="BH1858">
        <v>18.552962962963001</v>
      </c>
      <c r="BI1858">
        <v>11.5</v>
      </c>
      <c r="BJ1858">
        <v>13.81</v>
      </c>
      <c r="BK1858">
        <v>17.25</v>
      </c>
      <c r="BL1858">
        <v>14.990495049505</v>
      </c>
    </row>
    <row r="1859" spans="1:64" x14ac:dyDescent="0.25">
      <c r="A1859" s="15" t="str">
        <f t="shared" ref="A1859:A1922" si="58">B1859&amp;"--"&amp;D1859</f>
        <v>Tier 1 Leverage Ratio--40724</v>
      </c>
      <c r="B1859" s="15" t="str">
        <f t="shared" ref="B1859:B1922" si="59">VLOOKUP(C1859,labels,2,FALSE)</f>
        <v>Tier 1 Leverage Ratio</v>
      </c>
      <c r="C1859">
        <v>3</v>
      </c>
      <c r="D1859" s="22">
        <v>40724</v>
      </c>
      <c r="E1859">
        <v>8.8049999999999997</v>
      </c>
      <c r="F1859">
        <v>9.52</v>
      </c>
      <c r="G1859">
        <v>11.17</v>
      </c>
      <c r="H1859">
        <v>10.323733333333299</v>
      </c>
      <c r="I1859">
        <v>8.4</v>
      </c>
      <c r="J1859">
        <v>9.4700000000000006</v>
      </c>
      <c r="K1859">
        <v>11.3</v>
      </c>
      <c r="L1859">
        <v>10.018836524300401</v>
      </c>
      <c r="M1859">
        <v>8.42</v>
      </c>
      <c r="N1859">
        <v>9.56</v>
      </c>
      <c r="O1859">
        <v>11.33</v>
      </c>
      <c r="P1859">
        <v>10.1586234882241</v>
      </c>
      <c r="Q1859">
        <v>9.58</v>
      </c>
      <c r="R1859">
        <v>10.54</v>
      </c>
      <c r="S1859">
        <v>12.24</v>
      </c>
      <c r="T1859">
        <v>11.2466666666667</v>
      </c>
      <c r="U1859">
        <v>8.26</v>
      </c>
      <c r="V1859">
        <v>9.34</v>
      </c>
      <c r="W1859">
        <v>11.08</v>
      </c>
      <c r="X1859">
        <v>9.8257452574525708</v>
      </c>
      <c r="Y1859">
        <v>8.8025000000000002</v>
      </c>
      <c r="Z1859">
        <v>9.8650000000000002</v>
      </c>
      <c r="AA1859">
        <v>11.4275</v>
      </c>
      <c r="AB1859">
        <v>10.488</v>
      </c>
      <c r="AC1859">
        <v>8.0350000000000001</v>
      </c>
      <c r="AD1859">
        <v>8.65</v>
      </c>
      <c r="AE1859">
        <v>9.56</v>
      </c>
      <c r="AF1859">
        <v>8.9294444444444405</v>
      </c>
      <c r="AG1859">
        <v>9.16</v>
      </c>
      <c r="AH1859">
        <v>10.15</v>
      </c>
      <c r="AI1859">
        <v>12.21</v>
      </c>
      <c r="AJ1859">
        <v>11.6332467532468</v>
      </c>
      <c r="AK1859">
        <v>8.67</v>
      </c>
      <c r="AL1859">
        <v>9.6300000000000008</v>
      </c>
      <c r="AM1859">
        <v>12.2</v>
      </c>
      <c r="AN1859">
        <v>10.8685964912281</v>
      </c>
      <c r="AO1859">
        <v>8.4600000000000009</v>
      </c>
      <c r="AP1859">
        <v>9.5299999999999994</v>
      </c>
      <c r="AQ1859">
        <v>11.11</v>
      </c>
      <c r="AR1859">
        <v>10.032649842271301</v>
      </c>
      <c r="AS1859">
        <v>7.9675000000000002</v>
      </c>
      <c r="AT1859">
        <v>8.9049999999999994</v>
      </c>
      <c r="AU1859">
        <v>10.012499999999999</v>
      </c>
      <c r="AV1859">
        <v>9.1045999999999996</v>
      </c>
      <c r="AW1859">
        <v>8.6300000000000008</v>
      </c>
      <c r="AX1859">
        <v>9.8000000000000007</v>
      </c>
      <c r="AY1859">
        <v>11.83</v>
      </c>
      <c r="AZ1859">
        <v>10.365779220779199</v>
      </c>
      <c r="BA1859">
        <v>8.7200000000000006</v>
      </c>
      <c r="BB1859">
        <v>9.61</v>
      </c>
      <c r="BC1859">
        <v>11.42</v>
      </c>
      <c r="BD1859">
        <v>10.680722891566299</v>
      </c>
      <c r="BE1859">
        <v>8.83</v>
      </c>
      <c r="BF1859">
        <v>10.08</v>
      </c>
      <c r="BG1859">
        <v>12.07</v>
      </c>
      <c r="BH1859">
        <v>11.5830864197531</v>
      </c>
      <c r="BI1859">
        <v>7.7050000000000001</v>
      </c>
      <c r="BJ1859">
        <v>9.08</v>
      </c>
      <c r="BK1859">
        <v>10.505000000000001</v>
      </c>
      <c r="BL1859">
        <v>9.3690099009901004</v>
      </c>
    </row>
    <row r="1860" spans="1:64" x14ac:dyDescent="0.25">
      <c r="A1860" s="15" t="str">
        <f t="shared" si="58"/>
        <v>ALLL / Nonaccrual Loans--40724</v>
      </c>
      <c r="B1860" s="15" t="str">
        <f t="shared" si="59"/>
        <v>ALLL / Nonaccrual Loans</v>
      </c>
      <c r="C1860">
        <v>4</v>
      </c>
      <c r="D1860" s="22">
        <v>40724</v>
      </c>
      <c r="E1860">
        <v>66.943127962085299</v>
      </c>
      <c r="F1860">
        <v>98.045602605863195</v>
      </c>
      <c r="G1860">
        <v>176.19047619047601</v>
      </c>
      <c r="H1860">
        <v>186.327292426095</v>
      </c>
      <c r="I1860">
        <v>58.166503749887902</v>
      </c>
      <c r="J1860">
        <v>99.299639922812204</v>
      </c>
      <c r="K1860">
        <v>222.77845026232899</v>
      </c>
      <c r="L1860">
        <v>332.85217735804702</v>
      </c>
      <c r="M1860">
        <v>53.620480060884901</v>
      </c>
      <c r="N1860">
        <v>94.976685426439502</v>
      </c>
      <c r="O1860">
        <v>215.70851111610199</v>
      </c>
      <c r="P1860">
        <v>288.84663494699299</v>
      </c>
      <c r="Q1860">
        <v>76.996336996337007</v>
      </c>
      <c r="R1860">
        <v>98.045602605863195</v>
      </c>
      <c r="S1860">
        <v>363.83363471971097</v>
      </c>
      <c r="T1860">
        <v>326.55184953864898</v>
      </c>
      <c r="U1860">
        <v>56.9687515498686</v>
      </c>
      <c r="V1860">
        <v>96.409602587225606</v>
      </c>
      <c r="W1860">
        <v>184.47601598934</v>
      </c>
      <c r="X1860">
        <v>232.44003842160501</v>
      </c>
      <c r="Y1860">
        <v>55.801698821141301</v>
      </c>
      <c r="Z1860">
        <v>82.180293501048197</v>
      </c>
      <c r="AA1860">
        <v>155.05363483856601</v>
      </c>
      <c r="AB1860">
        <v>1263.24317695838</v>
      </c>
      <c r="AC1860">
        <v>88.525252525252498</v>
      </c>
      <c r="AD1860">
        <v>177.61194029850699</v>
      </c>
      <c r="AE1860">
        <v>394.642857142857</v>
      </c>
      <c r="AF1860">
        <v>1313.77963075414</v>
      </c>
      <c r="AG1860">
        <v>77.927217185469203</v>
      </c>
      <c r="AH1860">
        <v>140.85614321043201</v>
      </c>
      <c r="AI1860">
        <v>354.969073486524</v>
      </c>
      <c r="AJ1860">
        <v>666.14386713657996</v>
      </c>
      <c r="AK1860">
        <v>44.253404160037199</v>
      </c>
      <c r="AL1860">
        <v>67.809137351007195</v>
      </c>
      <c r="AM1860">
        <v>107.952368191867</v>
      </c>
      <c r="AN1860">
        <v>669.53551238867499</v>
      </c>
      <c r="AO1860">
        <v>74.862963831336302</v>
      </c>
      <c r="AP1860">
        <v>130.146574440053</v>
      </c>
      <c r="AQ1860">
        <v>349.86111111111097</v>
      </c>
      <c r="AR1860">
        <v>582.243778203641</v>
      </c>
      <c r="AS1860">
        <v>54.910193608584102</v>
      </c>
      <c r="AT1860">
        <v>90.847610459873806</v>
      </c>
      <c r="AU1860">
        <v>219.230769230769</v>
      </c>
      <c r="AV1860">
        <v>567.00572708039203</v>
      </c>
      <c r="AW1860">
        <v>53.970138997164597</v>
      </c>
      <c r="AX1860">
        <v>84.307875894988101</v>
      </c>
      <c r="AY1860">
        <v>166.558716826373</v>
      </c>
      <c r="AZ1860">
        <v>183.42022581087099</v>
      </c>
      <c r="BA1860">
        <v>49.297190398126702</v>
      </c>
      <c r="BB1860">
        <v>90.584766526842401</v>
      </c>
      <c r="BC1860">
        <v>307.40231076308902</v>
      </c>
      <c r="BD1860">
        <v>770.15403213669799</v>
      </c>
      <c r="BE1860">
        <v>57.729441755609898</v>
      </c>
      <c r="BF1860">
        <v>83.123579652923894</v>
      </c>
      <c r="BG1860">
        <v>145.04588332328299</v>
      </c>
      <c r="BH1860">
        <v>277.581115725149</v>
      </c>
      <c r="BI1860">
        <v>45.425525179626597</v>
      </c>
      <c r="BJ1860">
        <v>70.721550280078702</v>
      </c>
      <c r="BK1860">
        <v>115.78856399498</v>
      </c>
      <c r="BL1860">
        <v>324.85599015999202</v>
      </c>
    </row>
    <row r="1861" spans="1:64" x14ac:dyDescent="0.25">
      <c r="A1861" s="15" t="str">
        <f t="shared" si="58"/>
        <v>[NCL + OREO] / [Total Loans + OREO]--40724</v>
      </c>
      <c r="B1861" s="15" t="str">
        <f t="shared" si="59"/>
        <v>[NCL + OREO] / [Total Loans + OREO]</v>
      </c>
      <c r="C1861">
        <v>5</v>
      </c>
      <c r="D1861" s="22">
        <v>40724</v>
      </c>
      <c r="E1861">
        <v>1.4669651676664399</v>
      </c>
      <c r="F1861">
        <v>2.7465992715379501</v>
      </c>
      <c r="G1861">
        <v>5.0223328634314601</v>
      </c>
      <c r="H1861">
        <v>3.97139975893701</v>
      </c>
      <c r="I1861">
        <v>1.176796169103</v>
      </c>
      <c r="J1861">
        <v>2.8427652352743098</v>
      </c>
      <c r="K1861">
        <v>5.6066850073546197</v>
      </c>
      <c r="L1861">
        <v>3.9948828269401502</v>
      </c>
      <c r="M1861">
        <v>1.0937067087729699</v>
      </c>
      <c r="N1861">
        <v>2.6782110276903199</v>
      </c>
      <c r="O1861">
        <v>5.5376098248629004</v>
      </c>
      <c r="P1861">
        <v>4.1454620591425204</v>
      </c>
      <c r="Q1861">
        <v>2.0780826477721202</v>
      </c>
      <c r="R1861">
        <v>3.3748165860551098</v>
      </c>
      <c r="S1861">
        <v>5.0277979211989399</v>
      </c>
      <c r="T1861">
        <v>3.7904358329943899</v>
      </c>
      <c r="U1861">
        <v>1.5583376891257601</v>
      </c>
      <c r="V1861">
        <v>3.47494437970124</v>
      </c>
      <c r="W1861">
        <v>6.6009140088531799</v>
      </c>
      <c r="X1861">
        <v>4.7130960057425204</v>
      </c>
      <c r="Y1861">
        <v>1.8856093527920099</v>
      </c>
      <c r="Z1861">
        <v>3.8850667979784701</v>
      </c>
      <c r="AA1861">
        <v>6.9614237177717602</v>
      </c>
      <c r="AB1861">
        <v>5.5186532255334004</v>
      </c>
      <c r="AC1861">
        <v>0.42660502380170301</v>
      </c>
      <c r="AD1861">
        <v>1.1366514158430601</v>
      </c>
      <c r="AE1861">
        <v>2.1984124169724999</v>
      </c>
      <c r="AF1861">
        <v>1.8155297611436401</v>
      </c>
      <c r="AG1861">
        <v>0.39803155304675097</v>
      </c>
      <c r="AH1861">
        <v>1.72746773945643</v>
      </c>
      <c r="AI1861">
        <v>2.7465992715379501</v>
      </c>
      <c r="AJ1861">
        <v>2.0235323874167999</v>
      </c>
      <c r="AK1861">
        <v>2.4564264600958099</v>
      </c>
      <c r="AL1861">
        <v>3.9210389610389602</v>
      </c>
      <c r="AM1861">
        <v>5.8093023389180196</v>
      </c>
      <c r="AN1861">
        <v>4.4557408894069201</v>
      </c>
      <c r="AO1861">
        <v>0.53198108690401602</v>
      </c>
      <c r="AP1861">
        <v>1.75555878506031</v>
      </c>
      <c r="AQ1861">
        <v>3.2852144356934199</v>
      </c>
      <c r="AR1861">
        <v>2.2734941588118098</v>
      </c>
      <c r="AS1861">
        <v>1.1749001993238899</v>
      </c>
      <c r="AT1861">
        <v>3.32308458971923</v>
      </c>
      <c r="AU1861">
        <v>7.9373564817048701</v>
      </c>
      <c r="AV1861">
        <v>5.3082485849537502</v>
      </c>
      <c r="AW1861">
        <v>1.85961859929036</v>
      </c>
      <c r="AX1861">
        <v>3.7310755760735002</v>
      </c>
      <c r="AY1861">
        <v>5.8343120502819596</v>
      </c>
      <c r="AZ1861">
        <v>4.2319296218107398</v>
      </c>
      <c r="BA1861">
        <v>0.89962233555892002</v>
      </c>
      <c r="BB1861">
        <v>3.36402903593497</v>
      </c>
      <c r="BC1861">
        <v>5.5899665474351101</v>
      </c>
      <c r="BD1861">
        <v>4.5894327679528004</v>
      </c>
      <c r="BE1861">
        <v>2.1169334510975899</v>
      </c>
      <c r="BF1861">
        <v>4.7827972774589602</v>
      </c>
      <c r="BG1861">
        <v>6.9314736203759901</v>
      </c>
      <c r="BH1861">
        <v>5.1056851490128503</v>
      </c>
      <c r="BI1861">
        <v>4.3892479027279903</v>
      </c>
      <c r="BJ1861">
        <v>6.48529240785955</v>
      </c>
      <c r="BK1861">
        <v>10.744081341205201</v>
      </c>
      <c r="BL1861">
        <v>7.8361096927719203</v>
      </c>
    </row>
    <row r="1862" spans="1:64" x14ac:dyDescent="0.25">
      <c r="A1862" s="15" t="str">
        <f t="shared" si="58"/>
        <v>[Noncurrent + Delinquent Loans] / [Capital + ALLL]--40724</v>
      </c>
      <c r="B1862" s="15" t="str">
        <f t="shared" si="59"/>
        <v>[Noncurrent + Delinquent Loans] / [Capital + ALLL]</v>
      </c>
      <c r="C1862">
        <v>6</v>
      </c>
      <c r="D1862" s="22">
        <v>40724</v>
      </c>
      <c r="E1862">
        <v>8.2726108461402603</v>
      </c>
      <c r="F1862">
        <v>14.285714285714301</v>
      </c>
      <c r="G1862">
        <v>23.020437087955798</v>
      </c>
      <c r="H1862">
        <v>18.102467921420502</v>
      </c>
      <c r="I1862">
        <v>6.8827345982433803</v>
      </c>
      <c r="J1862">
        <v>15.490196078431399</v>
      </c>
      <c r="K1862">
        <v>26.744376705813099</v>
      </c>
      <c r="L1862">
        <v>19.453234494234</v>
      </c>
      <c r="M1862">
        <v>6.7824293694171596</v>
      </c>
      <c r="N1862">
        <v>15.4030281493992</v>
      </c>
      <c r="O1862">
        <v>29.034879445612098</v>
      </c>
      <c r="P1862">
        <v>22.961170909327802</v>
      </c>
      <c r="Q1862">
        <v>13.393442622950801</v>
      </c>
      <c r="R1862">
        <v>18.531169940222</v>
      </c>
      <c r="S1862">
        <v>24.069748492585099</v>
      </c>
      <c r="T1862">
        <v>18.566704921872098</v>
      </c>
      <c r="U1862">
        <v>7.81370604660738</v>
      </c>
      <c r="V1862">
        <v>17.2770700636943</v>
      </c>
      <c r="W1862">
        <v>30.276093962419001</v>
      </c>
      <c r="X1862">
        <v>21.9894641466359</v>
      </c>
      <c r="Y1862">
        <v>8.6459658723469808</v>
      </c>
      <c r="Z1862">
        <v>18.016410142920599</v>
      </c>
      <c r="AA1862">
        <v>33.829783690288998</v>
      </c>
      <c r="AB1862">
        <v>24.3249150299897</v>
      </c>
      <c r="AC1862">
        <v>4.9925298626639396</v>
      </c>
      <c r="AD1862">
        <v>9.9952666550297895</v>
      </c>
      <c r="AE1862">
        <v>15.954023724299899</v>
      </c>
      <c r="AF1862">
        <v>12.7510725805222</v>
      </c>
      <c r="AG1862">
        <v>2.0579388950451198</v>
      </c>
      <c r="AH1862">
        <v>7.4477886977886998</v>
      </c>
      <c r="AI1862">
        <v>15.490196078431399</v>
      </c>
      <c r="AJ1862">
        <v>9.8334606042581996</v>
      </c>
      <c r="AK1862">
        <v>15.083343777415701</v>
      </c>
      <c r="AL1862">
        <v>21.086423150122702</v>
      </c>
      <c r="AM1862">
        <v>31.534415732906499</v>
      </c>
      <c r="AN1862">
        <v>24.5192487572319</v>
      </c>
      <c r="AO1862">
        <v>4.2079771915907296</v>
      </c>
      <c r="AP1862">
        <v>10.358339686873901</v>
      </c>
      <c r="AQ1862">
        <v>19.971912728526299</v>
      </c>
      <c r="AR1862">
        <v>13.249176320641499</v>
      </c>
      <c r="AS1862">
        <v>7.2780315795537502</v>
      </c>
      <c r="AT1862">
        <v>18.598334738401402</v>
      </c>
      <c r="AU1862">
        <v>38.6343597050423</v>
      </c>
      <c r="AV1862">
        <v>26.5293892095217</v>
      </c>
      <c r="AW1862">
        <v>11.1180013587988</v>
      </c>
      <c r="AX1862">
        <v>19.317961149098199</v>
      </c>
      <c r="AY1862">
        <v>29.0211080912479</v>
      </c>
      <c r="AZ1862">
        <v>22.738069094252999</v>
      </c>
      <c r="BA1862">
        <v>6.1607815395399799</v>
      </c>
      <c r="BB1862">
        <v>17.306306306306301</v>
      </c>
      <c r="BC1862">
        <v>33.0493135549277</v>
      </c>
      <c r="BD1862">
        <v>22.8482196073961</v>
      </c>
      <c r="BE1862">
        <v>9.8637248539909095</v>
      </c>
      <c r="BF1862">
        <v>15.887198101354199</v>
      </c>
      <c r="BG1862">
        <v>26.829695854150199</v>
      </c>
      <c r="BH1862">
        <v>19.9281985288298</v>
      </c>
      <c r="BI1862">
        <v>12.9270872407235</v>
      </c>
      <c r="BJ1862">
        <v>25.2508854781582</v>
      </c>
      <c r="BK1862">
        <v>45.815865092652601</v>
      </c>
      <c r="BL1862">
        <v>32.757703287106899</v>
      </c>
    </row>
    <row r="1863" spans="1:64" x14ac:dyDescent="0.25">
      <c r="A1863" s="15" t="str">
        <f t="shared" si="58"/>
        <v xml:space="preserve">  Ag [NCL+DQ] / [Capital + ALLL]--40724</v>
      </c>
      <c r="B1863" s="15" t="str">
        <f t="shared" si="59"/>
        <v xml:space="preserve">  Ag [NCL+DQ] / [Capital + ALLL]</v>
      </c>
      <c r="C1863">
        <v>7</v>
      </c>
      <c r="D1863" s="22">
        <v>40724</v>
      </c>
      <c r="E1863">
        <v>0</v>
      </c>
      <c r="F1863">
        <v>0</v>
      </c>
      <c r="G1863">
        <v>2.1359612269367001</v>
      </c>
      <c r="H1863">
        <v>1.8151374280275701</v>
      </c>
      <c r="I1863">
        <v>0</v>
      </c>
      <c r="J1863">
        <v>0</v>
      </c>
      <c r="K1863">
        <v>1.2755257686696699</v>
      </c>
      <c r="L1863">
        <v>1.3629172125889899</v>
      </c>
      <c r="M1863">
        <v>0</v>
      </c>
      <c r="N1863">
        <v>0</v>
      </c>
      <c r="O1863">
        <v>0.66178110878362795</v>
      </c>
      <c r="P1863">
        <v>0.94212833649461103</v>
      </c>
      <c r="Q1863">
        <v>0</v>
      </c>
      <c r="R1863">
        <v>0</v>
      </c>
      <c r="S1863">
        <v>0</v>
      </c>
      <c r="T1863">
        <v>0</v>
      </c>
      <c r="U1863">
        <v>0</v>
      </c>
      <c r="V1863">
        <v>0</v>
      </c>
      <c r="W1863">
        <v>0.87628798798965002</v>
      </c>
      <c r="X1863">
        <v>1.15399519017117</v>
      </c>
      <c r="Y1863">
        <v>0</v>
      </c>
      <c r="Z1863">
        <v>0.25136885680240201</v>
      </c>
      <c r="AA1863">
        <v>2.2120617671985499</v>
      </c>
      <c r="AB1863">
        <v>2.45557260048892</v>
      </c>
      <c r="AC1863">
        <v>0</v>
      </c>
      <c r="AD1863">
        <v>0.40530649473899599</v>
      </c>
      <c r="AE1863">
        <v>2.5222791469652401</v>
      </c>
      <c r="AF1863">
        <v>1.94382910917108</v>
      </c>
      <c r="AG1863">
        <v>0</v>
      </c>
      <c r="AH1863">
        <v>0</v>
      </c>
      <c r="AI1863">
        <v>1.46423199223138</v>
      </c>
      <c r="AJ1863">
        <v>1.4310434477065299</v>
      </c>
      <c r="AK1863">
        <v>0</v>
      </c>
      <c r="AL1863">
        <v>2.5883266468228298E-2</v>
      </c>
      <c r="AM1863">
        <v>2.1839756947205999</v>
      </c>
      <c r="AN1863">
        <v>2.0486776502912298</v>
      </c>
      <c r="AO1863">
        <v>0</v>
      </c>
      <c r="AP1863">
        <v>0.31315240083507301</v>
      </c>
      <c r="AQ1863">
        <v>2.9148635988643501</v>
      </c>
      <c r="AR1863">
        <v>2.2221559813334499</v>
      </c>
      <c r="AS1863">
        <v>0</v>
      </c>
      <c r="AT1863">
        <v>0</v>
      </c>
      <c r="AU1863">
        <v>0.53085060631953396</v>
      </c>
      <c r="AV1863">
        <v>0.979023070613664</v>
      </c>
      <c r="AW1863">
        <v>0</v>
      </c>
      <c r="AX1863">
        <v>0</v>
      </c>
      <c r="AY1863">
        <v>0.38313820342795502</v>
      </c>
      <c r="AZ1863">
        <v>0.643526285782001</v>
      </c>
      <c r="BA1863">
        <v>0</v>
      </c>
      <c r="BB1863">
        <v>0</v>
      </c>
      <c r="BC1863">
        <v>0</v>
      </c>
      <c r="BD1863">
        <v>0.52664421572245701</v>
      </c>
      <c r="BE1863">
        <v>0</v>
      </c>
      <c r="BF1863">
        <v>2.04545454545455E-2</v>
      </c>
      <c r="BG1863">
        <v>1.28824708954255</v>
      </c>
      <c r="BH1863">
        <v>1.2387987031146499</v>
      </c>
      <c r="BI1863">
        <v>0</v>
      </c>
      <c r="BJ1863">
        <v>0</v>
      </c>
      <c r="BK1863">
        <v>0</v>
      </c>
      <c r="BL1863">
        <v>0.47349974490651098</v>
      </c>
    </row>
    <row r="1864" spans="1:64" x14ac:dyDescent="0.25">
      <c r="A1864" s="15" t="str">
        <f t="shared" si="58"/>
        <v xml:space="preserve">  CLD [NCL+DQ] / [Capital + ALLL]--40724</v>
      </c>
      <c r="B1864" s="15" t="str">
        <f t="shared" si="59"/>
        <v xml:space="preserve">  CLD [NCL+DQ] / [Capital + ALLL]</v>
      </c>
      <c r="C1864">
        <v>8</v>
      </c>
      <c r="D1864" s="22">
        <v>40724</v>
      </c>
      <c r="E1864">
        <v>0</v>
      </c>
      <c r="F1864">
        <v>0.285370465875881</v>
      </c>
      <c r="G1864">
        <v>4.1549211927329299</v>
      </c>
      <c r="H1864">
        <v>2.9659698696264898</v>
      </c>
      <c r="I1864">
        <v>0</v>
      </c>
      <c r="J1864">
        <v>0</v>
      </c>
      <c r="K1864">
        <v>3.1253127176220699</v>
      </c>
      <c r="L1864">
        <v>2.87668135008659</v>
      </c>
      <c r="M1864">
        <v>0</v>
      </c>
      <c r="N1864">
        <v>0.21369220625693</v>
      </c>
      <c r="O1864">
        <v>4.57972847818621</v>
      </c>
      <c r="P1864">
        <v>4.2901390689368704</v>
      </c>
      <c r="Q1864">
        <v>0</v>
      </c>
      <c r="R1864">
        <v>0</v>
      </c>
      <c r="S1864">
        <v>0.21705095360091101</v>
      </c>
      <c r="T1864">
        <v>0.45865235695781398</v>
      </c>
      <c r="U1864">
        <v>0</v>
      </c>
      <c r="V1864">
        <v>7.3485670294292593E-2</v>
      </c>
      <c r="W1864">
        <v>3.3401838124101202</v>
      </c>
      <c r="X1864">
        <v>3.2567156897794698</v>
      </c>
      <c r="Y1864">
        <v>0</v>
      </c>
      <c r="Z1864">
        <v>1.6664693137300699</v>
      </c>
      <c r="AA1864">
        <v>10.155070081646301</v>
      </c>
      <c r="AB1864">
        <v>5.49116105968338</v>
      </c>
      <c r="AC1864">
        <v>0</v>
      </c>
      <c r="AD1864">
        <v>0</v>
      </c>
      <c r="AE1864">
        <v>2.6118454799582298</v>
      </c>
      <c r="AF1864">
        <v>2.63468003294081</v>
      </c>
      <c r="AG1864">
        <v>0</v>
      </c>
      <c r="AH1864">
        <v>0</v>
      </c>
      <c r="AI1864">
        <v>0.51296194153337005</v>
      </c>
      <c r="AJ1864">
        <v>1.38789776600334</v>
      </c>
      <c r="AK1864">
        <v>0</v>
      </c>
      <c r="AL1864">
        <v>0.35444774754173303</v>
      </c>
      <c r="AM1864">
        <v>2.6984523215177201</v>
      </c>
      <c r="AN1864">
        <v>2.2945256752722201</v>
      </c>
      <c r="AO1864">
        <v>0</v>
      </c>
      <c r="AP1864">
        <v>0</v>
      </c>
      <c r="AQ1864">
        <v>1.0923192807673101</v>
      </c>
      <c r="AR1864">
        <v>1.4371718151978901</v>
      </c>
      <c r="AS1864">
        <v>0</v>
      </c>
      <c r="AT1864">
        <v>0.70252737897612805</v>
      </c>
      <c r="AU1864">
        <v>5.9214356082035096</v>
      </c>
      <c r="AV1864">
        <v>5.2777200691425499</v>
      </c>
      <c r="AW1864">
        <v>0</v>
      </c>
      <c r="AX1864">
        <v>0</v>
      </c>
      <c r="AY1864">
        <v>1.7674501323681799</v>
      </c>
      <c r="AZ1864">
        <v>1.7614894363221001</v>
      </c>
      <c r="BA1864">
        <v>0</v>
      </c>
      <c r="BB1864">
        <v>0</v>
      </c>
      <c r="BC1864">
        <v>4.0885762059312096</v>
      </c>
      <c r="BD1864">
        <v>3.7996302441105301</v>
      </c>
      <c r="BE1864">
        <v>0</v>
      </c>
      <c r="BF1864">
        <v>1.15227272727273</v>
      </c>
      <c r="BG1864">
        <v>8.9162091191215094</v>
      </c>
      <c r="BH1864">
        <v>4.1503192828842499</v>
      </c>
      <c r="BI1864">
        <v>0</v>
      </c>
      <c r="BJ1864">
        <v>1.6355771830224399</v>
      </c>
      <c r="BK1864">
        <v>10.5494650890258</v>
      </c>
      <c r="BL1864">
        <v>6.8468118870610599</v>
      </c>
    </row>
    <row r="1865" spans="1:64" x14ac:dyDescent="0.25">
      <c r="A1865" s="15" t="str">
        <f t="shared" si="58"/>
        <v xml:space="preserve">  CRE [NCL+DQ] / [Capital + ALLL]--40724</v>
      </c>
      <c r="B1865" s="15" t="str">
        <f t="shared" si="59"/>
        <v xml:space="preserve">  CRE [NCL+DQ] / [Capital + ALLL]</v>
      </c>
      <c r="C1865">
        <v>9</v>
      </c>
      <c r="D1865" s="22">
        <v>40724</v>
      </c>
      <c r="E1865">
        <v>1.81178498221069</v>
      </c>
      <c r="F1865">
        <v>5.8962264150943398</v>
      </c>
      <c r="G1865">
        <v>13.3665663938288</v>
      </c>
      <c r="H1865">
        <v>8.6002416350992892</v>
      </c>
      <c r="I1865">
        <v>0.46918890645563099</v>
      </c>
      <c r="J1865">
        <v>5.6236927172466196</v>
      </c>
      <c r="K1865">
        <v>13.2732158796804</v>
      </c>
      <c r="L1865">
        <v>9.0698454059517797</v>
      </c>
      <c r="M1865">
        <v>0.61416114045196801</v>
      </c>
      <c r="N1865">
        <v>5.2152977720804898</v>
      </c>
      <c r="O1865">
        <v>14.7270762834024</v>
      </c>
      <c r="P1865">
        <v>11.841587778436599</v>
      </c>
      <c r="Q1865">
        <v>3.5542546518921201</v>
      </c>
      <c r="R1865">
        <v>6.2704366224273898</v>
      </c>
      <c r="S1865">
        <v>8.3018867924528301</v>
      </c>
      <c r="T1865">
        <v>6.7589826362555003</v>
      </c>
      <c r="U1865">
        <v>1.4495001033808901</v>
      </c>
      <c r="V1865">
        <v>6.5777856259932896</v>
      </c>
      <c r="W1865">
        <v>14.4501673071408</v>
      </c>
      <c r="X1865">
        <v>10.6106579269696</v>
      </c>
      <c r="Y1865">
        <v>1.4890657118703601</v>
      </c>
      <c r="Z1865">
        <v>7.7352517097721902</v>
      </c>
      <c r="AA1865">
        <v>17.740752830755699</v>
      </c>
      <c r="AB1865">
        <v>12.721871983254999</v>
      </c>
      <c r="AC1865">
        <v>0</v>
      </c>
      <c r="AD1865">
        <v>2.0597590675675201</v>
      </c>
      <c r="AE1865">
        <v>7.5649666323215596</v>
      </c>
      <c r="AF1865">
        <v>5.7678583358444904</v>
      </c>
      <c r="AG1865">
        <v>0</v>
      </c>
      <c r="AH1865">
        <v>0</v>
      </c>
      <c r="AI1865">
        <v>5.1513542219861899</v>
      </c>
      <c r="AJ1865">
        <v>3.6397742985222199</v>
      </c>
      <c r="AK1865">
        <v>4.4429126456949497</v>
      </c>
      <c r="AL1865">
        <v>9.0160721285770293</v>
      </c>
      <c r="AM1865">
        <v>17.316377987283499</v>
      </c>
      <c r="AN1865">
        <v>11.137226426822901</v>
      </c>
      <c r="AO1865">
        <v>0</v>
      </c>
      <c r="AP1865">
        <v>1.85728250244379</v>
      </c>
      <c r="AQ1865">
        <v>7.2275884845113598</v>
      </c>
      <c r="AR1865">
        <v>4.6622167184242898</v>
      </c>
      <c r="AS1865">
        <v>1.35550238233231</v>
      </c>
      <c r="AT1865">
        <v>9.1741829035447306</v>
      </c>
      <c r="AU1865">
        <v>23.2857230962355</v>
      </c>
      <c r="AV1865">
        <v>15.707482180900501</v>
      </c>
      <c r="AW1865">
        <v>1.4443664114819901</v>
      </c>
      <c r="AX1865">
        <v>6.3723023459152399</v>
      </c>
      <c r="AY1865">
        <v>13.0143403952939</v>
      </c>
      <c r="AZ1865">
        <v>8.8943513670071699</v>
      </c>
      <c r="BA1865">
        <v>0</v>
      </c>
      <c r="BB1865">
        <v>5.9064807219031996</v>
      </c>
      <c r="BC1865">
        <v>13.9884053491042</v>
      </c>
      <c r="BD1865">
        <v>10.4517258378423</v>
      </c>
      <c r="BE1865">
        <v>4.3892516861149797</v>
      </c>
      <c r="BF1865">
        <v>9.0688547984302499</v>
      </c>
      <c r="BG1865">
        <v>16.3931736133902</v>
      </c>
      <c r="BH1865">
        <v>11.030240060457301</v>
      </c>
      <c r="BI1865">
        <v>5.1136853381079197</v>
      </c>
      <c r="BJ1865">
        <v>12.5269304024729</v>
      </c>
      <c r="BK1865">
        <v>25.183815500810098</v>
      </c>
      <c r="BL1865">
        <v>18.966841901603701</v>
      </c>
    </row>
    <row r="1866" spans="1:64" x14ac:dyDescent="0.25">
      <c r="A1866" s="15" t="str">
        <f t="shared" si="58"/>
        <v xml:space="preserve">  Res RE [NCL+DQ] / [Capital + ALLL]--40724</v>
      </c>
      <c r="B1866" s="15" t="str">
        <f t="shared" si="59"/>
        <v xml:space="preserve">  Res RE [NCL+DQ] / [Capital + ALLL]</v>
      </c>
      <c r="C1866">
        <v>10</v>
      </c>
      <c r="D1866" s="22">
        <v>40724</v>
      </c>
      <c r="E1866">
        <v>0.19587482920441801</v>
      </c>
      <c r="F1866">
        <v>1.70796508160278</v>
      </c>
      <c r="G1866">
        <v>4.2490146303274896</v>
      </c>
      <c r="H1866">
        <v>2.99902201030622</v>
      </c>
      <c r="I1866">
        <v>0.18064196832579199</v>
      </c>
      <c r="J1866">
        <v>1.9715224534501601</v>
      </c>
      <c r="K1866">
        <v>5.6431815953786204</v>
      </c>
      <c r="L1866">
        <v>3.7296493399893502</v>
      </c>
      <c r="M1866">
        <v>0.64590605241580401</v>
      </c>
      <c r="N1866">
        <v>3.0936508970878598</v>
      </c>
      <c r="O1866">
        <v>7.3759398402100196</v>
      </c>
      <c r="P1866">
        <v>5.3110079018008598</v>
      </c>
      <c r="Q1866">
        <v>3.66878458700553</v>
      </c>
      <c r="R1866">
        <v>6.1384699898991704</v>
      </c>
      <c r="S1866">
        <v>8.5610589239965798</v>
      </c>
      <c r="T1866">
        <v>7.1201763927031196</v>
      </c>
      <c r="U1866">
        <v>0.50322125999035605</v>
      </c>
      <c r="V1866">
        <v>2.80586810995585</v>
      </c>
      <c r="W1866">
        <v>6.6554396081280798</v>
      </c>
      <c r="X1866">
        <v>4.4433400542772796</v>
      </c>
      <c r="Y1866">
        <v>0.204581966030249</v>
      </c>
      <c r="Z1866">
        <v>2.2050353313984998</v>
      </c>
      <c r="AA1866">
        <v>5.6237078900350301</v>
      </c>
      <c r="AB1866">
        <v>4.01676129895346</v>
      </c>
      <c r="AC1866">
        <v>0</v>
      </c>
      <c r="AD1866">
        <v>0.43024193120632898</v>
      </c>
      <c r="AE1866">
        <v>1.21984852482883</v>
      </c>
      <c r="AF1866">
        <v>0.95265698052482795</v>
      </c>
      <c r="AG1866">
        <v>0</v>
      </c>
      <c r="AH1866">
        <v>0</v>
      </c>
      <c r="AI1866">
        <v>0.91371732593106603</v>
      </c>
      <c r="AJ1866">
        <v>1.01120270435173</v>
      </c>
      <c r="AK1866">
        <v>2.939272303509</v>
      </c>
      <c r="AL1866">
        <v>5.5652936021034201</v>
      </c>
      <c r="AM1866">
        <v>8.7293423849688008</v>
      </c>
      <c r="AN1866">
        <v>6.5450079318635197</v>
      </c>
      <c r="AO1866">
        <v>0</v>
      </c>
      <c r="AP1866">
        <v>0.53750691644929205</v>
      </c>
      <c r="AQ1866">
        <v>2.5619699192998802</v>
      </c>
      <c r="AR1866">
        <v>1.9435397707289199</v>
      </c>
      <c r="AS1866">
        <v>0.275552866643057</v>
      </c>
      <c r="AT1866">
        <v>1.97294722950593</v>
      </c>
      <c r="AU1866">
        <v>5.6505481922195102</v>
      </c>
      <c r="AV1866">
        <v>4.1036580341461901</v>
      </c>
      <c r="AW1866">
        <v>3.5773888950409498</v>
      </c>
      <c r="AX1866">
        <v>6.6554396081280798</v>
      </c>
      <c r="AY1866">
        <v>11.200864390864099</v>
      </c>
      <c r="AZ1866">
        <v>7.9276134404544001</v>
      </c>
      <c r="BA1866">
        <v>8.0188575529865705E-2</v>
      </c>
      <c r="BB1866">
        <v>1.09749144811859</v>
      </c>
      <c r="BC1866">
        <v>4.3856503386695298</v>
      </c>
      <c r="BD1866">
        <v>2.7476737746935802</v>
      </c>
      <c r="BE1866">
        <v>0.40735886241265801</v>
      </c>
      <c r="BF1866">
        <v>2.3490227013761098</v>
      </c>
      <c r="BG1866">
        <v>4.29016341813346</v>
      </c>
      <c r="BH1866">
        <v>3.1996419651711001</v>
      </c>
      <c r="BI1866">
        <v>1.0184936524578201</v>
      </c>
      <c r="BJ1866">
        <v>4.1129831516352802</v>
      </c>
      <c r="BK1866">
        <v>8.2868868983732007</v>
      </c>
      <c r="BL1866">
        <v>5.8133078445478104</v>
      </c>
    </row>
    <row r="1867" spans="1:64" x14ac:dyDescent="0.25">
      <c r="A1867" s="15" t="str">
        <f t="shared" si="58"/>
        <v xml:space="preserve">  C&amp;I [NCL+DQ] / [Capital + ALLL]--40724</v>
      </c>
      <c r="B1867" s="15" t="str">
        <f t="shared" si="59"/>
        <v xml:space="preserve">  C&amp;I [NCL+DQ] / [Capital + ALLL]</v>
      </c>
      <c r="C1867">
        <v>11</v>
      </c>
      <c r="D1867" s="22">
        <v>40724</v>
      </c>
      <c r="E1867">
        <v>0.37218025822211498</v>
      </c>
      <c r="F1867">
        <v>1.39783257421077</v>
      </c>
      <c r="G1867">
        <v>4.6923070834628096</v>
      </c>
      <c r="H1867">
        <v>3.3408739337134601</v>
      </c>
      <c r="I1867">
        <v>0.275565904615725</v>
      </c>
      <c r="J1867">
        <v>1.41446972432888</v>
      </c>
      <c r="K1867">
        <v>4.5950535632402802</v>
      </c>
      <c r="L1867">
        <v>3.43107650079997</v>
      </c>
      <c r="M1867">
        <v>0.116110701704824</v>
      </c>
      <c r="N1867">
        <v>1.02827557240706</v>
      </c>
      <c r="O1867">
        <v>3.2548824846290798</v>
      </c>
      <c r="P1867">
        <v>2.5840248970728701</v>
      </c>
      <c r="Q1867">
        <v>0.71875889553088501</v>
      </c>
      <c r="R1867">
        <v>2.1144757570453301</v>
      </c>
      <c r="S1867">
        <v>3.7799957528137602</v>
      </c>
      <c r="T1867">
        <v>3.2254559804591998</v>
      </c>
      <c r="U1867">
        <v>0.36553958188596403</v>
      </c>
      <c r="V1867">
        <v>1.75925925925926</v>
      </c>
      <c r="W1867">
        <v>5.3691014685266101</v>
      </c>
      <c r="X1867">
        <v>3.9160099163663999</v>
      </c>
      <c r="Y1867">
        <v>0.39963998817871599</v>
      </c>
      <c r="Z1867">
        <v>1.5370325225274</v>
      </c>
      <c r="AA1867">
        <v>4.0878331995606603</v>
      </c>
      <c r="AB1867">
        <v>4.00649695374267</v>
      </c>
      <c r="AC1867">
        <v>2.7302984588028399E-2</v>
      </c>
      <c r="AD1867">
        <v>1.4001994861504501</v>
      </c>
      <c r="AE1867">
        <v>4.0670996892149196</v>
      </c>
      <c r="AF1867">
        <v>2.97636822715944</v>
      </c>
      <c r="AG1867">
        <v>5.0581689428426897E-2</v>
      </c>
      <c r="AH1867">
        <v>1.0034390696411599</v>
      </c>
      <c r="AI1867">
        <v>3.23886639676113</v>
      </c>
      <c r="AJ1867">
        <v>2.29564497610188</v>
      </c>
      <c r="AK1867">
        <v>0.30036472859901298</v>
      </c>
      <c r="AL1867">
        <v>1.1006397468528599</v>
      </c>
      <c r="AM1867">
        <v>2.8938906752411602</v>
      </c>
      <c r="AN1867">
        <v>3.74691423624563</v>
      </c>
      <c r="AO1867">
        <v>0.14777204551964099</v>
      </c>
      <c r="AP1867">
        <v>1.0989010989011001</v>
      </c>
      <c r="AQ1867">
        <v>4.0735318007506001</v>
      </c>
      <c r="AR1867">
        <v>2.7513979722962798</v>
      </c>
      <c r="AS1867">
        <v>0.30550172918006102</v>
      </c>
      <c r="AT1867">
        <v>1.6140943688515901</v>
      </c>
      <c r="AU1867">
        <v>4.7775144615319798</v>
      </c>
      <c r="AV1867">
        <v>4.0977835832655796</v>
      </c>
      <c r="AW1867">
        <v>0.21131777511486399</v>
      </c>
      <c r="AX1867">
        <v>1.31557308057933</v>
      </c>
      <c r="AY1867">
        <v>4.4086088097939804</v>
      </c>
      <c r="AZ1867">
        <v>3.3678371922196102</v>
      </c>
      <c r="BA1867">
        <v>0.67532009996587095</v>
      </c>
      <c r="BB1867">
        <v>3.7259100642398302</v>
      </c>
      <c r="BC1867">
        <v>10.647655548207499</v>
      </c>
      <c r="BD1867">
        <v>7.9167989448655396</v>
      </c>
      <c r="BE1867">
        <v>0.40485829959514202</v>
      </c>
      <c r="BF1867">
        <v>1.43329970108158</v>
      </c>
      <c r="BG1867">
        <v>3.3215152080612098</v>
      </c>
      <c r="BH1867">
        <v>2.66075847392734</v>
      </c>
      <c r="BI1867">
        <v>0.25847715267089999</v>
      </c>
      <c r="BJ1867">
        <v>1.9339733083587001</v>
      </c>
      <c r="BK1867">
        <v>8.1509056639277802</v>
      </c>
      <c r="BL1867">
        <v>5.4779327360985803</v>
      </c>
    </row>
    <row r="1868" spans="1:64" x14ac:dyDescent="0.25">
      <c r="A1868" s="15" t="str">
        <f t="shared" si="58"/>
        <v xml:space="preserve">  Ind [NCL+DQ] / [Capital + ALLL]--40724</v>
      </c>
      <c r="B1868" s="15" t="str">
        <f t="shared" si="59"/>
        <v xml:space="preserve">  Ind [NCL+DQ] / [Capital + ALLL]</v>
      </c>
      <c r="C1868">
        <v>12</v>
      </c>
      <c r="D1868" s="22">
        <v>40724</v>
      </c>
      <c r="E1868">
        <v>5.6466509534179497E-2</v>
      </c>
      <c r="F1868">
        <v>0.28716770594026902</v>
      </c>
      <c r="G1868">
        <v>0.81309734245491305</v>
      </c>
      <c r="H1868">
        <v>0.73215343941940103</v>
      </c>
      <c r="I1868">
        <v>6.8484191147167403E-2</v>
      </c>
      <c r="J1868">
        <v>0.28716770594026902</v>
      </c>
      <c r="K1868">
        <v>0.86243784108693999</v>
      </c>
      <c r="L1868">
        <v>0.66202101945093506</v>
      </c>
      <c r="M1868">
        <v>3.0113617926631999E-2</v>
      </c>
      <c r="N1868">
        <v>0.26184115417734199</v>
      </c>
      <c r="O1868">
        <v>0.90567051392982301</v>
      </c>
      <c r="P1868">
        <v>0.75410368661660498</v>
      </c>
      <c r="Q1868">
        <v>9.5488183337312002E-2</v>
      </c>
      <c r="R1868">
        <v>0.46968403074295501</v>
      </c>
      <c r="S1868">
        <v>1.0841401881903701</v>
      </c>
      <c r="T1868">
        <v>1.2820304795078701</v>
      </c>
      <c r="U1868">
        <v>6.2681812452219196E-2</v>
      </c>
      <c r="V1868">
        <v>0.27041130983443201</v>
      </c>
      <c r="W1868">
        <v>0.93413026259527498</v>
      </c>
      <c r="X1868">
        <v>0.656969356189394</v>
      </c>
      <c r="Y1868">
        <v>0.134101321669129</v>
      </c>
      <c r="Z1868">
        <v>0.27222764036592101</v>
      </c>
      <c r="AA1868">
        <v>0.71919630417946201</v>
      </c>
      <c r="AB1868">
        <v>0.75085390309460598</v>
      </c>
      <c r="AC1868">
        <v>0.107483943933944</v>
      </c>
      <c r="AD1868">
        <v>0.34400383194974099</v>
      </c>
      <c r="AE1868">
        <v>0.85143221119559298</v>
      </c>
      <c r="AF1868">
        <v>0.63965495118499205</v>
      </c>
      <c r="AG1868">
        <v>4.0460348858119E-2</v>
      </c>
      <c r="AH1868">
        <v>0.27686222808173999</v>
      </c>
      <c r="AI1868">
        <v>0.85441447478639598</v>
      </c>
      <c r="AJ1868">
        <v>0.85372298008067204</v>
      </c>
      <c r="AK1868">
        <v>8.2805299539170499E-2</v>
      </c>
      <c r="AL1868">
        <v>0.22956841138659301</v>
      </c>
      <c r="AM1868">
        <v>0.495774647887324</v>
      </c>
      <c r="AN1868">
        <v>0.57939006086479505</v>
      </c>
      <c r="AO1868">
        <v>7.7670671010809003E-2</v>
      </c>
      <c r="AP1868">
        <v>0.32950321054410298</v>
      </c>
      <c r="AQ1868">
        <v>0.888593211598387</v>
      </c>
      <c r="AR1868">
        <v>0.67505984397738905</v>
      </c>
      <c r="AS1868">
        <v>2.02717994038067E-2</v>
      </c>
      <c r="AT1868">
        <v>0.19786494470229499</v>
      </c>
      <c r="AU1868">
        <v>0.55635820759712595</v>
      </c>
      <c r="AV1868">
        <v>0.51180004785327604</v>
      </c>
      <c r="AW1868">
        <v>0.12569816221508401</v>
      </c>
      <c r="AX1868">
        <v>0.45697245795452701</v>
      </c>
      <c r="AY1868">
        <v>1.2563775303676801</v>
      </c>
      <c r="AZ1868">
        <v>0.93471475957459305</v>
      </c>
      <c r="BA1868">
        <v>0</v>
      </c>
      <c r="BB1868">
        <v>0.19991223365351801</v>
      </c>
      <c r="BC1868">
        <v>1.0523786496835399</v>
      </c>
      <c r="BD1868">
        <v>0.83001310715884702</v>
      </c>
      <c r="BE1868">
        <v>7.80152909970354E-2</v>
      </c>
      <c r="BF1868">
        <v>0.26479426378269</v>
      </c>
      <c r="BG1868">
        <v>0.50744017006103004</v>
      </c>
      <c r="BH1868">
        <v>0.66438910691572195</v>
      </c>
      <c r="BI1868">
        <v>0</v>
      </c>
      <c r="BJ1868">
        <v>9.0591432638798999E-2</v>
      </c>
      <c r="BK1868">
        <v>0.38562825033068998</v>
      </c>
      <c r="BL1868">
        <v>0.391295660624498</v>
      </c>
    </row>
    <row r="1869" spans="1:64" x14ac:dyDescent="0.25">
      <c r="A1869" s="15" t="str">
        <f t="shared" si="58"/>
        <v xml:space="preserve">  OREO / [Capital + ALLL]--40724</v>
      </c>
      <c r="B1869" s="15" t="str">
        <f t="shared" si="59"/>
        <v xml:space="preserve">  OREO / [Capital + ALLL]</v>
      </c>
      <c r="C1869">
        <v>13</v>
      </c>
      <c r="D1869" s="22">
        <v>40724</v>
      </c>
      <c r="E1869">
        <v>0.23257077329902501</v>
      </c>
      <c r="F1869">
        <v>3.0523255813953498</v>
      </c>
      <c r="G1869">
        <v>9.7419924291067108</v>
      </c>
      <c r="H1869">
        <v>7.21862081645126</v>
      </c>
      <c r="I1869">
        <v>0.36812120027288803</v>
      </c>
      <c r="J1869">
        <v>4.5058427411368598</v>
      </c>
      <c r="K1869">
        <v>12.562627433016299</v>
      </c>
      <c r="L1869">
        <v>10.189026052097301</v>
      </c>
      <c r="M1869">
        <v>0.218882294643893</v>
      </c>
      <c r="N1869">
        <v>3.0087985954337801</v>
      </c>
      <c r="O1869">
        <v>10.201268409281299</v>
      </c>
      <c r="P1869">
        <v>8.4490525835011407</v>
      </c>
      <c r="Q1869">
        <v>2.5235849056603801</v>
      </c>
      <c r="R1869">
        <v>6.4152490264398399</v>
      </c>
      <c r="S1869">
        <v>8.6170417387959208</v>
      </c>
      <c r="T1869">
        <v>6.7380128226217302</v>
      </c>
      <c r="U1869">
        <v>2.1455067680085</v>
      </c>
      <c r="V1869">
        <v>6.9585020242914997</v>
      </c>
      <c r="W1869">
        <v>17.084437312470801</v>
      </c>
      <c r="X1869">
        <v>14.3746571323501</v>
      </c>
      <c r="Y1869">
        <v>0</v>
      </c>
      <c r="Z1869">
        <v>2.46326049289689</v>
      </c>
      <c r="AA1869">
        <v>10.945118932733999</v>
      </c>
      <c r="AB1869">
        <v>11.0727165257716</v>
      </c>
      <c r="AC1869">
        <v>0</v>
      </c>
      <c r="AD1869">
        <v>0.63349571854529196</v>
      </c>
      <c r="AE1869">
        <v>3.4277064604990199</v>
      </c>
      <c r="AF1869">
        <v>3.1332180731819999</v>
      </c>
      <c r="AG1869">
        <v>0</v>
      </c>
      <c r="AH1869">
        <v>0.29580494801003898</v>
      </c>
      <c r="AI1869">
        <v>4.695885509839</v>
      </c>
      <c r="AJ1869">
        <v>3.9494218441291702</v>
      </c>
      <c r="AK1869">
        <v>2.09935097353969</v>
      </c>
      <c r="AL1869">
        <v>4.2497548218372003</v>
      </c>
      <c r="AM1869">
        <v>8.8298368298368306</v>
      </c>
      <c r="AN1869">
        <v>8.3848176022820606</v>
      </c>
      <c r="AO1869">
        <v>0</v>
      </c>
      <c r="AP1869">
        <v>1.58465387823186</v>
      </c>
      <c r="AQ1869">
        <v>5.3684552645072001</v>
      </c>
      <c r="AR1869">
        <v>4.4169446902140201</v>
      </c>
      <c r="AS1869">
        <v>0.77223062379401197</v>
      </c>
      <c r="AT1869">
        <v>6.6187437935085596</v>
      </c>
      <c r="AU1869">
        <v>23.0430106570521</v>
      </c>
      <c r="AV1869">
        <v>19.795809732075099</v>
      </c>
      <c r="AW1869">
        <v>1.9445336481016999</v>
      </c>
      <c r="AX1869">
        <v>5.1186589248565104</v>
      </c>
      <c r="AY1869">
        <v>14.088342281407799</v>
      </c>
      <c r="AZ1869">
        <v>10.2781340286786</v>
      </c>
      <c r="BA1869">
        <v>0.32917950061547702</v>
      </c>
      <c r="BB1869">
        <v>4.695885509839</v>
      </c>
      <c r="BC1869">
        <v>12.734353731083401</v>
      </c>
      <c r="BD1869">
        <v>11.6282848458118</v>
      </c>
      <c r="BE1869">
        <v>2.2389791183294698</v>
      </c>
      <c r="BF1869">
        <v>8.0090713774170403</v>
      </c>
      <c r="BG1869">
        <v>14.114643268124301</v>
      </c>
      <c r="BH1869">
        <v>9.5210779782038095</v>
      </c>
      <c r="BI1869">
        <v>7.8194486961087302</v>
      </c>
      <c r="BJ1869">
        <v>15.9610705596107</v>
      </c>
      <c r="BK1869">
        <v>30.532685111683499</v>
      </c>
      <c r="BL1869">
        <v>27.7096813039079</v>
      </c>
    </row>
    <row r="1870" spans="1:64" x14ac:dyDescent="0.25">
      <c r="A1870" s="15" t="str">
        <f t="shared" si="58"/>
        <v>ROAA--40724</v>
      </c>
      <c r="B1870" s="15" t="str">
        <f t="shared" si="59"/>
        <v>ROAA</v>
      </c>
      <c r="C1870">
        <v>14</v>
      </c>
      <c r="D1870" s="22">
        <v>40724</v>
      </c>
      <c r="E1870">
        <v>0.5</v>
      </c>
      <c r="F1870">
        <v>0.82</v>
      </c>
      <c r="G1870">
        <v>1.2350000000000001</v>
      </c>
      <c r="H1870">
        <v>0.77506666666666701</v>
      </c>
      <c r="I1870">
        <v>0.41</v>
      </c>
      <c r="J1870">
        <v>0.84</v>
      </c>
      <c r="K1870">
        <v>1.29</v>
      </c>
      <c r="L1870">
        <v>0.78773195876288704</v>
      </c>
      <c r="M1870">
        <v>0.3</v>
      </c>
      <c r="N1870">
        <v>0.74</v>
      </c>
      <c r="O1870">
        <v>1.19</v>
      </c>
      <c r="P1870">
        <v>0.62052036919159803</v>
      </c>
      <c r="Q1870">
        <v>0.59</v>
      </c>
      <c r="R1870">
        <v>0.73</v>
      </c>
      <c r="S1870">
        <v>1.06</v>
      </c>
      <c r="T1870">
        <v>0.830952380952381</v>
      </c>
      <c r="U1870">
        <v>0.26500000000000001</v>
      </c>
      <c r="V1870">
        <v>0.77</v>
      </c>
      <c r="W1870">
        <v>1.2649999999999999</v>
      </c>
      <c r="X1870">
        <v>0.66902439024390203</v>
      </c>
      <c r="Y1870">
        <v>0.28249999999999997</v>
      </c>
      <c r="Z1870">
        <v>0.73</v>
      </c>
      <c r="AA1870">
        <v>1.2975000000000001</v>
      </c>
      <c r="AB1870">
        <v>0.67</v>
      </c>
      <c r="AC1870">
        <v>0.59</v>
      </c>
      <c r="AD1870">
        <v>1.0149999999999999</v>
      </c>
      <c r="AE1870">
        <v>1.34</v>
      </c>
      <c r="AF1870">
        <v>0.93266666666666698</v>
      </c>
      <c r="AG1870">
        <v>0.68</v>
      </c>
      <c r="AH1870">
        <v>1.05</v>
      </c>
      <c r="AI1870">
        <v>1.4</v>
      </c>
      <c r="AJ1870">
        <v>1.3242857142857101</v>
      </c>
      <c r="AK1870">
        <v>0.45</v>
      </c>
      <c r="AL1870">
        <v>0.83</v>
      </c>
      <c r="AM1870">
        <v>1.3</v>
      </c>
      <c r="AN1870">
        <v>0.82280701754385999</v>
      </c>
      <c r="AO1870">
        <v>0.59</v>
      </c>
      <c r="AP1870">
        <v>1.01</v>
      </c>
      <c r="AQ1870">
        <v>1.395</v>
      </c>
      <c r="AR1870">
        <v>1.00268138801262</v>
      </c>
      <c r="AS1870">
        <v>0.16250000000000001</v>
      </c>
      <c r="AT1870">
        <v>0.69499999999999995</v>
      </c>
      <c r="AU1870">
        <v>1.2050000000000001</v>
      </c>
      <c r="AV1870">
        <v>0.48294999999999999</v>
      </c>
      <c r="AW1870">
        <v>0.45</v>
      </c>
      <c r="AX1870">
        <v>0.76500000000000001</v>
      </c>
      <c r="AY1870">
        <v>1.2749999999999999</v>
      </c>
      <c r="AZ1870">
        <v>0.78012987012987001</v>
      </c>
      <c r="BA1870">
        <v>0.23</v>
      </c>
      <c r="BB1870">
        <v>0.84</v>
      </c>
      <c r="BC1870">
        <v>1.2849999999999999</v>
      </c>
      <c r="BD1870">
        <v>0.53734939759036104</v>
      </c>
      <c r="BE1870">
        <v>0.41</v>
      </c>
      <c r="BF1870">
        <v>0.8</v>
      </c>
      <c r="BG1870">
        <v>1.23</v>
      </c>
      <c r="BH1870">
        <v>0.99740740740740697</v>
      </c>
      <c r="BI1870">
        <v>-0.40500000000000003</v>
      </c>
      <c r="BJ1870">
        <v>0.35</v>
      </c>
      <c r="BK1870">
        <v>0.80500000000000005</v>
      </c>
      <c r="BL1870">
        <v>-4.4554455445544698E-3</v>
      </c>
    </row>
    <row r="1871" spans="1:64" x14ac:dyDescent="0.25">
      <c r="A1871" s="15" t="str">
        <f t="shared" si="58"/>
        <v>NIM--40724</v>
      </c>
      <c r="B1871" s="15" t="str">
        <f t="shared" si="59"/>
        <v>NIM</v>
      </c>
      <c r="C1871">
        <v>15</v>
      </c>
      <c r="D1871" s="22">
        <v>40724</v>
      </c>
      <c r="E1871">
        <v>3.7250000000000001</v>
      </c>
      <c r="F1871">
        <v>4.13</v>
      </c>
      <c r="G1871">
        <v>4.4649999999999999</v>
      </c>
      <c r="H1871">
        <v>4.0834666666666699</v>
      </c>
      <c r="I1871">
        <v>3.62</v>
      </c>
      <c r="J1871">
        <v>4.07</v>
      </c>
      <c r="K1871">
        <v>4.42</v>
      </c>
      <c r="L1871">
        <v>4.0479381443299003</v>
      </c>
      <c r="M1871">
        <v>3.49</v>
      </c>
      <c r="N1871">
        <v>3.91</v>
      </c>
      <c r="O1871">
        <v>4.33</v>
      </c>
      <c r="P1871">
        <v>3.9086107574793099</v>
      </c>
      <c r="Q1871">
        <v>3.68</v>
      </c>
      <c r="R1871">
        <v>4.16</v>
      </c>
      <c r="S1871">
        <v>4.32</v>
      </c>
      <c r="T1871">
        <v>4.1638095238095199</v>
      </c>
      <c r="U1871">
        <v>3.63</v>
      </c>
      <c r="V1871">
        <v>4.08</v>
      </c>
      <c r="W1871">
        <v>4.37</v>
      </c>
      <c r="X1871">
        <v>4.0265853658536601</v>
      </c>
      <c r="Y1871">
        <v>3.7749999999999999</v>
      </c>
      <c r="Z1871">
        <v>4.1749999999999998</v>
      </c>
      <c r="AA1871">
        <v>4.5575000000000001</v>
      </c>
      <c r="AB1871">
        <v>4.1929999999999996</v>
      </c>
      <c r="AC1871">
        <v>3.4824999999999999</v>
      </c>
      <c r="AD1871">
        <v>3.9550000000000001</v>
      </c>
      <c r="AE1871">
        <v>4.2975000000000003</v>
      </c>
      <c r="AF1871">
        <v>3.9266666666666699</v>
      </c>
      <c r="AG1871">
        <v>3.54</v>
      </c>
      <c r="AH1871">
        <v>4.01</v>
      </c>
      <c r="AI1871">
        <v>4.58</v>
      </c>
      <c r="AJ1871">
        <v>4.3219480519480502</v>
      </c>
      <c r="AK1871">
        <v>3.75</v>
      </c>
      <c r="AL1871">
        <v>4</v>
      </c>
      <c r="AM1871">
        <v>4.4400000000000004</v>
      </c>
      <c r="AN1871">
        <v>4.10719298245614</v>
      </c>
      <c r="AO1871">
        <v>3.58</v>
      </c>
      <c r="AP1871">
        <v>4.03</v>
      </c>
      <c r="AQ1871">
        <v>4.41</v>
      </c>
      <c r="AR1871">
        <v>4.0296529968454298</v>
      </c>
      <c r="AS1871">
        <v>3.59</v>
      </c>
      <c r="AT1871">
        <v>4.04</v>
      </c>
      <c r="AU1871">
        <v>4.3125</v>
      </c>
      <c r="AV1871">
        <v>4.0079000000000002</v>
      </c>
      <c r="AW1871">
        <v>3.8174999999999999</v>
      </c>
      <c r="AX1871">
        <v>4.1349999999999998</v>
      </c>
      <c r="AY1871">
        <v>4.4800000000000004</v>
      </c>
      <c r="AZ1871">
        <v>4.1403896103896098</v>
      </c>
      <c r="BA1871">
        <v>3.5049999999999999</v>
      </c>
      <c r="BB1871">
        <v>4</v>
      </c>
      <c r="BC1871">
        <v>4.4400000000000004</v>
      </c>
      <c r="BD1871">
        <v>4.0504819277108401</v>
      </c>
      <c r="BE1871">
        <v>3.63</v>
      </c>
      <c r="BF1871">
        <v>4.07</v>
      </c>
      <c r="BG1871">
        <v>4.45</v>
      </c>
      <c r="BH1871">
        <v>4.2770370370370401</v>
      </c>
      <c r="BI1871">
        <v>3.4750000000000001</v>
      </c>
      <c r="BJ1871">
        <v>3.91</v>
      </c>
      <c r="BK1871">
        <v>4.25</v>
      </c>
      <c r="BL1871">
        <v>3.8875247524752501</v>
      </c>
    </row>
    <row r="1872" spans="1:64" x14ac:dyDescent="0.25">
      <c r="A1872" s="15" t="str">
        <f t="shared" si="58"/>
        <v>Provisions / Avg Assets--40724</v>
      </c>
      <c r="B1872" s="15" t="str">
        <f t="shared" si="59"/>
        <v>Provisions / Avg Assets</v>
      </c>
      <c r="C1872">
        <v>16</v>
      </c>
      <c r="D1872" s="22">
        <v>40724</v>
      </c>
      <c r="E1872">
        <v>7.4999999999999997E-2</v>
      </c>
      <c r="F1872">
        <v>0.22</v>
      </c>
      <c r="G1872">
        <v>0.40500000000000003</v>
      </c>
      <c r="H1872">
        <v>0.35666666666666702</v>
      </c>
      <c r="I1872">
        <v>0.03</v>
      </c>
      <c r="J1872">
        <v>0.17</v>
      </c>
      <c r="K1872">
        <v>0.43</v>
      </c>
      <c r="L1872">
        <v>0.31515463917525799</v>
      </c>
      <c r="M1872">
        <v>0.06</v>
      </c>
      <c r="N1872">
        <v>0.22</v>
      </c>
      <c r="O1872">
        <v>0.53</v>
      </c>
      <c r="P1872">
        <v>0.414408020369192</v>
      </c>
      <c r="Q1872">
        <v>0.06</v>
      </c>
      <c r="R1872">
        <v>0.22</v>
      </c>
      <c r="S1872">
        <v>0.31</v>
      </c>
      <c r="T1872">
        <v>0.3</v>
      </c>
      <c r="U1872">
        <v>0.05</v>
      </c>
      <c r="V1872">
        <v>0.21</v>
      </c>
      <c r="W1872">
        <v>0.5</v>
      </c>
      <c r="X1872">
        <v>0.34067750677506797</v>
      </c>
      <c r="Y1872">
        <v>0.1</v>
      </c>
      <c r="Z1872">
        <v>0.23</v>
      </c>
      <c r="AA1872">
        <v>0.60250000000000004</v>
      </c>
      <c r="AB1872">
        <v>0.45828571428571402</v>
      </c>
      <c r="AC1872">
        <v>0</v>
      </c>
      <c r="AD1872">
        <v>0.1</v>
      </c>
      <c r="AE1872">
        <v>0.26</v>
      </c>
      <c r="AF1872">
        <v>0.26888888888888901</v>
      </c>
      <c r="AG1872">
        <v>0</v>
      </c>
      <c r="AH1872">
        <v>0.02</v>
      </c>
      <c r="AI1872">
        <v>0.23</v>
      </c>
      <c r="AJ1872">
        <v>0.23324675324675301</v>
      </c>
      <c r="AK1872">
        <v>7.0000000000000007E-2</v>
      </c>
      <c r="AL1872">
        <v>0.22</v>
      </c>
      <c r="AM1872">
        <v>0.34</v>
      </c>
      <c r="AN1872">
        <v>0.32315789473684198</v>
      </c>
      <c r="AO1872">
        <v>0</v>
      </c>
      <c r="AP1872">
        <v>0.08</v>
      </c>
      <c r="AQ1872">
        <v>0.23</v>
      </c>
      <c r="AR1872">
        <v>0.16110410094637201</v>
      </c>
      <c r="AS1872">
        <v>5.7500000000000002E-2</v>
      </c>
      <c r="AT1872">
        <v>0.22500000000000001</v>
      </c>
      <c r="AU1872">
        <v>0.5625</v>
      </c>
      <c r="AV1872">
        <v>0.41825000000000001</v>
      </c>
      <c r="AW1872">
        <v>0.06</v>
      </c>
      <c r="AX1872">
        <v>0.19500000000000001</v>
      </c>
      <c r="AY1872">
        <v>0.43</v>
      </c>
      <c r="AZ1872">
        <v>0.30116883116883097</v>
      </c>
      <c r="BA1872">
        <v>7.0000000000000007E-2</v>
      </c>
      <c r="BB1872">
        <v>0.23</v>
      </c>
      <c r="BC1872">
        <v>0.435</v>
      </c>
      <c r="BD1872">
        <v>0.44819277108433703</v>
      </c>
      <c r="BE1872">
        <v>0.13</v>
      </c>
      <c r="BF1872">
        <v>0.41</v>
      </c>
      <c r="BG1872">
        <v>0.77</v>
      </c>
      <c r="BH1872">
        <v>0.568271604938272</v>
      </c>
      <c r="BI1872">
        <v>0.22</v>
      </c>
      <c r="BJ1872">
        <v>0.47</v>
      </c>
      <c r="BK1872">
        <v>0.72499999999999998</v>
      </c>
      <c r="BL1872">
        <v>0.67811881188118805</v>
      </c>
    </row>
    <row r="1873" spans="1:64" x14ac:dyDescent="0.25">
      <c r="A1873" s="15" t="str">
        <f t="shared" si="58"/>
        <v>Negative Earners (last 4 qtrs)--40724</v>
      </c>
      <c r="B1873" s="15" t="str">
        <f t="shared" si="59"/>
        <v>Negative Earners (last 4 qtrs)</v>
      </c>
      <c r="C1873">
        <v>17</v>
      </c>
      <c r="D1873" s="22">
        <v>40724</v>
      </c>
      <c r="F1873">
        <v>16</v>
      </c>
      <c r="H1873">
        <v>12</v>
      </c>
      <c r="J1873">
        <v>17.221418234442801</v>
      </c>
      <c r="L1873">
        <v>119</v>
      </c>
      <c r="N1873">
        <v>20.492825951341199</v>
      </c>
      <c r="P1873">
        <v>1314</v>
      </c>
      <c r="R1873">
        <v>4.7619047619047601</v>
      </c>
      <c r="T1873">
        <v>1</v>
      </c>
      <c r="V1873">
        <v>21.866666666666699</v>
      </c>
      <c r="X1873">
        <v>82</v>
      </c>
      <c r="Z1873">
        <v>21.428571428571399</v>
      </c>
      <c r="AB1873">
        <v>15</v>
      </c>
      <c r="AD1873">
        <v>7.7777777777777803</v>
      </c>
      <c r="AF1873">
        <v>7</v>
      </c>
      <c r="AH1873">
        <v>6.4935064935064899</v>
      </c>
      <c r="AI1873"/>
      <c r="AJ1873">
        <v>5</v>
      </c>
      <c r="AK1873"/>
      <c r="AL1873">
        <v>15.789473684210501</v>
      </c>
      <c r="AN1873">
        <v>9</v>
      </c>
      <c r="AP1873">
        <v>7.4303405572755397</v>
      </c>
      <c r="AR1873">
        <v>24</v>
      </c>
      <c r="AT1873">
        <v>31.372549019607799</v>
      </c>
      <c r="AV1873">
        <v>64</v>
      </c>
      <c r="AX1873">
        <v>12.8205128205128</v>
      </c>
      <c r="AZ1873">
        <v>20</v>
      </c>
      <c r="BB1873">
        <v>25.3012048192771</v>
      </c>
      <c r="BD1873">
        <v>21</v>
      </c>
      <c r="BF1873">
        <v>13.580246913580201</v>
      </c>
      <c r="BH1873">
        <v>11</v>
      </c>
      <c r="BJ1873">
        <v>46.601941747572802</v>
      </c>
      <c r="BL1873">
        <v>48</v>
      </c>
    </row>
    <row r="1874" spans="1:64" x14ac:dyDescent="0.25">
      <c r="A1874" s="15" t="str">
        <f t="shared" si="58"/>
        <v>Noncore Funding / Liab--40724</v>
      </c>
      <c r="B1874" s="15" t="str">
        <f t="shared" si="59"/>
        <v>Noncore Funding / Liab</v>
      </c>
      <c r="C1874">
        <v>18</v>
      </c>
      <c r="D1874" s="22">
        <v>40724</v>
      </c>
      <c r="E1874">
        <v>14.811240673820301</v>
      </c>
      <c r="F1874">
        <v>19.960492898128098</v>
      </c>
      <c r="G1874">
        <v>24.817347837981501</v>
      </c>
      <c r="H1874">
        <v>20.5094069044614</v>
      </c>
      <c r="I1874">
        <v>12.853873620785899</v>
      </c>
      <c r="J1874">
        <v>18.566249804866999</v>
      </c>
      <c r="K1874">
        <v>26.353322943172099</v>
      </c>
      <c r="L1874">
        <v>20.8658213803579</v>
      </c>
      <c r="M1874">
        <v>15.927621084302301</v>
      </c>
      <c r="N1874">
        <v>23.180879614261499</v>
      </c>
      <c r="O1874">
        <v>32.753354711479297</v>
      </c>
      <c r="P1874">
        <v>25.755930550819802</v>
      </c>
      <c r="Q1874">
        <v>18.423722016465799</v>
      </c>
      <c r="R1874">
        <v>21.712740716216999</v>
      </c>
      <c r="S1874">
        <v>25.435661764705898</v>
      </c>
      <c r="T1874">
        <v>23.303695575644699</v>
      </c>
      <c r="U1874">
        <v>11.894829012140899</v>
      </c>
      <c r="V1874">
        <v>17.228680078214001</v>
      </c>
      <c r="W1874">
        <v>24.998110739061801</v>
      </c>
      <c r="X1874">
        <v>19.8748331971303</v>
      </c>
      <c r="Y1874">
        <v>15.048943527632799</v>
      </c>
      <c r="Z1874">
        <v>21.4753581368346</v>
      </c>
      <c r="AA1874">
        <v>29.7341054796915</v>
      </c>
      <c r="AB1874">
        <v>23.420373357694501</v>
      </c>
      <c r="AC1874">
        <v>11.5932721346202</v>
      </c>
      <c r="AD1874">
        <v>16.6117097179777</v>
      </c>
      <c r="AE1874">
        <v>22.680653423878098</v>
      </c>
      <c r="AF1874">
        <v>19.332116519779898</v>
      </c>
      <c r="AG1874">
        <v>15.4485429013468</v>
      </c>
      <c r="AH1874">
        <v>21.167048054919899</v>
      </c>
      <c r="AI1874">
        <v>29.018418723113498</v>
      </c>
      <c r="AJ1874">
        <v>25.086379408921601</v>
      </c>
      <c r="AK1874">
        <v>13.351052322526799</v>
      </c>
      <c r="AL1874">
        <v>21.301753215463901</v>
      </c>
      <c r="AM1874">
        <v>31.204356664240699</v>
      </c>
      <c r="AN1874">
        <v>23.4165523598943</v>
      </c>
      <c r="AO1874">
        <v>11.518282719758</v>
      </c>
      <c r="AP1874">
        <v>17.366412213740499</v>
      </c>
      <c r="AQ1874">
        <v>23.442879916566898</v>
      </c>
      <c r="AR1874">
        <v>18.7585749581404</v>
      </c>
      <c r="AS1874">
        <v>13.7894971582437</v>
      </c>
      <c r="AT1874">
        <v>20.910699210798999</v>
      </c>
      <c r="AU1874">
        <v>29.510535240507899</v>
      </c>
      <c r="AV1874">
        <v>22.902182243491001</v>
      </c>
      <c r="AW1874">
        <v>11.642751966513201</v>
      </c>
      <c r="AX1874">
        <v>16.3026957823635</v>
      </c>
      <c r="AY1874">
        <v>22.770813376009102</v>
      </c>
      <c r="AZ1874">
        <v>18.3481930502954</v>
      </c>
      <c r="BA1874">
        <v>14.109119941650199</v>
      </c>
      <c r="BB1874">
        <v>20.227020357803799</v>
      </c>
      <c r="BC1874">
        <v>28.401891123333201</v>
      </c>
      <c r="BD1874">
        <v>22.647598960371599</v>
      </c>
      <c r="BE1874">
        <v>13.678229157832201</v>
      </c>
      <c r="BF1874">
        <v>18.877964895041099</v>
      </c>
      <c r="BG1874">
        <v>30.194277516377898</v>
      </c>
      <c r="BH1874">
        <v>25.821752167383501</v>
      </c>
      <c r="BI1874">
        <v>13.6708146041676</v>
      </c>
      <c r="BJ1874">
        <v>20.5811920529801</v>
      </c>
      <c r="BK1874">
        <v>30.308397215852899</v>
      </c>
      <c r="BL1874">
        <v>22.987396108709401</v>
      </c>
    </row>
    <row r="1875" spans="1:64" x14ac:dyDescent="0.25">
      <c r="A1875" s="15" t="str">
        <f t="shared" si="58"/>
        <v>Brokered Dep / Liab--40724</v>
      </c>
      <c r="B1875" s="15" t="str">
        <f t="shared" si="59"/>
        <v>Brokered Dep / Liab</v>
      </c>
      <c r="C1875">
        <v>19</v>
      </c>
      <c r="D1875" s="22">
        <v>40724</v>
      </c>
      <c r="E1875">
        <v>0</v>
      </c>
      <c r="F1875">
        <v>0</v>
      </c>
      <c r="G1875">
        <v>2.8938313370236202</v>
      </c>
      <c r="H1875">
        <v>2.08517388836635</v>
      </c>
      <c r="I1875">
        <v>0</v>
      </c>
      <c r="J1875">
        <v>0</v>
      </c>
      <c r="K1875">
        <v>3.3169491595025402</v>
      </c>
      <c r="L1875">
        <v>2.4978788405980001</v>
      </c>
      <c r="M1875">
        <v>0</v>
      </c>
      <c r="N1875">
        <v>0</v>
      </c>
      <c r="O1875">
        <v>3.0591423984425301</v>
      </c>
      <c r="P1875">
        <v>2.5881359588697901</v>
      </c>
      <c r="Q1875">
        <v>0</v>
      </c>
      <c r="R1875">
        <v>0</v>
      </c>
      <c r="S1875">
        <v>2.4718917725225902</v>
      </c>
      <c r="T1875">
        <v>2.2641818251110699</v>
      </c>
      <c r="U1875">
        <v>0</v>
      </c>
      <c r="V1875">
        <v>0</v>
      </c>
      <c r="W1875">
        <v>3.15131350787868</v>
      </c>
      <c r="X1875">
        <v>2.4910287285527</v>
      </c>
      <c r="Y1875">
        <v>0</v>
      </c>
      <c r="Z1875">
        <v>0</v>
      </c>
      <c r="AA1875">
        <v>3.41292683168319</v>
      </c>
      <c r="AB1875">
        <v>2.3547587259580598</v>
      </c>
      <c r="AC1875">
        <v>0</v>
      </c>
      <c r="AD1875">
        <v>0</v>
      </c>
      <c r="AE1875">
        <v>1.5841333145220799</v>
      </c>
      <c r="AF1875">
        <v>1.69861951578744</v>
      </c>
      <c r="AG1875">
        <v>0</v>
      </c>
      <c r="AH1875">
        <v>0</v>
      </c>
      <c r="AI1875">
        <v>2.1109973080025699</v>
      </c>
      <c r="AJ1875">
        <v>2.5891580304424902</v>
      </c>
      <c r="AK1875">
        <v>0</v>
      </c>
      <c r="AL1875">
        <v>1.44512884061669</v>
      </c>
      <c r="AM1875">
        <v>7.9736745503172699</v>
      </c>
      <c r="AN1875">
        <v>4.9866362337820602</v>
      </c>
      <c r="AO1875">
        <v>0</v>
      </c>
      <c r="AP1875">
        <v>0</v>
      </c>
      <c r="AQ1875">
        <v>2.1357455675815298</v>
      </c>
      <c r="AR1875">
        <v>1.8100966737976201</v>
      </c>
      <c r="AS1875">
        <v>0</v>
      </c>
      <c r="AT1875">
        <v>0</v>
      </c>
      <c r="AU1875">
        <v>4.7637616285170399</v>
      </c>
      <c r="AV1875">
        <v>3.1181841761286</v>
      </c>
      <c r="AW1875">
        <v>0</v>
      </c>
      <c r="AX1875">
        <v>0</v>
      </c>
      <c r="AY1875">
        <v>0.51226633036162394</v>
      </c>
      <c r="AZ1875">
        <v>1.80295501842197</v>
      </c>
      <c r="BA1875">
        <v>0</v>
      </c>
      <c r="BB1875">
        <v>0</v>
      </c>
      <c r="BC1875">
        <v>4.5392648619204596</v>
      </c>
      <c r="BD1875">
        <v>2.8296051372915398</v>
      </c>
      <c r="BE1875">
        <v>0</v>
      </c>
      <c r="BF1875">
        <v>0.49604016132390499</v>
      </c>
      <c r="BG1875">
        <v>3.9314594763254398</v>
      </c>
      <c r="BH1875">
        <v>3.7960372936553002</v>
      </c>
      <c r="BI1875">
        <v>0</v>
      </c>
      <c r="BJ1875">
        <v>1.16616715840049</v>
      </c>
      <c r="BK1875">
        <v>5.3412689088132099</v>
      </c>
      <c r="BL1875">
        <v>3.3041575446117499</v>
      </c>
    </row>
    <row r="1876" spans="1:64" x14ac:dyDescent="0.25">
      <c r="A1876" s="15" t="str">
        <f t="shared" si="58"/>
        <v>Liquid Assets / Assets--40724</v>
      </c>
      <c r="B1876" s="15" t="str">
        <f t="shared" si="59"/>
        <v>Liquid Assets / Assets</v>
      </c>
      <c r="C1876">
        <v>20</v>
      </c>
      <c r="D1876" s="22">
        <v>40724</v>
      </c>
      <c r="E1876">
        <v>16.332404883476499</v>
      </c>
      <c r="F1876">
        <v>22.942964238679</v>
      </c>
      <c r="G1876">
        <v>30.496061627498701</v>
      </c>
      <c r="H1876">
        <v>24.282502009538401</v>
      </c>
      <c r="I1876">
        <v>13.589711473451899</v>
      </c>
      <c r="J1876">
        <v>20.907204672387099</v>
      </c>
      <c r="K1876">
        <v>31.104929560268499</v>
      </c>
      <c r="L1876">
        <v>23.404920655726698</v>
      </c>
      <c r="M1876">
        <v>13.404959352780301</v>
      </c>
      <c r="N1876">
        <v>20.136823378387898</v>
      </c>
      <c r="O1876">
        <v>30.2537325265519</v>
      </c>
      <c r="P1876">
        <v>22.680007833069201</v>
      </c>
      <c r="Q1876">
        <v>23.092311677844599</v>
      </c>
      <c r="R1876">
        <v>32.245159714163599</v>
      </c>
      <c r="S1876">
        <v>37.025363492577704</v>
      </c>
      <c r="T1876">
        <v>31.410005483475398</v>
      </c>
      <c r="U1876">
        <v>14.0128059733086</v>
      </c>
      <c r="V1876">
        <v>20.957181142648299</v>
      </c>
      <c r="W1876">
        <v>30.396693793943701</v>
      </c>
      <c r="X1876">
        <v>23.391718566618302</v>
      </c>
      <c r="Y1876">
        <v>15.7420029418611</v>
      </c>
      <c r="Z1876">
        <v>22.732743380600699</v>
      </c>
      <c r="AA1876">
        <v>31.4620551917561</v>
      </c>
      <c r="AB1876">
        <v>24.755765530865901</v>
      </c>
      <c r="AC1876">
        <v>11.752992224717801</v>
      </c>
      <c r="AD1876">
        <v>17.9476831519735</v>
      </c>
      <c r="AE1876">
        <v>28.835714925734599</v>
      </c>
      <c r="AF1876">
        <v>21.1736140384739</v>
      </c>
      <c r="AG1876">
        <v>12.5350479297747</v>
      </c>
      <c r="AH1876">
        <v>22.374887378163599</v>
      </c>
      <c r="AI1876">
        <v>33.85050011453</v>
      </c>
      <c r="AJ1876">
        <v>26.219387477680201</v>
      </c>
      <c r="AK1876">
        <v>12.902952837568099</v>
      </c>
      <c r="AL1876">
        <v>17.634206631547301</v>
      </c>
      <c r="AM1876">
        <v>27.429442204514402</v>
      </c>
      <c r="AN1876">
        <v>20.246961085645498</v>
      </c>
      <c r="AO1876">
        <v>14.8138041830381</v>
      </c>
      <c r="AP1876">
        <v>22.264493642923799</v>
      </c>
      <c r="AQ1876">
        <v>32.568529904006503</v>
      </c>
      <c r="AR1876">
        <v>25.243370964541999</v>
      </c>
      <c r="AS1876">
        <v>12.657607087119301</v>
      </c>
      <c r="AT1876">
        <v>17.931201314624801</v>
      </c>
      <c r="AU1876">
        <v>25.526896626723602</v>
      </c>
      <c r="AV1876">
        <v>20.1414775010436</v>
      </c>
      <c r="AW1876">
        <v>14.993662866489</v>
      </c>
      <c r="AX1876">
        <v>23.563902657405698</v>
      </c>
      <c r="AY1876">
        <v>34.371750081343102</v>
      </c>
      <c r="AZ1876">
        <v>24.8891717605275</v>
      </c>
      <c r="BA1876">
        <v>12.1026599390624</v>
      </c>
      <c r="BB1876">
        <v>17.720015884466701</v>
      </c>
      <c r="BC1876">
        <v>29.593140994073</v>
      </c>
      <c r="BD1876">
        <v>22.040277244132199</v>
      </c>
      <c r="BE1876">
        <v>14.545230617648899</v>
      </c>
      <c r="BF1876">
        <v>22.0724380614522</v>
      </c>
      <c r="BG1876">
        <v>30.662508165199199</v>
      </c>
      <c r="BH1876">
        <v>23.724033143292601</v>
      </c>
      <c r="BI1876">
        <v>12.9840671215476</v>
      </c>
      <c r="BJ1876">
        <v>18.376405871299799</v>
      </c>
      <c r="BK1876">
        <v>27.674511616303899</v>
      </c>
      <c r="BL1876">
        <v>21.090279804419101</v>
      </c>
    </row>
    <row r="1877" spans="1:64" x14ac:dyDescent="0.25">
      <c r="A1877" s="15" t="str">
        <f t="shared" si="58"/>
        <v>Net Loan Growth (last 4 qtrs)--40724</v>
      </c>
      <c r="B1877" s="15" t="str">
        <f t="shared" si="59"/>
        <v>Net Loan Growth (last 4 qtrs)</v>
      </c>
      <c r="C1877">
        <v>21</v>
      </c>
      <c r="D1877" s="22">
        <v>40724</v>
      </c>
      <c r="E1877">
        <v>-9.1449999999999996</v>
      </c>
      <c r="F1877">
        <v>-5.78</v>
      </c>
      <c r="G1877">
        <v>-0.21</v>
      </c>
      <c r="H1877">
        <v>-4.9116</v>
      </c>
      <c r="I1877">
        <v>-8.7349999999999994</v>
      </c>
      <c r="J1877">
        <v>-3.82</v>
      </c>
      <c r="K1877">
        <v>2.0099999999999998</v>
      </c>
      <c r="L1877">
        <v>-3.2132695139911598</v>
      </c>
      <c r="M1877">
        <v>-8.2125000000000004</v>
      </c>
      <c r="N1877">
        <v>-1.9350000000000001</v>
      </c>
      <c r="O1877">
        <v>4.07</v>
      </c>
      <c r="P1877">
        <v>-0.88903556552387097</v>
      </c>
      <c r="Q1877">
        <v>-5.15</v>
      </c>
      <c r="R1877">
        <v>-2.92</v>
      </c>
      <c r="S1877">
        <v>-0.25</v>
      </c>
      <c r="T1877">
        <v>-2.8495238095238098</v>
      </c>
      <c r="U1877">
        <v>-9.9250000000000007</v>
      </c>
      <c r="V1877">
        <v>-4.71</v>
      </c>
      <c r="W1877">
        <v>0.63500000000000001</v>
      </c>
      <c r="X1877">
        <v>-4.0837940379403799</v>
      </c>
      <c r="Y1877">
        <v>-11.25</v>
      </c>
      <c r="Z1877">
        <v>-5.19</v>
      </c>
      <c r="AA1877">
        <v>1.5725</v>
      </c>
      <c r="AB1877">
        <v>-4.4904285714285699</v>
      </c>
      <c r="AC1877">
        <v>-6.1974999999999998</v>
      </c>
      <c r="AD1877">
        <v>0.04</v>
      </c>
      <c r="AE1877">
        <v>5.9974999999999996</v>
      </c>
      <c r="AF1877">
        <v>-0.38177777777777799</v>
      </c>
      <c r="AG1877">
        <v>-6.75</v>
      </c>
      <c r="AH1877">
        <v>-0.75</v>
      </c>
      <c r="AI1877">
        <v>3.42</v>
      </c>
      <c r="AJ1877">
        <v>-0.56571428571428595</v>
      </c>
      <c r="AK1877">
        <v>-7.59</v>
      </c>
      <c r="AL1877">
        <v>-3.23</v>
      </c>
      <c r="AM1877">
        <v>2.67</v>
      </c>
      <c r="AN1877">
        <v>-1.80122807017544</v>
      </c>
      <c r="AO1877">
        <v>-6.49</v>
      </c>
      <c r="AP1877">
        <v>-1.69</v>
      </c>
      <c r="AQ1877">
        <v>3.4449999999999998</v>
      </c>
      <c r="AR1877">
        <v>-1.31350157728707</v>
      </c>
      <c r="AS1877">
        <v>-11.2425</v>
      </c>
      <c r="AT1877">
        <v>-5.125</v>
      </c>
      <c r="AU1877">
        <v>3.4424999999999999</v>
      </c>
      <c r="AV1877">
        <v>-3.8094999999999999</v>
      </c>
      <c r="AW1877">
        <v>-8.27</v>
      </c>
      <c r="AX1877">
        <v>-3.5449999999999999</v>
      </c>
      <c r="AY1877">
        <v>0.14000000000000001</v>
      </c>
      <c r="AZ1877">
        <v>-3.4101298701298699</v>
      </c>
      <c r="BA1877">
        <v>-8.5549999999999997</v>
      </c>
      <c r="BB1877">
        <v>-2.37</v>
      </c>
      <c r="BC1877">
        <v>4.3150000000000004</v>
      </c>
      <c r="BD1877">
        <v>-0.94650602409638596</v>
      </c>
      <c r="BE1877">
        <v>-9.9600000000000009</v>
      </c>
      <c r="BF1877">
        <v>-6.41</v>
      </c>
      <c r="BG1877">
        <v>-7.0000000000000007E-2</v>
      </c>
      <c r="BH1877">
        <v>-3.98555555555556</v>
      </c>
      <c r="BI1877">
        <v>-14.11</v>
      </c>
      <c r="BJ1877">
        <v>-8.1999999999999993</v>
      </c>
      <c r="BK1877">
        <v>-0.89500000000000002</v>
      </c>
      <c r="BL1877">
        <v>-7.9194059405940598</v>
      </c>
    </row>
    <row r="1878" spans="1:64" x14ac:dyDescent="0.25">
      <c r="A1878" s="15" t="str">
        <f t="shared" si="58"/>
        <v>Banks w/ Loan Growth (last 4 qtrs)--40724</v>
      </c>
      <c r="B1878" s="15" t="str">
        <f t="shared" si="59"/>
        <v>Banks w/ Loan Growth (last 4 qtrs)</v>
      </c>
      <c r="C1878">
        <v>22</v>
      </c>
      <c r="D1878" s="22">
        <v>40724</v>
      </c>
      <c r="F1878">
        <v>24</v>
      </c>
      <c r="J1878">
        <v>32.561505065123001</v>
      </c>
      <c r="N1878">
        <v>40.470991890205902</v>
      </c>
      <c r="R1878">
        <v>23.8095238095238</v>
      </c>
      <c r="V1878">
        <v>27.733333333333299</v>
      </c>
      <c r="Z1878">
        <v>31.428571428571399</v>
      </c>
      <c r="AD1878">
        <v>50</v>
      </c>
      <c r="AH1878">
        <v>38.961038961039002</v>
      </c>
      <c r="AI1878"/>
      <c r="AK1878"/>
      <c r="AL1878">
        <v>33.3333333333333</v>
      </c>
      <c r="AP1878">
        <v>40.866873065015497</v>
      </c>
      <c r="AT1878">
        <v>33.823529411764703</v>
      </c>
      <c r="AX1878">
        <v>25.6410256410256</v>
      </c>
      <c r="BB1878">
        <v>39.759036144578303</v>
      </c>
      <c r="BF1878">
        <v>24.6913580246914</v>
      </c>
      <c r="BJ1878">
        <v>19.417475728155299</v>
      </c>
    </row>
    <row r="1879" spans="1:64" x14ac:dyDescent="0.25">
      <c r="A1879" s="15" t="str">
        <f t="shared" si="58"/>
        <v>Equity / Assets--40816</v>
      </c>
      <c r="B1879" s="15" t="str">
        <f t="shared" si="59"/>
        <v>Equity / Assets</v>
      </c>
      <c r="C1879">
        <v>1</v>
      </c>
      <c r="D1879" s="22">
        <v>40816</v>
      </c>
      <c r="E1879">
        <v>9.5110808895223595</v>
      </c>
      <c r="F1879">
        <v>10.656026388664801</v>
      </c>
      <c r="G1879">
        <v>11.941822842019301</v>
      </c>
      <c r="H1879">
        <v>10.9622970829015</v>
      </c>
      <c r="I1879">
        <v>9.0075600179613708</v>
      </c>
      <c r="J1879">
        <v>10.3333234702332</v>
      </c>
      <c r="K1879">
        <v>12.159763154096099</v>
      </c>
      <c r="L1879">
        <v>10.815200827745601</v>
      </c>
      <c r="M1879">
        <v>9.1501715031664492</v>
      </c>
      <c r="N1879">
        <v>10.4409427966102</v>
      </c>
      <c r="O1879">
        <v>12.3843466819417</v>
      </c>
      <c r="P1879">
        <v>11.0141675393751</v>
      </c>
      <c r="Q1879">
        <v>9.8786095100187108</v>
      </c>
      <c r="R1879">
        <v>10.9395189538414</v>
      </c>
      <c r="S1879">
        <v>12.3770214493538</v>
      </c>
      <c r="T1879">
        <v>11.6062967938188</v>
      </c>
      <c r="U1879">
        <v>8.8247358269679399</v>
      </c>
      <c r="V1879">
        <v>10.2188591275061</v>
      </c>
      <c r="W1879">
        <v>12.198451506525601</v>
      </c>
      <c r="X1879">
        <v>10.584887022398201</v>
      </c>
      <c r="Y1879">
        <v>9.4729634416482096</v>
      </c>
      <c r="Z1879">
        <v>10.682439984814801</v>
      </c>
      <c r="AA1879">
        <v>12.085153744308201</v>
      </c>
      <c r="AB1879">
        <v>11.194879817541</v>
      </c>
      <c r="AC1879">
        <v>8.6605595940553002</v>
      </c>
      <c r="AD1879">
        <v>9.6891104396479104</v>
      </c>
      <c r="AE1879">
        <v>10.649073645267499</v>
      </c>
      <c r="AF1879">
        <v>9.8572160505955804</v>
      </c>
      <c r="AG1879">
        <v>9.9951445603656293</v>
      </c>
      <c r="AH1879">
        <v>11.1884692566829</v>
      </c>
      <c r="AI1879">
        <v>13.1519158897775</v>
      </c>
      <c r="AJ1879">
        <v>12.494510042300201</v>
      </c>
      <c r="AK1879">
        <v>9.2976306459226805</v>
      </c>
      <c r="AL1879">
        <v>10.5734861227923</v>
      </c>
      <c r="AM1879">
        <v>13.154580092578</v>
      </c>
      <c r="AN1879">
        <v>11.7663238485965</v>
      </c>
      <c r="AO1879">
        <v>9.0576249381441301</v>
      </c>
      <c r="AP1879">
        <v>10.3993569949739</v>
      </c>
      <c r="AQ1879">
        <v>12.1655859416251</v>
      </c>
      <c r="AR1879">
        <v>10.8740407547513</v>
      </c>
      <c r="AS1879">
        <v>8.4482379647738401</v>
      </c>
      <c r="AT1879">
        <v>9.4684103135033304</v>
      </c>
      <c r="AU1879">
        <v>11.4427882892887</v>
      </c>
      <c r="AV1879">
        <v>9.9386905958576506</v>
      </c>
      <c r="AW1879">
        <v>9.2126014481299894</v>
      </c>
      <c r="AX1879">
        <v>10.5598332084276</v>
      </c>
      <c r="AY1879">
        <v>12.910730190716301</v>
      </c>
      <c r="AZ1879">
        <v>11.1961202944105</v>
      </c>
      <c r="BA1879">
        <v>9.0228284070764406</v>
      </c>
      <c r="BB1879">
        <v>10.4654993678233</v>
      </c>
      <c r="BC1879">
        <v>12.547352859650699</v>
      </c>
      <c r="BD1879">
        <v>11.497335557299801</v>
      </c>
      <c r="BE1879">
        <v>9.7625183680077701</v>
      </c>
      <c r="BF1879">
        <v>11.1175485901363</v>
      </c>
      <c r="BG1879">
        <v>12.330663307415</v>
      </c>
      <c r="BH1879">
        <v>12.224941826298</v>
      </c>
      <c r="BI1879">
        <v>8.0614733710621405</v>
      </c>
      <c r="BJ1879">
        <v>9.4080387395003999</v>
      </c>
      <c r="BK1879">
        <v>11.697342028673701</v>
      </c>
      <c r="BL1879">
        <v>9.8721449683843598</v>
      </c>
    </row>
    <row r="1880" spans="1:64" x14ac:dyDescent="0.25">
      <c r="A1880" s="15" t="str">
        <f t="shared" si="58"/>
        <v>Total Risk Based Capital Ratio--40816</v>
      </c>
      <c r="B1880" s="15" t="str">
        <f t="shared" si="59"/>
        <v>Total Risk Based Capital Ratio</v>
      </c>
      <c r="C1880">
        <v>2</v>
      </c>
      <c r="D1880" s="22">
        <v>40816</v>
      </c>
      <c r="E1880">
        <v>14.244999999999999</v>
      </c>
      <c r="F1880">
        <v>16.245000000000001</v>
      </c>
      <c r="G1880">
        <v>18.522500000000001</v>
      </c>
      <c r="H1880">
        <v>17.103513513513501</v>
      </c>
      <c r="I1880">
        <v>12.87</v>
      </c>
      <c r="J1880">
        <v>15.31</v>
      </c>
      <c r="K1880">
        <v>18.600000000000001</v>
      </c>
      <c r="L1880">
        <v>16.6102666666667</v>
      </c>
      <c r="M1880">
        <v>13.5</v>
      </c>
      <c r="N1880">
        <v>15.79</v>
      </c>
      <c r="O1880">
        <v>19.635000000000002</v>
      </c>
      <c r="P1880">
        <v>17.557530923694799</v>
      </c>
      <c r="Q1880">
        <v>14.79</v>
      </c>
      <c r="R1880">
        <v>18.21</v>
      </c>
      <c r="S1880">
        <v>20.14</v>
      </c>
      <c r="T1880">
        <v>19.247142857142901</v>
      </c>
      <c r="U1880">
        <v>12.6625</v>
      </c>
      <c r="V1880">
        <v>14.984999999999999</v>
      </c>
      <c r="W1880">
        <v>18.532499999999999</v>
      </c>
      <c r="X1880">
        <v>16.228606557376999</v>
      </c>
      <c r="Y1880">
        <v>14.5525</v>
      </c>
      <c r="Z1880">
        <v>16.5</v>
      </c>
      <c r="AA1880">
        <v>18.664999999999999</v>
      </c>
      <c r="AB1880">
        <v>17.205285714285701</v>
      </c>
      <c r="AC1880">
        <v>12.35</v>
      </c>
      <c r="AD1880">
        <v>13.72</v>
      </c>
      <c r="AE1880">
        <v>16.074999999999999</v>
      </c>
      <c r="AF1880">
        <v>14.8928888888889</v>
      </c>
      <c r="AG1880">
        <v>13.82</v>
      </c>
      <c r="AH1880">
        <v>16.95</v>
      </c>
      <c r="AI1880">
        <v>21.265000000000001</v>
      </c>
      <c r="AJ1880">
        <v>19.5142105263158</v>
      </c>
      <c r="AK1880">
        <v>13.82</v>
      </c>
      <c r="AL1880">
        <v>15.7</v>
      </c>
      <c r="AM1880">
        <v>19.29</v>
      </c>
      <c r="AN1880">
        <v>17.841052631578901</v>
      </c>
      <c r="AO1880">
        <v>13.022500000000001</v>
      </c>
      <c r="AP1880">
        <v>15.335000000000001</v>
      </c>
      <c r="AQ1880">
        <v>18.585000000000001</v>
      </c>
      <c r="AR1880">
        <v>16.85321875</v>
      </c>
      <c r="AS1880">
        <v>11.7875</v>
      </c>
      <c r="AT1880">
        <v>13.34</v>
      </c>
      <c r="AU1880">
        <v>16.635000000000002</v>
      </c>
      <c r="AV1880">
        <v>14.520463917525801</v>
      </c>
      <c r="AW1880">
        <v>14.1225</v>
      </c>
      <c r="AX1880">
        <v>16.88</v>
      </c>
      <c r="AY1880">
        <v>20.0825</v>
      </c>
      <c r="AZ1880">
        <v>18.0205625</v>
      </c>
      <c r="BA1880">
        <v>13.63</v>
      </c>
      <c r="BB1880">
        <v>15.48</v>
      </c>
      <c r="BC1880">
        <v>18.84</v>
      </c>
      <c r="BD1880">
        <v>17.730958904109599</v>
      </c>
      <c r="BE1880">
        <v>14.404999999999999</v>
      </c>
      <c r="BF1880">
        <v>16.34</v>
      </c>
      <c r="BG1880">
        <v>19.95</v>
      </c>
      <c r="BH1880">
        <v>18.677976190476201</v>
      </c>
      <c r="BI1880">
        <v>11.685</v>
      </c>
      <c r="BJ1880">
        <v>14.01</v>
      </c>
      <c r="BK1880">
        <v>17.66</v>
      </c>
      <c r="BL1880">
        <v>15.0227</v>
      </c>
    </row>
    <row r="1881" spans="1:64" x14ac:dyDescent="0.25">
      <c r="A1881" s="15" t="str">
        <f t="shared" si="58"/>
        <v>Tier 1 Leverage Ratio--40816</v>
      </c>
      <c r="B1881" s="15" t="str">
        <f t="shared" si="59"/>
        <v>Tier 1 Leverage Ratio</v>
      </c>
      <c r="C1881">
        <v>3</v>
      </c>
      <c r="D1881" s="22">
        <v>40816</v>
      </c>
      <c r="E1881">
        <v>9.1724999999999994</v>
      </c>
      <c r="F1881">
        <v>9.64</v>
      </c>
      <c r="G1881">
        <v>11.1275</v>
      </c>
      <c r="H1881">
        <v>10.285270270270299</v>
      </c>
      <c r="I1881">
        <v>8.5150000000000006</v>
      </c>
      <c r="J1881">
        <v>9.57</v>
      </c>
      <c r="K1881">
        <v>11.445</v>
      </c>
      <c r="L1881">
        <v>10.1157037037037</v>
      </c>
      <c r="M1881">
        <v>8.57</v>
      </c>
      <c r="N1881">
        <v>9.7200000000000006</v>
      </c>
      <c r="O1881">
        <v>11.53</v>
      </c>
      <c r="P1881">
        <v>10.3069815261044</v>
      </c>
      <c r="Q1881">
        <v>9.2100000000000009</v>
      </c>
      <c r="R1881">
        <v>10.53</v>
      </c>
      <c r="S1881">
        <v>12.04</v>
      </c>
      <c r="T1881">
        <v>11.1214285714286</v>
      </c>
      <c r="U1881">
        <v>8.26</v>
      </c>
      <c r="V1881">
        <v>9.3949999999999996</v>
      </c>
      <c r="W1881">
        <v>11.455</v>
      </c>
      <c r="X1881">
        <v>9.8604098360655694</v>
      </c>
      <c r="Y1881">
        <v>9.1724999999999994</v>
      </c>
      <c r="Z1881">
        <v>9.9049999999999994</v>
      </c>
      <c r="AA1881">
        <v>11.45</v>
      </c>
      <c r="AB1881">
        <v>10.655428571428599</v>
      </c>
      <c r="AC1881">
        <v>8.2074999999999996</v>
      </c>
      <c r="AD1881">
        <v>8.9049999999999994</v>
      </c>
      <c r="AE1881">
        <v>9.89</v>
      </c>
      <c r="AF1881">
        <v>9.2348888888888894</v>
      </c>
      <c r="AG1881">
        <v>9.4499999999999993</v>
      </c>
      <c r="AH1881">
        <v>10.42</v>
      </c>
      <c r="AI1881">
        <v>12.217499999999999</v>
      </c>
      <c r="AJ1881">
        <v>11.7782894736842</v>
      </c>
      <c r="AK1881">
        <v>8.6999999999999993</v>
      </c>
      <c r="AL1881">
        <v>9.7799999999999994</v>
      </c>
      <c r="AM1881">
        <v>12.3</v>
      </c>
      <c r="AN1881">
        <v>10.979649122807</v>
      </c>
      <c r="AO1881">
        <v>8.5850000000000009</v>
      </c>
      <c r="AP1881">
        <v>9.7100000000000009</v>
      </c>
      <c r="AQ1881">
        <v>11.4125</v>
      </c>
      <c r="AR1881">
        <v>10.2064375</v>
      </c>
      <c r="AS1881">
        <v>7.9775</v>
      </c>
      <c r="AT1881">
        <v>8.8949999999999996</v>
      </c>
      <c r="AU1881">
        <v>10.217499999999999</v>
      </c>
      <c r="AV1881">
        <v>9.2749484536082498</v>
      </c>
      <c r="AW1881">
        <v>8.66</v>
      </c>
      <c r="AX1881">
        <v>9.9550000000000001</v>
      </c>
      <c r="AY1881">
        <v>11.9175</v>
      </c>
      <c r="AZ1881">
        <v>10.3995625</v>
      </c>
      <c r="BA1881">
        <v>8.61</v>
      </c>
      <c r="BB1881">
        <v>10.029999999999999</v>
      </c>
      <c r="BC1881">
        <v>12.27</v>
      </c>
      <c r="BD1881">
        <v>11.1002739726027</v>
      </c>
      <c r="BE1881">
        <v>9.1125000000000007</v>
      </c>
      <c r="BF1881">
        <v>9.875</v>
      </c>
      <c r="BG1881">
        <v>11.9375</v>
      </c>
      <c r="BH1881">
        <v>11.5391666666667</v>
      </c>
      <c r="BI1881">
        <v>7.6025</v>
      </c>
      <c r="BJ1881">
        <v>8.99</v>
      </c>
      <c r="BK1881">
        <v>11.16</v>
      </c>
      <c r="BL1881">
        <v>9.2315000000000005</v>
      </c>
    </row>
    <row r="1882" spans="1:64" x14ac:dyDescent="0.25">
      <c r="A1882" s="15" t="str">
        <f t="shared" si="58"/>
        <v>ALLL / Nonaccrual Loans--40816</v>
      </c>
      <c r="B1882" s="15" t="str">
        <f t="shared" si="59"/>
        <v>ALLL / Nonaccrual Loans</v>
      </c>
      <c r="C1882">
        <v>4</v>
      </c>
      <c r="D1882" s="22">
        <v>40816</v>
      </c>
      <c r="E1882">
        <v>69.779391669302001</v>
      </c>
      <c r="F1882">
        <v>107.95899509039999</v>
      </c>
      <c r="G1882">
        <v>170.934157028382</v>
      </c>
      <c r="H1882">
        <v>166.21198558476499</v>
      </c>
      <c r="I1882">
        <v>58.742543177658902</v>
      </c>
      <c r="J1882">
        <v>104.59599703484101</v>
      </c>
      <c r="K1882">
        <v>222.39284305789101</v>
      </c>
      <c r="L1882">
        <v>289.23194047439802</v>
      </c>
      <c r="M1882">
        <v>54.513694375243702</v>
      </c>
      <c r="N1882">
        <v>99.794450154162405</v>
      </c>
      <c r="O1882">
        <v>225.84291152282401</v>
      </c>
      <c r="P1882">
        <v>292.38165527710299</v>
      </c>
      <c r="Q1882">
        <v>74.390243902438996</v>
      </c>
      <c r="R1882">
        <v>102.491694352159</v>
      </c>
      <c r="S1882">
        <v>139.51749915052699</v>
      </c>
      <c r="T1882">
        <v>430.043231277649</v>
      </c>
      <c r="U1882">
        <v>55.222887558216897</v>
      </c>
      <c r="V1882">
        <v>101.917808219178</v>
      </c>
      <c r="W1882">
        <v>213.39253996447599</v>
      </c>
      <c r="X1882">
        <v>222.70951262335601</v>
      </c>
      <c r="Y1882">
        <v>60.297535921323998</v>
      </c>
      <c r="Z1882">
        <v>85.0825082508251</v>
      </c>
      <c r="AA1882">
        <v>164.99527186761199</v>
      </c>
      <c r="AB1882">
        <v>650.77426881747601</v>
      </c>
      <c r="AC1882">
        <v>91.212527108201897</v>
      </c>
      <c r="AD1882">
        <v>169.46055752565701</v>
      </c>
      <c r="AE1882">
        <v>449.64808558558599</v>
      </c>
      <c r="AF1882">
        <v>3900.0202932571001</v>
      </c>
      <c r="AG1882">
        <v>81.941867656153406</v>
      </c>
      <c r="AH1882">
        <v>134.426229508197</v>
      </c>
      <c r="AI1882">
        <v>339.21568627451001</v>
      </c>
      <c r="AJ1882">
        <v>398.16234047077302</v>
      </c>
      <c r="AK1882">
        <v>43.855579305573698</v>
      </c>
      <c r="AL1882">
        <v>66.686961606934801</v>
      </c>
      <c r="AM1882">
        <v>112.19701698407199</v>
      </c>
      <c r="AN1882">
        <v>183.42637328203699</v>
      </c>
      <c r="AO1882">
        <v>74.424821601314505</v>
      </c>
      <c r="AP1882">
        <v>138.58695652173901</v>
      </c>
      <c r="AQ1882">
        <v>344.39586645469001</v>
      </c>
      <c r="AR1882">
        <v>538.94844624979896</v>
      </c>
      <c r="AS1882">
        <v>51.394455139489203</v>
      </c>
      <c r="AT1882">
        <v>97.972972972972997</v>
      </c>
      <c r="AU1882">
        <v>204.31853900005899</v>
      </c>
      <c r="AV1882">
        <v>459.71335633368199</v>
      </c>
      <c r="AW1882">
        <v>53.285480040232301</v>
      </c>
      <c r="AX1882">
        <v>90.909090909090907</v>
      </c>
      <c r="AY1882">
        <v>142.93255310171199</v>
      </c>
      <c r="AZ1882">
        <v>185.18109018843199</v>
      </c>
      <c r="BA1882">
        <v>52.880344488522702</v>
      </c>
      <c r="BB1882">
        <v>85.394793614267201</v>
      </c>
      <c r="BC1882">
        <v>292.34449760765602</v>
      </c>
      <c r="BD1882">
        <v>648.50853866863895</v>
      </c>
      <c r="BE1882">
        <v>49.266918976817003</v>
      </c>
      <c r="BF1882">
        <v>93.247762604602798</v>
      </c>
      <c r="BG1882">
        <v>144.21719085003099</v>
      </c>
      <c r="BH1882">
        <v>253.03989494950099</v>
      </c>
      <c r="BI1882">
        <v>46.706744928319097</v>
      </c>
      <c r="BJ1882">
        <v>73.362930077691502</v>
      </c>
      <c r="BK1882">
        <v>126.576021401359</v>
      </c>
      <c r="BL1882">
        <v>222.678177028172</v>
      </c>
    </row>
    <row r="1883" spans="1:64" x14ac:dyDescent="0.25">
      <c r="A1883" s="15" t="str">
        <f t="shared" si="58"/>
        <v>[NCL + OREO] / [Total Loans + OREO]--40816</v>
      </c>
      <c r="B1883" s="15" t="str">
        <f t="shared" si="59"/>
        <v>[NCL + OREO] / [Total Loans + OREO]</v>
      </c>
      <c r="C1883">
        <v>5</v>
      </c>
      <c r="D1883" s="22">
        <v>40816</v>
      </c>
      <c r="E1883">
        <v>1.3474929227217001</v>
      </c>
      <c r="F1883">
        <v>2.7243845418972001</v>
      </c>
      <c r="G1883">
        <v>4.9648728704877003</v>
      </c>
      <c r="H1883">
        <v>3.8288221659555801</v>
      </c>
      <c r="I1883">
        <v>1.06870796683384</v>
      </c>
      <c r="J1883">
        <v>2.80024677817384</v>
      </c>
      <c r="K1883">
        <v>5.5320582688856303</v>
      </c>
      <c r="L1883">
        <v>3.9666770401526299</v>
      </c>
      <c r="M1883">
        <v>1.05059216208456</v>
      </c>
      <c r="N1883">
        <v>2.6161154481825402</v>
      </c>
      <c r="O1883">
        <v>5.3897281676074202</v>
      </c>
      <c r="P1883">
        <v>4.0492323984649996</v>
      </c>
      <c r="Q1883">
        <v>2.2032555020423099</v>
      </c>
      <c r="R1883">
        <v>3.2095839915745099</v>
      </c>
      <c r="S1883">
        <v>5.5388698749738099</v>
      </c>
      <c r="T1883">
        <v>3.7942056524002301</v>
      </c>
      <c r="U1883">
        <v>1.6066113075519499</v>
      </c>
      <c r="V1883">
        <v>3.3862089942561902</v>
      </c>
      <c r="W1883">
        <v>6.8563224185106701</v>
      </c>
      <c r="X1883">
        <v>4.7336088392570801</v>
      </c>
      <c r="Y1883">
        <v>1.4121251725066399</v>
      </c>
      <c r="Z1883">
        <v>3.5989115646169298</v>
      </c>
      <c r="AA1883">
        <v>6.6432048879068102</v>
      </c>
      <c r="AB1883">
        <v>5.3060718939822102</v>
      </c>
      <c r="AC1883">
        <v>0.36701581389435001</v>
      </c>
      <c r="AD1883">
        <v>0.93115361723921097</v>
      </c>
      <c r="AE1883">
        <v>1.8652865060448101</v>
      </c>
      <c r="AF1883">
        <v>1.81077707093628</v>
      </c>
      <c r="AG1883">
        <v>0.44120318051232998</v>
      </c>
      <c r="AH1883">
        <v>1.38799541939191</v>
      </c>
      <c r="AI1883">
        <v>2.77962209907838</v>
      </c>
      <c r="AJ1883">
        <v>1.9162028095175001</v>
      </c>
      <c r="AK1883">
        <v>2.49626916293583</v>
      </c>
      <c r="AL1883">
        <v>3.5736000486410902</v>
      </c>
      <c r="AM1883">
        <v>5.5455861457075599</v>
      </c>
      <c r="AN1883">
        <v>4.4308609031280097</v>
      </c>
      <c r="AO1883">
        <v>0.51843386827188698</v>
      </c>
      <c r="AP1883">
        <v>1.60849881246354</v>
      </c>
      <c r="AQ1883">
        <v>3.1522593706549298</v>
      </c>
      <c r="AR1883">
        <v>2.1732107101945499</v>
      </c>
      <c r="AS1883">
        <v>1.15351225352026</v>
      </c>
      <c r="AT1883">
        <v>3.3655383962555101</v>
      </c>
      <c r="AU1883">
        <v>7.8056965983207496</v>
      </c>
      <c r="AV1883">
        <v>5.4200886291482302</v>
      </c>
      <c r="AW1883">
        <v>1.8561859269538801</v>
      </c>
      <c r="AX1883">
        <v>3.4369938006982101</v>
      </c>
      <c r="AY1883">
        <v>5.8481911657280801</v>
      </c>
      <c r="AZ1883">
        <v>4.2919370550458504</v>
      </c>
      <c r="BA1883">
        <v>0.98871687221201798</v>
      </c>
      <c r="BB1883">
        <v>3.53180517114943</v>
      </c>
      <c r="BC1883">
        <v>6.3507980279100904</v>
      </c>
      <c r="BD1883">
        <v>4.9177338835887801</v>
      </c>
      <c r="BE1883">
        <v>2.1693858047582801</v>
      </c>
      <c r="BF1883">
        <v>4.3496071820356699</v>
      </c>
      <c r="BG1883">
        <v>6.7782634159442603</v>
      </c>
      <c r="BH1883">
        <v>4.8837687364540896</v>
      </c>
      <c r="BI1883">
        <v>3.7256061400084799</v>
      </c>
      <c r="BJ1883">
        <v>7.14207700145547</v>
      </c>
      <c r="BK1883">
        <v>10.9986687538296</v>
      </c>
      <c r="BL1883">
        <v>7.8922694722426101</v>
      </c>
    </row>
    <row r="1884" spans="1:64" x14ac:dyDescent="0.25">
      <c r="A1884" s="15" t="str">
        <f t="shared" si="58"/>
        <v>[Noncurrent + Delinquent Loans] / [Capital + ALLL]--40816</v>
      </c>
      <c r="B1884" s="15" t="str">
        <f t="shared" si="59"/>
        <v>[Noncurrent + Delinquent Loans] / [Capital + ALLL]</v>
      </c>
      <c r="C1884">
        <v>6</v>
      </c>
      <c r="D1884" s="22">
        <v>40816</v>
      </c>
      <c r="E1884">
        <v>6.8188433163858901</v>
      </c>
      <c r="F1884">
        <v>14.897804360904599</v>
      </c>
      <c r="G1884">
        <v>23.200004227312899</v>
      </c>
      <c r="H1884">
        <v>17.287525944615201</v>
      </c>
      <c r="I1884">
        <v>6.0445679698332304</v>
      </c>
      <c r="J1884">
        <v>13.8925782287627</v>
      </c>
      <c r="K1884">
        <v>25.6180621349388</v>
      </c>
      <c r="L1884">
        <v>18.111867874345101</v>
      </c>
      <c r="M1884">
        <v>6.2539592652461202</v>
      </c>
      <c r="N1884">
        <v>14.3663042207413</v>
      </c>
      <c r="O1884">
        <v>27.337421353338499</v>
      </c>
      <c r="P1884">
        <v>21.6082694375703</v>
      </c>
      <c r="Q1884">
        <v>12.322580645161301</v>
      </c>
      <c r="R1884">
        <v>17.347886669763099</v>
      </c>
      <c r="S1884">
        <v>20.906221580270699</v>
      </c>
      <c r="T1884">
        <v>16.982048196088002</v>
      </c>
      <c r="U1884">
        <v>7.4187203791469196</v>
      </c>
      <c r="V1884">
        <v>15.3254767717611</v>
      </c>
      <c r="W1884">
        <v>28.5357080189507</v>
      </c>
      <c r="X1884">
        <v>20.6947934638393</v>
      </c>
      <c r="Y1884">
        <v>10.184242920835199</v>
      </c>
      <c r="Z1884">
        <v>17.280635214728701</v>
      </c>
      <c r="AA1884">
        <v>31.2810998709895</v>
      </c>
      <c r="AB1884">
        <v>23.535900093726202</v>
      </c>
      <c r="AC1884">
        <v>2.5109919196755501</v>
      </c>
      <c r="AD1884">
        <v>8.3665684881981992</v>
      </c>
      <c r="AE1884">
        <v>14.4948829009157</v>
      </c>
      <c r="AF1884">
        <v>10.699694890719</v>
      </c>
      <c r="AG1884">
        <v>1.81214475353079</v>
      </c>
      <c r="AH1884">
        <v>6.2569346072380201</v>
      </c>
      <c r="AI1884">
        <v>15.5535107571169</v>
      </c>
      <c r="AJ1884">
        <v>9.3520995086921808</v>
      </c>
      <c r="AK1884">
        <v>12.688922900325201</v>
      </c>
      <c r="AL1884">
        <v>22.3995620315</v>
      </c>
      <c r="AM1884">
        <v>30.633802816901401</v>
      </c>
      <c r="AN1884">
        <v>23.5663642195329</v>
      </c>
      <c r="AO1884">
        <v>3.0356463086361498</v>
      </c>
      <c r="AP1884">
        <v>8.7959641513338394</v>
      </c>
      <c r="AQ1884">
        <v>17.2588911167981</v>
      </c>
      <c r="AR1884">
        <v>11.662744817869299</v>
      </c>
      <c r="AS1884">
        <v>7.2422634395984904</v>
      </c>
      <c r="AT1884">
        <v>15.4649791057915</v>
      </c>
      <c r="AU1884">
        <v>38.289109372651502</v>
      </c>
      <c r="AV1884">
        <v>25.8102397279924</v>
      </c>
      <c r="AW1884">
        <v>11.1238970317719</v>
      </c>
      <c r="AX1884">
        <v>18.6082891311491</v>
      </c>
      <c r="AY1884">
        <v>28.433874235797699</v>
      </c>
      <c r="AZ1884">
        <v>21.437853534875099</v>
      </c>
      <c r="BA1884">
        <v>4.7552610161609099</v>
      </c>
      <c r="BB1884">
        <v>14.3370953739303</v>
      </c>
      <c r="BC1884">
        <v>25.623221044071201</v>
      </c>
      <c r="BD1884">
        <v>22.780127471947601</v>
      </c>
      <c r="BE1884">
        <v>9.5913177035688602</v>
      </c>
      <c r="BF1884">
        <v>15.0419664812298</v>
      </c>
      <c r="BG1884">
        <v>27.309099581730599</v>
      </c>
      <c r="BH1884">
        <v>19.4191572585408</v>
      </c>
      <c r="BI1884">
        <v>12.3939189228856</v>
      </c>
      <c r="BJ1884">
        <v>22.442242674804898</v>
      </c>
      <c r="BK1884">
        <v>45.194973384019903</v>
      </c>
      <c r="BL1884">
        <v>32.732260544039903</v>
      </c>
    </row>
    <row r="1885" spans="1:64" x14ac:dyDescent="0.25">
      <c r="A1885" s="15" t="str">
        <f t="shared" si="58"/>
        <v xml:space="preserve">  Ag [NCL+DQ] / [Capital + ALLL]--40816</v>
      </c>
      <c r="B1885" s="15" t="str">
        <f t="shared" si="59"/>
        <v xml:space="preserve">  Ag [NCL+DQ] / [Capital + ALLL]</v>
      </c>
      <c r="C1885">
        <v>7</v>
      </c>
      <c r="D1885" s="22">
        <v>40816</v>
      </c>
      <c r="E1885">
        <v>0</v>
      </c>
      <c r="F1885">
        <v>1.58503724837534E-2</v>
      </c>
      <c r="G1885">
        <v>1.66055453010854</v>
      </c>
      <c r="H1885">
        <v>1.5476996876681699</v>
      </c>
      <c r="I1885">
        <v>0</v>
      </c>
      <c r="J1885">
        <v>0</v>
      </c>
      <c r="K1885">
        <v>0.89165598267752699</v>
      </c>
      <c r="L1885">
        <v>1.0661590198772699</v>
      </c>
      <c r="M1885">
        <v>0</v>
      </c>
      <c r="N1885">
        <v>0</v>
      </c>
      <c r="O1885">
        <v>0.56428908175550296</v>
      </c>
      <c r="P1885">
        <v>0.82369150461524598</v>
      </c>
      <c r="Q1885">
        <v>0</v>
      </c>
      <c r="R1885">
        <v>0</v>
      </c>
      <c r="S1885">
        <v>0</v>
      </c>
      <c r="T1885">
        <v>0</v>
      </c>
      <c r="U1885">
        <v>0</v>
      </c>
      <c r="V1885">
        <v>0</v>
      </c>
      <c r="W1885">
        <v>0.55846891570892698</v>
      </c>
      <c r="X1885">
        <v>0.91027508479611297</v>
      </c>
      <c r="Y1885">
        <v>0</v>
      </c>
      <c r="Z1885">
        <v>8.3820217257295895E-2</v>
      </c>
      <c r="AA1885">
        <v>2.0969537791142998</v>
      </c>
      <c r="AB1885">
        <v>1.9429841862199899</v>
      </c>
      <c r="AC1885">
        <v>0</v>
      </c>
      <c r="AD1885">
        <v>0.120964779492495</v>
      </c>
      <c r="AE1885">
        <v>1.1299823530358299</v>
      </c>
      <c r="AF1885">
        <v>1.3282476266730601</v>
      </c>
      <c r="AG1885">
        <v>0</v>
      </c>
      <c r="AH1885">
        <v>7.8264352676511204E-2</v>
      </c>
      <c r="AI1885">
        <v>1.3486399835490701</v>
      </c>
      <c r="AJ1885">
        <v>1.06599322960654</v>
      </c>
      <c r="AK1885">
        <v>0</v>
      </c>
      <c r="AL1885">
        <v>0.18830618585820499</v>
      </c>
      <c r="AM1885">
        <v>1.82795698924731</v>
      </c>
      <c r="AN1885">
        <v>1.6957912046547801</v>
      </c>
      <c r="AO1885">
        <v>0</v>
      </c>
      <c r="AP1885">
        <v>0.23353821210464801</v>
      </c>
      <c r="AQ1885">
        <v>2.3821233095444798</v>
      </c>
      <c r="AR1885">
        <v>1.7182235815115801</v>
      </c>
      <c r="AS1885">
        <v>0</v>
      </c>
      <c r="AT1885">
        <v>0</v>
      </c>
      <c r="AU1885">
        <v>0.34711662131094501</v>
      </c>
      <c r="AV1885">
        <v>0.66777067147056801</v>
      </c>
      <c r="AW1885">
        <v>0</v>
      </c>
      <c r="AX1885">
        <v>0</v>
      </c>
      <c r="AY1885">
        <v>0.28776535609326798</v>
      </c>
      <c r="AZ1885">
        <v>0.51703126250975695</v>
      </c>
      <c r="BA1885">
        <v>0</v>
      </c>
      <c r="BB1885">
        <v>0</v>
      </c>
      <c r="BC1885">
        <v>0.109592331539322</v>
      </c>
      <c r="BD1885">
        <v>1.0632673251048099</v>
      </c>
      <c r="BE1885">
        <v>0</v>
      </c>
      <c r="BF1885">
        <v>0</v>
      </c>
      <c r="BG1885">
        <v>0.41276993055901001</v>
      </c>
      <c r="BH1885">
        <v>0.74156409586155103</v>
      </c>
      <c r="BI1885">
        <v>0</v>
      </c>
      <c r="BJ1885">
        <v>0</v>
      </c>
      <c r="BK1885">
        <v>0</v>
      </c>
      <c r="BL1885">
        <v>0.51068895202410802</v>
      </c>
    </row>
    <row r="1886" spans="1:64" x14ac:dyDescent="0.25">
      <c r="A1886" s="15" t="str">
        <f t="shared" si="58"/>
        <v xml:space="preserve">  CLD [NCL+DQ] / [Capital + ALLL]--40816</v>
      </c>
      <c r="B1886" s="15" t="str">
        <f t="shared" si="59"/>
        <v xml:space="preserve">  CLD [NCL+DQ] / [Capital + ALLL]</v>
      </c>
      <c r="C1886">
        <v>8</v>
      </c>
      <c r="D1886" s="22">
        <v>40816</v>
      </c>
      <c r="E1886">
        <v>0</v>
      </c>
      <c r="F1886">
        <v>3.8328967323866002E-2</v>
      </c>
      <c r="G1886">
        <v>4.1783297926405298</v>
      </c>
      <c r="H1886">
        <v>2.8975175901175301</v>
      </c>
      <c r="I1886">
        <v>0</v>
      </c>
      <c r="J1886">
        <v>0</v>
      </c>
      <c r="K1886">
        <v>3.2413949520837702</v>
      </c>
      <c r="L1886">
        <v>2.8612558347283401</v>
      </c>
      <c r="M1886">
        <v>0</v>
      </c>
      <c r="N1886">
        <v>0.176574455562095</v>
      </c>
      <c r="O1886">
        <v>4.1886246110828997</v>
      </c>
      <c r="P1886">
        <v>3.8539306702356502</v>
      </c>
      <c r="Q1886">
        <v>0</v>
      </c>
      <c r="R1886">
        <v>0</v>
      </c>
      <c r="S1886">
        <v>8.6082225742028798E-2</v>
      </c>
      <c r="T1886">
        <v>0.35921506920419299</v>
      </c>
      <c r="U1886">
        <v>0</v>
      </c>
      <c r="V1886">
        <v>0.150490702082924</v>
      </c>
      <c r="W1886">
        <v>3.5540342435496601</v>
      </c>
      <c r="X1886">
        <v>3.3844260813952398</v>
      </c>
      <c r="Y1886">
        <v>0</v>
      </c>
      <c r="Z1886">
        <v>1.2747575135668701</v>
      </c>
      <c r="AA1886">
        <v>9.5321426664211497</v>
      </c>
      <c r="AB1886">
        <v>5.3747049269937497</v>
      </c>
      <c r="AC1886">
        <v>0</v>
      </c>
      <c r="AD1886">
        <v>0</v>
      </c>
      <c r="AE1886">
        <v>2.4664812430950098</v>
      </c>
      <c r="AF1886">
        <v>2.22384278919708</v>
      </c>
      <c r="AG1886">
        <v>0</v>
      </c>
      <c r="AH1886">
        <v>0</v>
      </c>
      <c r="AI1886">
        <v>0.38092199433277102</v>
      </c>
      <c r="AJ1886">
        <v>1.3746339602219699</v>
      </c>
      <c r="AK1886">
        <v>0</v>
      </c>
      <c r="AL1886">
        <v>0.81667741242209302</v>
      </c>
      <c r="AM1886">
        <v>3.3366783743100901</v>
      </c>
      <c r="AN1886">
        <v>2.3138551578599902</v>
      </c>
      <c r="AO1886">
        <v>0</v>
      </c>
      <c r="AP1886">
        <v>0</v>
      </c>
      <c r="AQ1886">
        <v>0.45648278472958698</v>
      </c>
      <c r="AR1886">
        <v>1.2469245500997601</v>
      </c>
      <c r="AS1886">
        <v>0</v>
      </c>
      <c r="AT1886">
        <v>0.98972234847416696</v>
      </c>
      <c r="AU1886">
        <v>7.1261401699659004</v>
      </c>
      <c r="AV1886">
        <v>5.7011196264587403</v>
      </c>
      <c r="AW1886">
        <v>0</v>
      </c>
      <c r="AX1886">
        <v>0</v>
      </c>
      <c r="AY1886">
        <v>1.88661636681945</v>
      </c>
      <c r="AZ1886">
        <v>1.69196378498445</v>
      </c>
      <c r="BA1886">
        <v>0</v>
      </c>
      <c r="BB1886">
        <v>0</v>
      </c>
      <c r="BC1886">
        <v>3.7899543378995402</v>
      </c>
      <c r="BD1886">
        <v>4.7212815429494999</v>
      </c>
      <c r="BE1886">
        <v>0</v>
      </c>
      <c r="BF1886">
        <v>1.2774648935922199</v>
      </c>
      <c r="BG1886">
        <v>8.0705118691955509</v>
      </c>
      <c r="BH1886">
        <v>4.6167928151355904</v>
      </c>
      <c r="BI1886">
        <v>0</v>
      </c>
      <c r="BJ1886">
        <v>2.7043824897922701</v>
      </c>
      <c r="BK1886">
        <v>10.0948250198414</v>
      </c>
      <c r="BL1886">
        <v>7.3992190389792096</v>
      </c>
    </row>
    <row r="1887" spans="1:64" x14ac:dyDescent="0.25">
      <c r="A1887" s="15" t="str">
        <f t="shared" si="58"/>
        <v xml:space="preserve">  CRE [NCL+DQ] / [Capital + ALLL]--40816</v>
      </c>
      <c r="B1887" s="15" t="str">
        <f t="shared" si="59"/>
        <v xml:space="preserve">  CRE [NCL+DQ] / [Capital + ALLL]</v>
      </c>
      <c r="C1887">
        <v>9</v>
      </c>
      <c r="D1887" s="22">
        <v>40816</v>
      </c>
      <c r="E1887">
        <v>0.91548825512757903</v>
      </c>
      <c r="F1887">
        <v>5.2655716912965298</v>
      </c>
      <c r="G1887">
        <v>13.344545360679501</v>
      </c>
      <c r="H1887">
        <v>8.2145936586174404</v>
      </c>
      <c r="I1887">
        <v>0.30041425276905798</v>
      </c>
      <c r="J1887">
        <v>4.80848327559639</v>
      </c>
      <c r="K1887">
        <v>12.4801676884716</v>
      </c>
      <c r="L1887">
        <v>8.5116702950181296</v>
      </c>
      <c r="M1887">
        <v>0.582434922677592</v>
      </c>
      <c r="N1887">
        <v>4.7959724430312702</v>
      </c>
      <c r="O1887">
        <v>13.579897025366799</v>
      </c>
      <c r="P1887">
        <v>10.982492015952801</v>
      </c>
      <c r="Q1887">
        <v>3.0370548109553401</v>
      </c>
      <c r="R1887">
        <v>6.8736372131658197</v>
      </c>
      <c r="S1887">
        <v>10.7009791179274</v>
      </c>
      <c r="T1887">
        <v>6.6259640083928302</v>
      </c>
      <c r="U1887">
        <v>0.95208354801814898</v>
      </c>
      <c r="V1887">
        <v>5.69427475024467</v>
      </c>
      <c r="W1887">
        <v>13.737294881437</v>
      </c>
      <c r="X1887">
        <v>10.065367737292499</v>
      </c>
      <c r="Y1887">
        <v>0.74899223915481405</v>
      </c>
      <c r="Z1887">
        <v>7.5955199468907697</v>
      </c>
      <c r="AA1887">
        <v>18.921338059452001</v>
      </c>
      <c r="AB1887">
        <v>12.5724877698893</v>
      </c>
      <c r="AC1887">
        <v>0</v>
      </c>
      <c r="AD1887">
        <v>1.75756393168701</v>
      </c>
      <c r="AE1887">
        <v>7.1289861961637904</v>
      </c>
      <c r="AF1887">
        <v>4.7570326204645603</v>
      </c>
      <c r="AG1887">
        <v>0</v>
      </c>
      <c r="AH1887">
        <v>0.16270843881034899</v>
      </c>
      <c r="AI1887">
        <v>5.11803154838735</v>
      </c>
      <c r="AJ1887">
        <v>3.41220269354474</v>
      </c>
      <c r="AK1887">
        <v>3.6386449184441698</v>
      </c>
      <c r="AL1887">
        <v>7.9675572519084001</v>
      </c>
      <c r="AM1887">
        <v>16.0232788063994</v>
      </c>
      <c r="AN1887">
        <v>10.6109083143392</v>
      </c>
      <c r="AO1887">
        <v>0</v>
      </c>
      <c r="AP1887">
        <v>1.4114968039707101</v>
      </c>
      <c r="AQ1887">
        <v>6.5865772101837203</v>
      </c>
      <c r="AR1887">
        <v>4.2023465196318002</v>
      </c>
      <c r="AS1887">
        <v>1.6447245093682701</v>
      </c>
      <c r="AT1887">
        <v>8.6078418279239592</v>
      </c>
      <c r="AU1887">
        <v>21.354371425774001</v>
      </c>
      <c r="AV1887">
        <v>15.456159924719101</v>
      </c>
      <c r="AW1887">
        <v>0.81484671865240599</v>
      </c>
      <c r="AX1887">
        <v>6.1127376212701696</v>
      </c>
      <c r="AY1887">
        <v>11.6867221456877</v>
      </c>
      <c r="AZ1887">
        <v>7.90764827312353</v>
      </c>
      <c r="BA1887">
        <v>0</v>
      </c>
      <c r="BB1887">
        <v>3.8366772263287601</v>
      </c>
      <c r="BC1887">
        <v>11.1206896551724</v>
      </c>
      <c r="BD1887">
        <v>9.7868426450324808</v>
      </c>
      <c r="BE1887">
        <v>2.8264684257065502</v>
      </c>
      <c r="BF1887">
        <v>8.0902932950619793</v>
      </c>
      <c r="BG1887">
        <v>18.6473135498569</v>
      </c>
      <c r="BH1887">
        <v>10.7718927776156</v>
      </c>
      <c r="BI1887">
        <v>4.8800968381718599</v>
      </c>
      <c r="BJ1887">
        <v>10.433534014892</v>
      </c>
      <c r="BK1887">
        <v>25.2962058358044</v>
      </c>
      <c r="BL1887">
        <v>18.523956954632901</v>
      </c>
    </row>
    <row r="1888" spans="1:64" x14ac:dyDescent="0.25">
      <c r="A1888" s="15" t="str">
        <f t="shared" si="58"/>
        <v xml:space="preserve">  Res RE [NCL+DQ] / [Capital + ALLL]--40816</v>
      </c>
      <c r="B1888" s="15" t="str">
        <f t="shared" si="59"/>
        <v xml:space="preserve">  Res RE [NCL+DQ] / [Capital + ALLL]</v>
      </c>
      <c r="C1888">
        <v>10</v>
      </c>
      <c r="D1888" s="22">
        <v>40816</v>
      </c>
      <c r="E1888">
        <v>0.164613080902166</v>
      </c>
      <c r="F1888">
        <v>1.80170729013917</v>
      </c>
      <c r="G1888">
        <v>4.4916411739345801</v>
      </c>
      <c r="H1888">
        <v>2.8702323161138898</v>
      </c>
      <c r="I1888">
        <v>0.13955464715080601</v>
      </c>
      <c r="J1888">
        <v>1.8744821872410899</v>
      </c>
      <c r="K1888">
        <v>5.8576792971458298</v>
      </c>
      <c r="L1888">
        <v>3.77055997479343</v>
      </c>
      <c r="M1888">
        <v>0.66848877946519003</v>
      </c>
      <c r="N1888">
        <v>3.0253978170940701</v>
      </c>
      <c r="O1888">
        <v>7.2531215432913498</v>
      </c>
      <c r="P1888">
        <v>5.2681223953012504</v>
      </c>
      <c r="Q1888">
        <v>3.6411290322580601</v>
      </c>
      <c r="R1888">
        <v>5.0134288272157601</v>
      </c>
      <c r="S1888">
        <v>8.3916585908617805</v>
      </c>
      <c r="T1888">
        <v>6.1656277910102197</v>
      </c>
      <c r="U1888">
        <v>0.41047937116848299</v>
      </c>
      <c r="V1888">
        <v>2.6389276210297798</v>
      </c>
      <c r="W1888">
        <v>7.0407941268191898</v>
      </c>
      <c r="X1888">
        <v>4.5576672013712196</v>
      </c>
      <c r="Y1888">
        <v>0.15571154161769499</v>
      </c>
      <c r="Z1888">
        <v>1.7213075574215499</v>
      </c>
      <c r="AA1888">
        <v>5.9558404902471596</v>
      </c>
      <c r="AB1888">
        <v>4.0746610775367902</v>
      </c>
      <c r="AC1888">
        <v>0</v>
      </c>
      <c r="AD1888">
        <v>0.14900522719123499</v>
      </c>
      <c r="AE1888">
        <v>0.78298808828158795</v>
      </c>
      <c r="AF1888">
        <v>0.59863104577884196</v>
      </c>
      <c r="AG1888">
        <v>0</v>
      </c>
      <c r="AH1888">
        <v>0.28435287572423301</v>
      </c>
      <c r="AI1888">
        <v>1.2834637181461801</v>
      </c>
      <c r="AJ1888">
        <v>1.22859228155567</v>
      </c>
      <c r="AK1888">
        <v>2.6992665036674799</v>
      </c>
      <c r="AL1888">
        <v>6.2164662349676201</v>
      </c>
      <c r="AM1888">
        <v>9.9296825058597893</v>
      </c>
      <c r="AN1888">
        <v>6.9956971349662398</v>
      </c>
      <c r="AO1888">
        <v>0</v>
      </c>
      <c r="AP1888">
        <v>0.50928537549850805</v>
      </c>
      <c r="AQ1888">
        <v>2.4176320528948199</v>
      </c>
      <c r="AR1888">
        <v>1.9617590081413301</v>
      </c>
      <c r="AS1888">
        <v>3.0217105936636301E-2</v>
      </c>
      <c r="AT1888">
        <v>1.82370969314069</v>
      </c>
      <c r="AU1888">
        <v>5.7335206467993798</v>
      </c>
      <c r="AV1888">
        <v>4.1264970652753696</v>
      </c>
      <c r="AW1888">
        <v>3.5146933326773699</v>
      </c>
      <c r="AX1888">
        <v>6.9136017724519698</v>
      </c>
      <c r="AY1888">
        <v>11.763621266394701</v>
      </c>
      <c r="AZ1888">
        <v>8.0130865027568099</v>
      </c>
      <c r="BA1888">
        <v>0.117539669638503</v>
      </c>
      <c r="BB1888">
        <v>1.21179480274673</v>
      </c>
      <c r="BC1888">
        <v>3.2154133642631599</v>
      </c>
      <c r="BD1888">
        <v>2.78669964822772</v>
      </c>
      <c r="BE1888">
        <v>0.46734839253334598</v>
      </c>
      <c r="BF1888">
        <v>2.6947427955576</v>
      </c>
      <c r="BG1888">
        <v>4.8686859306013197</v>
      </c>
      <c r="BH1888">
        <v>3.5958289903996099</v>
      </c>
      <c r="BI1888">
        <v>1.1890926319434001</v>
      </c>
      <c r="BJ1888">
        <v>4.1191832278884304</v>
      </c>
      <c r="BK1888">
        <v>8.9247406852386693</v>
      </c>
      <c r="BL1888">
        <v>5.7501962954407304</v>
      </c>
    </row>
    <row r="1889" spans="1:64" x14ac:dyDescent="0.25">
      <c r="A1889" s="15" t="str">
        <f t="shared" si="58"/>
        <v xml:space="preserve">  C&amp;I [NCL+DQ] / [Capital + ALLL]--40816</v>
      </c>
      <c r="B1889" s="15" t="str">
        <f t="shared" si="59"/>
        <v xml:space="preserve">  C&amp;I [NCL+DQ] / [Capital + ALLL]</v>
      </c>
      <c r="C1889">
        <v>11</v>
      </c>
      <c r="D1889" s="22">
        <v>40816</v>
      </c>
      <c r="E1889">
        <v>0.438344910123109</v>
      </c>
      <c r="F1889">
        <v>1.26631635670942</v>
      </c>
      <c r="G1889">
        <v>4.9091892302654099</v>
      </c>
      <c r="H1889">
        <v>3.35938406504888</v>
      </c>
      <c r="I1889">
        <v>0.24537368623727299</v>
      </c>
      <c r="J1889">
        <v>1.3852813852813901</v>
      </c>
      <c r="K1889">
        <v>3.90171186868151</v>
      </c>
      <c r="L1889">
        <v>3.0557944195401299</v>
      </c>
      <c r="M1889">
        <v>0.104645365303114</v>
      </c>
      <c r="N1889">
        <v>0.918582679337407</v>
      </c>
      <c r="O1889">
        <v>2.95975684231726</v>
      </c>
      <c r="P1889">
        <v>2.3646828981370702</v>
      </c>
      <c r="Q1889">
        <v>0.53120849933598902</v>
      </c>
      <c r="R1889">
        <v>2.28715459297984</v>
      </c>
      <c r="S1889">
        <v>3.39870623267276</v>
      </c>
      <c r="T1889">
        <v>2.7477260238814001</v>
      </c>
      <c r="U1889">
        <v>0.27797921009531001</v>
      </c>
      <c r="V1889">
        <v>1.5923066551006899</v>
      </c>
      <c r="W1889">
        <v>4.3916748671521404</v>
      </c>
      <c r="X1889">
        <v>3.4052737711558998</v>
      </c>
      <c r="Y1889">
        <v>0.45385295957261801</v>
      </c>
      <c r="Z1889">
        <v>1.3268263830388201</v>
      </c>
      <c r="AA1889">
        <v>5.1962195847606303</v>
      </c>
      <c r="AB1889">
        <v>3.69522986989067</v>
      </c>
      <c r="AC1889">
        <v>5.3780132367520501E-2</v>
      </c>
      <c r="AD1889">
        <v>1.3434020691397599</v>
      </c>
      <c r="AE1889">
        <v>3.20531940279584</v>
      </c>
      <c r="AF1889">
        <v>2.86803726107313</v>
      </c>
      <c r="AG1889">
        <v>0</v>
      </c>
      <c r="AH1889">
        <v>0.64285685500649403</v>
      </c>
      <c r="AI1889">
        <v>2.7334824367762698</v>
      </c>
      <c r="AJ1889">
        <v>2.1923651661442598</v>
      </c>
      <c r="AK1889">
        <v>0.21838829438742099</v>
      </c>
      <c r="AL1889">
        <v>1.0633369830708299</v>
      </c>
      <c r="AM1889">
        <v>2.78684408737133</v>
      </c>
      <c r="AN1889">
        <v>3.3734337925279601</v>
      </c>
      <c r="AO1889">
        <v>7.4240983848326295E-2</v>
      </c>
      <c r="AP1889">
        <v>0.88783475953825897</v>
      </c>
      <c r="AQ1889">
        <v>2.9075908391598202</v>
      </c>
      <c r="AR1889">
        <v>2.2441392609970401</v>
      </c>
      <c r="AS1889">
        <v>0.27797921009531001</v>
      </c>
      <c r="AT1889">
        <v>1.4709914854735</v>
      </c>
      <c r="AU1889">
        <v>4.2461686175470703</v>
      </c>
      <c r="AV1889">
        <v>3.8171292843806999</v>
      </c>
      <c r="AW1889">
        <v>0.21021543298583001</v>
      </c>
      <c r="AX1889">
        <v>1.57090722813866</v>
      </c>
      <c r="AY1889">
        <v>4.3590051964539498</v>
      </c>
      <c r="AZ1889">
        <v>3.28046445708787</v>
      </c>
      <c r="BA1889">
        <v>0.52962595167163196</v>
      </c>
      <c r="BB1889">
        <v>2.67351695923124</v>
      </c>
      <c r="BC1889">
        <v>9.6422422039410804</v>
      </c>
      <c r="BD1889">
        <v>7.5359391058929104</v>
      </c>
      <c r="BE1889">
        <v>0.38696685354967603</v>
      </c>
      <c r="BF1889">
        <v>1.77182024120041</v>
      </c>
      <c r="BG1889">
        <v>3.3642823214911202</v>
      </c>
      <c r="BH1889">
        <v>2.7915086341445101</v>
      </c>
      <c r="BI1889">
        <v>0.26636698332104602</v>
      </c>
      <c r="BJ1889">
        <v>2.0804804905865599</v>
      </c>
      <c r="BK1889">
        <v>7.4167215328142699</v>
      </c>
      <c r="BL1889">
        <v>5.3181586035388699</v>
      </c>
    </row>
    <row r="1890" spans="1:64" x14ac:dyDescent="0.25">
      <c r="A1890" s="15" t="str">
        <f t="shared" si="58"/>
        <v xml:space="preserve">  Ind [NCL+DQ] / [Capital + ALLL]--40816</v>
      </c>
      <c r="B1890" s="15" t="str">
        <f t="shared" si="59"/>
        <v xml:space="preserve">  Ind [NCL+DQ] / [Capital + ALLL]</v>
      </c>
      <c r="C1890">
        <v>12</v>
      </c>
      <c r="D1890" s="22">
        <v>40816</v>
      </c>
      <c r="E1890">
        <v>6.4426611585402194E-2</v>
      </c>
      <c r="F1890">
        <v>0.38783380408073398</v>
      </c>
      <c r="G1890">
        <v>0.78047258497074301</v>
      </c>
      <c r="H1890">
        <v>0.70571382597164201</v>
      </c>
      <c r="I1890">
        <v>5.5899207863754602E-2</v>
      </c>
      <c r="J1890">
        <v>0.28050490883590501</v>
      </c>
      <c r="K1890">
        <v>0.82855900743401001</v>
      </c>
      <c r="L1890">
        <v>0.64986227043376499</v>
      </c>
      <c r="M1890">
        <v>2.6259695177987302E-2</v>
      </c>
      <c r="N1890">
        <v>0.254233223005708</v>
      </c>
      <c r="O1890">
        <v>0.87614456282373698</v>
      </c>
      <c r="P1890">
        <v>0.74160176665377198</v>
      </c>
      <c r="Q1890">
        <v>0.16803584764749799</v>
      </c>
      <c r="R1890">
        <v>0.381143430290873</v>
      </c>
      <c r="S1890">
        <v>0.94637223974763396</v>
      </c>
      <c r="T1890">
        <v>1.0708120903365901</v>
      </c>
      <c r="U1890">
        <v>4.6536235795848098E-2</v>
      </c>
      <c r="V1890">
        <v>0.25936081838346797</v>
      </c>
      <c r="W1890">
        <v>0.80886076655699601</v>
      </c>
      <c r="X1890">
        <v>0.64786461177723598</v>
      </c>
      <c r="Y1890">
        <v>0.129001059424287</v>
      </c>
      <c r="Z1890">
        <v>0.34306319006851699</v>
      </c>
      <c r="AA1890">
        <v>0.80533002421393596</v>
      </c>
      <c r="AB1890">
        <v>0.82873231433031902</v>
      </c>
      <c r="AC1890">
        <v>5.9792636325662903E-2</v>
      </c>
      <c r="AD1890">
        <v>0.323881011126122</v>
      </c>
      <c r="AE1890">
        <v>0.88539067884926104</v>
      </c>
      <c r="AF1890">
        <v>0.638615628559281</v>
      </c>
      <c r="AG1890">
        <v>3.7143068568386298E-2</v>
      </c>
      <c r="AH1890">
        <v>0.19436636526288001</v>
      </c>
      <c r="AI1890">
        <v>0.81391434101323401</v>
      </c>
      <c r="AJ1890">
        <v>0.77231224014264999</v>
      </c>
      <c r="AK1890">
        <v>8.2118661465818102E-2</v>
      </c>
      <c r="AL1890">
        <v>0.223119588957152</v>
      </c>
      <c r="AM1890">
        <v>0.78728987871480205</v>
      </c>
      <c r="AN1890">
        <v>0.58232316085260005</v>
      </c>
      <c r="AO1890">
        <v>6.5447974896813796E-2</v>
      </c>
      <c r="AP1890">
        <v>0.32621106895129698</v>
      </c>
      <c r="AQ1890">
        <v>0.87029867823573404</v>
      </c>
      <c r="AR1890">
        <v>0.65467483406310201</v>
      </c>
      <c r="AS1890">
        <v>2.8927461146063999E-2</v>
      </c>
      <c r="AT1890">
        <v>0.22269896602646</v>
      </c>
      <c r="AU1890">
        <v>0.69348601837691304</v>
      </c>
      <c r="AV1890">
        <v>0.52596750738001896</v>
      </c>
      <c r="AW1890">
        <v>0.150717042706836</v>
      </c>
      <c r="AX1890">
        <v>0.44738859267298398</v>
      </c>
      <c r="AY1890">
        <v>1.17556205035219</v>
      </c>
      <c r="AZ1890">
        <v>0.89387882094729498</v>
      </c>
      <c r="BA1890">
        <v>7.6365024818633104E-3</v>
      </c>
      <c r="BB1890">
        <v>0.23148148148148101</v>
      </c>
      <c r="BC1890">
        <v>1.0327400571303</v>
      </c>
      <c r="BD1890">
        <v>0.90003385156914595</v>
      </c>
      <c r="BE1890">
        <v>4.8679212161659199E-2</v>
      </c>
      <c r="BF1890">
        <v>0.211337051092119</v>
      </c>
      <c r="BG1890">
        <v>0.62300505810644702</v>
      </c>
      <c r="BH1890">
        <v>0.56914130896905801</v>
      </c>
      <c r="BI1890">
        <v>0</v>
      </c>
      <c r="BJ1890">
        <v>0.113594810763372</v>
      </c>
      <c r="BK1890">
        <v>0.47369713272064701</v>
      </c>
      <c r="BL1890">
        <v>0.446722947336124</v>
      </c>
    </row>
    <row r="1891" spans="1:64" x14ac:dyDescent="0.25">
      <c r="A1891" s="15" t="str">
        <f t="shared" si="58"/>
        <v xml:space="preserve">  OREO / [Capital + ALLL]--40816</v>
      </c>
      <c r="B1891" s="15" t="str">
        <f t="shared" si="59"/>
        <v xml:space="preserve">  OREO / [Capital + ALLL]</v>
      </c>
      <c r="C1891">
        <v>13</v>
      </c>
      <c r="D1891" s="22">
        <v>40816</v>
      </c>
      <c r="E1891">
        <v>0.18050168885448001</v>
      </c>
      <c r="F1891">
        <v>2.2759807721885901</v>
      </c>
      <c r="G1891">
        <v>7.8615191197684302</v>
      </c>
      <c r="H1891">
        <v>6.5170318236885496</v>
      </c>
      <c r="I1891">
        <v>0.29181773667313599</v>
      </c>
      <c r="J1891">
        <v>4.0787819527867004</v>
      </c>
      <c r="K1891">
        <v>11.40116139383</v>
      </c>
      <c r="L1891">
        <v>9.7751019917141306</v>
      </c>
      <c r="M1891">
        <v>0.25000725262712797</v>
      </c>
      <c r="N1891">
        <v>2.9119424604165598</v>
      </c>
      <c r="O1891">
        <v>9.54682080695809</v>
      </c>
      <c r="P1891">
        <v>8.1600825047225598</v>
      </c>
      <c r="Q1891">
        <v>2.3538222864173801</v>
      </c>
      <c r="R1891">
        <v>4.46792260692464</v>
      </c>
      <c r="S1891">
        <v>7.8912592033226403</v>
      </c>
      <c r="T1891">
        <v>6.1920747865820402</v>
      </c>
      <c r="U1891">
        <v>1.8737651784371201</v>
      </c>
      <c r="V1891">
        <v>6.4326702504454003</v>
      </c>
      <c r="W1891">
        <v>16.808056590105799</v>
      </c>
      <c r="X1891">
        <v>13.8324547445226</v>
      </c>
      <c r="Y1891">
        <v>0</v>
      </c>
      <c r="Z1891">
        <v>2.68359253226612</v>
      </c>
      <c r="AA1891">
        <v>10.273569831226601</v>
      </c>
      <c r="AB1891">
        <v>10.930880419209</v>
      </c>
      <c r="AC1891">
        <v>0</v>
      </c>
      <c r="AD1891">
        <v>0.21480024021191799</v>
      </c>
      <c r="AE1891">
        <v>3.18858906632863</v>
      </c>
      <c r="AF1891">
        <v>3.1107889815065302</v>
      </c>
      <c r="AG1891">
        <v>0</v>
      </c>
      <c r="AH1891">
        <v>0.23606867524761399</v>
      </c>
      <c r="AI1891">
        <v>3.3370434350632299</v>
      </c>
      <c r="AJ1891">
        <v>3.46860326060902</v>
      </c>
      <c r="AK1891">
        <v>1.6632443531827501</v>
      </c>
      <c r="AL1891">
        <v>4.5321921805096297</v>
      </c>
      <c r="AM1891">
        <v>8.1236601602166303</v>
      </c>
      <c r="AN1891">
        <v>8.2964119233845999</v>
      </c>
      <c r="AO1891">
        <v>0</v>
      </c>
      <c r="AP1891">
        <v>1.41579619203635</v>
      </c>
      <c r="AQ1891">
        <v>5.3821129552496503</v>
      </c>
      <c r="AR1891">
        <v>4.2325563029906403</v>
      </c>
      <c r="AS1891">
        <v>0.631762784915053</v>
      </c>
      <c r="AT1891">
        <v>6.7880055232026404</v>
      </c>
      <c r="AU1891">
        <v>24.421327751146599</v>
      </c>
      <c r="AV1891">
        <v>20.822128650380201</v>
      </c>
      <c r="AW1891">
        <v>1.5561739216988799</v>
      </c>
      <c r="AX1891">
        <v>5.23664111429441</v>
      </c>
      <c r="AY1891">
        <v>12.0369631578998</v>
      </c>
      <c r="AZ1891">
        <v>9.7472295715131896</v>
      </c>
      <c r="BA1891">
        <v>0.970873786407767</v>
      </c>
      <c r="BB1891">
        <v>4.6239554317548803</v>
      </c>
      <c r="BC1891">
        <v>12.6836972943277</v>
      </c>
      <c r="BD1891">
        <v>12.6318187739348</v>
      </c>
      <c r="BE1891">
        <v>1.5711175288083601</v>
      </c>
      <c r="BF1891">
        <v>6.9091000226079196</v>
      </c>
      <c r="BG1891">
        <v>11.893664707512199</v>
      </c>
      <c r="BH1891">
        <v>8.3245059878872603</v>
      </c>
      <c r="BI1891">
        <v>7.3724737147938004</v>
      </c>
      <c r="BJ1891">
        <v>15.681981674199999</v>
      </c>
      <c r="BK1891">
        <v>29.412369241937501</v>
      </c>
      <c r="BL1891">
        <v>27.185827628797</v>
      </c>
    </row>
    <row r="1892" spans="1:64" x14ac:dyDescent="0.25">
      <c r="A1892" s="15" t="str">
        <f t="shared" si="58"/>
        <v>ROAA--40816</v>
      </c>
      <c r="B1892" s="15" t="str">
        <f t="shared" si="59"/>
        <v>ROAA</v>
      </c>
      <c r="C1892">
        <v>14</v>
      </c>
      <c r="D1892" s="22">
        <v>40816</v>
      </c>
      <c r="E1892">
        <v>0.54749999999999999</v>
      </c>
      <c r="F1892">
        <v>0.98</v>
      </c>
      <c r="G1892">
        <v>1.2775000000000001</v>
      </c>
      <c r="H1892">
        <v>0.87945945945945903</v>
      </c>
      <c r="I1892">
        <v>0.44</v>
      </c>
      <c r="J1892">
        <v>0.87</v>
      </c>
      <c r="K1892">
        <v>1.36</v>
      </c>
      <c r="L1892">
        <v>0.86315555555555601</v>
      </c>
      <c r="M1892">
        <v>0.35</v>
      </c>
      <c r="N1892">
        <v>0.79</v>
      </c>
      <c r="O1892">
        <v>1.23</v>
      </c>
      <c r="P1892">
        <v>0.67376546184738995</v>
      </c>
      <c r="Q1892">
        <v>0.66</v>
      </c>
      <c r="R1892">
        <v>0.8</v>
      </c>
      <c r="S1892">
        <v>1.04</v>
      </c>
      <c r="T1892">
        <v>0.86714285714285699</v>
      </c>
      <c r="U1892">
        <v>0.35</v>
      </c>
      <c r="V1892">
        <v>0.79500000000000004</v>
      </c>
      <c r="W1892">
        <v>1.325</v>
      </c>
      <c r="X1892">
        <v>0.73360655737704905</v>
      </c>
      <c r="Y1892">
        <v>0.33</v>
      </c>
      <c r="Z1892">
        <v>0.82499999999999996</v>
      </c>
      <c r="AA1892">
        <v>1.325</v>
      </c>
      <c r="AB1892">
        <v>0.76114285714285701</v>
      </c>
      <c r="AC1892">
        <v>0.70499999999999996</v>
      </c>
      <c r="AD1892">
        <v>1.145</v>
      </c>
      <c r="AE1892">
        <v>1.4424999999999999</v>
      </c>
      <c r="AF1892">
        <v>1.06311111111111</v>
      </c>
      <c r="AG1892">
        <v>0.75249999999999995</v>
      </c>
      <c r="AH1892">
        <v>1.175</v>
      </c>
      <c r="AI1892">
        <v>1.5049999999999999</v>
      </c>
      <c r="AJ1892">
        <v>1.3759210526315799</v>
      </c>
      <c r="AK1892">
        <v>0.55000000000000004</v>
      </c>
      <c r="AL1892">
        <v>0.82</v>
      </c>
      <c r="AM1892">
        <v>1.36</v>
      </c>
      <c r="AN1892">
        <v>0.91736842105263205</v>
      </c>
      <c r="AO1892">
        <v>0.6825</v>
      </c>
      <c r="AP1892">
        <v>1.095</v>
      </c>
      <c r="AQ1892">
        <v>1.5</v>
      </c>
      <c r="AR1892">
        <v>1.1035937499999999</v>
      </c>
      <c r="AS1892">
        <v>0.15</v>
      </c>
      <c r="AT1892">
        <v>0.72499999999999998</v>
      </c>
      <c r="AU1892">
        <v>1.2575000000000001</v>
      </c>
      <c r="AV1892">
        <v>0.53701030927835003</v>
      </c>
      <c r="AW1892">
        <v>0.4425</v>
      </c>
      <c r="AX1892">
        <v>0.8</v>
      </c>
      <c r="AY1892">
        <v>1.3674999999999999</v>
      </c>
      <c r="AZ1892">
        <v>0.85531250000000003</v>
      </c>
      <c r="BA1892">
        <v>0.1</v>
      </c>
      <c r="BB1892">
        <v>0.85</v>
      </c>
      <c r="BC1892">
        <v>1.37</v>
      </c>
      <c r="BD1892">
        <v>0.61726027397260297</v>
      </c>
      <c r="BE1892">
        <v>0.52</v>
      </c>
      <c r="BF1892">
        <v>0.83</v>
      </c>
      <c r="BG1892">
        <v>1.1950000000000001</v>
      </c>
      <c r="BH1892">
        <v>1.0234523809523799</v>
      </c>
      <c r="BI1892">
        <v>-0.44750000000000001</v>
      </c>
      <c r="BJ1892">
        <v>0.41499999999999998</v>
      </c>
      <c r="BK1892">
        <v>0.80500000000000005</v>
      </c>
      <c r="BL1892">
        <v>9.3899999999999997E-2</v>
      </c>
    </row>
    <row r="1893" spans="1:64" x14ac:dyDescent="0.25">
      <c r="A1893" s="15" t="str">
        <f t="shared" si="58"/>
        <v>NIM--40816</v>
      </c>
      <c r="B1893" s="15" t="str">
        <f t="shared" si="59"/>
        <v>NIM</v>
      </c>
      <c r="C1893">
        <v>15</v>
      </c>
      <c r="D1893" s="22">
        <v>40816</v>
      </c>
      <c r="E1893">
        <v>3.7725</v>
      </c>
      <c r="F1893">
        <v>4.17</v>
      </c>
      <c r="G1893">
        <v>4.54</v>
      </c>
      <c r="H1893">
        <v>4.15513513513514</v>
      </c>
      <c r="I1893">
        <v>3.68</v>
      </c>
      <c r="J1893">
        <v>4.12</v>
      </c>
      <c r="K1893">
        <v>4.45</v>
      </c>
      <c r="L1893">
        <v>4.0965185185185202</v>
      </c>
      <c r="M1893">
        <v>3.53</v>
      </c>
      <c r="N1893">
        <v>3.94</v>
      </c>
      <c r="O1893">
        <v>4.37</v>
      </c>
      <c r="P1893">
        <v>3.9457349397590402</v>
      </c>
      <c r="Q1893">
        <v>3.76</v>
      </c>
      <c r="R1893">
        <v>4.08</v>
      </c>
      <c r="S1893">
        <v>4.3600000000000003</v>
      </c>
      <c r="T1893">
        <v>4.1809523809523803</v>
      </c>
      <c r="U1893">
        <v>3.67</v>
      </c>
      <c r="V1893">
        <v>4.1150000000000002</v>
      </c>
      <c r="W1893">
        <v>4.3899999999999997</v>
      </c>
      <c r="X1893">
        <v>4.0678142076502697</v>
      </c>
      <c r="Y1893">
        <v>3.8475000000000001</v>
      </c>
      <c r="Z1893">
        <v>4.2050000000000001</v>
      </c>
      <c r="AA1893">
        <v>4.62</v>
      </c>
      <c r="AB1893">
        <v>4.26</v>
      </c>
      <c r="AC1893">
        <v>3.6124999999999998</v>
      </c>
      <c r="AD1893">
        <v>4.0549999999999997</v>
      </c>
      <c r="AE1893">
        <v>4.41</v>
      </c>
      <c r="AF1893">
        <v>4.0235555555555598</v>
      </c>
      <c r="AG1893">
        <v>3.605</v>
      </c>
      <c r="AH1893">
        <v>4.1050000000000004</v>
      </c>
      <c r="AI1893">
        <v>4.5650000000000004</v>
      </c>
      <c r="AJ1893">
        <v>4.3497368421052602</v>
      </c>
      <c r="AK1893">
        <v>3.79</v>
      </c>
      <c r="AL1893">
        <v>4.0599999999999996</v>
      </c>
      <c r="AM1893">
        <v>4.43</v>
      </c>
      <c r="AN1893">
        <v>4.1252631578947403</v>
      </c>
      <c r="AO1893">
        <v>3.65</v>
      </c>
      <c r="AP1893">
        <v>4.1100000000000003</v>
      </c>
      <c r="AQ1893">
        <v>4.4850000000000003</v>
      </c>
      <c r="AR1893">
        <v>4.1023437500000002</v>
      </c>
      <c r="AS1893">
        <v>3.68</v>
      </c>
      <c r="AT1893">
        <v>4.12</v>
      </c>
      <c r="AU1893">
        <v>4.4024999999999999</v>
      </c>
      <c r="AV1893">
        <v>4.0832989690721604</v>
      </c>
      <c r="AW1893">
        <v>3.7925</v>
      </c>
      <c r="AX1893">
        <v>4.1449999999999996</v>
      </c>
      <c r="AY1893">
        <v>4.5</v>
      </c>
      <c r="AZ1893">
        <v>4.1653124999999998</v>
      </c>
      <c r="BA1893">
        <v>3.68</v>
      </c>
      <c r="BB1893">
        <v>4.0999999999999996</v>
      </c>
      <c r="BC1893">
        <v>4.46</v>
      </c>
      <c r="BD1893">
        <v>4.1139726027397296</v>
      </c>
      <c r="BE1893">
        <v>3.645</v>
      </c>
      <c r="BF1893">
        <v>4.0549999999999997</v>
      </c>
      <c r="BG1893">
        <v>4.3849999999999998</v>
      </c>
      <c r="BH1893">
        <v>4.2494047619047599</v>
      </c>
      <c r="BI1893">
        <v>3.6</v>
      </c>
      <c r="BJ1893">
        <v>3.98</v>
      </c>
      <c r="BK1893">
        <v>4.2699999999999996</v>
      </c>
      <c r="BL1893">
        <v>3.9262999999999999</v>
      </c>
    </row>
    <row r="1894" spans="1:64" x14ac:dyDescent="0.25">
      <c r="A1894" s="15" t="str">
        <f t="shared" si="58"/>
        <v>Provisions / Avg Assets--40816</v>
      </c>
      <c r="B1894" s="15" t="str">
        <f t="shared" si="59"/>
        <v>Provisions / Avg Assets</v>
      </c>
      <c r="C1894">
        <v>16</v>
      </c>
      <c r="D1894" s="22">
        <v>40816</v>
      </c>
      <c r="E1894">
        <v>8.2500000000000004E-2</v>
      </c>
      <c r="F1894">
        <v>0.19500000000000001</v>
      </c>
      <c r="G1894">
        <v>0.42</v>
      </c>
      <c r="H1894">
        <v>0.33594594594594601</v>
      </c>
      <c r="I1894">
        <v>0.04</v>
      </c>
      <c r="J1894">
        <v>0.17</v>
      </c>
      <c r="K1894">
        <v>0.42</v>
      </c>
      <c r="L1894">
        <v>0.30620740740740698</v>
      </c>
      <c r="M1894">
        <v>7.0000000000000007E-2</v>
      </c>
      <c r="N1894">
        <v>0.23</v>
      </c>
      <c r="O1894">
        <v>0.54</v>
      </c>
      <c r="P1894">
        <v>0.41445622489959799</v>
      </c>
      <c r="Q1894">
        <v>0.09</v>
      </c>
      <c r="R1894">
        <v>0.22</v>
      </c>
      <c r="S1894">
        <v>0.31</v>
      </c>
      <c r="T1894">
        <v>0.28333333333333299</v>
      </c>
      <c r="U1894">
        <v>0.06</v>
      </c>
      <c r="V1894">
        <v>0.19</v>
      </c>
      <c r="W1894">
        <v>0.45250000000000001</v>
      </c>
      <c r="X1894">
        <v>0.33874316939890697</v>
      </c>
      <c r="Y1894">
        <v>0.1</v>
      </c>
      <c r="Z1894">
        <v>0.25</v>
      </c>
      <c r="AA1894">
        <v>0.5625</v>
      </c>
      <c r="AB1894">
        <v>0.42399999999999999</v>
      </c>
      <c r="AC1894">
        <v>0</v>
      </c>
      <c r="AD1894">
        <v>0.105</v>
      </c>
      <c r="AE1894">
        <v>0.28999999999999998</v>
      </c>
      <c r="AF1894">
        <v>0.25266666666666698</v>
      </c>
      <c r="AG1894">
        <v>0</v>
      </c>
      <c r="AH1894">
        <v>3.5000000000000003E-2</v>
      </c>
      <c r="AI1894">
        <v>0.27250000000000002</v>
      </c>
      <c r="AJ1894">
        <v>0.20631578947368401</v>
      </c>
      <c r="AK1894">
        <v>7.0000000000000007E-2</v>
      </c>
      <c r="AL1894">
        <v>0.19</v>
      </c>
      <c r="AM1894">
        <v>0.34</v>
      </c>
      <c r="AN1894">
        <v>0.29666666666666702</v>
      </c>
      <c r="AO1894">
        <v>0</v>
      </c>
      <c r="AP1894">
        <v>0.09</v>
      </c>
      <c r="AQ1894">
        <v>0.22</v>
      </c>
      <c r="AR1894">
        <v>0.1605625</v>
      </c>
      <c r="AS1894">
        <v>9.7500000000000003E-2</v>
      </c>
      <c r="AT1894">
        <v>0.26500000000000001</v>
      </c>
      <c r="AU1894">
        <v>0.58250000000000002</v>
      </c>
      <c r="AV1894">
        <v>0.44896907216494802</v>
      </c>
      <c r="AW1894">
        <v>0.06</v>
      </c>
      <c r="AX1894">
        <v>0.20499999999999999</v>
      </c>
      <c r="AY1894">
        <v>0.40749999999999997</v>
      </c>
      <c r="AZ1894">
        <v>0.30443750000000003</v>
      </c>
      <c r="BA1894">
        <v>0.1</v>
      </c>
      <c r="BB1894">
        <v>0.28999999999999998</v>
      </c>
      <c r="BC1894">
        <v>0.46</v>
      </c>
      <c r="BD1894">
        <v>0.46452054794520498</v>
      </c>
      <c r="BE1894">
        <v>0.1</v>
      </c>
      <c r="BF1894">
        <v>0.27</v>
      </c>
      <c r="BG1894">
        <v>0.625</v>
      </c>
      <c r="BH1894">
        <v>0.45857142857142902</v>
      </c>
      <c r="BI1894">
        <v>0.17249999999999999</v>
      </c>
      <c r="BJ1894">
        <v>0.435</v>
      </c>
      <c r="BK1894">
        <v>0.79749999999999999</v>
      </c>
      <c r="BL1894">
        <v>0.64019999999999999</v>
      </c>
    </row>
    <row r="1895" spans="1:64" x14ac:dyDescent="0.25">
      <c r="A1895" s="15" t="str">
        <f t="shared" si="58"/>
        <v>Negative Earners (last 4 qtrs)--40816</v>
      </c>
      <c r="B1895" s="15" t="str">
        <f t="shared" si="59"/>
        <v>Negative Earners (last 4 qtrs)</v>
      </c>
      <c r="C1895">
        <v>17</v>
      </c>
      <c r="D1895" s="22">
        <v>40816</v>
      </c>
      <c r="F1895">
        <v>10.8108108108108</v>
      </c>
      <c r="H1895">
        <v>8</v>
      </c>
      <c r="J1895">
        <v>14.7016011644833</v>
      </c>
      <c r="L1895">
        <v>101</v>
      </c>
      <c r="N1895">
        <v>18.941898913556901</v>
      </c>
      <c r="P1895">
        <v>1203</v>
      </c>
      <c r="R1895">
        <v>0</v>
      </c>
      <c r="T1895">
        <v>0</v>
      </c>
      <c r="V1895">
        <v>17.473118279569899</v>
      </c>
      <c r="X1895">
        <v>65</v>
      </c>
      <c r="Z1895">
        <v>20</v>
      </c>
      <c r="AB1895">
        <v>14</v>
      </c>
      <c r="AD1895">
        <v>8.8888888888888893</v>
      </c>
      <c r="AF1895">
        <v>8</v>
      </c>
      <c r="AH1895">
        <v>6.5789473684210504</v>
      </c>
      <c r="AI1895"/>
      <c r="AJ1895">
        <v>5</v>
      </c>
      <c r="AK1895"/>
      <c r="AL1895">
        <v>15.789473684210501</v>
      </c>
      <c r="AN1895">
        <v>9</v>
      </c>
      <c r="AP1895">
        <v>6.1349693251533699</v>
      </c>
      <c r="AR1895">
        <v>20</v>
      </c>
      <c r="AT1895">
        <v>28.571428571428601</v>
      </c>
      <c r="AV1895">
        <v>56</v>
      </c>
      <c r="AX1895">
        <v>11.1111111111111</v>
      </c>
      <c r="AZ1895">
        <v>18</v>
      </c>
      <c r="BB1895">
        <v>21.917808219178099</v>
      </c>
      <c r="BD1895">
        <v>16</v>
      </c>
      <c r="BF1895">
        <v>13.0952380952381</v>
      </c>
      <c r="BH1895">
        <v>11</v>
      </c>
      <c r="BJ1895">
        <v>39.2156862745098</v>
      </c>
      <c r="BL1895">
        <v>40</v>
      </c>
    </row>
    <row r="1896" spans="1:64" x14ac:dyDescent="0.25">
      <c r="A1896" s="15" t="str">
        <f t="shared" si="58"/>
        <v>Noncore Funding / Liab--40816</v>
      </c>
      <c r="B1896" s="15" t="str">
        <f t="shared" si="59"/>
        <v>Noncore Funding / Liab</v>
      </c>
      <c r="C1896">
        <v>18</v>
      </c>
      <c r="D1896" s="22">
        <v>40816</v>
      </c>
      <c r="E1896">
        <v>14.055411672112999</v>
      </c>
      <c r="F1896">
        <v>19.1516364332434</v>
      </c>
      <c r="G1896">
        <v>23.671628767275301</v>
      </c>
      <c r="H1896">
        <v>19.6121136869338</v>
      </c>
      <c r="I1896">
        <v>12.435773637695799</v>
      </c>
      <c r="J1896">
        <v>17.547859322090702</v>
      </c>
      <c r="K1896">
        <v>25.413106706584799</v>
      </c>
      <c r="L1896">
        <v>20.014354055079</v>
      </c>
      <c r="M1896">
        <v>15.4936447726687</v>
      </c>
      <c r="N1896">
        <v>22.829263316584399</v>
      </c>
      <c r="O1896">
        <v>32.2465776485462</v>
      </c>
      <c r="P1896">
        <v>25.305240870572899</v>
      </c>
      <c r="Q1896">
        <v>17.914007121388199</v>
      </c>
      <c r="R1896">
        <v>20.507934023361798</v>
      </c>
      <c r="S1896">
        <v>23.638715541804299</v>
      </c>
      <c r="T1896">
        <v>22.152323681015901</v>
      </c>
      <c r="U1896">
        <v>11.457444970595001</v>
      </c>
      <c r="V1896">
        <v>16.1093794240828</v>
      </c>
      <c r="W1896">
        <v>24.059714030943201</v>
      </c>
      <c r="X1896">
        <v>18.8268107047077</v>
      </c>
      <c r="Y1896">
        <v>14.4368028518938</v>
      </c>
      <c r="Z1896">
        <v>20.894418803926602</v>
      </c>
      <c r="AA1896">
        <v>29.137553596596302</v>
      </c>
      <c r="AB1896">
        <v>22.866005565862899</v>
      </c>
      <c r="AC1896">
        <v>11.8689633881694</v>
      </c>
      <c r="AD1896">
        <v>16.369802402314601</v>
      </c>
      <c r="AE1896">
        <v>22.2539573368595</v>
      </c>
      <c r="AF1896">
        <v>19.190824396125102</v>
      </c>
      <c r="AG1896">
        <v>15.2949569754838</v>
      </c>
      <c r="AH1896">
        <v>19.756337124350502</v>
      </c>
      <c r="AI1896">
        <v>29.203448876574299</v>
      </c>
      <c r="AJ1896">
        <v>24.1364574921928</v>
      </c>
      <c r="AK1896">
        <v>13.4366568449526</v>
      </c>
      <c r="AL1896">
        <v>20.524446459608601</v>
      </c>
      <c r="AM1896">
        <v>28.666446211426599</v>
      </c>
      <c r="AN1896">
        <v>22.5175683150932</v>
      </c>
      <c r="AO1896">
        <v>11.1035545654646</v>
      </c>
      <c r="AP1896">
        <v>16.743982634764301</v>
      </c>
      <c r="AQ1896">
        <v>23.616551813860301</v>
      </c>
      <c r="AR1896">
        <v>18.3257235028167</v>
      </c>
      <c r="AS1896">
        <v>12.832501775058899</v>
      </c>
      <c r="AT1896">
        <v>19.2898841197138</v>
      </c>
      <c r="AU1896">
        <v>27.753664202109402</v>
      </c>
      <c r="AV1896">
        <v>21.510289065970099</v>
      </c>
      <c r="AW1896">
        <v>11.7426914257404</v>
      </c>
      <c r="AX1896">
        <v>16.171893989613899</v>
      </c>
      <c r="AY1896">
        <v>22.6714047515147</v>
      </c>
      <c r="AZ1896">
        <v>18.129923651833099</v>
      </c>
      <c r="BA1896">
        <v>14.1251806448398</v>
      </c>
      <c r="BB1896">
        <v>18.727249505077001</v>
      </c>
      <c r="BC1896">
        <v>26.583940944703599</v>
      </c>
      <c r="BD1896">
        <v>21.620777248457902</v>
      </c>
      <c r="BE1896">
        <v>12.358032807891499</v>
      </c>
      <c r="BF1896">
        <v>17.4124408811279</v>
      </c>
      <c r="BG1896">
        <v>29.4317478661692</v>
      </c>
      <c r="BH1896">
        <v>23.729374346669299</v>
      </c>
      <c r="BI1896">
        <v>12.5617854910214</v>
      </c>
      <c r="BJ1896">
        <v>17.870499940205399</v>
      </c>
      <c r="BK1896">
        <v>27.416948774259001</v>
      </c>
      <c r="BL1896">
        <v>20.926895465280101</v>
      </c>
    </row>
    <row r="1897" spans="1:64" x14ac:dyDescent="0.25">
      <c r="A1897" s="15" t="str">
        <f t="shared" si="58"/>
        <v>Brokered Dep / Liab--40816</v>
      </c>
      <c r="B1897" s="15" t="str">
        <f t="shared" si="59"/>
        <v>Brokered Dep / Liab</v>
      </c>
      <c r="C1897">
        <v>19</v>
      </c>
      <c r="D1897" s="22">
        <v>40816</v>
      </c>
      <c r="E1897">
        <v>0</v>
      </c>
      <c r="F1897">
        <v>0</v>
      </c>
      <c r="G1897">
        <v>2.7691915213721701</v>
      </c>
      <c r="H1897">
        <v>1.9731990591964399</v>
      </c>
      <c r="I1897">
        <v>0</v>
      </c>
      <c r="J1897">
        <v>0</v>
      </c>
      <c r="K1897">
        <v>3.0194009150724002</v>
      </c>
      <c r="L1897">
        <v>2.2727927670227599</v>
      </c>
      <c r="M1897">
        <v>0</v>
      </c>
      <c r="N1897">
        <v>0</v>
      </c>
      <c r="O1897">
        <v>2.7708872400966502</v>
      </c>
      <c r="P1897">
        <v>2.4331710731788898</v>
      </c>
      <c r="Q1897">
        <v>0</v>
      </c>
      <c r="R1897">
        <v>0</v>
      </c>
      <c r="S1897">
        <v>2.1289537712895399</v>
      </c>
      <c r="T1897">
        <v>1.93195480649563</v>
      </c>
      <c r="U1897">
        <v>0</v>
      </c>
      <c r="V1897">
        <v>0</v>
      </c>
      <c r="W1897">
        <v>2.7967190947115199</v>
      </c>
      <c r="X1897">
        <v>2.1873648116797599</v>
      </c>
      <c r="Y1897">
        <v>0</v>
      </c>
      <c r="Z1897">
        <v>0</v>
      </c>
      <c r="AA1897">
        <v>2.9561616165035298</v>
      </c>
      <c r="AB1897">
        <v>2.18524307729531</v>
      </c>
      <c r="AC1897">
        <v>0</v>
      </c>
      <c r="AD1897">
        <v>0</v>
      </c>
      <c r="AE1897">
        <v>1.6010715168912599</v>
      </c>
      <c r="AF1897">
        <v>1.6557616938327</v>
      </c>
      <c r="AG1897">
        <v>0</v>
      </c>
      <c r="AH1897">
        <v>0</v>
      </c>
      <c r="AI1897">
        <v>2.3065266070600501</v>
      </c>
      <c r="AJ1897">
        <v>2.7811952903576098</v>
      </c>
      <c r="AK1897">
        <v>0</v>
      </c>
      <c r="AL1897">
        <v>1.0433102166122401</v>
      </c>
      <c r="AM1897">
        <v>7.6166514181152802</v>
      </c>
      <c r="AN1897">
        <v>4.5416104252786402</v>
      </c>
      <c r="AO1897">
        <v>0</v>
      </c>
      <c r="AP1897">
        <v>0</v>
      </c>
      <c r="AQ1897">
        <v>2.24722831610605</v>
      </c>
      <c r="AR1897">
        <v>1.6969500294779301</v>
      </c>
      <c r="AS1897">
        <v>0</v>
      </c>
      <c r="AT1897">
        <v>0</v>
      </c>
      <c r="AU1897">
        <v>3.5394770913462099</v>
      </c>
      <c r="AV1897">
        <v>2.58229831428336</v>
      </c>
      <c r="AW1897">
        <v>0</v>
      </c>
      <c r="AX1897">
        <v>0</v>
      </c>
      <c r="AY1897">
        <v>1.03619487269313</v>
      </c>
      <c r="AZ1897">
        <v>1.7314303993817</v>
      </c>
      <c r="BA1897">
        <v>0</v>
      </c>
      <c r="BB1897">
        <v>0</v>
      </c>
      <c r="BC1897">
        <v>3.9325317426183202</v>
      </c>
      <c r="BD1897">
        <v>2.6513654441605201</v>
      </c>
      <c r="BE1897">
        <v>0</v>
      </c>
      <c r="BF1897">
        <v>0.282640156914995</v>
      </c>
      <c r="BG1897">
        <v>4.1500202294830801</v>
      </c>
      <c r="BH1897">
        <v>4.05387923807859</v>
      </c>
      <c r="BI1897">
        <v>0</v>
      </c>
      <c r="BJ1897">
        <v>0.25094604266139903</v>
      </c>
      <c r="BK1897">
        <v>3.9427747494907202</v>
      </c>
      <c r="BL1897">
        <v>2.62756011259648</v>
      </c>
    </row>
    <row r="1898" spans="1:64" x14ac:dyDescent="0.25">
      <c r="A1898" s="15" t="str">
        <f t="shared" si="58"/>
        <v>Liquid Assets / Assets--40816</v>
      </c>
      <c r="B1898" s="15" t="str">
        <f t="shared" si="59"/>
        <v>Liquid Assets / Assets</v>
      </c>
      <c r="C1898">
        <v>20</v>
      </c>
      <c r="D1898" s="22">
        <v>40816</v>
      </c>
      <c r="E1898">
        <v>15.818004411216601</v>
      </c>
      <c r="F1898">
        <v>23.766399092754</v>
      </c>
      <c r="G1898">
        <v>32.276382329597801</v>
      </c>
      <c r="H1898">
        <v>25.432032545456</v>
      </c>
      <c r="I1898">
        <v>14.200416816476199</v>
      </c>
      <c r="J1898">
        <v>21.8458472964405</v>
      </c>
      <c r="K1898">
        <v>32.141430606444402</v>
      </c>
      <c r="L1898">
        <v>24.3845410067015</v>
      </c>
      <c r="M1898">
        <v>13.837177422904301</v>
      </c>
      <c r="N1898">
        <v>21.086443665915901</v>
      </c>
      <c r="O1898">
        <v>31.054415676538898</v>
      </c>
      <c r="P1898">
        <v>23.430701625163699</v>
      </c>
      <c r="Q1898">
        <v>25.2356035770677</v>
      </c>
      <c r="R1898">
        <v>35.645600167448499</v>
      </c>
      <c r="S1898">
        <v>39.324443815654497</v>
      </c>
      <c r="T1898">
        <v>34.080914336576697</v>
      </c>
      <c r="U1898">
        <v>14.912391327299799</v>
      </c>
      <c r="V1898">
        <v>22.292828442043199</v>
      </c>
      <c r="W1898">
        <v>31.383209242966501</v>
      </c>
      <c r="X1898">
        <v>24.7712184436051</v>
      </c>
      <c r="Y1898">
        <v>17.9475255712292</v>
      </c>
      <c r="Z1898">
        <v>23.575733031920901</v>
      </c>
      <c r="AA1898">
        <v>34.823080443802901</v>
      </c>
      <c r="AB1898">
        <v>25.976073491805799</v>
      </c>
      <c r="AC1898">
        <v>11.2678795165666</v>
      </c>
      <c r="AD1898">
        <v>18.208134323195701</v>
      </c>
      <c r="AE1898">
        <v>28.705228811767402</v>
      </c>
      <c r="AF1898">
        <v>21.1946417642922</v>
      </c>
      <c r="AG1898">
        <v>11.775527771828401</v>
      </c>
      <c r="AH1898">
        <v>20.3390023022938</v>
      </c>
      <c r="AI1898">
        <v>37.729449647060598</v>
      </c>
      <c r="AJ1898">
        <v>25.7736099591495</v>
      </c>
      <c r="AK1898">
        <v>13.0179842332244</v>
      </c>
      <c r="AL1898">
        <v>19.892334129168599</v>
      </c>
      <c r="AM1898">
        <v>30.3857845439043</v>
      </c>
      <c r="AN1898">
        <v>21.0152325452387</v>
      </c>
      <c r="AO1898">
        <v>14.317865492202399</v>
      </c>
      <c r="AP1898">
        <v>22.715471644741001</v>
      </c>
      <c r="AQ1898">
        <v>34.617672321115997</v>
      </c>
      <c r="AR1898">
        <v>25.458610419456601</v>
      </c>
      <c r="AS1898">
        <v>13.314424752035</v>
      </c>
      <c r="AT1898">
        <v>19.0642093083557</v>
      </c>
      <c r="AU1898">
        <v>25.7102332255403</v>
      </c>
      <c r="AV1898">
        <v>21.269198200771601</v>
      </c>
      <c r="AW1898">
        <v>15.5834478535591</v>
      </c>
      <c r="AX1898">
        <v>24.605264361593498</v>
      </c>
      <c r="AY1898">
        <v>35.635664038773598</v>
      </c>
      <c r="AZ1898">
        <v>26.029054695593299</v>
      </c>
      <c r="BA1898">
        <v>12.8163862472568</v>
      </c>
      <c r="BB1898">
        <v>19.998819780479199</v>
      </c>
      <c r="BC1898">
        <v>30.507110983216499</v>
      </c>
      <c r="BD1898">
        <v>23.3470608439081</v>
      </c>
      <c r="BE1898">
        <v>15.3305607980133</v>
      </c>
      <c r="BF1898">
        <v>24.140541612401101</v>
      </c>
      <c r="BG1898">
        <v>31.367655302065</v>
      </c>
      <c r="BH1898">
        <v>25.252678703400999</v>
      </c>
      <c r="BI1898">
        <v>14.270893488344401</v>
      </c>
      <c r="BJ1898">
        <v>21.027633879326402</v>
      </c>
      <c r="BK1898">
        <v>29.585711037069299</v>
      </c>
      <c r="BL1898">
        <v>23.132272865454802</v>
      </c>
    </row>
    <row r="1899" spans="1:64" x14ac:dyDescent="0.25">
      <c r="A1899" s="15" t="str">
        <f t="shared" si="58"/>
        <v>Net Loan Growth (last 4 qtrs)--40816</v>
      </c>
      <c r="B1899" s="15" t="str">
        <f t="shared" si="59"/>
        <v>Net Loan Growth (last 4 qtrs)</v>
      </c>
      <c r="C1899">
        <v>21</v>
      </c>
      <c r="D1899" s="22">
        <v>40816</v>
      </c>
      <c r="E1899">
        <v>-6.6950000000000003</v>
      </c>
      <c r="F1899">
        <v>-4.0250000000000004</v>
      </c>
      <c r="G1899">
        <v>0.55249999999999999</v>
      </c>
      <c r="H1899">
        <v>-3.6081081081081101</v>
      </c>
      <c r="I1899">
        <v>-8.08</v>
      </c>
      <c r="J1899">
        <v>-3.13</v>
      </c>
      <c r="K1899">
        <v>3.105</v>
      </c>
      <c r="L1899">
        <v>-2.17604444444444</v>
      </c>
      <c r="M1899">
        <v>-7.7</v>
      </c>
      <c r="N1899">
        <v>-1.7150000000000001</v>
      </c>
      <c r="O1899">
        <v>4.7474999999999996</v>
      </c>
      <c r="P1899">
        <v>-0.38619016817593799</v>
      </c>
      <c r="Q1899">
        <v>-5.31</v>
      </c>
      <c r="R1899">
        <v>-0.73</v>
      </c>
      <c r="S1899">
        <v>-0.12</v>
      </c>
      <c r="T1899">
        <v>-2.03714285714286</v>
      </c>
      <c r="U1899">
        <v>-9.08</v>
      </c>
      <c r="V1899">
        <v>-4.1449999999999996</v>
      </c>
      <c r="W1899">
        <v>0.9</v>
      </c>
      <c r="X1899">
        <v>-3.06571038251366</v>
      </c>
      <c r="Y1899">
        <v>-10.387499999999999</v>
      </c>
      <c r="Z1899">
        <v>-3.7450000000000001</v>
      </c>
      <c r="AA1899">
        <v>1.49</v>
      </c>
      <c r="AB1899">
        <v>-3.6825714285714302</v>
      </c>
      <c r="AC1899">
        <v>-4.7424999999999997</v>
      </c>
      <c r="AD1899">
        <v>3.2349999999999999</v>
      </c>
      <c r="AE1899">
        <v>9.8674999999999997</v>
      </c>
      <c r="AF1899">
        <v>2.2398888888888902</v>
      </c>
      <c r="AG1899">
        <v>-5.3674999999999997</v>
      </c>
      <c r="AH1899">
        <v>0.315</v>
      </c>
      <c r="AI1899">
        <v>6.0250000000000004</v>
      </c>
      <c r="AJ1899">
        <v>0.69486842105263202</v>
      </c>
      <c r="AK1899">
        <v>-8.1</v>
      </c>
      <c r="AL1899">
        <v>-3.25</v>
      </c>
      <c r="AM1899">
        <v>2.83</v>
      </c>
      <c r="AN1899">
        <v>-2.6961403508771902</v>
      </c>
      <c r="AO1899">
        <v>-5.69</v>
      </c>
      <c r="AP1899">
        <v>-0.84499999999999997</v>
      </c>
      <c r="AQ1899">
        <v>5.5549999999999997</v>
      </c>
      <c r="AR1899">
        <v>0.32965624999999998</v>
      </c>
      <c r="AS1899">
        <v>-10.172499999999999</v>
      </c>
      <c r="AT1899">
        <v>-2.625</v>
      </c>
      <c r="AU1899">
        <v>6.17</v>
      </c>
      <c r="AV1899">
        <v>-0.46788659793814402</v>
      </c>
      <c r="AW1899">
        <v>-7.36</v>
      </c>
      <c r="AX1899">
        <v>-3.6850000000000001</v>
      </c>
      <c r="AY1899">
        <v>0</v>
      </c>
      <c r="AZ1899">
        <v>-3.1739999999999999</v>
      </c>
      <c r="BA1899">
        <v>-8.36</v>
      </c>
      <c r="BB1899">
        <v>-2.99</v>
      </c>
      <c r="BC1899">
        <v>4.21</v>
      </c>
      <c r="BD1899">
        <v>-0.56999999999999995</v>
      </c>
      <c r="BE1899">
        <v>-10.3825</v>
      </c>
      <c r="BF1899">
        <v>-4.4249999999999998</v>
      </c>
      <c r="BG1899">
        <v>0.62250000000000005</v>
      </c>
      <c r="BH1899">
        <v>-3.8459523809523799</v>
      </c>
      <c r="BI1899">
        <v>-15.22</v>
      </c>
      <c r="BJ1899">
        <v>-7.94</v>
      </c>
      <c r="BK1899">
        <v>-1.3049999999999999</v>
      </c>
      <c r="BL1899">
        <v>-7.2496</v>
      </c>
    </row>
    <row r="1900" spans="1:64" x14ac:dyDescent="0.25">
      <c r="A1900" s="15" t="str">
        <f t="shared" si="58"/>
        <v>Banks w/ Loan Growth (last 4 qtrs)--40816</v>
      </c>
      <c r="B1900" s="15" t="str">
        <f t="shared" si="59"/>
        <v>Banks w/ Loan Growth (last 4 qtrs)</v>
      </c>
      <c r="C1900">
        <v>22</v>
      </c>
      <c r="D1900" s="22">
        <v>40816</v>
      </c>
      <c r="F1900">
        <v>28.3783783783784</v>
      </c>
      <c r="J1900">
        <v>35.807860262008703</v>
      </c>
      <c r="N1900">
        <v>41.930404660683401</v>
      </c>
      <c r="R1900">
        <v>23.8095238095238</v>
      </c>
      <c r="V1900">
        <v>29.0322580645161</v>
      </c>
      <c r="Z1900">
        <v>31.428571428571399</v>
      </c>
      <c r="AD1900">
        <v>56.6666666666667</v>
      </c>
      <c r="AH1900">
        <v>52.631578947368403</v>
      </c>
      <c r="AI1900"/>
      <c r="AK1900"/>
      <c r="AL1900">
        <v>35.087719298245602</v>
      </c>
      <c r="AP1900">
        <v>46.932515337423297</v>
      </c>
      <c r="AT1900">
        <v>41.326530612244902</v>
      </c>
      <c r="AX1900">
        <v>25.3086419753086</v>
      </c>
      <c r="BB1900">
        <v>35.616438356164402</v>
      </c>
      <c r="BF1900">
        <v>28.571428571428601</v>
      </c>
      <c r="BJ1900">
        <v>20.588235294117599</v>
      </c>
    </row>
    <row r="1901" spans="1:64" x14ac:dyDescent="0.25">
      <c r="A1901" s="15" t="str">
        <f t="shared" si="58"/>
        <v>Equity / Assets--40908</v>
      </c>
      <c r="B1901" s="15" t="str">
        <f t="shared" si="59"/>
        <v>Equity / Assets</v>
      </c>
      <c r="C1901">
        <v>1</v>
      </c>
      <c r="D1901" s="22">
        <v>40908</v>
      </c>
      <c r="E1901">
        <v>9.4980915308819505</v>
      </c>
      <c r="F1901">
        <v>10.5758799944642</v>
      </c>
      <c r="G1901">
        <v>11.730114764957699</v>
      </c>
      <c r="H1901">
        <v>10.8551886978473</v>
      </c>
      <c r="I1901">
        <v>8.8547820924491791</v>
      </c>
      <c r="J1901">
        <v>10.204319339966</v>
      </c>
      <c r="K1901">
        <v>11.9541182957222</v>
      </c>
      <c r="L1901">
        <v>10.606377636168901</v>
      </c>
      <c r="M1901">
        <v>9.0206091075514898</v>
      </c>
      <c r="N1901">
        <v>10.312595331277</v>
      </c>
      <c r="O1901">
        <v>12.2008406706199</v>
      </c>
      <c r="P1901">
        <v>10.8476006667845</v>
      </c>
      <c r="Q1901">
        <v>10.326956443362899</v>
      </c>
      <c r="R1901">
        <v>11.227972593735</v>
      </c>
      <c r="S1901">
        <v>12.711484593837501</v>
      </c>
      <c r="T1901">
        <v>11.774262214163601</v>
      </c>
      <c r="U1901">
        <v>8.7161843189890398</v>
      </c>
      <c r="V1901">
        <v>10.160345142568101</v>
      </c>
      <c r="W1901">
        <v>11.926968826440399</v>
      </c>
      <c r="X1901">
        <v>10.395014176855801</v>
      </c>
      <c r="Y1901">
        <v>9.2806426202307097</v>
      </c>
      <c r="Z1901">
        <v>10.5807491499673</v>
      </c>
      <c r="AA1901">
        <v>12.115540103811499</v>
      </c>
      <c r="AB1901">
        <v>10.864766208973499</v>
      </c>
      <c r="AC1901">
        <v>8.4102523319603293</v>
      </c>
      <c r="AD1901">
        <v>9.2839217127559603</v>
      </c>
      <c r="AE1901">
        <v>10.688910997887399</v>
      </c>
      <c r="AF1901">
        <v>9.6109732818063396</v>
      </c>
      <c r="AG1901">
        <v>9.5384692886255298</v>
      </c>
      <c r="AH1901">
        <v>11.1160765835816</v>
      </c>
      <c r="AI1901">
        <v>13.0021185731185</v>
      </c>
      <c r="AJ1901">
        <v>12.0374787390216</v>
      </c>
      <c r="AK1901">
        <v>9.0905978223652699</v>
      </c>
      <c r="AL1901">
        <v>10.505826691645799</v>
      </c>
      <c r="AM1901">
        <v>12.6656274356976</v>
      </c>
      <c r="AN1901">
        <v>11.593617109266701</v>
      </c>
      <c r="AO1901">
        <v>8.8875401023150999</v>
      </c>
      <c r="AP1901">
        <v>10.101731215420299</v>
      </c>
      <c r="AQ1901">
        <v>11.979300097351</v>
      </c>
      <c r="AR1901">
        <v>10.5847772578276</v>
      </c>
      <c r="AS1901">
        <v>8.1158076873481999</v>
      </c>
      <c r="AT1901">
        <v>9.2676894783871493</v>
      </c>
      <c r="AU1901">
        <v>10.879969460421799</v>
      </c>
      <c r="AV1901">
        <v>9.4996633508069408</v>
      </c>
      <c r="AW1901">
        <v>8.9454531875482193</v>
      </c>
      <c r="AX1901">
        <v>10.468800949808999</v>
      </c>
      <c r="AY1901">
        <v>12.643811649877099</v>
      </c>
      <c r="AZ1901">
        <v>10.9733217195216</v>
      </c>
      <c r="BA1901">
        <v>8.8875401023150999</v>
      </c>
      <c r="BB1901">
        <v>10.567574636625199</v>
      </c>
      <c r="BC1901">
        <v>11.829098428554801</v>
      </c>
      <c r="BD1901">
        <v>10.642692716719999</v>
      </c>
      <c r="BE1901">
        <v>9.8772524446778593</v>
      </c>
      <c r="BF1901">
        <v>11.1781060081329</v>
      </c>
      <c r="BG1901">
        <v>12.604718498374501</v>
      </c>
      <c r="BH1901">
        <v>12.500453198984699</v>
      </c>
      <c r="BI1901">
        <v>7.6825872194183704</v>
      </c>
      <c r="BJ1901">
        <v>9.6310998489531503</v>
      </c>
      <c r="BK1901">
        <v>11.6528242888548</v>
      </c>
      <c r="BL1901">
        <v>9.8039646078270106</v>
      </c>
    </row>
    <row r="1902" spans="1:64" x14ac:dyDescent="0.25">
      <c r="A1902" s="15" t="str">
        <f t="shared" si="58"/>
        <v>Total Risk Based Capital Ratio--40908</v>
      </c>
      <c r="B1902" s="15" t="str">
        <f t="shared" si="59"/>
        <v>Total Risk Based Capital Ratio</v>
      </c>
      <c r="C1902">
        <v>2</v>
      </c>
      <c r="D1902" s="22">
        <v>40908</v>
      </c>
      <c r="E1902">
        <v>14.682499999999999</v>
      </c>
      <c r="F1902">
        <v>16.594999999999999</v>
      </c>
      <c r="G1902">
        <v>19.017499999999998</v>
      </c>
      <c r="H1902">
        <v>17.483108108108102</v>
      </c>
      <c r="I1902">
        <v>12.91</v>
      </c>
      <c r="J1902">
        <v>15.14</v>
      </c>
      <c r="K1902">
        <v>18.605</v>
      </c>
      <c r="L1902">
        <v>16.557706146926499</v>
      </c>
      <c r="M1902">
        <v>13.48</v>
      </c>
      <c r="N1902">
        <v>15.83</v>
      </c>
      <c r="O1902">
        <v>19.55</v>
      </c>
      <c r="P1902">
        <v>17.437468785471101</v>
      </c>
      <c r="Q1902">
        <v>14.72</v>
      </c>
      <c r="R1902">
        <v>18.64</v>
      </c>
      <c r="S1902">
        <v>20.52</v>
      </c>
      <c r="T1902">
        <v>19.5085714285714</v>
      </c>
      <c r="U1902">
        <v>12.574999999999999</v>
      </c>
      <c r="V1902">
        <v>14.8</v>
      </c>
      <c r="W1902">
        <v>18.3</v>
      </c>
      <c r="X1902">
        <v>16.166731301939102</v>
      </c>
      <c r="Y1902">
        <v>14.904999999999999</v>
      </c>
      <c r="Z1902">
        <v>16.585000000000001</v>
      </c>
      <c r="AA1902">
        <v>18.8825</v>
      </c>
      <c r="AB1902">
        <v>17.224</v>
      </c>
      <c r="AC1902">
        <v>12.3725</v>
      </c>
      <c r="AD1902">
        <v>13.77</v>
      </c>
      <c r="AE1902">
        <v>16.315000000000001</v>
      </c>
      <c r="AF1902">
        <v>14.822727272727301</v>
      </c>
      <c r="AG1902">
        <v>13.574999999999999</v>
      </c>
      <c r="AH1902">
        <v>16.38</v>
      </c>
      <c r="AI1902">
        <v>20.425000000000001</v>
      </c>
      <c r="AJ1902">
        <v>18.970800000000001</v>
      </c>
      <c r="AK1902">
        <v>14.11</v>
      </c>
      <c r="AL1902">
        <v>16.28</v>
      </c>
      <c r="AM1902">
        <v>19.38</v>
      </c>
      <c r="AN1902">
        <v>18.032807017543899</v>
      </c>
      <c r="AO1902">
        <v>12.89</v>
      </c>
      <c r="AP1902">
        <v>15.09</v>
      </c>
      <c r="AQ1902">
        <v>18.68</v>
      </c>
      <c r="AR1902">
        <v>16.701269841269799</v>
      </c>
      <c r="AS1902">
        <v>11.7</v>
      </c>
      <c r="AT1902">
        <v>13.164999999999999</v>
      </c>
      <c r="AU1902">
        <v>15.66</v>
      </c>
      <c r="AV1902">
        <v>13.971538461538501</v>
      </c>
      <c r="AW1902">
        <v>14.15</v>
      </c>
      <c r="AX1902">
        <v>16.59</v>
      </c>
      <c r="AY1902">
        <v>20.18</v>
      </c>
      <c r="AZ1902">
        <v>17.844534161490699</v>
      </c>
      <c r="BA1902">
        <v>13.61</v>
      </c>
      <c r="BB1902">
        <v>15.51</v>
      </c>
      <c r="BC1902">
        <v>18.88</v>
      </c>
      <c r="BD1902">
        <v>16.393188405797101</v>
      </c>
      <c r="BE1902">
        <v>14.815</v>
      </c>
      <c r="BF1902">
        <v>16.61</v>
      </c>
      <c r="BG1902">
        <v>19.62</v>
      </c>
      <c r="BH1902">
        <v>19.262659574468099</v>
      </c>
      <c r="BI1902">
        <v>11.6675</v>
      </c>
      <c r="BJ1902">
        <v>14.13</v>
      </c>
      <c r="BK1902">
        <v>17.434999999999999</v>
      </c>
      <c r="BL1902">
        <v>15.105816326530601</v>
      </c>
    </row>
    <row r="1903" spans="1:64" x14ac:dyDescent="0.25">
      <c r="A1903" s="15" t="str">
        <f t="shared" si="58"/>
        <v>Tier 1 Leverage Ratio--40908</v>
      </c>
      <c r="B1903" s="15" t="str">
        <f t="shared" si="59"/>
        <v>Tier 1 Leverage Ratio</v>
      </c>
      <c r="C1903">
        <v>3</v>
      </c>
      <c r="D1903" s="22">
        <v>40908</v>
      </c>
      <c r="E1903">
        <v>8.8149999999999995</v>
      </c>
      <c r="F1903">
        <v>9.6349999999999998</v>
      </c>
      <c r="G1903">
        <v>11.112500000000001</v>
      </c>
      <c r="H1903">
        <v>10.164459459459501</v>
      </c>
      <c r="I1903">
        <v>8.3699999999999992</v>
      </c>
      <c r="J1903">
        <v>9.49</v>
      </c>
      <c r="K1903">
        <v>11.185</v>
      </c>
      <c r="L1903">
        <v>9.9630884557721107</v>
      </c>
      <c r="M1903">
        <v>8.5050000000000008</v>
      </c>
      <c r="N1903">
        <v>9.64</v>
      </c>
      <c r="O1903">
        <v>11.36</v>
      </c>
      <c r="P1903">
        <v>10.1780655099724</v>
      </c>
      <c r="Q1903">
        <v>9.24</v>
      </c>
      <c r="R1903">
        <v>10.41</v>
      </c>
      <c r="S1903">
        <v>12.02</v>
      </c>
      <c r="T1903">
        <v>11.053333333333301</v>
      </c>
      <c r="U1903">
        <v>8.1950000000000003</v>
      </c>
      <c r="V1903">
        <v>9.35</v>
      </c>
      <c r="W1903">
        <v>11.255000000000001</v>
      </c>
      <c r="X1903">
        <v>9.7405540166205</v>
      </c>
      <c r="Y1903">
        <v>8.84</v>
      </c>
      <c r="Z1903">
        <v>9.6549999999999994</v>
      </c>
      <c r="AA1903">
        <v>11.125</v>
      </c>
      <c r="AB1903">
        <v>10.327714285714301</v>
      </c>
      <c r="AC1903">
        <v>8.0675000000000008</v>
      </c>
      <c r="AD1903">
        <v>8.7650000000000006</v>
      </c>
      <c r="AE1903">
        <v>9.6475000000000009</v>
      </c>
      <c r="AF1903">
        <v>9.0093181818181804</v>
      </c>
      <c r="AG1903">
        <v>9.1649999999999991</v>
      </c>
      <c r="AH1903">
        <v>10.220000000000001</v>
      </c>
      <c r="AI1903">
        <v>11.99</v>
      </c>
      <c r="AJ1903">
        <v>11.3721333333333</v>
      </c>
      <c r="AK1903">
        <v>8.67</v>
      </c>
      <c r="AL1903">
        <v>9.82</v>
      </c>
      <c r="AM1903">
        <v>12.03</v>
      </c>
      <c r="AN1903">
        <v>11.0131578947368</v>
      </c>
      <c r="AO1903">
        <v>8.42</v>
      </c>
      <c r="AP1903">
        <v>9.5399999999999991</v>
      </c>
      <c r="AQ1903">
        <v>11.18</v>
      </c>
      <c r="AR1903">
        <v>10.014634920634901</v>
      </c>
      <c r="AS1903">
        <v>7.7750000000000004</v>
      </c>
      <c r="AT1903">
        <v>8.76</v>
      </c>
      <c r="AU1903">
        <v>9.9425000000000008</v>
      </c>
      <c r="AV1903">
        <v>8.9671978021978003</v>
      </c>
      <c r="AW1903">
        <v>8.5850000000000009</v>
      </c>
      <c r="AX1903">
        <v>9.6300000000000008</v>
      </c>
      <c r="AY1903">
        <v>11.69</v>
      </c>
      <c r="AZ1903">
        <v>10.2292546583851</v>
      </c>
      <c r="BA1903">
        <v>8.5299999999999994</v>
      </c>
      <c r="BB1903">
        <v>10.17</v>
      </c>
      <c r="BC1903">
        <v>11.5</v>
      </c>
      <c r="BD1903">
        <v>10.1953623188406</v>
      </c>
      <c r="BE1903">
        <v>8.8800000000000008</v>
      </c>
      <c r="BF1903">
        <v>9.9849999999999994</v>
      </c>
      <c r="BG1903">
        <v>11.7</v>
      </c>
      <c r="BH1903">
        <v>11.673404255319101</v>
      </c>
      <c r="BI1903">
        <v>7.46</v>
      </c>
      <c r="BJ1903">
        <v>8.9649999999999999</v>
      </c>
      <c r="BK1903">
        <v>10.97</v>
      </c>
      <c r="BL1903">
        <v>9.1266326530612201</v>
      </c>
    </row>
    <row r="1904" spans="1:64" x14ac:dyDescent="0.25">
      <c r="A1904" s="15" t="str">
        <f t="shared" si="58"/>
        <v>ALLL / Nonaccrual Loans--40908</v>
      </c>
      <c r="B1904" s="15" t="str">
        <f t="shared" si="59"/>
        <v>ALLL / Nonaccrual Loans</v>
      </c>
      <c r="C1904">
        <v>4</v>
      </c>
      <c r="D1904" s="22">
        <v>40908</v>
      </c>
      <c r="E1904">
        <v>65.299456244566699</v>
      </c>
      <c r="F1904">
        <v>109.01795949560599</v>
      </c>
      <c r="G1904">
        <v>237.378392217102</v>
      </c>
      <c r="H1904">
        <v>287.90430028045</v>
      </c>
      <c r="I1904">
        <v>62.5900681596884</v>
      </c>
      <c r="J1904">
        <v>106.02409638554199</v>
      </c>
      <c r="K1904">
        <v>250</v>
      </c>
      <c r="L1904">
        <v>353.43455542272301</v>
      </c>
      <c r="M1904">
        <v>56.499834819953797</v>
      </c>
      <c r="N1904">
        <v>104.283054003724</v>
      </c>
      <c r="O1904">
        <v>233.73913043478299</v>
      </c>
      <c r="P1904">
        <v>334.92260891951798</v>
      </c>
      <c r="Q1904">
        <v>64.887114263678001</v>
      </c>
      <c r="R1904">
        <v>104.278119130241</v>
      </c>
      <c r="S1904">
        <v>153.624409242079</v>
      </c>
      <c r="T1904">
        <v>129.26354167697701</v>
      </c>
      <c r="U1904">
        <v>59.766567798856599</v>
      </c>
      <c r="V1904">
        <v>104.25624378138301</v>
      </c>
      <c r="W1904">
        <v>241.06330014224699</v>
      </c>
      <c r="X1904">
        <v>288.30213545465602</v>
      </c>
      <c r="Y1904">
        <v>48.579285059578403</v>
      </c>
      <c r="Z1904">
        <v>86.287625418060202</v>
      </c>
      <c r="AA1904">
        <v>135.277777777778</v>
      </c>
      <c r="AB1904">
        <v>185.7891062715</v>
      </c>
      <c r="AC1904">
        <v>96.578843885175004</v>
      </c>
      <c r="AD1904">
        <v>186.57587548638099</v>
      </c>
      <c r="AE1904">
        <v>418.51851851851899</v>
      </c>
      <c r="AF1904">
        <v>3309.9703920905899</v>
      </c>
      <c r="AG1904">
        <v>87.587523870146399</v>
      </c>
      <c r="AH1904">
        <v>230.434782608696</v>
      </c>
      <c r="AI1904">
        <v>500</v>
      </c>
      <c r="AJ1904">
        <v>1344.8636559757499</v>
      </c>
      <c r="AK1904">
        <v>44.028144239226002</v>
      </c>
      <c r="AL1904">
        <v>80.671414038657204</v>
      </c>
      <c r="AM1904">
        <v>116.56357388316199</v>
      </c>
      <c r="AN1904">
        <v>225.592995708122</v>
      </c>
      <c r="AO1904">
        <v>81.259564449676304</v>
      </c>
      <c r="AP1904">
        <v>150.25</v>
      </c>
      <c r="AQ1904">
        <v>428.16901408450701</v>
      </c>
      <c r="AR1904">
        <v>574.90882880505205</v>
      </c>
      <c r="AS1904">
        <v>55.376723138714098</v>
      </c>
      <c r="AT1904">
        <v>100.40204678362601</v>
      </c>
      <c r="AU1904">
        <v>211.69933626868001</v>
      </c>
      <c r="AV1904">
        <v>467.21193489944801</v>
      </c>
      <c r="AW1904">
        <v>53.4701149086303</v>
      </c>
      <c r="AX1904">
        <v>93.9484750020479</v>
      </c>
      <c r="AY1904">
        <v>196.57190635451499</v>
      </c>
      <c r="AZ1904">
        <v>199.202762242234</v>
      </c>
      <c r="BA1904">
        <v>48.281016059907401</v>
      </c>
      <c r="BB1904">
        <v>103.694898094083</v>
      </c>
      <c r="BC1904">
        <v>236.14507102884201</v>
      </c>
      <c r="BD1904">
        <v>422.85939342272599</v>
      </c>
      <c r="BE1904">
        <v>58.706467661691498</v>
      </c>
      <c r="BF1904">
        <v>90.304054054054006</v>
      </c>
      <c r="BG1904">
        <v>157.142857142857</v>
      </c>
      <c r="BH1904">
        <v>613.28021014092496</v>
      </c>
      <c r="BI1904">
        <v>49.921630094043898</v>
      </c>
      <c r="BJ1904">
        <v>90.304054054054006</v>
      </c>
      <c r="BK1904">
        <v>151.55832591273401</v>
      </c>
      <c r="BL1904">
        <v>256.75607814124101</v>
      </c>
    </row>
    <row r="1905" spans="1:64" x14ac:dyDescent="0.25">
      <c r="A1905" s="15" t="str">
        <f t="shared" si="58"/>
        <v>[NCL + OREO] / [Total Loans + OREO]--40908</v>
      </c>
      <c r="B1905" s="15" t="str">
        <f t="shared" si="59"/>
        <v>[NCL + OREO] / [Total Loans + OREO]</v>
      </c>
      <c r="C1905">
        <v>5</v>
      </c>
      <c r="D1905" s="22">
        <v>40908</v>
      </c>
      <c r="E1905">
        <v>1.03685572046824</v>
      </c>
      <c r="F1905">
        <v>2.51009079035421</v>
      </c>
      <c r="G1905">
        <v>4.80763530705745</v>
      </c>
      <c r="H1905">
        <v>3.7199836742268899</v>
      </c>
      <c r="I1905">
        <v>1.0203855776617401</v>
      </c>
      <c r="J1905">
        <v>2.5357409506954598</v>
      </c>
      <c r="K1905">
        <v>5.03497199336769</v>
      </c>
      <c r="L1905">
        <v>3.71602305086097</v>
      </c>
      <c r="M1905">
        <v>1.0005042034318401</v>
      </c>
      <c r="N1905">
        <v>2.4884080370942798</v>
      </c>
      <c r="O1905">
        <v>5.1380152961608001</v>
      </c>
      <c r="P1905">
        <v>3.8825646551060502</v>
      </c>
      <c r="Q1905">
        <v>2.0401441823870599</v>
      </c>
      <c r="R1905">
        <v>3.2</v>
      </c>
      <c r="S1905">
        <v>5.3219371316962398</v>
      </c>
      <c r="T1905">
        <v>3.7639008856039902</v>
      </c>
      <c r="U1905">
        <v>1.3508827978048801</v>
      </c>
      <c r="V1905">
        <v>3.0771726786003999</v>
      </c>
      <c r="W1905">
        <v>5.90396056459167</v>
      </c>
      <c r="X1905">
        <v>4.3683353981998199</v>
      </c>
      <c r="Y1905">
        <v>1.77567695520925</v>
      </c>
      <c r="Z1905">
        <v>3.0142592466905702</v>
      </c>
      <c r="AA1905">
        <v>6.4527433274706203</v>
      </c>
      <c r="AB1905">
        <v>5.3199444204590396</v>
      </c>
      <c r="AC1905">
        <v>0.213302062315013</v>
      </c>
      <c r="AD1905">
        <v>0.85788701556053004</v>
      </c>
      <c r="AE1905">
        <v>2.16402079659062</v>
      </c>
      <c r="AF1905">
        <v>1.7027832463513399</v>
      </c>
      <c r="AG1905">
        <v>0.22515989075884599</v>
      </c>
      <c r="AH1905">
        <v>1.1426757657514699</v>
      </c>
      <c r="AI1905">
        <v>2.3540778621077298</v>
      </c>
      <c r="AJ1905">
        <v>1.69833304292233</v>
      </c>
      <c r="AK1905">
        <v>2.3596040269082601</v>
      </c>
      <c r="AL1905">
        <v>3.0952212889108499</v>
      </c>
      <c r="AM1905">
        <v>5.0182936969898604</v>
      </c>
      <c r="AN1905">
        <v>4.2387721297610499</v>
      </c>
      <c r="AO1905">
        <v>0.45230937414594202</v>
      </c>
      <c r="AP1905">
        <v>1.4598053794736801</v>
      </c>
      <c r="AQ1905">
        <v>2.7772325039063399</v>
      </c>
      <c r="AR1905">
        <v>1.98812586945799</v>
      </c>
      <c r="AS1905">
        <v>0.95572566347499099</v>
      </c>
      <c r="AT1905">
        <v>3.2560917381785601</v>
      </c>
      <c r="AU1905">
        <v>7.2951732071108299</v>
      </c>
      <c r="AV1905">
        <v>5.1034925277592897</v>
      </c>
      <c r="AW1905">
        <v>1.65469172054536</v>
      </c>
      <c r="AX1905">
        <v>3.0952212889108499</v>
      </c>
      <c r="AY1905">
        <v>5.3651253219926396</v>
      </c>
      <c r="AZ1905">
        <v>3.9153181384243001</v>
      </c>
      <c r="BA1905">
        <v>1.2831052710249899</v>
      </c>
      <c r="BB1905">
        <v>3.3828051878593399</v>
      </c>
      <c r="BC1905">
        <v>5.8367514356029497</v>
      </c>
      <c r="BD1905">
        <v>4.9029341300802303</v>
      </c>
      <c r="BE1905">
        <v>1.9559318385603199</v>
      </c>
      <c r="BF1905">
        <v>4.1904927510780396</v>
      </c>
      <c r="BG1905">
        <v>6.6548616325862398</v>
      </c>
      <c r="BH1905">
        <v>5.0283272550323703</v>
      </c>
      <c r="BI1905">
        <v>3.4673294724006101</v>
      </c>
      <c r="BJ1905">
        <v>5.8105879074177302</v>
      </c>
      <c r="BK1905">
        <v>9.7215697517298008</v>
      </c>
      <c r="BL1905">
        <v>7.1943106617964796</v>
      </c>
    </row>
    <row r="1906" spans="1:64" x14ac:dyDescent="0.25">
      <c r="A1906" s="15" t="str">
        <f t="shared" si="58"/>
        <v>[Noncurrent + Delinquent Loans] / [Capital + ALLL]--40908</v>
      </c>
      <c r="B1906" s="15" t="str">
        <f t="shared" si="59"/>
        <v>[Noncurrent + Delinquent Loans] / [Capital + ALLL]</v>
      </c>
      <c r="C1906">
        <v>6</v>
      </c>
      <c r="D1906" s="22">
        <v>40908</v>
      </c>
      <c r="E1906">
        <v>6.5544447197633904</v>
      </c>
      <c r="F1906">
        <v>12.5588375848714</v>
      </c>
      <c r="G1906">
        <v>22.596714000370799</v>
      </c>
      <c r="H1906">
        <v>16.825215927699102</v>
      </c>
      <c r="I1906">
        <v>5.4166841970458899</v>
      </c>
      <c r="J1906">
        <v>12.339825418824599</v>
      </c>
      <c r="K1906">
        <v>23.3462036136645</v>
      </c>
      <c r="L1906">
        <v>16.707748560612501</v>
      </c>
      <c r="M1906">
        <v>6.0937800165684202</v>
      </c>
      <c r="N1906">
        <v>13.702214563788401</v>
      </c>
      <c r="O1906">
        <v>26.760629628030401</v>
      </c>
      <c r="P1906">
        <v>20.924249033366401</v>
      </c>
      <c r="Q1906">
        <v>10.3772599017661</v>
      </c>
      <c r="R1906">
        <v>16.825532318490101</v>
      </c>
      <c r="S1906">
        <v>19.438214247570201</v>
      </c>
      <c r="T1906">
        <v>16.637145676022101</v>
      </c>
      <c r="U1906">
        <v>6.4559464248572596</v>
      </c>
      <c r="V1906">
        <v>13.2163721404262</v>
      </c>
      <c r="W1906">
        <v>26.177976934106699</v>
      </c>
      <c r="X1906">
        <v>19.0420059871301</v>
      </c>
      <c r="Y1906">
        <v>9.1179682517645304</v>
      </c>
      <c r="Z1906">
        <v>16.6375041210961</v>
      </c>
      <c r="AA1906">
        <v>31.212202870175702</v>
      </c>
      <c r="AB1906">
        <v>22.615375018609299</v>
      </c>
      <c r="AC1906">
        <v>2.5315662579651801</v>
      </c>
      <c r="AD1906">
        <v>6.7845566777711301</v>
      </c>
      <c r="AE1906">
        <v>12.540939808886799</v>
      </c>
      <c r="AF1906">
        <v>9.3199432339668302</v>
      </c>
      <c r="AG1906">
        <v>1.8083570892755501</v>
      </c>
      <c r="AH1906">
        <v>4.5990566037735796</v>
      </c>
      <c r="AI1906">
        <v>12.218984809361</v>
      </c>
      <c r="AJ1906">
        <v>7.9361103726960698</v>
      </c>
      <c r="AK1906">
        <v>11.544243986254299</v>
      </c>
      <c r="AL1906">
        <v>16.613078380853</v>
      </c>
      <c r="AM1906">
        <v>28.010990688444501</v>
      </c>
      <c r="AN1906">
        <v>22.4723345068425</v>
      </c>
      <c r="AO1906">
        <v>2.5508317929759698</v>
      </c>
      <c r="AP1906">
        <v>8.0421313506815402</v>
      </c>
      <c r="AQ1906">
        <v>15.1579393682425</v>
      </c>
      <c r="AR1906">
        <v>10.5356904518021</v>
      </c>
      <c r="AS1906">
        <v>5.9419592758584203</v>
      </c>
      <c r="AT1906">
        <v>13.522589333008501</v>
      </c>
      <c r="AU1906">
        <v>36.106898974654101</v>
      </c>
      <c r="AV1906">
        <v>23.816339164999501</v>
      </c>
      <c r="AW1906">
        <v>9.5839635291765095</v>
      </c>
      <c r="AX1906">
        <v>14.9639816633923</v>
      </c>
      <c r="AY1906">
        <v>26.435542806478502</v>
      </c>
      <c r="AZ1906">
        <v>19.936662770655801</v>
      </c>
      <c r="BA1906">
        <v>5.6411225550411004</v>
      </c>
      <c r="BB1906">
        <v>14.502027194748599</v>
      </c>
      <c r="BC1906">
        <v>27.3583424894051</v>
      </c>
      <c r="BD1906">
        <v>24.060054203210498</v>
      </c>
      <c r="BE1906">
        <v>7.64879656515975</v>
      </c>
      <c r="BF1906">
        <v>14.9676122815236</v>
      </c>
      <c r="BG1906">
        <v>26.037367680930199</v>
      </c>
      <c r="BH1906">
        <v>18.133014053251401</v>
      </c>
      <c r="BI1906">
        <v>10.5724083861328</v>
      </c>
      <c r="BJ1906">
        <v>18.080103797749398</v>
      </c>
      <c r="BK1906">
        <v>37.0344458244669</v>
      </c>
      <c r="BL1906">
        <v>27.937118587669801</v>
      </c>
    </row>
    <row r="1907" spans="1:64" x14ac:dyDescent="0.25">
      <c r="A1907" s="15" t="str">
        <f t="shared" si="58"/>
        <v xml:space="preserve">  Ag [NCL+DQ] / [Capital + ALLL]--40908</v>
      </c>
      <c r="B1907" s="15" t="str">
        <f t="shared" si="59"/>
        <v xml:space="preserve">  Ag [NCL+DQ] / [Capital + ALLL]</v>
      </c>
      <c r="C1907">
        <v>7</v>
      </c>
      <c r="D1907" s="22">
        <v>40908</v>
      </c>
      <c r="E1907">
        <v>0</v>
      </c>
      <c r="F1907">
        <v>0</v>
      </c>
      <c r="G1907">
        <v>1.1369938154808801</v>
      </c>
      <c r="H1907">
        <v>1.54997792074047</v>
      </c>
      <c r="I1907">
        <v>0</v>
      </c>
      <c r="J1907">
        <v>0</v>
      </c>
      <c r="K1907">
        <v>0.94658444320163404</v>
      </c>
      <c r="L1907">
        <v>1.0374141774104599</v>
      </c>
      <c r="M1907">
        <v>0</v>
      </c>
      <c r="N1907">
        <v>0</v>
      </c>
      <c r="O1907">
        <v>0.48778066949295201</v>
      </c>
      <c r="P1907">
        <v>0.76629098367612902</v>
      </c>
      <c r="Q1907">
        <v>0</v>
      </c>
      <c r="R1907">
        <v>0</v>
      </c>
      <c r="S1907">
        <v>0</v>
      </c>
      <c r="T1907">
        <v>2.2459166428038E-2</v>
      </c>
      <c r="U1907">
        <v>0</v>
      </c>
      <c r="V1907">
        <v>0</v>
      </c>
      <c r="W1907">
        <v>0.74791341448117299</v>
      </c>
      <c r="X1907">
        <v>0.96662106154942995</v>
      </c>
      <c r="Y1907">
        <v>0</v>
      </c>
      <c r="Z1907">
        <v>0</v>
      </c>
      <c r="AA1907">
        <v>1.7935205101973799</v>
      </c>
      <c r="AB1907">
        <v>1.76012807693256</v>
      </c>
      <c r="AC1907">
        <v>0</v>
      </c>
      <c r="AD1907">
        <v>0.1345454698162</v>
      </c>
      <c r="AE1907">
        <v>1.0523690946815301</v>
      </c>
      <c r="AF1907">
        <v>1.3604152328408901</v>
      </c>
      <c r="AG1907">
        <v>0</v>
      </c>
      <c r="AH1907">
        <v>2.4471716813293E-3</v>
      </c>
      <c r="AI1907">
        <v>1.2541529734214301</v>
      </c>
      <c r="AJ1907">
        <v>1.09069464647615</v>
      </c>
      <c r="AK1907">
        <v>0</v>
      </c>
      <c r="AL1907">
        <v>7.0154339547003397E-2</v>
      </c>
      <c r="AM1907">
        <v>1.35351477223112</v>
      </c>
      <c r="AN1907">
        <v>1.4276239529927499</v>
      </c>
      <c r="AO1907">
        <v>0</v>
      </c>
      <c r="AP1907">
        <v>0.16297262059973899</v>
      </c>
      <c r="AQ1907">
        <v>2.13344204375595</v>
      </c>
      <c r="AR1907">
        <v>1.6750363567547899</v>
      </c>
      <c r="AS1907">
        <v>0</v>
      </c>
      <c r="AT1907">
        <v>0</v>
      </c>
      <c r="AU1907">
        <v>0.39752174952226499</v>
      </c>
      <c r="AV1907">
        <v>0.761085960273719</v>
      </c>
      <c r="AW1907">
        <v>0</v>
      </c>
      <c r="AX1907">
        <v>0</v>
      </c>
      <c r="AY1907">
        <v>0.31710465596804699</v>
      </c>
      <c r="AZ1907">
        <v>0.60858303760764498</v>
      </c>
      <c r="BA1907">
        <v>0</v>
      </c>
      <c r="BB1907">
        <v>0</v>
      </c>
      <c r="BC1907">
        <v>4.1645286274159803E-2</v>
      </c>
      <c r="BD1907">
        <v>1.20652561723757</v>
      </c>
      <c r="BE1907">
        <v>0</v>
      </c>
      <c r="BF1907">
        <v>0</v>
      </c>
      <c r="BG1907">
        <v>0.76724707653236301</v>
      </c>
      <c r="BH1907">
        <v>0.89823822440847201</v>
      </c>
      <c r="BI1907">
        <v>0</v>
      </c>
      <c r="BJ1907">
        <v>0</v>
      </c>
      <c r="BK1907">
        <v>0</v>
      </c>
      <c r="BL1907">
        <v>0.44016226303504802</v>
      </c>
    </row>
    <row r="1908" spans="1:64" x14ac:dyDescent="0.25">
      <c r="A1908" s="15" t="str">
        <f t="shared" si="58"/>
        <v xml:space="preserve">  CLD [NCL+DQ] / [Capital + ALLL]--40908</v>
      </c>
      <c r="B1908" s="15" t="str">
        <f t="shared" si="59"/>
        <v xml:space="preserve">  CLD [NCL+DQ] / [Capital + ALLL]</v>
      </c>
      <c r="C1908">
        <v>8</v>
      </c>
      <c r="D1908" s="22">
        <v>40908</v>
      </c>
      <c r="E1908">
        <v>0</v>
      </c>
      <c r="F1908">
        <v>3.8523544421604203E-2</v>
      </c>
      <c r="G1908">
        <v>3.8080863639026501</v>
      </c>
      <c r="H1908">
        <v>3.2392866709231698</v>
      </c>
      <c r="I1908">
        <v>0</v>
      </c>
      <c r="J1908">
        <v>0</v>
      </c>
      <c r="K1908">
        <v>2.8715457991570399</v>
      </c>
      <c r="L1908">
        <v>2.4747920714367901</v>
      </c>
      <c r="M1908">
        <v>0</v>
      </c>
      <c r="N1908">
        <v>0.121439998131692</v>
      </c>
      <c r="O1908">
        <v>3.6252428071735401</v>
      </c>
      <c r="P1908">
        <v>3.4336348017489899</v>
      </c>
      <c r="Q1908">
        <v>0</v>
      </c>
      <c r="R1908">
        <v>0</v>
      </c>
      <c r="S1908">
        <v>3.5385078112559899E-2</v>
      </c>
      <c r="T1908">
        <v>0.67583118055778002</v>
      </c>
      <c r="U1908">
        <v>0</v>
      </c>
      <c r="V1908">
        <v>0</v>
      </c>
      <c r="W1908">
        <v>2.9928444095992899</v>
      </c>
      <c r="X1908">
        <v>2.8726381032238999</v>
      </c>
      <c r="Y1908">
        <v>0</v>
      </c>
      <c r="Z1908">
        <v>1.51834219677324</v>
      </c>
      <c r="AA1908">
        <v>9.2736716456040096</v>
      </c>
      <c r="AB1908">
        <v>5.1915674478685601</v>
      </c>
      <c r="AC1908">
        <v>0</v>
      </c>
      <c r="AD1908">
        <v>0</v>
      </c>
      <c r="AE1908">
        <v>1.68414889729504</v>
      </c>
      <c r="AF1908">
        <v>1.95049388693717</v>
      </c>
      <c r="AG1908">
        <v>0</v>
      </c>
      <c r="AH1908">
        <v>0</v>
      </c>
      <c r="AI1908">
        <v>7.0600460988185496E-2</v>
      </c>
      <c r="AJ1908">
        <v>1.2086398679374699</v>
      </c>
      <c r="AK1908">
        <v>0</v>
      </c>
      <c r="AL1908">
        <v>0.31649211646909903</v>
      </c>
      <c r="AM1908">
        <v>2.9669398135066398</v>
      </c>
      <c r="AN1908">
        <v>1.8011587162921701</v>
      </c>
      <c r="AO1908">
        <v>0</v>
      </c>
      <c r="AP1908">
        <v>0</v>
      </c>
      <c r="AQ1908">
        <v>0.35760826741825003</v>
      </c>
      <c r="AR1908">
        <v>1.0998464412798501</v>
      </c>
      <c r="AS1908">
        <v>0</v>
      </c>
      <c r="AT1908">
        <v>0.36146577476450298</v>
      </c>
      <c r="AU1908">
        <v>5.3655875262676602</v>
      </c>
      <c r="AV1908">
        <v>5.1276116014805497</v>
      </c>
      <c r="AW1908">
        <v>0</v>
      </c>
      <c r="AX1908">
        <v>0</v>
      </c>
      <c r="AY1908">
        <v>1.8056282244533399</v>
      </c>
      <c r="AZ1908">
        <v>1.70758454516478</v>
      </c>
      <c r="BA1908">
        <v>0</v>
      </c>
      <c r="BB1908">
        <v>0</v>
      </c>
      <c r="BC1908">
        <v>3.4096692111959301</v>
      </c>
      <c r="BD1908">
        <v>3.7160558802168899</v>
      </c>
      <c r="BE1908">
        <v>0</v>
      </c>
      <c r="BF1908">
        <v>0.38648062245140202</v>
      </c>
      <c r="BG1908">
        <v>6.9342408619126701</v>
      </c>
      <c r="BH1908">
        <v>3.7693773566221802</v>
      </c>
      <c r="BI1908">
        <v>0</v>
      </c>
      <c r="BJ1908">
        <v>1.3089917056304901</v>
      </c>
      <c r="BK1908">
        <v>8.9744616779122506</v>
      </c>
      <c r="BL1908">
        <v>5.9987009340023203</v>
      </c>
    </row>
    <row r="1909" spans="1:64" x14ac:dyDescent="0.25">
      <c r="A1909" s="15" t="str">
        <f t="shared" si="58"/>
        <v xml:space="preserve">  CRE [NCL+DQ] / [Capital + ALLL]--40908</v>
      </c>
      <c r="B1909" s="15" t="str">
        <f t="shared" si="59"/>
        <v xml:space="preserve">  CRE [NCL+DQ] / [Capital + ALLL]</v>
      </c>
      <c r="C1909">
        <v>9</v>
      </c>
      <c r="D1909" s="22">
        <v>40908</v>
      </c>
      <c r="E1909">
        <v>0.74176993691535797</v>
      </c>
      <c r="F1909">
        <v>4.5640857163143398</v>
      </c>
      <c r="G1909">
        <v>10.3723635704656</v>
      </c>
      <c r="H1909">
        <v>7.9395147232672203</v>
      </c>
      <c r="I1909">
        <v>0</v>
      </c>
      <c r="J1909">
        <v>3.85202135774218</v>
      </c>
      <c r="K1909">
        <v>10.626056737013201</v>
      </c>
      <c r="L1909">
        <v>7.4518180158599403</v>
      </c>
      <c r="M1909">
        <v>0.52060363971291301</v>
      </c>
      <c r="N1909">
        <v>4.4193097014925398</v>
      </c>
      <c r="O1909">
        <v>12.8720969303759</v>
      </c>
      <c r="P1909">
        <v>10.385371258686</v>
      </c>
      <c r="Q1909">
        <v>3.3012146298432499</v>
      </c>
      <c r="R1909">
        <v>5.3177691309987001</v>
      </c>
      <c r="S1909">
        <v>8.6297126989212796</v>
      </c>
      <c r="T1909">
        <v>6.1778986293087996</v>
      </c>
      <c r="U1909">
        <v>0.48625940651764299</v>
      </c>
      <c r="V1909">
        <v>4.37062937062937</v>
      </c>
      <c r="W1909">
        <v>11.8264646847934</v>
      </c>
      <c r="X1909">
        <v>8.6062690211631097</v>
      </c>
      <c r="Y1909">
        <v>1.2903582012141099</v>
      </c>
      <c r="Z1909">
        <v>8.9351653182217099</v>
      </c>
      <c r="AA1909">
        <v>19.010774529041498</v>
      </c>
      <c r="AB1909">
        <v>12.1895058097949</v>
      </c>
      <c r="AC1909">
        <v>0</v>
      </c>
      <c r="AD1909">
        <v>0.73955589915388897</v>
      </c>
      <c r="AE1909">
        <v>6.1855325686948497</v>
      </c>
      <c r="AF1909">
        <v>3.9681024567213798</v>
      </c>
      <c r="AG1909">
        <v>0</v>
      </c>
      <c r="AH1909">
        <v>0</v>
      </c>
      <c r="AI1909">
        <v>4.3891559096820396</v>
      </c>
      <c r="AJ1909">
        <v>2.8999345519822399</v>
      </c>
      <c r="AK1909">
        <v>2.9823913311168599</v>
      </c>
      <c r="AL1909">
        <v>7.2100313479623797</v>
      </c>
      <c r="AM1909">
        <v>14.153371075656199</v>
      </c>
      <c r="AN1909">
        <v>9.7610077853056492</v>
      </c>
      <c r="AO1909">
        <v>0</v>
      </c>
      <c r="AP1909">
        <v>0.82058933233867903</v>
      </c>
      <c r="AQ1909">
        <v>5.30181890865481</v>
      </c>
      <c r="AR1909">
        <v>3.5192620116836699</v>
      </c>
      <c r="AS1909">
        <v>1.06183837236857</v>
      </c>
      <c r="AT1909">
        <v>6.5029082878262701</v>
      </c>
      <c r="AU1909">
        <v>19.314872564861901</v>
      </c>
      <c r="AV1909">
        <v>13.504668192718301</v>
      </c>
      <c r="AW1909">
        <v>0.68610688716905099</v>
      </c>
      <c r="AX1909">
        <v>4.8725354765791797</v>
      </c>
      <c r="AY1909">
        <v>9.7901430875221198</v>
      </c>
      <c r="AZ1909">
        <v>6.9692339929315796</v>
      </c>
      <c r="BA1909">
        <v>0</v>
      </c>
      <c r="BB1909">
        <v>3.3419192919886398</v>
      </c>
      <c r="BC1909">
        <v>10.013709244799401</v>
      </c>
      <c r="BD1909">
        <v>8.4583911703226207</v>
      </c>
      <c r="BE1909">
        <v>1.8292279547010799</v>
      </c>
      <c r="BF1909">
        <v>6.4477750791438702</v>
      </c>
      <c r="BG1909">
        <v>15.797023564743901</v>
      </c>
      <c r="BH1909">
        <v>9.8613682281052402</v>
      </c>
      <c r="BI1909">
        <v>2.8292734977472298</v>
      </c>
      <c r="BJ1909">
        <v>8.3760430981115892</v>
      </c>
      <c r="BK1909">
        <v>20.5932964051954</v>
      </c>
      <c r="BL1909">
        <v>14.780305299938799</v>
      </c>
    </row>
    <row r="1910" spans="1:64" x14ac:dyDescent="0.25">
      <c r="A1910" s="15" t="str">
        <f t="shared" si="58"/>
        <v xml:space="preserve">  Res RE [NCL+DQ] / [Capital + ALLL]--40908</v>
      </c>
      <c r="B1910" s="15" t="str">
        <f t="shared" si="59"/>
        <v xml:space="preserve">  Res RE [NCL+DQ] / [Capital + ALLL]</v>
      </c>
      <c r="C1910">
        <v>10</v>
      </c>
      <c r="D1910" s="22">
        <v>40908</v>
      </c>
      <c r="E1910">
        <v>0.130013202204739</v>
      </c>
      <c r="F1910">
        <v>1.4085217059298201</v>
      </c>
      <c r="G1910">
        <v>4.3990911234460297</v>
      </c>
      <c r="H1910">
        <v>3.0361494191739502</v>
      </c>
      <c r="I1910">
        <v>0.105451948169853</v>
      </c>
      <c r="J1910">
        <v>1.7194976076555</v>
      </c>
      <c r="K1910">
        <v>5.3419204793914199</v>
      </c>
      <c r="L1910">
        <v>3.6357093672499099</v>
      </c>
      <c r="M1910">
        <v>0.69976985837294503</v>
      </c>
      <c r="N1910">
        <v>3.0075187969924801</v>
      </c>
      <c r="O1910">
        <v>7.4052436522944598</v>
      </c>
      <c r="P1910">
        <v>5.4071796726250003</v>
      </c>
      <c r="Q1910">
        <v>3.8127421666283299</v>
      </c>
      <c r="R1910">
        <v>5.8483669378611003</v>
      </c>
      <c r="S1910">
        <v>8.2280752117123601</v>
      </c>
      <c r="T1910">
        <v>6.78171084666283</v>
      </c>
      <c r="U1910">
        <v>0.49820005371237502</v>
      </c>
      <c r="V1910">
        <v>2.3780015491866799</v>
      </c>
      <c r="W1910">
        <v>6.0440243070947401</v>
      </c>
      <c r="X1910">
        <v>4.3524430331665496</v>
      </c>
      <c r="Y1910">
        <v>0.16378669582675401</v>
      </c>
      <c r="Z1910">
        <v>1.5769810717331401</v>
      </c>
      <c r="AA1910">
        <v>5.4094011504408304</v>
      </c>
      <c r="AB1910">
        <v>3.7675705675109299</v>
      </c>
      <c r="AC1910">
        <v>0</v>
      </c>
      <c r="AD1910">
        <v>0.191902112138262</v>
      </c>
      <c r="AE1910">
        <v>0.93435134056242997</v>
      </c>
      <c r="AF1910">
        <v>0.66704977640998897</v>
      </c>
      <c r="AG1910">
        <v>0</v>
      </c>
      <c r="AH1910">
        <v>0</v>
      </c>
      <c r="AI1910">
        <v>0.77735801005579297</v>
      </c>
      <c r="AJ1910">
        <v>0.98379476012036304</v>
      </c>
      <c r="AK1910">
        <v>2.41858237547893</v>
      </c>
      <c r="AL1910">
        <v>6.3929889298892997</v>
      </c>
      <c r="AM1910">
        <v>9.3374939990398502</v>
      </c>
      <c r="AN1910">
        <v>6.9138492363442596</v>
      </c>
      <c r="AO1910">
        <v>0</v>
      </c>
      <c r="AP1910">
        <v>0.51189400782896699</v>
      </c>
      <c r="AQ1910">
        <v>2.3642281994175098</v>
      </c>
      <c r="AR1910">
        <v>1.75487462081484</v>
      </c>
      <c r="AS1910">
        <v>0.10176329246257999</v>
      </c>
      <c r="AT1910">
        <v>1.36171365094288</v>
      </c>
      <c r="AU1910">
        <v>5.2227840871217497</v>
      </c>
      <c r="AV1910">
        <v>3.8576737838278499</v>
      </c>
      <c r="AW1910">
        <v>2.6962699268390402</v>
      </c>
      <c r="AX1910">
        <v>6.1626036381635902</v>
      </c>
      <c r="AY1910">
        <v>10.611863261866599</v>
      </c>
      <c r="AZ1910">
        <v>7.9775133356101797</v>
      </c>
      <c r="BA1910">
        <v>0</v>
      </c>
      <c r="BB1910">
        <v>1.3688692635230999</v>
      </c>
      <c r="BC1910">
        <v>4.6216353478923304</v>
      </c>
      <c r="BD1910">
        <v>2.9352178899231398</v>
      </c>
      <c r="BE1910">
        <v>0.58308990502940505</v>
      </c>
      <c r="BF1910">
        <v>2.31402380862006</v>
      </c>
      <c r="BG1910">
        <v>4.3836786304881503</v>
      </c>
      <c r="BH1910">
        <v>3.5173176268735502</v>
      </c>
      <c r="BI1910">
        <v>0.81590261597487901</v>
      </c>
      <c r="BJ1910">
        <v>3.8607032225796298</v>
      </c>
      <c r="BK1910">
        <v>7.1460739146733001</v>
      </c>
      <c r="BL1910">
        <v>5.1546038527556499</v>
      </c>
    </row>
    <row r="1911" spans="1:64" x14ac:dyDescent="0.25">
      <c r="A1911" s="15" t="str">
        <f t="shared" si="58"/>
        <v xml:space="preserve">  C&amp;I [NCL+DQ] / [Capital + ALLL]--40908</v>
      </c>
      <c r="B1911" s="15" t="str">
        <f t="shared" si="59"/>
        <v xml:space="preserve">  C&amp;I [NCL+DQ] / [Capital + ALLL]</v>
      </c>
      <c r="C1911">
        <v>11</v>
      </c>
      <c r="D1911" s="22">
        <v>40908</v>
      </c>
      <c r="E1911">
        <v>0.34050487709966099</v>
      </c>
      <c r="F1911">
        <v>1.33892469450771</v>
      </c>
      <c r="G1911">
        <v>4.03018108768382</v>
      </c>
      <c r="H1911">
        <v>3.02986545679043</v>
      </c>
      <c r="I1911">
        <v>9.2142712423660594E-2</v>
      </c>
      <c r="J1911">
        <v>0.97736287335919203</v>
      </c>
      <c r="K1911">
        <v>3.4043133545973898</v>
      </c>
      <c r="L1911">
        <v>2.7622164110438101</v>
      </c>
      <c r="M1911">
        <v>9.0960242614764E-2</v>
      </c>
      <c r="N1911">
        <v>0.81498511510006799</v>
      </c>
      <c r="O1911">
        <v>2.7228094092687098</v>
      </c>
      <c r="P1911">
        <v>2.1607407822617701</v>
      </c>
      <c r="Q1911">
        <v>0.53374451429249203</v>
      </c>
      <c r="R1911">
        <v>1.32956925598762</v>
      </c>
      <c r="S1911">
        <v>3.6331790718601402</v>
      </c>
      <c r="T1911">
        <v>2.7719147648484301</v>
      </c>
      <c r="U1911">
        <v>0.11799230090979</v>
      </c>
      <c r="V1911">
        <v>1.17201871025385</v>
      </c>
      <c r="W1911">
        <v>3.8408444760679399</v>
      </c>
      <c r="X1911">
        <v>3.1162693686155101</v>
      </c>
      <c r="Y1911">
        <v>0.53308692319102402</v>
      </c>
      <c r="Z1911">
        <v>1.58076982598528</v>
      </c>
      <c r="AA1911">
        <v>4.3792160814601502</v>
      </c>
      <c r="AB1911">
        <v>3.7577613945511801</v>
      </c>
      <c r="AC1911">
        <v>0</v>
      </c>
      <c r="AD1911">
        <v>0.73664861295679995</v>
      </c>
      <c r="AE1911">
        <v>2.2442243379341802</v>
      </c>
      <c r="AF1911">
        <v>2.3249342262205102</v>
      </c>
      <c r="AG1911">
        <v>0</v>
      </c>
      <c r="AH1911">
        <v>0.66003249390739205</v>
      </c>
      <c r="AI1911">
        <v>2.7634596206221098</v>
      </c>
      <c r="AJ1911">
        <v>1.8678856191586</v>
      </c>
      <c r="AK1911">
        <v>0.218860637270679</v>
      </c>
      <c r="AL1911">
        <v>0.80226983661089901</v>
      </c>
      <c r="AM1911">
        <v>1.80921052631579</v>
      </c>
      <c r="AN1911">
        <v>3.3724816728936702</v>
      </c>
      <c r="AO1911">
        <v>0</v>
      </c>
      <c r="AP1911">
        <v>0.66003249390739205</v>
      </c>
      <c r="AQ1911">
        <v>2.4659513000412701</v>
      </c>
      <c r="AR1911">
        <v>1.89545006460597</v>
      </c>
      <c r="AS1911">
        <v>0.20448353312475201</v>
      </c>
      <c r="AT1911">
        <v>1.3661458275168601</v>
      </c>
      <c r="AU1911">
        <v>4.6700426663657604</v>
      </c>
      <c r="AV1911">
        <v>4.1018332720312802</v>
      </c>
      <c r="AW1911">
        <v>0.16520459324943901</v>
      </c>
      <c r="AX1911">
        <v>0.98924554634266504</v>
      </c>
      <c r="AY1911">
        <v>3.4922641347093402</v>
      </c>
      <c r="AZ1911">
        <v>2.9918305410608301</v>
      </c>
      <c r="BA1911">
        <v>1.38262261679523</v>
      </c>
      <c r="BB1911">
        <v>4.4472480681280597</v>
      </c>
      <c r="BC1911">
        <v>12.251320669888701</v>
      </c>
      <c r="BD1911">
        <v>9.6532388773510007</v>
      </c>
      <c r="BE1911">
        <v>0.232882414361538</v>
      </c>
      <c r="BF1911">
        <v>0.84906531396690699</v>
      </c>
      <c r="BG1911">
        <v>3.2218361292989899</v>
      </c>
      <c r="BH1911">
        <v>2.4843282796057302</v>
      </c>
      <c r="BI1911">
        <v>0.19012426991037101</v>
      </c>
      <c r="BJ1911">
        <v>1.85837748980868</v>
      </c>
      <c r="BK1911">
        <v>6.8251544883089403</v>
      </c>
      <c r="BL1911">
        <v>5.54153729902223</v>
      </c>
    </row>
    <row r="1912" spans="1:64" x14ac:dyDescent="0.25">
      <c r="A1912" s="15" t="str">
        <f t="shared" si="58"/>
        <v xml:space="preserve">  Ind [NCL+DQ] / [Capital + ALLL]--40908</v>
      </c>
      <c r="B1912" s="15" t="str">
        <f t="shared" si="59"/>
        <v xml:space="preserve">  Ind [NCL+DQ] / [Capital + ALLL]</v>
      </c>
      <c r="C1912">
        <v>12</v>
      </c>
      <c r="D1912" s="22">
        <v>40908</v>
      </c>
      <c r="E1912">
        <v>4.5890058564735603E-2</v>
      </c>
      <c r="F1912">
        <v>0.29903274633603599</v>
      </c>
      <c r="G1912">
        <v>0.84345470885681995</v>
      </c>
      <c r="H1912">
        <v>0.56064063009431597</v>
      </c>
      <c r="I1912">
        <v>4.3026472247601498E-2</v>
      </c>
      <c r="J1912">
        <v>0.23910488938844299</v>
      </c>
      <c r="K1912">
        <v>0.78388012953980202</v>
      </c>
      <c r="L1912">
        <v>0.56872335454961498</v>
      </c>
      <c r="M1912">
        <v>2.79599635523087E-2</v>
      </c>
      <c r="N1912">
        <v>0.24933510638297901</v>
      </c>
      <c r="O1912">
        <v>0.91305071140149596</v>
      </c>
      <c r="P1912">
        <v>0.75996611069449904</v>
      </c>
      <c r="Q1912">
        <v>0.14125718898193901</v>
      </c>
      <c r="R1912">
        <v>0.36117381489841999</v>
      </c>
      <c r="S1912">
        <v>1.3047949607918801</v>
      </c>
      <c r="T1912">
        <v>0.765921982058822</v>
      </c>
      <c r="U1912">
        <v>2.8612156694661901E-2</v>
      </c>
      <c r="V1912">
        <v>0.23469940422458899</v>
      </c>
      <c r="W1912">
        <v>0.77687975499899997</v>
      </c>
      <c r="X1912">
        <v>0.562843825770031</v>
      </c>
      <c r="Y1912">
        <v>8.9945642291005601E-2</v>
      </c>
      <c r="Z1912">
        <v>0.28660171089859099</v>
      </c>
      <c r="AA1912">
        <v>0.69522074192022598</v>
      </c>
      <c r="AB1912">
        <v>0.63714199573067698</v>
      </c>
      <c r="AC1912">
        <v>7.2953398385094598E-2</v>
      </c>
      <c r="AD1912">
        <v>0.292808415569349</v>
      </c>
      <c r="AE1912">
        <v>0.77263437043975003</v>
      </c>
      <c r="AF1912">
        <v>0.57642315709518999</v>
      </c>
      <c r="AG1912">
        <v>4.4987525573631303E-2</v>
      </c>
      <c r="AH1912">
        <v>0.168918918918919</v>
      </c>
      <c r="AI1912">
        <v>0.83292934222200399</v>
      </c>
      <c r="AJ1912">
        <v>0.673287402485647</v>
      </c>
      <c r="AK1912">
        <v>6.1359104157079299E-2</v>
      </c>
      <c r="AL1912">
        <v>0.20110833035395101</v>
      </c>
      <c r="AM1912">
        <v>0.74142724745134403</v>
      </c>
      <c r="AN1912">
        <v>0.55746879363864499</v>
      </c>
      <c r="AO1912">
        <v>5.2192066805845497E-2</v>
      </c>
      <c r="AP1912">
        <v>0.28064601535610301</v>
      </c>
      <c r="AQ1912">
        <v>0.78718783930510305</v>
      </c>
      <c r="AR1912">
        <v>0.57832217277595499</v>
      </c>
      <c r="AS1912">
        <v>1.8748762831975001E-2</v>
      </c>
      <c r="AT1912">
        <v>0.15895554024781</v>
      </c>
      <c r="AU1912">
        <v>0.53821243897253901</v>
      </c>
      <c r="AV1912">
        <v>0.399854396011876</v>
      </c>
      <c r="AW1912">
        <v>0.114462503035533</v>
      </c>
      <c r="AX1912">
        <v>0.49133464355904899</v>
      </c>
      <c r="AY1912">
        <v>1.1267512872709899</v>
      </c>
      <c r="AZ1912">
        <v>0.73808147765659105</v>
      </c>
      <c r="BA1912">
        <v>1.75212245743139E-2</v>
      </c>
      <c r="BB1912">
        <v>0.29114574413427002</v>
      </c>
      <c r="BC1912">
        <v>1.08366533864542</v>
      </c>
      <c r="BD1912">
        <v>0.81797673549807404</v>
      </c>
      <c r="BE1912">
        <v>5.1741501862053799E-2</v>
      </c>
      <c r="BF1912">
        <v>0.19359273340153599</v>
      </c>
      <c r="BG1912">
        <v>0.53150819820024497</v>
      </c>
      <c r="BH1912">
        <v>0.61701620624661402</v>
      </c>
      <c r="BI1912">
        <v>0</v>
      </c>
      <c r="BJ1912">
        <v>5.3073604199415897E-2</v>
      </c>
      <c r="BK1912">
        <v>0.41642185001016502</v>
      </c>
      <c r="BL1912">
        <v>0.34448310686537198</v>
      </c>
    </row>
    <row r="1913" spans="1:64" x14ac:dyDescent="0.25">
      <c r="A1913" s="15" t="str">
        <f t="shared" si="58"/>
        <v xml:space="preserve">  OREO / [Capital + ALLL]--40908</v>
      </c>
      <c r="B1913" s="15" t="str">
        <f t="shared" si="59"/>
        <v xml:space="preserve">  OREO / [Capital + ALLL]</v>
      </c>
      <c r="C1913">
        <v>13</v>
      </c>
      <c r="D1913" s="22">
        <v>40908</v>
      </c>
      <c r="E1913">
        <v>0.23197322427918099</v>
      </c>
      <c r="F1913">
        <v>2.4370261116919298</v>
      </c>
      <c r="G1913">
        <v>7.43564082186343</v>
      </c>
      <c r="H1913">
        <v>6.5273333416943</v>
      </c>
      <c r="I1913">
        <v>0.38365249408597601</v>
      </c>
      <c r="J1913">
        <v>3.8033807829181501</v>
      </c>
      <c r="K1913">
        <v>11.218388630219</v>
      </c>
      <c r="L1913">
        <v>9.6606074723113107</v>
      </c>
      <c r="M1913">
        <v>0.29593832585083202</v>
      </c>
      <c r="N1913">
        <v>2.8849350870274599</v>
      </c>
      <c r="O1913">
        <v>9.3850055463706603</v>
      </c>
      <c r="P1913">
        <v>8.1060552822777208</v>
      </c>
      <c r="Q1913">
        <v>3.6744653365867701</v>
      </c>
      <c r="R1913">
        <v>5.5943808495957299</v>
      </c>
      <c r="S1913">
        <v>7.7042163737364504</v>
      </c>
      <c r="T1913">
        <v>6.2204094485693302</v>
      </c>
      <c r="U1913">
        <v>1.96003120720658</v>
      </c>
      <c r="V1913">
        <v>5.8218250744652096</v>
      </c>
      <c r="W1913">
        <v>17.675941554726201</v>
      </c>
      <c r="X1913">
        <v>13.7192141634203</v>
      </c>
      <c r="Y1913">
        <v>0</v>
      </c>
      <c r="Z1913">
        <v>2.7343522814726899</v>
      </c>
      <c r="AA1913">
        <v>10.123173413899099</v>
      </c>
      <c r="AB1913">
        <v>11.1465629956814</v>
      </c>
      <c r="AC1913">
        <v>0</v>
      </c>
      <c r="AD1913">
        <v>0.26543977227974302</v>
      </c>
      <c r="AE1913">
        <v>2.9123488368231198</v>
      </c>
      <c r="AF1913">
        <v>3.2015885471509899</v>
      </c>
      <c r="AG1913">
        <v>0</v>
      </c>
      <c r="AH1913">
        <v>0.110168019797682</v>
      </c>
      <c r="AI1913">
        <v>4.8510200575852398</v>
      </c>
      <c r="AJ1913">
        <v>3.4893281379346601</v>
      </c>
      <c r="AK1913">
        <v>1.4826557254755699</v>
      </c>
      <c r="AL1913">
        <v>4.22478540772532</v>
      </c>
      <c r="AM1913">
        <v>7.7543702375616297</v>
      </c>
      <c r="AN1913">
        <v>7.7349709284265202</v>
      </c>
      <c r="AO1913">
        <v>0</v>
      </c>
      <c r="AP1913">
        <v>1.4325507361719101</v>
      </c>
      <c r="AQ1913">
        <v>5.6176188956271904</v>
      </c>
      <c r="AR1913">
        <v>4.2218348178896496</v>
      </c>
      <c r="AS1913">
        <v>0.36231589002891001</v>
      </c>
      <c r="AT1913">
        <v>6.1585161587841899</v>
      </c>
      <c r="AU1913">
        <v>26.044470616309798</v>
      </c>
      <c r="AV1913">
        <v>20.859726477871401</v>
      </c>
      <c r="AW1913">
        <v>1.7532426914785499</v>
      </c>
      <c r="AX1913">
        <v>4.6039053818066398</v>
      </c>
      <c r="AY1913">
        <v>10.0618312911547</v>
      </c>
      <c r="AZ1913">
        <v>9.2492670537111294</v>
      </c>
      <c r="BA1913">
        <v>1.29609451167059</v>
      </c>
      <c r="BB1913">
        <v>4.5479452054794498</v>
      </c>
      <c r="BC1913">
        <v>13.6979063470048</v>
      </c>
      <c r="BD1913">
        <v>13.2443908583764</v>
      </c>
      <c r="BE1913">
        <v>1.90903874817609</v>
      </c>
      <c r="BF1913">
        <v>7.2861442196948802</v>
      </c>
      <c r="BG1913">
        <v>13.1650742372188</v>
      </c>
      <c r="BH1913">
        <v>9.2264891040112396</v>
      </c>
      <c r="BI1913">
        <v>7.05335899220933</v>
      </c>
      <c r="BJ1913">
        <v>16.1634088743943</v>
      </c>
      <c r="BK1913">
        <v>28.828072012368501</v>
      </c>
      <c r="BL1913">
        <v>26.872191082060599</v>
      </c>
    </row>
    <row r="1914" spans="1:64" x14ac:dyDescent="0.25">
      <c r="A1914" s="15" t="str">
        <f t="shared" si="58"/>
        <v>ROAA--40908</v>
      </c>
      <c r="B1914" s="15" t="str">
        <f t="shared" si="59"/>
        <v>ROAA</v>
      </c>
      <c r="C1914">
        <v>14</v>
      </c>
      <c r="D1914" s="22">
        <v>40908</v>
      </c>
      <c r="E1914">
        <v>0.51</v>
      </c>
      <c r="F1914">
        <v>0.93500000000000005</v>
      </c>
      <c r="G1914">
        <v>1.22</v>
      </c>
      <c r="H1914">
        <v>0.84418918918918895</v>
      </c>
      <c r="I1914">
        <v>0.42</v>
      </c>
      <c r="J1914">
        <v>0.84</v>
      </c>
      <c r="K1914">
        <v>1.32</v>
      </c>
      <c r="L1914">
        <v>0.80542728635682204</v>
      </c>
      <c r="M1914">
        <v>0.31</v>
      </c>
      <c r="N1914">
        <v>0.76</v>
      </c>
      <c r="O1914">
        <v>1.19</v>
      </c>
      <c r="P1914">
        <v>0.62356899627047202</v>
      </c>
      <c r="Q1914">
        <v>0.59</v>
      </c>
      <c r="R1914">
        <v>0.79</v>
      </c>
      <c r="S1914">
        <v>1.02</v>
      </c>
      <c r="T1914">
        <v>0.83047619047619003</v>
      </c>
      <c r="U1914">
        <v>0.28999999999999998</v>
      </c>
      <c r="V1914">
        <v>0.75</v>
      </c>
      <c r="W1914">
        <v>1.2649999999999999</v>
      </c>
      <c r="X1914">
        <v>0.67365650969529101</v>
      </c>
      <c r="Y1914">
        <v>0.3175</v>
      </c>
      <c r="Z1914">
        <v>0.76500000000000001</v>
      </c>
      <c r="AA1914">
        <v>1.2350000000000001</v>
      </c>
      <c r="AB1914">
        <v>0.60757142857142898</v>
      </c>
      <c r="AC1914">
        <v>0.69750000000000001</v>
      </c>
      <c r="AD1914">
        <v>1.075</v>
      </c>
      <c r="AE1914">
        <v>1.5</v>
      </c>
      <c r="AF1914">
        <v>1.0461363636363601</v>
      </c>
      <c r="AG1914">
        <v>0.72499999999999998</v>
      </c>
      <c r="AH1914">
        <v>1.1100000000000001</v>
      </c>
      <c r="AI1914">
        <v>1.56</v>
      </c>
      <c r="AJ1914">
        <v>1.32293333333333</v>
      </c>
      <c r="AK1914">
        <v>0.56999999999999995</v>
      </c>
      <c r="AL1914">
        <v>0.84</v>
      </c>
      <c r="AM1914">
        <v>1.23</v>
      </c>
      <c r="AN1914">
        <v>0.86561403508771895</v>
      </c>
      <c r="AO1914">
        <v>0.63</v>
      </c>
      <c r="AP1914">
        <v>1.02</v>
      </c>
      <c r="AQ1914">
        <v>1.46</v>
      </c>
      <c r="AR1914">
        <v>1.036</v>
      </c>
      <c r="AS1914">
        <v>0.105</v>
      </c>
      <c r="AT1914">
        <v>0.72499999999999998</v>
      </c>
      <c r="AU1914">
        <v>1.2224999999999999</v>
      </c>
      <c r="AV1914">
        <v>0.431868131868132</v>
      </c>
      <c r="AW1914">
        <v>0.44500000000000001</v>
      </c>
      <c r="AX1914">
        <v>0.79</v>
      </c>
      <c r="AY1914">
        <v>1.33</v>
      </c>
      <c r="AZ1914">
        <v>0.81372670807453396</v>
      </c>
      <c r="BA1914">
        <v>0.12</v>
      </c>
      <c r="BB1914">
        <v>0.82</v>
      </c>
      <c r="BC1914">
        <v>1.32</v>
      </c>
      <c r="BD1914">
        <v>0.55231884057971004</v>
      </c>
      <c r="BE1914">
        <v>0.315</v>
      </c>
      <c r="BF1914">
        <v>0.81499999999999995</v>
      </c>
      <c r="BG1914">
        <v>1.1425000000000001</v>
      </c>
      <c r="BH1914">
        <v>0.84797872340425495</v>
      </c>
      <c r="BI1914">
        <v>-0.52</v>
      </c>
      <c r="BJ1914">
        <v>0.375</v>
      </c>
      <c r="BK1914">
        <v>0.83</v>
      </c>
      <c r="BL1914">
        <v>8.0612244897959207E-2</v>
      </c>
    </row>
    <row r="1915" spans="1:64" x14ac:dyDescent="0.25">
      <c r="A1915" s="15" t="str">
        <f t="shared" si="58"/>
        <v>NIM--40908</v>
      </c>
      <c r="B1915" s="15" t="str">
        <f t="shared" si="59"/>
        <v>NIM</v>
      </c>
      <c r="C1915">
        <v>15</v>
      </c>
      <c r="D1915" s="22">
        <v>40908</v>
      </c>
      <c r="E1915">
        <v>3.7</v>
      </c>
      <c r="F1915">
        <v>4.09</v>
      </c>
      <c r="G1915">
        <v>4.49</v>
      </c>
      <c r="H1915">
        <v>4.1306756756756799</v>
      </c>
      <c r="I1915">
        <v>3.6749999999999998</v>
      </c>
      <c r="J1915">
        <v>4.1100000000000003</v>
      </c>
      <c r="K1915">
        <v>4.45</v>
      </c>
      <c r="L1915">
        <v>4.0900599700149902</v>
      </c>
      <c r="M1915">
        <v>3.54</v>
      </c>
      <c r="N1915">
        <v>3.95</v>
      </c>
      <c r="O1915">
        <v>4.375</v>
      </c>
      <c r="P1915">
        <v>3.9478887627695798</v>
      </c>
      <c r="Q1915">
        <v>3.79</v>
      </c>
      <c r="R1915">
        <v>4.1500000000000004</v>
      </c>
      <c r="S1915">
        <v>4.41</v>
      </c>
      <c r="T1915">
        <v>4.17619047619048</v>
      </c>
      <c r="U1915">
        <v>3.67</v>
      </c>
      <c r="V1915">
        <v>4.09</v>
      </c>
      <c r="W1915">
        <v>4.4249999999999998</v>
      </c>
      <c r="X1915">
        <v>4.0604986149584503</v>
      </c>
      <c r="Y1915">
        <v>3.88</v>
      </c>
      <c r="Z1915">
        <v>4.1500000000000004</v>
      </c>
      <c r="AA1915">
        <v>4.5750000000000002</v>
      </c>
      <c r="AB1915">
        <v>4.2318571428571401</v>
      </c>
      <c r="AC1915">
        <v>3.6175000000000002</v>
      </c>
      <c r="AD1915">
        <v>4.12</v>
      </c>
      <c r="AE1915">
        <v>4.42</v>
      </c>
      <c r="AF1915">
        <v>4.0990909090909096</v>
      </c>
      <c r="AG1915">
        <v>3.5350000000000001</v>
      </c>
      <c r="AH1915">
        <v>4.08</v>
      </c>
      <c r="AI1915">
        <v>4.59</v>
      </c>
      <c r="AJ1915">
        <v>4.2837333333333296</v>
      </c>
      <c r="AK1915">
        <v>3.79</v>
      </c>
      <c r="AL1915">
        <v>4.1100000000000003</v>
      </c>
      <c r="AM1915">
        <v>4.4000000000000004</v>
      </c>
      <c r="AN1915">
        <v>4.1270175438596501</v>
      </c>
      <c r="AO1915">
        <v>3.63</v>
      </c>
      <c r="AP1915">
        <v>4.0999999999999996</v>
      </c>
      <c r="AQ1915">
        <v>4.4800000000000004</v>
      </c>
      <c r="AR1915">
        <v>4.0852380952381004</v>
      </c>
      <c r="AS1915">
        <v>3.6974999999999998</v>
      </c>
      <c r="AT1915">
        <v>4.1150000000000002</v>
      </c>
      <c r="AU1915">
        <v>4.4225000000000003</v>
      </c>
      <c r="AV1915">
        <v>4.1050549450549498</v>
      </c>
      <c r="AW1915">
        <v>3.7749999999999999</v>
      </c>
      <c r="AX1915">
        <v>4.1399999999999997</v>
      </c>
      <c r="AY1915">
        <v>4.4749999999999996</v>
      </c>
      <c r="AZ1915">
        <v>4.1444099378881996</v>
      </c>
      <c r="BA1915">
        <v>3.64</v>
      </c>
      <c r="BB1915">
        <v>4.08</v>
      </c>
      <c r="BC1915">
        <v>4.5199999999999996</v>
      </c>
      <c r="BD1915">
        <v>4.1439130434782596</v>
      </c>
      <c r="BE1915">
        <v>3.6475</v>
      </c>
      <c r="BF1915">
        <v>4.08</v>
      </c>
      <c r="BG1915">
        <v>4.3775000000000004</v>
      </c>
      <c r="BH1915">
        <v>4.1741489361702104</v>
      </c>
      <c r="BI1915">
        <v>3.6175000000000002</v>
      </c>
      <c r="BJ1915">
        <v>3.9750000000000001</v>
      </c>
      <c r="BK1915">
        <v>4.25</v>
      </c>
      <c r="BL1915">
        <v>3.9331632653061201</v>
      </c>
    </row>
    <row r="1916" spans="1:64" x14ac:dyDescent="0.25">
      <c r="A1916" s="15" t="str">
        <f t="shared" si="58"/>
        <v>Provisions / Avg Assets--40908</v>
      </c>
      <c r="B1916" s="15" t="str">
        <f t="shared" si="59"/>
        <v>Provisions / Avg Assets</v>
      </c>
      <c r="C1916">
        <v>16</v>
      </c>
      <c r="D1916" s="22">
        <v>40908</v>
      </c>
      <c r="E1916">
        <v>7.0000000000000007E-2</v>
      </c>
      <c r="F1916">
        <v>0.26</v>
      </c>
      <c r="G1916">
        <v>0.50249999999999995</v>
      </c>
      <c r="H1916">
        <v>0.36486486486486502</v>
      </c>
      <c r="I1916">
        <v>0.05</v>
      </c>
      <c r="J1916">
        <v>0.2</v>
      </c>
      <c r="K1916">
        <v>0.46</v>
      </c>
      <c r="L1916">
        <v>0.336191904047976</v>
      </c>
      <c r="M1916">
        <v>0.09</v>
      </c>
      <c r="N1916">
        <v>0.26</v>
      </c>
      <c r="O1916">
        <v>0.56999999999999995</v>
      </c>
      <c r="P1916">
        <v>0.44370520512404699</v>
      </c>
      <c r="Q1916">
        <v>0.15</v>
      </c>
      <c r="R1916">
        <v>0.28000000000000003</v>
      </c>
      <c r="S1916">
        <v>0.47</v>
      </c>
      <c r="T1916">
        <v>0.34190476190476199</v>
      </c>
      <c r="U1916">
        <v>7.0000000000000007E-2</v>
      </c>
      <c r="V1916">
        <v>0.22</v>
      </c>
      <c r="W1916">
        <v>0.48</v>
      </c>
      <c r="X1916">
        <v>0.364016620498615</v>
      </c>
      <c r="Y1916">
        <v>0.1125</v>
      </c>
      <c r="Z1916">
        <v>0.315</v>
      </c>
      <c r="AA1916">
        <v>0.67</v>
      </c>
      <c r="AB1916">
        <v>0.56828571428571395</v>
      </c>
      <c r="AC1916">
        <v>7.4999999999999997E-3</v>
      </c>
      <c r="AD1916">
        <v>0.105</v>
      </c>
      <c r="AE1916">
        <v>0.32500000000000001</v>
      </c>
      <c r="AF1916">
        <v>0.25011363636363598</v>
      </c>
      <c r="AG1916">
        <v>0</v>
      </c>
      <c r="AH1916">
        <v>7.0000000000000007E-2</v>
      </c>
      <c r="AI1916">
        <v>0.28999999999999998</v>
      </c>
      <c r="AJ1916">
        <v>0.21013333333333301</v>
      </c>
      <c r="AK1916">
        <v>0.08</v>
      </c>
      <c r="AL1916">
        <v>0.22</v>
      </c>
      <c r="AM1916">
        <v>0.39</v>
      </c>
      <c r="AN1916">
        <v>0.31684210526315798</v>
      </c>
      <c r="AO1916">
        <v>0</v>
      </c>
      <c r="AP1916">
        <v>0.1</v>
      </c>
      <c r="AQ1916">
        <v>0.23</v>
      </c>
      <c r="AR1916">
        <v>0.16911111111111099</v>
      </c>
      <c r="AS1916">
        <v>0.11</v>
      </c>
      <c r="AT1916">
        <v>0.28999999999999998</v>
      </c>
      <c r="AU1916">
        <v>0.59499999999999997</v>
      </c>
      <c r="AV1916">
        <v>0.49219780219780201</v>
      </c>
      <c r="AW1916">
        <v>0.06</v>
      </c>
      <c r="AX1916">
        <v>0.23</v>
      </c>
      <c r="AY1916">
        <v>0.47499999999999998</v>
      </c>
      <c r="AZ1916">
        <v>0.34080745341614899</v>
      </c>
      <c r="BA1916">
        <v>0.15</v>
      </c>
      <c r="BB1916">
        <v>0.35</v>
      </c>
      <c r="BC1916">
        <v>0.59</v>
      </c>
      <c r="BD1916">
        <v>0.53884057971014498</v>
      </c>
      <c r="BE1916">
        <v>0.14000000000000001</v>
      </c>
      <c r="BF1916">
        <v>0.375</v>
      </c>
      <c r="BG1916">
        <v>0.63749999999999996</v>
      </c>
      <c r="BH1916">
        <v>0.52319148936170201</v>
      </c>
      <c r="BI1916">
        <v>0.2</v>
      </c>
      <c r="BJ1916">
        <v>0.435</v>
      </c>
      <c r="BK1916">
        <v>0.86499999999999999</v>
      </c>
      <c r="BL1916">
        <v>0.65102040816326501</v>
      </c>
    </row>
    <row r="1917" spans="1:64" x14ac:dyDescent="0.25">
      <c r="A1917" s="15" t="str">
        <f t="shared" si="58"/>
        <v>Negative Earners (last 4 qtrs)--40908</v>
      </c>
      <c r="B1917" s="15" t="str">
        <f t="shared" si="59"/>
        <v>Negative Earners (last 4 qtrs)</v>
      </c>
      <c r="C1917">
        <v>17</v>
      </c>
      <c r="D1917" s="22">
        <v>40908</v>
      </c>
      <c r="F1917">
        <v>9.4594594594594597</v>
      </c>
      <c r="H1917">
        <v>7</v>
      </c>
      <c r="J1917">
        <v>11.6347569955817</v>
      </c>
      <c r="L1917">
        <v>79</v>
      </c>
      <c r="N1917">
        <v>15.4029566046733</v>
      </c>
      <c r="P1917">
        <v>969</v>
      </c>
      <c r="R1917">
        <v>4.7619047619047601</v>
      </c>
      <c r="T1917">
        <v>1</v>
      </c>
      <c r="V1917">
        <v>15.5313351498638</v>
      </c>
      <c r="X1917">
        <v>57</v>
      </c>
      <c r="Z1917">
        <v>15.714285714285699</v>
      </c>
      <c r="AB1917">
        <v>11</v>
      </c>
      <c r="AD1917">
        <v>5.6818181818181799</v>
      </c>
      <c r="AF1917">
        <v>5</v>
      </c>
      <c r="AH1917">
        <v>2.6666666666666701</v>
      </c>
      <c r="AI1917"/>
      <c r="AJ1917">
        <v>2</v>
      </c>
      <c r="AK1917"/>
      <c r="AL1917">
        <v>5.2631578947368398</v>
      </c>
      <c r="AN1917">
        <v>3</v>
      </c>
      <c r="AP1917">
        <v>4.3613707165109004</v>
      </c>
      <c r="AR1917">
        <v>14</v>
      </c>
      <c r="AT1917">
        <v>24.456521739130402</v>
      </c>
      <c r="AV1917">
        <v>45</v>
      </c>
      <c r="AX1917">
        <v>9.2024539877300597</v>
      </c>
      <c r="AZ1917">
        <v>15</v>
      </c>
      <c r="BB1917">
        <v>21.739130434782599</v>
      </c>
      <c r="BD1917">
        <v>15</v>
      </c>
      <c r="BF1917">
        <v>10.6382978723404</v>
      </c>
      <c r="BH1917">
        <v>10</v>
      </c>
      <c r="BJ1917">
        <v>34</v>
      </c>
      <c r="BL1917">
        <v>34</v>
      </c>
    </row>
    <row r="1918" spans="1:64" x14ac:dyDescent="0.25">
      <c r="A1918" s="15" t="str">
        <f t="shared" si="58"/>
        <v>Noncore Funding / Liab--40908</v>
      </c>
      <c r="B1918" s="15" t="str">
        <f t="shared" si="59"/>
        <v>Noncore Funding / Liab</v>
      </c>
      <c r="C1918">
        <v>18</v>
      </c>
      <c r="D1918" s="22">
        <v>40908</v>
      </c>
      <c r="E1918">
        <v>13.6594016068881</v>
      </c>
      <c r="F1918">
        <v>18.083504924841499</v>
      </c>
      <c r="G1918">
        <v>22.7067329639506</v>
      </c>
      <c r="H1918">
        <v>18.542004891657601</v>
      </c>
      <c r="I1918">
        <v>11.5785594744909</v>
      </c>
      <c r="J1918">
        <v>16.716268373833199</v>
      </c>
      <c r="K1918">
        <v>24.352693814724201</v>
      </c>
      <c r="L1918">
        <v>19.065168494891001</v>
      </c>
      <c r="M1918">
        <v>15.1090272387172</v>
      </c>
      <c r="N1918">
        <v>21.997126706604799</v>
      </c>
      <c r="O1918">
        <v>31.461129248116901</v>
      </c>
      <c r="P1918">
        <v>24.6453238639617</v>
      </c>
      <c r="Q1918">
        <v>17.822561411876901</v>
      </c>
      <c r="R1918">
        <v>20.613580992074201</v>
      </c>
      <c r="S1918">
        <v>28.041732445603699</v>
      </c>
      <c r="T1918">
        <v>22.243301919125599</v>
      </c>
      <c r="U1918">
        <v>10.7517698139426</v>
      </c>
      <c r="V1918">
        <v>15.547768033816499</v>
      </c>
      <c r="W1918">
        <v>23.385253213704601</v>
      </c>
      <c r="X1918">
        <v>18.057121836270699</v>
      </c>
      <c r="Y1918">
        <v>14.141473854127501</v>
      </c>
      <c r="Z1918">
        <v>19.719283362936899</v>
      </c>
      <c r="AA1918">
        <v>29.082773930953898</v>
      </c>
      <c r="AB1918">
        <v>21.946488206882599</v>
      </c>
      <c r="AC1918">
        <v>10.873247017311799</v>
      </c>
      <c r="AD1918">
        <v>15.323220883016999</v>
      </c>
      <c r="AE1918">
        <v>19.7754100189415</v>
      </c>
      <c r="AF1918">
        <v>17.612437366732799</v>
      </c>
      <c r="AG1918">
        <v>14.256818528654801</v>
      </c>
      <c r="AH1918">
        <v>19.147467750840701</v>
      </c>
      <c r="AI1918">
        <v>26.0717611575982</v>
      </c>
      <c r="AJ1918">
        <v>22.498900185081101</v>
      </c>
      <c r="AK1918">
        <v>12.2829626075333</v>
      </c>
      <c r="AL1918">
        <v>18.745718852271899</v>
      </c>
      <c r="AM1918">
        <v>29.885424180214201</v>
      </c>
      <c r="AN1918">
        <v>21.6561744133963</v>
      </c>
      <c r="AO1918">
        <v>10.3503348789284</v>
      </c>
      <c r="AP1918">
        <v>16.158082057203899</v>
      </c>
      <c r="AQ1918">
        <v>22.290855128918601</v>
      </c>
      <c r="AR1918">
        <v>17.2108382473813</v>
      </c>
      <c r="AS1918">
        <v>12.041662725238</v>
      </c>
      <c r="AT1918">
        <v>17.498377881681499</v>
      </c>
      <c r="AU1918">
        <v>26.994691115542601</v>
      </c>
      <c r="AV1918">
        <v>20.359916649387898</v>
      </c>
      <c r="AW1918">
        <v>11.603189664552801</v>
      </c>
      <c r="AX1918">
        <v>16.092462370822499</v>
      </c>
      <c r="AY1918">
        <v>21.745373673682298</v>
      </c>
      <c r="AZ1918">
        <v>17.910517776598802</v>
      </c>
      <c r="BA1918">
        <v>13.898584448322699</v>
      </c>
      <c r="BB1918">
        <v>18.384993120728399</v>
      </c>
      <c r="BC1918">
        <v>26.071722109270201</v>
      </c>
      <c r="BD1918">
        <v>21.979720784571001</v>
      </c>
      <c r="BE1918">
        <v>12.3207156683357</v>
      </c>
      <c r="BF1918">
        <v>16.2076555431595</v>
      </c>
      <c r="BG1918">
        <v>25.119419984892399</v>
      </c>
      <c r="BH1918">
        <v>21.955493789678702</v>
      </c>
      <c r="BI1918">
        <v>12.167140942060801</v>
      </c>
      <c r="BJ1918">
        <v>16.673993012843798</v>
      </c>
      <c r="BK1918">
        <v>24.998460927339501</v>
      </c>
      <c r="BL1918">
        <v>20.0235426889713</v>
      </c>
    </row>
    <row r="1919" spans="1:64" x14ac:dyDescent="0.25">
      <c r="A1919" s="15" t="str">
        <f t="shared" si="58"/>
        <v>Brokered Dep / Liab--40908</v>
      </c>
      <c r="B1919" s="15" t="str">
        <f t="shared" si="59"/>
        <v>Brokered Dep / Liab</v>
      </c>
      <c r="C1919">
        <v>19</v>
      </c>
      <c r="D1919" s="22">
        <v>40908</v>
      </c>
      <c r="E1919">
        <v>0</v>
      </c>
      <c r="F1919">
        <v>0</v>
      </c>
      <c r="G1919">
        <v>2.3849990901264402</v>
      </c>
      <c r="H1919">
        <v>1.7424813678361799</v>
      </c>
      <c r="I1919">
        <v>0</v>
      </c>
      <c r="J1919">
        <v>0</v>
      </c>
      <c r="K1919">
        <v>2.5848217455557299</v>
      </c>
      <c r="L1919">
        <v>2.0197975141512399</v>
      </c>
      <c r="M1919">
        <v>0</v>
      </c>
      <c r="N1919">
        <v>0</v>
      </c>
      <c r="O1919">
        <v>2.4478358454604199</v>
      </c>
      <c r="P1919">
        <v>2.27736418393763</v>
      </c>
      <c r="Q1919">
        <v>0</v>
      </c>
      <c r="R1919">
        <v>0</v>
      </c>
      <c r="S1919">
        <v>2.69031020446358</v>
      </c>
      <c r="T1919">
        <v>1.9796733312216901</v>
      </c>
      <c r="U1919">
        <v>0</v>
      </c>
      <c r="V1919">
        <v>0</v>
      </c>
      <c r="W1919">
        <v>2.1385403584865701</v>
      </c>
      <c r="X1919">
        <v>1.9093705450796601</v>
      </c>
      <c r="Y1919">
        <v>0</v>
      </c>
      <c r="Z1919">
        <v>0</v>
      </c>
      <c r="AA1919">
        <v>3.38611196845148</v>
      </c>
      <c r="AB1919">
        <v>1.9908467083453201</v>
      </c>
      <c r="AC1919">
        <v>0</v>
      </c>
      <c r="AD1919">
        <v>0</v>
      </c>
      <c r="AE1919">
        <v>1.4747252369811299</v>
      </c>
      <c r="AF1919">
        <v>1.4991030492719</v>
      </c>
      <c r="AG1919">
        <v>0</v>
      </c>
      <c r="AH1919">
        <v>0</v>
      </c>
      <c r="AI1919">
        <v>2.2004575998962301</v>
      </c>
      <c r="AJ1919">
        <v>2.42188279406346</v>
      </c>
      <c r="AK1919">
        <v>0</v>
      </c>
      <c r="AL1919">
        <v>1.6704998369314299</v>
      </c>
      <c r="AM1919">
        <v>6.91226431803178</v>
      </c>
      <c r="AN1919">
        <v>4.0787715121353401</v>
      </c>
      <c r="AO1919">
        <v>0</v>
      </c>
      <c r="AP1919">
        <v>0</v>
      </c>
      <c r="AQ1919">
        <v>1.68944862540316</v>
      </c>
      <c r="AR1919">
        <v>1.55034715375444</v>
      </c>
      <c r="AS1919">
        <v>0</v>
      </c>
      <c r="AT1919">
        <v>0</v>
      </c>
      <c r="AU1919">
        <v>3.1080850820671699</v>
      </c>
      <c r="AV1919">
        <v>2.3074676973547898</v>
      </c>
      <c r="AW1919">
        <v>0</v>
      </c>
      <c r="AX1919">
        <v>0</v>
      </c>
      <c r="AY1919">
        <v>1.5757846878983399</v>
      </c>
      <c r="AZ1919">
        <v>1.74107580408595</v>
      </c>
      <c r="BA1919">
        <v>0</v>
      </c>
      <c r="BB1919">
        <v>0</v>
      </c>
      <c r="BC1919">
        <v>3.9741297190701399</v>
      </c>
      <c r="BD1919">
        <v>2.6487168155085601</v>
      </c>
      <c r="BE1919">
        <v>0</v>
      </c>
      <c r="BF1919">
        <v>5.2219911134699301E-2</v>
      </c>
      <c r="BG1919">
        <v>3.10219780519291</v>
      </c>
      <c r="BH1919">
        <v>2.7696459987325399</v>
      </c>
      <c r="BI1919">
        <v>0</v>
      </c>
      <c r="BJ1919">
        <v>8.1056657718418801E-2</v>
      </c>
      <c r="BK1919">
        <v>3.52215093747466</v>
      </c>
      <c r="BL1919">
        <v>2.2782772255071699</v>
      </c>
    </row>
    <row r="1920" spans="1:64" x14ac:dyDescent="0.25">
      <c r="A1920" s="15" t="str">
        <f t="shared" si="58"/>
        <v>Liquid Assets / Assets--40908</v>
      </c>
      <c r="B1920" s="15" t="str">
        <f t="shared" si="59"/>
        <v>Liquid Assets / Assets</v>
      </c>
      <c r="C1920">
        <v>20</v>
      </c>
      <c r="D1920" s="22">
        <v>40908</v>
      </c>
      <c r="E1920">
        <v>17.965317940083001</v>
      </c>
      <c r="F1920">
        <v>26.3851518861287</v>
      </c>
      <c r="G1920">
        <v>37.7901383220075</v>
      </c>
      <c r="H1920">
        <v>27.823504499282102</v>
      </c>
      <c r="I1920">
        <v>15.232691671165201</v>
      </c>
      <c r="J1920">
        <v>23.9099329768808</v>
      </c>
      <c r="K1920">
        <v>34.162778298727403</v>
      </c>
      <c r="L1920">
        <v>25.731083025971</v>
      </c>
      <c r="M1920">
        <v>14.0496348011026</v>
      </c>
      <c r="N1920">
        <v>21.7058986547522</v>
      </c>
      <c r="O1920">
        <v>31.779500386545799</v>
      </c>
      <c r="P1920">
        <v>23.848136254198799</v>
      </c>
      <c r="Q1920">
        <v>25.122166145958499</v>
      </c>
      <c r="R1920">
        <v>35.773345704456098</v>
      </c>
      <c r="S1920">
        <v>38.1795368908207</v>
      </c>
      <c r="T1920">
        <v>33.557187140404103</v>
      </c>
      <c r="U1920">
        <v>15.6303616165834</v>
      </c>
      <c r="V1920">
        <v>23.447657146218798</v>
      </c>
      <c r="W1920">
        <v>32.709676628095799</v>
      </c>
      <c r="X1920">
        <v>25.463337714815399</v>
      </c>
      <c r="Y1920">
        <v>19.425929773219501</v>
      </c>
      <c r="Z1920">
        <v>27.591435993734802</v>
      </c>
      <c r="AA1920">
        <v>38.941251487720997</v>
      </c>
      <c r="AB1920">
        <v>29.000404679883399</v>
      </c>
      <c r="AC1920">
        <v>13.245438649994</v>
      </c>
      <c r="AD1920">
        <v>20.889184010829101</v>
      </c>
      <c r="AE1920">
        <v>30.717828904145701</v>
      </c>
      <c r="AF1920">
        <v>23.767112898193901</v>
      </c>
      <c r="AG1920">
        <v>13.9697992855702</v>
      </c>
      <c r="AH1920">
        <v>22.906081117474901</v>
      </c>
      <c r="AI1920">
        <v>40.550597514711903</v>
      </c>
      <c r="AJ1920">
        <v>27.439496981153201</v>
      </c>
      <c r="AK1920">
        <v>14.0559525251302</v>
      </c>
      <c r="AL1920">
        <v>20.125719679093901</v>
      </c>
      <c r="AM1920">
        <v>29.680930232558101</v>
      </c>
      <c r="AN1920">
        <v>22.681383542416501</v>
      </c>
      <c r="AO1920">
        <v>16.466185692131301</v>
      </c>
      <c r="AP1920">
        <v>25.177526684828699</v>
      </c>
      <c r="AQ1920">
        <v>37.647399961337698</v>
      </c>
      <c r="AR1920">
        <v>27.659836173424701</v>
      </c>
      <c r="AS1920">
        <v>13.8622308449443</v>
      </c>
      <c r="AT1920">
        <v>19.3828349441361</v>
      </c>
      <c r="AU1920">
        <v>26.521667774938301</v>
      </c>
      <c r="AV1920">
        <v>21.180795935860601</v>
      </c>
      <c r="AW1920">
        <v>16.743552593930399</v>
      </c>
      <c r="AX1920">
        <v>26.1685616314745</v>
      </c>
      <c r="AY1920">
        <v>36.237793503211897</v>
      </c>
      <c r="AZ1920">
        <v>26.955180996590698</v>
      </c>
      <c r="BA1920">
        <v>12.039647048018701</v>
      </c>
      <c r="BB1920">
        <v>19.900191109897701</v>
      </c>
      <c r="BC1920">
        <v>29.915928707544001</v>
      </c>
      <c r="BD1920">
        <v>23.621047761574399</v>
      </c>
      <c r="BE1920">
        <v>15.354580050582801</v>
      </c>
      <c r="BF1920">
        <v>24.575113807002101</v>
      </c>
      <c r="BG1920">
        <v>33.331193249778998</v>
      </c>
      <c r="BH1920">
        <v>26.163607685381798</v>
      </c>
      <c r="BI1920">
        <v>14.8144675480226</v>
      </c>
      <c r="BJ1920">
        <v>21.047854538083001</v>
      </c>
      <c r="BK1920">
        <v>29.954358279206001</v>
      </c>
      <c r="BL1920">
        <v>23.518817374708402</v>
      </c>
    </row>
    <row r="1921" spans="1:64" x14ac:dyDescent="0.25">
      <c r="A1921" s="15" t="str">
        <f t="shared" si="58"/>
        <v>Net Loan Growth (last 4 qtrs)--40908</v>
      </c>
      <c r="B1921" s="15" t="str">
        <f t="shared" si="59"/>
        <v>Net Loan Growth (last 4 qtrs)</v>
      </c>
      <c r="C1921">
        <v>21</v>
      </c>
      <c r="D1921" s="22">
        <v>40908</v>
      </c>
      <c r="E1921">
        <v>-7.94</v>
      </c>
      <c r="F1921">
        <v>-3.12</v>
      </c>
      <c r="G1921">
        <v>0.57999999999999996</v>
      </c>
      <c r="H1921">
        <v>-3.0478378378378399</v>
      </c>
      <c r="I1921">
        <v>-6.9649999999999999</v>
      </c>
      <c r="J1921">
        <v>-1.62</v>
      </c>
      <c r="K1921">
        <v>4.4649999999999999</v>
      </c>
      <c r="L1921">
        <v>-0.50032983508245898</v>
      </c>
      <c r="M1921">
        <v>-6.97</v>
      </c>
      <c r="N1921">
        <v>-0.76</v>
      </c>
      <c r="O1921">
        <v>5.69</v>
      </c>
      <c r="P1921">
        <v>0.63612471433235396</v>
      </c>
      <c r="Q1921">
        <v>-4.7699999999999996</v>
      </c>
      <c r="R1921">
        <v>-1.02</v>
      </c>
      <c r="S1921">
        <v>1</v>
      </c>
      <c r="T1921">
        <v>-1.91904761904762</v>
      </c>
      <c r="U1921">
        <v>-7.56</v>
      </c>
      <c r="V1921">
        <v>-2.69</v>
      </c>
      <c r="W1921">
        <v>2.71</v>
      </c>
      <c r="X1921">
        <v>-1.48498614958449</v>
      </c>
      <c r="Y1921">
        <v>-8.9749999999999996</v>
      </c>
      <c r="Z1921">
        <v>-2.99</v>
      </c>
      <c r="AA1921">
        <v>1.41</v>
      </c>
      <c r="AB1921">
        <v>-2.6298571428571398</v>
      </c>
      <c r="AC1921">
        <v>-2.0325000000000002</v>
      </c>
      <c r="AD1921">
        <v>4.5049999999999999</v>
      </c>
      <c r="AE1921">
        <v>12.047499999999999</v>
      </c>
      <c r="AF1921">
        <v>7.0773863636363599</v>
      </c>
      <c r="AG1921">
        <v>-4.085</v>
      </c>
      <c r="AH1921">
        <v>0.66</v>
      </c>
      <c r="AI1921">
        <v>9.3049999999999997</v>
      </c>
      <c r="AJ1921">
        <v>3.7185333333333301</v>
      </c>
      <c r="AK1921">
        <v>-8.0399999999999991</v>
      </c>
      <c r="AL1921">
        <v>-2.65</v>
      </c>
      <c r="AM1921">
        <v>3.18</v>
      </c>
      <c r="AN1921">
        <v>-2.36894736842105</v>
      </c>
      <c r="AO1921">
        <v>-3.81</v>
      </c>
      <c r="AP1921">
        <v>0.59</v>
      </c>
      <c r="AQ1921">
        <v>7.19</v>
      </c>
      <c r="AR1921">
        <v>1.81165079365079</v>
      </c>
      <c r="AS1921">
        <v>-9.6300000000000008</v>
      </c>
      <c r="AT1921">
        <v>-0.18</v>
      </c>
      <c r="AU1921">
        <v>8.3074999999999992</v>
      </c>
      <c r="AV1921">
        <v>1.60027472527473</v>
      </c>
      <c r="AW1921">
        <v>-7.3049999999999997</v>
      </c>
      <c r="AX1921">
        <v>-2.69</v>
      </c>
      <c r="AY1921">
        <v>1.2450000000000001</v>
      </c>
      <c r="AZ1921">
        <v>-1.8939751552795001</v>
      </c>
      <c r="BA1921">
        <v>-7.25</v>
      </c>
      <c r="BB1921">
        <v>-7.0000000000000007E-2</v>
      </c>
      <c r="BC1921">
        <v>7.27</v>
      </c>
      <c r="BD1921">
        <v>2.3514492753623202</v>
      </c>
      <c r="BE1921">
        <v>-9.14</v>
      </c>
      <c r="BF1921">
        <v>-4.9749999999999996</v>
      </c>
      <c r="BG1921">
        <v>-0.28999999999999998</v>
      </c>
      <c r="BH1921">
        <v>-2.8702127659574499</v>
      </c>
      <c r="BI1921">
        <v>-14.015000000000001</v>
      </c>
      <c r="BJ1921">
        <v>-6.47</v>
      </c>
      <c r="BK1921">
        <v>1.325</v>
      </c>
      <c r="BL1921">
        <v>-4.4182653061224499</v>
      </c>
    </row>
    <row r="1922" spans="1:64" x14ac:dyDescent="0.25">
      <c r="A1922" s="15" t="str">
        <f t="shared" si="58"/>
        <v>Banks w/ Loan Growth (last 4 qtrs)--40908</v>
      </c>
      <c r="B1922" s="15" t="str">
        <f t="shared" si="59"/>
        <v>Banks w/ Loan Growth (last 4 qtrs)</v>
      </c>
      <c r="C1922">
        <v>22</v>
      </c>
      <c r="D1922" s="22">
        <v>40908</v>
      </c>
      <c r="F1922">
        <v>28.3783783783784</v>
      </c>
      <c r="J1922">
        <v>41.237113402061901</v>
      </c>
      <c r="N1922">
        <v>46.145286917819099</v>
      </c>
      <c r="R1922">
        <v>38.095238095238102</v>
      </c>
      <c r="V1922">
        <v>35.422343324250697</v>
      </c>
      <c r="Z1922">
        <v>32.857142857142897</v>
      </c>
      <c r="AD1922">
        <v>65.909090909090907</v>
      </c>
      <c r="AH1922">
        <v>54.6666666666667</v>
      </c>
      <c r="AI1922"/>
      <c r="AK1922"/>
      <c r="AL1922">
        <v>35.087719298245602</v>
      </c>
      <c r="AP1922">
        <v>52.024922118380097</v>
      </c>
      <c r="AT1922">
        <v>48.369565217391298</v>
      </c>
      <c r="AX1922">
        <v>31.2883435582822</v>
      </c>
      <c r="BB1922">
        <v>49.2753623188406</v>
      </c>
      <c r="BF1922">
        <v>23.404255319148898</v>
      </c>
      <c r="BJ1922">
        <v>30</v>
      </c>
    </row>
    <row r="1923" spans="1:64" x14ac:dyDescent="0.25">
      <c r="A1923" s="15" t="str">
        <f t="shared" ref="A1923:A1986" si="60">B1923&amp;"--"&amp;D1923</f>
        <v>Equity / Assets--40999</v>
      </c>
      <c r="B1923" s="15" t="str">
        <f t="shared" ref="B1923:B1986" si="61">VLOOKUP(C1923,labels,2,FALSE)</f>
        <v>Equity / Assets</v>
      </c>
      <c r="C1923">
        <v>1</v>
      </c>
      <c r="D1923" s="22">
        <v>40999</v>
      </c>
      <c r="E1923">
        <v>9.4159950950879097</v>
      </c>
      <c r="F1923">
        <v>10.600537164469101</v>
      </c>
      <c r="G1923">
        <v>11.682548579970099</v>
      </c>
      <c r="H1923">
        <v>10.892655667275299</v>
      </c>
      <c r="I1923">
        <v>8.9596243618792801</v>
      </c>
      <c r="J1923">
        <v>10.184947121235499</v>
      </c>
      <c r="K1923">
        <v>11.9547101199741</v>
      </c>
      <c r="L1923">
        <v>10.646444343680299</v>
      </c>
      <c r="M1923">
        <v>8.99481809417777</v>
      </c>
      <c r="N1923">
        <v>10.2875738104047</v>
      </c>
      <c r="O1923">
        <v>12.111842056306401</v>
      </c>
      <c r="P1923">
        <v>10.801742890084901</v>
      </c>
      <c r="Q1923">
        <v>10.0497442907617</v>
      </c>
      <c r="R1923">
        <v>11.001549728037901</v>
      </c>
      <c r="S1923">
        <v>12.7982221973752</v>
      </c>
      <c r="T1923">
        <v>11.652237448951301</v>
      </c>
      <c r="U1923">
        <v>8.8331797709491902</v>
      </c>
      <c r="V1923">
        <v>10.197406091913001</v>
      </c>
      <c r="W1923">
        <v>12.0465396577532</v>
      </c>
      <c r="X1923">
        <v>10.4728278610334</v>
      </c>
      <c r="Y1923">
        <v>9.3212916285497407</v>
      </c>
      <c r="Z1923">
        <v>10.383431952662701</v>
      </c>
      <c r="AA1923">
        <v>12.165886802128099</v>
      </c>
      <c r="AB1923">
        <v>10.9023733936342</v>
      </c>
      <c r="AC1923">
        <v>8.2178924931763895</v>
      </c>
      <c r="AD1923">
        <v>9.2178630946390196</v>
      </c>
      <c r="AE1923">
        <v>10.379030566283101</v>
      </c>
      <c r="AF1923">
        <v>9.4933065999401496</v>
      </c>
      <c r="AG1923">
        <v>9.5891406314436498</v>
      </c>
      <c r="AH1923">
        <v>10.781395840304301</v>
      </c>
      <c r="AI1923">
        <v>13.092144876255499</v>
      </c>
      <c r="AJ1923">
        <v>12.0698318336493</v>
      </c>
      <c r="AK1923">
        <v>9.2437277491940204</v>
      </c>
      <c r="AL1923">
        <v>10.977055158790501</v>
      </c>
      <c r="AM1923">
        <v>13.0266848550802</v>
      </c>
      <c r="AN1923">
        <v>11.777674302427201</v>
      </c>
      <c r="AO1923">
        <v>8.9296255260647897</v>
      </c>
      <c r="AP1923">
        <v>10.148474922730299</v>
      </c>
      <c r="AQ1923">
        <v>11.785575233453301</v>
      </c>
      <c r="AR1923">
        <v>10.535164770210001</v>
      </c>
      <c r="AS1923">
        <v>8.1331488565150192</v>
      </c>
      <c r="AT1923">
        <v>9.3360745861762506</v>
      </c>
      <c r="AU1923">
        <v>10.9859711519463</v>
      </c>
      <c r="AV1923">
        <v>9.5772026702333601</v>
      </c>
      <c r="AW1923">
        <v>9.1941891708957009</v>
      </c>
      <c r="AX1923">
        <v>10.5226109478425</v>
      </c>
      <c r="AY1923">
        <v>12.5527217173201</v>
      </c>
      <c r="AZ1923">
        <v>11.0521355135982</v>
      </c>
      <c r="BA1923">
        <v>8.9696911243459603</v>
      </c>
      <c r="BB1923">
        <v>10.219831951953701</v>
      </c>
      <c r="BC1923">
        <v>12.165886802128099</v>
      </c>
      <c r="BD1923">
        <v>10.7517059589215</v>
      </c>
      <c r="BE1923">
        <v>9.97771180999273</v>
      </c>
      <c r="BF1923">
        <v>11.140606253827899</v>
      </c>
      <c r="BG1923">
        <v>12.436569153224699</v>
      </c>
      <c r="BH1923">
        <v>12.044466911160301</v>
      </c>
      <c r="BI1923">
        <v>8.17410580772499</v>
      </c>
      <c r="BJ1923">
        <v>9.8379474153406505</v>
      </c>
      <c r="BK1923">
        <v>11.9212913729992</v>
      </c>
      <c r="BL1923">
        <v>10.0158494799919</v>
      </c>
    </row>
    <row r="1924" spans="1:64" x14ac:dyDescent="0.25">
      <c r="A1924" s="15" t="str">
        <f t="shared" si="60"/>
        <v>Total Risk Based Capital Ratio--40999</v>
      </c>
      <c r="B1924" s="15" t="str">
        <f t="shared" si="61"/>
        <v>Total Risk Based Capital Ratio</v>
      </c>
      <c r="C1924">
        <v>2</v>
      </c>
      <c r="D1924" s="22">
        <v>40999</v>
      </c>
      <c r="E1924">
        <v>14.79</v>
      </c>
      <c r="F1924">
        <v>17.02</v>
      </c>
      <c r="G1924">
        <v>19.440000000000001</v>
      </c>
      <c r="H1924">
        <v>17.788630136986299</v>
      </c>
      <c r="I1924">
        <v>13.29</v>
      </c>
      <c r="J1924">
        <v>15.49</v>
      </c>
      <c r="K1924">
        <v>18.97</v>
      </c>
      <c r="L1924">
        <v>16.8747368421053</v>
      </c>
      <c r="M1924">
        <v>13.734999999999999</v>
      </c>
      <c r="N1924">
        <v>16.04</v>
      </c>
      <c r="O1924">
        <v>19.945</v>
      </c>
      <c r="P1924">
        <v>17.7089297931259</v>
      </c>
      <c r="Q1924">
        <v>14.94</v>
      </c>
      <c r="R1924">
        <v>18.39</v>
      </c>
      <c r="S1924">
        <v>20.81</v>
      </c>
      <c r="T1924">
        <v>19.631904761904799</v>
      </c>
      <c r="U1924">
        <v>12.932499999999999</v>
      </c>
      <c r="V1924">
        <v>15.105</v>
      </c>
      <c r="W1924">
        <v>18.592500000000001</v>
      </c>
      <c r="X1924">
        <v>16.469333333333299</v>
      </c>
      <c r="Y1924">
        <v>14.97</v>
      </c>
      <c r="Z1924">
        <v>16.72</v>
      </c>
      <c r="AA1924">
        <v>18.350000000000001</v>
      </c>
      <c r="AB1924">
        <v>17.457101449275399</v>
      </c>
      <c r="AC1924">
        <v>12.64</v>
      </c>
      <c r="AD1924">
        <v>13.94</v>
      </c>
      <c r="AE1924">
        <v>16.192499999999999</v>
      </c>
      <c r="AF1924">
        <v>15.0803409090909</v>
      </c>
      <c r="AG1924">
        <v>14.205</v>
      </c>
      <c r="AH1924">
        <v>17.27</v>
      </c>
      <c r="AI1924">
        <v>21.204999999999998</v>
      </c>
      <c r="AJ1924">
        <v>19.577200000000001</v>
      </c>
      <c r="AK1924">
        <v>14.31</v>
      </c>
      <c r="AL1924">
        <v>16.190000000000001</v>
      </c>
      <c r="AM1924">
        <v>19.420000000000002</v>
      </c>
      <c r="AN1924">
        <v>18.4098245614035</v>
      </c>
      <c r="AO1924">
        <v>13.32</v>
      </c>
      <c r="AP1924">
        <v>15.52</v>
      </c>
      <c r="AQ1924">
        <v>19.017499999999998</v>
      </c>
      <c r="AR1924">
        <v>17.017499999999998</v>
      </c>
      <c r="AS1924">
        <v>11.97</v>
      </c>
      <c r="AT1924">
        <v>13.4</v>
      </c>
      <c r="AU1924">
        <v>15.76</v>
      </c>
      <c r="AV1924">
        <v>14.1812</v>
      </c>
      <c r="AW1924">
        <v>14.555</v>
      </c>
      <c r="AX1924">
        <v>17.13</v>
      </c>
      <c r="AY1924">
        <v>20.745000000000001</v>
      </c>
      <c r="AZ1924">
        <v>18.4980487804878</v>
      </c>
      <c r="BA1924">
        <v>13.68</v>
      </c>
      <c r="BB1924">
        <v>15.57</v>
      </c>
      <c r="BC1924">
        <v>19.23</v>
      </c>
      <c r="BD1924">
        <v>17.1475324675325</v>
      </c>
      <c r="BE1924">
        <v>14.805</v>
      </c>
      <c r="BF1924">
        <v>16.82</v>
      </c>
      <c r="BG1924">
        <v>20.09</v>
      </c>
      <c r="BH1924">
        <v>18.730659340659301</v>
      </c>
      <c r="BI1924">
        <v>12.2</v>
      </c>
      <c r="BJ1924">
        <v>14.57</v>
      </c>
      <c r="BK1924">
        <v>17.940000000000001</v>
      </c>
      <c r="BL1924">
        <v>15.411111111111101</v>
      </c>
    </row>
    <row r="1925" spans="1:64" x14ac:dyDescent="0.25">
      <c r="A1925" s="15" t="str">
        <f t="shared" si="60"/>
        <v>Tier 1 Leverage Ratio--40999</v>
      </c>
      <c r="B1925" s="15" t="str">
        <f t="shared" si="61"/>
        <v>Tier 1 Leverage Ratio</v>
      </c>
      <c r="C1925">
        <v>3</v>
      </c>
      <c r="D1925" s="22">
        <v>40999</v>
      </c>
      <c r="E1925">
        <v>8.6999999999999993</v>
      </c>
      <c r="F1925">
        <v>9.5399999999999991</v>
      </c>
      <c r="G1925">
        <v>11.27</v>
      </c>
      <c r="H1925">
        <v>10.1782191780822</v>
      </c>
      <c r="I1925">
        <v>8.39</v>
      </c>
      <c r="J1925">
        <v>9.5299999999999994</v>
      </c>
      <c r="K1925">
        <v>11.16</v>
      </c>
      <c r="L1925">
        <v>9.9832631578947399</v>
      </c>
      <c r="M1925">
        <v>8.5500000000000007</v>
      </c>
      <c r="N1925">
        <v>9.69</v>
      </c>
      <c r="O1925">
        <v>11.38</v>
      </c>
      <c r="P1925">
        <v>10.2118488353152</v>
      </c>
      <c r="Q1925">
        <v>9.73</v>
      </c>
      <c r="R1925">
        <v>10.61</v>
      </c>
      <c r="S1925">
        <v>12.17</v>
      </c>
      <c r="T1925">
        <v>11.1504761904762</v>
      </c>
      <c r="U1925">
        <v>8.36</v>
      </c>
      <c r="V1925">
        <v>9.36</v>
      </c>
      <c r="W1925">
        <v>11.16</v>
      </c>
      <c r="X1925">
        <v>9.8042777777777808</v>
      </c>
      <c r="Y1925">
        <v>8.58</v>
      </c>
      <c r="Z1925">
        <v>10.02</v>
      </c>
      <c r="AA1925">
        <v>11.28</v>
      </c>
      <c r="AB1925">
        <v>10.3721739130435</v>
      </c>
      <c r="AC1925">
        <v>7.8125</v>
      </c>
      <c r="AD1925">
        <v>8.6449999999999996</v>
      </c>
      <c r="AE1925">
        <v>9.5724999999999998</v>
      </c>
      <c r="AF1925">
        <v>8.8562499999999993</v>
      </c>
      <c r="AG1925">
        <v>9.24</v>
      </c>
      <c r="AH1925">
        <v>10.14</v>
      </c>
      <c r="AI1925">
        <v>12.04</v>
      </c>
      <c r="AJ1925">
        <v>11.2636</v>
      </c>
      <c r="AK1925">
        <v>8.68</v>
      </c>
      <c r="AL1925">
        <v>9.9</v>
      </c>
      <c r="AM1925">
        <v>12</v>
      </c>
      <c r="AN1925">
        <v>10.987017543859601</v>
      </c>
      <c r="AO1925">
        <v>8.3524999999999991</v>
      </c>
      <c r="AP1925">
        <v>9.49</v>
      </c>
      <c r="AQ1925">
        <v>10.94</v>
      </c>
      <c r="AR1925">
        <v>9.9297402597402602</v>
      </c>
      <c r="AS1925">
        <v>7.57</v>
      </c>
      <c r="AT1925">
        <v>8.8000000000000007</v>
      </c>
      <c r="AU1925">
        <v>9.8699999999999992</v>
      </c>
      <c r="AV1925">
        <v>8.9205142857142796</v>
      </c>
      <c r="AW1925">
        <v>8.7249999999999996</v>
      </c>
      <c r="AX1925">
        <v>9.875</v>
      </c>
      <c r="AY1925">
        <v>11.987500000000001</v>
      </c>
      <c r="AZ1925">
        <v>10.3089634146341</v>
      </c>
      <c r="BA1925">
        <v>8.42</v>
      </c>
      <c r="BB1925">
        <v>9.7799999999999994</v>
      </c>
      <c r="BC1925">
        <v>11.83</v>
      </c>
      <c r="BD1925">
        <v>10.373766233766201</v>
      </c>
      <c r="BE1925">
        <v>9.0749999999999993</v>
      </c>
      <c r="BF1925">
        <v>10.210000000000001</v>
      </c>
      <c r="BG1925">
        <v>11.73</v>
      </c>
      <c r="BH1925">
        <v>11.232527472527501</v>
      </c>
      <c r="BI1925">
        <v>7.5350000000000001</v>
      </c>
      <c r="BJ1925">
        <v>9.0299999999999994</v>
      </c>
      <c r="BK1925">
        <v>11</v>
      </c>
      <c r="BL1925">
        <v>9.2893939393939409</v>
      </c>
    </row>
    <row r="1926" spans="1:64" x14ac:dyDescent="0.25">
      <c r="A1926" s="15" t="str">
        <f t="shared" si="60"/>
        <v>ALLL / Nonaccrual Loans--40999</v>
      </c>
      <c r="B1926" s="15" t="str">
        <f t="shared" si="61"/>
        <v>ALLL / Nonaccrual Loans</v>
      </c>
      <c r="C1926">
        <v>4</v>
      </c>
      <c r="D1926" s="22">
        <v>40999</v>
      </c>
      <c r="E1926">
        <v>76.2628549842007</v>
      </c>
      <c r="F1926">
        <v>107.722018160018</v>
      </c>
      <c r="G1926">
        <v>249.69029040302499</v>
      </c>
      <c r="H1926">
        <v>272.316484105862</v>
      </c>
      <c r="I1926">
        <v>63.960546706066999</v>
      </c>
      <c r="J1926">
        <v>111.39240506329099</v>
      </c>
      <c r="K1926">
        <v>248.13246151680701</v>
      </c>
      <c r="L1926">
        <v>392.31415384894802</v>
      </c>
      <c r="M1926">
        <v>57.9304299947487</v>
      </c>
      <c r="N1926">
        <v>106.232266879265</v>
      </c>
      <c r="O1926">
        <v>240.825521605668</v>
      </c>
      <c r="P1926">
        <v>323.40885255451502</v>
      </c>
      <c r="Q1926">
        <v>68.893630991464207</v>
      </c>
      <c r="R1926">
        <v>93.597206053550593</v>
      </c>
      <c r="S1926">
        <v>172.37936772046601</v>
      </c>
      <c r="T1926">
        <v>184.17714714046801</v>
      </c>
      <c r="U1926">
        <v>63.000978564852701</v>
      </c>
      <c r="V1926">
        <v>111.92877423090199</v>
      </c>
      <c r="W1926">
        <v>244.665254100738</v>
      </c>
      <c r="X1926">
        <v>364.66611243105802</v>
      </c>
      <c r="Y1926">
        <v>61.327769479884999</v>
      </c>
      <c r="Z1926">
        <v>93.441791044776096</v>
      </c>
      <c r="AA1926">
        <v>136.21030128317099</v>
      </c>
      <c r="AB1926">
        <v>186.393906163731</v>
      </c>
      <c r="AC1926">
        <v>97.088739089756501</v>
      </c>
      <c r="AD1926">
        <v>192.827490774908</v>
      </c>
      <c r="AE1926">
        <v>428.324451794683</v>
      </c>
      <c r="AF1926">
        <v>1076.75794426062</v>
      </c>
      <c r="AG1926">
        <v>94.762536481825407</v>
      </c>
      <c r="AH1926">
        <v>195.60810810810801</v>
      </c>
      <c r="AI1926">
        <v>527.77777777777806</v>
      </c>
      <c r="AJ1926">
        <v>869.10144593561097</v>
      </c>
      <c r="AK1926">
        <v>44.376720514420001</v>
      </c>
      <c r="AL1926">
        <v>71.469895556010599</v>
      </c>
      <c r="AM1926">
        <v>107.171487679069</v>
      </c>
      <c r="AN1926">
        <v>250.99167654214099</v>
      </c>
      <c r="AO1926">
        <v>87.243713733075396</v>
      </c>
      <c r="AP1926">
        <v>155.350957085586</v>
      </c>
      <c r="AQ1926">
        <v>491.86452233897501</v>
      </c>
      <c r="AR1926">
        <v>684.92237667856296</v>
      </c>
      <c r="AS1926">
        <v>55.928760954865602</v>
      </c>
      <c r="AT1926">
        <v>114.165553586843</v>
      </c>
      <c r="AU1926">
        <v>231.89340327072901</v>
      </c>
      <c r="AV1926">
        <v>557.37943581894604</v>
      </c>
      <c r="AW1926">
        <v>60.473931940501998</v>
      </c>
      <c r="AX1926">
        <v>88.1887160210226</v>
      </c>
      <c r="AY1926">
        <v>172.835057705243</v>
      </c>
      <c r="AZ1926">
        <v>254.86053358291301</v>
      </c>
      <c r="BA1926">
        <v>66.131753818321002</v>
      </c>
      <c r="BB1926">
        <v>106.581899775617</v>
      </c>
      <c r="BC1926">
        <v>223.60391345773999</v>
      </c>
      <c r="BD1926">
        <v>414.62760884212901</v>
      </c>
      <c r="BE1926">
        <v>51.627530364372497</v>
      </c>
      <c r="BF1926">
        <v>92.678983833718206</v>
      </c>
      <c r="BG1926">
        <v>156.306990881459</v>
      </c>
      <c r="BH1926">
        <v>281.12059885939601</v>
      </c>
      <c r="BI1926">
        <v>51.659004832179697</v>
      </c>
      <c r="BJ1926">
        <v>93.533803233041596</v>
      </c>
      <c r="BK1926">
        <v>146.96242030946101</v>
      </c>
      <c r="BL1926">
        <v>273.16204107195199</v>
      </c>
    </row>
    <row r="1927" spans="1:64" x14ac:dyDescent="0.25">
      <c r="A1927" s="15" t="str">
        <f t="shared" si="60"/>
        <v>[NCL + OREO] / [Total Loans + OREO]--40999</v>
      </c>
      <c r="B1927" s="15" t="str">
        <f t="shared" si="61"/>
        <v>[NCL + OREO] / [Total Loans + OREO]</v>
      </c>
      <c r="C1927">
        <v>5</v>
      </c>
      <c r="D1927" s="22">
        <v>40999</v>
      </c>
      <c r="E1927">
        <v>1.12041332646036</v>
      </c>
      <c r="F1927">
        <v>2.30290805177341</v>
      </c>
      <c r="G1927">
        <v>4.70932334286372</v>
      </c>
      <c r="H1927">
        <v>3.5524853826957901</v>
      </c>
      <c r="I1927">
        <v>1.0077567677019399</v>
      </c>
      <c r="J1927">
        <v>2.46007604562738</v>
      </c>
      <c r="K1927">
        <v>5.0487035904192696</v>
      </c>
      <c r="L1927">
        <v>3.7120124063151101</v>
      </c>
      <c r="M1927">
        <v>0.99012722507000295</v>
      </c>
      <c r="N1927">
        <v>2.4647836511799301</v>
      </c>
      <c r="O1927">
        <v>5.1569096986693097</v>
      </c>
      <c r="P1927">
        <v>3.8608143424403201</v>
      </c>
      <c r="Q1927">
        <v>1.92048733568451</v>
      </c>
      <c r="R1927">
        <v>4.0610785102701303</v>
      </c>
      <c r="S1927">
        <v>4.9091976680786802</v>
      </c>
      <c r="T1927">
        <v>3.7100404732496299</v>
      </c>
      <c r="U1927">
        <v>1.2849309954186401</v>
      </c>
      <c r="V1927">
        <v>3.2774119235410302</v>
      </c>
      <c r="W1927">
        <v>6.1916767964206096</v>
      </c>
      <c r="X1927">
        <v>4.37692039324922</v>
      </c>
      <c r="Y1927">
        <v>1.88925299271049</v>
      </c>
      <c r="Z1927">
        <v>3.32977750685767</v>
      </c>
      <c r="AA1927">
        <v>5.8251409096867199</v>
      </c>
      <c r="AB1927">
        <v>5.3376054066778797</v>
      </c>
      <c r="AC1927">
        <v>0.25511057431051498</v>
      </c>
      <c r="AD1927">
        <v>0.89972644876972696</v>
      </c>
      <c r="AE1927">
        <v>2.3158833591653099</v>
      </c>
      <c r="AF1927">
        <v>1.7561576154999901</v>
      </c>
      <c r="AG1927">
        <v>0.21256209856699701</v>
      </c>
      <c r="AH1927">
        <v>1.2205470539982499</v>
      </c>
      <c r="AI1927">
        <v>1.81005662650194</v>
      </c>
      <c r="AJ1927">
        <v>1.5729451000003001</v>
      </c>
      <c r="AK1927">
        <v>2.34714988941999</v>
      </c>
      <c r="AL1927">
        <v>3.29235225241881</v>
      </c>
      <c r="AM1927">
        <v>5.1847825437689998</v>
      </c>
      <c r="AN1927">
        <v>4.2793880138115004</v>
      </c>
      <c r="AO1927">
        <v>0.36374166855322898</v>
      </c>
      <c r="AP1927">
        <v>1.3857449715233801</v>
      </c>
      <c r="AQ1927">
        <v>2.8334619462133701</v>
      </c>
      <c r="AR1927">
        <v>1.98745447046378</v>
      </c>
      <c r="AS1927">
        <v>0.92506073631096997</v>
      </c>
      <c r="AT1927">
        <v>3.4532749572327401</v>
      </c>
      <c r="AU1927">
        <v>7.6950281094133004</v>
      </c>
      <c r="AV1927">
        <v>5.1984443767794097</v>
      </c>
      <c r="AW1927">
        <v>1.66362091060416</v>
      </c>
      <c r="AX1927">
        <v>3.0486127979080502</v>
      </c>
      <c r="AY1927">
        <v>5.5503244160762</v>
      </c>
      <c r="AZ1927">
        <v>3.9063193666033902</v>
      </c>
      <c r="BA1927">
        <v>1.0399648020535901</v>
      </c>
      <c r="BB1927">
        <v>3.21507325092721</v>
      </c>
      <c r="BC1927">
        <v>4.8105972577271698</v>
      </c>
      <c r="BD1927">
        <v>4.2416392678383303</v>
      </c>
      <c r="BE1927">
        <v>2.3123160644237601</v>
      </c>
      <c r="BF1927">
        <v>4.3746462834170803</v>
      </c>
      <c r="BG1927">
        <v>7.2240467761159399</v>
      </c>
      <c r="BH1927">
        <v>5.2490722191639598</v>
      </c>
      <c r="BI1927">
        <v>3.61339895223449</v>
      </c>
      <c r="BJ1927">
        <v>5.9558040040908304</v>
      </c>
      <c r="BK1927">
        <v>9.6541566882168404</v>
      </c>
      <c r="BL1927">
        <v>7.1487178836094403</v>
      </c>
    </row>
    <row r="1928" spans="1:64" x14ac:dyDescent="0.25">
      <c r="A1928" s="15" t="str">
        <f t="shared" si="60"/>
        <v>[Noncurrent + Delinquent Loans] / [Capital + ALLL]--40999</v>
      </c>
      <c r="B1928" s="15" t="str">
        <f t="shared" si="61"/>
        <v>[Noncurrent + Delinquent Loans] / [Capital + ALLL]</v>
      </c>
      <c r="C1928">
        <v>6</v>
      </c>
      <c r="D1928" s="22">
        <v>40999</v>
      </c>
      <c r="E1928">
        <v>5.5680963130173096</v>
      </c>
      <c r="F1928">
        <v>14.1104294478528</v>
      </c>
      <c r="G1928">
        <v>21.935750012891301</v>
      </c>
      <c r="H1928">
        <v>15.638260965554799</v>
      </c>
      <c r="I1928">
        <v>5.5265700483091802</v>
      </c>
      <c r="J1928">
        <v>13.327569169960499</v>
      </c>
      <c r="K1928">
        <v>22.799866151552902</v>
      </c>
      <c r="L1928">
        <v>16.489714489527401</v>
      </c>
      <c r="M1928">
        <v>6.0940544920664497</v>
      </c>
      <c r="N1928">
        <v>13.5188161875946</v>
      </c>
      <c r="O1928">
        <v>25.633647905884501</v>
      </c>
      <c r="P1928">
        <v>20.0420597523106</v>
      </c>
      <c r="Q1928">
        <v>10.5541217023783</v>
      </c>
      <c r="R1928">
        <v>16.4077066500932</v>
      </c>
      <c r="S1928">
        <v>23.709230954386801</v>
      </c>
      <c r="T1928">
        <v>17.5338630965412</v>
      </c>
      <c r="U1928">
        <v>6.1496352308217599</v>
      </c>
      <c r="V1928">
        <v>14.388630526343899</v>
      </c>
      <c r="W1928">
        <v>25.035269673414</v>
      </c>
      <c r="X1928">
        <v>18.286103225423499</v>
      </c>
      <c r="Y1928">
        <v>9.2763477416221498</v>
      </c>
      <c r="Z1928">
        <v>17.705047318611999</v>
      </c>
      <c r="AA1928">
        <v>28.2604685482383</v>
      </c>
      <c r="AB1928">
        <v>22.608783978574198</v>
      </c>
      <c r="AC1928">
        <v>2.98305935427735</v>
      </c>
      <c r="AD1928">
        <v>7.8080918325773396</v>
      </c>
      <c r="AE1928">
        <v>12.8914351291583</v>
      </c>
      <c r="AF1928">
        <v>10.3758287741761</v>
      </c>
      <c r="AG1928">
        <v>1.8870176743710401</v>
      </c>
      <c r="AH1928">
        <v>5.5418994413407798</v>
      </c>
      <c r="AI1928">
        <v>14.4301323022879</v>
      </c>
      <c r="AJ1928">
        <v>8.4164014043643594</v>
      </c>
      <c r="AK1928">
        <v>12.3597261729862</v>
      </c>
      <c r="AL1928">
        <v>17.3830734966592</v>
      </c>
      <c r="AM1928">
        <v>27.850213831229802</v>
      </c>
      <c r="AN1928">
        <v>22.001203566910899</v>
      </c>
      <c r="AO1928">
        <v>2.97555509929443</v>
      </c>
      <c r="AP1928">
        <v>7.9494833851048901</v>
      </c>
      <c r="AQ1928">
        <v>17.050881436404499</v>
      </c>
      <c r="AR1928">
        <v>11.005946462273499</v>
      </c>
      <c r="AS1928">
        <v>5.5024837600305698</v>
      </c>
      <c r="AT1928">
        <v>14.3895141758085</v>
      </c>
      <c r="AU1928">
        <v>29.3527689528437</v>
      </c>
      <c r="AV1928">
        <v>22.8893798802956</v>
      </c>
      <c r="AW1928">
        <v>9.3386649807896607</v>
      </c>
      <c r="AX1928">
        <v>16.284169158605302</v>
      </c>
      <c r="AY1928">
        <v>25.442436405037999</v>
      </c>
      <c r="AZ1928">
        <v>18.9149088679141</v>
      </c>
      <c r="BA1928">
        <v>5.8469109320042296</v>
      </c>
      <c r="BB1928">
        <v>13.3773740710157</v>
      </c>
      <c r="BC1928">
        <v>24.128186288362599</v>
      </c>
      <c r="BD1928">
        <v>20.248271978319401</v>
      </c>
      <c r="BE1928">
        <v>7.09686717280315</v>
      </c>
      <c r="BF1928">
        <v>16.471457212198001</v>
      </c>
      <c r="BG1928">
        <v>27.3976609942378</v>
      </c>
      <c r="BH1928">
        <v>19.141026619733001</v>
      </c>
      <c r="BI1928">
        <v>10.968972685851099</v>
      </c>
      <c r="BJ1928">
        <v>18.0293381851262</v>
      </c>
      <c r="BK1928">
        <v>33.682322159849299</v>
      </c>
      <c r="BL1928">
        <v>27.7658897870975</v>
      </c>
    </row>
    <row r="1929" spans="1:64" x14ac:dyDescent="0.25">
      <c r="A1929" s="15" t="str">
        <f t="shared" si="60"/>
        <v xml:space="preserve">  Ag [NCL+DQ] / [Capital + ALLL]--40999</v>
      </c>
      <c r="B1929" s="15" t="str">
        <f t="shared" si="61"/>
        <v xml:space="preserve">  Ag [NCL+DQ] / [Capital + ALLL]</v>
      </c>
      <c r="C1929">
        <v>7</v>
      </c>
      <c r="D1929" s="22">
        <v>40999</v>
      </c>
      <c r="E1929">
        <v>0</v>
      </c>
      <c r="F1929">
        <v>0</v>
      </c>
      <c r="G1929">
        <v>1.71625430629502</v>
      </c>
      <c r="H1929">
        <v>1.5815769893762399</v>
      </c>
      <c r="I1929">
        <v>0</v>
      </c>
      <c r="J1929">
        <v>0</v>
      </c>
      <c r="K1929">
        <v>1.0001250156269501</v>
      </c>
      <c r="L1929">
        <v>1.0970691621259701</v>
      </c>
      <c r="M1929">
        <v>0</v>
      </c>
      <c r="N1929">
        <v>0</v>
      </c>
      <c r="O1929">
        <v>0.59197590789120802</v>
      </c>
      <c r="P1929">
        <v>0.87938999533411</v>
      </c>
      <c r="Q1929">
        <v>0</v>
      </c>
      <c r="R1929">
        <v>0</v>
      </c>
      <c r="S1929">
        <v>0</v>
      </c>
      <c r="T1929">
        <v>0.102875387613338</v>
      </c>
      <c r="U1929">
        <v>0</v>
      </c>
      <c r="V1929">
        <v>0</v>
      </c>
      <c r="W1929">
        <v>0.43426661334750799</v>
      </c>
      <c r="X1929">
        <v>0.90228590141107501</v>
      </c>
      <c r="Y1929">
        <v>0</v>
      </c>
      <c r="Z1929">
        <v>0</v>
      </c>
      <c r="AA1929">
        <v>2.6321375504139199</v>
      </c>
      <c r="AB1929">
        <v>2.3510744792307801</v>
      </c>
      <c r="AC1929">
        <v>0</v>
      </c>
      <c r="AD1929">
        <v>0.28126666778942</v>
      </c>
      <c r="AE1929">
        <v>1.29972691469929</v>
      </c>
      <c r="AF1929">
        <v>1.254782134771</v>
      </c>
      <c r="AG1929">
        <v>0</v>
      </c>
      <c r="AH1929">
        <v>1.7152217352898302E-2</v>
      </c>
      <c r="AI1929">
        <v>1.30856599138897</v>
      </c>
      <c r="AJ1929">
        <v>1.2798768000871701</v>
      </c>
      <c r="AK1929">
        <v>0</v>
      </c>
      <c r="AL1929">
        <v>0.59432093330398394</v>
      </c>
      <c r="AM1929">
        <v>2.2047244094488199</v>
      </c>
      <c r="AN1929">
        <v>1.71919594181502</v>
      </c>
      <c r="AO1929">
        <v>0</v>
      </c>
      <c r="AP1929">
        <v>0.29598940272956797</v>
      </c>
      <c r="AQ1929">
        <v>2.2325522334006802</v>
      </c>
      <c r="AR1929">
        <v>1.7673277669337899</v>
      </c>
      <c r="AS1929">
        <v>0</v>
      </c>
      <c r="AT1929">
        <v>0</v>
      </c>
      <c r="AU1929">
        <v>0.59430948666518102</v>
      </c>
      <c r="AV1929">
        <v>0.81752305900545197</v>
      </c>
      <c r="AW1929">
        <v>0</v>
      </c>
      <c r="AX1929">
        <v>0</v>
      </c>
      <c r="AY1929">
        <v>0.37880637844656101</v>
      </c>
      <c r="AZ1929">
        <v>0.72094062359605204</v>
      </c>
      <c r="BA1929">
        <v>0</v>
      </c>
      <c r="BB1929">
        <v>0</v>
      </c>
      <c r="BC1929">
        <v>0.29612081729345602</v>
      </c>
      <c r="BD1929">
        <v>1.26566770170054</v>
      </c>
      <c r="BE1929">
        <v>0</v>
      </c>
      <c r="BF1929">
        <v>0</v>
      </c>
      <c r="BG1929">
        <v>0.98847821344381304</v>
      </c>
      <c r="BH1929">
        <v>1.1151023799340101</v>
      </c>
      <c r="BI1929">
        <v>0</v>
      </c>
      <c r="BJ1929">
        <v>0</v>
      </c>
      <c r="BK1929">
        <v>0</v>
      </c>
      <c r="BL1929">
        <v>0.74004380019976301</v>
      </c>
    </row>
    <row r="1930" spans="1:64" x14ac:dyDescent="0.25">
      <c r="A1930" s="15" t="str">
        <f t="shared" si="60"/>
        <v xml:space="preserve">  CLD [NCL+DQ] / [Capital + ALLL]--40999</v>
      </c>
      <c r="B1930" s="15" t="str">
        <f t="shared" si="61"/>
        <v xml:space="preserve">  CLD [NCL+DQ] / [Capital + ALLL]</v>
      </c>
      <c r="C1930">
        <v>8</v>
      </c>
      <c r="D1930" s="22">
        <v>40999</v>
      </c>
      <c r="E1930">
        <v>0</v>
      </c>
      <c r="F1930">
        <v>0</v>
      </c>
      <c r="G1930">
        <v>3.37985237426411</v>
      </c>
      <c r="H1930">
        <v>2.1475174650849498</v>
      </c>
      <c r="I1930">
        <v>0</v>
      </c>
      <c r="J1930">
        <v>0</v>
      </c>
      <c r="K1930">
        <v>2.4473026080743101</v>
      </c>
      <c r="L1930">
        <v>2.3274322277286101</v>
      </c>
      <c r="M1930">
        <v>0</v>
      </c>
      <c r="N1930">
        <v>0.11707164784848299</v>
      </c>
      <c r="O1930">
        <v>3.4040979385733698</v>
      </c>
      <c r="P1930">
        <v>3.15393634136288</v>
      </c>
      <c r="Q1930">
        <v>0</v>
      </c>
      <c r="R1930">
        <v>0</v>
      </c>
      <c r="S1930">
        <v>0.19415419373058501</v>
      </c>
      <c r="T1930">
        <v>0.58455291638760398</v>
      </c>
      <c r="U1930">
        <v>0</v>
      </c>
      <c r="V1930">
        <v>0</v>
      </c>
      <c r="W1930">
        <v>2.7498361633800701</v>
      </c>
      <c r="X1930">
        <v>2.7082183800071902</v>
      </c>
      <c r="Y1930">
        <v>0</v>
      </c>
      <c r="Z1930">
        <v>0.75186158035520601</v>
      </c>
      <c r="AA1930">
        <v>8.1373172282263209</v>
      </c>
      <c r="AB1930">
        <v>4.4458879387335504</v>
      </c>
      <c r="AC1930">
        <v>0</v>
      </c>
      <c r="AD1930">
        <v>0</v>
      </c>
      <c r="AE1930">
        <v>2.1894318677910101</v>
      </c>
      <c r="AF1930">
        <v>2.1789543480789999</v>
      </c>
      <c r="AG1930">
        <v>0</v>
      </c>
      <c r="AH1930">
        <v>0</v>
      </c>
      <c r="AI1930">
        <v>0.121040763769394</v>
      </c>
      <c r="AJ1930">
        <v>0.97374079601572605</v>
      </c>
      <c r="AK1930">
        <v>0</v>
      </c>
      <c r="AL1930">
        <v>0.312703583061889</v>
      </c>
      <c r="AM1930">
        <v>2.4001215251405101</v>
      </c>
      <c r="AN1930">
        <v>1.6560468312415499</v>
      </c>
      <c r="AO1930">
        <v>0</v>
      </c>
      <c r="AP1930">
        <v>0</v>
      </c>
      <c r="AQ1930">
        <v>0.239419044796818</v>
      </c>
      <c r="AR1930">
        <v>1.10481096281694</v>
      </c>
      <c r="AS1930">
        <v>0</v>
      </c>
      <c r="AT1930">
        <v>0.40075292974679699</v>
      </c>
      <c r="AU1930">
        <v>5.2352012250562296</v>
      </c>
      <c r="AV1930">
        <v>4.7640694865456901</v>
      </c>
      <c r="AW1930">
        <v>0</v>
      </c>
      <c r="AX1930">
        <v>0</v>
      </c>
      <c r="AY1930">
        <v>1.4755282483686001</v>
      </c>
      <c r="AZ1930">
        <v>1.52555726897233</v>
      </c>
      <c r="BA1930">
        <v>0</v>
      </c>
      <c r="BB1930">
        <v>0</v>
      </c>
      <c r="BC1930">
        <v>3.77389584706658</v>
      </c>
      <c r="BD1930">
        <v>2.6972997920625099</v>
      </c>
      <c r="BE1930">
        <v>0</v>
      </c>
      <c r="BF1930">
        <v>0.65372080914823505</v>
      </c>
      <c r="BG1930">
        <v>7.2887713166745902</v>
      </c>
      <c r="BH1930">
        <v>3.75795119324982</v>
      </c>
      <c r="BI1930">
        <v>0</v>
      </c>
      <c r="BJ1930">
        <v>0.947855843039216</v>
      </c>
      <c r="BK1930">
        <v>7.89668748621391</v>
      </c>
      <c r="BL1930">
        <v>5.8688471327573497</v>
      </c>
    </row>
    <row r="1931" spans="1:64" x14ac:dyDescent="0.25">
      <c r="A1931" s="15" t="str">
        <f t="shared" si="60"/>
        <v xml:space="preserve">  CRE [NCL+DQ] / [Capital + ALLL]--40999</v>
      </c>
      <c r="B1931" s="15" t="str">
        <f t="shared" si="61"/>
        <v xml:space="preserve">  CRE [NCL+DQ] / [Capital + ALLL]</v>
      </c>
      <c r="C1931">
        <v>9</v>
      </c>
      <c r="D1931" s="22">
        <v>40999</v>
      </c>
      <c r="E1931">
        <v>0.62719055524810896</v>
      </c>
      <c r="F1931">
        <v>4.5214172395557899</v>
      </c>
      <c r="G1931">
        <v>12.5447784108355</v>
      </c>
      <c r="H1931">
        <v>6.9757337383465403</v>
      </c>
      <c r="I1931">
        <v>2.0660689496400601E-3</v>
      </c>
      <c r="J1931">
        <v>4.1182403818105797</v>
      </c>
      <c r="K1931">
        <v>11.174675819984699</v>
      </c>
      <c r="L1931">
        <v>7.3111282691748096</v>
      </c>
      <c r="M1931">
        <v>0.49731574815510299</v>
      </c>
      <c r="N1931">
        <v>4.3319838056680204</v>
      </c>
      <c r="O1931">
        <v>12.691619039887</v>
      </c>
      <c r="P1931">
        <v>9.9121799140614506</v>
      </c>
      <c r="Q1931">
        <v>2.5551684088269502</v>
      </c>
      <c r="R1931">
        <v>5.9915816459094797</v>
      </c>
      <c r="S1931">
        <v>9.4759734879867406</v>
      </c>
      <c r="T1931">
        <v>6.6870723099486904</v>
      </c>
      <c r="U1931">
        <v>0.43437620039931202</v>
      </c>
      <c r="V1931">
        <v>4.3902203245145399</v>
      </c>
      <c r="W1931">
        <v>12.2228159596027</v>
      </c>
      <c r="X1931">
        <v>8.3036558475152997</v>
      </c>
      <c r="Y1931">
        <v>1.6304347826087</v>
      </c>
      <c r="Z1931">
        <v>7.5307045895281197</v>
      </c>
      <c r="AA1931">
        <v>15.774469433006001</v>
      </c>
      <c r="AB1931">
        <v>11.0604464297214</v>
      </c>
      <c r="AC1931">
        <v>0</v>
      </c>
      <c r="AD1931">
        <v>1.4669974494770199</v>
      </c>
      <c r="AE1931">
        <v>6.2082629442600004</v>
      </c>
      <c r="AF1931">
        <v>4.37520922231655</v>
      </c>
      <c r="AG1931">
        <v>0</v>
      </c>
      <c r="AH1931">
        <v>0</v>
      </c>
      <c r="AI1931">
        <v>3.3918908122258</v>
      </c>
      <c r="AJ1931">
        <v>2.8277152859714598</v>
      </c>
      <c r="AK1931">
        <v>3.9092055485498101</v>
      </c>
      <c r="AL1931">
        <v>9.3638725820421502</v>
      </c>
      <c r="AM1931">
        <v>13.8121546961326</v>
      </c>
      <c r="AN1931">
        <v>9.9992970525015092</v>
      </c>
      <c r="AO1931">
        <v>0</v>
      </c>
      <c r="AP1931">
        <v>0.99066931795911795</v>
      </c>
      <c r="AQ1931">
        <v>5.7399421871660401</v>
      </c>
      <c r="AR1931">
        <v>3.7510071183812999</v>
      </c>
      <c r="AS1931">
        <v>0.40075292974679699</v>
      </c>
      <c r="AT1931">
        <v>6.5884737909064599</v>
      </c>
      <c r="AU1931">
        <v>15.740955922224799</v>
      </c>
      <c r="AV1931">
        <v>12.2836056096154</v>
      </c>
      <c r="AW1931">
        <v>0.88960969864658102</v>
      </c>
      <c r="AX1931">
        <v>4.9959291525006604</v>
      </c>
      <c r="AY1931">
        <v>10.0043078528332</v>
      </c>
      <c r="AZ1931">
        <v>6.6448624352986201</v>
      </c>
      <c r="BA1931">
        <v>0</v>
      </c>
      <c r="BB1931">
        <v>3.68726888536714</v>
      </c>
      <c r="BC1931">
        <v>11.2247781608546</v>
      </c>
      <c r="BD1931">
        <v>7.1597326994066899</v>
      </c>
      <c r="BE1931">
        <v>1.82389881346139</v>
      </c>
      <c r="BF1931">
        <v>7.6840824453375598</v>
      </c>
      <c r="BG1931">
        <v>16.9660984820419</v>
      </c>
      <c r="BH1931">
        <v>10.7625265520557</v>
      </c>
      <c r="BI1931">
        <v>2.9946424935967402</v>
      </c>
      <c r="BJ1931">
        <v>9.2739945719220298</v>
      </c>
      <c r="BK1931">
        <v>17.474552102126601</v>
      </c>
      <c r="BL1931">
        <v>14.370188916969299</v>
      </c>
    </row>
    <row r="1932" spans="1:64" x14ac:dyDescent="0.25">
      <c r="A1932" s="15" t="str">
        <f t="shared" si="60"/>
        <v xml:space="preserve">  Res RE [NCL+DQ] / [Capital + ALLL]--40999</v>
      </c>
      <c r="B1932" s="15" t="str">
        <f t="shared" si="61"/>
        <v xml:space="preserve">  Res RE [NCL+DQ] / [Capital + ALLL]</v>
      </c>
      <c r="C1932">
        <v>10</v>
      </c>
      <c r="D1932" s="22">
        <v>40999</v>
      </c>
      <c r="E1932">
        <v>0.13710986830236299</v>
      </c>
      <c r="F1932">
        <v>1.4572957019000199</v>
      </c>
      <c r="G1932">
        <v>4.0220698190068598</v>
      </c>
      <c r="H1932">
        <v>2.96173372300946</v>
      </c>
      <c r="I1932">
        <v>0.115139098189946</v>
      </c>
      <c r="J1932">
        <v>1.58490425313718</v>
      </c>
      <c r="K1932">
        <v>5.2840158520475597</v>
      </c>
      <c r="L1932">
        <v>3.5408126317047501</v>
      </c>
      <c r="M1932">
        <v>0.65195806541046097</v>
      </c>
      <c r="N1932">
        <v>2.8438560954038401</v>
      </c>
      <c r="O1932">
        <v>6.9612111507537797</v>
      </c>
      <c r="P1932">
        <v>5.0410518316466204</v>
      </c>
      <c r="Q1932">
        <v>3.17491619010057</v>
      </c>
      <c r="R1932">
        <v>4.59560023500228</v>
      </c>
      <c r="S1932">
        <v>7.7580185891581204</v>
      </c>
      <c r="T1932">
        <v>5.6931349775426998</v>
      </c>
      <c r="U1932">
        <v>0.60929224006390603</v>
      </c>
      <c r="V1932">
        <v>2.5611314673125798</v>
      </c>
      <c r="W1932">
        <v>5.8962416133571098</v>
      </c>
      <c r="X1932">
        <v>4.2934290485600499</v>
      </c>
      <c r="Y1932">
        <v>0.115139098189946</v>
      </c>
      <c r="Z1932">
        <v>1.4572957019000199</v>
      </c>
      <c r="AA1932">
        <v>6.1527237354085598</v>
      </c>
      <c r="AB1932">
        <v>3.9320661577927898</v>
      </c>
      <c r="AC1932">
        <v>0</v>
      </c>
      <c r="AD1932">
        <v>0.206109709082266</v>
      </c>
      <c r="AE1932">
        <v>0.97736251052598799</v>
      </c>
      <c r="AF1932">
        <v>0.73791913850194502</v>
      </c>
      <c r="AG1932">
        <v>0</v>
      </c>
      <c r="AH1932">
        <v>0</v>
      </c>
      <c r="AI1932">
        <v>0.75379996129823301</v>
      </c>
      <c r="AJ1932">
        <v>0.89140391855715895</v>
      </c>
      <c r="AK1932">
        <v>2.8203795165063701</v>
      </c>
      <c r="AL1932">
        <v>5.3775140495126097</v>
      </c>
      <c r="AM1932">
        <v>8.6870177031320903</v>
      </c>
      <c r="AN1932">
        <v>6.3751469375716301</v>
      </c>
      <c r="AO1932">
        <v>0</v>
      </c>
      <c r="AP1932">
        <v>0.60948146918943902</v>
      </c>
      <c r="AQ1932">
        <v>2.5985807871595998</v>
      </c>
      <c r="AR1932">
        <v>1.7762290748057501</v>
      </c>
      <c r="AS1932">
        <v>3.0240106445174698E-2</v>
      </c>
      <c r="AT1932">
        <v>1.31532795510347</v>
      </c>
      <c r="AU1932">
        <v>5.3980773970914502</v>
      </c>
      <c r="AV1932">
        <v>3.8122709666637902</v>
      </c>
      <c r="AW1932">
        <v>2.45599525328563</v>
      </c>
      <c r="AX1932">
        <v>5.9532031941939003</v>
      </c>
      <c r="AY1932">
        <v>9.9675279817206004</v>
      </c>
      <c r="AZ1932">
        <v>7.0828373921052403</v>
      </c>
      <c r="BA1932">
        <v>0</v>
      </c>
      <c r="BB1932">
        <v>0.53423992229237505</v>
      </c>
      <c r="BC1932">
        <v>3.3683349243147398</v>
      </c>
      <c r="BD1932">
        <v>2.54458366550588</v>
      </c>
      <c r="BE1932">
        <v>0.26228795101170699</v>
      </c>
      <c r="BF1932">
        <v>2.4335854178786098</v>
      </c>
      <c r="BG1932">
        <v>4.6449773898435804</v>
      </c>
      <c r="BH1932">
        <v>3.4607744119638899</v>
      </c>
      <c r="BI1932">
        <v>0.73288114964951401</v>
      </c>
      <c r="BJ1932">
        <v>4.0310594801176904</v>
      </c>
      <c r="BK1932">
        <v>8.10691985687893</v>
      </c>
      <c r="BL1932">
        <v>5.3305365032064698</v>
      </c>
    </row>
    <row r="1933" spans="1:64" x14ac:dyDescent="0.25">
      <c r="A1933" s="15" t="str">
        <f t="shared" si="60"/>
        <v xml:space="preserve">  C&amp;I [NCL+DQ] / [Capital + ALLL]--40999</v>
      </c>
      <c r="B1933" s="15" t="str">
        <f t="shared" si="61"/>
        <v xml:space="preserve">  C&amp;I [NCL+DQ] / [Capital + ALLL]</v>
      </c>
      <c r="C1933">
        <v>11</v>
      </c>
      <c r="D1933" s="22">
        <v>40999</v>
      </c>
      <c r="E1933">
        <v>0.224340998317443</v>
      </c>
      <c r="F1933">
        <v>1.4166710882368501</v>
      </c>
      <c r="G1933">
        <v>3.76314333148866</v>
      </c>
      <c r="H1933">
        <v>2.9057607522464401</v>
      </c>
      <c r="I1933">
        <v>9.7276264591439704E-2</v>
      </c>
      <c r="J1933">
        <v>1.1034651248014999</v>
      </c>
      <c r="K1933">
        <v>3.73958764104685</v>
      </c>
      <c r="L1933">
        <v>2.8333260212203601</v>
      </c>
      <c r="M1933">
        <v>9.0434224881220798E-2</v>
      </c>
      <c r="N1933">
        <v>0.855855855855856</v>
      </c>
      <c r="O1933">
        <v>2.77200071837852</v>
      </c>
      <c r="P1933">
        <v>2.1945857795471699</v>
      </c>
      <c r="Q1933">
        <v>0.51240008198401299</v>
      </c>
      <c r="R1933">
        <v>2.6687376447331301</v>
      </c>
      <c r="S1933">
        <v>4.7234307022995603</v>
      </c>
      <c r="T1933">
        <v>4.3019227863378102</v>
      </c>
      <c r="U1933">
        <v>0.121223541588681</v>
      </c>
      <c r="V1933">
        <v>1.19724482346767</v>
      </c>
      <c r="W1933">
        <v>4.0372359581457697</v>
      </c>
      <c r="X1933">
        <v>3.0223279171536102</v>
      </c>
      <c r="Y1933">
        <v>0.54075307818388296</v>
      </c>
      <c r="Z1933">
        <v>1.8424607072691599</v>
      </c>
      <c r="AA1933">
        <v>4.4379406678196096</v>
      </c>
      <c r="AB1933">
        <v>4.3167958879412502</v>
      </c>
      <c r="AC1933">
        <v>0</v>
      </c>
      <c r="AD1933">
        <v>0.75308995300543202</v>
      </c>
      <c r="AE1933">
        <v>3.0190924471060101</v>
      </c>
      <c r="AF1933">
        <v>2.6797091145932699</v>
      </c>
      <c r="AG1933">
        <v>1.41262890238734E-2</v>
      </c>
      <c r="AH1933">
        <v>0.54704595185995597</v>
      </c>
      <c r="AI1933">
        <v>2.55479996685618</v>
      </c>
      <c r="AJ1933">
        <v>1.8796201313698599</v>
      </c>
      <c r="AK1933">
        <v>0.18502229366981099</v>
      </c>
      <c r="AL1933">
        <v>1.03112006115866</v>
      </c>
      <c r="AM1933">
        <v>2.1263535246887799</v>
      </c>
      <c r="AN1933">
        <v>3.0333557047173101</v>
      </c>
      <c r="AO1933">
        <v>1.5743328401556199E-2</v>
      </c>
      <c r="AP1933">
        <v>0.77229311453171401</v>
      </c>
      <c r="AQ1933">
        <v>3.0528445385777401</v>
      </c>
      <c r="AR1933">
        <v>2.14855870541217</v>
      </c>
      <c r="AS1933">
        <v>9.9147332936744006E-2</v>
      </c>
      <c r="AT1933">
        <v>1.4097400219699701</v>
      </c>
      <c r="AU1933">
        <v>4.6409890632429898</v>
      </c>
      <c r="AV1933">
        <v>4.1331848223290004</v>
      </c>
      <c r="AW1933">
        <v>0.21957932702653801</v>
      </c>
      <c r="AX1933">
        <v>1.19724482346767</v>
      </c>
      <c r="AY1933">
        <v>3.6584280870609498</v>
      </c>
      <c r="AZ1933">
        <v>3.28203174607353</v>
      </c>
      <c r="BA1933">
        <v>0.21255978243881099</v>
      </c>
      <c r="BB1933">
        <v>2.42248062015504</v>
      </c>
      <c r="BC1933">
        <v>8.4098036938088097</v>
      </c>
      <c r="BD1933">
        <v>7.6129798565753903</v>
      </c>
      <c r="BE1933">
        <v>0.188175097648587</v>
      </c>
      <c r="BF1933">
        <v>0.90571873015288595</v>
      </c>
      <c r="BG1933">
        <v>3.1356858931841298</v>
      </c>
      <c r="BH1933">
        <v>2.6053768547310598</v>
      </c>
      <c r="BI1933">
        <v>0.11195934573222301</v>
      </c>
      <c r="BJ1933">
        <v>1.9065247570569199</v>
      </c>
      <c r="BK1933">
        <v>5.9493642291655604</v>
      </c>
      <c r="BL1933">
        <v>5.6749734905634002</v>
      </c>
    </row>
    <row r="1934" spans="1:64" x14ac:dyDescent="0.25">
      <c r="A1934" s="15" t="str">
        <f t="shared" si="60"/>
        <v xml:space="preserve">  Ind [NCL+DQ] / [Capital + ALLL]--40999</v>
      </c>
      <c r="B1934" s="15" t="str">
        <f t="shared" si="61"/>
        <v xml:space="preserve">  Ind [NCL+DQ] / [Capital + ALLL]</v>
      </c>
      <c r="C1934">
        <v>12</v>
      </c>
      <c r="D1934" s="22">
        <v>40999</v>
      </c>
      <c r="E1934">
        <v>9.1034761792373298E-2</v>
      </c>
      <c r="F1934">
        <v>0.29920923274203898</v>
      </c>
      <c r="G1934">
        <v>0.55340343110127299</v>
      </c>
      <c r="H1934">
        <v>0.58343888308195802</v>
      </c>
      <c r="I1934">
        <v>4.7772857886443199E-2</v>
      </c>
      <c r="J1934">
        <v>0.21863897239683</v>
      </c>
      <c r="K1934">
        <v>0.69375619425173396</v>
      </c>
      <c r="L1934">
        <v>0.528205886979216</v>
      </c>
      <c r="M1934">
        <v>1.98337413457958E-2</v>
      </c>
      <c r="N1934">
        <v>0.201859686043765</v>
      </c>
      <c r="O1934">
        <v>0.72334307593932401</v>
      </c>
      <c r="P1934">
        <v>0.62343455756648203</v>
      </c>
      <c r="Q1934">
        <v>0.26862945253317599</v>
      </c>
      <c r="R1934">
        <v>0.43004849483026802</v>
      </c>
      <c r="S1934">
        <v>0.68781047000382101</v>
      </c>
      <c r="T1934">
        <v>0.64588486644686904</v>
      </c>
      <c r="U1934">
        <v>2.9339840671423398E-2</v>
      </c>
      <c r="V1934">
        <v>0.18854955801510001</v>
      </c>
      <c r="W1934">
        <v>0.70475905602279099</v>
      </c>
      <c r="X1934">
        <v>0.51258386060596695</v>
      </c>
      <c r="Y1934">
        <v>6.3753161270165601E-2</v>
      </c>
      <c r="Z1934">
        <v>0.29920923274203898</v>
      </c>
      <c r="AA1934">
        <v>0.65124923167538795</v>
      </c>
      <c r="AB1934">
        <v>0.58596243930178704</v>
      </c>
      <c r="AC1934">
        <v>9.5762900999813896E-2</v>
      </c>
      <c r="AD1934">
        <v>0.28607603931486503</v>
      </c>
      <c r="AE1934">
        <v>0.66646342198118103</v>
      </c>
      <c r="AF1934">
        <v>0.58970269761888405</v>
      </c>
      <c r="AG1934">
        <v>7.3803601550406606E-2</v>
      </c>
      <c r="AH1934">
        <v>0.218068535825545</v>
      </c>
      <c r="AI1934">
        <v>0.80323944133542402</v>
      </c>
      <c r="AJ1934">
        <v>0.67055178950868</v>
      </c>
      <c r="AK1934">
        <v>4.2268617061425401E-2</v>
      </c>
      <c r="AL1934">
        <v>0.178393035535893</v>
      </c>
      <c r="AM1934">
        <v>0.58351568198395298</v>
      </c>
      <c r="AN1934">
        <v>0.45213985983732302</v>
      </c>
      <c r="AO1934">
        <v>7.8776575745146293E-2</v>
      </c>
      <c r="AP1934">
        <v>0.254535285765285</v>
      </c>
      <c r="AQ1934">
        <v>0.761846283741346</v>
      </c>
      <c r="AR1934">
        <v>0.57167302899954997</v>
      </c>
      <c r="AS1934">
        <v>1.43513203214696E-2</v>
      </c>
      <c r="AT1934">
        <v>0.13038619148143499</v>
      </c>
      <c r="AU1934">
        <v>0.49590340664079302</v>
      </c>
      <c r="AV1934">
        <v>0.35618856611244398</v>
      </c>
      <c r="AW1934">
        <v>0.106472324381123</v>
      </c>
      <c r="AX1934">
        <v>0.382355833205479</v>
      </c>
      <c r="AY1934">
        <v>0.89451583728040196</v>
      </c>
      <c r="AZ1934">
        <v>0.63415231642721703</v>
      </c>
      <c r="BA1934">
        <v>2.8441410693970399E-2</v>
      </c>
      <c r="BB1934">
        <v>0.21255978243881099</v>
      </c>
      <c r="BC1934">
        <v>1.2513601741022899</v>
      </c>
      <c r="BD1934">
        <v>0.79950392510710999</v>
      </c>
      <c r="BE1934">
        <v>2.4926505605649601E-2</v>
      </c>
      <c r="BF1934">
        <v>0.14366404715127701</v>
      </c>
      <c r="BG1934">
        <v>0.40288849600062898</v>
      </c>
      <c r="BH1934">
        <v>0.48092183281774897</v>
      </c>
      <c r="BI1934">
        <v>0</v>
      </c>
      <c r="BJ1934">
        <v>4.8748781280468001E-2</v>
      </c>
      <c r="BK1934">
        <v>0.23431012796548201</v>
      </c>
      <c r="BL1934">
        <v>0.54904388377882896</v>
      </c>
    </row>
    <row r="1935" spans="1:64" x14ac:dyDescent="0.25">
      <c r="A1935" s="15" t="str">
        <f t="shared" si="60"/>
        <v xml:space="preserve">  OREO / [Capital + ALLL]--40999</v>
      </c>
      <c r="B1935" s="15" t="str">
        <f t="shared" si="61"/>
        <v xml:space="preserve">  OREO / [Capital + ALLL]</v>
      </c>
      <c r="C1935">
        <v>13</v>
      </c>
      <c r="D1935" s="22">
        <v>40999</v>
      </c>
      <c r="E1935">
        <v>3.4002040122407297E-2</v>
      </c>
      <c r="F1935">
        <v>2.3962450592885398</v>
      </c>
      <c r="G1935">
        <v>6.8849253177787499</v>
      </c>
      <c r="H1935">
        <v>6.1611173287083103</v>
      </c>
      <c r="I1935">
        <v>0.35225859925404102</v>
      </c>
      <c r="J1935">
        <v>3.7800687285223402</v>
      </c>
      <c r="K1935">
        <v>11.2460009140768</v>
      </c>
      <c r="L1935">
        <v>9.3492320807054394</v>
      </c>
      <c r="M1935">
        <v>0.25570120900342502</v>
      </c>
      <c r="N1935">
        <v>2.8284421283598502</v>
      </c>
      <c r="O1935">
        <v>9.2580777498435207</v>
      </c>
      <c r="P1935">
        <v>7.9615515868275502</v>
      </c>
      <c r="Q1935">
        <v>3.04536979490367</v>
      </c>
      <c r="R1935">
        <v>5.5655188904830197</v>
      </c>
      <c r="S1935">
        <v>7.4480739317412397</v>
      </c>
      <c r="T1935">
        <v>5.76944694006216</v>
      </c>
      <c r="U1935">
        <v>1.8470835635054601</v>
      </c>
      <c r="V1935">
        <v>5.50810325038566</v>
      </c>
      <c r="W1935">
        <v>17.733319804497601</v>
      </c>
      <c r="X1935">
        <v>13.229729935828701</v>
      </c>
      <c r="Y1935">
        <v>0</v>
      </c>
      <c r="Z1935">
        <v>2.5646505663603301</v>
      </c>
      <c r="AA1935">
        <v>10.1863583570901</v>
      </c>
      <c r="AB1935">
        <v>10.9725284823378</v>
      </c>
      <c r="AC1935">
        <v>0</v>
      </c>
      <c r="AD1935">
        <v>0.15411344657440301</v>
      </c>
      <c r="AE1935">
        <v>2.17980543386467</v>
      </c>
      <c r="AF1935">
        <v>2.8685734092599802</v>
      </c>
      <c r="AG1935">
        <v>0</v>
      </c>
      <c r="AH1935">
        <v>7.6327367220397402E-2</v>
      </c>
      <c r="AI1935">
        <v>4.8065539934158901</v>
      </c>
      <c r="AJ1935">
        <v>3.2328454738739798</v>
      </c>
      <c r="AK1935">
        <v>1.56445244164542</v>
      </c>
      <c r="AL1935">
        <v>3.7983118613949398</v>
      </c>
      <c r="AM1935">
        <v>7.5723830734966597</v>
      </c>
      <c r="AN1935">
        <v>7.4599244375335703</v>
      </c>
      <c r="AO1935">
        <v>0</v>
      </c>
      <c r="AP1935">
        <v>1.37558177682978</v>
      </c>
      <c r="AQ1935">
        <v>4.8967449064400004</v>
      </c>
      <c r="AR1935">
        <v>3.9317917990517199</v>
      </c>
      <c r="AS1935">
        <v>0.43233895373973202</v>
      </c>
      <c r="AT1935">
        <v>6.0522076527342303</v>
      </c>
      <c r="AU1935">
        <v>26.1975413310725</v>
      </c>
      <c r="AV1935">
        <v>20.301341914399501</v>
      </c>
      <c r="AW1935">
        <v>1.54456146966898</v>
      </c>
      <c r="AX1935">
        <v>4.1425807337622302</v>
      </c>
      <c r="AY1935">
        <v>9.8505012360952797</v>
      </c>
      <c r="AZ1935">
        <v>9.0929589306329497</v>
      </c>
      <c r="BA1935">
        <v>0.28216704288939098</v>
      </c>
      <c r="BB1935">
        <v>3.5643362696674998</v>
      </c>
      <c r="BC1935">
        <v>11.0030077957154</v>
      </c>
      <c r="BD1935">
        <v>10.260320678133199</v>
      </c>
      <c r="BE1935">
        <v>2.45672735786493</v>
      </c>
      <c r="BF1935">
        <v>8.0908832448824892</v>
      </c>
      <c r="BG1935">
        <v>12.592138409812</v>
      </c>
      <c r="BH1935">
        <v>9.1704598319645303</v>
      </c>
      <c r="BI1935">
        <v>5.5574779486959196</v>
      </c>
      <c r="BJ1935">
        <v>17.009234435507899</v>
      </c>
      <c r="BK1935">
        <v>29.168807693781499</v>
      </c>
      <c r="BL1935">
        <v>26.3655196132712</v>
      </c>
    </row>
    <row r="1936" spans="1:64" x14ac:dyDescent="0.25">
      <c r="A1936" s="15" t="str">
        <f t="shared" si="60"/>
        <v>ROAA--40999</v>
      </c>
      <c r="B1936" s="15" t="str">
        <f t="shared" si="61"/>
        <v>ROAA</v>
      </c>
      <c r="C1936">
        <v>14</v>
      </c>
      <c r="D1936" s="22">
        <v>40999</v>
      </c>
      <c r="E1936">
        <v>0.62</v>
      </c>
      <c r="F1936">
        <v>0.97</v>
      </c>
      <c r="G1936">
        <v>1.33</v>
      </c>
      <c r="H1936">
        <v>0.92109589041095896</v>
      </c>
      <c r="I1936">
        <v>0.5</v>
      </c>
      <c r="J1936">
        <v>0.96</v>
      </c>
      <c r="K1936">
        <v>1.43</v>
      </c>
      <c r="L1936">
        <v>0.94968421052631602</v>
      </c>
      <c r="M1936">
        <v>0.44</v>
      </c>
      <c r="N1936">
        <v>0.86</v>
      </c>
      <c r="O1936">
        <v>1.29</v>
      </c>
      <c r="P1936">
        <v>0.842482489004724</v>
      </c>
      <c r="Q1936">
        <v>0.62</v>
      </c>
      <c r="R1936">
        <v>0.91</v>
      </c>
      <c r="S1936">
        <v>1.05</v>
      </c>
      <c r="T1936">
        <v>0.871428571428571</v>
      </c>
      <c r="U1936">
        <v>0.41</v>
      </c>
      <c r="V1936">
        <v>0.90500000000000003</v>
      </c>
      <c r="W1936">
        <v>1.4675</v>
      </c>
      <c r="X1936">
        <v>0.89366666666666705</v>
      </c>
      <c r="Y1936">
        <v>0.45</v>
      </c>
      <c r="Z1936">
        <v>0.87</v>
      </c>
      <c r="AA1936">
        <v>1.21</v>
      </c>
      <c r="AB1936">
        <v>0.72608695652173905</v>
      </c>
      <c r="AC1936">
        <v>0.72</v>
      </c>
      <c r="AD1936">
        <v>1.095</v>
      </c>
      <c r="AE1936">
        <v>1.5075000000000001</v>
      </c>
      <c r="AF1936">
        <v>1.16761363636364</v>
      </c>
      <c r="AG1936">
        <v>0.71</v>
      </c>
      <c r="AH1936">
        <v>1.08</v>
      </c>
      <c r="AI1936">
        <v>1.57</v>
      </c>
      <c r="AJ1936">
        <v>1.1672</v>
      </c>
      <c r="AK1936">
        <v>0.49</v>
      </c>
      <c r="AL1936">
        <v>1.01</v>
      </c>
      <c r="AM1936">
        <v>1.3</v>
      </c>
      <c r="AN1936">
        <v>0.97210526315789503</v>
      </c>
      <c r="AO1936">
        <v>0.65249999999999997</v>
      </c>
      <c r="AP1936">
        <v>1.0900000000000001</v>
      </c>
      <c r="AQ1936">
        <v>1.4850000000000001</v>
      </c>
      <c r="AR1936">
        <v>1.0959090909090901</v>
      </c>
      <c r="AS1936">
        <v>0.26</v>
      </c>
      <c r="AT1936">
        <v>0.81</v>
      </c>
      <c r="AU1936">
        <v>1.31</v>
      </c>
      <c r="AV1936">
        <v>0.68879999999999997</v>
      </c>
      <c r="AW1936">
        <v>0.45750000000000002</v>
      </c>
      <c r="AX1936">
        <v>0.89500000000000002</v>
      </c>
      <c r="AY1936">
        <v>1.36</v>
      </c>
      <c r="AZ1936">
        <v>0.88890243902439003</v>
      </c>
      <c r="BA1936">
        <v>0.49</v>
      </c>
      <c r="BB1936">
        <v>1.08</v>
      </c>
      <c r="BC1936">
        <v>1.75</v>
      </c>
      <c r="BD1936">
        <v>1.03181818181818</v>
      </c>
      <c r="BE1936">
        <v>0.63</v>
      </c>
      <c r="BF1936">
        <v>0.95</v>
      </c>
      <c r="BG1936">
        <v>1.2949999999999999</v>
      </c>
      <c r="BH1936">
        <v>0.98439560439560403</v>
      </c>
      <c r="BI1936">
        <v>0.125</v>
      </c>
      <c r="BJ1936">
        <v>0.52</v>
      </c>
      <c r="BK1936">
        <v>1.165</v>
      </c>
      <c r="BL1936">
        <v>0.41292929292929298</v>
      </c>
    </row>
    <row r="1937" spans="1:64" x14ac:dyDescent="0.25">
      <c r="A1937" s="15" t="str">
        <f t="shared" si="60"/>
        <v>NIM--40999</v>
      </c>
      <c r="B1937" s="15" t="str">
        <f t="shared" si="61"/>
        <v>NIM</v>
      </c>
      <c r="C1937">
        <v>15</v>
      </c>
      <c r="D1937" s="22">
        <v>40999</v>
      </c>
      <c r="E1937">
        <v>3.62</v>
      </c>
      <c r="F1937">
        <v>3.89</v>
      </c>
      <c r="G1937">
        <v>4.41</v>
      </c>
      <c r="H1937">
        <v>3.9902739726027399</v>
      </c>
      <c r="I1937">
        <v>3.57</v>
      </c>
      <c r="J1937">
        <v>4</v>
      </c>
      <c r="K1937">
        <v>4.3600000000000003</v>
      </c>
      <c r="L1937">
        <v>3.99403007518797</v>
      </c>
      <c r="M1937">
        <v>3.44</v>
      </c>
      <c r="N1937">
        <v>3.87</v>
      </c>
      <c r="O1937">
        <v>4.3</v>
      </c>
      <c r="P1937">
        <v>3.8747613617853101</v>
      </c>
      <c r="Q1937">
        <v>3.62</v>
      </c>
      <c r="R1937">
        <v>4.1100000000000003</v>
      </c>
      <c r="S1937">
        <v>4.47</v>
      </c>
      <c r="T1937">
        <v>4.1247619047619004</v>
      </c>
      <c r="U1937">
        <v>3.5924999999999998</v>
      </c>
      <c r="V1937">
        <v>4.0250000000000004</v>
      </c>
      <c r="W1937">
        <v>4.37</v>
      </c>
      <c r="X1937">
        <v>3.9941666666666702</v>
      </c>
      <c r="Y1937">
        <v>3.65</v>
      </c>
      <c r="Z1937">
        <v>3.98</v>
      </c>
      <c r="AA1937">
        <v>4.41</v>
      </c>
      <c r="AB1937">
        <v>4.0792753623188398</v>
      </c>
      <c r="AC1937">
        <v>3.3849999999999998</v>
      </c>
      <c r="AD1937">
        <v>3.9249999999999998</v>
      </c>
      <c r="AE1937">
        <v>4.2649999999999997</v>
      </c>
      <c r="AF1937">
        <v>3.8525</v>
      </c>
      <c r="AG1937">
        <v>3.5350000000000001</v>
      </c>
      <c r="AH1937">
        <v>3.97</v>
      </c>
      <c r="AI1937">
        <v>4.4950000000000001</v>
      </c>
      <c r="AJ1937">
        <v>4.2185333333333297</v>
      </c>
      <c r="AK1937">
        <v>3.6</v>
      </c>
      <c r="AL1937">
        <v>3.99</v>
      </c>
      <c r="AM1937">
        <v>4.28</v>
      </c>
      <c r="AN1937">
        <v>4.01</v>
      </c>
      <c r="AO1937">
        <v>3.52</v>
      </c>
      <c r="AP1937">
        <v>3.93</v>
      </c>
      <c r="AQ1937">
        <v>4.32</v>
      </c>
      <c r="AR1937">
        <v>3.9328246753246798</v>
      </c>
      <c r="AS1937">
        <v>3.63</v>
      </c>
      <c r="AT1937">
        <v>4.08</v>
      </c>
      <c r="AU1937">
        <v>4.47</v>
      </c>
      <c r="AV1937">
        <v>4.0833714285714304</v>
      </c>
      <c r="AW1937">
        <v>3.62</v>
      </c>
      <c r="AX1937">
        <v>4.08</v>
      </c>
      <c r="AY1937">
        <v>4.3674999999999997</v>
      </c>
      <c r="AZ1937">
        <v>4.0361585365853703</v>
      </c>
      <c r="BA1937">
        <v>3.42</v>
      </c>
      <c r="BB1937">
        <v>4.18</v>
      </c>
      <c r="BC1937">
        <v>4.6500000000000004</v>
      </c>
      <c r="BD1937">
        <v>4.1440259740259702</v>
      </c>
      <c r="BE1937">
        <v>3.6</v>
      </c>
      <c r="BF1937">
        <v>3.97</v>
      </c>
      <c r="BG1937">
        <v>4.3</v>
      </c>
      <c r="BH1937">
        <v>4.0737362637362597</v>
      </c>
      <c r="BI1937">
        <v>3.5350000000000001</v>
      </c>
      <c r="BJ1937">
        <v>4.01</v>
      </c>
      <c r="BK1937">
        <v>4.3150000000000004</v>
      </c>
      <c r="BL1937">
        <v>3.9761616161616198</v>
      </c>
    </row>
    <row r="1938" spans="1:64" x14ac:dyDescent="0.25">
      <c r="A1938" s="15" t="str">
        <f t="shared" si="60"/>
        <v>Provisions / Avg Assets--40999</v>
      </c>
      <c r="B1938" s="15" t="str">
        <f t="shared" si="61"/>
        <v>Provisions / Avg Assets</v>
      </c>
      <c r="C1938">
        <v>16</v>
      </c>
      <c r="D1938" s="22">
        <v>40999</v>
      </c>
      <c r="E1938">
        <v>0</v>
      </c>
      <c r="F1938">
        <v>0.09</v>
      </c>
      <c r="G1938">
        <v>0.28999999999999998</v>
      </c>
      <c r="H1938">
        <v>0.27835616438356198</v>
      </c>
      <c r="I1938">
        <v>0</v>
      </c>
      <c r="J1938">
        <v>7.0000000000000007E-2</v>
      </c>
      <c r="K1938">
        <v>0.26</v>
      </c>
      <c r="L1938">
        <v>0.20830075187969899</v>
      </c>
      <c r="M1938">
        <v>0</v>
      </c>
      <c r="N1938">
        <v>0.14000000000000001</v>
      </c>
      <c r="O1938">
        <v>0.35</v>
      </c>
      <c r="P1938">
        <v>0.25749796383775903</v>
      </c>
      <c r="Q1938">
        <v>0.06</v>
      </c>
      <c r="R1938">
        <v>0.22</v>
      </c>
      <c r="S1938">
        <v>0.34</v>
      </c>
      <c r="T1938">
        <v>0.25619047619047602</v>
      </c>
      <c r="U1938">
        <v>0</v>
      </c>
      <c r="V1938">
        <v>0.09</v>
      </c>
      <c r="W1938">
        <v>0.28999999999999998</v>
      </c>
      <c r="X1938">
        <v>0.227277777777778</v>
      </c>
      <c r="Y1938">
        <v>0</v>
      </c>
      <c r="Z1938">
        <v>0.16</v>
      </c>
      <c r="AA1938">
        <v>0.34</v>
      </c>
      <c r="AB1938">
        <v>0.33811594202898498</v>
      </c>
      <c r="AC1938">
        <v>0</v>
      </c>
      <c r="AD1938">
        <v>0</v>
      </c>
      <c r="AE1938">
        <v>0.15</v>
      </c>
      <c r="AF1938">
        <v>9.0909090909090898E-2</v>
      </c>
      <c r="AG1938">
        <v>0</v>
      </c>
      <c r="AH1938">
        <v>0</v>
      </c>
      <c r="AI1938">
        <v>0.105</v>
      </c>
      <c r="AJ1938">
        <v>0.15733333333333299</v>
      </c>
      <c r="AK1938">
        <v>0.02</v>
      </c>
      <c r="AL1938">
        <v>0.14000000000000001</v>
      </c>
      <c r="AM1938">
        <v>0.31</v>
      </c>
      <c r="AN1938">
        <v>0.22719298245614</v>
      </c>
      <c r="AO1938">
        <v>0</v>
      </c>
      <c r="AP1938">
        <v>0</v>
      </c>
      <c r="AQ1938">
        <v>0.11</v>
      </c>
      <c r="AR1938">
        <v>9.9188311688311701E-2</v>
      </c>
      <c r="AS1938">
        <v>0</v>
      </c>
      <c r="AT1938">
        <v>0.12</v>
      </c>
      <c r="AU1938">
        <v>0.3</v>
      </c>
      <c r="AV1938">
        <v>0.2676</v>
      </c>
      <c r="AW1938">
        <v>0</v>
      </c>
      <c r="AX1938">
        <v>0.115</v>
      </c>
      <c r="AY1938">
        <v>0.3075</v>
      </c>
      <c r="AZ1938">
        <v>0.21530487804878001</v>
      </c>
      <c r="BA1938">
        <v>0</v>
      </c>
      <c r="BB1938">
        <v>0.17</v>
      </c>
      <c r="BC1938">
        <v>0.44</v>
      </c>
      <c r="BD1938">
        <v>0.28116883116883101</v>
      </c>
      <c r="BE1938">
        <v>0</v>
      </c>
      <c r="BF1938">
        <v>0.16</v>
      </c>
      <c r="BG1938">
        <v>0.41499999999999998</v>
      </c>
      <c r="BH1938">
        <v>0.32912087912087901</v>
      </c>
      <c r="BI1938">
        <v>0.06</v>
      </c>
      <c r="BJ1938">
        <v>0.28000000000000003</v>
      </c>
      <c r="BK1938">
        <v>0.55500000000000005</v>
      </c>
      <c r="BL1938">
        <v>0.44767676767676801</v>
      </c>
    </row>
    <row r="1939" spans="1:64" x14ac:dyDescent="0.25">
      <c r="A1939" s="15" t="str">
        <f t="shared" si="60"/>
        <v>Negative Earners (last 4 qtrs)--40999</v>
      </c>
      <c r="B1939" s="15" t="str">
        <f t="shared" si="61"/>
        <v>Negative Earners (last 4 qtrs)</v>
      </c>
      <c r="C1939">
        <v>17</v>
      </c>
      <c r="D1939" s="22">
        <v>40999</v>
      </c>
      <c r="F1939">
        <v>8.2191780821917799</v>
      </c>
      <c r="H1939">
        <v>6</v>
      </c>
      <c r="J1939">
        <v>12.7031019202363</v>
      </c>
      <c r="L1939">
        <v>86</v>
      </c>
      <c r="N1939">
        <v>14.865080632284799</v>
      </c>
      <c r="P1939">
        <v>931</v>
      </c>
      <c r="R1939">
        <v>4.7619047619047601</v>
      </c>
      <c r="T1939">
        <v>1</v>
      </c>
      <c r="V1939">
        <v>16.9398907103825</v>
      </c>
      <c r="X1939">
        <v>62</v>
      </c>
      <c r="Z1939">
        <v>11.5942028985507</v>
      </c>
      <c r="AB1939">
        <v>8</v>
      </c>
      <c r="AD1939">
        <v>6.8181818181818201</v>
      </c>
      <c r="AF1939">
        <v>6</v>
      </c>
      <c r="AH1939">
        <v>5.3333333333333304</v>
      </c>
      <c r="AI1939"/>
      <c r="AJ1939">
        <v>4</v>
      </c>
      <c r="AK1939"/>
      <c r="AL1939">
        <v>8.7719298245614006</v>
      </c>
      <c r="AN1939">
        <v>5</v>
      </c>
      <c r="AP1939">
        <v>4.7770700636942696</v>
      </c>
      <c r="AR1939">
        <v>15</v>
      </c>
      <c r="AT1939">
        <v>25.4237288135593</v>
      </c>
      <c r="AV1939">
        <v>45</v>
      </c>
      <c r="AX1939">
        <v>9.6385542168674707</v>
      </c>
      <c r="AZ1939">
        <v>16</v>
      </c>
      <c r="BB1939">
        <v>24.675324675324699</v>
      </c>
      <c r="BD1939">
        <v>19</v>
      </c>
      <c r="BF1939">
        <v>12.0879120879121</v>
      </c>
      <c r="BH1939">
        <v>11</v>
      </c>
      <c r="BJ1939">
        <v>36.363636363636402</v>
      </c>
      <c r="BL1939">
        <v>36</v>
      </c>
    </row>
    <row r="1940" spans="1:64" x14ac:dyDescent="0.25">
      <c r="A1940" s="15" t="str">
        <f t="shared" si="60"/>
        <v>Noncore Funding / Liab--40999</v>
      </c>
      <c r="B1940" s="15" t="str">
        <f t="shared" si="61"/>
        <v>Noncore Funding / Liab</v>
      </c>
      <c r="C1940">
        <v>18</v>
      </c>
      <c r="D1940" s="22">
        <v>40999</v>
      </c>
      <c r="E1940">
        <v>12.2912929136427</v>
      </c>
      <c r="F1940">
        <v>18.112679994407902</v>
      </c>
      <c r="G1940">
        <v>22.758954501452099</v>
      </c>
      <c r="H1940">
        <v>17.8379994801283</v>
      </c>
      <c r="I1940">
        <v>11.3501924264741</v>
      </c>
      <c r="J1940">
        <v>16.390219928738201</v>
      </c>
      <c r="K1940">
        <v>23.9327631530231</v>
      </c>
      <c r="L1940">
        <v>18.648971832658699</v>
      </c>
      <c r="M1940">
        <v>14.425975554727801</v>
      </c>
      <c r="N1940">
        <v>21.308793643447402</v>
      </c>
      <c r="O1940">
        <v>30.364367517239899</v>
      </c>
      <c r="P1940">
        <v>23.878338128981799</v>
      </c>
      <c r="Q1940">
        <v>17.617346590521301</v>
      </c>
      <c r="R1940">
        <v>20.320117474302499</v>
      </c>
      <c r="S1940">
        <v>26.706886259773601</v>
      </c>
      <c r="T1940">
        <v>21.8755622050178</v>
      </c>
      <c r="U1940">
        <v>10.4029419603853</v>
      </c>
      <c r="V1940">
        <v>14.9814610722308</v>
      </c>
      <c r="W1940">
        <v>23.1885601438279</v>
      </c>
      <c r="X1940">
        <v>17.724705237029699</v>
      </c>
      <c r="Y1940">
        <v>13.304159339086301</v>
      </c>
      <c r="Z1940">
        <v>19.070845018900101</v>
      </c>
      <c r="AA1940">
        <v>28.3673301979657</v>
      </c>
      <c r="AB1940">
        <v>21.559137758657801</v>
      </c>
      <c r="AC1940">
        <v>10.3239793875498</v>
      </c>
      <c r="AD1940">
        <v>13.9030878332391</v>
      </c>
      <c r="AE1940">
        <v>19.506360726304301</v>
      </c>
      <c r="AF1940">
        <v>16.784031772347301</v>
      </c>
      <c r="AG1940">
        <v>13.1962139785456</v>
      </c>
      <c r="AH1940">
        <v>19.012227454959898</v>
      </c>
      <c r="AI1940">
        <v>26.957170749158202</v>
      </c>
      <c r="AJ1940">
        <v>22.1058434051955</v>
      </c>
      <c r="AK1940">
        <v>12.442294375625099</v>
      </c>
      <c r="AL1940">
        <v>18.445392427045199</v>
      </c>
      <c r="AM1940">
        <v>29.0140314530558</v>
      </c>
      <c r="AN1940">
        <v>21.374564234211501</v>
      </c>
      <c r="AO1940">
        <v>10.304068400823301</v>
      </c>
      <c r="AP1940">
        <v>15.2706821034658</v>
      </c>
      <c r="AQ1940">
        <v>22.075090155058799</v>
      </c>
      <c r="AR1940">
        <v>16.985993221149801</v>
      </c>
      <c r="AS1940">
        <v>11.2988703759715</v>
      </c>
      <c r="AT1940">
        <v>17.089071616406802</v>
      </c>
      <c r="AU1940">
        <v>26.706886259773601</v>
      </c>
      <c r="AV1940">
        <v>20.219988285863899</v>
      </c>
      <c r="AW1940">
        <v>11.078846297094399</v>
      </c>
      <c r="AX1940">
        <v>14.5248946744361</v>
      </c>
      <c r="AY1940">
        <v>21.544345814566601</v>
      </c>
      <c r="AZ1940">
        <v>17.4478390583226</v>
      </c>
      <c r="BA1940">
        <v>12.200131184206301</v>
      </c>
      <c r="BB1940">
        <v>17.089071616406802</v>
      </c>
      <c r="BC1940">
        <v>26.881289384754901</v>
      </c>
      <c r="BD1940">
        <v>22.399425423340698</v>
      </c>
      <c r="BE1940">
        <v>11.558446756476499</v>
      </c>
      <c r="BF1940">
        <v>15.5641184554445</v>
      </c>
      <c r="BG1940">
        <v>23.734267296199999</v>
      </c>
      <c r="BH1940">
        <v>20.195213068986099</v>
      </c>
      <c r="BI1940">
        <v>11.210373266804901</v>
      </c>
      <c r="BJ1940">
        <v>17.529196790339199</v>
      </c>
      <c r="BK1940">
        <v>25.026204076111998</v>
      </c>
      <c r="BL1940">
        <v>19.570977902739099</v>
      </c>
    </row>
    <row r="1941" spans="1:64" x14ac:dyDescent="0.25">
      <c r="A1941" s="15" t="str">
        <f t="shared" si="60"/>
        <v>Brokered Dep / Liab--40999</v>
      </c>
      <c r="B1941" s="15" t="str">
        <f t="shared" si="61"/>
        <v>Brokered Dep / Liab</v>
      </c>
      <c r="C1941">
        <v>19</v>
      </c>
      <c r="D1941" s="22">
        <v>40999</v>
      </c>
      <c r="E1941">
        <v>0</v>
      </c>
      <c r="F1941">
        <v>0</v>
      </c>
      <c r="G1941">
        <v>2.3384610228567602</v>
      </c>
      <c r="H1941">
        <v>1.59600281331658</v>
      </c>
      <c r="I1941">
        <v>0</v>
      </c>
      <c r="J1941">
        <v>0</v>
      </c>
      <c r="K1941">
        <v>2.13302238606994</v>
      </c>
      <c r="L1941">
        <v>1.89415764407733</v>
      </c>
      <c r="M1941">
        <v>0</v>
      </c>
      <c r="N1941">
        <v>0</v>
      </c>
      <c r="O1941">
        <v>2.23632154816347</v>
      </c>
      <c r="P1941">
        <v>2.1545687217066298</v>
      </c>
      <c r="Q1941">
        <v>0</v>
      </c>
      <c r="R1941">
        <v>0</v>
      </c>
      <c r="S1941">
        <v>2.6284192372344801</v>
      </c>
      <c r="T1941">
        <v>1.97211187828606</v>
      </c>
      <c r="U1941">
        <v>0</v>
      </c>
      <c r="V1941">
        <v>0</v>
      </c>
      <c r="W1941">
        <v>1.8316242735279999</v>
      </c>
      <c r="X1941">
        <v>1.77767642767185</v>
      </c>
      <c r="Y1941">
        <v>0</v>
      </c>
      <c r="Z1941">
        <v>0</v>
      </c>
      <c r="AA1941">
        <v>2.22469956919356</v>
      </c>
      <c r="AB1941">
        <v>1.9181792853508299</v>
      </c>
      <c r="AC1941">
        <v>0</v>
      </c>
      <c r="AD1941">
        <v>0</v>
      </c>
      <c r="AE1941">
        <v>1.12970386109982</v>
      </c>
      <c r="AF1941">
        <v>1.28025675168848</v>
      </c>
      <c r="AG1941">
        <v>0</v>
      </c>
      <c r="AH1941">
        <v>0</v>
      </c>
      <c r="AI1941">
        <v>1.47860357514553</v>
      </c>
      <c r="AJ1941">
        <v>2.2652551381122299</v>
      </c>
      <c r="AK1941">
        <v>0</v>
      </c>
      <c r="AL1941">
        <v>1.4065496013724901</v>
      </c>
      <c r="AM1941">
        <v>7.5413709560050997</v>
      </c>
      <c r="AN1941">
        <v>4.0552392312081196</v>
      </c>
      <c r="AO1941">
        <v>0</v>
      </c>
      <c r="AP1941">
        <v>0</v>
      </c>
      <c r="AQ1941">
        <v>1.43377208169156</v>
      </c>
      <c r="AR1941">
        <v>1.4825702677594601</v>
      </c>
      <c r="AS1941">
        <v>0</v>
      </c>
      <c r="AT1941">
        <v>0</v>
      </c>
      <c r="AU1941">
        <v>3.0247254009834998</v>
      </c>
      <c r="AV1941">
        <v>2.3030194964264301</v>
      </c>
      <c r="AW1941">
        <v>0</v>
      </c>
      <c r="AX1941">
        <v>0</v>
      </c>
      <c r="AY1941">
        <v>1.1130329885029899</v>
      </c>
      <c r="AZ1941">
        <v>1.6007672643959701</v>
      </c>
      <c r="BA1941">
        <v>0</v>
      </c>
      <c r="BB1941">
        <v>0</v>
      </c>
      <c r="BC1941">
        <v>3.3633277208865802</v>
      </c>
      <c r="BD1941">
        <v>2.7893192343511299</v>
      </c>
      <c r="BE1941">
        <v>0</v>
      </c>
      <c r="BF1941">
        <v>0</v>
      </c>
      <c r="BG1941">
        <v>2.45897958945989</v>
      </c>
      <c r="BH1941">
        <v>2.4628403343557501</v>
      </c>
      <c r="BI1941">
        <v>0</v>
      </c>
      <c r="BJ1941">
        <v>5.2066791279853798E-4</v>
      </c>
      <c r="BK1941">
        <v>3.0352937068965402</v>
      </c>
      <c r="BL1941">
        <v>2.4671789367337098</v>
      </c>
    </row>
    <row r="1942" spans="1:64" x14ac:dyDescent="0.25">
      <c r="A1942" s="15" t="str">
        <f t="shared" si="60"/>
        <v>Liquid Assets / Assets--40999</v>
      </c>
      <c r="B1942" s="15" t="str">
        <f t="shared" si="61"/>
        <v>Liquid Assets / Assets</v>
      </c>
      <c r="C1942">
        <v>20</v>
      </c>
      <c r="D1942" s="22">
        <v>40999</v>
      </c>
      <c r="E1942">
        <v>18.8912196583758</v>
      </c>
      <c r="F1942">
        <v>27.151218129164199</v>
      </c>
      <c r="G1942">
        <v>37.171912209564297</v>
      </c>
      <c r="H1942">
        <v>29.437849442644701</v>
      </c>
      <c r="I1942">
        <v>16.765689816673401</v>
      </c>
      <c r="J1942">
        <v>24.555102536345501</v>
      </c>
      <c r="K1942">
        <v>36.880129840018498</v>
      </c>
      <c r="L1942">
        <v>27.3527934738933</v>
      </c>
      <c r="M1942">
        <v>15.669341701033799</v>
      </c>
      <c r="N1942">
        <v>23.485990773039301</v>
      </c>
      <c r="O1942">
        <v>34.021391710405297</v>
      </c>
      <c r="P1942">
        <v>25.717459039848499</v>
      </c>
      <c r="Q1942">
        <v>27.397397064208</v>
      </c>
      <c r="R1942">
        <v>36.433813130519503</v>
      </c>
      <c r="S1942">
        <v>40.736912690769898</v>
      </c>
      <c r="T1942">
        <v>34.8836246337261</v>
      </c>
      <c r="U1942">
        <v>16.525450001728402</v>
      </c>
      <c r="V1942">
        <v>23.627818890435002</v>
      </c>
      <c r="W1942">
        <v>35.763449832151402</v>
      </c>
      <c r="X1942">
        <v>26.967333113198599</v>
      </c>
      <c r="Y1942">
        <v>20.248462700565</v>
      </c>
      <c r="Z1942">
        <v>27.7418114223447</v>
      </c>
      <c r="AA1942">
        <v>38.707025871812299</v>
      </c>
      <c r="AB1942">
        <v>29.701445492415001</v>
      </c>
      <c r="AC1942">
        <v>15.686032561335001</v>
      </c>
      <c r="AD1942">
        <v>24.7107943743631</v>
      </c>
      <c r="AE1942">
        <v>34.194717953506903</v>
      </c>
      <c r="AF1942">
        <v>26.3809359598716</v>
      </c>
      <c r="AG1942">
        <v>17.4857411600067</v>
      </c>
      <c r="AH1942">
        <v>25.238143238747998</v>
      </c>
      <c r="AI1942">
        <v>40.988003402532399</v>
      </c>
      <c r="AJ1942">
        <v>30.6262308695764</v>
      </c>
      <c r="AK1942">
        <v>13.0774498467618</v>
      </c>
      <c r="AL1942">
        <v>20.921425956434199</v>
      </c>
      <c r="AM1942">
        <v>32.298376107577099</v>
      </c>
      <c r="AN1942">
        <v>22.754138527560698</v>
      </c>
      <c r="AO1942">
        <v>18.171486758301999</v>
      </c>
      <c r="AP1942">
        <v>27.620236726515898</v>
      </c>
      <c r="AQ1942">
        <v>39.314801283704497</v>
      </c>
      <c r="AR1942">
        <v>29.925523345254799</v>
      </c>
      <c r="AS1942">
        <v>14.3811454547078</v>
      </c>
      <c r="AT1942">
        <v>19.926455685207198</v>
      </c>
      <c r="AU1942">
        <v>28.509704170877001</v>
      </c>
      <c r="AV1942">
        <v>22.6419811875815</v>
      </c>
      <c r="AW1942">
        <v>17.4056570183402</v>
      </c>
      <c r="AX1942">
        <v>27.2392879840171</v>
      </c>
      <c r="AY1942">
        <v>37.503894509723501</v>
      </c>
      <c r="AZ1942">
        <v>28.367987872789602</v>
      </c>
      <c r="BA1942">
        <v>13.3384048218152</v>
      </c>
      <c r="BB1942">
        <v>21.603250770158301</v>
      </c>
      <c r="BC1942">
        <v>37.543797313435803</v>
      </c>
      <c r="BD1942">
        <v>26.3287477757655</v>
      </c>
      <c r="BE1942">
        <v>17.8265639480971</v>
      </c>
      <c r="BF1942">
        <v>24.555102536345501</v>
      </c>
      <c r="BG1942">
        <v>35.805284414068097</v>
      </c>
      <c r="BH1942">
        <v>27.113538648008799</v>
      </c>
      <c r="BI1942">
        <v>14.9073148920798</v>
      </c>
      <c r="BJ1942">
        <v>21.603250770158301</v>
      </c>
      <c r="BK1942">
        <v>30.531649622500499</v>
      </c>
      <c r="BL1942">
        <v>24.403929793605599</v>
      </c>
    </row>
    <row r="1943" spans="1:64" x14ac:dyDescent="0.25">
      <c r="A1943" s="15" t="str">
        <f t="shared" si="60"/>
        <v>Net Loan Growth (last 4 qtrs)--40999</v>
      </c>
      <c r="B1943" s="15" t="str">
        <f t="shared" si="61"/>
        <v>Net Loan Growth (last 4 qtrs)</v>
      </c>
      <c r="C1943">
        <v>21</v>
      </c>
      <c r="D1943" s="22">
        <v>40999</v>
      </c>
      <c r="E1943">
        <v>-6.13</v>
      </c>
      <c r="F1943">
        <v>-2.8</v>
      </c>
      <c r="G1943">
        <v>1.54</v>
      </c>
      <c r="H1943">
        <v>-1.8853424657534199</v>
      </c>
      <c r="I1943">
        <v>-5.76</v>
      </c>
      <c r="J1943">
        <v>-0.435</v>
      </c>
      <c r="K1943">
        <v>6.4850000000000003</v>
      </c>
      <c r="L1943">
        <v>1.0901204819277099</v>
      </c>
      <c r="M1943">
        <v>-6.29</v>
      </c>
      <c r="N1943">
        <v>-0.27</v>
      </c>
      <c r="O1943">
        <v>6.6050000000000004</v>
      </c>
      <c r="P1943">
        <v>1.40020686258414</v>
      </c>
      <c r="Q1943">
        <v>-4.57</v>
      </c>
      <c r="R1943">
        <v>-2.9</v>
      </c>
      <c r="S1943">
        <v>0.84</v>
      </c>
      <c r="T1943">
        <v>-1.1752380952381001</v>
      </c>
      <c r="U1943">
        <v>-6.76</v>
      </c>
      <c r="V1943">
        <v>-1.3</v>
      </c>
      <c r="W1943">
        <v>4.18</v>
      </c>
      <c r="X1943">
        <v>-0.36083565459610001</v>
      </c>
      <c r="Y1943">
        <v>-7.17</v>
      </c>
      <c r="Z1943">
        <v>-2.16</v>
      </c>
      <c r="AA1943">
        <v>4</v>
      </c>
      <c r="AB1943">
        <v>-0.108695652173913</v>
      </c>
      <c r="AC1943">
        <v>2.1749999999999998</v>
      </c>
      <c r="AD1943">
        <v>8.2249999999999996</v>
      </c>
      <c r="AE1943">
        <v>14.61</v>
      </c>
      <c r="AF1943">
        <v>11.598409090909101</v>
      </c>
      <c r="AG1943">
        <v>-4.0949999999999998</v>
      </c>
      <c r="AH1943">
        <v>2.11</v>
      </c>
      <c r="AI1943">
        <v>9.6549999999999994</v>
      </c>
      <c r="AJ1943">
        <v>4.1069333333333304</v>
      </c>
      <c r="AK1943">
        <v>-6.29</v>
      </c>
      <c r="AL1943">
        <v>-0.31</v>
      </c>
      <c r="AM1943">
        <v>3.95</v>
      </c>
      <c r="AN1943">
        <v>-0.97298245614035095</v>
      </c>
      <c r="AO1943">
        <v>-3.6074999999999999</v>
      </c>
      <c r="AP1943">
        <v>2.13</v>
      </c>
      <c r="AQ1943">
        <v>8.4499999999999993</v>
      </c>
      <c r="AR1943">
        <v>3.11685064935065</v>
      </c>
      <c r="AS1943">
        <v>-8.11</v>
      </c>
      <c r="AT1943">
        <v>1.62</v>
      </c>
      <c r="AU1943">
        <v>10.47</v>
      </c>
      <c r="AV1943">
        <v>4.9582857142857097</v>
      </c>
      <c r="AW1943">
        <v>-6.2424999999999997</v>
      </c>
      <c r="AX1943">
        <v>-1.85</v>
      </c>
      <c r="AY1943">
        <v>2.0074999999999998</v>
      </c>
      <c r="AZ1943">
        <v>-0.48390243902439001</v>
      </c>
      <c r="BA1943">
        <v>-5.59</v>
      </c>
      <c r="BB1943">
        <v>2.14</v>
      </c>
      <c r="BC1943">
        <v>13.12</v>
      </c>
      <c r="BD1943">
        <v>11.545584415584401</v>
      </c>
      <c r="BE1943">
        <v>-8.0749999999999993</v>
      </c>
      <c r="BF1943">
        <v>-2.0049999999999999</v>
      </c>
      <c r="BG1943">
        <v>1.7649999999999999</v>
      </c>
      <c r="BH1943">
        <v>-1.4007777777777799</v>
      </c>
      <c r="BI1943">
        <v>-12.17</v>
      </c>
      <c r="BJ1943">
        <v>-4.42</v>
      </c>
      <c r="BK1943">
        <v>1.925</v>
      </c>
      <c r="BL1943">
        <v>2.6771717171717202</v>
      </c>
    </row>
    <row r="1944" spans="1:64" x14ac:dyDescent="0.25">
      <c r="A1944" s="15" t="str">
        <f t="shared" si="60"/>
        <v>Banks w/ Loan Growth (last 4 qtrs)--40999</v>
      </c>
      <c r="B1944" s="15" t="str">
        <f t="shared" si="61"/>
        <v>Banks w/ Loan Growth (last 4 qtrs)</v>
      </c>
      <c r="C1944">
        <v>22</v>
      </c>
      <c r="D1944" s="22">
        <v>40999</v>
      </c>
      <c r="F1944">
        <v>35.616438356164402</v>
      </c>
      <c r="J1944">
        <v>48.153618906942398</v>
      </c>
      <c r="N1944">
        <v>48.3314705412742</v>
      </c>
      <c r="R1944">
        <v>42.857142857142897</v>
      </c>
      <c r="V1944">
        <v>40.437158469945402</v>
      </c>
      <c r="Z1944">
        <v>39.130434782608702</v>
      </c>
      <c r="AD1944">
        <v>77.272727272727295</v>
      </c>
      <c r="AH1944">
        <v>61.3333333333333</v>
      </c>
      <c r="AI1944"/>
      <c r="AK1944"/>
      <c r="AL1944">
        <v>49.122807017543899</v>
      </c>
      <c r="AP1944">
        <v>57.961783439490397</v>
      </c>
      <c r="AT1944">
        <v>53.672316384180803</v>
      </c>
      <c r="AX1944">
        <v>39.156626506024097</v>
      </c>
      <c r="BB1944">
        <v>57.142857142857103</v>
      </c>
      <c r="BF1944">
        <v>32.967032967032999</v>
      </c>
      <c r="BJ1944">
        <v>38.383838383838402</v>
      </c>
    </row>
    <row r="1945" spans="1:64" x14ac:dyDescent="0.25">
      <c r="A1945" s="15" t="str">
        <f t="shared" si="60"/>
        <v>Equity / Assets--41090</v>
      </c>
      <c r="B1945" s="15" t="str">
        <f t="shared" si="61"/>
        <v>Equity / Assets</v>
      </c>
      <c r="C1945">
        <v>1</v>
      </c>
      <c r="D1945" s="22">
        <v>41090</v>
      </c>
      <c r="E1945">
        <v>9.6955952209959708</v>
      </c>
      <c r="F1945">
        <v>10.985503640307799</v>
      </c>
      <c r="G1945">
        <v>12.2466185592494</v>
      </c>
      <c r="H1945">
        <v>11.2351487190307</v>
      </c>
      <c r="I1945">
        <v>9.1586346888125494</v>
      </c>
      <c r="J1945">
        <v>10.4588123948489</v>
      </c>
      <c r="K1945">
        <v>12.2689116119939</v>
      </c>
      <c r="L1945">
        <v>10.889046284372199</v>
      </c>
      <c r="M1945">
        <v>9.2137270674432799</v>
      </c>
      <c r="N1945">
        <v>10.487347018485201</v>
      </c>
      <c r="O1945">
        <v>12.2712850974498</v>
      </c>
      <c r="P1945">
        <v>10.998894203014901</v>
      </c>
      <c r="Q1945">
        <v>10.568104619565201</v>
      </c>
      <c r="R1945">
        <v>11.435744014194199</v>
      </c>
      <c r="S1945">
        <v>13.0099274801098</v>
      </c>
      <c r="T1945">
        <v>12.025857589223</v>
      </c>
      <c r="U1945">
        <v>9.0588492090127399</v>
      </c>
      <c r="V1945">
        <v>10.386846686713501</v>
      </c>
      <c r="W1945">
        <v>12.289013135064501</v>
      </c>
      <c r="X1945">
        <v>10.7168349670638</v>
      </c>
      <c r="Y1945">
        <v>9.7484482356607103</v>
      </c>
      <c r="Z1945">
        <v>10.609693616149199</v>
      </c>
      <c r="AA1945">
        <v>11.942459646828199</v>
      </c>
      <c r="AB1945">
        <v>11.008516070058199</v>
      </c>
      <c r="AC1945">
        <v>8.6235389507760996</v>
      </c>
      <c r="AD1945">
        <v>9.6722689437383504</v>
      </c>
      <c r="AE1945">
        <v>10.8112868351893</v>
      </c>
      <c r="AF1945">
        <v>9.89189761381461</v>
      </c>
      <c r="AG1945">
        <v>10.001014684349499</v>
      </c>
      <c r="AH1945">
        <v>11.2402282523057</v>
      </c>
      <c r="AI1945">
        <v>13.1527701863958</v>
      </c>
      <c r="AJ1945">
        <v>12.364963235216299</v>
      </c>
      <c r="AK1945">
        <v>9.2353338252146795</v>
      </c>
      <c r="AL1945">
        <v>10.993848672052399</v>
      </c>
      <c r="AM1945">
        <v>13.063833319498601</v>
      </c>
      <c r="AN1945">
        <v>11.8497482847493</v>
      </c>
      <c r="AO1945">
        <v>9.2068814792003497</v>
      </c>
      <c r="AP1945">
        <v>10.3951184808187</v>
      </c>
      <c r="AQ1945">
        <v>12.128632182406999</v>
      </c>
      <c r="AR1945">
        <v>10.859925678434401</v>
      </c>
      <c r="AS1945">
        <v>8.4896249002394306</v>
      </c>
      <c r="AT1945">
        <v>9.6846414635706495</v>
      </c>
      <c r="AU1945">
        <v>11.1970001407784</v>
      </c>
      <c r="AV1945">
        <v>9.86213655172857</v>
      </c>
      <c r="AW1945">
        <v>9.32588081321712</v>
      </c>
      <c r="AX1945">
        <v>10.8429355887582</v>
      </c>
      <c r="AY1945">
        <v>12.7764252656967</v>
      </c>
      <c r="AZ1945">
        <v>11.182610280554799</v>
      </c>
      <c r="BA1945">
        <v>9.2838829960623404</v>
      </c>
      <c r="BB1945">
        <v>10.4786323939465</v>
      </c>
      <c r="BC1945">
        <v>12.2512812806533</v>
      </c>
      <c r="BD1945">
        <v>11.006923880668801</v>
      </c>
      <c r="BE1945">
        <v>10.0169729303766</v>
      </c>
      <c r="BF1945">
        <v>11.364301399054201</v>
      </c>
      <c r="BG1945">
        <v>12.5516039346236</v>
      </c>
      <c r="BH1945">
        <v>12.229280358509399</v>
      </c>
      <c r="BI1945">
        <v>8.4443547542584305</v>
      </c>
      <c r="BJ1945">
        <v>9.9194090900470897</v>
      </c>
      <c r="BK1945">
        <v>12.308916956802101</v>
      </c>
      <c r="BL1945">
        <v>10.2777885884516</v>
      </c>
    </row>
    <row r="1946" spans="1:64" x14ac:dyDescent="0.25">
      <c r="A1946" s="15" t="str">
        <f t="shared" si="60"/>
        <v>Total Risk Based Capital Ratio--41090</v>
      </c>
      <c r="B1946" s="15" t="str">
        <f t="shared" si="61"/>
        <v>Total Risk Based Capital Ratio</v>
      </c>
      <c r="C1946">
        <v>2</v>
      </c>
      <c r="D1946" s="22">
        <v>41090</v>
      </c>
      <c r="E1946">
        <v>14.56</v>
      </c>
      <c r="F1946">
        <v>16.824999999999999</v>
      </c>
      <c r="G1946">
        <v>18.664999999999999</v>
      </c>
      <c r="H1946">
        <v>17.5975</v>
      </c>
      <c r="I1946">
        <v>13.12</v>
      </c>
      <c r="J1946">
        <v>15.4</v>
      </c>
      <c r="K1946">
        <v>18.8475</v>
      </c>
      <c r="L1946">
        <v>16.765304878048799</v>
      </c>
      <c r="M1946">
        <v>13.73</v>
      </c>
      <c r="N1946">
        <v>16.079999999999998</v>
      </c>
      <c r="O1946">
        <v>19.89</v>
      </c>
      <c r="P1946">
        <v>17.742962112514402</v>
      </c>
      <c r="Q1946">
        <v>15.24</v>
      </c>
      <c r="R1946">
        <v>18.28</v>
      </c>
      <c r="S1946">
        <v>21.21</v>
      </c>
      <c r="T1946">
        <v>19.833809523809499</v>
      </c>
      <c r="U1946">
        <v>12.9725</v>
      </c>
      <c r="V1946">
        <v>15.15</v>
      </c>
      <c r="W1946">
        <v>18.592500000000001</v>
      </c>
      <c r="X1946">
        <v>16.434441340782101</v>
      </c>
      <c r="Y1946">
        <v>14.585000000000001</v>
      </c>
      <c r="Z1946">
        <v>16.47</v>
      </c>
      <c r="AA1946">
        <v>18.510000000000002</v>
      </c>
      <c r="AB1946">
        <v>17.154285714285699</v>
      </c>
      <c r="AC1946">
        <v>12.282500000000001</v>
      </c>
      <c r="AD1946">
        <v>13.375</v>
      </c>
      <c r="AE1946">
        <v>15.824999999999999</v>
      </c>
      <c r="AF1946">
        <v>14.4831818181818</v>
      </c>
      <c r="AG1946">
        <v>13.685</v>
      </c>
      <c r="AH1946">
        <v>17.29</v>
      </c>
      <c r="AI1946">
        <v>21.177499999999998</v>
      </c>
      <c r="AJ1946">
        <v>19.59</v>
      </c>
      <c r="AK1946">
        <v>14.37</v>
      </c>
      <c r="AL1946">
        <v>16.2</v>
      </c>
      <c r="AM1946">
        <v>20.61</v>
      </c>
      <c r="AN1946">
        <v>18.379824561403499</v>
      </c>
      <c r="AO1946">
        <v>13.11</v>
      </c>
      <c r="AP1946">
        <v>15.36</v>
      </c>
      <c r="AQ1946">
        <v>19</v>
      </c>
      <c r="AR1946">
        <v>16.821757188498399</v>
      </c>
      <c r="AS1946">
        <v>11.8</v>
      </c>
      <c r="AT1946">
        <v>13.6</v>
      </c>
      <c r="AU1946">
        <v>15.98</v>
      </c>
      <c r="AV1946">
        <v>14.433240223463701</v>
      </c>
      <c r="AW1946">
        <v>14.71</v>
      </c>
      <c r="AX1946">
        <v>16.93</v>
      </c>
      <c r="AY1946">
        <v>21.004999999999999</v>
      </c>
      <c r="AZ1946">
        <v>18.2463057324841</v>
      </c>
      <c r="BA1946">
        <v>13.46</v>
      </c>
      <c r="BB1946">
        <v>15.535</v>
      </c>
      <c r="BC1946">
        <v>19.920000000000002</v>
      </c>
      <c r="BD1946">
        <v>17.293125</v>
      </c>
      <c r="BE1946">
        <v>14.54</v>
      </c>
      <c r="BF1946">
        <v>16.45</v>
      </c>
      <c r="BG1946">
        <v>19.605</v>
      </c>
      <c r="BH1946">
        <v>18.474499999999999</v>
      </c>
      <c r="BI1946">
        <v>12.05</v>
      </c>
      <c r="BJ1946">
        <v>14.654999999999999</v>
      </c>
      <c r="BK1946">
        <v>18.147500000000001</v>
      </c>
      <c r="BL1946">
        <v>15.512448979591801</v>
      </c>
    </row>
    <row r="1947" spans="1:64" x14ac:dyDescent="0.25">
      <c r="A1947" s="15" t="str">
        <f t="shared" si="60"/>
        <v>Tier 1 Leverage Ratio--41090</v>
      </c>
      <c r="B1947" s="15" t="str">
        <f t="shared" si="61"/>
        <v>Tier 1 Leverage Ratio</v>
      </c>
      <c r="C1947">
        <v>3</v>
      </c>
      <c r="D1947" s="22">
        <v>41090</v>
      </c>
      <c r="E1947">
        <v>8.9674999999999994</v>
      </c>
      <c r="F1947">
        <v>9.8450000000000006</v>
      </c>
      <c r="G1947">
        <v>11.2675</v>
      </c>
      <c r="H1947">
        <v>10.335416666666699</v>
      </c>
      <c r="I1947">
        <v>8.5374999999999996</v>
      </c>
      <c r="J1947">
        <v>9.69</v>
      </c>
      <c r="K1947">
        <v>11.365</v>
      </c>
      <c r="L1947">
        <v>10.1066006097561</v>
      </c>
      <c r="M1947">
        <v>8.6300000000000008</v>
      </c>
      <c r="N1947">
        <v>9.77</v>
      </c>
      <c r="O1947">
        <v>11.39</v>
      </c>
      <c r="P1947">
        <v>10.272916188289299</v>
      </c>
      <c r="Q1947">
        <v>9.8000000000000007</v>
      </c>
      <c r="R1947">
        <v>10.7</v>
      </c>
      <c r="S1947">
        <v>12.28</v>
      </c>
      <c r="T1947">
        <v>11.3066666666667</v>
      </c>
      <c r="U1947">
        <v>8.4450000000000003</v>
      </c>
      <c r="V1947">
        <v>9.65</v>
      </c>
      <c r="W1947">
        <v>11.345000000000001</v>
      </c>
      <c r="X1947">
        <v>9.9246368715083797</v>
      </c>
      <c r="Y1947">
        <v>9.1050000000000004</v>
      </c>
      <c r="Z1947">
        <v>10.27</v>
      </c>
      <c r="AA1947">
        <v>11.32</v>
      </c>
      <c r="AB1947">
        <v>10.440793650793699</v>
      </c>
      <c r="AC1947">
        <v>8.0425000000000004</v>
      </c>
      <c r="AD1947">
        <v>8.7050000000000001</v>
      </c>
      <c r="AE1947">
        <v>9.6824999999999992</v>
      </c>
      <c r="AF1947">
        <v>9.0651136363636393</v>
      </c>
      <c r="AG1947">
        <v>9.19</v>
      </c>
      <c r="AH1947">
        <v>10.24</v>
      </c>
      <c r="AI1947">
        <v>12.205</v>
      </c>
      <c r="AJ1947">
        <v>11.5881081081081</v>
      </c>
      <c r="AK1947">
        <v>9.0500000000000007</v>
      </c>
      <c r="AL1947">
        <v>9.9600000000000009</v>
      </c>
      <c r="AM1947">
        <v>12.25</v>
      </c>
      <c r="AN1947">
        <v>11.171929824561399</v>
      </c>
      <c r="AO1947">
        <v>8.4849999999999994</v>
      </c>
      <c r="AP1947">
        <v>9.68</v>
      </c>
      <c r="AQ1947">
        <v>11.135</v>
      </c>
      <c r="AR1947">
        <v>10.0961022364217</v>
      </c>
      <c r="AS1947">
        <v>8.06</v>
      </c>
      <c r="AT1947">
        <v>9.07</v>
      </c>
      <c r="AU1947">
        <v>10.119999999999999</v>
      </c>
      <c r="AV1947">
        <v>9.1927374301676004</v>
      </c>
      <c r="AW1947">
        <v>8.7850000000000001</v>
      </c>
      <c r="AX1947">
        <v>9.9499999999999993</v>
      </c>
      <c r="AY1947">
        <v>11.855</v>
      </c>
      <c r="AZ1947">
        <v>10.3315286624204</v>
      </c>
      <c r="BA1947">
        <v>8.6575000000000006</v>
      </c>
      <c r="BB1947">
        <v>9.9250000000000007</v>
      </c>
      <c r="BC1947">
        <v>11.86</v>
      </c>
      <c r="BD1947">
        <v>10.510624999999999</v>
      </c>
      <c r="BE1947">
        <v>9.0850000000000009</v>
      </c>
      <c r="BF1947">
        <v>10.08</v>
      </c>
      <c r="BG1947">
        <v>11.76</v>
      </c>
      <c r="BH1947">
        <v>11.450625</v>
      </c>
      <c r="BI1947">
        <v>8.0749999999999993</v>
      </c>
      <c r="BJ1947">
        <v>9.3000000000000007</v>
      </c>
      <c r="BK1947">
        <v>11.467499999999999</v>
      </c>
      <c r="BL1947">
        <v>9.4996938775510191</v>
      </c>
    </row>
    <row r="1948" spans="1:64" x14ac:dyDescent="0.25">
      <c r="A1948" s="15" t="str">
        <f t="shared" si="60"/>
        <v>ALLL / Nonaccrual Loans--41090</v>
      </c>
      <c r="B1948" s="15" t="str">
        <f t="shared" si="61"/>
        <v>ALLL / Nonaccrual Loans</v>
      </c>
      <c r="C1948">
        <v>4</v>
      </c>
      <c r="D1948" s="22">
        <v>41090</v>
      </c>
      <c r="E1948">
        <v>75.027743274720393</v>
      </c>
      <c r="F1948">
        <v>115.355086372361</v>
      </c>
      <c r="G1948">
        <v>265.32299008481698</v>
      </c>
      <c r="H1948">
        <v>264.67592721715999</v>
      </c>
      <c r="I1948">
        <v>67.788583125644394</v>
      </c>
      <c r="J1948">
        <v>119.683257918552</v>
      </c>
      <c r="K1948">
        <v>264.55741626794298</v>
      </c>
      <c r="L1948">
        <v>426.45053974724999</v>
      </c>
      <c r="M1948">
        <v>60.854865509964597</v>
      </c>
      <c r="N1948">
        <v>112.08400767259999</v>
      </c>
      <c r="O1948">
        <v>250.64392719815001</v>
      </c>
      <c r="P1948">
        <v>346.20924673818399</v>
      </c>
      <c r="Q1948">
        <v>70.689655172413794</v>
      </c>
      <c r="R1948">
        <v>94.685446009389693</v>
      </c>
      <c r="S1948">
        <v>139.41785890478499</v>
      </c>
      <c r="T1948">
        <v>116.91109849441099</v>
      </c>
      <c r="U1948">
        <v>69.664118483608604</v>
      </c>
      <c r="V1948">
        <v>120.46194499722699</v>
      </c>
      <c r="W1948">
        <v>263.50139546969802</v>
      </c>
      <c r="X1948">
        <v>346.56804663788802</v>
      </c>
      <c r="Y1948">
        <v>52.116277709539702</v>
      </c>
      <c r="Z1948">
        <v>91.252683914317302</v>
      </c>
      <c r="AA1948">
        <v>135.13118267114601</v>
      </c>
      <c r="AB1948">
        <v>161.436666232742</v>
      </c>
      <c r="AC1948">
        <v>104.66347705568499</v>
      </c>
      <c r="AD1948">
        <v>211.655629139073</v>
      </c>
      <c r="AE1948">
        <v>459.93782161234998</v>
      </c>
      <c r="AF1948">
        <v>1442.0801002788201</v>
      </c>
      <c r="AG1948">
        <v>94.091396436473801</v>
      </c>
      <c r="AH1948">
        <v>258.44332855093302</v>
      </c>
      <c r="AI1948">
        <v>706.01553943044905</v>
      </c>
      <c r="AJ1948">
        <v>1169.8665295879</v>
      </c>
      <c r="AK1948">
        <v>51.910156000743498</v>
      </c>
      <c r="AL1948">
        <v>81.314709717002799</v>
      </c>
      <c r="AM1948">
        <v>124.27690499687</v>
      </c>
      <c r="AN1948">
        <v>262.92238862848598</v>
      </c>
      <c r="AO1948">
        <v>84.440926084231293</v>
      </c>
      <c r="AP1948">
        <v>170.476086707321</v>
      </c>
      <c r="AQ1948">
        <v>459.16559691912698</v>
      </c>
      <c r="AR1948">
        <v>786.86814132262703</v>
      </c>
      <c r="AS1948">
        <v>61.841784243899703</v>
      </c>
      <c r="AT1948">
        <v>124.35972587034099</v>
      </c>
      <c r="AU1948">
        <v>277.11864133258899</v>
      </c>
      <c r="AV1948">
        <v>791.45073583403303</v>
      </c>
      <c r="AW1948">
        <v>63.178947368420999</v>
      </c>
      <c r="AX1948">
        <v>94.096812278630495</v>
      </c>
      <c r="AY1948">
        <v>185.87439518119899</v>
      </c>
      <c r="AZ1948">
        <v>266.355648762947</v>
      </c>
      <c r="BA1948">
        <v>70.600944283861395</v>
      </c>
      <c r="BB1948">
        <v>126.60290040448</v>
      </c>
      <c r="BC1948">
        <v>211.931103434383</v>
      </c>
      <c r="BD1948">
        <v>379.75240810494398</v>
      </c>
      <c r="BE1948">
        <v>57.131787311751602</v>
      </c>
      <c r="BF1948">
        <v>91.615191773883794</v>
      </c>
      <c r="BG1948">
        <v>180.554122348861</v>
      </c>
      <c r="BH1948">
        <v>374.52192287242099</v>
      </c>
      <c r="BI1948">
        <v>59.132906894100898</v>
      </c>
      <c r="BJ1948">
        <v>101.015364061456</v>
      </c>
      <c r="BK1948">
        <v>168.52063358084001</v>
      </c>
      <c r="BL1948">
        <v>304.73279807023403</v>
      </c>
    </row>
    <row r="1949" spans="1:64" x14ac:dyDescent="0.25">
      <c r="A1949" s="15" t="str">
        <f t="shared" si="60"/>
        <v>[NCL + OREO] / [Total Loans + OREO]--41090</v>
      </c>
      <c r="B1949" s="15" t="str">
        <f t="shared" si="61"/>
        <v>[NCL + OREO] / [Total Loans + OREO]</v>
      </c>
      <c r="C1949">
        <v>5</v>
      </c>
      <c r="D1949" s="22">
        <v>41090</v>
      </c>
      <c r="E1949">
        <v>1.02917825402232</v>
      </c>
      <c r="F1949">
        <v>2.4359232238348199</v>
      </c>
      <c r="G1949">
        <v>4.3392459718616498</v>
      </c>
      <c r="H1949">
        <v>3.3390708117496999</v>
      </c>
      <c r="I1949">
        <v>0.90480456390485098</v>
      </c>
      <c r="J1949">
        <v>2.3645378038851699</v>
      </c>
      <c r="K1949">
        <v>4.8702798272564598</v>
      </c>
      <c r="L1949">
        <v>3.4598768148862198</v>
      </c>
      <c r="M1949">
        <v>0.92143087344263297</v>
      </c>
      <c r="N1949">
        <v>2.2975221735466098</v>
      </c>
      <c r="O1949">
        <v>4.8530649155169598</v>
      </c>
      <c r="P1949">
        <v>3.64869703157723</v>
      </c>
      <c r="Q1949">
        <v>1.8933320474026201</v>
      </c>
      <c r="R1949">
        <v>3.4562594853275099</v>
      </c>
      <c r="S1949">
        <v>5.4673136205919404</v>
      </c>
      <c r="T1949">
        <v>3.98170280170174</v>
      </c>
      <c r="U1949">
        <v>1.20310650412999</v>
      </c>
      <c r="V1949">
        <v>2.9378134635578599</v>
      </c>
      <c r="W1949">
        <v>5.8967941625400799</v>
      </c>
      <c r="X1949">
        <v>4.0542406055661502</v>
      </c>
      <c r="Y1949">
        <v>1.6404196079698401</v>
      </c>
      <c r="Z1949">
        <v>3.23638749179969</v>
      </c>
      <c r="AA1949">
        <v>5.1201502128492997</v>
      </c>
      <c r="AB1949">
        <v>5.0306109539449304</v>
      </c>
      <c r="AC1949">
        <v>0.127814474756516</v>
      </c>
      <c r="AD1949">
        <v>0.79710869137077101</v>
      </c>
      <c r="AE1949">
        <v>2.2081942242855002</v>
      </c>
      <c r="AF1949">
        <v>1.6291847095663701</v>
      </c>
      <c r="AG1949">
        <v>0.13067331301030899</v>
      </c>
      <c r="AH1949">
        <v>0.82709683342546203</v>
      </c>
      <c r="AI1949">
        <v>1.8092508361884301</v>
      </c>
      <c r="AJ1949">
        <v>1.4213930592158599</v>
      </c>
      <c r="AK1949">
        <v>2.0972282098749799</v>
      </c>
      <c r="AL1949">
        <v>2.8189238210398999</v>
      </c>
      <c r="AM1949">
        <v>5.4491233291173797</v>
      </c>
      <c r="AN1949">
        <v>4.0451562292129202</v>
      </c>
      <c r="AO1949">
        <v>0.32926336968994702</v>
      </c>
      <c r="AP1949">
        <v>1.29744991708869</v>
      </c>
      <c r="AQ1949">
        <v>2.7535065307122002</v>
      </c>
      <c r="AR1949">
        <v>1.9133933852487199</v>
      </c>
      <c r="AS1949">
        <v>0.85327494221712497</v>
      </c>
      <c r="AT1949">
        <v>2.8149048981978901</v>
      </c>
      <c r="AU1949">
        <v>7.4350895090167199</v>
      </c>
      <c r="AV1949">
        <v>4.6768888657794001</v>
      </c>
      <c r="AW1949">
        <v>1.6428839959316499</v>
      </c>
      <c r="AX1949">
        <v>2.9850516495527799</v>
      </c>
      <c r="AY1949">
        <v>5.6198785918139302</v>
      </c>
      <c r="AZ1949">
        <v>4.1555248443645203</v>
      </c>
      <c r="BA1949">
        <v>1.1137377197792999</v>
      </c>
      <c r="BB1949">
        <v>2.7927593305699299</v>
      </c>
      <c r="BC1949">
        <v>4.8192077012101997</v>
      </c>
      <c r="BD1949">
        <v>3.9412020967595698</v>
      </c>
      <c r="BE1949">
        <v>1.7710645892692201</v>
      </c>
      <c r="BF1949">
        <v>3.7727191153044299</v>
      </c>
      <c r="BG1949">
        <v>5.8507772741389399</v>
      </c>
      <c r="BH1949">
        <v>4.5527791293930999</v>
      </c>
      <c r="BI1949">
        <v>3.0085682522221902</v>
      </c>
      <c r="BJ1949">
        <v>5.6787786763918602</v>
      </c>
      <c r="BK1949">
        <v>8.1287009546182301</v>
      </c>
      <c r="BL1949">
        <v>6.3829737472951402</v>
      </c>
    </row>
    <row r="1950" spans="1:64" x14ac:dyDescent="0.25">
      <c r="A1950" s="15" t="str">
        <f t="shared" si="60"/>
        <v>[Noncurrent + Delinquent Loans] / [Capital + ALLL]--41090</v>
      </c>
      <c r="B1950" s="15" t="str">
        <f t="shared" si="61"/>
        <v>[Noncurrent + Delinquent Loans] / [Capital + ALLL]</v>
      </c>
      <c r="C1950">
        <v>6</v>
      </c>
      <c r="D1950" s="22">
        <v>41090</v>
      </c>
      <c r="E1950">
        <v>5.9741551439540199</v>
      </c>
      <c r="F1950">
        <v>11.645828043315699</v>
      </c>
      <c r="G1950">
        <v>22.506799843087101</v>
      </c>
      <c r="H1950">
        <v>14.567119949997601</v>
      </c>
      <c r="I1950">
        <v>5.30995679723791</v>
      </c>
      <c r="J1950">
        <v>11.7913396810949</v>
      </c>
      <c r="K1950">
        <v>21.705205960425399</v>
      </c>
      <c r="L1950">
        <v>15.3101603993799</v>
      </c>
      <c r="M1950">
        <v>5.4918672348598498</v>
      </c>
      <c r="N1950">
        <v>12.342146803472801</v>
      </c>
      <c r="O1950">
        <v>23.748059799036</v>
      </c>
      <c r="P1950">
        <v>18.229467546737599</v>
      </c>
      <c r="Q1950">
        <v>12.3747204505922</v>
      </c>
      <c r="R1950">
        <v>19.9679230152366</v>
      </c>
      <c r="S1950">
        <v>28.142260147871099</v>
      </c>
      <c r="T1950">
        <v>20.620875511120801</v>
      </c>
      <c r="U1950">
        <v>5.8577952937201703</v>
      </c>
      <c r="V1950">
        <v>12.735012431859101</v>
      </c>
      <c r="W1950">
        <v>23.2727172221167</v>
      </c>
      <c r="X1950">
        <v>16.619473456463599</v>
      </c>
      <c r="Y1950">
        <v>9.7109143550139105</v>
      </c>
      <c r="Z1950">
        <v>16.444349874218499</v>
      </c>
      <c r="AA1950">
        <v>28.1054438022169</v>
      </c>
      <c r="AB1950">
        <v>21.599580486913801</v>
      </c>
      <c r="AC1950">
        <v>3.37402130947669</v>
      </c>
      <c r="AD1950">
        <v>8.2217273222627103</v>
      </c>
      <c r="AE1950">
        <v>16.130601087639999</v>
      </c>
      <c r="AF1950">
        <v>11.101520734767799</v>
      </c>
      <c r="AG1950">
        <v>1.1355595700963499</v>
      </c>
      <c r="AH1950">
        <v>4.1175836594524799</v>
      </c>
      <c r="AI1950">
        <v>9.06287164595064</v>
      </c>
      <c r="AJ1950">
        <v>6.5067950647431001</v>
      </c>
      <c r="AK1950">
        <v>9.7620500305064102</v>
      </c>
      <c r="AL1950">
        <v>15.0590176418327</v>
      </c>
      <c r="AM1950">
        <v>27.2778317972035</v>
      </c>
      <c r="AN1950">
        <v>19.930348211886901</v>
      </c>
      <c r="AO1950">
        <v>2.6573900174091101</v>
      </c>
      <c r="AP1950">
        <v>7.9210793558682697</v>
      </c>
      <c r="AQ1950">
        <v>15.297384048787499</v>
      </c>
      <c r="AR1950">
        <v>10.4434159303612</v>
      </c>
      <c r="AS1950">
        <v>5.4330381025976298</v>
      </c>
      <c r="AT1950">
        <v>12.910662824207501</v>
      </c>
      <c r="AU1950">
        <v>26.519186125904699</v>
      </c>
      <c r="AV1950">
        <v>19.974539331253201</v>
      </c>
      <c r="AW1950">
        <v>9.9176478395424095</v>
      </c>
      <c r="AX1950">
        <v>16.272788656313299</v>
      </c>
      <c r="AY1950">
        <v>27.921143209546202</v>
      </c>
      <c r="AZ1950">
        <v>20.142979861682399</v>
      </c>
      <c r="BA1950">
        <v>5.2773456958247298</v>
      </c>
      <c r="BB1950">
        <v>14.4404546696303</v>
      </c>
      <c r="BC1950">
        <v>23.2838879804866</v>
      </c>
      <c r="BD1950">
        <v>18.603458428710301</v>
      </c>
      <c r="BE1950">
        <v>5.9501477960917004</v>
      </c>
      <c r="BF1950">
        <v>14.5667906178107</v>
      </c>
      <c r="BG1950">
        <v>24.168132421084401</v>
      </c>
      <c r="BH1950">
        <v>16.202840960276198</v>
      </c>
      <c r="BI1950">
        <v>9.3922272934174202</v>
      </c>
      <c r="BJ1950">
        <v>16.212944670168099</v>
      </c>
      <c r="BK1950">
        <v>28.014211109816799</v>
      </c>
      <c r="BL1950">
        <v>24.903205739437201</v>
      </c>
    </row>
    <row r="1951" spans="1:64" x14ac:dyDescent="0.25">
      <c r="A1951" s="15" t="str">
        <f t="shared" si="60"/>
        <v xml:space="preserve">  Ag [NCL+DQ] / [Capital + ALLL]--41090</v>
      </c>
      <c r="B1951" s="15" t="str">
        <f t="shared" si="61"/>
        <v xml:space="preserve">  Ag [NCL+DQ] / [Capital + ALLL]</v>
      </c>
      <c r="C1951">
        <v>7</v>
      </c>
      <c r="D1951" s="22">
        <v>41090</v>
      </c>
      <c r="E1951">
        <v>0</v>
      </c>
      <c r="F1951">
        <v>0</v>
      </c>
      <c r="G1951">
        <v>1.7119681209733699</v>
      </c>
      <c r="H1951">
        <v>1.8397830332386</v>
      </c>
      <c r="I1951">
        <v>0</v>
      </c>
      <c r="J1951">
        <v>0</v>
      </c>
      <c r="K1951">
        <v>0.97455917571419004</v>
      </c>
      <c r="L1951">
        <v>1.0932804979642401</v>
      </c>
      <c r="M1951">
        <v>0</v>
      </c>
      <c r="N1951">
        <v>0</v>
      </c>
      <c r="O1951">
        <v>0.45670682429003701</v>
      </c>
      <c r="P1951">
        <v>0.74750511195700098</v>
      </c>
      <c r="Q1951">
        <v>0</v>
      </c>
      <c r="R1951">
        <v>0</v>
      </c>
      <c r="S1951">
        <v>0</v>
      </c>
      <c r="T1951">
        <v>0.120917635912898</v>
      </c>
      <c r="U1951">
        <v>0</v>
      </c>
      <c r="V1951">
        <v>0</v>
      </c>
      <c r="W1951">
        <v>0.64245337527760804</v>
      </c>
      <c r="X1951">
        <v>0.85728753552292902</v>
      </c>
      <c r="Y1951">
        <v>0</v>
      </c>
      <c r="Z1951">
        <v>0.14000373343289199</v>
      </c>
      <c r="AA1951">
        <v>2.1169640913509502</v>
      </c>
      <c r="AB1951">
        <v>2.5075767968589</v>
      </c>
      <c r="AC1951">
        <v>0</v>
      </c>
      <c r="AD1951">
        <v>0.194325074101449</v>
      </c>
      <c r="AE1951">
        <v>1.74128872482863</v>
      </c>
      <c r="AF1951">
        <v>2.0086720118066799</v>
      </c>
      <c r="AG1951">
        <v>0</v>
      </c>
      <c r="AH1951">
        <v>0</v>
      </c>
      <c r="AI1951">
        <v>0.95820784837383999</v>
      </c>
      <c r="AJ1951">
        <v>1.01396643390205</v>
      </c>
      <c r="AK1951">
        <v>0</v>
      </c>
      <c r="AL1951">
        <v>0</v>
      </c>
      <c r="AM1951">
        <v>1.08115505679485</v>
      </c>
      <c r="AN1951">
        <v>1.27005057234219</v>
      </c>
      <c r="AO1951">
        <v>0</v>
      </c>
      <c r="AP1951">
        <v>0.150715900527506</v>
      </c>
      <c r="AQ1951">
        <v>1.8684051093479901</v>
      </c>
      <c r="AR1951">
        <v>1.7460696687096799</v>
      </c>
      <c r="AS1951">
        <v>0</v>
      </c>
      <c r="AT1951">
        <v>0</v>
      </c>
      <c r="AU1951">
        <v>0.32439067157636298</v>
      </c>
      <c r="AV1951">
        <v>0.95164915913888204</v>
      </c>
      <c r="AW1951">
        <v>0</v>
      </c>
      <c r="AX1951">
        <v>0</v>
      </c>
      <c r="AY1951">
        <v>0.34340003461347501</v>
      </c>
      <c r="AZ1951">
        <v>0.67258491602986503</v>
      </c>
      <c r="BA1951">
        <v>0</v>
      </c>
      <c r="BB1951">
        <v>0</v>
      </c>
      <c r="BC1951">
        <v>0</v>
      </c>
      <c r="BD1951">
        <v>0.38902955192828298</v>
      </c>
      <c r="BE1951">
        <v>0</v>
      </c>
      <c r="BF1951">
        <v>0</v>
      </c>
      <c r="BG1951">
        <v>0.87047830239552904</v>
      </c>
      <c r="BH1951">
        <v>0.97919836227778501</v>
      </c>
      <c r="BI1951">
        <v>0</v>
      </c>
      <c r="BJ1951">
        <v>0</v>
      </c>
      <c r="BK1951">
        <v>0</v>
      </c>
      <c r="BL1951">
        <v>0.79404357849860596</v>
      </c>
    </row>
    <row r="1952" spans="1:64" x14ac:dyDescent="0.25">
      <c r="A1952" s="15" t="str">
        <f t="shared" si="60"/>
        <v xml:space="preserve">  CLD [NCL+DQ] / [Capital + ALLL]--41090</v>
      </c>
      <c r="B1952" s="15" t="str">
        <f t="shared" si="61"/>
        <v xml:space="preserve">  CLD [NCL+DQ] / [Capital + ALLL]</v>
      </c>
      <c r="C1952">
        <v>8</v>
      </c>
      <c r="D1952" s="22">
        <v>41090</v>
      </c>
      <c r="E1952">
        <v>0</v>
      </c>
      <c r="F1952">
        <v>8.6151559174296399E-2</v>
      </c>
      <c r="G1952">
        <v>3.07353571724834</v>
      </c>
      <c r="H1952">
        <v>1.8034070114609999</v>
      </c>
      <c r="I1952">
        <v>0</v>
      </c>
      <c r="J1952">
        <v>0</v>
      </c>
      <c r="K1952">
        <v>2.2598833806769898</v>
      </c>
      <c r="L1952">
        <v>1.94333058198268</v>
      </c>
      <c r="M1952">
        <v>0</v>
      </c>
      <c r="N1952">
        <v>4.5217248324906499E-2</v>
      </c>
      <c r="O1952">
        <v>2.9358848544324498</v>
      </c>
      <c r="P1952">
        <v>2.7175788691523501</v>
      </c>
      <c r="Q1952">
        <v>0</v>
      </c>
      <c r="R1952">
        <v>0</v>
      </c>
      <c r="S1952">
        <v>0.36299912379521798</v>
      </c>
      <c r="T1952">
        <v>1.02358574851405</v>
      </c>
      <c r="U1952">
        <v>0</v>
      </c>
      <c r="V1952">
        <v>0</v>
      </c>
      <c r="W1952">
        <v>2.4310193021041502</v>
      </c>
      <c r="X1952">
        <v>2.2328789429361802</v>
      </c>
      <c r="Y1952">
        <v>0</v>
      </c>
      <c r="Z1952">
        <v>2.0018684105164799</v>
      </c>
      <c r="AA1952">
        <v>6.4430133866855703</v>
      </c>
      <c r="AB1952">
        <v>3.7359512340120302</v>
      </c>
      <c r="AC1952">
        <v>0</v>
      </c>
      <c r="AD1952">
        <v>0</v>
      </c>
      <c r="AE1952">
        <v>1.74504733298562</v>
      </c>
      <c r="AF1952">
        <v>1.75762305278147</v>
      </c>
      <c r="AG1952">
        <v>0</v>
      </c>
      <c r="AH1952">
        <v>0</v>
      </c>
      <c r="AI1952">
        <v>0</v>
      </c>
      <c r="AJ1952">
        <v>0.73280267114138098</v>
      </c>
      <c r="AK1952">
        <v>0</v>
      </c>
      <c r="AL1952">
        <v>0.71483558781480305</v>
      </c>
      <c r="AM1952">
        <v>2.2570116722907598</v>
      </c>
      <c r="AN1952">
        <v>1.5587052126832299</v>
      </c>
      <c r="AO1952">
        <v>0</v>
      </c>
      <c r="AP1952">
        <v>0</v>
      </c>
      <c r="AQ1952">
        <v>0</v>
      </c>
      <c r="AR1952">
        <v>0.93184435428299595</v>
      </c>
      <c r="AS1952">
        <v>0</v>
      </c>
      <c r="AT1952">
        <v>0.57184916770467697</v>
      </c>
      <c r="AU1952">
        <v>5.1020408163265296</v>
      </c>
      <c r="AV1952">
        <v>3.9464413490385901</v>
      </c>
      <c r="AW1952">
        <v>0</v>
      </c>
      <c r="AX1952">
        <v>0</v>
      </c>
      <c r="AY1952">
        <v>1.62060134719419</v>
      </c>
      <c r="AZ1952">
        <v>1.8166652601362601</v>
      </c>
      <c r="BA1952">
        <v>0</v>
      </c>
      <c r="BB1952">
        <v>0</v>
      </c>
      <c r="BC1952">
        <v>2.3326649131359498</v>
      </c>
      <c r="BD1952">
        <v>1.9979400275024799</v>
      </c>
      <c r="BE1952">
        <v>0</v>
      </c>
      <c r="BF1952">
        <v>0.40513781618399802</v>
      </c>
      <c r="BG1952">
        <v>5.13859796250338</v>
      </c>
      <c r="BH1952">
        <v>2.6964784471708101</v>
      </c>
      <c r="BI1952">
        <v>0</v>
      </c>
      <c r="BJ1952">
        <v>1.55397579285252</v>
      </c>
      <c r="BK1952">
        <v>7.2293768835865704</v>
      </c>
      <c r="BL1952">
        <v>5.0527939287528101</v>
      </c>
    </row>
    <row r="1953" spans="1:64" x14ac:dyDescent="0.25">
      <c r="A1953" s="15" t="str">
        <f t="shared" si="60"/>
        <v xml:space="preserve">  CRE [NCL+DQ] / [Capital + ALLL]--41090</v>
      </c>
      <c r="B1953" s="15" t="str">
        <f t="shared" si="61"/>
        <v xml:space="preserve">  CRE [NCL+DQ] / [Capital + ALLL]</v>
      </c>
      <c r="C1953">
        <v>9</v>
      </c>
      <c r="D1953" s="22">
        <v>41090</v>
      </c>
      <c r="E1953">
        <v>0.210674157303371</v>
      </c>
      <c r="F1953">
        <v>3.97087337421554</v>
      </c>
      <c r="G1953">
        <v>8.6175532689239596</v>
      </c>
      <c r="H1953">
        <v>6.2314430630492001</v>
      </c>
      <c r="I1953">
        <v>0</v>
      </c>
      <c r="J1953">
        <v>3.6455432127855598</v>
      </c>
      <c r="K1953">
        <v>9.4600434650510206</v>
      </c>
      <c r="L1953">
        <v>6.5541739374835304</v>
      </c>
      <c r="M1953">
        <v>0.37579224858376797</v>
      </c>
      <c r="N1953">
        <v>3.8208662552627</v>
      </c>
      <c r="O1953">
        <v>11.0572390572391</v>
      </c>
      <c r="P1953">
        <v>8.7315858159605106</v>
      </c>
      <c r="Q1953">
        <v>2.77882087870822</v>
      </c>
      <c r="R1953">
        <v>6.3819834268912103</v>
      </c>
      <c r="S1953">
        <v>17.668787194746599</v>
      </c>
      <c r="T1953">
        <v>9.6114482152531</v>
      </c>
      <c r="U1953">
        <v>0.66061718725335095</v>
      </c>
      <c r="V1953">
        <v>4.2677487300210597</v>
      </c>
      <c r="W1953">
        <v>9.8748844871101404</v>
      </c>
      <c r="X1953">
        <v>7.3906168624845003</v>
      </c>
      <c r="Y1953">
        <v>2.2363754326771499</v>
      </c>
      <c r="Z1953">
        <v>6.5671641791044797</v>
      </c>
      <c r="AA1953">
        <v>12.814580688241501</v>
      </c>
      <c r="AB1953">
        <v>9.9311809207714106</v>
      </c>
      <c r="AC1953">
        <v>0</v>
      </c>
      <c r="AD1953">
        <v>1.2047131611220001</v>
      </c>
      <c r="AE1953">
        <v>4.4744285046365597</v>
      </c>
      <c r="AF1953">
        <v>3.8342820110385398</v>
      </c>
      <c r="AG1953">
        <v>0</v>
      </c>
      <c r="AH1953">
        <v>0</v>
      </c>
      <c r="AI1953">
        <v>2.26871416298206</v>
      </c>
      <c r="AJ1953">
        <v>2.0753077163391902</v>
      </c>
      <c r="AK1953">
        <v>2.7793587554543699</v>
      </c>
      <c r="AL1953">
        <v>6.5105025844055904</v>
      </c>
      <c r="AM1953">
        <v>13.1979187512508</v>
      </c>
      <c r="AN1953">
        <v>8.7591393141302891</v>
      </c>
      <c r="AO1953">
        <v>0</v>
      </c>
      <c r="AP1953">
        <v>1.0903066728309401</v>
      </c>
      <c r="AQ1953">
        <v>5.4098685590793503</v>
      </c>
      <c r="AR1953">
        <v>3.3417452753352199</v>
      </c>
      <c r="AS1953">
        <v>7.9862132739271202E-2</v>
      </c>
      <c r="AT1953">
        <v>5.1663128096249098</v>
      </c>
      <c r="AU1953">
        <v>13.6895878773964</v>
      </c>
      <c r="AV1953">
        <v>10.4617476906386</v>
      </c>
      <c r="AW1953">
        <v>0.81008468438568104</v>
      </c>
      <c r="AX1953">
        <v>5.2498903989478301</v>
      </c>
      <c r="AY1953">
        <v>10.354008909361401</v>
      </c>
      <c r="AZ1953">
        <v>7.6705469359113803</v>
      </c>
      <c r="BA1953">
        <v>0</v>
      </c>
      <c r="BB1953">
        <v>4.0653827319260101</v>
      </c>
      <c r="BC1953">
        <v>9.6783728103697992</v>
      </c>
      <c r="BD1953">
        <v>6.87887916127944</v>
      </c>
      <c r="BE1953">
        <v>1.4315936872330199</v>
      </c>
      <c r="BF1953">
        <v>7.0250168580754098</v>
      </c>
      <c r="BG1953">
        <v>14.998209365983399</v>
      </c>
      <c r="BH1953">
        <v>8.7688825510310799</v>
      </c>
      <c r="BI1953">
        <v>3.07648689996237</v>
      </c>
      <c r="BJ1953">
        <v>7.5620823981814702</v>
      </c>
      <c r="BK1953">
        <v>15.734407097111999</v>
      </c>
      <c r="BL1953">
        <v>12.1958414878135</v>
      </c>
    </row>
    <row r="1954" spans="1:64" x14ac:dyDescent="0.25">
      <c r="A1954" s="15" t="str">
        <f t="shared" si="60"/>
        <v xml:space="preserve">  Res RE [NCL+DQ] / [Capital + ALLL]--41090</v>
      </c>
      <c r="B1954" s="15" t="str">
        <f t="shared" si="61"/>
        <v xml:space="preserve">  Res RE [NCL+DQ] / [Capital + ALLL]</v>
      </c>
      <c r="C1954">
        <v>10</v>
      </c>
      <c r="D1954" s="22">
        <v>41090</v>
      </c>
      <c r="E1954">
        <v>0.130513495118081</v>
      </c>
      <c r="F1954">
        <v>1.0395458394314301</v>
      </c>
      <c r="G1954">
        <v>4.2075749467075703</v>
      </c>
      <c r="H1954">
        <v>2.6597705159691398</v>
      </c>
      <c r="I1954">
        <v>0.10139592228090399</v>
      </c>
      <c r="J1954">
        <v>1.4874103945261199</v>
      </c>
      <c r="K1954">
        <v>4.9308817673235401</v>
      </c>
      <c r="L1954">
        <v>3.2818012725710899</v>
      </c>
      <c r="M1954">
        <v>0.58964309250459601</v>
      </c>
      <c r="N1954">
        <v>2.6672351714989602</v>
      </c>
      <c r="O1954">
        <v>6.45087104007359</v>
      </c>
      <c r="P1954">
        <v>4.7480561403257999</v>
      </c>
      <c r="Q1954">
        <v>2.9828247761739402</v>
      </c>
      <c r="R1954">
        <v>5.2112504565932101</v>
      </c>
      <c r="S1954">
        <v>7.7383909523948704</v>
      </c>
      <c r="T1954">
        <v>6.1159160310063703</v>
      </c>
      <c r="U1954">
        <v>0.42616980681024103</v>
      </c>
      <c r="V1954">
        <v>2.25204727580561</v>
      </c>
      <c r="W1954">
        <v>5.6395662520266496</v>
      </c>
      <c r="X1954">
        <v>3.8488187058057002</v>
      </c>
      <c r="Y1954">
        <v>0.190170779847394</v>
      </c>
      <c r="Z1954">
        <v>1.57949249093734</v>
      </c>
      <c r="AA1954">
        <v>5.2669783733543403</v>
      </c>
      <c r="AB1954">
        <v>4.1728536561471898</v>
      </c>
      <c r="AC1954">
        <v>0</v>
      </c>
      <c r="AD1954">
        <v>0.206696428006134</v>
      </c>
      <c r="AE1954">
        <v>0.74034719825424999</v>
      </c>
      <c r="AF1954">
        <v>0.76897537003694205</v>
      </c>
      <c r="AG1954">
        <v>0</v>
      </c>
      <c r="AH1954">
        <v>0</v>
      </c>
      <c r="AI1954">
        <v>0.85574390908931797</v>
      </c>
      <c r="AJ1954">
        <v>0.662936874787043</v>
      </c>
      <c r="AK1954">
        <v>1.93192913934998</v>
      </c>
      <c r="AL1954">
        <v>4.3965189965832403</v>
      </c>
      <c r="AM1954">
        <v>8.6327077747989307</v>
      </c>
      <c r="AN1954">
        <v>6.1637215964434899</v>
      </c>
      <c r="AO1954">
        <v>0</v>
      </c>
      <c r="AP1954">
        <v>0.452674897119342</v>
      </c>
      <c r="AQ1954">
        <v>2.1266039890660098</v>
      </c>
      <c r="AR1954">
        <v>1.6179052862188801</v>
      </c>
      <c r="AS1954">
        <v>0.13157894736842099</v>
      </c>
      <c r="AT1954">
        <v>1.5945483987045701</v>
      </c>
      <c r="AU1954">
        <v>5.2510098095787701</v>
      </c>
      <c r="AV1954">
        <v>3.74417601158946</v>
      </c>
      <c r="AW1954">
        <v>2.5981887826685499</v>
      </c>
      <c r="AX1954">
        <v>5.7186415388108598</v>
      </c>
      <c r="AY1954">
        <v>10.896092106288499</v>
      </c>
      <c r="AZ1954">
        <v>7.1824825430766301</v>
      </c>
      <c r="BA1954">
        <v>5.5946289805102398E-2</v>
      </c>
      <c r="BB1954">
        <v>0.79451566683736596</v>
      </c>
      <c r="BC1954">
        <v>4.1383957655146402</v>
      </c>
      <c r="BD1954">
        <v>3.3241282805394401</v>
      </c>
      <c r="BE1954">
        <v>0.211710288707186</v>
      </c>
      <c r="BF1954">
        <v>2.1388134227158999</v>
      </c>
      <c r="BG1954">
        <v>4.21479943966402</v>
      </c>
      <c r="BH1954">
        <v>3.0473811508362298</v>
      </c>
      <c r="BI1954">
        <v>0.76873725374129098</v>
      </c>
      <c r="BJ1954">
        <v>2.9855300538660901</v>
      </c>
      <c r="BK1954">
        <v>6.1557301298496103</v>
      </c>
      <c r="BL1954">
        <v>4.7570140608810503</v>
      </c>
    </row>
    <row r="1955" spans="1:64" x14ac:dyDescent="0.25">
      <c r="A1955" s="15" t="str">
        <f t="shared" si="60"/>
        <v xml:space="preserve">  C&amp;I [NCL+DQ] / [Capital + ALLL]--41090</v>
      </c>
      <c r="B1955" s="15" t="str">
        <f t="shared" si="61"/>
        <v xml:space="preserve">  C&amp;I [NCL+DQ] / [Capital + ALLL]</v>
      </c>
      <c r="C1955">
        <v>11</v>
      </c>
      <c r="D1955" s="22">
        <v>41090</v>
      </c>
      <c r="E1955">
        <v>0.29751273380890397</v>
      </c>
      <c r="F1955">
        <v>1.2211249194682801</v>
      </c>
      <c r="G1955">
        <v>3.38030311853954</v>
      </c>
      <c r="H1955">
        <v>2.5909469291119098</v>
      </c>
      <c r="I1955">
        <v>0.16622357268367899</v>
      </c>
      <c r="J1955">
        <v>1.1589983675848301</v>
      </c>
      <c r="K1955">
        <v>3.9316433945569602</v>
      </c>
      <c r="L1955">
        <v>2.7903024825701901</v>
      </c>
      <c r="M1955">
        <v>7.6697619634590597E-2</v>
      </c>
      <c r="N1955">
        <v>0.78734947730580895</v>
      </c>
      <c r="O1955">
        <v>2.55672738894215</v>
      </c>
      <c r="P1955">
        <v>2.0376083920991399</v>
      </c>
      <c r="Q1955">
        <v>0.44858968566449398</v>
      </c>
      <c r="R1955">
        <v>1.6815192022066601</v>
      </c>
      <c r="S1955">
        <v>4.6656981654785596</v>
      </c>
      <c r="T1955">
        <v>3.9043735219457201</v>
      </c>
      <c r="U1955">
        <v>0.19748900672861</v>
      </c>
      <c r="V1955">
        <v>1.29337278808767</v>
      </c>
      <c r="W1955">
        <v>4.22493923103886</v>
      </c>
      <c r="X1955">
        <v>2.8822148723551599</v>
      </c>
      <c r="Y1955">
        <v>0.62545173795913001</v>
      </c>
      <c r="Z1955">
        <v>1.8112939505149801</v>
      </c>
      <c r="AA1955">
        <v>4.1767059077323401</v>
      </c>
      <c r="AB1955">
        <v>3.9873207703736901</v>
      </c>
      <c r="AC1955">
        <v>0</v>
      </c>
      <c r="AD1955">
        <v>0.93885641671849496</v>
      </c>
      <c r="AE1955">
        <v>3.7687796257853701</v>
      </c>
      <c r="AF1955">
        <v>3.2706592670168102</v>
      </c>
      <c r="AG1955">
        <v>0</v>
      </c>
      <c r="AH1955">
        <v>0.46462208541126798</v>
      </c>
      <c r="AI1955">
        <v>1.7770786599467501</v>
      </c>
      <c r="AJ1955">
        <v>1.67505262273885</v>
      </c>
      <c r="AK1955">
        <v>0.17905102954342</v>
      </c>
      <c r="AL1955">
        <v>0.93259534460535298</v>
      </c>
      <c r="AM1955">
        <v>3.9192074005145301</v>
      </c>
      <c r="AN1955">
        <v>2.9744274543056499</v>
      </c>
      <c r="AO1955">
        <v>2.81422048802508E-2</v>
      </c>
      <c r="AP1955">
        <v>0.881279113685006</v>
      </c>
      <c r="AQ1955">
        <v>3.1659918438385701</v>
      </c>
      <c r="AR1955">
        <v>2.21512933716361</v>
      </c>
      <c r="AS1955">
        <v>0.14496573537163901</v>
      </c>
      <c r="AT1955">
        <v>1.2959755476311801</v>
      </c>
      <c r="AU1955">
        <v>4.43526170798898</v>
      </c>
      <c r="AV1955">
        <v>3.5796079261290301</v>
      </c>
      <c r="AW1955">
        <v>0.32907584428448</v>
      </c>
      <c r="AX1955">
        <v>1.2449186991869901</v>
      </c>
      <c r="AY1955">
        <v>4.5107405188909597</v>
      </c>
      <c r="AZ1955">
        <v>3.32754276744771</v>
      </c>
      <c r="BA1955">
        <v>0.50739742874861204</v>
      </c>
      <c r="BB1955">
        <v>2.9626889714284701</v>
      </c>
      <c r="BC1955">
        <v>9.4102744604758009</v>
      </c>
      <c r="BD1955">
        <v>6.54927413465977</v>
      </c>
      <c r="BE1955">
        <v>0.17702982810398901</v>
      </c>
      <c r="BF1955">
        <v>0.86547674619577697</v>
      </c>
      <c r="BG1955">
        <v>3.0782925625216602</v>
      </c>
      <c r="BH1955">
        <v>2.3100062365727401</v>
      </c>
      <c r="BI1955">
        <v>0.204156971265813</v>
      </c>
      <c r="BJ1955">
        <v>1.5525007233549599</v>
      </c>
      <c r="BK1955">
        <v>5.8780777793825703</v>
      </c>
      <c r="BL1955">
        <v>5.7352522546361504</v>
      </c>
    </row>
    <row r="1956" spans="1:64" x14ac:dyDescent="0.25">
      <c r="A1956" s="15" t="str">
        <f t="shared" si="60"/>
        <v xml:space="preserve">  Ind [NCL+DQ] / [Capital + ALLL]--41090</v>
      </c>
      <c r="B1956" s="15" t="str">
        <f t="shared" si="61"/>
        <v xml:space="preserve">  Ind [NCL+DQ] / [Capital + ALLL]</v>
      </c>
      <c r="C1956">
        <v>12</v>
      </c>
      <c r="D1956" s="22">
        <v>41090</v>
      </c>
      <c r="E1956">
        <v>3.5171987040018997E-2</v>
      </c>
      <c r="F1956">
        <v>0.28577577053755598</v>
      </c>
      <c r="G1956">
        <v>0.67567832898223001</v>
      </c>
      <c r="H1956">
        <v>0.57478742611244504</v>
      </c>
      <c r="I1956">
        <v>4.4302220922600201E-2</v>
      </c>
      <c r="J1956">
        <v>0.244730043115817</v>
      </c>
      <c r="K1956">
        <v>0.64998939801447897</v>
      </c>
      <c r="L1956">
        <v>0.524230889506347</v>
      </c>
      <c r="M1956">
        <v>2.1042189590128199E-2</v>
      </c>
      <c r="N1956">
        <v>0.208282283753982</v>
      </c>
      <c r="O1956">
        <v>0.73768073177928595</v>
      </c>
      <c r="P1956">
        <v>0.63119637876805501</v>
      </c>
      <c r="Q1956">
        <v>0.107678290400066</v>
      </c>
      <c r="R1956">
        <v>0.39187744923405798</v>
      </c>
      <c r="S1956">
        <v>0.88154859211953596</v>
      </c>
      <c r="T1956">
        <v>0.73374768183612205</v>
      </c>
      <c r="U1956">
        <v>3.1027856579954799E-2</v>
      </c>
      <c r="V1956">
        <v>0.242513522132109</v>
      </c>
      <c r="W1956">
        <v>0.64998939801447897</v>
      </c>
      <c r="X1956">
        <v>0.50038193282783705</v>
      </c>
      <c r="Y1956">
        <v>9.43463985487248E-2</v>
      </c>
      <c r="Z1956">
        <v>0.332558265289569</v>
      </c>
      <c r="AA1956">
        <v>0.690026746705662</v>
      </c>
      <c r="AB1956">
        <v>0.65799017413113603</v>
      </c>
      <c r="AC1956">
        <v>9.1407840402579293E-2</v>
      </c>
      <c r="AD1956">
        <v>0.22780834862892699</v>
      </c>
      <c r="AE1956">
        <v>0.52605971940400598</v>
      </c>
      <c r="AF1956">
        <v>0.55054045783661998</v>
      </c>
      <c r="AG1956">
        <v>3.4405796082075397E-2</v>
      </c>
      <c r="AH1956">
        <v>0.24129918739174899</v>
      </c>
      <c r="AI1956">
        <v>0.81631325589445003</v>
      </c>
      <c r="AJ1956">
        <v>0.68366175661145301</v>
      </c>
      <c r="AK1956">
        <v>8.3161903094498196E-2</v>
      </c>
      <c r="AL1956">
        <v>0.17348429510591701</v>
      </c>
      <c r="AM1956">
        <v>0.46942400405988299</v>
      </c>
      <c r="AN1956">
        <v>0.42408691876406901</v>
      </c>
      <c r="AO1956">
        <v>5.6431111704529302E-2</v>
      </c>
      <c r="AP1956">
        <v>0.28394424367578702</v>
      </c>
      <c r="AQ1956">
        <v>0.676336065483502</v>
      </c>
      <c r="AR1956">
        <v>0.52946950236623902</v>
      </c>
      <c r="AS1956">
        <v>4.6360686138154803E-3</v>
      </c>
      <c r="AT1956">
        <v>0.19059942645310199</v>
      </c>
      <c r="AU1956">
        <v>0.51276895234264996</v>
      </c>
      <c r="AV1956">
        <v>0.398562450571531</v>
      </c>
      <c r="AW1956">
        <v>0.110952992134923</v>
      </c>
      <c r="AX1956">
        <v>0.36035234451463699</v>
      </c>
      <c r="AY1956">
        <v>0.96998108549029904</v>
      </c>
      <c r="AZ1956">
        <v>0.68194253023260898</v>
      </c>
      <c r="BA1956">
        <v>3.1258974144206503E-2</v>
      </c>
      <c r="BB1956">
        <v>0.203267966915919</v>
      </c>
      <c r="BC1956">
        <v>0.65167729295492804</v>
      </c>
      <c r="BD1956">
        <v>0.74360325334201405</v>
      </c>
      <c r="BE1956">
        <v>5.03138281378415E-2</v>
      </c>
      <c r="BF1956">
        <v>0.18614112861465801</v>
      </c>
      <c r="BG1956">
        <v>0.51058379615463401</v>
      </c>
      <c r="BH1956">
        <v>0.49376178117247199</v>
      </c>
      <c r="BI1956">
        <v>0</v>
      </c>
      <c r="BJ1956">
        <v>5.51194669124642E-2</v>
      </c>
      <c r="BK1956">
        <v>0.38730359816376098</v>
      </c>
      <c r="BL1956">
        <v>0.35656634581503399</v>
      </c>
    </row>
    <row r="1957" spans="1:64" x14ac:dyDescent="0.25">
      <c r="A1957" s="15" t="str">
        <f t="shared" si="60"/>
        <v xml:space="preserve">  OREO / [Capital + ALLL]--41090</v>
      </c>
      <c r="B1957" s="15" t="str">
        <f t="shared" si="61"/>
        <v xml:space="preserve">  OREO / [Capital + ALLL]</v>
      </c>
      <c r="C1957">
        <v>13</v>
      </c>
      <c r="D1957" s="22">
        <v>41090</v>
      </c>
      <c r="E1957">
        <v>8.9449733145357702E-2</v>
      </c>
      <c r="F1957">
        <v>2.6173381855016999</v>
      </c>
      <c r="G1957">
        <v>6.0761110608664604</v>
      </c>
      <c r="H1957">
        <v>5.6975642672324902</v>
      </c>
      <c r="I1957">
        <v>0.422039351241766</v>
      </c>
      <c r="J1957">
        <v>3.6175599249407302</v>
      </c>
      <c r="K1957">
        <v>10.026716571685901</v>
      </c>
      <c r="L1957">
        <v>8.7897631787796406</v>
      </c>
      <c r="M1957">
        <v>0.22174552290968699</v>
      </c>
      <c r="N1957">
        <v>2.5751973779808499</v>
      </c>
      <c r="O1957">
        <v>8.6555000409534006</v>
      </c>
      <c r="P1957">
        <v>7.5741825144475996</v>
      </c>
      <c r="Q1957">
        <v>2.27185919667548</v>
      </c>
      <c r="R1957">
        <v>4.5354919781407999</v>
      </c>
      <c r="S1957">
        <v>6.6341219176367501</v>
      </c>
      <c r="T1957">
        <v>5.0888510098937703</v>
      </c>
      <c r="U1957">
        <v>1.9178214658101</v>
      </c>
      <c r="V1957">
        <v>5.5423907319641899</v>
      </c>
      <c r="W1957">
        <v>17.7289697025662</v>
      </c>
      <c r="X1957">
        <v>12.339472522952001</v>
      </c>
      <c r="Y1957">
        <v>0</v>
      </c>
      <c r="Z1957">
        <v>2.4678199557268199</v>
      </c>
      <c r="AA1957">
        <v>9.5244463037945692</v>
      </c>
      <c r="AB1957">
        <v>10.7762889168049</v>
      </c>
      <c r="AC1957">
        <v>0</v>
      </c>
      <c r="AD1957">
        <v>5.7372503656670598E-2</v>
      </c>
      <c r="AE1957">
        <v>1.9037579838985099</v>
      </c>
      <c r="AF1957">
        <v>2.6020562002226901</v>
      </c>
      <c r="AG1957">
        <v>0</v>
      </c>
      <c r="AH1957">
        <v>0.25288855631733798</v>
      </c>
      <c r="AI1957">
        <v>4.6043959151038498</v>
      </c>
      <c r="AJ1957">
        <v>3.1143347355425202</v>
      </c>
      <c r="AK1957">
        <v>1.42558804132776</v>
      </c>
      <c r="AL1957">
        <v>3.66782518671892</v>
      </c>
      <c r="AM1957">
        <v>6.1157387110916304</v>
      </c>
      <c r="AN1957">
        <v>6.9350936614761602</v>
      </c>
      <c r="AO1957">
        <v>0</v>
      </c>
      <c r="AP1957">
        <v>1.3231197771587699</v>
      </c>
      <c r="AQ1957">
        <v>4.6976694215834698</v>
      </c>
      <c r="AR1957">
        <v>3.72430539712808</v>
      </c>
      <c r="AS1957">
        <v>0.84187968773916999</v>
      </c>
      <c r="AT1957">
        <v>5.5292259083728297</v>
      </c>
      <c r="AU1957">
        <v>22.406760857506399</v>
      </c>
      <c r="AV1957">
        <v>18.675827151337501</v>
      </c>
      <c r="AW1957">
        <v>1.7550104406784199</v>
      </c>
      <c r="AX1957">
        <v>4.5326664582682099</v>
      </c>
      <c r="AY1957">
        <v>10.1617345071871</v>
      </c>
      <c r="AZ1957">
        <v>10.4609726986731</v>
      </c>
      <c r="BA1957">
        <v>0.52193600756201997</v>
      </c>
      <c r="BB1957">
        <v>2.89992212182019</v>
      </c>
      <c r="BC1957">
        <v>8.5582290924361804</v>
      </c>
      <c r="BD1957">
        <v>8.9979046829262597</v>
      </c>
      <c r="BE1957">
        <v>1.14022855971548</v>
      </c>
      <c r="BF1957">
        <v>6.0511879144156797</v>
      </c>
      <c r="BG1957">
        <v>11.8709286033317</v>
      </c>
      <c r="BH1957">
        <v>8.6630720564466994</v>
      </c>
      <c r="BI1957">
        <v>4.7866236541699196</v>
      </c>
      <c r="BJ1957">
        <v>13.6840912958479</v>
      </c>
      <c r="BK1957">
        <v>31.5648277806321</v>
      </c>
      <c r="BL1957">
        <v>24.529903958729399</v>
      </c>
    </row>
    <row r="1958" spans="1:64" x14ac:dyDescent="0.25">
      <c r="A1958" s="15" t="str">
        <f t="shared" si="60"/>
        <v>ROAA--41090</v>
      </c>
      <c r="B1958" s="15" t="str">
        <f t="shared" si="61"/>
        <v>ROAA</v>
      </c>
      <c r="C1958">
        <v>14</v>
      </c>
      <c r="D1958" s="22">
        <v>41090</v>
      </c>
      <c r="E1958">
        <v>0.67</v>
      </c>
      <c r="F1958">
        <v>0.93</v>
      </c>
      <c r="G1958">
        <v>1.2925</v>
      </c>
      <c r="H1958">
        <v>0.81638888888888905</v>
      </c>
      <c r="I1958">
        <v>0.55000000000000004</v>
      </c>
      <c r="J1958">
        <v>0.98</v>
      </c>
      <c r="K1958">
        <v>1.47</v>
      </c>
      <c r="L1958">
        <v>0.97381097560975605</v>
      </c>
      <c r="M1958">
        <v>0.47</v>
      </c>
      <c r="N1958">
        <v>0.87</v>
      </c>
      <c r="O1958">
        <v>1.28</v>
      </c>
      <c r="P1958">
        <v>0.83804494013449204</v>
      </c>
      <c r="Q1958">
        <v>0.67</v>
      </c>
      <c r="R1958">
        <v>0.93</v>
      </c>
      <c r="S1958">
        <v>1.1200000000000001</v>
      </c>
      <c r="T1958">
        <v>0.88761904761904797</v>
      </c>
      <c r="U1958">
        <v>0.40749999999999997</v>
      </c>
      <c r="V1958">
        <v>0.94</v>
      </c>
      <c r="W1958">
        <v>1.4850000000000001</v>
      </c>
      <c r="X1958">
        <v>0.90365921787709502</v>
      </c>
      <c r="Y1958">
        <v>0.52500000000000002</v>
      </c>
      <c r="Z1958">
        <v>0.88</v>
      </c>
      <c r="AA1958">
        <v>1.2050000000000001</v>
      </c>
      <c r="AB1958">
        <v>0.63428571428571401</v>
      </c>
      <c r="AC1958">
        <v>0.76749999999999996</v>
      </c>
      <c r="AD1958">
        <v>1.18</v>
      </c>
      <c r="AE1958">
        <v>1.585</v>
      </c>
      <c r="AF1958">
        <v>1.2231818181818199</v>
      </c>
      <c r="AG1958">
        <v>0.76500000000000001</v>
      </c>
      <c r="AH1958">
        <v>1.02</v>
      </c>
      <c r="AI1958">
        <v>1.4850000000000001</v>
      </c>
      <c r="AJ1958">
        <v>1.2264864864864899</v>
      </c>
      <c r="AK1958">
        <v>0.57999999999999996</v>
      </c>
      <c r="AL1958">
        <v>0.87</v>
      </c>
      <c r="AM1958">
        <v>1.22</v>
      </c>
      <c r="AN1958">
        <v>0.98614035087719298</v>
      </c>
      <c r="AO1958">
        <v>0.72</v>
      </c>
      <c r="AP1958">
        <v>1.05</v>
      </c>
      <c r="AQ1958">
        <v>1.5549999999999999</v>
      </c>
      <c r="AR1958">
        <v>1.1313099041533501</v>
      </c>
      <c r="AS1958">
        <v>0.31</v>
      </c>
      <c r="AT1958">
        <v>0.88</v>
      </c>
      <c r="AU1958">
        <v>1.35</v>
      </c>
      <c r="AV1958">
        <v>0.73608938547486003</v>
      </c>
      <c r="AW1958">
        <v>0.49</v>
      </c>
      <c r="AX1958">
        <v>0.87</v>
      </c>
      <c r="AY1958">
        <v>1.34</v>
      </c>
      <c r="AZ1958">
        <v>0.86165605095541398</v>
      </c>
      <c r="BA1958">
        <v>0.51</v>
      </c>
      <c r="BB1958">
        <v>1.0649999999999999</v>
      </c>
      <c r="BC1958">
        <v>1.47</v>
      </c>
      <c r="BD1958">
        <v>0.90587499999999999</v>
      </c>
      <c r="BE1958">
        <v>0.63749999999999996</v>
      </c>
      <c r="BF1958">
        <v>1</v>
      </c>
      <c r="BG1958">
        <v>1.335</v>
      </c>
      <c r="BH1958">
        <v>1.1080000000000001</v>
      </c>
      <c r="BI1958">
        <v>0.13</v>
      </c>
      <c r="BJ1958">
        <v>0.59499999999999997</v>
      </c>
      <c r="BK1958">
        <v>1.1299999999999999</v>
      </c>
      <c r="BL1958">
        <v>0.44102040816326499</v>
      </c>
    </row>
    <row r="1959" spans="1:64" x14ac:dyDescent="0.25">
      <c r="A1959" s="15" t="str">
        <f t="shared" si="60"/>
        <v>NIM--41090</v>
      </c>
      <c r="B1959" s="15" t="str">
        <f t="shared" si="61"/>
        <v>NIM</v>
      </c>
      <c r="C1959">
        <v>15</v>
      </c>
      <c r="D1959" s="22">
        <v>41090</v>
      </c>
      <c r="E1959">
        <v>3.65</v>
      </c>
      <c r="F1959">
        <v>4</v>
      </c>
      <c r="G1959">
        <v>4.4074999999999998</v>
      </c>
      <c r="H1959">
        <v>3.9823611111111101</v>
      </c>
      <c r="I1959">
        <v>3.6</v>
      </c>
      <c r="J1959">
        <v>4.0350000000000001</v>
      </c>
      <c r="K1959">
        <v>4.3825000000000003</v>
      </c>
      <c r="L1959">
        <v>4.0148323170731697</v>
      </c>
      <c r="M1959">
        <v>3.45</v>
      </c>
      <c r="N1959">
        <v>3.87</v>
      </c>
      <c r="O1959">
        <v>4.3</v>
      </c>
      <c r="P1959">
        <v>3.87536001312121</v>
      </c>
      <c r="Q1959">
        <v>3.66</v>
      </c>
      <c r="R1959">
        <v>4.13</v>
      </c>
      <c r="S1959">
        <v>4.43</v>
      </c>
      <c r="T1959">
        <v>4.13761904761905</v>
      </c>
      <c r="U1959">
        <v>3.61</v>
      </c>
      <c r="V1959">
        <v>4.0199999999999996</v>
      </c>
      <c r="W1959">
        <v>4.3600000000000003</v>
      </c>
      <c r="X1959">
        <v>3.9961173184357501</v>
      </c>
      <c r="Y1959">
        <v>3.77</v>
      </c>
      <c r="Z1959">
        <v>4.1500000000000004</v>
      </c>
      <c r="AA1959">
        <v>4.53</v>
      </c>
      <c r="AB1959">
        <v>4.2034920634920603</v>
      </c>
      <c r="AC1959">
        <v>3.4175</v>
      </c>
      <c r="AD1959">
        <v>4.0049999999999999</v>
      </c>
      <c r="AE1959">
        <v>4.2925000000000004</v>
      </c>
      <c r="AF1959">
        <v>3.9137499999999998</v>
      </c>
      <c r="AG1959">
        <v>3.4375</v>
      </c>
      <c r="AH1959">
        <v>3.97</v>
      </c>
      <c r="AI1959">
        <v>4.5199999999999996</v>
      </c>
      <c r="AJ1959">
        <v>4.1829729729729701</v>
      </c>
      <c r="AK1959">
        <v>3.7</v>
      </c>
      <c r="AL1959">
        <v>4.07</v>
      </c>
      <c r="AM1959">
        <v>4.4000000000000004</v>
      </c>
      <c r="AN1959">
        <v>4.0605263157894704</v>
      </c>
      <c r="AO1959">
        <v>3.56</v>
      </c>
      <c r="AP1959">
        <v>3.95</v>
      </c>
      <c r="AQ1959">
        <v>4.3099999999999996</v>
      </c>
      <c r="AR1959">
        <v>3.9304792332268401</v>
      </c>
      <c r="AS1959">
        <v>3.71</v>
      </c>
      <c r="AT1959">
        <v>4.13</v>
      </c>
      <c r="AU1959">
        <v>4.5199999999999996</v>
      </c>
      <c r="AV1959">
        <v>4.1236312849161996</v>
      </c>
      <c r="AW1959">
        <v>3.605</v>
      </c>
      <c r="AX1959">
        <v>4.0999999999999996</v>
      </c>
      <c r="AY1959">
        <v>4.4550000000000001</v>
      </c>
      <c r="AZ1959">
        <v>4.0519745222929897</v>
      </c>
      <c r="BA1959">
        <v>3.4775</v>
      </c>
      <c r="BB1959">
        <v>4.07</v>
      </c>
      <c r="BC1959">
        <v>4.4924999999999997</v>
      </c>
      <c r="BD1959">
        <v>4.0787500000000003</v>
      </c>
      <c r="BE1959">
        <v>3.6724999999999999</v>
      </c>
      <c r="BF1959">
        <v>4.0350000000000001</v>
      </c>
      <c r="BG1959">
        <v>4.37</v>
      </c>
      <c r="BH1959">
        <v>4.1531250000000002</v>
      </c>
      <c r="BI1959">
        <v>3.585</v>
      </c>
      <c r="BJ1959">
        <v>4.03</v>
      </c>
      <c r="BK1959">
        <v>4.2925000000000004</v>
      </c>
      <c r="BL1959">
        <v>4.0002040816326501</v>
      </c>
    </row>
    <row r="1960" spans="1:64" x14ac:dyDescent="0.25">
      <c r="A1960" s="15" t="str">
        <f t="shared" si="60"/>
        <v>Provisions / Avg Assets--41090</v>
      </c>
      <c r="B1960" s="15" t="str">
        <f t="shared" si="61"/>
        <v>Provisions / Avg Assets</v>
      </c>
      <c r="C1960">
        <v>16</v>
      </c>
      <c r="D1960" s="22">
        <v>41090</v>
      </c>
      <c r="E1960">
        <v>0</v>
      </c>
      <c r="F1960">
        <v>0.105</v>
      </c>
      <c r="G1960">
        <v>0.3</v>
      </c>
      <c r="H1960">
        <v>0.22166666666666701</v>
      </c>
      <c r="I1960">
        <v>0</v>
      </c>
      <c r="J1960">
        <v>0.09</v>
      </c>
      <c r="K1960">
        <v>0.27</v>
      </c>
      <c r="L1960">
        <v>0.197606707317073</v>
      </c>
      <c r="M1960">
        <v>0.01</v>
      </c>
      <c r="N1960">
        <v>0.15</v>
      </c>
      <c r="O1960">
        <v>0.37</v>
      </c>
      <c r="P1960">
        <v>0.27208627193701801</v>
      </c>
      <c r="Q1960">
        <v>0.1</v>
      </c>
      <c r="R1960">
        <v>0.22</v>
      </c>
      <c r="S1960">
        <v>0.34</v>
      </c>
      <c r="T1960">
        <v>0.25047619047619002</v>
      </c>
      <c r="U1960">
        <v>0</v>
      </c>
      <c r="V1960">
        <v>0.11</v>
      </c>
      <c r="W1960">
        <v>0.27</v>
      </c>
      <c r="X1960">
        <v>0.211424581005587</v>
      </c>
      <c r="Y1960">
        <v>0</v>
      </c>
      <c r="Z1960">
        <v>0.12</v>
      </c>
      <c r="AA1960">
        <v>0.36</v>
      </c>
      <c r="AB1960">
        <v>0.25952380952380999</v>
      </c>
      <c r="AC1960">
        <v>0</v>
      </c>
      <c r="AD1960">
        <v>3.5000000000000003E-2</v>
      </c>
      <c r="AE1960">
        <v>0.17</v>
      </c>
      <c r="AF1960">
        <v>0.11920454545454499</v>
      </c>
      <c r="AG1960">
        <v>0</v>
      </c>
      <c r="AH1960">
        <v>2.5000000000000001E-2</v>
      </c>
      <c r="AI1960">
        <v>0.16750000000000001</v>
      </c>
      <c r="AJ1960">
        <v>0.15770270270270301</v>
      </c>
      <c r="AK1960">
        <v>0.06</v>
      </c>
      <c r="AL1960">
        <v>0.15</v>
      </c>
      <c r="AM1960">
        <v>0.32</v>
      </c>
      <c r="AN1960">
        <v>0.25052631578947399</v>
      </c>
      <c r="AO1960">
        <v>0</v>
      </c>
      <c r="AP1960">
        <v>0.04</v>
      </c>
      <c r="AQ1960">
        <v>0.13500000000000001</v>
      </c>
      <c r="AR1960">
        <v>0.101693290734824</v>
      </c>
      <c r="AS1960">
        <v>0</v>
      </c>
      <c r="AT1960">
        <v>0.14000000000000001</v>
      </c>
      <c r="AU1960">
        <v>0.31</v>
      </c>
      <c r="AV1960">
        <v>0.25675977653631299</v>
      </c>
      <c r="AW1960">
        <v>1.4999999999999999E-2</v>
      </c>
      <c r="AX1960">
        <v>0.13</v>
      </c>
      <c r="AY1960">
        <v>0.3</v>
      </c>
      <c r="AZ1960">
        <v>0.21369426751592399</v>
      </c>
      <c r="BA1960">
        <v>0</v>
      </c>
      <c r="BB1960">
        <v>0.185</v>
      </c>
      <c r="BC1960">
        <v>0.4375</v>
      </c>
      <c r="BD1960">
        <v>0.32487500000000002</v>
      </c>
      <c r="BE1960">
        <v>0.03</v>
      </c>
      <c r="BF1960">
        <v>0.19500000000000001</v>
      </c>
      <c r="BG1960">
        <v>0.38</v>
      </c>
      <c r="BH1960">
        <v>0.27350000000000002</v>
      </c>
      <c r="BI1960">
        <v>0.11749999999999999</v>
      </c>
      <c r="BJ1960">
        <v>0.26</v>
      </c>
      <c r="BK1960">
        <v>0.48749999999999999</v>
      </c>
      <c r="BL1960">
        <v>0.41091836734693898</v>
      </c>
    </row>
    <row r="1961" spans="1:64" x14ac:dyDescent="0.25">
      <c r="A1961" s="15" t="str">
        <f t="shared" si="60"/>
        <v>Negative Earners (last 4 qtrs)--41090</v>
      </c>
      <c r="B1961" s="15" t="str">
        <f t="shared" si="61"/>
        <v>Negative Earners (last 4 qtrs)</v>
      </c>
      <c r="C1961">
        <v>17</v>
      </c>
      <c r="D1961" s="22">
        <v>41090</v>
      </c>
      <c r="F1961">
        <v>9.7222222222222197</v>
      </c>
      <c r="H1961">
        <v>7</v>
      </c>
      <c r="J1961">
        <v>11.6766467065868</v>
      </c>
      <c r="L1961">
        <v>78</v>
      </c>
      <c r="N1961">
        <v>14.065262819482401</v>
      </c>
      <c r="P1961">
        <v>875</v>
      </c>
      <c r="R1961">
        <v>4.7619047619047601</v>
      </c>
      <c r="T1961">
        <v>1</v>
      </c>
      <c r="V1961">
        <v>15.934065934065901</v>
      </c>
      <c r="X1961">
        <v>58</v>
      </c>
      <c r="Z1961">
        <v>15.8730158730159</v>
      </c>
      <c r="AB1961">
        <v>10</v>
      </c>
      <c r="AD1961">
        <v>2.2727272727272698</v>
      </c>
      <c r="AF1961">
        <v>2</v>
      </c>
      <c r="AH1961">
        <v>4.0540540540540499</v>
      </c>
      <c r="AI1961"/>
      <c r="AJ1961">
        <v>3</v>
      </c>
      <c r="AK1961"/>
      <c r="AL1961">
        <v>7.0175438596491198</v>
      </c>
      <c r="AN1961">
        <v>4</v>
      </c>
      <c r="AP1961">
        <v>5.9561128526645799</v>
      </c>
      <c r="AR1961">
        <v>19</v>
      </c>
      <c r="AT1961">
        <v>22.099447513812201</v>
      </c>
      <c r="AV1961">
        <v>40</v>
      </c>
      <c r="AX1961">
        <v>11.9496855345912</v>
      </c>
      <c r="AZ1961">
        <v>19</v>
      </c>
      <c r="BB1961">
        <v>18.75</v>
      </c>
      <c r="BD1961">
        <v>15</v>
      </c>
      <c r="BF1961">
        <v>7.5</v>
      </c>
      <c r="BH1961">
        <v>6</v>
      </c>
      <c r="BJ1961">
        <v>31.632653061224499</v>
      </c>
      <c r="BL1961">
        <v>31</v>
      </c>
    </row>
    <row r="1962" spans="1:64" x14ac:dyDescent="0.25">
      <c r="A1962" s="15" t="str">
        <f t="shared" si="60"/>
        <v>Noncore Funding / Liab--41090</v>
      </c>
      <c r="B1962" s="15" t="str">
        <f t="shared" si="61"/>
        <v>Noncore Funding / Liab</v>
      </c>
      <c r="C1962">
        <v>18</v>
      </c>
      <c r="D1962" s="22">
        <v>41090</v>
      </c>
      <c r="E1962">
        <v>11.9258988254738</v>
      </c>
      <c r="F1962">
        <v>17.2691138413816</v>
      </c>
      <c r="G1962">
        <v>20.900848480959301</v>
      </c>
      <c r="H1962">
        <v>17.470551062453701</v>
      </c>
      <c r="I1962">
        <v>11.1292078858766</v>
      </c>
      <c r="J1962">
        <v>16.429840069767799</v>
      </c>
      <c r="K1962">
        <v>23.621696143490901</v>
      </c>
      <c r="L1962">
        <v>18.525914627215201</v>
      </c>
      <c r="M1962">
        <v>14.3096200430496</v>
      </c>
      <c r="N1962">
        <v>21.140901951985601</v>
      </c>
      <c r="O1962">
        <v>30.369371238846199</v>
      </c>
      <c r="P1962">
        <v>23.741894575853401</v>
      </c>
      <c r="Q1962">
        <v>16.4587013618222</v>
      </c>
      <c r="R1962">
        <v>20.223094488057701</v>
      </c>
      <c r="S1962">
        <v>26.9035955716665</v>
      </c>
      <c r="T1962">
        <v>21.6767882950863</v>
      </c>
      <c r="U1962">
        <v>10.032396061014101</v>
      </c>
      <c r="V1962">
        <v>14.832234797714801</v>
      </c>
      <c r="W1962">
        <v>22.514301787246701</v>
      </c>
      <c r="X1962">
        <v>17.5454195045847</v>
      </c>
      <c r="Y1962">
        <v>13.352854458105099</v>
      </c>
      <c r="Z1962">
        <v>18.2290367636055</v>
      </c>
      <c r="AA1962">
        <v>25.138290611993298</v>
      </c>
      <c r="AB1962">
        <v>20.2384854609146</v>
      </c>
      <c r="AC1962">
        <v>11.1925233991029</v>
      </c>
      <c r="AD1962">
        <v>15.948780522826301</v>
      </c>
      <c r="AE1962">
        <v>21.2885779408596</v>
      </c>
      <c r="AF1962">
        <v>18.4018214794771</v>
      </c>
      <c r="AG1962">
        <v>14.061039161644601</v>
      </c>
      <c r="AH1962">
        <v>18.963616595718399</v>
      </c>
      <c r="AI1962">
        <v>24.735394503894899</v>
      </c>
      <c r="AJ1962">
        <v>20.986035709000099</v>
      </c>
      <c r="AK1962">
        <v>11.908563007666499</v>
      </c>
      <c r="AL1962">
        <v>19.0381659836066</v>
      </c>
      <c r="AM1962">
        <v>27.465317022915301</v>
      </c>
      <c r="AN1962">
        <v>21.283921994644999</v>
      </c>
      <c r="AO1962">
        <v>10.626010939338601</v>
      </c>
      <c r="AP1962">
        <v>15.670531233777499</v>
      </c>
      <c r="AQ1962">
        <v>22.820226348730401</v>
      </c>
      <c r="AR1962">
        <v>17.345808129378</v>
      </c>
      <c r="AS1962">
        <v>10.965805875327399</v>
      </c>
      <c r="AT1962">
        <v>17.725750608524699</v>
      </c>
      <c r="AU1962">
        <v>25.861590254399101</v>
      </c>
      <c r="AV1962">
        <v>20.279437864853701</v>
      </c>
      <c r="AW1962">
        <v>11.292471468545401</v>
      </c>
      <c r="AX1962">
        <v>15.689050416261701</v>
      </c>
      <c r="AY1962">
        <v>21.9572660542558</v>
      </c>
      <c r="AZ1962">
        <v>17.848977681179299</v>
      </c>
      <c r="BA1962">
        <v>11.1518787605818</v>
      </c>
      <c r="BB1962">
        <v>16.789865206184199</v>
      </c>
      <c r="BC1962">
        <v>22.111151388933202</v>
      </c>
      <c r="BD1962">
        <v>20.244539954574101</v>
      </c>
      <c r="BE1962">
        <v>9.5460914518549291</v>
      </c>
      <c r="BF1962">
        <v>15.350165517491</v>
      </c>
      <c r="BG1962">
        <v>22.233839034211599</v>
      </c>
      <c r="BH1962">
        <v>17.8852814437024</v>
      </c>
      <c r="BI1962">
        <v>10.649451395351999</v>
      </c>
      <c r="BJ1962">
        <v>17.131813652924201</v>
      </c>
      <c r="BK1962">
        <v>24.039501163858301</v>
      </c>
      <c r="BL1962">
        <v>19.343241155520399</v>
      </c>
    </row>
    <row r="1963" spans="1:64" x14ac:dyDescent="0.25">
      <c r="A1963" s="15" t="str">
        <f t="shared" si="60"/>
        <v>Brokered Dep / Liab--41090</v>
      </c>
      <c r="B1963" s="15" t="str">
        <f t="shared" si="61"/>
        <v>Brokered Dep / Liab</v>
      </c>
      <c r="C1963">
        <v>19</v>
      </c>
      <c r="D1963" s="22">
        <v>41090</v>
      </c>
      <c r="E1963">
        <v>0</v>
      </c>
      <c r="F1963">
        <v>0</v>
      </c>
      <c r="G1963">
        <v>2.1142915636731101</v>
      </c>
      <c r="H1963">
        <v>1.4691824474019699</v>
      </c>
      <c r="I1963">
        <v>0</v>
      </c>
      <c r="J1963">
        <v>0</v>
      </c>
      <c r="K1963">
        <v>1.9918772764447099</v>
      </c>
      <c r="L1963">
        <v>1.8658987814604</v>
      </c>
      <c r="M1963">
        <v>0</v>
      </c>
      <c r="N1963">
        <v>0</v>
      </c>
      <c r="O1963">
        <v>2.1956576909277099</v>
      </c>
      <c r="P1963">
        <v>2.1063822141844502</v>
      </c>
      <c r="Q1963">
        <v>0</v>
      </c>
      <c r="R1963">
        <v>0</v>
      </c>
      <c r="S1963">
        <v>2.5183515746540701</v>
      </c>
      <c r="T1963">
        <v>1.9041818240041299</v>
      </c>
      <c r="U1963">
        <v>0</v>
      </c>
      <c r="V1963">
        <v>0</v>
      </c>
      <c r="W1963">
        <v>1.8083553696953201</v>
      </c>
      <c r="X1963">
        <v>1.71999640089766</v>
      </c>
      <c r="Y1963">
        <v>0</v>
      </c>
      <c r="Z1963">
        <v>0</v>
      </c>
      <c r="AA1963">
        <v>1.49188814982235</v>
      </c>
      <c r="AB1963">
        <v>1.4134592035439399</v>
      </c>
      <c r="AC1963">
        <v>0</v>
      </c>
      <c r="AD1963">
        <v>0</v>
      </c>
      <c r="AE1963">
        <v>1.2767122308247301</v>
      </c>
      <c r="AF1963">
        <v>1.6807045785480199</v>
      </c>
      <c r="AG1963">
        <v>0</v>
      </c>
      <c r="AH1963">
        <v>0</v>
      </c>
      <c r="AI1963">
        <v>1.43677319929133</v>
      </c>
      <c r="AJ1963">
        <v>2.3731374872743398</v>
      </c>
      <c r="AK1963">
        <v>0</v>
      </c>
      <c r="AL1963">
        <v>1.7692226035879799</v>
      </c>
      <c r="AM1963">
        <v>7.51953125</v>
      </c>
      <c r="AN1963">
        <v>4.1322117375862497</v>
      </c>
      <c r="AO1963">
        <v>0</v>
      </c>
      <c r="AP1963">
        <v>0</v>
      </c>
      <c r="AQ1963">
        <v>1.31311803160496</v>
      </c>
      <c r="AR1963">
        <v>1.53523287351589</v>
      </c>
      <c r="AS1963">
        <v>0</v>
      </c>
      <c r="AT1963">
        <v>0</v>
      </c>
      <c r="AU1963">
        <v>3.1008612622329399</v>
      </c>
      <c r="AV1963">
        <v>2.3534369354469802</v>
      </c>
      <c r="AW1963">
        <v>0</v>
      </c>
      <c r="AX1963">
        <v>0</v>
      </c>
      <c r="AY1963">
        <v>1.54798175573557</v>
      </c>
      <c r="AZ1963">
        <v>1.7494472086171799</v>
      </c>
      <c r="BA1963">
        <v>0</v>
      </c>
      <c r="BB1963">
        <v>0</v>
      </c>
      <c r="BC1963">
        <v>2.3045565053350998</v>
      </c>
      <c r="BD1963">
        <v>2.0694019296267898</v>
      </c>
      <c r="BE1963">
        <v>0</v>
      </c>
      <c r="BF1963">
        <v>0</v>
      </c>
      <c r="BG1963">
        <v>1.9145897164514301</v>
      </c>
      <c r="BH1963">
        <v>2.1064444067802799</v>
      </c>
      <c r="BI1963">
        <v>0</v>
      </c>
      <c r="BJ1963">
        <v>0</v>
      </c>
      <c r="BK1963">
        <v>3.0124094255438898</v>
      </c>
      <c r="BL1963">
        <v>2.54130909634369</v>
      </c>
    </row>
    <row r="1964" spans="1:64" x14ac:dyDescent="0.25">
      <c r="A1964" s="15" t="str">
        <f t="shared" si="60"/>
        <v>Liquid Assets / Assets--41090</v>
      </c>
      <c r="B1964" s="15" t="str">
        <f t="shared" si="61"/>
        <v>Liquid Assets / Assets</v>
      </c>
      <c r="C1964">
        <v>20</v>
      </c>
      <c r="D1964" s="22">
        <v>41090</v>
      </c>
      <c r="E1964">
        <v>16.471544987686599</v>
      </c>
      <c r="F1964">
        <v>25.175023091308201</v>
      </c>
      <c r="G1964">
        <v>34.198786365393701</v>
      </c>
      <c r="H1964">
        <v>26.781181386494499</v>
      </c>
      <c r="I1964">
        <v>13.780793108332301</v>
      </c>
      <c r="J1964">
        <v>22.328029677610498</v>
      </c>
      <c r="K1964">
        <v>34.075494939120198</v>
      </c>
      <c r="L1964">
        <v>24.9509728310023</v>
      </c>
      <c r="M1964">
        <v>14.4805721448057</v>
      </c>
      <c r="N1964">
        <v>22.410196764488202</v>
      </c>
      <c r="O1964">
        <v>33.209649260512002</v>
      </c>
      <c r="P1964">
        <v>24.6510540477503</v>
      </c>
      <c r="Q1964">
        <v>28.540140084226898</v>
      </c>
      <c r="R1964">
        <v>33.654721768447402</v>
      </c>
      <c r="S1964">
        <v>39.208636627078903</v>
      </c>
      <c r="T1964">
        <v>33.8014390378803</v>
      </c>
      <c r="U1964">
        <v>15.023014640862</v>
      </c>
      <c r="V1964">
        <v>22.956608162632602</v>
      </c>
      <c r="W1964">
        <v>34.623513042350403</v>
      </c>
      <c r="X1964">
        <v>25.673610960025599</v>
      </c>
      <c r="Y1964">
        <v>18.553508133371899</v>
      </c>
      <c r="Z1964">
        <v>24.547881992597802</v>
      </c>
      <c r="AA1964">
        <v>33.904970076520797</v>
      </c>
      <c r="AB1964">
        <v>26.401472887488801</v>
      </c>
      <c r="AC1964">
        <v>9.5446075291580907</v>
      </c>
      <c r="AD1964">
        <v>16.754080449783899</v>
      </c>
      <c r="AE1964">
        <v>24.914241221086002</v>
      </c>
      <c r="AF1964">
        <v>19.343174631556501</v>
      </c>
      <c r="AG1964">
        <v>12.8104648372173</v>
      </c>
      <c r="AH1964">
        <v>20.834825973752</v>
      </c>
      <c r="AI1964">
        <v>40.181689004840997</v>
      </c>
      <c r="AJ1964">
        <v>27.691954363378201</v>
      </c>
      <c r="AK1964">
        <v>12.3350189455298</v>
      </c>
      <c r="AL1964">
        <v>19.722821518903999</v>
      </c>
      <c r="AM1964">
        <v>30.8467862929845</v>
      </c>
      <c r="AN1964">
        <v>22.105544310005602</v>
      </c>
      <c r="AO1964">
        <v>14.427869153692299</v>
      </c>
      <c r="AP1964">
        <v>23.041313730054998</v>
      </c>
      <c r="AQ1964">
        <v>35.535586671301502</v>
      </c>
      <c r="AR1964">
        <v>26.110908711305701</v>
      </c>
      <c r="AS1964">
        <v>12.2017773516723</v>
      </c>
      <c r="AT1964">
        <v>18.7566649981501</v>
      </c>
      <c r="AU1964">
        <v>25.568219880757599</v>
      </c>
      <c r="AV1964">
        <v>20.984347244559501</v>
      </c>
      <c r="AW1964">
        <v>15.891440470291</v>
      </c>
      <c r="AX1964">
        <v>25.731844875743001</v>
      </c>
      <c r="AY1964">
        <v>37.007576608325202</v>
      </c>
      <c r="AZ1964">
        <v>26.7693788231093</v>
      </c>
      <c r="BA1964">
        <v>12.128972351543</v>
      </c>
      <c r="BB1964">
        <v>21.342790178666601</v>
      </c>
      <c r="BC1964">
        <v>37.025505639755799</v>
      </c>
      <c r="BD1964">
        <v>26.072145469492</v>
      </c>
      <c r="BE1964">
        <v>16.447186335591802</v>
      </c>
      <c r="BF1964">
        <v>23.917698716164601</v>
      </c>
      <c r="BG1964">
        <v>35.900093956558599</v>
      </c>
      <c r="BH1964">
        <v>26.263130463303401</v>
      </c>
      <c r="BI1964">
        <v>13.750042996755999</v>
      </c>
      <c r="BJ1964">
        <v>20.951226276931902</v>
      </c>
      <c r="BK1964">
        <v>31.156248102247201</v>
      </c>
      <c r="BL1964">
        <v>23.7374667708083</v>
      </c>
    </row>
    <row r="1965" spans="1:64" x14ac:dyDescent="0.25">
      <c r="A1965" s="15" t="str">
        <f t="shared" si="60"/>
        <v>Net Loan Growth (last 4 qtrs)--41090</v>
      </c>
      <c r="B1965" s="15" t="str">
        <f t="shared" si="61"/>
        <v>Net Loan Growth (last 4 qtrs)</v>
      </c>
      <c r="C1965">
        <v>21</v>
      </c>
      <c r="D1965" s="22">
        <v>41090</v>
      </c>
      <c r="E1965">
        <v>-6.1974999999999998</v>
      </c>
      <c r="F1965">
        <v>-0.35499999999999998</v>
      </c>
      <c r="G1965">
        <v>2.8224999999999998</v>
      </c>
      <c r="H1965">
        <v>-0.104583333333333</v>
      </c>
      <c r="I1965">
        <v>-4.7050000000000001</v>
      </c>
      <c r="J1965">
        <v>1.0449999999999999</v>
      </c>
      <c r="K1965">
        <v>7.9775</v>
      </c>
      <c r="L1965">
        <v>3.0223547400611599</v>
      </c>
      <c r="M1965">
        <v>-5.4225000000000003</v>
      </c>
      <c r="N1965">
        <v>0.61</v>
      </c>
      <c r="O1965">
        <v>7.58</v>
      </c>
      <c r="P1965">
        <v>2.3169765133972899</v>
      </c>
      <c r="Q1965">
        <v>-3.94</v>
      </c>
      <c r="R1965">
        <v>-0.13</v>
      </c>
      <c r="S1965">
        <v>1.99</v>
      </c>
      <c r="T1965">
        <v>-0.917619047619048</v>
      </c>
      <c r="U1965">
        <v>-6.21</v>
      </c>
      <c r="V1965">
        <v>-0.47</v>
      </c>
      <c r="W1965">
        <v>5.0999999999999996</v>
      </c>
      <c r="X1965">
        <v>0.82106741573033704</v>
      </c>
      <c r="Y1965">
        <v>-6.17</v>
      </c>
      <c r="Z1965">
        <v>-1.26</v>
      </c>
      <c r="AA1965">
        <v>6.4550000000000001</v>
      </c>
      <c r="AB1965">
        <v>7.52253968253968</v>
      </c>
      <c r="AC1965">
        <v>6.0674999999999999</v>
      </c>
      <c r="AD1965">
        <v>11.97</v>
      </c>
      <c r="AE1965">
        <v>17.774999999999999</v>
      </c>
      <c r="AF1965">
        <v>16.040795454545499</v>
      </c>
      <c r="AG1965">
        <v>-3.4125000000000001</v>
      </c>
      <c r="AH1965">
        <v>3.2250000000000001</v>
      </c>
      <c r="AI1965">
        <v>10.4175</v>
      </c>
      <c r="AJ1965">
        <v>5.2827027027027</v>
      </c>
      <c r="AK1965">
        <v>-5.81</v>
      </c>
      <c r="AL1965">
        <v>1.47</v>
      </c>
      <c r="AM1965">
        <v>5.69</v>
      </c>
      <c r="AN1965">
        <v>0.39491228070175399</v>
      </c>
      <c r="AO1965">
        <v>-1.72</v>
      </c>
      <c r="AP1965">
        <v>3.62</v>
      </c>
      <c r="AQ1965">
        <v>10.84</v>
      </c>
      <c r="AR1965">
        <v>5.2544089456869001</v>
      </c>
      <c r="AS1965">
        <v>-7.18</v>
      </c>
      <c r="AT1965">
        <v>3.07</v>
      </c>
      <c r="AU1965">
        <v>14.2</v>
      </c>
      <c r="AV1965">
        <v>9.4422346368715093</v>
      </c>
      <c r="AW1965">
        <v>-6.4625000000000004</v>
      </c>
      <c r="AX1965">
        <v>-1.575</v>
      </c>
      <c r="AY1965">
        <v>2.9550000000000001</v>
      </c>
      <c r="AZ1965">
        <v>-0.100064102564103</v>
      </c>
      <c r="BA1965">
        <v>-4.5</v>
      </c>
      <c r="BB1965">
        <v>2.0249999999999999</v>
      </c>
      <c r="BC1965">
        <v>7.8724999999999996</v>
      </c>
      <c r="BD1965">
        <v>3.6203750000000001</v>
      </c>
      <c r="BE1965">
        <v>-7.3049999999999997</v>
      </c>
      <c r="BF1965">
        <v>-2.14</v>
      </c>
      <c r="BG1965">
        <v>2.08</v>
      </c>
      <c r="BH1965">
        <v>0.23341772151898699</v>
      </c>
      <c r="BI1965">
        <v>-9.5374999999999996</v>
      </c>
      <c r="BJ1965">
        <v>-2.1800000000000002</v>
      </c>
      <c r="BK1965">
        <v>3.8574999999999999</v>
      </c>
      <c r="BL1965">
        <v>4.0542857142857098</v>
      </c>
    </row>
    <row r="1966" spans="1:64" x14ac:dyDescent="0.25">
      <c r="A1966" s="15" t="str">
        <f t="shared" si="60"/>
        <v>Banks w/ Loan Growth (last 4 qtrs)--41090</v>
      </c>
      <c r="B1966" s="15" t="str">
        <f t="shared" si="61"/>
        <v>Banks w/ Loan Growth (last 4 qtrs)</v>
      </c>
      <c r="C1966">
        <v>22</v>
      </c>
      <c r="D1966" s="22">
        <v>41090</v>
      </c>
      <c r="F1966">
        <v>47.2222222222222</v>
      </c>
      <c r="J1966">
        <v>55.838323353293397</v>
      </c>
      <c r="N1966">
        <v>52.403150618871599</v>
      </c>
      <c r="R1966">
        <v>47.619047619047599</v>
      </c>
      <c r="V1966">
        <v>48.076923076923102</v>
      </c>
      <c r="Z1966">
        <v>46.031746031746003</v>
      </c>
      <c r="AD1966">
        <v>89.772727272727295</v>
      </c>
      <c r="AH1966">
        <v>66.216216216216196</v>
      </c>
      <c r="AI1966"/>
      <c r="AK1966"/>
      <c r="AL1966">
        <v>54.385964912280699</v>
      </c>
      <c r="AP1966">
        <v>69.905956112852706</v>
      </c>
      <c r="AT1966">
        <v>59.116022099447498</v>
      </c>
      <c r="AX1966">
        <v>42.767295597484299</v>
      </c>
      <c r="BB1966">
        <v>56.25</v>
      </c>
      <c r="BF1966">
        <v>36.25</v>
      </c>
      <c r="BJ1966">
        <v>41.836734693877602</v>
      </c>
    </row>
    <row r="1967" spans="1:64" x14ac:dyDescent="0.25">
      <c r="A1967" s="15" t="str">
        <f t="shared" si="60"/>
        <v>Equity / Assets--41182</v>
      </c>
      <c r="B1967" s="15" t="str">
        <f t="shared" si="61"/>
        <v>Equity / Assets</v>
      </c>
      <c r="C1967">
        <v>1</v>
      </c>
      <c r="D1967" s="22">
        <v>41182</v>
      </c>
      <c r="E1967">
        <v>9.7425179919255793</v>
      </c>
      <c r="F1967">
        <v>10.8715876384568</v>
      </c>
      <c r="G1967">
        <v>12.4173111732763</v>
      </c>
      <c r="H1967">
        <v>11.2527368040158</v>
      </c>
      <c r="I1967">
        <v>9.2377898326275307</v>
      </c>
      <c r="J1967">
        <v>10.5212638615986</v>
      </c>
      <c r="K1967">
        <v>12.2197874205734</v>
      </c>
      <c r="L1967">
        <v>10.950256143395301</v>
      </c>
      <c r="M1967">
        <v>9.3447096771727693</v>
      </c>
      <c r="N1967">
        <v>10.6511529033501</v>
      </c>
      <c r="O1967">
        <v>12.446386764413599</v>
      </c>
      <c r="P1967">
        <v>11.159948863285599</v>
      </c>
      <c r="Q1967">
        <v>10.2909748479369</v>
      </c>
      <c r="R1967">
        <v>11.3896333570348</v>
      </c>
      <c r="S1967">
        <v>12.5728615968551</v>
      </c>
      <c r="T1967">
        <v>11.819189670010999</v>
      </c>
      <c r="U1967">
        <v>9.1089696748264508</v>
      </c>
      <c r="V1967">
        <v>10.376034797249901</v>
      </c>
      <c r="W1967">
        <v>12.264495399445</v>
      </c>
      <c r="X1967">
        <v>10.7606197209233</v>
      </c>
      <c r="Y1967">
        <v>9.7905513063665897</v>
      </c>
      <c r="Z1967">
        <v>10.801828647601999</v>
      </c>
      <c r="AA1967">
        <v>11.9936213274037</v>
      </c>
      <c r="AB1967">
        <v>11.085779926833199</v>
      </c>
      <c r="AC1967">
        <v>8.7960480440884403</v>
      </c>
      <c r="AD1967">
        <v>9.7347155416094395</v>
      </c>
      <c r="AE1967">
        <v>10.880780215505199</v>
      </c>
      <c r="AF1967">
        <v>10.0408208886161</v>
      </c>
      <c r="AG1967">
        <v>9.8820707126932508</v>
      </c>
      <c r="AH1967">
        <v>11.5281027924642</v>
      </c>
      <c r="AI1967">
        <v>13.0854981102851</v>
      </c>
      <c r="AJ1967">
        <v>12.257746853794201</v>
      </c>
      <c r="AK1967">
        <v>9.2605152819311698</v>
      </c>
      <c r="AL1967">
        <v>10.912815909141401</v>
      </c>
      <c r="AM1967">
        <v>13.2435154643973</v>
      </c>
      <c r="AN1967">
        <v>12.0428312581807</v>
      </c>
      <c r="AO1967">
        <v>9.3995862451477201</v>
      </c>
      <c r="AP1967">
        <v>10.5126459891425</v>
      </c>
      <c r="AQ1967">
        <v>11.976825635232499</v>
      </c>
      <c r="AR1967">
        <v>10.947248640096999</v>
      </c>
      <c r="AS1967">
        <v>8.6566013858961206</v>
      </c>
      <c r="AT1967">
        <v>9.5136706586702395</v>
      </c>
      <c r="AU1967">
        <v>11.0733025256852</v>
      </c>
      <c r="AV1967">
        <v>9.92625111473739</v>
      </c>
      <c r="AW1967">
        <v>9.3267727105841907</v>
      </c>
      <c r="AX1967">
        <v>10.757297723104299</v>
      </c>
      <c r="AY1967">
        <v>12.591065370573601</v>
      </c>
      <c r="AZ1967">
        <v>11.1703634194879</v>
      </c>
      <c r="BA1967">
        <v>9.18158329888937</v>
      </c>
      <c r="BB1967">
        <v>10.389812623453</v>
      </c>
      <c r="BC1967">
        <v>11.9265026540031</v>
      </c>
      <c r="BD1967">
        <v>10.9472600218553</v>
      </c>
      <c r="BE1967">
        <v>10.224124168377299</v>
      </c>
      <c r="BF1967">
        <v>11.4773135147689</v>
      </c>
      <c r="BG1967">
        <v>13.1083258563751</v>
      </c>
      <c r="BH1967">
        <v>12.2967999902876</v>
      </c>
      <c r="BI1967">
        <v>8.5484268111209794</v>
      </c>
      <c r="BJ1967">
        <v>10.0744122924047</v>
      </c>
      <c r="BK1967">
        <v>12.272899108274601</v>
      </c>
      <c r="BL1967">
        <v>10.3486984479709</v>
      </c>
    </row>
    <row r="1968" spans="1:64" x14ac:dyDescent="0.25">
      <c r="A1968" s="15" t="str">
        <f t="shared" si="60"/>
        <v>Total Risk Based Capital Ratio--41182</v>
      </c>
      <c r="B1968" s="15" t="str">
        <f t="shared" si="61"/>
        <v>Total Risk Based Capital Ratio</v>
      </c>
      <c r="C1968">
        <v>2</v>
      </c>
      <c r="D1968" s="22">
        <v>41182</v>
      </c>
      <c r="E1968">
        <v>14.84</v>
      </c>
      <c r="F1968">
        <v>17.27</v>
      </c>
      <c r="G1968">
        <v>19.579999999999998</v>
      </c>
      <c r="H1968">
        <v>17.931449275362301</v>
      </c>
      <c r="I1968">
        <v>13.16</v>
      </c>
      <c r="J1968">
        <v>15.67</v>
      </c>
      <c r="K1968">
        <v>19.015000000000001</v>
      </c>
      <c r="L1968">
        <v>16.929831029185902</v>
      </c>
      <c r="M1968">
        <v>13.86</v>
      </c>
      <c r="N1968">
        <v>16.239999999999998</v>
      </c>
      <c r="O1968">
        <v>20.11</v>
      </c>
      <c r="P1968">
        <v>17.934401985111698</v>
      </c>
      <c r="Q1968">
        <v>15.59</v>
      </c>
      <c r="R1968">
        <v>18.510000000000002</v>
      </c>
      <c r="S1968">
        <v>21.46</v>
      </c>
      <c r="T1968">
        <v>19.801428571428598</v>
      </c>
      <c r="U1968">
        <v>13.07</v>
      </c>
      <c r="V1968">
        <v>15.4</v>
      </c>
      <c r="W1968">
        <v>19.010000000000002</v>
      </c>
      <c r="X1968">
        <v>16.6676056338028</v>
      </c>
      <c r="Y1968">
        <v>15.1175</v>
      </c>
      <c r="Z1968">
        <v>17.254999999999999</v>
      </c>
      <c r="AA1968">
        <v>18.9375</v>
      </c>
      <c r="AB1968">
        <v>17.793064516129</v>
      </c>
      <c r="AC1968">
        <v>12.185</v>
      </c>
      <c r="AD1968">
        <v>13.465</v>
      </c>
      <c r="AE1968">
        <v>15.755000000000001</v>
      </c>
      <c r="AF1968">
        <v>14.541363636363601</v>
      </c>
      <c r="AG1968">
        <v>13.797499999999999</v>
      </c>
      <c r="AH1968">
        <v>17.285</v>
      </c>
      <c r="AI1968">
        <v>20.817499999999999</v>
      </c>
      <c r="AJ1968">
        <v>19.348378378378399</v>
      </c>
      <c r="AK1968">
        <v>14.41</v>
      </c>
      <c r="AL1968">
        <v>16.29</v>
      </c>
      <c r="AM1968">
        <v>20.947500000000002</v>
      </c>
      <c r="AN1968">
        <v>18.528214285714299</v>
      </c>
      <c r="AO1968">
        <v>13.157500000000001</v>
      </c>
      <c r="AP1968">
        <v>15.4</v>
      </c>
      <c r="AQ1968">
        <v>18.987500000000001</v>
      </c>
      <c r="AR1968">
        <v>17.013870967741902</v>
      </c>
      <c r="AS1968">
        <v>12.0075</v>
      </c>
      <c r="AT1968">
        <v>13.315</v>
      </c>
      <c r="AU1968">
        <v>15.984999999999999</v>
      </c>
      <c r="AV1968">
        <v>14.656516853932599</v>
      </c>
      <c r="AW1968">
        <v>14.6225</v>
      </c>
      <c r="AX1968">
        <v>17.260000000000002</v>
      </c>
      <c r="AY1968">
        <v>21.43</v>
      </c>
      <c r="AZ1968">
        <v>18.3284567901235</v>
      </c>
      <c r="BA1968">
        <v>13.077500000000001</v>
      </c>
      <c r="BB1968">
        <v>15.475</v>
      </c>
      <c r="BC1968">
        <v>18.82</v>
      </c>
      <c r="BD1968">
        <v>16.889871794871802</v>
      </c>
      <c r="BE1968">
        <v>14.865</v>
      </c>
      <c r="BF1968">
        <v>17.100000000000001</v>
      </c>
      <c r="BG1968">
        <v>20.440000000000001</v>
      </c>
      <c r="BH1968">
        <v>18.885189873417701</v>
      </c>
      <c r="BI1968">
        <v>12.06</v>
      </c>
      <c r="BJ1968">
        <v>14.65</v>
      </c>
      <c r="BK1968">
        <v>18.18</v>
      </c>
      <c r="BL1968">
        <v>15.7525773195876</v>
      </c>
    </row>
    <row r="1969" spans="1:64" x14ac:dyDescent="0.25">
      <c r="A1969" s="15" t="str">
        <f t="shared" si="60"/>
        <v>Tier 1 Leverage Ratio--41182</v>
      </c>
      <c r="B1969" s="15" t="str">
        <f t="shared" si="61"/>
        <v>Tier 1 Leverage Ratio</v>
      </c>
      <c r="C1969">
        <v>3</v>
      </c>
      <c r="D1969" s="22">
        <v>41182</v>
      </c>
      <c r="E1969">
        <v>9.07</v>
      </c>
      <c r="F1969">
        <v>10.029999999999999</v>
      </c>
      <c r="G1969">
        <v>11.31</v>
      </c>
      <c r="H1969">
        <v>10.444637681159399</v>
      </c>
      <c r="I1969">
        <v>8.6349999999999998</v>
      </c>
      <c r="J1969">
        <v>9.75</v>
      </c>
      <c r="K1969">
        <v>11.48</v>
      </c>
      <c r="L1969">
        <v>10.2170814132104</v>
      </c>
      <c r="M1969">
        <v>8.73</v>
      </c>
      <c r="N1969">
        <v>9.8699999999999992</v>
      </c>
      <c r="O1969">
        <v>11.55</v>
      </c>
      <c r="P1969">
        <v>10.3990736145575</v>
      </c>
      <c r="Q1969">
        <v>9.91</v>
      </c>
      <c r="R1969">
        <v>10.62</v>
      </c>
      <c r="S1969">
        <v>12.11</v>
      </c>
      <c r="T1969">
        <v>11.2828571428571</v>
      </c>
      <c r="U1969">
        <v>8.44</v>
      </c>
      <c r="V1969">
        <v>9.6</v>
      </c>
      <c r="W1969">
        <v>11.49</v>
      </c>
      <c r="X1969">
        <v>10.016450704225401</v>
      </c>
      <c r="Y1969">
        <v>9.1775000000000002</v>
      </c>
      <c r="Z1969">
        <v>10.295</v>
      </c>
      <c r="AA1969">
        <v>11.62</v>
      </c>
      <c r="AB1969">
        <v>10.6127419354839</v>
      </c>
      <c r="AC1969">
        <v>8.3049999999999997</v>
      </c>
      <c r="AD1969">
        <v>8.9550000000000001</v>
      </c>
      <c r="AE1969">
        <v>9.9875000000000007</v>
      </c>
      <c r="AF1969">
        <v>9.2751136363636402</v>
      </c>
      <c r="AG1969">
        <v>9.4725000000000001</v>
      </c>
      <c r="AH1969">
        <v>10.61</v>
      </c>
      <c r="AI1969">
        <v>12.21</v>
      </c>
      <c r="AJ1969">
        <v>11.6744594594595</v>
      </c>
      <c r="AK1969">
        <v>8.8175000000000008</v>
      </c>
      <c r="AL1969">
        <v>9.9649999999999999</v>
      </c>
      <c r="AM1969">
        <v>12.2</v>
      </c>
      <c r="AN1969">
        <v>11.205714285714301</v>
      </c>
      <c r="AO1969">
        <v>8.6675000000000004</v>
      </c>
      <c r="AP1969">
        <v>9.7349999999999994</v>
      </c>
      <c r="AQ1969">
        <v>11.16</v>
      </c>
      <c r="AR1969">
        <v>10.231806451612901</v>
      </c>
      <c r="AS1969">
        <v>8.1349999999999998</v>
      </c>
      <c r="AT1969">
        <v>9.08</v>
      </c>
      <c r="AU1969">
        <v>10.24</v>
      </c>
      <c r="AV1969">
        <v>9.3339887640449408</v>
      </c>
      <c r="AW1969">
        <v>8.8275000000000006</v>
      </c>
      <c r="AX1969">
        <v>10.08</v>
      </c>
      <c r="AY1969">
        <v>11.7525</v>
      </c>
      <c r="AZ1969">
        <v>10.377592592592601</v>
      </c>
      <c r="BA1969">
        <v>8.81</v>
      </c>
      <c r="BB1969">
        <v>9.81</v>
      </c>
      <c r="BC1969">
        <v>11.922499999999999</v>
      </c>
      <c r="BD1969">
        <v>10.5884615384615</v>
      </c>
      <c r="BE1969">
        <v>9.1950000000000003</v>
      </c>
      <c r="BF1969">
        <v>10.11</v>
      </c>
      <c r="BG1969">
        <v>12.13</v>
      </c>
      <c r="BH1969">
        <v>11.5239240506329</v>
      </c>
      <c r="BI1969">
        <v>8.06</v>
      </c>
      <c r="BJ1969">
        <v>9.51</v>
      </c>
      <c r="BK1969">
        <v>11.64</v>
      </c>
      <c r="BL1969">
        <v>9.6150515463917507</v>
      </c>
    </row>
    <row r="1970" spans="1:64" x14ac:dyDescent="0.25">
      <c r="A1970" s="15" t="str">
        <f t="shared" si="60"/>
        <v>ALLL / Nonaccrual Loans--41182</v>
      </c>
      <c r="B1970" s="15" t="str">
        <f t="shared" si="61"/>
        <v>ALLL / Nonaccrual Loans</v>
      </c>
      <c r="C1970">
        <v>4</v>
      </c>
      <c r="D1970" s="22">
        <v>41182</v>
      </c>
      <c r="E1970">
        <v>81.174805378626999</v>
      </c>
      <c r="F1970">
        <v>112.102285560422</v>
      </c>
      <c r="G1970">
        <v>244.425034867503</v>
      </c>
      <c r="H1970">
        <v>241.17816872359799</v>
      </c>
      <c r="I1970">
        <v>69.573245366772795</v>
      </c>
      <c r="J1970">
        <v>123.258831657651</v>
      </c>
      <c r="K1970">
        <v>284.203824741007</v>
      </c>
      <c r="L1970">
        <v>564.28004616825001</v>
      </c>
      <c r="M1970">
        <v>63.280983461755099</v>
      </c>
      <c r="N1970">
        <v>114.63414634146299</v>
      </c>
      <c r="O1970">
        <v>266.94239280365599</v>
      </c>
      <c r="P1970">
        <v>385.04993809740301</v>
      </c>
      <c r="Q1970">
        <v>75.565047161416601</v>
      </c>
      <c r="R1970">
        <v>106.02006688963201</v>
      </c>
      <c r="S1970">
        <v>147.841365461847</v>
      </c>
      <c r="T1970">
        <v>118.768391585667</v>
      </c>
      <c r="U1970">
        <v>73.577050483193403</v>
      </c>
      <c r="V1970">
        <v>121.52215588826699</v>
      </c>
      <c r="W1970">
        <v>277.79702970297001</v>
      </c>
      <c r="X1970">
        <v>391.42832733217602</v>
      </c>
      <c r="Y1970">
        <v>61.402050429481797</v>
      </c>
      <c r="Z1970">
        <v>105.43806646525699</v>
      </c>
      <c r="AA1970">
        <v>167.67441860465101</v>
      </c>
      <c r="AB1970">
        <v>195.40797943195301</v>
      </c>
      <c r="AC1970">
        <v>100.559910414334</v>
      </c>
      <c r="AD1970">
        <v>200.961538461538</v>
      </c>
      <c r="AE1970">
        <v>604.444444444444</v>
      </c>
      <c r="AF1970">
        <v>2169.4693504810998</v>
      </c>
      <c r="AG1970">
        <v>74.802859459061096</v>
      </c>
      <c r="AH1970">
        <v>222.74914089347101</v>
      </c>
      <c r="AI1970">
        <v>901.40845070422495</v>
      </c>
      <c r="AJ1970">
        <v>1757.39248278276</v>
      </c>
      <c r="AK1970">
        <v>54.269432705852203</v>
      </c>
      <c r="AL1970">
        <v>89.752066115702505</v>
      </c>
      <c r="AM1970">
        <v>187.49592819508999</v>
      </c>
      <c r="AN1970">
        <v>442.40117150313802</v>
      </c>
      <c r="AO1970">
        <v>89.161880980304801</v>
      </c>
      <c r="AP1970">
        <v>180.14187261077899</v>
      </c>
      <c r="AQ1970">
        <v>507.5</v>
      </c>
      <c r="AR1970">
        <v>918.92498109040105</v>
      </c>
      <c r="AS1970">
        <v>71.952296819788003</v>
      </c>
      <c r="AT1970">
        <v>139.738399252569</v>
      </c>
      <c r="AU1970">
        <v>301.67561412070899</v>
      </c>
      <c r="AV1970">
        <v>935.60352730918305</v>
      </c>
      <c r="AW1970">
        <v>62.683204044604999</v>
      </c>
      <c r="AX1970">
        <v>97.009345794392502</v>
      </c>
      <c r="AY1970">
        <v>184.71594015607101</v>
      </c>
      <c r="AZ1970">
        <v>192.24726762885101</v>
      </c>
      <c r="BA1970">
        <v>73.708849734590402</v>
      </c>
      <c r="BB1970">
        <v>135.50574067072299</v>
      </c>
      <c r="BC1970">
        <v>212.929282596836</v>
      </c>
      <c r="BD1970">
        <v>555.01306616218301</v>
      </c>
      <c r="BE1970">
        <v>62.908692050668201</v>
      </c>
      <c r="BF1970">
        <v>87.405990370203796</v>
      </c>
      <c r="BG1970">
        <v>167.49601612763499</v>
      </c>
      <c r="BH1970">
        <v>1235.96640926599</v>
      </c>
      <c r="BI1970">
        <v>68.459657701711507</v>
      </c>
      <c r="BJ1970">
        <v>98.775710088148898</v>
      </c>
      <c r="BK1970">
        <v>178.068264342774</v>
      </c>
      <c r="BL1970">
        <v>359.77343844974001</v>
      </c>
    </row>
    <row r="1971" spans="1:64" x14ac:dyDescent="0.25">
      <c r="A1971" s="15" t="str">
        <f t="shared" si="60"/>
        <v>[NCL + OREO] / [Total Loans + OREO]--41182</v>
      </c>
      <c r="B1971" s="15" t="str">
        <f t="shared" si="61"/>
        <v>[NCL + OREO] / [Total Loans + OREO]</v>
      </c>
      <c r="C1971">
        <v>5</v>
      </c>
      <c r="D1971" s="22">
        <v>41182</v>
      </c>
      <c r="E1971">
        <v>0.98167539267015702</v>
      </c>
      <c r="F1971">
        <v>2.58643053561855</v>
      </c>
      <c r="G1971">
        <v>4.2891732964372196</v>
      </c>
      <c r="H1971">
        <v>3.2966783849538999</v>
      </c>
      <c r="I1971">
        <v>0.793188694205615</v>
      </c>
      <c r="J1971">
        <v>2.2343071539985702</v>
      </c>
      <c r="K1971">
        <v>4.7303976004683799</v>
      </c>
      <c r="L1971">
        <v>3.3061734111727099</v>
      </c>
      <c r="M1971">
        <v>0.87698189122560599</v>
      </c>
      <c r="N1971">
        <v>2.2275713874604302</v>
      </c>
      <c r="O1971">
        <v>4.7415095617904797</v>
      </c>
      <c r="P1971">
        <v>3.52164512286067</v>
      </c>
      <c r="Q1971">
        <v>2.0740325008290998</v>
      </c>
      <c r="R1971">
        <v>4.2891732964372196</v>
      </c>
      <c r="S1971">
        <v>5.3725796766481997</v>
      </c>
      <c r="T1971">
        <v>4.0274787379698997</v>
      </c>
      <c r="U1971">
        <v>1.23721647122534</v>
      </c>
      <c r="V1971">
        <v>2.5997150997151</v>
      </c>
      <c r="W1971">
        <v>5.6882211837202696</v>
      </c>
      <c r="X1971">
        <v>3.8897153159434099</v>
      </c>
      <c r="Y1971">
        <v>1.3852459652893101</v>
      </c>
      <c r="Z1971">
        <v>3.2684389091927102</v>
      </c>
      <c r="AA1971">
        <v>4.9586002841849304</v>
      </c>
      <c r="AB1971">
        <v>4.7770398995125101</v>
      </c>
      <c r="AC1971">
        <v>0.116140980906086</v>
      </c>
      <c r="AD1971">
        <v>0.79633942384066703</v>
      </c>
      <c r="AE1971">
        <v>1.99276995465184</v>
      </c>
      <c r="AF1971">
        <v>1.4842752935518699</v>
      </c>
      <c r="AG1971">
        <v>0.11372038128131701</v>
      </c>
      <c r="AH1971">
        <v>0.56025947317374203</v>
      </c>
      <c r="AI1971">
        <v>1.5496810537244801</v>
      </c>
      <c r="AJ1971">
        <v>1.4514261319177599</v>
      </c>
      <c r="AK1971">
        <v>1.55446071781179</v>
      </c>
      <c r="AL1971">
        <v>2.6590870718047199</v>
      </c>
      <c r="AM1971">
        <v>5.1833292624882397</v>
      </c>
      <c r="AN1971">
        <v>3.7825542417362499</v>
      </c>
      <c r="AO1971">
        <v>0.25679632003264002</v>
      </c>
      <c r="AP1971">
        <v>1.20859961039422</v>
      </c>
      <c r="AQ1971">
        <v>2.4981083152455201</v>
      </c>
      <c r="AR1971">
        <v>1.81451749801836</v>
      </c>
      <c r="AS1971">
        <v>0.70465709423051803</v>
      </c>
      <c r="AT1971">
        <v>2.38649464250159</v>
      </c>
      <c r="AU1971">
        <v>6.2558562630404797</v>
      </c>
      <c r="AV1971">
        <v>4.3737440817754996</v>
      </c>
      <c r="AW1971">
        <v>1.5927765686508599</v>
      </c>
      <c r="AX1971">
        <v>3.1167852740592501</v>
      </c>
      <c r="AY1971">
        <v>5.6388179845298296</v>
      </c>
      <c r="AZ1971">
        <v>3.98738492623096</v>
      </c>
      <c r="BA1971">
        <v>1.1140735722933599</v>
      </c>
      <c r="BB1971">
        <v>2.6113361019608199</v>
      </c>
      <c r="BC1971">
        <v>5.1829659644660202</v>
      </c>
      <c r="BD1971">
        <v>3.9064534411480101</v>
      </c>
      <c r="BE1971">
        <v>1.8910437189796301</v>
      </c>
      <c r="BF1971">
        <v>3.66756763849162</v>
      </c>
      <c r="BG1971">
        <v>5.5166203957040203</v>
      </c>
      <c r="BH1971">
        <v>4.3417209481710204</v>
      </c>
      <c r="BI1971">
        <v>2.56610242125562</v>
      </c>
      <c r="BJ1971">
        <v>4.9401823809922201</v>
      </c>
      <c r="BK1971">
        <v>8.88431684279435</v>
      </c>
      <c r="BL1971">
        <v>6.0616283910959901</v>
      </c>
    </row>
    <row r="1972" spans="1:64" x14ac:dyDescent="0.25">
      <c r="A1972" s="15" t="str">
        <f t="shared" si="60"/>
        <v>[Noncurrent + Delinquent Loans] / [Capital + ALLL]--41182</v>
      </c>
      <c r="B1972" s="15" t="str">
        <f t="shared" si="61"/>
        <v>[Noncurrent + Delinquent Loans] / [Capital + ALLL]</v>
      </c>
      <c r="C1972">
        <v>6</v>
      </c>
      <c r="D1972" s="22">
        <v>41182</v>
      </c>
      <c r="E1972">
        <v>3.9671915691094499</v>
      </c>
      <c r="F1972">
        <v>11.1457963816956</v>
      </c>
      <c r="G1972">
        <v>20.007636502481901</v>
      </c>
      <c r="H1972">
        <v>13.9966121298056</v>
      </c>
      <c r="I1972">
        <v>4.5910932127401001</v>
      </c>
      <c r="J1972">
        <v>10.554421234490301</v>
      </c>
      <c r="K1972">
        <v>19.742873772458999</v>
      </c>
      <c r="L1972">
        <v>14.102606506834301</v>
      </c>
      <c r="M1972">
        <v>5.2823504626562503</v>
      </c>
      <c r="N1972">
        <v>12.105535437144299</v>
      </c>
      <c r="O1972">
        <v>22.873266574621201</v>
      </c>
      <c r="P1972">
        <v>17.574284628842701</v>
      </c>
      <c r="Q1972">
        <v>11.6283506629782</v>
      </c>
      <c r="R1972">
        <v>19.3156320119671</v>
      </c>
      <c r="S1972">
        <v>24.353866584942299</v>
      </c>
      <c r="T1972">
        <v>20.998921198700302</v>
      </c>
      <c r="U1972">
        <v>5.6027351935590604</v>
      </c>
      <c r="V1972">
        <v>11.5433789954338</v>
      </c>
      <c r="W1972">
        <v>21.849719408206401</v>
      </c>
      <c r="X1972">
        <v>15.238236149527401</v>
      </c>
      <c r="Y1972">
        <v>8.2182084060838001</v>
      </c>
      <c r="Z1972">
        <v>13.405316254221599</v>
      </c>
      <c r="AA1972">
        <v>21.348268251447699</v>
      </c>
      <c r="AB1972">
        <v>18.966433963040298</v>
      </c>
      <c r="AC1972">
        <v>1.3939172668917501</v>
      </c>
      <c r="AD1972">
        <v>5.7734190059241604</v>
      </c>
      <c r="AE1972">
        <v>12.550234971510701</v>
      </c>
      <c r="AF1972">
        <v>8.6384724766999703</v>
      </c>
      <c r="AG1972">
        <v>1.2786038556762001</v>
      </c>
      <c r="AH1972">
        <v>3.8443129733807901</v>
      </c>
      <c r="AI1972">
        <v>8.9931999916049303</v>
      </c>
      <c r="AJ1972">
        <v>7.1291968327189696</v>
      </c>
      <c r="AK1972">
        <v>9.0853277217123001</v>
      </c>
      <c r="AL1972">
        <v>14.245285622245399</v>
      </c>
      <c r="AM1972">
        <v>24.535455053042998</v>
      </c>
      <c r="AN1972">
        <v>19.838914401712</v>
      </c>
      <c r="AO1972">
        <v>1.91917345524462</v>
      </c>
      <c r="AP1972">
        <v>6.6980143988730099</v>
      </c>
      <c r="AQ1972">
        <v>13.8261553674332</v>
      </c>
      <c r="AR1972">
        <v>9.3942709094665808</v>
      </c>
      <c r="AS1972">
        <v>4.9174504176196496</v>
      </c>
      <c r="AT1972">
        <v>11.5715501896138</v>
      </c>
      <c r="AU1972">
        <v>23.315912401622199</v>
      </c>
      <c r="AV1972">
        <v>18.3689829204848</v>
      </c>
      <c r="AW1972">
        <v>8.5662484993023096</v>
      </c>
      <c r="AX1972">
        <v>15.626210466121099</v>
      </c>
      <c r="AY1972">
        <v>24.391028079410201</v>
      </c>
      <c r="AZ1972">
        <v>18.4037870811351</v>
      </c>
      <c r="BA1972">
        <v>5.72943001305772</v>
      </c>
      <c r="BB1972">
        <v>14.219370407389199</v>
      </c>
      <c r="BC1972">
        <v>22.4865026359385</v>
      </c>
      <c r="BD1972">
        <v>17.567641848559798</v>
      </c>
      <c r="BE1972">
        <v>6.5190969538117498</v>
      </c>
      <c r="BF1972">
        <v>12.0654001608372</v>
      </c>
      <c r="BG1972">
        <v>21.160207600064599</v>
      </c>
      <c r="BH1972">
        <v>14.9150674748765</v>
      </c>
      <c r="BI1972">
        <v>8.0999323819353002</v>
      </c>
      <c r="BJ1972">
        <v>16.4499843631327</v>
      </c>
      <c r="BK1972">
        <v>25.494118588461198</v>
      </c>
      <c r="BL1972">
        <v>20.9478969319706</v>
      </c>
    </row>
    <row r="1973" spans="1:64" x14ac:dyDescent="0.25">
      <c r="A1973" s="15" t="str">
        <f t="shared" si="60"/>
        <v xml:space="preserve">  Ag [NCL+DQ] / [Capital + ALLL]--41182</v>
      </c>
      <c r="B1973" s="15" t="str">
        <f t="shared" si="61"/>
        <v xml:space="preserve">  Ag [NCL+DQ] / [Capital + ALLL]</v>
      </c>
      <c r="C1973">
        <v>7</v>
      </c>
      <c r="D1973" s="22">
        <v>41182</v>
      </c>
      <c r="E1973">
        <v>0</v>
      </c>
      <c r="F1973">
        <v>0</v>
      </c>
      <c r="G1973">
        <v>1.6271160238076801</v>
      </c>
      <c r="H1973">
        <v>1.6018089700949201</v>
      </c>
      <c r="I1973">
        <v>0</v>
      </c>
      <c r="J1973">
        <v>0</v>
      </c>
      <c r="K1973">
        <v>0.66757857213688199</v>
      </c>
      <c r="L1973">
        <v>0.88911296707047305</v>
      </c>
      <c r="M1973">
        <v>0</v>
      </c>
      <c r="N1973">
        <v>0</v>
      </c>
      <c r="O1973">
        <v>0.44127047070033898</v>
      </c>
      <c r="P1973">
        <v>0.68997557956487798</v>
      </c>
      <c r="Q1973">
        <v>0</v>
      </c>
      <c r="R1973">
        <v>0</v>
      </c>
      <c r="S1973">
        <v>0</v>
      </c>
      <c r="T1973">
        <v>2.75544571454006E-3</v>
      </c>
      <c r="U1973">
        <v>0</v>
      </c>
      <c r="V1973">
        <v>0</v>
      </c>
      <c r="W1973">
        <v>0.56124938994631501</v>
      </c>
      <c r="X1973">
        <v>0.79112479749110398</v>
      </c>
      <c r="Y1973">
        <v>0</v>
      </c>
      <c r="Z1973">
        <v>9.7264147396731102E-2</v>
      </c>
      <c r="AA1973">
        <v>1.79498059193712</v>
      </c>
      <c r="AB1973">
        <v>1.9043432060659</v>
      </c>
      <c r="AC1973">
        <v>0</v>
      </c>
      <c r="AD1973">
        <v>0</v>
      </c>
      <c r="AE1973">
        <v>0.79022138008202003</v>
      </c>
      <c r="AF1973">
        <v>0.99683013125176601</v>
      </c>
      <c r="AG1973">
        <v>0</v>
      </c>
      <c r="AH1973">
        <v>0</v>
      </c>
      <c r="AI1973">
        <v>0.484836916851977</v>
      </c>
      <c r="AJ1973">
        <v>0.845924233394309</v>
      </c>
      <c r="AK1973">
        <v>0</v>
      </c>
      <c r="AL1973">
        <v>3.47164397074083E-2</v>
      </c>
      <c r="AM1973">
        <v>1.3726363186331001</v>
      </c>
      <c r="AN1973">
        <v>1.4810015844392299</v>
      </c>
      <c r="AO1973">
        <v>0</v>
      </c>
      <c r="AP1973">
        <v>3.9430450441337403E-2</v>
      </c>
      <c r="AQ1973">
        <v>1.77410324085385</v>
      </c>
      <c r="AR1973">
        <v>1.4081595094927699</v>
      </c>
      <c r="AS1973">
        <v>0</v>
      </c>
      <c r="AT1973">
        <v>0</v>
      </c>
      <c r="AU1973">
        <v>0.33546996110681998</v>
      </c>
      <c r="AV1973">
        <v>0.66822555348536805</v>
      </c>
      <c r="AW1973">
        <v>0</v>
      </c>
      <c r="AX1973">
        <v>0</v>
      </c>
      <c r="AY1973">
        <v>0.22501878078950599</v>
      </c>
      <c r="AZ1973">
        <v>0.48433805076173903</v>
      </c>
      <c r="BA1973">
        <v>0</v>
      </c>
      <c r="BB1973">
        <v>0</v>
      </c>
      <c r="BC1973">
        <v>7.1416715898752994E-2</v>
      </c>
      <c r="BD1973">
        <v>0.39640592408366399</v>
      </c>
      <c r="BE1973">
        <v>0</v>
      </c>
      <c r="BF1973">
        <v>0</v>
      </c>
      <c r="BG1973">
        <v>0.37421323572665</v>
      </c>
      <c r="BH1973">
        <v>0.64296189348466704</v>
      </c>
      <c r="BI1973">
        <v>0</v>
      </c>
      <c r="BJ1973">
        <v>0</v>
      </c>
      <c r="BK1973">
        <v>0</v>
      </c>
      <c r="BL1973">
        <v>1.0554872051922799</v>
      </c>
    </row>
    <row r="1974" spans="1:64" x14ac:dyDescent="0.25">
      <c r="A1974" s="15" t="str">
        <f t="shared" si="60"/>
        <v xml:space="preserve">  CLD [NCL+DQ] / [Capital + ALLL]--41182</v>
      </c>
      <c r="B1974" s="15" t="str">
        <f t="shared" si="61"/>
        <v xml:space="preserve">  CLD [NCL+DQ] / [Capital + ALLL]</v>
      </c>
      <c r="C1974">
        <v>8</v>
      </c>
      <c r="D1974" s="22">
        <v>41182</v>
      </c>
      <c r="E1974">
        <v>0</v>
      </c>
      <c r="F1974">
        <v>0</v>
      </c>
      <c r="G1974">
        <v>3.1207045766939898</v>
      </c>
      <c r="H1974">
        <v>1.6961703174665499</v>
      </c>
      <c r="I1974">
        <v>0</v>
      </c>
      <c r="J1974">
        <v>0</v>
      </c>
      <c r="K1974">
        <v>1.8925834050789301</v>
      </c>
      <c r="L1974">
        <v>1.6708588864907199</v>
      </c>
      <c r="M1974">
        <v>0</v>
      </c>
      <c r="N1974">
        <v>2.37941466399266E-2</v>
      </c>
      <c r="O1974">
        <v>2.5671236022240498</v>
      </c>
      <c r="P1974">
        <v>2.4109278215333898</v>
      </c>
      <c r="Q1974">
        <v>0</v>
      </c>
      <c r="R1974">
        <v>0</v>
      </c>
      <c r="S1974">
        <v>0.56001018200330899</v>
      </c>
      <c r="T1974">
        <v>1.0383716010372099</v>
      </c>
      <c r="U1974">
        <v>0</v>
      </c>
      <c r="V1974">
        <v>0</v>
      </c>
      <c r="W1974">
        <v>1.7392666875587599</v>
      </c>
      <c r="X1974">
        <v>1.91481890894115</v>
      </c>
      <c r="Y1974">
        <v>0</v>
      </c>
      <c r="Z1974">
        <v>0.45628559551256997</v>
      </c>
      <c r="AA1974">
        <v>4.9868945297978504</v>
      </c>
      <c r="AB1974">
        <v>3.2497043885730199</v>
      </c>
      <c r="AC1974">
        <v>0</v>
      </c>
      <c r="AD1974">
        <v>0</v>
      </c>
      <c r="AE1974">
        <v>1.4374190656341601</v>
      </c>
      <c r="AF1974">
        <v>1.5495799473943399</v>
      </c>
      <c r="AG1974">
        <v>0</v>
      </c>
      <c r="AH1974">
        <v>0</v>
      </c>
      <c r="AI1974">
        <v>0</v>
      </c>
      <c r="AJ1974">
        <v>0.683692561500435</v>
      </c>
      <c r="AK1974">
        <v>0</v>
      </c>
      <c r="AL1974">
        <v>0.41066046933065398</v>
      </c>
      <c r="AM1974">
        <v>2.8056844074329499</v>
      </c>
      <c r="AN1974">
        <v>1.59443929940285</v>
      </c>
      <c r="AO1974">
        <v>0</v>
      </c>
      <c r="AP1974">
        <v>0</v>
      </c>
      <c r="AQ1974">
        <v>0</v>
      </c>
      <c r="AR1974">
        <v>0.84980169421124396</v>
      </c>
      <c r="AS1974">
        <v>0</v>
      </c>
      <c r="AT1974">
        <v>9.4956671196638406E-2</v>
      </c>
      <c r="AU1974">
        <v>3.1363523169483201</v>
      </c>
      <c r="AV1974">
        <v>3.44296048650429</v>
      </c>
      <c r="AW1974">
        <v>0</v>
      </c>
      <c r="AX1974">
        <v>0</v>
      </c>
      <c r="AY1974">
        <v>1.9207117808376299</v>
      </c>
      <c r="AZ1974">
        <v>1.84777674724633</v>
      </c>
      <c r="BA1974">
        <v>0</v>
      </c>
      <c r="BB1974">
        <v>0</v>
      </c>
      <c r="BC1974">
        <v>2.5914585913834198</v>
      </c>
      <c r="BD1974">
        <v>1.7717202785225701</v>
      </c>
      <c r="BE1974">
        <v>0</v>
      </c>
      <c r="BF1974">
        <v>0.226105798671628</v>
      </c>
      <c r="BG1974">
        <v>4.1616861959999198</v>
      </c>
      <c r="BH1974">
        <v>2.2688623784730999</v>
      </c>
      <c r="BI1974">
        <v>0</v>
      </c>
      <c r="BJ1974">
        <v>0.67806750760333101</v>
      </c>
      <c r="BK1974">
        <v>5.0384375649283202</v>
      </c>
      <c r="BL1974">
        <v>4.08059686616539</v>
      </c>
    </row>
    <row r="1975" spans="1:64" x14ac:dyDescent="0.25">
      <c r="A1975" s="15" t="str">
        <f t="shared" si="60"/>
        <v xml:space="preserve">  CRE [NCL+DQ] / [Capital + ALLL]--41182</v>
      </c>
      <c r="B1975" s="15" t="str">
        <f t="shared" si="61"/>
        <v xml:space="preserve">  CRE [NCL+DQ] / [Capital + ALLL]</v>
      </c>
      <c r="C1975">
        <v>9</v>
      </c>
      <c r="D1975" s="22">
        <v>41182</v>
      </c>
      <c r="E1975">
        <v>0</v>
      </c>
      <c r="F1975">
        <v>3.5767846430713899</v>
      </c>
      <c r="G1975">
        <v>7.8638216255094697</v>
      </c>
      <c r="H1975">
        <v>5.8467135959058503</v>
      </c>
      <c r="I1975">
        <v>0</v>
      </c>
      <c r="J1975">
        <v>3.1838006230529601</v>
      </c>
      <c r="K1975">
        <v>8.3561340711074301</v>
      </c>
      <c r="L1975">
        <v>5.9728810924258102</v>
      </c>
      <c r="M1975">
        <v>0.33585648169075699</v>
      </c>
      <c r="N1975">
        <v>3.7112736660929402</v>
      </c>
      <c r="O1975">
        <v>10.375854168644</v>
      </c>
      <c r="P1975">
        <v>8.1579283114936203</v>
      </c>
      <c r="Q1975">
        <v>2.6178010471204201</v>
      </c>
      <c r="R1975">
        <v>5.2023588335083604</v>
      </c>
      <c r="S1975">
        <v>10.208871157005399</v>
      </c>
      <c r="T1975">
        <v>8.2007269060606909</v>
      </c>
      <c r="U1975">
        <v>0.45075501464953799</v>
      </c>
      <c r="V1975">
        <v>4.0453527435610299</v>
      </c>
      <c r="W1975">
        <v>9.1973721793773198</v>
      </c>
      <c r="X1975">
        <v>6.7106097261935602</v>
      </c>
      <c r="Y1975">
        <v>0.19239318601225</v>
      </c>
      <c r="Z1975">
        <v>5.7659876303581097</v>
      </c>
      <c r="AA1975">
        <v>9.3823878285910194</v>
      </c>
      <c r="AB1975">
        <v>8.2982473943886195</v>
      </c>
      <c r="AC1975">
        <v>0</v>
      </c>
      <c r="AD1975">
        <v>0.63487216224820697</v>
      </c>
      <c r="AE1975">
        <v>3.49773274922231</v>
      </c>
      <c r="AF1975">
        <v>3.3247629334662201</v>
      </c>
      <c r="AG1975">
        <v>0</v>
      </c>
      <c r="AH1975">
        <v>0</v>
      </c>
      <c r="AI1975">
        <v>1.8985799147483899</v>
      </c>
      <c r="AJ1975">
        <v>2.8061548754965799</v>
      </c>
      <c r="AK1975">
        <v>1.4527865957441799</v>
      </c>
      <c r="AL1975">
        <v>6.52545132217743</v>
      </c>
      <c r="AM1975">
        <v>12.144657817815199</v>
      </c>
      <c r="AN1975">
        <v>8.3681519674156206</v>
      </c>
      <c r="AO1975">
        <v>0</v>
      </c>
      <c r="AP1975">
        <v>0.51330739122639102</v>
      </c>
      <c r="AQ1975">
        <v>4.90425942881794</v>
      </c>
      <c r="AR1975">
        <v>3.0194688591042702</v>
      </c>
      <c r="AS1975">
        <v>0.15939405249276101</v>
      </c>
      <c r="AT1975">
        <v>3.88170294838894</v>
      </c>
      <c r="AU1975">
        <v>12.487110753210301</v>
      </c>
      <c r="AV1975">
        <v>9.3999926411357109</v>
      </c>
      <c r="AW1975">
        <v>0.61411906434764696</v>
      </c>
      <c r="AX1975">
        <v>4.75899980685345</v>
      </c>
      <c r="AY1975">
        <v>10.671372546778199</v>
      </c>
      <c r="AZ1975">
        <v>6.8709242008426097</v>
      </c>
      <c r="BA1975">
        <v>0</v>
      </c>
      <c r="BB1975">
        <v>3.5219802441766599</v>
      </c>
      <c r="BC1975">
        <v>7.73840454239732</v>
      </c>
      <c r="BD1975">
        <v>5.8979388890400903</v>
      </c>
      <c r="BE1975">
        <v>1.9283418028039201</v>
      </c>
      <c r="BF1975">
        <v>6.9239390894334099</v>
      </c>
      <c r="BG1975">
        <v>14.263233396302001</v>
      </c>
      <c r="BH1975">
        <v>8.5184711506353601</v>
      </c>
      <c r="BI1975">
        <v>2.6594400292060998</v>
      </c>
      <c r="BJ1975">
        <v>7.10340346032004</v>
      </c>
      <c r="BK1975">
        <v>14.6923582220276</v>
      </c>
      <c r="BL1975">
        <v>10.3605743243094</v>
      </c>
    </row>
    <row r="1976" spans="1:64" x14ac:dyDescent="0.25">
      <c r="A1976" s="15" t="str">
        <f t="shared" si="60"/>
        <v xml:space="preserve">  Res RE [NCL+DQ] / [Capital + ALLL]--41182</v>
      </c>
      <c r="B1976" s="15" t="str">
        <f t="shared" si="61"/>
        <v xml:space="preserve">  Res RE [NCL+DQ] / [Capital + ALLL]</v>
      </c>
      <c r="C1976">
        <v>10</v>
      </c>
      <c r="D1976" s="22">
        <v>41182</v>
      </c>
      <c r="E1976">
        <v>0</v>
      </c>
      <c r="F1976">
        <v>0.74702886247877798</v>
      </c>
      <c r="G1976">
        <v>3.9697740014625502</v>
      </c>
      <c r="H1976">
        <v>2.7745812508871901</v>
      </c>
      <c r="I1976">
        <v>8.0489765948470696E-2</v>
      </c>
      <c r="J1976">
        <v>1.3508679759895399</v>
      </c>
      <c r="K1976">
        <v>4.65237121591995</v>
      </c>
      <c r="L1976">
        <v>3.0715680261001301</v>
      </c>
      <c r="M1976">
        <v>0.60814210349102504</v>
      </c>
      <c r="N1976">
        <v>2.7142990392687198</v>
      </c>
      <c r="O1976">
        <v>6.5696743489124501</v>
      </c>
      <c r="P1976">
        <v>4.7462165590325203</v>
      </c>
      <c r="Q1976">
        <v>3.67904002109844</v>
      </c>
      <c r="R1976">
        <v>6.7461002705347397</v>
      </c>
      <c r="S1976">
        <v>8.8550441404407305</v>
      </c>
      <c r="T1976">
        <v>6.72914972942724</v>
      </c>
      <c r="U1976">
        <v>0.27216174183514802</v>
      </c>
      <c r="V1976">
        <v>2.06580669283978</v>
      </c>
      <c r="W1976">
        <v>5.0182958703606904</v>
      </c>
      <c r="X1976">
        <v>3.4947144428729602</v>
      </c>
      <c r="Y1976">
        <v>0.10066183621022</v>
      </c>
      <c r="Z1976">
        <v>1.5864545642493</v>
      </c>
      <c r="AA1976">
        <v>5.97576070256431</v>
      </c>
      <c r="AB1976">
        <v>3.8044338516127798</v>
      </c>
      <c r="AC1976">
        <v>0</v>
      </c>
      <c r="AD1976">
        <v>0.31395284356730502</v>
      </c>
      <c r="AE1976">
        <v>0.99315871561535796</v>
      </c>
      <c r="AF1976">
        <v>0.89298821838556297</v>
      </c>
      <c r="AG1976">
        <v>0</v>
      </c>
      <c r="AH1976">
        <v>4.65819274443919E-2</v>
      </c>
      <c r="AI1976">
        <v>0.76089987159902095</v>
      </c>
      <c r="AJ1976">
        <v>0.71516774688804496</v>
      </c>
      <c r="AK1976">
        <v>1.75165902541361</v>
      </c>
      <c r="AL1976">
        <v>4.1019777395597101</v>
      </c>
      <c r="AM1976">
        <v>8.4484604433593304</v>
      </c>
      <c r="AN1976">
        <v>6.0534757359828104</v>
      </c>
      <c r="AO1976">
        <v>0</v>
      </c>
      <c r="AP1976">
        <v>0.443515517436396</v>
      </c>
      <c r="AQ1976">
        <v>1.89570571123059</v>
      </c>
      <c r="AR1976">
        <v>1.52171446341628</v>
      </c>
      <c r="AS1976">
        <v>4.3227693794236202E-2</v>
      </c>
      <c r="AT1976">
        <v>1.3390213307193399</v>
      </c>
      <c r="AU1976">
        <v>4.8179318451227102</v>
      </c>
      <c r="AV1976">
        <v>3.3811535938243802</v>
      </c>
      <c r="AW1976">
        <v>2.1325468836206798</v>
      </c>
      <c r="AX1976">
        <v>5.84892510211768</v>
      </c>
      <c r="AY1976">
        <v>9.3346680798414408</v>
      </c>
      <c r="AZ1976">
        <v>6.6625568250843203</v>
      </c>
      <c r="BA1976">
        <v>0.103692855168994</v>
      </c>
      <c r="BB1976">
        <v>1.2872571525720999</v>
      </c>
      <c r="BC1976">
        <v>3.68855819334496</v>
      </c>
      <c r="BD1976">
        <v>3.3966786103635398</v>
      </c>
      <c r="BE1976">
        <v>0.54808194643239005</v>
      </c>
      <c r="BF1976">
        <v>1.7877601834155299</v>
      </c>
      <c r="BG1976">
        <v>4.0707041528382204</v>
      </c>
      <c r="BH1976">
        <v>2.7277622047627599</v>
      </c>
      <c r="BI1976">
        <v>0.234599009470849</v>
      </c>
      <c r="BJ1976">
        <v>2.2008069625529401</v>
      </c>
      <c r="BK1976">
        <v>5.5965218873875804</v>
      </c>
      <c r="BL1976">
        <v>3.7114350921780099</v>
      </c>
    </row>
    <row r="1977" spans="1:64" x14ac:dyDescent="0.25">
      <c r="A1977" s="15" t="str">
        <f t="shared" si="60"/>
        <v xml:space="preserve">  C&amp;I [NCL+DQ] / [Capital + ALLL]--41182</v>
      </c>
      <c r="B1977" s="15" t="str">
        <f t="shared" si="61"/>
        <v xml:space="preserve">  C&amp;I [NCL+DQ] / [Capital + ALLL]</v>
      </c>
      <c r="C1977">
        <v>11</v>
      </c>
      <c r="D1977" s="22">
        <v>41182</v>
      </c>
      <c r="E1977">
        <v>0.36832867772476702</v>
      </c>
      <c r="F1977">
        <v>1.5306527083829</v>
      </c>
      <c r="G1977">
        <v>3.07788944723618</v>
      </c>
      <c r="H1977">
        <v>2.4227643133179502</v>
      </c>
      <c r="I1977">
        <v>0.13413331321609001</v>
      </c>
      <c r="J1977">
        <v>1.12985103287226</v>
      </c>
      <c r="K1977">
        <v>3.3473049260396501</v>
      </c>
      <c r="L1977">
        <v>2.5442305595272598</v>
      </c>
      <c r="M1977">
        <v>8.4437664023411796E-2</v>
      </c>
      <c r="N1977">
        <v>0.76588538659893002</v>
      </c>
      <c r="O1977">
        <v>2.4691632889206101</v>
      </c>
      <c r="P1977">
        <v>1.95663646383856</v>
      </c>
      <c r="Q1977">
        <v>0.55207776274812004</v>
      </c>
      <c r="R1977">
        <v>1.73219253582489</v>
      </c>
      <c r="S1977">
        <v>5.4318313328090904</v>
      </c>
      <c r="T1977">
        <v>5.02984623026388</v>
      </c>
      <c r="U1977">
        <v>0.15016894005756501</v>
      </c>
      <c r="V1977">
        <v>1.14384205578189</v>
      </c>
      <c r="W1977">
        <v>3.5043453882814699</v>
      </c>
      <c r="X1977">
        <v>2.6281131477161699</v>
      </c>
      <c r="Y1977">
        <v>0.40601979449486503</v>
      </c>
      <c r="Z1977">
        <v>1.8036671579157899</v>
      </c>
      <c r="AA1977">
        <v>3.8477845671159598</v>
      </c>
      <c r="AB1977">
        <v>4.0637480664016099</v>
      </c>
      <c r="AC1977">
        <v>2.3219627040476001E-2</v>
      </c>
      <c r="AD1977">
        <v>0.89336189792680898</v>
      </c>
      <c r="AE1977">
        <v>3.1762313748964699</v>
      </c>
      <c r="AF1977">
        <v>2.6531756744250501</v>
      </c>
      <c r="AG1977">
        <v>0</v>
      </c>
      <c r="AH1977">
        <v>0.44437031429552099</v>
      </c>
      <c r="AI1977">
        <v>2.1117273273282402</v>
      </c>
      <c r="AJ1977">
        <v>1.6737691018646299</v>
      </c>
      <c r="AK1977">
        <v>0.29987064480140901</v>
      </c>
      <c r="AL1977">
        <v>0.97498462264581698</v>
      </c>
      <c r="AM1977">
        <v>3.0831859764635001</v>
      </c>
      <c r="AN1977">
        <v>3.0606731473787501</v>
      </c>
      <c r="AO1977">
        <v>0</v>
      </c>
      <c r="AP1977">
        <v>0.85481985314441</v>
      </c>
      <c r="AQ1977">
        <v>2.5435665331339199</v>
      </c>
      <c r="AR1977">
        <v>1.9646206073313599</v>
      </c>
      <c r="AS1977">
        <v>0.32866387309607398</v>
      </c>
      <c r="AT1977">
        <v>1.2338746944027801</v>
      </c>
      <c r="AU1977">
        <v>3.8771323488794298</v>
      </c>
      <c r="AV1977">
        <v>3.55289627615696</v>
      </c>
      <c r="AW1977">
        <v>0.20929801904939199</v>
      </c>
      <c r="AX1977">
        <v>1.2609527510117</v>
      </c>
      <c r="AY1977">
        <v>3.51050798039073</v>
      </c>
      <c r="AZ1977">
        <v>2.8162210708444899</v>
      </c>
      <c r="BA1977">
        <v>0.50669121365619496</v>
      </c>
      <c r="BB1977">
        <v>2.9403608622436401</v>
      </c>
      <c r="BC1977">
        <v>7.2987778025616699</v>
      </c>
      <c r="BD1977">
        <v>6.40771707130137</v>
      </c>
      <c r="BE1977">
        <v>0.13899538939384501</v>
      </c>
      <c r="BF1977">
        <v>0.87423671126831004</v>
      </c>
      <c r="BG1977">
        <v>2.1492182586694</v>
      </c>
      <c r="BH1977">
        <v>1.89159874511505</v>
      </c>
      <c r="BI1977">
        <v>0.15319521447330001</v>
      </c>
      <c r="BJ1977">
        <v>1.41307814992026</v>
      </c>
      <c r="BK1977">
        <v>5.3665896373254904</v>
      </c>
      <c r="BL1977">
        <v>4.5684986637747604</v>
      </c>
    </row>
    <row r="1978" spans="1:64" x14ac:dyDescent="0.25">
      <c r="A1978" s="15" t="str">
        <f t="shared" si="60"/>
        <v xml:space="preserve">  Ind [NCL+DQ] / [Capital + ALLL]--41182</v>
      </c>
      <c r="B1978" s="15" t="str">
        <f t="shared" si="61"/>
        <v xml:space="preserve">  Ind [NCL+DQ] / [Capital + ALLL]</v>
      </c>
      <c r="C1978">
        <v>12</v>
      </c>
      <c r="D1978" s="22">
        <v>41182</v>
      </c>
      <c r="E1978">
        <v>8.7501478065507898E-2</v>
      </c>
      <c r="F1978">
        <v>0.31279324366593703</v>
      </c>
      <c r="G1978">
        <v>0.77778026504298003</v>
      </c>
      <c r="H1978">
        <v>0.57711590961186598</v>
      </c>
      <c r="I1978">
        <v>5.11155287979898E-2</v>
      </c>
      <c r="J1978">
        <v>0.23955338915968799</v>
      </c>
      <c r="K1978">
        <v>0.69055200526953298</v>
      </c>
      <c r="L1978">
        <v>0.53073403033145095</v>
      </c>
      <c r="M1978">
        <v>1.9776888804259599E-2</v>
      </c>
      <c r="N1978">
        <v>0.21579628830384101</v>
      </c>
      <c r="O1978">
        <v>0.78361999586514597</v>
      </c>
      <c r="P1978">
        <v>0.66373905683449996</v>
      </c>
      <c r="Q1978">
        <v>0.20021984924623101</v>
      </c>
      <c r="R1978">
        <v>0.38240917782026801</v>
      </c>
      <c r="S1978">
        <v>0.950198800458252</v>
      </c>
      <c r="T1978">
        <v>0.72229001966366502</v>
      </c>
      <c r="U1978">
        <v>3.26792841150867E-2</v>
      </c>
      <c r="V1978">
        <v>0.23336667142925199</v>
      </c>
      <c r="W1978">
        <v>0.712705824526911</v>
      </c>
      <c r="X1978">
        <v>0.52502792330622305</v>
      </c>
      <c r="Y1978">
        <v>0.123188585084141</v>
      </c>
      <c r="Z1978">
        <v>0.33062448121536098</v>
      </c>
      <c r="AA1978">
        <v>0.77722103158952105</v>
      </c>
      <c r="AB1978">
        <v>0.72522024342517</v>
      </c>
      <c r="AC1978">
        <v>5.8645856942514098E-2</v>
      </c>
      <c r="AD1978">
        <v>0.21400311714154599</v>
      </c>
      <c r="AE1978">
        <v>0.58003659517080397</v>
      </c>
      <c r="AF1978">
        <v>0.48448158230850902</v>
      </c>
      <c r="AG1978">
        <v>5.7742845735987099E-2</v>
      </c>
      <c r="AH1978">
        <v>0.22341474572129599</v>
      </c>
      <c r="AI1978">
        <v>0.76408909454298601</v>
      </c>
      <c r="AJ1978">
        <v>0.62942849549271296</v>
      </c>
      <c r="AK1978">
        <v>6.0729873438914901E-2</v>
      </c>
      <c r="AL1978">
        <v>0.12731753234054199</v>
      </c>
      <c r="AM1978">
        <v>0.42687689773360099</v>
      </c>
      <c r="AN1978">
        <v>0.45204496689027501</v>
      </c>
      <c r="AO1978">
        <v>6.9528553247108604E-2</v>
      </c>
      <c r="AP1978">
        <v>0.276820957692062</v>
      </c>
      <c r="AQ1978">
        <v>0.721749554199691</v>
      </c>
      <c r="AR1978">
        <v>0.54542615544254802</v>
      </c>
      <c r="AS1978">
        <v>1.7672828021406801E-2</v>
      </c>
      <c r="AT1978">
        <v>0.118133831082125</v>
      </c>
      <c r="AU1978">
        <v>0.53491639371000999</v>
      </c>
      <c r="AV1978">
        <v>0.41367292356441199</v>
      </c>
      <c r="AW1978">
        <v>0.104454981565788</v>
      </c>
      <c r="AX1978">
        <v>0.32447283014027101</v>
      </c>
      <c r="AY1978">
        <v>0.88473150087251196</v>
      </c>
      <c r="AZ1978">
        <v>0.60487673726080204</v>
      </c>
      <c r="BA1978">
        <v>2.1030622957428899E-2</v>
      </c>
      <c r="BB1978">
        <v>0.21658488459403599</v>
      </c>
      <c r="BC1978">
        <v>0.94824763139746504</v>
      </c>
      <c r="BD1978">
        <v>0.83180471740780204</v>
      </c>
      <c r="BE1978">
        <v>4.15358973598558E-2</v>
      </c>
      <c r="BF1978">
        <v>0.13146362839614401</v>
      </c>
      <c r="BG1978">
        <v>0.44166792818020201</v>
      </c>
      <c r="BH1978">
        <v>0.52077137161403297</v>
      </c>
      <c r="BI1978">
        <v>0</v>
      </c>
      <c r="BJ1978">
        <v>8.8971137762909699E-2</v>
      </c>
      <c r="BK1978">
        <v>0.39751605421186997</v>
      </c>
      <c r="BL1978">
        <v>0.319320528047767</v>
      </c>
    </row>
    <row r="1979" spans="1:64" x14ac:dyDescent="0.25">
      <c r="A1979" s="15" t="str">
        <f t="shared" si="60"/>
        <v xml:space="preserve">  OREO / [Capital + ALLL]--41182</v>
      </c>
      <c r="B1979" s="15" t="str">
        <f t="shared" si="61"/>
        <v xml:space="preserve">  OREO / [Capital + ALLL]</v>
      </c>
      <c r="C1979">
        <v>13</v>
      </c>
      <c r="D1979" s="22">
        <v>41182</v>
      </c>
      <c r="E1979">
        <v>1.46215626272859E-2</v>
      </c>
      <c r="F1979">
        <v>2.4287444688898199</v>
      </c>
      <c r="G1979">
        <v>5.8111243139252</v>
      </c>
      <c r="H1979">
        <v>5.7870856392718899</v>
      </c>
      <c r="I1979">
        <v>0.18821508822584801</v>
      </c>
      <c r="J1979">
        <v>3.4078177517739299</v>
      </c>
      <c r="K1979">
        <v>9.5705367260267806</v>
      </c>
      <c r="L1979">
        <v>8.2067152450466008</v>
      </c>
      <c r="M1979">
        <v>0.16451360234901799</v>
      </c>
      <c r="N1979">
        <v>2.3981740444273001</v>
      </c>
      <c r="O1979">
        <v>8.3178877774833992</v>
      </c>
      <c r="P1979">
        <v>7.1854896112810103</v>
      </c>
      <c r="Q1979">
        <v>2.3369770071617002</v>
      </c>
      <c r="R1979">
        <v>4.3400679214873596</v>
      </c>
      <c r="S1979">
        <v>6.5788129533149498</v>
      </c>
      <c r="T1979">
        <v>4.8677186319569898</v>
      </c>
      <c r="U1979">
        <v>1.4700339238597799</v>
      </c>
      <c r="V1979">
        <v>5.1223581757508301</v>
      </c>
      <c r="W1979">
        <v>16.173570019723901</v>
      </c>
      <c r="X1979">
        <v>11.577557711291901</v>
      </c>
      <c r="Y1979">
        <v>0</v>
      </c>
      <c r="Z1979">
        <v>3.5418915665030202</v>
      </c>
      <c r="AA1979">
        <v>9.24483339516682</v>
      </c>
      <c r="AB1979">
        <v>10.862431788874799</v>
      </c>
      <c r="AC1979">
        <v>0</v>
      </c>
      <c r="AD1979">
        <v>5.52266871001304E-2</v>
      </c>
      <c r="AE1979">
        <v>2.07951653208946</v>
      </c>
      <c r="AF1979">
        <v>2.3343458705314202</v>
      </c>
      <c r="AG1979">
        <v>0</v>
      </c>
      <c r="AH1979">
        <v>0.22404016626348899</v>
      </c>
      <c r="AI1979">
        <v>3.4323211459759002</v>
      </c>
      <c r="AJ1979">
        <v>2.6825164587618899</v>
      </c>
      <c r="AK1979">
        <v>1.21428257676678</v>
      </c>
      <c r="AL1979">
        <v>3.3262957985483199</v>
      </c>
      <c r="AM1979">
        <v>5.7742567964045701</v>
      </c>
      <c r="AN1979">
        <v>6.35875430263824</v>
      </c>
      <c r="AO1979">
        <v>0</v>
      </c>
      <c r="AP1979">
        <v>0.92053258204770505</v>
      </c>
      <c r="AQ1979">
        <v>4.2301977762254603</v>
      </c>
      <c r="AR1979">
        <v>3.3302541154208898</v>
      </c>
      <c r="AS1979">
        <v>0.28550115564592199</v>
      </c>
      <c r="AT1979">
        <v>4.5312504425010403</v>
      </c>
      <c r="AU1979">
        <v>19.155970238300601</v>
      </c>
      <c r="AV1979">
        <v>16.595245578524299</v>
      </c>
      <c r="AW1979">
        <v>1.53135052646728</v>
      </c>
      <c r="AX1979">
        <v>4.8367935995256701</v>
      </c>
      <c r="AY1979">
        <v>11.7232274709406</v>
      </c>
      <c r="AZ1979">
        <v>9.3022650193922001</v>
      </c>
      <c r="BA1979">
        <v>1.0556013521912599</v>
      </c>
      <c r="BB1979">
        <v>4.0958544446296097</v>
      </c>
      <c r="BC1979">
        <v>12.2910127071947</v>
      </c>
      <c r="BD1979">
        <v>9.7709578646569906</v>
      </c>
      <c r="BE1979">
        <v>1.0075196908913799</v>
      </c>
      <c r="BF1979">
        <v>5.5023524308452103</v>
      </c>
      <c r="BG1979">
        <v>11.2048071415193</v>
      </c>
      <c r="BH1979">
        <v>8.2272527236246908</v>
      </c>
      <c r="BI1979">
        <v>3.8428693424423601</v>
      </c>
      <c r="BJ1979">
        <v>12.1707008846116</v>
      </c>
      <c r="BK1979">
        <v>30.243237984043599</v>
      </c>
      <c r="BL1979">
        <v>22.629244973245601</v>
      </c>
    </row>
    <row r="1980" spans="1:64" x14ac:dyDescent="0.25">
      <c r="A1980" s="15" t="str">
        <f t="shared" si="60"/>
        <v>ROAA--41182</v>
      </c>
      <c r="B1980" s="15" t="str">
        <f t="shared" si="61"/>
        <v>ROAA</v>
      </c>
      <c r="C1980">
        <v>14</v>
      </c>
      <c r="D1980" s="22">
        <v>41182</v>
      </c>
      <c r="E1980">
        <v>0.71</v>
      </c>
      <c r="F1980">
        <v>0.98</v>
      </c>
      <c r="G1980">
        <v>1.23</v>
      </c>
      <c r="H1980">
        <v>0.86956521739130399</v>
      </c>
      <c r="I1980">
        <v>0.61</v>
      </c>
      <c r="J1980">
        <v>1</v>
      </c>
      <c r="K1980">
        <v>1.4750000000000001</v>
      </c>
      <c r="L1980">
        <v>1.00814132104455</v>
      </c>
      <c r="M1980">
        <v>0.49</v>
      </c>
      <c r="N1980">
        <v>0.89</v>
      </c>
      <c r="O1980">
        <v>1.29</v>
      </c>
      <c r="P1980">
        <v>0.85681058726220005</v>
      </c>
      <c r="Q1980">
        <v>0.73</v>
      </c>
      <c r="R1980">
        <v>0.9</v>
      </c>
      <c r="S1980">
        <v>1.1499999999999999</v>
      </c>
      <c r="T1980">
        <v>0.877142857142857</v>
      </c>
      <c r="U1980">
        <v>0.42</v>
      </c>
      <c r="V1980">
        <v>0.98</v>
      </c>
      <c r="W1980">
        <v>1.48</v>
      </c>
      <c r="X1980">
        <v>0.93152112676056298</v>
      </c>
      <c r="Y1980">
        <v>0.61</v>
      </c>
      <c r="Z1980">
        <v>0.84499999999999997</v>
      </c>
      <c r="AA1980">
        <v>1.22</v>
      </c>
      <c r="AB1980">
        <v>0.70967741935483897</v>
      </c>
      <c r="AC1980">
        <v>0.8075</v>
      </c>
      <c r="AD1980">
        <v>1.2350000000000001</v>
      </c>
      <c r="AE1980">
        <v>1.7250000000000001</v>
      </c>
      <c r="AF1980">
        <v>1.2995454545454499</v>
      </c>
      <c r="AG1980">
        <v>0.76500000000000001</v>
      </c>
      <c r="AH1980">
        <v>1.02</v>
      </c>
      <c r="AI1980">
        <v>1.58</v>
      </c>
      <c r="AJ1980">
        <v>1.29540540540541</v>
      </c>
      <c r="AK1980">
        <v>0.71250000000000002</v>
      </c>
      <c r="AL1980">
        <v>0.98499999999999999</v>
      </c>
      <c r="AM1980">
        <v>1.2124999999999999</v>
      </c>
      <c r="AN1980">
        <v>1.0476785714285699</v>
      </c>
      <c r="AO1980">
        <v>0.75749999999999995</v>
      </c>
      <c r="AP1980">
        <v>1.1000000000000001</v>
      </c>
      <c r="AQ1980">
        <v>1.5825</v>
      </c>
      <c r="AR1980">
        <v>1.1593548387096799</v>
      </c>
      <c r="AS1980">
        <v>0.35</v>
      </c>
      <c r="AT1980">
        <v>0.93500000000000005</v>
      </c>
      <c r="AU1980">
        <v>1.395</v>
      </c>
      <c r="AV1980">
        <v>0.80870786516853899</v>
      </c>
      <c r="AW1980">
        <v>0.50749999999999995</v>
      </c>
      <c r="AX1980">
        <v>0.875</v>
      </c>
      <c r="AY1980">
        <v>1.335</v>
      </c>
      <c r="AZ1980">
        <v>0.91283950617283904</v>
      </c>
      <c r="BA1980">
        <v>0.52249999999999996</v>
      </c>
      <c r="BB1980">
        <v>1.07</v>
      </c>
      <c r="BC1980">
        <v>1.5475000000000001</v>
      </c>
      <c r="BD1980">
        <v>0.94499999999999995</v>
      </c>
      <c r="BE1980">
        <v>0.625</v>
      </c>
      <c r="BF1980">
        <v>0.96</v>
      </c>
      <c r="BG1980">
        <v>1.27</v>
      </c>
      <c r="BH1980">
        <v>1.1391139240506301</v>
      </c>
      <c r="BI1980">
        <v>0.13</v>
      </c>
      <c r="BJ1980">
        <v>0.68</v>
      </c>
      <c r="BK1980">
        <v>1.18</v>
      </c>
      <c r="BL1980">
        <v>0.52649484536082503</v>
      </c>
    </row>
    <row r="1981" spans="1:64" x14ac:dyDescent="0.25">
      <c r="A1981" s="15" t="str">
        <f t="shared" si="60"/>
        <v>NIM--41182</v>
      </c>
      <c r="B1981" s="15" t="str">
        <f t="shared" si="61"/>
        <v>NIM</v>
      </c>
      <c r="C1981">
        <v>15</v>
      </c>
      <c r="D1981" s="22">
        <v>41182</v>
      </c>
      <c r="E1981">
        <v>3.69</v>
      </c>
      <c r="F1981">
        <v>3.99</v>
      </c>
      <c r="G1981">
        <v>4.3600000000000003</v>
      </c>
      <c r="H1981">
        <v>3.9876811594202901</v>
      </c>
      <c r="I1981">
        <v>3.64</v>
      </c>
      <c r="J1981">
        <v>4.05</v>
      </c>
      <c r="K1981">
        <v>4.42</v>
      </c>
      <c r="L1981">
        <v>4.0285253456221204</v>
      </c>
      <c r="M1981">
        <v>3.45</v>
      </c>
      <c r="N1981">
        <v>3.87</v>
      </c>
      <c r="O1981">
        <v>4.3</v>
      </c>
      <c r="P1981">
        <v>3.8790057899090198</v>
      </c>
      <c r="Q1981">
        <v>3.63</v>
      </c>
      <c r="R1981">
        <v>4.12</v>
      </c>
      <c r="S1981">
        <v>4.4400000000000004</v>
      </c>
      <c r="T1981">
        <v>4.1333333333333302</v>
      </c>
      <c r="U1981">
        <v>3.64</v>
      </c>
      <c r="V1981">
        <v>4.01</v>
      </c>
      <c r="W1981">
        <v>4.3600000000000003</v>
      </c>
      <c r="X1981">
        <v>3.9980000000000002</v>
      </c>
      <c r="Y1981">
        <v>3.8</v>
      </c>
      <c r="Z1981">
        <v>4.2</v>
      </c>
      <c r="AA1981">
        <v>4.5250000000000004</v>
      </c>
      <c r="AB1981">
        <v>4.2003225806451603</v>
      </c>
      <c r="AC1981">
        <v>3.5</v>
      </c>
      <c r="AD1981">
        <v>4.085</v>
      </c>
      <c r="AE1981">
        <v>4.3724999999999996</v>
      </c>
      <c r="AF1981">
        <v>3.99659090909091</v>
      </c>
      <c r="AG1981">
        <v>3.4275000000000002</v>
      </c>
      <c r="AH1981">
        <v>3.99</v>
      </c>
      <c r="AI1981">
        <v>4.5125000000000002</v>
      </c>
      <c r="AJ1981">
        <v>4.1940540540540496</v>
      </c>
      <c r="AK1981">
        <v>3.7250000000000001</v>
      </c>
      <c r="AL1981">
        <v>4.125</v>
      </c>
      <c r="AM1981">
        <v>4.4524999999999997</v>
      </c>
      <c r="AN1981">
        <v>4.08946428571429</v>
      </c>
      <c r="AO1981">
        <v>3.5975000000000001</v>
      </c>
      <c r="AP1981">
        <v>3.97</v>
      </c>
      <c r="AQ1981">
        <v>4.3624999999999998</v>
      </c>
      <c r="AR1981">
        <v>3.96148387096774</v>
      </c>
      <c r="AS1981">
        <v>3.7374999999999998</v>
      </c>
      <c r="AT1981">
        <v>4.1100000000000003</v>
      </c>
      <c r="AU1981">
        <v>4.47</v>
      </c>
      <c r="AV1981">
        <v>4.1084269662921296</v>
      </c>
      <c r="AW1981">
        <v>3.6349999999999998</v>
      </c>
      <c r="AX1981">
        <v>4.07</v>
      </c>
      <c r="AY1981">
        <v>4.46</v>
      </c>
      <c r="AZ1981">
        <v>4.0533950617283896</v>
      </c>
      <c r="BA1981">
        <v>3.6124999999999998</v>
      </c>
      <c r="BB1981">
        <v>4.1500000000000004</v>
      </c>
      <c r="BC1981">
        <v>4.5449999999999999</v>
      </c>
      <c r="BD1981">
        <v>4.1415384615384596</v>
      </c>
      <c r="BE1981">
        <v>3.5950000000000002</v>
      </c>
      <c r="BF1981">
        <v>3.97</v>
      </c>
      <c r="BG1981">
        <v>4.3650000000000002</v>
      </c>
      <c r="BH1981">
        <v>4.1721518987341799</v>
      </c>
      <c r="BI1981">
        <v>3.61</v>
      </c>
      <c r="BJ1981">
        <v>4.01</v>
      </c>
      <c r="BK1981">
        <v>4.3099999999999996</v>
      </c>
      <c r="BL1981">
        <v>4.0230927835051498</v>
      </c>
    </row>
    <row r="1982" spans="1:64" x14ac:dyDescent="0.25">
      <c r="A1982" s="15" t="str">
        <f t="shared" si="60"/>
        <v>Provisions / Avg Assets--41182</v>
      </c>
      <c r="B1982" s="15" t="str">
        <f t="shared" si="61"/>
        <v>Provisions / Avg Assets</v>
      </c>
      <c r="C1982">
        <v>16</v>
      </c>
      <c r="D1982" s="22">
        <v>41182</v>
      </c>
      <c r="E1982">
        <v>0</v>
      </c>
      <c r="F1982">
        <v>0.1</v>
      </c>
      <c r="G1982">
        <v>0.31</v>
      </c>
      <c r="H1982">
        <v>0.202898550724638</v>
      </c>
      <c r="I1982">
        <v>0</v>
      </c>
      <c r="J1982">
        <v>0.11</v>
      </c>
      <c r="K1982">
        <v>0.28000000000000003</v>
      </c>
      <c r="L1982">
        <v>0.19445468509984601</v>
      </c>
      <c r="M1982">
        <v>0.03</v>
      </c>
      <c r="N1982">
        <v>0.15</v>
      </c>
      <c r="O1982">
        <v>0.36</v>
      </c>
      <c r="P1982">
        <v>0.26536311000827101</v>
      </c>
      <c r="Q1982">
        <v>0.12</v>
      </c>
      <c r="R1982">
        <v>0.22</v>
      </c>
      <c r="S1982">
        <v>0.39</v>
      </c>
      <c r="T1982">
        <v>0.24952380952381001</v>
      </c>
      <c r="U1982">
        <v>0</v>
      </c>
      <c r="V1982">
        <v>0.11</v>
      </c>
      <c r="W1982">
        <v>0.28999999999999998</v>
      </c>
      <c r="X1982">
        <v>0.20157746478873201</v>
      </c>
      <c r="Y1982">
        <v>5.0000000000000001E-3</v>
      </c>
      <c r="Z1982">
        <v>0.17499999999999999</v>
      </c>
      <c r="AA1982">
        <v>0.35749999999999998</v>
      </c>
      <c r="AB1982">
        <v>0.27241935483870999</v>
      </c>
      <c r="AC1982">
        <v>0</v>
      </c>
      <c r="AD1982">
        <v>5.5E-2</v>
      </c>
      <c r="AE1982">
        <v>0.1825</v>
      </c>
      <c r="AF1982">
        <v>0.11704545454545499</v>
      </c>
      <c r="AG1982">
        <v>0</v>
      </c>
      <c r="AH1982">
        <v>0.04</v>
      </c>
      <c r="AI1982">
        <v>0.2</v>
      </c>
      <c r="AJ1982">
        <v>0.18027027027027001</v>
      </c>
      <c r="AK1982">
        <v>6.7500000000000004E-2</v>
      </c>
      <c r="AL1982">
        <v>0.16</v>
      </c>
      <c r="AM1982">
        <v>0.29499999999999998</v>
      </c>
      <c r="AN1982">
        <v>0.23910714285714299</v>
      </c>
      <c r="AO1982">
        <v>0</v>
      </c>
      <c r="AP1982">
        <v>0.05</v>
      </c>
      <c r="AQ1982">
        <v>0.15</v>
      </c>
      <c r="AR1982">
        <v>0.105709677419355</v>
      </c>
      <c r="AS1982">
        <v>0.03</v>
      </c>
      <c r="AT1982">
        <v>0.16</v>
      </c>
      <c r="AU1982">
        <v>0.30499999999999999</v>
      </c>
      <c r="AV1982">
        <v>0.259438202247191</v>
      </c>
      <c r="AW1982">
        <v>1.7500000000000002E-2</v>
      </c>
      <c r="AX1982">
        <v>0.13500000000000001</v>
      </c>
      <c r="AY1982">
        <v>0.30249999999999999</v>
      </c>
      <c r="AZ1982">
        <v>0.21209876543209899</v>
      </c>
      <c r="BA1982">
        <v>0.04</v>
      </c>
      <c r="BB1982">
        <v>0.18</v>
      </c>
      <c r="BC1982">
        <v>0.41</v>
      </c>
      <c r="BD1982">
        <v>0.30307692307692302</v>
      </c>
      <c r="BE1982">
        <v>0.04</v>
      </c>
      <c r="BF1982">
        <v>0.21</v>
      </c>
      <c r="BG1982">
        <v>0.35</v>
      </c>
      <c r="BH1982">
        <v>0.29683544303797499</v>
      </c>
      <c r="BI1982">
        <v>0.14000000000000001</v>
      </c>
      <c r="BJ1982">
        <v>0.23</v>
      </c>
      <c r="BK1982">
        <v>0.4</v>
      </c>
      <c r="BL1982">
        <v>0.36546391752577301</v>
      </c>
    </row>
    <row r="1983" spans="1:64" x14ac:dyDescent="0.25">
      <c r="A1983" s="15" t="str">
        <f t="shared" si="60"/>
        <v>Negative Earners (last 4 qtrs)--41182</v>
      </c>
      <c r="B1983" s="15" t="str">
        <f t="shared" si="61"/>
        <v>Negative Earners (last 4 qtrs)</v>
      </c>
      <c r="C1983">
        <v>17</v>
      </c>
      <c r="D1983" s="22">
        <v>41182</v>
      </c>
      <c r="F1983">
        <v>7.2463768115942004</v>
      </c>
      <c r="H1983">
        <v>5</v>
      </c>
      <c r="J1983">
        <v>11.1613876319759</v>
      </c>
      <c r="L1983">
        <v>74</v>
      </c>
      <c r="N1983">
        <v>13.134425166207199</v>
      </c>
      <c r="P1983">
        <v>810</v>
      </c>
      <c r="R1983">
        <v>4.7619047619047601</v>
      </c>
      <c r="T1983">
        <v>1</v>
      </c>
      <c r="V1983">
        <v>14.9584487534626</v>
      </c>
      <c r="X1983">
        <v>54</v>
      </c>
      <c r="Z1983">
        <v>14.5161290322581</v>
      </c>
      <c r="AB1983">
        <v>9</v>
      </c>
      <c r="AD1983">
        <v>3.4090909090909101</v>
      </c>
      <c r="AF1983">
        <v>3</v>
      </c>
      <c r="AH1983">
        <v>5.4054054054054097</v>
      </c>
      <c r="AI1983"/>
      <c r="AJ1983">
        <v>4</v>
      </c>
      <c r="AK1983"/>
      <c r="AL1983">
        <v>5.3571428571428603</v>
      </c>
      <c r="AN1983">
        <v>3</v>
      </c>
      <c r="AP1983">
        <v>6.3291139240506302</v>
      </c>
      <c r="AR1983">
        <v>20</v>
      </c>
      <c r="AT1983">
        <v>21.1111111111111</v>
      </c>
      <c r="AV1983">
        <v>38</v>
      </c>
      <c r="AX1983">
        <v>10.975609756097599</v>
      </c>
      <c r="AZ1983">
        <v>18</v>
      </c>
      <c r="BB1983">
        <v>15.384615384615399</v>
      </c>
      <c r="BD1983">
        <v>12</v>
      </c>
      <c r="BF1983">
        <v>7.59493670886076</v>
      </c>
      <c r="BH1983">
        <v>6</v>
      </c>
      <c r="BJ1983">
        <v>28.865979381443299</v>
      </c>
      <c r="BL1983">
        <v>28</v>
      </c>
    </row>
    <row r="1984" spans="1:64" x14ac:dyDescent="0.25">
      <c r="A1984" s="15" t="str">
        <f t="shared" si="60"/>
        <v>Noncore Funding / Liab--41182</v>
      </c>
      <c r="B1984" s="15" t="str">
        <f t="shared" si="61"/>
        <v>Noncore Funding / Liab</v>
      </c>
      <c r="C1984">
        <v>18</v>
      </c>
      <c r="D1984" s="22">
        <v>41182</v>
      </c>
      <c r="E1984">
        <v>11.7859243792544</v>
      </c>
      <c r="F1984">
        <v>16.0889124106907</v>
      </c>
      <c r="G1984">
        <v>21.296119744494199</v>
      </c>
      <c r="H1984">
        <v>16.966926240076901</v>
      </c>
      <c r="I1984">
        <v>10.798196108150799</v>
      </c>
      <c r="J1984">
        <v>16.054054745132099</v>
      </c>
      <c r="K1984">
        <v>22.723585795273099</v>
      </c>
      <c r="L1984">
        <v>18.204964856407901</v>
      </c>
      <c r="M1984">
        <v>14.1718058161155</v>
      </c>
      <c r="N1984">
        <v>20.905281227910699</v>
      </c>
      <c r="O1984">
        <v>29.9916892878692</v>
      </c>
      <c r="P1984">
        <v>23.4601442073882</v>
      </c>
      <c r="Q1984">
        <v>15.4871573494496</v>
      </c>
      <c r="R1984">
        <v>19.438336082096399</v>
      </c>
      <c r="S1984">
        <v>27.422450104318401</v>
      </c>
      <c r="T1984">
        <v>21.0163012406367</v>
      </c>
      <c r="U1984">
        <v>9.9277159770517294</v>
      </c>
      <c r="V1984">
        <v>14.700395753064001</v>
      </c>
      <c r="W1984">
        <v>21.671007814065302</v>
      </c>
      <c r="X1984">
        <v>17.161081869641801</v>
      </c>
      <c r="Y1984">
        <v>13.128825855117499</v>
      </c>
      <c r="Z1984">
        <v>17.967527036265</v>
      </c>
      <c r="AA1984">
        <v>25.506665212526698</v>
      </c>
      <c r="AB1984">
        <v>19.784429682490199</v>
      </c>
      <c r="AC1984">
        <v>11.5683402468054</v>
      </c>
      <c r="AD1984">
        <v>15.7665049316027</v>
      </c>
      <c r="AE1984">
        <v>21.694094630782601</v>
      </c>
      <c r="AF1984">
        <v>18.594548038825501</v>
      </c>
      <c r="AG1984">
        <v>14.1454471984769</v>
      </c>
      <c r="AH1984">
        <v>17.299541610958698</v>
      </c>
      <c r="AI1984">
        <v>24.995455266412701</v>
      </c>
      <c r="AJ1984">
        <v>20.858806380587399</v>
      </c>
      <c r="AK1984">
        <v>11.6016747641655</v>
      </c>
      <c r="AL1984">
        <v>18.682934004143299</v>
      </c>
      <c r="AM1984">
        <v>26.777170234754202</v>
      </c>
      <c r="AN1984">
        <v>20.6581041314173</v>
      </c>
      <c r="AO1984">
        <v>10.3770083228983</v>
      </c>
      <c r="AP1984">
        <v>15.536572934431</v>
      </c>
      <c r="AQ1984">
        <v>21.8314820563773</v>
      </c>
      <c r="AR1984">
        <v>17.2886944699186</v>
      </c>
      <c r="AS1984">
        <v>10.6933392319861</v>
      </c>
      <c r="AT1984">
        <v>17.167844622937601</v>
      </c>
      <c r="AU1984">
        <v>25.5408204882003</v>
      </c>
      <c r="AV1984">
        <v>19.9420427096818</v>
      </c>
      <c r="AW1984">
        <v>10.8175580033432</v>
      </c>
      <c r="AX1984">
        <v>14.9158816691985</v>
      </c>
      <c r="AY1984">
        <v>21.556829132788099</v>
      </c>
      <c r="AZ1984">
        <v>17.501010648099399</v>
      </c>
      <c r="BA1984">
        <v>10.958779174393401</v>
      </c>
      <c r="BB1984">
        <v>17.934440606904499</v>
      </c>
      <c r="BC1984">
        <v>23.239349697940099</v>
      </c>
      <c r="BD1984">
        <v>20.977220489763699</v>
      </c>
      <c r="BE1984">
        <v>9.12735375434562</v>
      </c>
      <c r="BF1984">
        <v>14.3190871378544</v>
      </c>
      <c r="BG1984">
        <v>20.265093215446399</v>
      </c>
      <c r="BH1984">
        <v>16.817132112235701</v>
      </c>
      <c r="BI1984">
        <v>10.598605070684201</v>
      </c>
      <c r="BJ1984">
        <v>17.1177847288414</v>
      </c>
      <c r="BK1984">
        <v>23.640418025693901</v>
      </c>
      <c r="BL1984">
        <v>19.201520827404298</v>
      </c>
    </row>
    <row r="1985" spans="1:64" x14ac:dyDescent="0.25">
      <c r="A1985" s="15" t="str">
        <f t="shared" si="60"/>
        <v>Brokered Dep / Liab--41182</v>
      </c>
      <c r="B1985" s="15" t="str">
        <f t="shared" si="61"/>
        <v>Brokered Dep / Liab</v>
      </c>
      <c r="C1985">
        <v>19</v>
      </c>
      <c r="D1985" s="22">
        <v>41182</v>
      </c>
      <c r="E1985">
        <v>0</v>
      </c>
      <c r="F1985">
        <v>0</v>
      </c>
      <c r="G1985">
        <v>1.6864404377161599</v>
      </c>
      <c r="H1985">
        <v>1.3941713842139101</v>
      </c>
      <c r="I1985">
        <v>0</v>
      </c>
      <c r="J1985">
        <v>0</v>
      </c>
      <c r="K1985">
        <v>1.84545954954934</v>
      </c>
      <c r="L1985">
        <v>1.84372038575937</v>
      </c>
      <c r="M1985">
        <v>0</v>
      </c>
      <c r="N1985">
        <v>0</v>
      </c>
      <c r="O1985">
        <v>2.1082940768568101</v>
      </c>
      <c r="P1985">
        <v>2.0390454925300001</v>
      </c>
      <c r="Q1985">
        <v>0</v>
      </c>
      <c r="R1985">
        <v>0</v>
      </c>
      <c r="S1985">
        <v>2.3944516688339799</v>
      </c>
      <c r="T1985">
        <v>1.9075783967403901</v>
      </c>
      <c r="U1985">
        <v>0</v>
      </c>
      <c r="V1985">
        <v>0</v>
      </c>
      <c r="W1985">
        <v>1.7094824329429501</v>
      </c>
      <c r="X1985">
        <v>1.67107626907589</v>
      </c>
      <c r="Y1985">
        <v>0</v>
      </c>
      <c r="Z1985">
        <v>0</v>
      </c>
      <c r="AA1985">
        <v>1.0799055803072299</v>
      </c>
      <c r="AB1985">
        <v>1.3930806483741101</v>
      </c>
      <c r="AC1985">
        <v>0</v>
      </c>
      <c r="AD1985">
        <v>0</v>
      </c>
      <c r="AE1985">
        <v>1.2233317536771799</v>
      </c>
      <c r="AF1985">
        <v>1.7657779624654399</v>
      </c>
      <c r="AG1985">
        <v>0</v>
      </c>
      <c r="AH1985">
        <v>0</v>
      </c>
      <c r="AI1985">
        <v>1.4820808321903001</v>
      </c>
      <c r="AJ1985">
        <v>2.6260192462731098</v>
      </c>
      <c r="AK1985">
        <v>0</v>
      </c>
      <c r="AL1985">
        <v>2.0152857582878498</v>
      </c>
      <c r="AM1985">
        <v>7.2302967277594599</v>
      </c>
      <c r="AN1985">
        <v>3.9057214154703002</v>
      </c>
      <c r="AO1985">
        <v>0</v>
      </c>
      <c r="AP1985">
        <v>0</v>
      </c>
      <c r="AQ1985">
        <v>1.5599009583492001</v>
      </c>
      <c r="AR1985">
        <v>1.57918149633795</v>
      </c>
      <c r="AS1985">
        <v>0</v>
      </c>
      <c r="AT1985">
        <v>0</v>
      </c>
      <c r="AU1985">
        <v>3.9168794379136198</v>
      </c>
      <c r="AV1985">
        <v>2.5247306262918898</v>
      </c>
      <c r="AW1985">
        <v>0</v>
      </c>
      <c r="AX1985">
        <v>0</v>
      </c>
      <c r="AY1985">
        <v>1.5646876874253299</v>
      </c>
      <c r="AZ1985">
        <v>1.7893149964178101</v>
      </c>
      <c r="BA1985">
        <v>0</v>
      </c>
      <c r="BB1985">
        <v>0</v>
      </c>
      <c r="BC1985">
        <v>2.49313727401056</v>
      </c>
      <c r="BD1985">
        <v>2.2723682595394799</v>
      </c>
      <c r="BE1985">
        <v>0</v>
      </c>
      <c r="BF1985">
        <v>0</v>
      </c>
      <c r="BG1985">
        <v>1.6140756571266801</v>
      </c>
      <c r="BH1985">
        <v>1.9269618624985001</v>
      </c>
      <c r="BI1985">
        <v>0</v>
      </c>
      <c r="BJ1985">
        <v>0</v>
      </c>
      <c r="BK1985">
        <v>2.34959330037168</v>
      </c>
      <c r="BL1985">
        <v>2.6760950820001099</v>
      </c>
    </row>
    <row r="1986" spans="1:64" x14ac:dyDescent="0.25">
      <c r="A1986" s="15" t="str">
        <f t="shared" si="60"/>
        <v>Liquid Assets / Assets--41182</v>
      </c>
      <c r="B1986" s="15" t="str">
        <f t="shared" si="61"/>
        <v>Liquid Assets / Assets</v>
      </c>
      <c r="C1986">
        <v>20</v>
      </c>
      <c r="D1986" s="22">
        <v>41182</v>
      </c>
      <c r="E1986">
        <v>18.594519305519601</v>
      </c>
      <c r="F1986">
        <v>27.055877160569899</v>
      </c>
      <c r="G1986">
        <v>35.928752508714503</v>
      </c>
      <c r="H1986">
        <v>28.4246742905117</v>
      </c>
      <c r="I1986">
        <v>14.5331251736044</v>
      </c>
      <c r="J1986">
        <v>23.073518836090098</v>
      </c>
      <c r="K1986">
        <v>34.6486004791958</v>
      </c>
      <c r="L1986">
        <v>25.385771531829299</v>
      </c>
      <c r="M1986">
        <v>14.459447302776599</v>
      </c>
      <c r="N1986">
        <v>22.734748010610101</v>
      </c>
      <c r="O1986">
        <v>33.432956941702599</v>
      </c>
      <c r="P1986">
        <v>24.7381002748178</v>
      </c>
      <c r="Q1986">
        <v>29.210877776594302</v>
      </c>
      <c r="R1986">
        <v>36.044786798504802</v>
      </c>
      <c r="S1986">
        <v>40.963696527910997</v>
      </c>
      <c r="T1986">
        <v>35.941337427378798</v>
      </c>
      <c r="U1986">
        <v>16.2669164870142</v>
      </c>
      <c r="V1986">
        <v>24.034735413839901</v>
      </c>
      <c r="W1986">
        <v>35.139565593552199</v>
      </c>
      <c r="X1986">
        <v>26.3169887648158</v>
      </c>
      <c r="Y1986">
        <v>18.650460994251901</v>
      </c>
      <c r="Z1986">
        <v>27.6054699065227</v>
      </c>
      <c r="AA1986">
        <v>34.656643432058203</v>
      </c>
      <c r="AB1986">
        <v>28.0411569765472</v>
      </c>
      <c r="AC1986">
        <v>7.65036868225741</v>
      </c>
      <c r="AD1986">
        <v>14.439274388789199</v>
      </c>
      <c r="AE1986">
        <v>25.365699035034801</v>
      </c>
      <c r="AF1986">
        <v>18.796565536710499</v>
      </c>
      <c r="AG1986">
        <v>13.7383565025759</v>
      </c>
      <c r="AH1986">
        <v>20.787591468381201</v>
      </c>
      <c r="AI1986">
        <v>41.129139830819</v>
      </c>
      <c r="AJ1986">
        <v>27.5810881512948</v>
      </c>
      <c r="AK1986">
        <v>12.765766517542399</v>
      </c>
      <c r="AL1986">
        <v>19.548142085839601</v>
      </c>
      <c r="AM1986">
        <v>30.4939395215976</v>
      </c>
      <c r="AN1986">
        <v>21.183610887419</v>
      </c>
      <c r="AO1986">
        <v>14.6088896643544</v>
      </c>
      <c r="AP1986">
        <v>23.445023223779501</v>
      </c>
      <c r="AQ1986">
        <v>35.969813260934103</v>
      </c>
      <c r="AR1986">
        <v>26.410482812438499</v>
      </c>
      <c r="AS1986">
        <v>12.729894590252099</v>
      </c>
      <c r="AT1986">
        <v>18.664794170684399</v>
      </c>
      <c r="AU1986">
        <v>28.117189926413001</v>
      </c>
      <c r="AV1986">
        <v>21.423414085194999</v>
      </c>
      <c r="AW1986">
        <v>16.358191603202499</v>
      </c>
      <c r="AX1986">
        <v>27.118182817799902</v>
      </c>
      <c r="AY1986">
        <v>37.101449174047502</v>
      </c>
      <c r="AZ1986">
        <v>27.477634864926699</v>
      </c>
      <c r="BA1986">
        <v>12.2100778743382</v>
      </c>
      <c r="BB1986">
        <v>20.117037750671599</v>
      </c>
      <c r="BC1986">
        <v>32.1903577586355</v>
      </c>
      <c r="BD1986">
        <v>23.4756583317028</v>
      </c>
      <c r="BE1986">
        <v>16.596728234823502</v>
      </c>
      <c r="BF1986">
        <v>25.819582184546601</v>
      </c>
      <c r="BG1986">
        <v>37.467766069574999</v>
      </c>
      <c r="BH1986">
        <v>27.4541167552212</v>
      </c>
      <c r="BI1986">
        <v>16.1271999967773</v>
      </c>
      <c r="BJ1986">
        <v>21.094059859047501</v>
      </c>
      <c r="BK1986">
        <v>34.394993856764401</v>
      </c>
      <c r="BL1986">
        <v>24.398280088484501</v>
      </c>
    </row>
    <row r="1987" spans="1:64" x14ac:dyDescent="0.25">
      <c r="A1987" s="15" t="str">
        <f t="shared" ref="A1987:A2050" si="62">B1987&amp;"--"&amp;D1987</f>
        <v>Net Loan Growth (last 4 qtrs)--41182</v>
      </c>
      <c r="B1987" s="15" t="str">
        <f t="shared" ref="B1987:B2050" si="63">VLOOKUP(C1987,labels,2,FALSE)</f>
        <v>Net Loan Growth (last 4 qtrs)</v>
      </c>
      <c r="C1987">
        <v>21</v>
      </c>
      <c r="D1987" s="22">
        <v>41182</v>
      </c>
      <c r="E1987">
        <v>-5.24</v>
      </c>
      <c r="F1987">
        <v>-2.06</v>
      </c>
      <c r="G1987">
        <v>2.35</v>
      </c>
      <c r="H1987">
        <v>-0.95608695652173903</v>
      </c>
      <c r="I1987">
        <v>-3.96</v>
      </c>
      <c r="J1987">
        <v>1.44</v>
      </c>
      <c r="K1987">
        <v>9.0399999999999991</v>
      </c>
      <c r="L1987">
        <v>3.5749152542372902</v>
      </c>
      <c r="M1987">
        <v>-4.9800000000000004</v>
      </c>
      <c r="N1987">
        <v>0.97</v>
      </c>
      <c r="O1987">
        <v>8</v>
      </c>
      <c r="P1987">
        <v>2.6862270756919</v>
      </c>
      <c r="Q1987">
        <v>-5.26</v>
      </c>
      <c r="R1987">
        <v>-0.6</v>
      </c>
      <c r="S1987">
        <v>0.91</v>
      </c>
      <c r="T1987">
        <v>-1.4166666666666701</v>
      </c>
      <c r="U1987">
        <v>-4.7300000000000004</v>
      </c>
      <c r="V1987">
        <v>0.43</v>
      </c>
      <c r="W1987">
        <v>6.29</v>
      </c>
      <c r="X1987">
        <v>1.47325779036827</v>
      </c>
      <c r="Y1987">
        <v>-6.5049999999999999</v>
      </c>
      <c r="Z1987">
        <v>-0.76500000000000001</v>
      </c>
      <c r="AA1987">
        <v>7.4874999999999998</v>
      </c>
      <c r="AB1987">
        <v>7.5391935483871002</v>
      </c>
      <c r="AC1987">
        <v>5.7450000000000001</v>
      </c>
      <c r="AD1987">
        <v>12.11</v>
      </c>
      <c r="AE1987">
        <v>20.274999999999999</v>
      </c>
      <c r="AF1987">
        <v>15.9869318181818</v>
      </c>
      <c r="AG1987">
        <v>-3.37</v>
      </c>
      <c r="AH1987">
        <v>3.14</v>
      </c>
      <c r="AI1987">
        <v>8.2550000000000008</v>
      </c>
      <c r="AJ1987">
        <v>9.3032432432432408</v>
      </c>
      <c r="AK1987">
        <v>-3.3774999999999999</v>
      </c>
      <c r="AL1987">
        <v>2.0649999999999999</v>
      </c>
      <c r="AM1987">
        <v>8.8375000000000004</v>
      </c>
      <c r="AN1987">
        <v>2.1782142857142901</v>
      </c>
      <c r="AO1987">
        <v>-2.0449999999999999</v>
      </c>
      <c r="AP1987">
        <v>3.0649999999999999</v>
      </c>
      <c r="AQ1987">
        <v>10.505000000000001</v>
      </c>
      <c r="AR1987">
        <v>4.7302580645161303</v>
      </c>
      <c r="AS1987">
        <v>-4.125</v>
      </c>
      <c r="AT1987">
        <v>4.4749999999999996</v>
      </c>
      <c r="AU1987">
        <v>14.172499999999999</v>
      </c>
      <c r="AV1987">
        <v>9.8356741573033695</v>
      </c>
      <c r="AW1987">
        <v>-5.58</v>
      </c>
      <c r="AX1987">
        <v>-0.6</v>
      </c>
      <c r="AY1987">
        <v>4.03</v>
      </c>
      <c r="AZ1987">
        <v>-8.5714285714285094E-3</v>
      </c>
      <c r="BA1987">
        <v>-1.79</v>
      </c>
      <c r="BB1987">
        <v>3.45</v>
      </c>
      <c r="BC1987">
        <v>12.2475</v>
      </c>
      <c r="BD1987">
        <v>5.45705128205128</v>
      </c>
      <c r="BE1987">
        <v>-6.8150000000000004</v>
      </c>
      <c r="BF1987">
        <v>-1.52</v>
      </c>
      <c r="BG1987">
        <v>6.6924999999999999</v>
      </c>
      <c r="BH1987">
        <v>6.01833333333333</v>
      </c>
      <c r="BI1987">
        <v>-7.27</v>
      </c>
      <c r="BJ1987">
        <v>-0.83</v>
      </c>
      <c r="BK1987">
        <v>8.82</v>
      </c>
      <c r="BL1987">
        <v>6.3254639175257701</v>
      </c>
    </row>
    <row r="1988" spans="1:64" x14ac:dyDescent="0.25">
      <c r="A1988" s="15" t="str">
        <f t="shared" si="62"/>
        <v>Banks w/ Loan Growth (last 4 qtrs)--41182</v>
      </c>
      <c r="B1988" s="15" t="str">
        <f t="shared" si="63"/>
        <v>Banks w/ Loan Growth (last 4 qtrs)</v>
      </c>
      <c r="C1988">
        <v>22</v>
      </c>
      <c r="D1988" s="22">
        <v>41182</v>
      </c>
      <c r="F1988">
        <v>37.681159420289902</v>
      </c>
      <c r="J1988">
        <v>57.315233785822002</v>
      </c>
      <c r="N1988">
        <v>54.191665315388398</v>
      </c>
      <c r="R1988">
        <v>33.3333333333333</v>
      </c>
      <c r="V1988">
        <v>52.354570637119103</v>
      </c>
      <c r="Z1988">
        <v>45.161290322580598</v>
      </c>
      <c r="AD1988">
        <v>89.772727272727295</v>
      </c>
      <c r="AH1988">
        <v>59.459459459459502</v>
      </c>
      <c r="AI1988"/>
      <c r="AK1988"/>
      <c r="AL1988">
        <v>57.142857142857103</v>
      </c>
      <c r="AP1988">
        <v>66.455696202531598</v>
      </c>
      <c r="AT1988">
        <v>62.7777777777778</v>
      </c>
      <c r="AX1988">
        <v>45.731707317073202</v>
      </c>
      <c r="BB1988">
        <v>61.538461538461497</v>
      </c>
      <c r="BF1988">
        <v>43.037974683544299</v>
      </c>
      <c r="BJ1988">
        <v>46.3917525773196</v>
      </c>
    </row>
    <row r="1989" spans="1:64" x14ac:dyDescent="0.25">
      <c r="A1989" s="15" t="str">
        <f t="shared" si="62"/>
        <v>Equity / Assets--41274</v>
      </c>
      <c r="B1989" s="15" t="str">
        <f t="shared" si="63"/>
        <v>Equity / Assets</v>
      </c>
      <c r="C1989">
        <v>1</v>
      </c>
      <c r="D1989" s="22">
        <v>41274</v>
      </c>
      <c r="E1989">
        <v>9.4486109951638699</v>
      </c>
      <c r="F1989">
        <v>10.4096013807606</v>
      </c>
      <c r="G1989">
        <v>11.7179392142328</v>
      </c>
      <c r="H1989">
        <v>10.7945828901503</v>
      </c>
      <c r="I1989">
        <v>8.9925751108184997</v>
      </c>
      <c r="J1989">
        <v>10.2137643760848</v>
      </c>
      <c r="K1989">
        <v>11.8173857580682</v>
      </c>
      <c r="L1989">
        <v>10.5974076471656</v>
      </c>
      <c r="M1989">
        <v>9.1256797866837207</v>
      </c>
      <c r="N1989">
        <v>10.3887347157926</v>
      </c>
      <c r="O1989">
        <v>12.1754147156336</v>
      </c>
      <c r="P1989">
        <v>10.8842907460022</v>
      </c>
      <c r="Q1989">
        <v>10.712328166451099</v>
      </c>
      <c r="R1989">
        <v>11.5490782216811</v>
      </c>
      <c r="S1989">
        <v>12.881205078256199</v>
      </c>
      <c r="T1989">
        <v>12.085172336602801</v>
      </c>
      <c r="U1989">
        <v>8.7618470561545294</v>
      </c>
      <c r="V1989">
        <v>10.172913106816001</v>
      </c>
      <c r="W1989">
        <v>11.8662528500883</v>
      </c>
      <c r="X1989">
        <v>10.436710827201299</v>
      </c>
      <c r="Y1989">
        <v>9.6185899503780892</v>
      </c>
      <c r="Z1989">
        <v>10.500138680972301</v>
      </c>
      <c r="AA1989">
        <v>11.936849295589701</v>
      </c>
      <c r="AB1989">
        <v>10.854772199853601</v>
      </c>
      <c r="AC1989">
        <v>8.5106960228107198</v>
      </c>
      <c r="AD1989">
        <v>9.3210428514942691</v>
      </c>
      <c r="AE1989">
        <v>10.443459643917301</v>
      </c>
      <c r="AF1989">
        <v>9.5689842285561806</v>
      </c>
      <c r="AG1989">
        <v>9.5482515617795407</v>
      </c>
      <c r="AH1989">
        <v>10.773473037780599</v>
      </c>
      <c r="AI1989">
        <v>12.574900600814001</v>
      </c>
      <c r="AJ1989">
        <v>11.8384019946416</v>
      </c>
      <c r="AK1989">
        <v>9.2740454727608999</v>
      </c>
      <c r="AL1989">
        <v>10.729804463301701</v>
      </c>
      <c r="AM1989">
        <v>12.802203688913</v>
      </c>
      <c r="AN1989">
        <v>11.639779997141201</v>
      </c>
      <c r="AO1989">
        <v>9.0310996160642194</v>
      </c>
      <c r="AP1989">
        <v>10.0964611760387</v>
      </c>
      <c r="AQ1989">
        <v>11.507108555969401</v>
      </c>
      <c r="AR1989">
        <v>10.4408434954402</v>
      </c>
      <c r="AS1989">
        <v>8.4380899927390907</v>
      </c>
      <c r="AT1989">
        <v>9.3500232610619101</v>
      </c>
      <c r="AU1989">
        <v>10.823981192198801</v>
      </c>
      <c r="AV1989">
        <v>9.6990215147538308</v>
      </c>
      <c r="AW1989">
        <v>9.2233438747388092</v>
      </c>
      <c r="AX1989">
        <v>10.7057890563045</v>
      </c>
      <c r="AY1989">
        <v>12.473375859872201</v>
      </c>
      <c r="AZ1989">
        <v>10.981127106954</v>
      </c>
      <c r="BA1989">
        <v>8.9900249376558605</v>
      </c>
      <c r="BB1989">
        <v>10.252120922451899</v>
      </c>
      <c r="BC1989">
        <v>11.8257261410788</v>
      </c>
      <c r="BD1989">
        <v>10.6620726848918</v>
      </c>
      <c r="BE1989">
        <v>9.8784055586030401</v>
      </c>
      <c r="BF1989">
        <v>10.9991665770513</v>
      </c>
      <c r="BG1989">
        <v>12.9513744771878</v>
      </c>
      <c r="BH1989">
        <v>12.1221501005558</v>
      </c>
      <c r="BI1989">
        <v>8.2755124260423205</v>
      </c>
      <c r="BJ1989">
        <v>10.065064456289701</v>
      </c>
      <c r="BK1989">
        <v>12.2238362349618</v>
      </c>
      <c r="BL1989">
        <v>10.181549071724399</v>
      </c>
    </row>
    <row r="1990" spans="1:64" x14ac:dyDescent="0.25">
      <c r="A1990" s="15" t="str">
        <f t="shared" si="62"/>
        <v>Total Risk Based Capital Ratio--41274</v>
      </c>
      <c r="B1990" s="15" t="str">
        <f t="shared" si="63"/>
        <v>Total Risk Based Capital Ratio</v>
      </c>
      <c r="C1990">
        <v>2</v>
      </c>
      <c r="D1990" s="22">
        <v>41274</v>
      </c>
      <c r="E1990">
        <v>14.92</v>
      </c>
      <c r="F1990">
        <v>17.39</v>
      </c>
      <c r="G1990">
        <v>19.690000000000001</v>
      </c>
      <c r="H1990">
        <v>17.945797101449301</v>
      </c>
      <c r="I1990">
        <v>13.08</v>
      </c>
      <c r="J1990">
        <v>15.57</v>
      </c>
      <c r="K1990">
        <v>19.092500000000001</v>
      </c>
      <c r="L1990">
        <v>16.774876543209899</v>
      </c>
      <c r="M1990">
        <v>13.71</v>
      </c>
      <c r="N1990">
        <v>16.09</v>
      </c>
      <c r="O1990">
        <v>19.934999999999999</v>
      </c>
      <c r="P1990">
        <v>17.7119179916318</v>
      </c>
      <c r="Q1990">
        <v>15.57</v>
      </c>
      <c r="R1990">
        <v>18.79</v>
      </c>
      <c r="S1990">
        <v>21.94</v>
      </c>
      <c r="T1990">
        <v>20.103809523809499</v>
      </c>
      <c r="U1990">
        <v>12.824999999999999</v>
      </c>
      <c r="V1990">
        <v>15.335000000000001</v>
      </c>
      <c r="W1990">
        <v>18.565000000000001</v>
      </c>
      <c r="X1990">
        <v>16.466977401129899</v>
      </c>
      <c r="Y1990">
        <v>15.365</v>
      </c>
      <c r="Z1990">
        <v>17.484999999999999</v>
      </c>
      <c r="AA1990">
        <v>19.32</v>
      </c>
      <c r="AB1990">
        <v>18.1411290322581</v>
      </c>
      <c r="AC1990">
        <v>11.9575</v>
      </c>
      <c r="AD1990">
        <v>13.44</v>
      </c>
      <c r="AE1990">
        <v>15.645</v>
      </c>
      <c r="AF1990">
        <v>14.2652272727273</v>
      </c>
      <c r="AG1990">
        <v>13.6525</v>
      </c>
      <c r="AH1990">
        <v>17.344999999999999</v>
      </c>
      <c r="AI1990">
        <v>20.824999999999999</v>
      </c>
      <c r="AJ1990">
        <v>19.080833333333299</v>
      </c>
      <c r="AK1990">
        <v>14.2425</v>
      </c>
      <c r="AL1990">
        <v>16.05</v>
      </c>
      <c r="AM1990">
        <v>21.0275</v>
      </c>
      <c r="AN1990">
        <v>18.409642857142899</v>
      </c>
      <c r="AO1990">
        <v>12.8</v>
      </c>
      <c r="AP1990">
        <v>15.3</v>
      </c>
      <c r="AQ1990">
        <v>18.567499999999999</v>
      </c>
      <c r="AR1990">
        <v>16.618279220779201</v>
      </c>
      <c r="AS1990">
        <v>11.762499999999999</v>
      </c>
      <c r="AT1990">
        <v>13.425000000000001</v>
      </c>
      <c r="AU1990">
        <v>16.247499999999999</v>
      </c>
      <c r="AV1990">
        <v>14.755178571428599</v>
      </c>
      <c r="AW1990">
        <v>14.815</v>
      </c>
      <c r="AX1990">
        <v>17.32</v>
      </c>
      <c r="AY1990">
        <v>21.28</v>
      </c>
      <c r="AZ1990">
        <v>18.390186335403701</v>
      </c>
      <c r="BA1990">
        <v>12.92</v>
      </c>
      <c r="BB1990">
        <v>14.79</v>
      </c>
      <c r="BC1990">
        <v>18.600000000000001</v>
      </c>
      <c r="BD1990">
        <v>16.658405797101398</v>
      </c>
      <c r="BE1990">
        <v>15.04</v>
      </c>
      <c r="BF1990">
        <v>16.87</v>
      </c>
      <c r="BG1990">
        <v>20.11</v>
      </c>
      <c r="BH1990">
        <v>18.734074074074101</v>
      </c>
      <c r="BI1990">
        <v>12.355</v>
      </c>
      <c r="BJ1990">
        <v>15.074999999999999</v>
      </c>
      <c r="BK1990">
        <v>18.265000000000001</v>
      </c>
      <c r="BL1990">
        <v>15.793645833333301</v>
      </c>
    </row>
    <row r="1991" spans="1:64" x14ac:dyDescent="0.25">
      <c r="A1991" s="15" t="str">
        <f t="shared" si="62"/>
        <v>Tier 1 Leverage Ratio--41274</v>
      </c>
      <c r="B1991" s="15" t="str">
        <f t="shared" si="63"/>
        <v>Tier 1 Leverage Ratio</v>
      </c>
      <c r="C1991">
        <v>3</v>
      </c>
      <c r="D1991" s="22">
        <v>41274</v>
      </c>
      <c r="E1991">
        <v>8.6199999999999992</v>
      </c>
      <c r="F1991">
        <v>9.7899999999999991</v>
      </c>
      <c r="G1991">
        <v>10.72</v>
      </c>
      <c r="H1991">
        <v>10.157246376811599</v>
      </c>
      <c r="I1991">
        <v>8.56</v>
      </c>
      <c r="J1991">
        <v>9.6150000000000002</v>
      </c>
      <c r="K1991">
        <v>11.0975</v>
      </c>
      <c r="L1991">
        <v>10.026975308641999</v>
      </c>
      <c r="M1991">
        <v>8.66</v>
      </c>
      <c r="N1991">
        <v>9.77</v>
      </c>
      <c r="O1991">
        <v>11.375</v>
      </c>
      <c r="P1991">
        <v>10.277753974895401</v>
      </c>
      <c r="Q1991">
        <v>9.7899999999999991</v>
      </c>
      <c r="R1991">
        <v>10.78</v>
      </c>
      <c r="S1991">
        <v>12.49</v>
      </c>
      <c r="T1991">
        <v>11.374285714285699</v>
      </c>
      <c r="U1991">
        <v>8.4600000000000009</v>
      </c>
      <c r="V1991">
        <v>9.52</v>
      </c>
      <c r="W1991">
        <v>11.1875</v>
      </c>
      <c r="X1991">
        <v>9.8649717514124298</v>
      </c>
      <c r="Y1991">
        <v>9.0325000000000006</v>
      </c>
      <c r="Z1991">
        <v>10.02</v>
      </c>
      <c r="AA1991">
        <v>11.39</v>
      </c>
      <c r="AB1991">
        <v>10.394193548387101</v>
      </c>
      <c r="AC1991">
        <v>8.0449999999999999</v>
      </c>
      <c r="AD1991">
        <v>8.86</v>
      </c>
      <c r="AE1991">
        <v>9.6549999999999994</v>
      </c>
      <c r="AF1991">
        <v>9.0267045454545496</v>
      </c>
      <c r="AG1991">
        <v>9.0075000000000003</v>
      </c>
      <c r="AH1991">
        <v>10.16</v>
      </c>
      <c r="AI1991">
        <v>11.42</v>
      </c>
      <c r="AJ1991">
        <v>11.171805555555601</v>
      </c>
      <c r="AK1991">
        <v>8.9824999999999999</v>
      </c>
      <c r="AL1991">
        <v>9.98</v>
      </c>
      <c r="AM1991">
        <v>11.92</v>
      </c>
      <c r="AN1991">
        <v>11.112142857142899</v>
      </c>
      <c r="AO1991">
        <v>8.5350000000000001</v>
      </c>
      <c r="AP1991">
        <v>9.5299999999999994</v>
      </c>
      <c r="AQ1991">
        <v>10.8725</v>
      </c>
      <c r="AR1991">
        <v>9.9108766233766197</v>
      </c>
      <c r="AS1991">
        <v>7.88</v>
      </c>
      <c r="AT1991">
        <v>8.9749999999999996</v>
      </c>
      <c r="AU1991">
        <v>10.154999999999999</v>
      </c>
      <c r="AV1991">
        <v>9.2102380952381004</v>
      </c>
      <c r="AW1991">
        <v>8.68</v>
      </c>
      <c r="AX1991">
        <v>9.9499999999999993</v>
      </c>
      <c r="AY1991">
        <v>11.67</v>
      </c>
      <c r="AZ1991">
        <v>10.270062111801201</v>
      </c>
      <c r="BA1991">
        <v>8.64</v>
      </c>
      <c r="BB1991">
        <v>10.11</v>
      </c>
      <c r="BC1991">
        <v>11.66</v>
      </c>
      <c r="BD1991">
        <v>10.4353623188406</v>
      </c>
      <c r="BE1991">
        <v>9.01</v>
      </c>
      <c r="BF1991">
        <v>10.11</v>
      </c>
      <c r="BG1991">
        <v>11.91</v>
      </c>
      <c r="BH1991">
        <v>11.3097530864198</v>
      </c>
      <c r="BI1991">
        <v>7.8775000000000004</v>
      </c>
      <c r="BJ1991">
        <v>9.2249999999999996</v>
      </c>
      <c r="BK1991">
        <v>11.4175</v>
      </c>
      <c r="BL1991">
        <v>9.5793750000000006</v>
      </c>
    </row>
    <row r="1992" spans="1:64" x14ac:dyDescent="0.25">
      <c r="A1992" s="15" t="str">
        <f t="shared" si="62"/>
        <v>ALLL / Nonaccrual Loans--41274</v>
      </c>
      <c r="B1992" s="15" t="str">
        <f t="shared" si="63"/>
        <v>ALLL / Nonaccrual Loans</v>
      </c>
      <c r="C1992">
        <v>4</v>
      </c>
      <c r="D1992" s="22">
        <v>41274</v>
      </c>
      <c r="E1992">
        <v>66.139103818930195</v>
      </c>
      <c r="F1992">
        <v>109.422867559561</v>
      </c>
      <c r="G1992">
        <v>263.059676217571</v>
      </c>
      <c r="H1992">
        <v>323.38330017720102</v>
      </c>
      <c r="I1992">
        <v>71.446846752852593</v>
      </c>
      <c r="J1992">
        <v>127.042577675489</v>
      </c>
      <c r="K1992">
        <v>324.45745017399599</v>
      </c>
      <c r="L1992">
        <v>517.99341910174405</v>
      </c>
      <c r="M1992">
        <v>64.396405108435104</v>
      </c>
      <c r="N1992">
        <v>118.89847798945399</v>
      </c>
      <c r="O1992">
        <v>282.01513398881798</v>
      </c>
      <c r="P1992">
        <v>425.782321358535</v>
      </c>
      <c r="Q1992">
        <v>44.082125603864696</v>
      </c>
      <c r="R1992">
        <v>69.409247984202693</v>
      </c>
      <c r="S1992">
        <v>111.45894861193101</v>
      </c>
      <c r="T1992">
        <v>103.814632466847</v>
      </c>
      <c r="U1992">
        <v>79.937084935337296</v>
      </c>
      <c r="V1992">
        <v>136.674816625917</v>
      </c>
      <c r="W1992">
        <v>289.89898989899001</v>
      </c>
      <c r="X1992">
        <v>405.91271906570398</v>
      </c>
      <c r="Y1992">
        <v>58.352498635690303</v>
      </c>
      <c r="Z1992">
        <v>95.339224959374803</v>
      </c>
      <c r="AA1992">
        <v>139.759599243049</v>
      </c>
      <c r="AB1992">
        <v>156.79758169313001</v>
      </c>
      <c r="AC1992">
        <v>119.777456585967</v>
      </c>
      <c r="AD1992">
        <v>322.831683168317</v>
      </c>
      <c r="AE1992">
        <v>617.69064643341801</v>
      </c>
      <c r="AF1992">
        <v>1632.0820114253199</v>
      </c>
      <c r="AG1992">
        <v>105.136612021858</v>
      </c>
      <c r="AH1992">
        <v>276.43678160919501</v>
      </c>
      <c r="AI1992">
        <v>1051.61290322581</v>
      </c>
      <c r="AJ1992">
        <v>3278.3539957388198</v>
      </c>
      <c r="AK1992">
        <v>51.391659986686399</v>
      </c>
      <c r="AL1992">
        <v>91.999317639031005</v>
      </c>
      <c r="AM1992">
        <v>174.034334203144</v>
      </c>
      <c r="AN1992">
        <v>164.50788316215301</v>
      </c>
      <c r="AO1992">
        <v>91.022067758299798</v>
      </c>
      <c r="AP1992">
        <v>193.693693693694</v>
      </c>
      <c r="AQ1992">
        <v>553.05280528052799</v>
      </c>
      <c r="AR1992">
        <v>894.00008212458602</v>
      </c>
      <c r="AS1992">
        <v>75.891816274189793</v>
      </c>
      <c r="AT1992">
        <v>138.961813842482</v>
      </c>
      <c r="AU1992">
        <v>404.17910447761199</v>
      </c>
      <c r="AV1992">
        <v>665.78446453426102</v>
      </c>
      <c r="AW1992">
        <v>57.4825722368155</v>
      </c>
      <c r="AX1992">
        <v>107.172974084739</v>
      </c>
      <c r="AY1992">
        <v>195.484184568692</v>
      </c>
      <c r="AZ1992">
        <v>226.722256753615</v>
      </c>
      <c r="BA1992">
        <v>74.948681932332903</v>
      </c>
      <c r="BB1992">
        <v>137.57716049382699</v>
      </c>
      <c r="BC1992">
        <v>309.741466310183</v>
      </c>
      <c r="BD1992">
        <v>920.72851470739295</v>
      </c>
      <c r="BE1992">
        <v>60.4910097215284</v>
      </c>
      <c r="BF1992">
        <v>104.99892449044999</v>
      </c>
      <c r="BG1992">
        <v>185.88803387904801</v>
      </c>
      <c r="BH1992">
        <v>1562.58178702895</v>
      </c>
      <c r="BI1992">
        <v>71.140204378322196</v>
      </c>
      <c r="BJ1992">
        <v>109.621136590229</v>
      </c>
      <c r="BK1992">
        <v>205.64021164021199</v>
      </c>
      <c r="BL1992">
        <v>406.89011125532602</v>
      </c>
    </row>
    <row r="1993" spans="1:64" x14ac:dyDescent="0.25">
      <c r="A1993" s="15" t="str">
        <f t="shared" si="62"/>
        <v>[NCL + OREO] / [Total Loans + OREO]--41274</v>
      </c>
      <c r="B1993" s="15" t="str">
        <f t="shared" si="63"/>
        <v>[NCL + OREO] / [Total Loans + OREO]</v>
      </c>
      <c r="C1993">
        <v>5</v>
      </c>
      <c r="D1993" s="22">
        <v>41274</v>
      </c>
      <c r="E1993">
        <v>0.94416519494633899</v>
      </c>
      <c r="F1993">
        <v>2.4207803405906398</v>
      </c>
      <c r="G1993">
        <v>4.1254451919271897</v>
      </c>
      <c r="H1993">
        <v>3.3203197987385402</v>
      </c>
      <c r="I1993">
        <v>0.63409612004087001</v>
      </c>
      <c r="J1993">
        <v>2.0141067251550999</v>
      </c>
      <c r="K1993">
        <v>4.3775293664513901</v>
      </c>
      <c r="L1993">
        <v>3.07432732982722</v>
      </c>
      <c r="M1993">
        <v>0.80760881857233202</v>
      </c>
      <c r="N1993">
        <v>2.0900125453024798</v>
      </c>
      <c r="O1993">
        <v>4.4714346507580203</v>
      </c>
      <c r="P1993">
        <v>3.3312909505541</v>
      </c>
      <c r="Q1993">
        <v>2.2860830087802202</v>
      </c>
      <c r="R1993">
        <v>5.05276579582757</v>
      </c>
      <c r="S1993">
        <v>6.2460603062388804</v>
      </c>
      <c r="T1993">
        <v>4.6322714469443298</v>
      </c>
      <c r="U1993">
        <v>1.1201890401496399</v>
      </c>
      <c r="V1993">
        <v>2.3607743954670601</v>
      </c>
      <c r="W1993">
        <v>5.2171453863892499</v>
      </c>
      <c r="X1993">
        <v>3.52041773757986</v>
      </c>
      <c r="Y1993">
        <v>1.4504662095996299</v>
      </c>
      <c r="Z1993">
        <v>3.2792465545459302</v>
      </c>
      <c r="AA1993">
        <v>4.8316509981282501</v>
      </c>
      <c r="AB1993">
        <v>4.8570670967691996</v>
      </c>
      <c r="AC1993">
        <v>4.1104392410018502E-2</v>
      </c>
      <c r="AD1993">
        <v>0.42113784676146199</v>
      </c>
      <c r="AE1993">
        <v>1.3887428456870801</v>
      </c>
      <c r="AF1993">
        <v>1.2432711084155299</v>
      </c>
      <c r="AG1993">
        <v>9.1929422449689296E-2</v>
      </c>
      <c r="AH1993">
        <v>0.55909005394776201</v>
      </c>
      <c r="AI1993">
        <v>1.36370853256863</v>
      </c>
      <c r="AJ1993">
        <v>1.3257065461807001</v>
      </c>
      <c r="AK1993">
        <v>1.5144937170468999</v>
      </c>
      <c r="AL1993">
        <v>2.6299384169155702</v>
      </c>
      <c r="AM1993">
        <v>5.4265487333270404</v>
      </c>
      <c r="AN1993">
        <v>3.6781082560259102</v>
      </c>
      <c r="AO1993">
        <v>0.209862211303633</v>
      </c>
      <c r="AP1993">
        <v>0.95983101429825002</v>
      </c>
      <c r="AQ1993">
        <v>2.20662538527219</v>
      </c>
      <c r="AR1993">
        <v>1.6328888805478099</v>
      </c>
      <c r="AS1993">
        <v>0.423781372455038</v>
      </c>
      <c r="AT1993">
        <v>2.1646353029948502</v>
      </c>
      <c r="AU1993">
        <v>5.7925899160673904</v>
      </c>
      <c r="AV1993">
        <v>3.9638009665128799</v>
      </c>
      <c r="AW1993">
        <v>1.5337153966175801</v>
      </c>
      <c r="AX1993">
        <v>2.9632024136630601</v>
      </c>
      <c r="AY1993">
        <v>5.78132015889486</v>
      </c>
      <c r="AZ1993">
        <v>3.8846323688964901</v>
      </c>
      <c r="BA1993">
        <v>0.73507573507573498</v>
      </c>
      <c r="BB1993">
        <v>2.6453787331099998</v>
      </c>
      <c r="BC1993">
        <v>4.5144623267093396</v>
      </c>
      <c r="BD1993">
        <v>3.7151724994170001</v>
      </c>
      <c r="BE1993">
        <v>1.89928789084294</v>
      </c>
      <c r="BF1993">
        <v>3.4734008527689899</v>
      </c>
      <c r="BG1993">
        <v>5.3636439895981898</v>
      </c>
      <c r="BH1993">
        <v>4.1259393150413697</v>
      </c>
      <c r="BI1993">
        <v>2.3816543435412498</v>
      </c>
      <c r="BJ1993">
        <v>4.5015327413792203</v>
      </c>
      <c r="BK1993">
        <v>7.8057075415116497</v>
      </c>
      <c r="BL1993">
        <v>5.5094839466238801</v>
      </c>
    </row>
    <row r="1994" spans="1:64" x14ac:dyDescent="0.25">
      <c r="A1994" s="15" t="str">
        <f t="shared" si="62"/>
        <v>[Noncurrent + Delinquent Loans] / [Capital + ALLL]--41274</v>
      </c>
      <c r="B1994" s="15" t="str">
        <f t="shared" si="63"/>
        <v>[Noncurrent + Delinquent Loans] / [Capital + ALLL]</v>
      </c>
      <c r="C1994">
        <v>6</v>
      </c>
      <c r="D1994" s="22">
        <v>41274</v>
      </c>
      <c r="E1994">
        <v>5.8264566141535399</v>
      </c>
      <c r="F1994">
        <v>11.6393676114514</v>
      </c>
      <c r="G1994">
        <v>20.544307998672402</v>
      </c>
      <c r="H1994">
        <v>14.932475559156</v>
      </c>
      <c r="I1994">
        <v>4.0555226180652699</v>
      </c>
      <c r="J1994">
        <v>10.4435147746934</v>
      </c>
      <c r="K1994">
        <v>18.279523152981501</v>
      </c>
      <c r="L1994">
        <v>13.467815753195101</v>
      </c>
      <c r="M1994">
        <v>5.4132865381125104</v>
      </c>
      <c r="N1994">
        <v>11.8995412587222</v>
      </c>
      <c r="O1994">
        <v>22.561723836245498</v>
      </c>
      <c r="P1994">
        <v>17.257409593422501</v>
      </c>
      <c r="Q1994">
        <v>15.0594835090434</v>
      </c>
      <c r="R1994">
        <v>20.477348217648899</v>
      </c>
      <c r="S1994">
        <v>29.549109536005702</v>
      </c>
      <c r="T1994">
        <v>22.612004286136699</v>
      </c>
      <c r="U1994">
        <v>4.7758029646938898</v>
      </c>
      <c r="V1994">
        <v>11.6785294115915</v>
      </c>
      <c r="W1994">
        <v>19.151108135765199</v>
      </c>
      <c r="X1994">
        <v>14.2893472791236</v>
      </c>
      <c r="Y1994">
        <v>8.1891993683305699</v>
      </c>
      <c r="Z1994">
        <v>14.1303440712985</v>
      </c>
      <c r="AA1994">
        <v>24.943893624346099</v>
      </c>
      <c r="AB1994">
        <v>20.890161929880499</v>
      </c>
      <c r="AC1994">
        <v>2.0941911483430502</v>
      </c>
      <c r="AD1994">
        <v>4.8622747623787097</v>
      </c>
      <c r="AE1994">
        <v>10.828767404982599</v>
      </c>
      <c r="AF1994">
        <v>7.8476052065889501</v>
      </c>
      <c r="AG1994">
        <v>0.92591246783066605</v>
      </c>
      <c r="AH1994">
        <v>4.2381504570219102</v>
      </c>
      <c r="AI1994">
        <v>8.7093018493331904</v>
      </c>
      <c r="AJ1994">
        <v>6.62853765179812</v>
      </c>
      <c r="AK1994">
        <v>8.3745357056883396</v>
      </c>
      <c r="AL1994">
        <v>14.288459306998501</v>
      </c>
      <c r="AM1994">
        <v>25.8808974332992</v>
      </c>
      <c r="AN1994">
        <v>18.319720746993099</v>
      </c>
      <c r="AO1994">
        <v>2.0869138151434301</v>
      </c>
      <c r="AP1994">
        <v>6.8386777149430404</v>
      </c>
      <c r="AQ1994">
        <v>13.793611867681699</v>
      </c>
      <c r="AR1994">
        <v>9.0941711053276002</v>
      </c>
      <c r="AS1994">
        <v>4.6772418577531498</v>
      </c>
      <c r="AT1994">
        <v>10.437060522374701</v>
      </c>
      <c r="AU1994">
        <v>20.9926255485348</v>
      </c>
      <c r="AV1994">
        <v>16.891844929007299</v>
      </c>
      <c r="AW1994">
        <v>8.1247655806371206</v>
      </c>
      <c r="AX1994">
        <v>15.0594835090434</v>
      </c>
      <c r="AY1994">
        <v>25.224542329063699</v>
      </c>
      <c r="AZ1994">
        <v>19.043380606310901</v>
      </c>
      <c r="BA1994">
        <v>5.0051777701070099</v>
      </c>
      <c r="BB1994">
        <v>11.093731199615</v>
      </c>
      <c r="BC1994">
        <v>22.884815496678101</v>
      </c>
      <c r="BD1994">
        <v>17.880004492723799</v>
      </c>
      <c r="BE1994">
        <v>7.1239568491756602</v>
      </c>
      <c r="BF1994">
        <v>12.5617323034064</v>
      </c>
      <c r="BG1994">
        <v>18.267735023920601</v>
      </c>
      <c r="BH1994">
        <v>13.7168746338915</v>
      </c>
      <c r="BI1994">
        <v>7.3381943787116901</v>
      </c>
      <c r="BJ1994">
        <v>14.575242263759</v>
      </c>
      <c r="BK1994">
        <v>24.1746291313302</v>
      </c>
      <c r="BL1994">
        <v>25.072555196565698</v>
      </c>
    </row>
    <row r="1995" spans="1:64" x14ac:dyDescent="0.25">
      <c r="A1995" s="15" t="str">
        <f t="shared" si="62"/>
        <v xml:space="preserve">  Ag [NCL+DQ] / [Capital + ALLL]--41274</v>
      </c>
      <c r="B1995" s="15" t="str">
        <f t="shared" si="63"/>
        <v xml:space="preserve">  Ag [NCL+DQ] / [Capital + ALLL]</v>
      </c>
      <c r="C1995">
        <v>7</v>
      </c>
      <c r="D1995" s="22">
        <v>41274</v>
      </c>
      <c r="E1995">
        <v>0</v>
      </c>
      <c r="F1995">
        <v>0.144221205490352</v>
      </c>
      <c r="G1995">
        <v>1.5451302472208399</v>
      </c>
      <c r="H1995">
        <v>1.5101550591636801</v>
      </c>
      <c r="I1995">
        <v>0</v>
      </c>
      <c r="J1995">
        <v>0</v>
      </c>
      <c r="K1995">
        <v>0.49485944820406003</v>
      </c>
      <c r="L1995">
        <v>0.73170297812207796</v>
      </c>
      <c r="M1995">
        <v>0</v>
      </c>
      <c r="N1995">
        <v>0</v>
      </c>
      <c r="O1995">
        <v>0.40441851018963798</v>
      </c>
      <c r="P1995">
        <v>0.65952916242141901</v>
      </c>
      <c r="Q1995">
        <v>0</v>
      </c>
      <c r="R1995">
        <v>0</v>
      </c>
      <c r="S1995">
        <v>0</v>
      </c>
      <c r="T1995">
        <v>0</v>
      </c>
      <c r="U1995">
        <v>0</v>
      </c>
      <c r="V1995">
        <v>0</v>
      </c>
      <c r="W1995">
        <v>0.210260188641364</v>
      </c>
      <c r="X1995">
        <v>0.59122544838675795</v>
      </c>
      <c r="Y1995">
        <v>0</v>
      </c>
      <c r="Z1995">
        <v>9.42552178663882E-2</v>
      </c>
      <c r="AA1995">
        <v>2.10154416752323</v>
      </c>
      <c r="AB1995">
        <v>2.4178806685230199</v>
      </c>
      <c r="AC1995">
        <v>0</v>
      </c>
      <c r="AD1995">
        <v>9.9401312520548596E-2</v>
      </c>
      <c r="AE1995">
        <v>1.2570046033269</v>
      </c>
      <c r="AF1995">
        <v>0.90419624465539505</v>
      </c>
      <c r="AG1995">
        <v>0</v>
      </c>
      <c r="AH1995">
        <v>0</v>
      </c>
      <c r="AI1995">
        <v>0.56029617465739201</v>
      </c>
      <c r="AJ1995">
        <v>0.66815853153346205</v>
      </c>
      <c r="AK1995">
        <v>0</v>
      </c>
      <c r="AL1995">
        <v>2.43868834651653E-2</v>
      </c>
      <c r="AM1995">
        <v>1.3996793741618301</v>
      </c>
      <c r="AN1995">
        <v>0.86426979556376204</v>
      </c>
      <c r="AO1995">
        <v>0</v>
      </c>
      <c r="AP1995">
        <v>4.7117369702931199E-2</v>
      </c>
      <c r="AQ1995">
        <v>1.3665165463631801</v>
      </c>
      <c r="AR1995">
        <v>1.2509375873561199</v>
      </c>
      <c r="AS1995">
        <v>0</v>
      </c>
      <c r="AT1995">
        <v>0</v>
      </c>
      <c r="AU1995">
        <v>0.27574748582717301</v>
      </c>
      <c r="AV1995">
        <v>0.49014850209768202</v>
      </c>
      <c r="AW1995">
        <v>0</v>
      </c>
      <c r="AX1995">
        <v>0</v>
      </c>
      <c r="AY1995">
        <v>0.21878823616932699</v>
      </c>
      <c r="AZ1995">
        <v>0.38563274552582399</v>
      </c>
      <c r="BA1995">
        <v>0</v>
      </c>
      <c r="BB1995">
        <v>0</v>
      </c>
      <c r="BC1995">
        <v>4.0387722132471701E-2</v>
      </c>
      <c r="BD1995">
        <v>0.36717532557759203</v>
      </c>
      <c r="BE1995">
        <v>0</v>
      </c>
      <c r="BF1995">
        <v>0</v>
      </c>
      <c r="BG1995">
        <v>0.169980630114243</v>
      </c>
      <c r="BH1995">
        <v>0.478595584154207</v>
      </c>
      <c r="BI1995">
        <v>0</v>
      </c>
      <c r="BJ1995">
        <v>0</v>
      </c>
      <c r="BK1995">
        <v>0</v>
      </c>
      <c r="BL1995">
        <v>2.4175684334266498</v>
      </c>
    </row>
    <row r="1996" spans="1:64" x14ac:dyDescent="0.25">
      <c r="A1996" s="15" t="str">
        <f t="shared" si="62"/>
        <v xml:space="preserve">  CLD [NCL+DQ] / [Capital + ALLL]--41274</v>
      </c>
      <c r="B1996" s="15" t="str">
        <f t="shared" si="63"/>
        <v xml:space="preserve">  CLD [NCL+DQ] / [Capital + ALLL]</v>
      </c>
      <c r="C1996">
        <v>8</v>
      </c>
      <c r="D1996" s="22">
        <v>41274</v>
      </c>
      <c r="E1996">
        <v>0</v>
      </c>
      <c r="F1996">
        <v>0</v>
      </c>
      <c r="G1996">
        <v>2.1145596770123598</v>
      </c>
      <c r="H1996">
        <v>2.1138133261707499</v>
      </c>
      <c r="I1996">
        <v>0</v>
      </c>
      <c r="J1996">
        <v>0</v>
      </c>
      <c r="K1996">
        <v>1.49601771081957</v>
      </c>
      <c r="L1996">
        <v>1.49244388296993</v>
      </c>
      <c r="M1996">
        <v>0</v>
      </c>
      <c r="N1996">
        <v>2.6932037004618798E-3</v>
      </c>
      <c r="O1996">
        <v>2.2170969998502601</v>
      </c>
      <c r="P1996">
        <v>2.1161505127920099</v>
      </c>
      <c r="Q1996">
        <v>0</v>
      </c>
      <c r="R1996">
        <v>0</v>
      </c>
      <c r="S1996">
        <v>0.47255418963805101</v>
      </c>
      <c r="T1996">
        <v>1.0184736354974799</v>
      </c>
      <c r="U1996">
        <v>0</v>
      </c>
      <c r="V1996">
        <v>0</v>
      </c>
      <c r="W1996">
        <v>1.7137431494891699</v>
      </c>
      <c r="X1996">
        <v>1.6390884471125899</v>
      </c>
      <c r="Y1996">
        <v>0</v>
      </c>
      <c r="Z1996">
        <v>1.02936437697143</v>
      </c>
      <c r="AA1996">
        <v>4.3616731720844903</v>
      </c>
      <c r="AB1996">
        <v>4.15284067173853</v>
      </c>
      <c r="AC1996">
        <v>0</v>
      </c>
      <c r="AD1996">
        <v>0</v>
      </c>
      <c r="AE1996">
        <v>0.159228337467508</v>
      </c>
      <c r="AF1996">
        <v>1.15348448425315</v>
      </c>
      <c r="AG1996">
        <v>0</v>
      </c>
      <c r="AH1996">
        <v>0</v>
      </c>
      <c r="AI1996">
        <v>0</v>
      </c>
      <c r="AJ1996">
        <v>0.61995296729559501</v>
      </c>
      <c r="AK1996">
        <v>0</v>
      </c>
      <c r="AL1996">
        <v>4.32231604517486E-2</v>
      </c>
      <c r="AM1996">
        <v>1.6999475538333799</v>
      </c>
      <c r="AN1996">
        <v>1.17283725082138</v>
      </c>
      <c r="AO1996">
        <v>0</v>
      </c>
      <c r="AP1996">
        <v>0</v>
      </c>
      <c r="AQ1996">
        <v>0</v>
      </c>
      <c r="AR1996">
        <v>0.69791894878179295</v>
      </c>
      <c r="AS1996">
        <v>0</v>
      </c>
      <c r="AT1996">
        <v>0</v>
      </c>
      <c r="AU1996">
        <v>2.9696980876570098</v>
      </c>
      <c r="AV1996">
        <v>3.2721854924123899</v>
      </c>
      <c r="AW1996">
        <v>0</v>
      </c>
      <c r="AX1996">
        <v>0</v>
      </c>
      <c r="AY1996">
        <v>1.6549372956082</v>
      </c>
      <c r="AZ1996">
        <v>1.8683813205054101</v>
      </c>
      <c r="BA1996">
        <v>0</v>
      </c>
      <c r="BB1996">
        <v>0</v>
      </c>
      <c r="BC1996">
        <v>1.3010825241294299</v>
      </c>
      <c r="BD1996">
        <v>1.5439496849352801</v>
      </c>
      <c r="BE1996">
        <v>0</v>
      </c>
      <c r="BF1996">
        <v>3.6875628561850497E-2</v>
      </c>
      <c r="BG1996">
        <v>2.9863658384663299</v>
      </c>
      <c r="BH1996">
        <v>1.83558499445803</v>
      </c>
      <c r="BI1996">
        <v>0</v>
      </c>
      <c r="BJ1996">
        <v>0.39953561981692398</v>
      </c>
      <c r="BK1996">
        <v>4.1420136790871203</v>
      </c>
      <c r="BL1996">
        <v>4.6970844994317904</v>
      </c>
    </row>
    <row r="1997" spans="1:64" x14ac:dyDescent="0.25">
      <c r="A1997" s="15" t="str">
        <f t="shared" si="62"/>
        <v xml:space="preserve">  CRE [NCL+DQ] / [Capital + ALLL]--41274</v>
      </c>
      <c r="B1997" s="15" t="str">
        <f t="shared" si="63"/>
        <v xml:space="preserve">  CRE [NCL+DQ] / [Capital + ALLL]</v>
      </c>
      <c r="C1997">
        <v>9</v>
      </c>
      <c r="D1997" s="22">
        <v>41274</v>
      </c>
      <c r="E1997">
        <v>0.54142898578748899</v>
      </c>
      <c r="F1997">
        <v>4.19589100614487</v>
      </c>
      <c r="G1997">
        <v>9.0725247321561309</v>
      </c>
      <c r="H1997">
        <v>6.8146879632013304</v>
      </c>
      <c r="I1997">
        <v>0</v>
      </c>
      <c r="J1997">
        <v>3.0496317283475101</v>
      </c>
      <c r="K1997">
        <v>8.0311821601398208</v>
      </c>
      <c r="L1997">
        <v>5.5895304115399602</v>
      </c>
      <c r="M1997">
        <v>0.38577370531868999</v>
      </c>
      <c r="N1997">
        <v>3.5531899590016498</v>
      </c>
      <c r="O1997">
        <v>9.9956173694581096</v>
      </c>
      <c r="P1997">
        <v>7.7696502342630804</v>
      </c>
      <c r="Q1997">
        <v>3.06122448979592</v>
      </c>
      <c r="R1997">
        <v>6.6521986732542198</v>
      </c>
      <c r="S1997">
        <v>16.433899826126002</v>
      </c>
      <c r="T1997">
        <v>11.225544493338599</v>
      </c>
      <c r="U1997">
        <v>0.19634831460674201</v>
      </c>
      <c r="V1997">
        <v>3.6569688435902901</v>
      </c>
      <c r="W1997">
        <v>8.5122577154064096</v>
      </c>
      <c r="X1997">
        <v>6.0540499712612004</v>
      </c>
      <c r="Y1997">
        <v>0.56058028643362501</v>
      </c>
      <c r="Z1997">
        <v>5.4104187898627396</v>
      </c>
      <c r="AA1997">
        <v>10.0282807570694</v>
      </c>
      <c r="AB1997">
        <v>8.8413937296208704</v>
      </c>
      <c r="AC1997">
        <v>0</v>
      </c>
      <c r="AD1997">
        <v>0.323709150878841</v>
      </c>
      <c r="AE1997">
        <v>3.05873845552963</v>
      </c>
      <c r="AF1997">
        <v>2.9271446455919001</v>
      </c>
      <c r="AG1997">
        <v>0</v>
      </c>
      <c r="AH1997">
        <v>0</v>
      </c>
      <c r="AI1997">
        <v>1.9743551462672999</v>
      </c>
      <c r="AJ1997">
        <v>2.63487546677178</v>
      </c>
      <c r="AK1997">
        <v>2.5598919037137802</v>
      </c>
      <c r="AL1997">
        <v>5.5173216060527102</v>
      </c>
      <c r="AM1997">
        <v>11.729572195018701</v>
      </c>
      <c r="AN1997">
        <v>7.6288632752015104</v>
      </c>
      <c r="AO1997">
        <v>0</v>
      </c>
      <c r="AP1997">
        <v>0.55134793658096504</v>
      </c>
      <c r="AQ1997">
        <v>4.8269027553040402</v>
      </c>
      <c r="AR1997">
        <v>2.92035527049494</v>
      </c>
      <c r="AS1997">
        <v>0.21620903483927201</v>
      </c>
      <c r="AT1997">
        <v>4.0790796829151397</v>
      </c>
      <c r="AU1997">
        <v>12.269417148649699</v>
      </c>
      <c r="AV1997">
        <v>9.1305608665063591</v>
      </c>
      <c r="AW1997">
        <v>0.61381282490625499</v>
      </c>
      <c r="AX1997">
        <v>4.7374179431072196</v>
      </c>
      <c r="AY1997">
        <v>9.5426953045007608</v>
      </c>
      <c r="AZ1997">
        <v>7.0438953513384996</v>
      </c>
      <c r="BA1997">
        <v>0</v>
      </c>
      <c r="BB1997">
        <v>3.1007281553398101</v>
      </c>
      <c r="BC1997">
        <v>8.7718473971058106</v>
      </c>
      <c r="BD1997">
        <v>5.2789079696050196</v>
      </c>
      <c r="BE1997">
        <v>2.2467965595927701</v>
      </c>
      <c r="BF1997">
        <v>5.4721518164684504</v>
      </c>
      <c r="BG1997">
        <v>10.9973393533822</v>
      </c>
      <c r="BH1997">
        <v>7.1266735033692701</v>
      </c>
      <c r="BI1997">
        <v>2.0795060732352399</v>
      </c>
      <c r="BJ1997">
        <v>6.6701968027109801</v>
      </c>
      <c r="BK1997">
        <v>12.791978966515799</v>
      </c>
      <c r="BL1997">
        <v>12.172170159071699</v>
      </c>
    </row>
    <row r="1998" spans="1:64" x14ac:dyDescent="0.25">
      <c r="A1998" s="15" t="str">
        <f t="shared" si="62"/>
        <v xml:space="preserve">  Res RE [NCL+DQ] / [Capital + ALLL]--41274</v>
      </c>
      <c r="B1998" s="15" t="str">
        <f t="shared" si="63"/>
        <v xml:space="preserve">  Res RE [NCL+DQ] / [Capital + ALLL]</v>
      </c>
      <c r="C1998">
        <v>10</v>
      </c>
      <c r="D1998" s="22">
        <v>41274</v>
      </c>
      <c r="E1998">
        <v>0</v>
      </c>
      <c r="F1998">
        <v>1.67771721825776</v>
      </c>
      <c r="G1998">
        <v>4.4313907353016999</v>
      </c>
      <c r="H1998">
        <v>3.1271227975164102</v>
      </c>
      <c r="I1998">
        <v>9.9787323989323301E-2</v>
      </c>
      <c r="J1998">
        <v>1.52391756463011</v>
      </c>
      <c r="K1998">
        <v>4.5858235721169196</v>
      </c>
      <c r="L1998">
        <v>3.1116586798023902</v>
      </c>
      <c r="M1998">
        <v>0.65779272467187899</v>
      </c>
      <c r="N1998">
        <v>2.8716122210473598</v>
      </c>
      <c r="O1998">
        <v>6.8156162771158897</v>
      </c>
      <c r="P1998">
        <v>4.9206450264097397</v>
      </c>
      <c r="Q1998">
        <v>4.1848018828384399</v>
      </c>
      <c r="R1998">
        <v>6.25</v>
      </c>
      <c r="S1998">
        <v>8.7355163727959706</v>
      </c>
      <c r="T1998">
        <v>6.9657166750597304</v>
      </c>
      <c r="U1998">
        <v>0.37060218431569297</v>
      </c>
      <c r="V1998">
        <v>2.0127464868918801</v>
      </c>
      <c r="W1998">
        <v>4.8615600187839902</v>
      </c>
      <c r="X1998">
        <v>3.4962475940609501</v>
      </c>
      <c r="Y1998">
        <v>7.2632190586868102E-3</v>
      </c>
      <c r="Z1998">
        <v>1.91577979177792</v>
      </c>
      <c r="AA1998">
        <v>6.1397425933652601</v>
      </c>
      <c r="AB1998">
        <v>4.2470251340426604</v>
      </c>
      <c r="AC1998">
        <v>0</v>
      </c>
      <c r="AD1998">
        <v>0.21288707254299299</v>
      </c>
      <c r="AE1998">
        <v>0.89289184782304898</v>
      </c>
      <c r="AF1998">
        <v>0.96576335527836099</v>
      </c>
      <c r="AG1998">
        <v>0</v>
      </c>
      <c r="AH1998">
        <v>2.8065352040264099E-2</v>
      </c>
      <c r="AI1998">
        <v>0.92355392995706098</v>
      </c>
      <c r="AJ1998">
        <v>0.82144184087545402</v>
      </c>
      <c r="AK1998">
        <v>2.3396535640884899</v>
      </c>
      <c r="AL1998">
        <v>4.8636877101315896</v>
      </c>
      <c r="AM1998">
        <v>8.6538711273697597</v>
      </c>
      <c r="AN1998">
        <v>6.0805165174902598</v>
      </c>
      <c r="AO1998">
        <v>0</v>
      </c>
      <c r="AP1998">
        <v>0.46752317140987498</v>
      </c>
      <c r="AQ1998">
        <v>2.3396535640884899</v>
      </c>
      <c r="AR1998">
        <v>1.66357567405646</v>
      </c>
      <c r="AS1998">
        <v>2.7612549785438201E-2</v>
      </c>
      <c r="AT1998">
        <v>1.4194454484172701</v>
      </c>
      <c r="AU1998">
        <v>4.4317118147582999</v>
      </c>
      <c r="AV1998">
        <v>3.1860998073019502</v>
      </c>
      <c r="AW1998">
        <v>1.8784648869385101</v>
      </c>
      <c r="AX1998">
        <v>5.7350451467268604</v>
      </c>
      <c r="AY1998">
        <v>9.7047211044423793</v>
      </c>
      <c r="AZ1998">
        <v>6.7837383251285797</v>
      </c>
      <c r="BA1998">
        <v>0</v>
      </c>
      <c r="BB1998">
        <v>0.82097129696129201</v>
      </c>
      <c r="BC1998">
        <v>3.50937751697158</v>
      </c>
      <c r="BD1998">
        <v>3.8691347801778302</v>
      </c>
      <c r="BE1998">
        <v>0.56541236108403203</v>
      </c>
      <c r="BF1998">
        <v>1.82169753714635</v>
      </c>
      <c r="BG1998">
        <v>4.4028216978837298</v>
      </c>
      <c r="BH1998">
        <v>2.7809060983356702</v>
      </c>
      <c r="BI1998">
        <v>0.57462178838195999</v>
      </c>
      <c r="BJ1998">
        <v>2.1474066103985998</v>
      </c>
      <c r="BK1998">
        <v>4.8974024211022504</v>
      </c>
      <c r="BL1998">
        <v>3.7210782919227898</v>
      </c>
    </row>
    <row r="1999" spans="1:64" x14ac:dyDescent="0.25">
      <c r="A1999" s="15" t="str">
        <f t="shared" si="62"/>
        <v xml:space="preserve">  C&amp;I [NCL+DQ] / [Capital + ALLL]--41274</v>
      </c>
      <c r="B1999" s="15" t="str">
        <f t="shared" si="63"/>
        <v xml:space="preserve">  C&amp;I [NCL+DQ] / [Capital + ALLL]</v>
      </c>
      <c r="C1999">
        <v>11</v>
      </c>
      <c r="D1999" s="22">
        <v>41274</v>
      </c>
      <c r="E1999">
        <v>0.369344413665743</v>
      </c>
      <c r="F1999">
        <v>1.1895075361308101</v>
      </c>
      <c r="G1999">
        <v>3.34692659637955</v>
      </c>
      <c r="H1999">
        <v>2.3270719837926301</v>
      </c>
      <c r="I1999">
        <v>7.0905186099188403E-2</v>
      </c>
      <c r="J1999">
        <v>0.94970086800152198</v>
      </c>
      <c r="K1999">
        <v>3.2414873276230698</v>
      </c>
      <c r="L1999">
        <v>2.4129888824883099</v>
      </c>
      <c r="M1999">
        <v>6.3715204167082498E-2</v>
      </c>
      <c r="N1999">
        <v>0.701740760875595</v>
      </c>
      <c r="O1999">
        <v>2.3716483616312698</v>
      </c>
      <c r="P1999">
        <v>1.9009661449419399</v>
      </c>
      <c r="Q1999">
        <v>0.78034815533084001</v>
      </c>
      <c r="R1999">
        <v>2.7864929540015999</v>
      </c>
      <c r="S1999">
        <v>5.1284634760705297</v>
      </c>
      <c r="T1999">
        <v>3.51317932212508</v>
      </c>
      <c r="U1999">
        <v>5.09153325420236E-2</v>
      </c>
      <c r="V1999">
        <v>1.0049807577296099</v>
      </c>
      <c r="W1999">
        <v>3.28099311707909</v>
      </c>
      <c r="X1999">
        <v>2.5955793966431302</v>
      </c>
      <c r="Y1999">
        <v>0.425739118400979</v>
      </c>
      <c r="Z1999">
        <v>1.7066712721011399</v>
      </c>
      <c r="AA1999">
        <v>3.5906658415094199</v>
      </c>
      <c r="AB1999">
        <v>4.3000644827803196</v>
      </c>
      <c r="AC1999">
        <v>0</v>
      </c>
      <c r="AD1999">
        <v>0.76991710775680799</v>
      </c>
      <c r="AE1999">
        <v>2.4648656500603199</v>
      </c>
      <c r="AF1999">
        <v>2.3184251798552098</v>
      </c>
      <c r="AG1999">
        <v>0</v>
      </c>
      <c r="AH1999">
        <v>0.262746920061941</v>
      </c>
      <c r="AI1999">
        <v>1.7441778531311101</v>
      </c>
      <c r="AJ1999">
        <v>1.3731256013637501</v>
      </c>
      <c r="AK1999">
        <v>0.28318140601862601</v>
      </c>
      <c r="AL1999">
        <v>0.93893344009397905</v>
      </c>
      <c r="AM1999">
        <v>2.66098940907297</v>
      </c>
      <c r="AN1999">
        <v>2.95003288689042</v>
      </c>
      <c r="AO1999">
        <v>0</v>
      </c>
      <c r="AP1999">
        <v>0.63017629792766605</v>
      </c>
      <c r="AQ1999">
        <v>2.41400470493797</v>
      </c>
      <c r="AR1999">
        <v>1.89326279697366</v>
      </c>
      <c r="AS1999">
        <v>0.129479270492346</v>
      </c>
      <c r="AT1999">
        <v>0.99513302402556003</v>
      </c>
      <c r="AU1999">
        <v>3.4003900217107401</v>
      </c>
      <c r="AV1999">
        <v>3.0082639261798798</v>
      </c>
      <c r="AW1999">
        <v>0.15990870870144699</v>
      </c>
      <c r="AX1999">
        <v>1.0185558693021399</v>
      </c>
      <c r="AY1999">
        <v>3.4585400935592299</v>
      </c>
      <c r="AZ1999">
        <v>2.8989925384003801</v>
      </c>
      <c r="BA1999">
        <v>0.43183774276840198</v>
      </c>
      <c r="BB1999">
        <v>2.8006929549579298</v>
      </c>
      <c r="BC1999">
        <v>7.2941176470588198</v>
      </c>
      <c r="BD1999">
        <v>6.5909398397082004</v>
      </c>
      <c r="BE1999">
        <v>0.15191796429927801</v>
      </c>
      <c r="BF1999">
        <v>1.08365487234217</v>
      </c>
      <c r="BG1999">
        <v>2.4548706772482398</v>
      </c>
      <c r="BH1999">
        <v>2.2175391072513899</v>
      </c>
      <c r="BI1999">
        <v>6.7321637472264301E-2</v>
      </c>
      <c r="BJ1999">
        <v>1.2250731822023899</v>
      </c>
      <c r="BK1999">
        <v>4.10760339249072</v>
      </c>
      <c r="BL1999">
        <v>5.4561537091154904</v>
      </c>
    </row>
    <row r="2000" spans="1:64" x14ac:dyDescent="0.25">
      <c r="A2000" s="15" t="str">
        <f t="shared" si="62"/>
        <v xml:space="preserve">  Ind [NCL+DQ] / [Capital + ALLL]--41274</v>
      </c>
      <c r="B2000" s="15" t="str">
        <f t="shared" si="63"/>
        <v xml:space="preserve">  Ind [NCL+DQ] / [Capital + ALLL]</v>
      </c>
      <c r="C2000">
        <v>12</v>
      </c>
      <c r="D2000" s="22">
        <v>41274</v>
      </c>
      <c r="E2000">
        <v>8.6897151014834598E-2</v>
      </c>
      <c r="F2000">
        <v>0.33804548248309801</v>
      </c>
      <c r="G2000">
        <v>0.72044407700484203</v>
      </c>
      <c r="H2000">
        <v>0.68839214870770804</v>
      </c>
      <c r="I2000">
        <v>4.4823685112560602E-2</v>
      </c>
      <c r="J2000">
        <v>0.22479065362195499</v>
      </c>
      <c r="K2000">
        <v>0.69438495560603197</v>
      </c>
      <c r="L2000">
        <v>0.53624582823128897</v>
      </c>
      <c r="M2000">
        <v>2.33538227404495E-2</v>
      </c>
      <c r="N2000">
        <v>0.21743427554852701</v>
      </c>
      <c r="O2000">
        <v>0.81438230701324699</v>
      </c>
      <c r="P2000">
        <v>0.70721859507108797</v>
      </c>
      <c r="Q2000">
        <v>0.167088150289017</v>
      </c>
      <c r="R2000">
        <v>0.40106951871657798</v>
      </c>
      <c r="S2000">
        <v>0.86734693877550995</v>
      </c>
      <c r="T2000">
        <v>0.665363762764974</v>
      </c>
      <c r="U2000">
        <v>3.0558611759093499E-2</v>
      </c>
      <c r="V2000">
        <v>0.21191445693434699</v>
      </c>
      <c r="W2000">
        <v>0.67912074121920896</v>
      </c>
      <c r="X2000">
        <v>0.52727187871490799</v>
      </c>
      <c r="Y2000">
        <v>6.9792240316721099E-2</v>
      </c>
      <c r="Z2000">
        <v>0.33988325692965099</v>
      </c>
      <c r="AA2000">
        <v>0.67231291226349899</v>
      </c>
      <c r="AB2000">
        <v>0.817974402909453</v>
      </c>
      <c r="AC2000">
        <v>7.0657171827942497E-2</v>
      </c>
      <c r="AD2000">
        <v>0.27793535807450798</v>
      </c>
      <c r="AE2000">
        <v>0.61245029427755104</v>
      </c>
      <c r="AF2000">
        <v>0.55644370978619195</v>
      </c>
      <c r="AG2000">
        <v>2.88807393693742E-2</v>
      </c>
      <c r="AH2000">
        <v>0.23266496206120801</v>
      </c>
      <c r="AI2000">
        <v>0.81176806178351202</v>
      </c>
      <c r="AJ2000">
        <v>0.65047346274394602</v>
      </c>
      <c r="AK2000">
        <v>5.9998401501907703E-2</v>
      </c>
      <c r="AL2000">
        <v>0.166582392167551</v>
      </c>
      <c r="AM2000">
        <v>0.47675863193988499</v>
      </c>
      <c r="AN2000">
        <v>0.468240993371424</v>
      </c>
      <c r="AO2000">
        <v>5.5541179089142197E-2</v>
      </c>
      <c r="AP2000">
        <v>0.26568711940916201</v>
      </c>
      <c r="AQ2000">
        <v>0.685264490941347</v>
      </c>
      <c r="AR2000">
        <v>0.52557084808947696</v>
      </c>
      <c r="AS2000">
        <v>2.07432841800483E-2</v>
      </c>
      <c r="AT2000">
        <v>0.167924825588047</v>
      </c>
      <c r="AU2000">
        <v>0.50043000796441095</v>
      </c>
      <c r="AV2000">
        <v>0.40680543521578</v>
      </c>
      <c r="AW2000">
        <v>0.106184012583311</v>
      </c>
      <c r="AX2000">
        <v>0.40106951871657798</v>
      </c>
      <c r="AY2000">
        <v>0.91339903114248999</v>
      </c>
      <c r="AZ2000">
        <v>0.70537390855845195</v>
      </c>
      <c r="BA2000">
        <v>1.46972369194591E-2</v>
      </c>
      <c r="BB2000">
        <v>0.16777518125711499</v>
      </c>
      <c r="BC2000">
        <v>0.82530949105914697</v>
      </c>
      <c r="BD2000">
        <v>0.84878378857891001</v>
      </c>
      <c r="BE2000">
        <v>2.1110407430863402E-2</v>
      </c>
      <c r="BF2000">
        <v>0.162074554294976</v>
      </c>
      <c r="BG2000">
        <v>0.48932933097578002</v>
      </c>
      <c r="BH2000">
        <v>0.56652245822308001</v>
      </c>
      <c r="BI2000">
        <v>0</v>
      </c>
      <c r="BJ2000">
        <v>7.4373001136600905E-2</v>
      </c>
      <c r="BK2000">
        <v>0.25675209286177503</v>
      </c>
      <c r="BL2000">
        <v>0.33120713539103502</v>
      </c>
    </row>
    <row r="2001" spans="1:64" x14ac:dyDescent="0.25">
      <c r="A2001" s="15" t="str">
        <f t="shared" si="62"/>
        <v xml:space="preserve">  OREO / [Capital + ALLL]--41274</v>
      </c>
      <c r="B2001" s="15" t="str">
        <f t="shared" si="63"/>
        <v xml:space="preserve">  OREO / [Capital + ALLL]</v>
      </c>
      <c r="C2001">
        <v>13</v>
      </c>
      <c r="D2001" s="22">
        <v>41274</v>
      </c>
      <c r="E2001">
        <v>0</v>
      </c>
      <c r="F2001">
        <v>1.92400657449483</v>
      </c>
      <c r="G2001">
        <v>5.7891274445308296</v>
      </c>
      <c r="H2001">
        <v>5.4995394718537796</v>
      </c>
      <c r="I2001">
        <v>0.117005531832298</v>
      </c>
      <c r="J2001">
        <v>2.8780270276542401</v>
      </c>
      <c r="K2001">
        <v>8.8660893719620297</v>
      </c>
      <c r="L2001">
        <v>7.7050808562191397</v>
      </c>
      <c r="M2001">
        <v>0.123688223458452</v>
      </c>
      <c r="N2001">
        <v>2.1549444738233698</v>
      </c>
      <c r="O2001">
        <v>7.8873530380575696</v>
      </c>
      <c r="P2001">
        <v>6.8399536404591199</v>
      </c>
      <c r="Q2001">
        <v>2.1696357351768101</v>
      </c>
      <c r="R2001">
        <v>4.12810589489035</v>
      </c>
      <c r="S2001">
        <v>6.4109087208710704</v>
      </c>
      <c r="T2001">
        <v>4.6808897820001798</v>
      </c>
      <c r="U2001">
        <v>1.0297905302596699</v>
      </c>
      <c r="V2001">
        <v>4.6744823602817496</v>
      </c>
      <c r="W2001">
        <v>14.0506971584357</v>
      </c>
      <c r="X2001">
        <v>10.790101145837699</v>
      </c>
      <c r="Y2001">
        <v>0</v>
      </c>
      <c r="Z2001">
        <v>2.9136947545763698</v>
      </c>
      <c r="AA2001">
        <v>8.4946123469608903</v>
      </c>
      <c r="AB2001">
        <v>10.344874995442201</v>
      </c>
      <c r="AC2001">
        <v>0</v>
      </c>
      <c r="AD2001">
        <v>0</v>
      </c>
      <c r="AE2001">
        <v>1.8688838416612601</v>
      </c>
      <c r="AF2001">
        <v>2.11606584647748</v>
      </c>
      <c r="AG2001">
        <v>0</v>
      </c>
      <c r="AH2001">
        <v>0.233891714228387</v>
      </c>
      <c r="AI2001">
        <v>2.66995691568563</v>
      </c>
      <c r="AJ2001">
        <v>2.4714181966829099</v>
      </c>
      <c r="AK2001">
        <v>1.1321705363844901</v>
      </c>
      <c r="AL2001">
        <v>3.1742178054702701</v>
      </c>
      <c r="AM2001">
        <v>7.3201590344197802</v>
      </c>
      <c r="AN2001">
        <v>6.6485858095007</v>
      </c>
      <c r="AO2001">
        <v>0</v>
      </c>
      <c r="AP2001">
        <v>0.74127149557061001</v>
      </c>
      <c r="AQ2001">
        <v>3.5616240931604901</v>
      </c>
      <c r="AR2001">
        <v>3.03048665408049</v>
      </c>
      <c r="AS2001">
        <v>0.12523148117885599</v>
      </c>
      <c r="AT2001">
        <v>3.7873277613293799</v>
      </c>
      <c r="AU2001">
        <v>17.0008158809677</v>
      </c>
      <c r="AV2001">
        <v>16.005856942725199</v>
      </c>
      <c r="AW2001">
        <v>1.3142131575051501</v>
      </c>
      <c r="AX2001">
        <v>4.2437829101715199</v>
      </c>
      <c r="AY2001">
        <v>9.7155496699337398</v>
      </c>
      <c r="AZ2001">
        <v>9.1516449172973093</v>
      </c>
      <c r="BA2001">
        <v>0.26700719758532598</v>
      </c>
      <c r="BB2001">
        <v>4.4126677778752503</v>
      </c>
      <c r="BC2001">
        <v>9.8333608315459493</v>
      </c>
      <c r="BD2001">
        <v>9.5657875915169495</v>
      </c>
      <c r="BE2001">
        <v>1.50790286440986</v>
      </c>
      <c r="BF2001">
        <v>5.3249427157706002</v>
      </c>
      <c r="BG2001">
        <v>13.3548040794418</v>
      </c>
      <c r="BH2001">
        <v>9.1528856028251493</v>
      </c>
      <c r="BI2001">
        <v>4.1207193427112303</v>
      </c>
      <c r="BJ2001">
        <v>10.691463768387599</v>
      </c>
      <c r="BK2001">
        <v>28.654764543268801</v>
      </c>
      <c r="BL2001">
        <v>23.225398844574698</v>
      </c>
    </row>
    <row r="2002" spans="1:64" x14ac:dyDescent="0.25">
      <c r="A2002" s="15" t="str">
        <f t="shared" si="62"/>
        <v>ROAA--41274</v>
      </c>
      <c r="B2002" s="15" t="str">
        <f t="shared" si="63"/>
        <v>ROAA</v>
      </c>
      <c r="C2002">
        <v>14</v>
      </c>
      <c r="D2002" s="22">
        <v>41274</v>
      </c>
      <c r="E2002">
        <v>0.7</v>
      </c>
      <c r="F2002">
        <v>0.95</v>
      </c>
      <c r="G2002">
        <v>1.18</v>
      </c>
      <c r="H2002">
        <v>0.88855072463768103</v>
      </c>
      <c r="I2002">
        <v>0.57750000000000001</v>
      </c>
      <c r="J2002">
        <v>0.95</v>
      </c>
      <c r="K2002">
        <v>1.4</v>
      </c>
      <c r="L2002">
        <v>0.96791666666666698</v>
      </c>
      <c r="M2002">
        <v>0.46</v>
      </c>
      <c r="N2002">
        <v>0.86</v>
      </c>
      <c r="O2002">
        <v>1.25</v>
      </c>
      <c r="P2002">
        <v>0.81703933054393296</v>
      </c>
      <c r="Q2002">
        <v>0.65</v>
      </c>
      <c r="R2002">
        <v>0.91</v>
      </c>
      <c r="S2002">
        <v>1.07</v>
      </c>
      <c r="T2002">
        <v>0.86333333333333295</v>
      </c>
      <c r="U2002">
        <v>0.41749999999999998</v>
      </c>
      <c r="V2002">
        <v>0.93500000000000005</v>
      </c>
      <c r="W2002">
        <v>1.3725000000000001</v>
      </c>
      <c r="X2002">
        <v>0.88361581920903998</v>
      </c>
      <c r="Y2002">
        <v>0.53</v>
      </c>
      <c r="Z2002">
        <v>0.79500000000000004</v>
      </c>
      <c r="AA2002">
        <v>1.2324999999999999</v>
      </c>
      <c r="AB2002">
        <v>0.73596774193548398</v>
      </c>
      <c r="AC2002">
        <v>0.8175</v>
      </c>
      <c r="AD2002">
        <v>1.18</v>
      </c>
      <c r="AE2002">
        <v>1.6725000000000001</v>
      </c>
      <c r="AF2002">
        <v>1.24943181818182</v>
      </c>
      <c r="AG2002">
        <v>0.66749999999999998</v>
      </c>
      <c r="AH2002">
        <v>1.04</v>
      </c>
      <c r="AI2002">
        <v>1.4975000000000001</v>
      </c>
      <c r="AJ2002">
        <v>1.2975000000000001</v>
      </c>
      <c r="AK2002">
        <v>0.66500000000000004</v>
      </c>
      <c r="AL2002">
        <v>0.95</v>
      </c>
      <c r="AM2002">
        <v>1.22</v>
      </c>
      <c r="AN2002">
        <v>1.0333928571428601</v>
      </c>
      <c r="AO2002">
        <v>0.68500000000000005</v>
      </c>
      <c r="AP2002">
        <v>1.075</v>
      </c>
      <c r="AQ2002">
        <v>1.5075000000000001</v>
      </c>
      <c r="AR2002">
        <v>1.1019805194805199</v>
      </c>
      <c r="AS2002">
        <v>0.38</v>
      </c>
      <c r="AT2002">
        <v>0.9</v>
      </c>
      <c r="AU2002">
        <v>1.33</v>
      </c>
      <c r="AV2002">
        <v>0.83434523809523797</v>
      </c>
      <c r="AW2002">
        <v>0.46</v>
      </c>
      <c r="AX2002">
        <v>0.82</v>
      </c>
      <c r="AY2002">
        <v>1.2649999999999999</v>
      </c>
      <c r="AZ2002">
        <v>0.82993788819875802</v>
      </c>
      <c r="BA2002">
        <v>0.38</v>
      </c>
      <c r="BB2002">
        <v>0.92</v>
      </c>
      <c r="BC2002">
        <v>1.43</v>
      </c>
      <c r="BD2002">
        <v>0.91521739130434798</v>
      </c>
      <c r="BE2002">
        <v>0.63</v>
      </c>
      <c r="BF2002">
        <v>0.99</v>
      </c>
      <c r="BG2002">
        <v>1.34</v>
      </c>
      <c r="BH2002">
        <v>1.10913580246914</v>
      </c>
      <c r="BI2002">
        <v>0.19</v>
      </c>
      <c r="BJ2002">
        <v>0.625</v>
      </c>
      <c r="BK2002">
        <v>1.1399999999999999</v>
      </c>
      <c r="BL2002">
        <v>0.54874999999999996</v>
      </c>
    </row>
    <row r="2003" spans="1:64" x14ac:dyDescent="0.25">
      <c r="A2003" s="15" t="str">
        <f t="shared" si="62"/>
        <v>NIM--41274</v>
      </c>
      <c r="B2003" s="15" t="str">
        <f t="shared" si="63"/>
        <v>NIM</v>
      </c>
      <c r="C2003">
        <v>15</v>
      </c>
      <c r="D2003" s="22">
        <v>41274</v>
      </c>
      <c r="E2003">
        <v>3.61</v>
      </c>
      <c r="F2003">
        <v>3.93</v>
      </c>
      <c r="G2003">
        <v>4.32</v>
      </c>
      <c r="H2003">
        <v>3.9008695652173899</v>
      </c>
      <c r="I2003">
        <v>3.5874999999999999</v>
      </c>
      <c r="J2003">
        <v>4.0199999999999996</v>
      </c>
      <c r="K2003">
        <v>4.41</v>
      </c>
      <c r="L2003">
        <v>4.0027932098765397</v>
      </c>
      <c r="M2003">
        <v>3.44</v>
      </c>
      <c r="N2003">
        <v>3.86</v>
      </c>
      <c r="O2003">
        <v>4.29</v>
      </c>
      <c r="P2003">
        <v>3.8624535564853599</v>
      </c>
      <c r="Q2003">
        <v>3.67</v>
      </c>
      <c r="R2003">
        <v>4.09</v>
      </c>
      <c r="S2003">
        <v>4.46</v>
      </c>
      <c r="T2003">
        <v>4.11238095238095</v>
      </c>
      <c r="U2003">
        <v>3.59</v>
      </c>
      <c r="V2003">
        <v>3.98</v>
      </c>
      <c r="W2003">
        <v>4.3499999999999996</v>
      </c>
      <c r="X2003">
        <v>3.94274011299435</v>
      </c>
      <c r="Y2003">
        <v>3.7725</v>
      </c>
      <c r="Z2003">
        <v>4.1550000000000002</v>
      </c>
      <c r="AA2003">
        <v>4.4775</v>
      </c>
      <c r="AB2003">
        <v>4.1593548387096799</v>
      </c>
      <c r="AC2003">
        <v>3.55</v>
      </c>
      <c r="AD2003">
        <v>4.08</v>
      </c>
      <c r="AE2003">
        <v>4.3849999999999998</v>
      </c>
      <c r="AF2003">
        <v>4.0250000000000004</v>
      </c>
      <c r="AG2003">
        <v>3.42</v>
      </c>
      <c r="AH2003">
        <v>3.9849999999999999</v>
      </c>
      <c r="AI2003">
        <v>4.5324999999999998</v>
      </c>
      <c r="AJ2003">
        <v>4.2238888888888901</v>
      </c>
      <c r="AK2003">
        <v>3.6775000000000002</v>
      </c>
      <c r="AL2003">
        <v>4.1550000000000002</v>
      </c>
      <c r="AM2003">
        <v>4.49</v>
      </c>
      <c r="AN2003">
        <v>4.0939285714285703</v>
      </c>
      <c r="AO2003">
        <v>3.5425</v>
      </c>
      <c r="AP2003">
        <v>3.94</v>
      </c>
      <c r="AQ2003">
        <v>4.38</v>
      </c>
      <c r="AR2003">
        <v>3.9353896103896102</v>
      </c>
      <c r="AS2003">
        <v>3.7349999999999999</v>
      </c>
      <c r="AT2003">
        <v>4.16</v>
      </c>
      <c r="AU2003">
        <v>4.46</v>
      </c>
      <c r="AV2003">
        <v>4.1086309523809499</v>
      </c>
      <c r="AW2003">
        <v>3.62</v>
      </c>
      <c r="AX2003">
        <v>4.05</v>
      </c>
      <c r="AY2003">
        <v>4.4649999999999999</v>
      </c>
      <c r="AZ2003">
        <v>4.03993788819876</v>
      </c>
      <c r="BA2003">
        <v>3.65</v>
      </c>
      <c r="BB2003">
        <v>4.1500000000000004</v>
      </c>
      <c r="BC2003">
        <v>4.6100000000000003</v>
      </c>
      <c r="BD2003">
        <v>4.1659420289855102</v>
      </c>
      <c r="BE2003">
        <v>3.6</v>
      </c>
      <c r="BF2003">
        <v>4.0199999999999996</v>
      </c>
      <c r="BG2003">
        <v>4.3</v>
      </c>
      <c r="BH2003">
        <v>4.0902469135802502</v>
      </c>
      <c r="BI2003">
        <v>3.5150000000000001</v>
      </c>
      <c r="BJ2003">
        <v>4.0449999999999999</v>
      </c>
      <c r="BK2003">
        <v>4.3099999999999996</v>
      </c>
      <c r="BL2003">
        <v>3.9570833333333302</v>
      </c>
    </row>
    <row r="2004" spans="1:64" x14ac:dyDescent="0.25">
      <c r="A2004" s="15" t="str">
        <f t="shared" si="62"/>
        <v>Provisions / Avg Assets--41274</v>
      </c>
      <c r="B2004" s="15" t="str">
        <f t="shared" si="63"/>
        <v>Provisions / Avg Assets</v>
      </c>
      <c r="C2004">
        <v>16</v>
      </c>
      <c r="D2004" s="22">
        <v>41274</v>
      </c>
      <c r="E2004">
        <v>0</v>
      </c>
      <c r="F2004">
        <v>0.11</v>
      </c>
      <c r="G2004">
        <v>0.34</v>
      </c>
      <c r="H2004">
        <v>0.17536231884058001</v>
      </c>
      <c r="I2004">
        <v>0.01</v>
      </c>
      <c r="J2004">
        <v>0.11</v>
      </c>
      <c r="K2004">
        <v>0.28000000000000003</v>
      </c>
      <c r="L2004">
        <v>0.193811728395062</v>
      </c>
      <c r="M2004">
        <v>0.04</v>
      </c>
      <c r="N2004">
        <v>0.16</v>
      </c>
      <c r="O2004">
        <v>0.37</v>
      </c>
      <c r="P2004">
        <v>0.27317489539749001</v>
      </c>
      <c r="Q2004">
        <v>0.13</v>
      </c>
      <c r="R2004">
        <v>0.22</v>
      </c>
      <c r="S2004">
        <v>0.41</v>
      </c>
      <c r="T2004">
        <v>0.27428571428571402</v>
      </c>
      <c r="U2004">
        <v>0.01</v>
      </c>
      <c r="V2004">
        <v>0.11</v>
      </c>
      <c r="W2004">
        <v>0.25</v>
      </c>
      <c r="X2004">
        <v>0.19395480225988701</v>
      </c>
      <c r="Y2004">
        <v>5.2499999999999998E-2</v>
      </c>
      <c r="Z2004">
        <v>0.16500000000000001</v>
      </c>
      <c r="AA2004">
        <v>0.33750000000000002</v>
      </c>
      <c r="AB2004">
        <v>0.260806451612903</v>
      </c>
      <c r="AC2004">
        <v>0</v>
      </c>
      <c r="AD2004">
        <v>7.4999999999999997E-2</v>
      </c>
      <c r="AE2004">
        <v>0.2</v>
      </c>
      <c r="AF2004">
        <v>0.115568181818182</v>
      </c>
      <c r="AG2004">
        <v>0</v>
      </c>
      <c r="AH2004">
        <v>0.03</v>
      </c>
      <c r="AI2004">
        <v>0.27</v>
      </c>
      <c r="AJ2004">
        <v>0.20333333333333301</v>
      </c>
      <c r="AK2004">
        <v>6.7500000000000004E-2</v>
      </c>
      <c r="AL2004">
        <v>0.215</v>
      </c>
      <c r="AM2004">
        <v>0.32250000000000001</v>
      </c>
      <c r="AN2004">
        <v>0.25607142857142901</v>
      </c>
      <c r="AO2004">
        <v>0</v>
      </c>
      <c r="AP2004">
        <v>0.05</v>
      </c>
      <c r="AQ2004">
        <v>0.15</v>
      </c>
      <c r="AR2004">
        <v>0.10461038961039</v>
      </c>
      <c r="AS2004">
        <v>0.04</v>
      </c>
      <c r="AT2004">
        <v>0.15</v>
      </c>
      <c r="AU2004">
        <v>0.32</v>
      </c>
      <c r="AV2004">
        <v>0.233988095238095</v>
      </c>
      <c r="AW2004">
        <v>0.03</v>
      </c>
      <c r="AX2004">
        <v>0.14000000000000001</v>
      </c>
      <c r="AY2004">
        <v>0.30499999999999999</v>
      </c>
      <c r="AZ2004">
        <v>0.23204968944099399</v>
      </c>
      <c r="BA2004">
        <v>0.08</v>
      </c>
      <c r="BB2004">
        <v>0.27</v>
      </c>
      <c r="BC2004">
        <v>0.43</v>
      </c>
      <c r="BD2004">
        <v>0.35144927536231901</v>
      </c>
      <c r="BE2004">
        <v>0.04</v>
      </c>
      <c r="BF2004">
        <v>0.16</v>
      </c>
      <c r="BG2004">
        <v>0.32</v>
      </c>
      <c r="BH2004">
        <v>0.28246913580246902</v>
      </c>
      <c r="BI2004">
        <v>7.0000000000000007E-2</v>
      </c>
      <c r="BJ2004">
        <v>0.23</v>
      </c>
      <c r="BK2004">
        <v>0.41</v>
      </c>
      <c r="BL2004">
        <v>0.33614583333333298</v>
      </c>
    </row>
    <row r="2005" spans="1:64" x14ac:dyDescent="0.25">
      <c r="A2005" s="15" t="str">
        <f t="shared" si="62"/>
        <v>Negative Earners (last 4 qtrs)--41274</v>
      </c>
      <c r="B2005" s="15" t="str">
        <f t="shared" si="63"/>
        <v>Negative Earners (last 4 qtrs)</v>
      </c>
      <c r="C2005">
        <v>17</v>
      </c>
      <c r="D2005" s="22">
        <v>41274</v>
      </c>
      <c r="F2005">
        <v>7.2463768115942004</v>
      </c>
      <c r="H2005">
        <v>5</v>
      </c>
      <c r="J2005">
        <v>7.7272727272727302</v>
      </c>
      <c r="L2005">
        <v>51</v>
      </c>
      <c r="N2005">
        <v>10.205086136177201</v>
      </c>
      <c r="P2005">
        <v>622</v>
      </c>
      <c r="R2005">
        <v>4.7619047619047601</v>
      </c>
      <c r="T2005">
        <v>1</v>
      </c>
      <c r="V2005">
        <v>10.5555555555556</v>
      </c>
      <c r="X2005">
        <v>38</v>
      </c>
      <c r="Z2005">
        <v>11.290322580645199</v>
      </c>
      <c r="AB2005">
        <v>7</v>
      </c>
      <c r="AD2005">
        <v>0</v>
      </c>
      <c r="AF2005">
        <v>0</v>
      </c>
      <c r="AH2005">
        <v>2.7777777777777799</v>
      </c>
      <c r="AI2005"/>
      <c r="AJ2005">
        <v>2</v>
      </c>
      <c r="AK2005"/>
      <c r="AL2005">
        <v>5.3571428571428603</v>
      </c>
      <c r="AN2005">
        <v>3</v>
      </c>
      <c r="AP2005">
        <v>4.4585987261146496</v>
      </c>
      <c r="AR2005">
        <v>14</v>
      </c>
      <c r="AT2005">
        <v>15.294117647058799</v>
      </c>
      <c r="AV2005">
        <v>26</v>
      </c>
      <c r="AX2005">
        <v>9.2024539877300597</v>
      </c>
      <c r="AZ2005">
        <v>15</v>
      </c>
      <c r="BB2005">
        <v>8.6956521739130395</v>
      </c>
      <c r="BD2005">
        <v>6</v>
      </c>
      <c r="BF2005">
        <v>2.4691358024691401</v>
      </c>
      <c r="BH2005">
        <v>2</v>
      </c>
      <c r="BJ2005">
        <v>15.625</v>
      </c>
      <c r="BL2005">
        <v>15</v>
      </c>
    </row>
    <row r="2006" spans="1:64" x14ac:dyDescent="0.25">
      <c r="A2006" s="15" t="str">
        <f t="shared" si="62"/>
        <v>Noncore Funding / Liab--41274</v>
      </c>
      <c r="B2006" s="15" t="str">
        <f t="shared" si="63"/>
        <v>Noncore Funding / Liab</v>
      </c>
      <c r="C2006">
        <v>18</v>
      </c>
      <c r="D2006" s="22">
        <v>41274</v>
      </c>
      <c r="E2006">
        <v>11.8810658890298</v>
      </c>
      <c r="F2006">
        <v>15.214365134257299</v>
      </c>
      <c r="G2006">
        <v>19.527264482484998</v>
      </c>
      <c r="H2006">
        <v>15.9595029808925</v>
      </c>
      <c r="I2006">
        <v>10.3356347480631</v>
      </c>
      <c r="J2006">
        <v>15.0764067383609</v>
      </c>
      <c r="K2006">
        <v>21.814706085584199</v>
      </c>
      <c r="L2006">
        <v>17.2440235849472</v>
      </c>
      <c r="M2006">
        <v>13.451777956737899</v>
      </c>
      <c r="N2006">
        <v>20.061094014376401</v>
      </c>
      <c r="O2006">
        <v>29.040763427865802</v>
      </c>
      <c r="P2006">
        <v>22.684359644608602</v>
      </c>
      <c r="Q2006">
        <v>15.6345139506621</v>
      </c>
      <c r="R2006">
        <v>20.524262390059601</v>
      </c>
      <c r="S2006">
        <v>26.464562760398699</v>
      </c>
      <c r="T2006">
        <v>21.150412549496501</v>
      </c>
      <c r="U2006">
        <v>9.3684041459467</v>
      </c>
      <c r="V2006">
        <v>13.8264401400977</v>
      </c>
      <c r="W2006">
        <v>21.460954921036901</v>
      </c>
      <c r="X2006">
        <v>16.4936376097852</v>
      </c>
      <c r="Y2006">
        <v>12.250673127424101</v>
      </c>
      <c r="Z2006">
        <v>17.799819185209</v>
      </c>
      <c r="AA2006">
        <v>22.0698423838382</v>
      </c>
      <c r="AB2006">
        <v>18.8312291550419</v>
      </c>
      <c r="AC2006">
        <v>10.096081701742101</v>
      </c>
      <c r="AD2006">
        <v>13.8030984794693</v>
      </c>
      <c r="AE2006">
        <v>19.216994313720701</v>
      </c>
      <c r="AF2006">
        <v>16.405898104418199</v>
      </c>
      <c r="AG2006">
        <v>12.3452005667582</v>
      </c>
      <c r="AH2006">
        <v>16.804188896882</v>
      </c>
      <c r="AI2006">
        <v>22.75754125492</v>
      </c>
      <c r="AJ2006">
        <v>19.654755549057999</v>
      </c>
      <c r="AK2006">
        <v>11.082482490421899</v>
      </c>
      <c r="AL2006">
        <v>17.715898061230401</v>
      </c>
      <c r="AM2006">
        <v>25.704477655992498</v>
      </c>
      <c r="AN2006">
        <v>19.813796383398401</v>
      </c>
      <c r="AO2006">
        <v>9.6504409173239107</v>
      </c>
      <c r="AP2006">
        <v>14.181104713982601</v>
      </c>
      <c r="AQ2006">
        <v>20.021810396725002</v>
      </c>
      <c r="AR2006">
        <v>15.821052365660201</v>
      </c>
      <c r="AS2006">
        <v>10.002485280392399</v>
      </c>
      <c r="AT2006">
        <v>15.996005155406801</v>
      </c>
      <c r="AU2006">
        <v>24.6614482809651</v>
      </c>
      <c r="AV2006">
        <v>18.9206279888291</v>
      </c>
      <c r="AW2006">
        <v>10.570710873790899</v>
      </c>
      <c r="AX2006">
        <v>15.157417713468</v>
      </c>
      <c r="AY2006">
        <v>21.684047323275198</v>
      </c>
      <c r="AZ2006">
        <v>17.2520821760708</v>
      </c>
      <c r="BA2006">
        <v>12.139350224269601</v>
      </c>
      <c r="BB2006">
        <v>17.5920385292426</v>
      </c>
      <c r="BC2006">
        <v>25.5190965897946</v>
      </c>
      <c r="BD2006">
        <v>21.728573920747198</v>
      </c>
      <c r="BE2006">
        <v>10.569019112673001</v>
      </c>
      <c r="BF2006">
        <v>14.1754491242546</v>
      </c>
      <c r="BG2006">
        <v>19.3427685423806</v>
      </c>
      <c r="BH2006">
        <v>16.696398904349401</v>
      </c>
      <c r="BI2006">
        <v>10.7669002064618</v>
      </c>
      <c r="BJ2006">
        <v>14.830588046032799</v>
      </c>
      <c r="BK2006">
        <v>23.130729353651201</v>
      </c>
      <c r="BL2006">
        <v>19.0526063310088</v>
      </c>
    </row>
    <row r="2007" spans="1:64" x14ac:dyDescent="0.25">
      <c r="A2007" s="15" t="str">
        <f t="shared" si="62"/>
        <v>Brokered Dep / Liab--41274</v>
      </c>
      <c r="B2007" s="15" t="str">
        <f t="shared" si="63"/>
        <v>Brokered Dep / Liab</v>
      </c>
      <c r="C2007">
        <v>19</v>
      </c>
      <c r="D2007" s="22">
        <v>41274</v>
      </c>
      <c r="E2007">
        <v>0</v>
      </c>
      <c r="F2007">
        <v>0</v>
      </c>
      <c r="G2007">
        <v>1.5544023108946201</v>
      </c>
      <c r="H2007">
        <v>1.52193699134337</v>
      </c>
      <c r="I2007">
        <v>0</v>
      </c>
      <c r="J2007">
        <v>0</v>
      </c>
      <c r="K2007">
        <v>1.6305493470890899</v>
      </c>
      <c r="L2007">
        <v>1.69796670177189</v>
      </c>
      <c r="M2007">
        <v>0</v>
      </c>
      <c r="N2007">
        <v>0</v>
      </c>
      <c r="O2007">
        <v>1.8884569422364501</v>
      </c>
      <c r="P2007">
        <v>1.9688575525860099</v>
      </c>
      <c r="Q2007">
        <v>0</v>
      </c>
      <c r="R2007">
        <v>0</v>
      </c>
      <c r="S2007">
        <v>1.70049879643646</v>
      </c>
      <c r="T2007">
        <v>1.9055562917297899</v>
      </c>
      <c r="U2007">
        <v>0</v>
      </c>
      <c r="V2007">
        <v>0</v>
      </c>
      <c r="W2007">
        <v>1.25914087718408</v>
      </c>
      <c r="X2007">
        <v>1.61387090368728</v>
      </c>
      <c r="Y2007">
        <v>0</v>
      </c>
      <c r="Z2007">
        <v>0</v>
      </c>
      <c r="AA2007">
        <v>0.92819496516932298</v>
      </c>
      <c r="AB2007">
        <v>1.3467886716825099</v>
      </c>
      <c r="AC2007">
        <v>0</v>
      </c>
      <c r="AD2007">
        <v>0</v>
      </c>
      <c r="AE2007">
        <v>0.97360010522981399</v>
      </c>
      <c r="AF2007">
        <v>1.37047605705286</v>
      </c>
      <c r="AG2007">
        <v>0</v>
      </c>
      <c r="AH2007">
        <v>0</v>
      </c>
      <c r="AI2007">
        <v>0.89099984031173696</v>
      </c>
      <c r="AJ2007">
        <v>2.3950960664507699</v>
      </c>
      <c r="AK2007">
        <v>0</v>
      </c>
      <c r="AL2007">
        <v>1.6732953738848</v>
      </c>
      <c r="AM2007">
        <v>5.56179640072948</v>
      </c>
      <c r="AN2007">
        <v>3.65535646365969</v>
      </c>
      <c r="AO2007">
        <v>0</v>
      </c>
      <c r="AP2007">
        <v>0</v>
      </c>
      <c r="AQ2007">
        <v>0.96866716616259496</v>
      </c>
      <c r="AR2007">
        <v>1.37287059939314</v>
      </c>
      <c r="AS2007">
        <v>0</v>
      </c>
      <c r="AT2007">
        <v>0</v>
      </c>
      <c r="AU2007">
        <v>2.5160055961487102</v>
      </c>
      <c r="AV2007">
        <v>2.2533697126885701</v>
      </c>
      <c r="AW2007">
        <v>0</v>
      </c>
      <c r="AX2007">
        <v>0</v>
      </c>
      <c r="AY2007">
        <v>1.45832401562101</v>
      </c>
      <c r="AZ2007">
        <v>1.63921063212018</v>
      </c>
      <c r="BA2007">
        <v>0</v>
      </c>
      <c r="BB2007">
        <v>0</v>
      </c>
      <c r="BC2007">
        <v>3.6922210712854899</v>
      </c>
      <c r="BD2007">
        <v>2.22283068243829</v>
      </c>
      <c r="BE2007">
        <v>0</v>
      </c>
      <c r="BF2007">
        <v>0</v>
      </c>
      <c r="BG2007">
        <v>1.6596133935123301</v>
      </c>
      <c r="BH2007">
        <v>2.21040216023406</v>
      </c>
      <c r="BI2007">
        <v>0</v>
      </c>
      <c r="BJ2007">
        <v>0</v>
      </c>
      <c r="BK2007">
        <v>3.4151447715934902</v>
      </c>
      <c r="BL2007">
        <v>2.7878899624681801</v>
      </c>
    </row>
    <row r="2008" spans="1:64" x14ac:dyDescent="0.25">
      <c r="A2008" s="15" t="str">
        <f t="shared" si="62"/>
        <v>Liquid Assets / Assets--41274</v>
      </c>
      <c r="B2008" s="15" t="str">
        <f t="shared" si="63"/>
        <v>Liquid Assets / Assets</v>
      </c>
      <c r="C2008">
        <v>20</v>
      </c>
      <c r="D2008" s="22">
        <v>41274</v>
      </c>
      <c r="E2008">
        <v>21.793891032658099</v>
      </c>
      <c r="F2008">
        <v>29.972079099622899</v>
      </c>
      <c r="G2008">
        <v>40.179758549167701</v>
      </c>
      <c r="H2008">
        <v>31.133409825222401</v>
      </c>
      <c r="I2008">
        <v>15.933745743234301</v>
      </c>
      <c r="J2008">
        <v>24.732868769716301</v>
      </c>
      <c r="K2008">
        <v>36.669693701707402</v>
      </c>
      <c r="L2008">
        <v>27.1161365933981</v>
      </c>
      <c r="M2008">
        <v>14.9756615059904</v>
      </c>
      <c r="N2008">
        <v>23.375801018211298</v>
      </c>
      <c r="O2008">
        <v>34.2565157934079</v>
      </c>
      <c r="P2008">
        <v>25.520600244265999</v>
      </c>
      <c r="Q2008">
        <v>27.9631557734937</v>
      </c>
      <c r="R2008">
        <v>35.345636699182698</v>
      </c>
      <c r="S2008">
        <v>42.645313642520598</v>
      </c>
      <c r="T2008">
        <v>34.976738827003501</v>
      </c>
      <c r="U2008">
        <v>16.563188149438801</v>
      </c>
      <c r="V2008">
        <v>24.616832684819201</v>
      </c>
      <c r="W2008">
        <v>36.771023904720998</v>
      </c>
      <c r="X2008">
        <v>27.304746040626402</v>
      </c>
      <c r="Y2008">
        <v>22.095120909376099</v>
      </c>
      <c r="Z2008">
        <v>30.473414719986401</v>
      </c>
      <c r="AA2008">
        <v>38.659585279816099</v>
      </c>
      <c r="AB2008">
        <v>31.1047466037719</v>
      </c>
      <c r="AC2008">
        <v>11.060140521364699</v>
      </c>
      <c r="AD2008">
        <v>20.642789687965099</v>
      </c>
      <c r="AE2008">
        <v>28.9006013293608</v>
      </c>
      <c r="AF2008">
        <v>22.6861636360894</v>
      </c>
      <c r="AG2008">
        <v>15.31630613471</v>
      </c>
      <c r="AH2008">
        <v>24.472497175167</v>
      </c>
      <c r="AI2008">
        <v>41.707082702514199</v>
      </c>
      <c r="AJ2008">
        <v>29.231847237473001</v>
      </c>
      <c r="AK2008">
        <v>14.2767351356111</v>
      </c>
      <c r="AL2008">
        <v>21.712435829041201</v>
      </c>
      <c r="AM2008">
        <v>31.3765445326495</v>
      </c>
      <c r="AN2008">
        <v>23.408974308365401</v>
      </c>
      <c r="AO2008">
        <v>15.5643518388757</v>
      </c>
      <c r="AP2008">
        <v>26.307952596305299</v>
      </c>
      <c r="AQ2008">
        <v>38.659585279816099</v>
      </c>
      <c r="AR2008">
        <v>28.5821614633414</v>
      </c>
      <c r="AS2008">
        <v>14.190019034406101</v>
      </c>
      <c r="AT2008">
        <v>20.017054152128299</v>
      </c>
      <c r="AU2008">
        <v>29.056476056227801</v>
      </c>
      <c r="AV2008">
        <v>23.5468656413532</v>
      </c>
      <c r="AW2008">
        <v>17.860098758668599</v>
      </c>
      <c r="AX2008">
        <v>27.3739670056219</v>
      </c>
      <c r="AY2008">
        <v>37.685705650587998</v>
      </c>
      <c r="AZ2008">
        <v>28.222550689378998</v>
      </c>
      <c r="BA2008">
        <v>13.4364519197077</v>
      </c>
      <c r="BB2008">
        <v>20.114954411065401</v>
      </c>
      <c r="BC2008">
        <v>29.972079099622899</v>
      </c>
      <c r="BD2008">
        <v>23.7959361592888</v>
      </c>
      <c r="BE2008">
        <v>19.383570456610101</v>
      </c>
      <c r="BF2008">
        <v>26.124189578060498</v>
      </c>
      <c r="BG2008">
        <v>36.444664018245703</v>
      </c>
      <c r="BH2008">
        <v>28.343325654166101</v>
      </c>
      <c r="BI2008">
        <v>16.605075164934298</v>
      </c>
      <c r="BJ2008">
        <v>22.701617730107898</v>
      </c>
      <c r="BK2008">
        <v>33.083889997600799</v>
      </c>
      <c r="BL2008">
        <v>25.849226427178898</v>
      </c>
    </row>
    <row r="2009" spans="1:64" x14ac:dyDescent="0.25">
      <c r="A2009" s="15" t="str">
        <f t="shared" si="62"/>
        <v>Net Loan Growth (last 4 qtrs)--41274</v>
      </c>
      <c r="B2009" s="15" t="str">
        <f t="shared" si="63"/>
        <v>Net Loan Growth (last 4 qtrs)</v>
      </c>
      <c r="C2009">
        <v>21</v>
      </c>
      <c r="D2009" s="22">
        <v>41274</v>
      </c>
      <c r="E2009">
        <v>-5.5</v>
      </c>
      <c r="F2009">
        <v>0.44</v>
      </c>
      <c r="G2009">
        <v>6.39</v>
      </c>
      <c r="H2009">
        <v>0.83217391304347799</v>
      </c>
      <c r="I2009">
        <v>-3.2475000000000001</v>
      </c>
      <c r="J2009">
        <v>2.6150000000000002</v>
      </c>
      <c r="K2009">
        <v>9.8774999999999995</v>
      </c>
      <c r="L2009">
        <v>4.1328018575851404</v>
      </c>
      <c r="M2009">
        <v>-4.0575000000000001</v>
      </c>
      <c r="N2009">
        <v>2.0099999999999998</v>
      </c>
      <c r="O2009">
        <v>9.0299999999999994</v>
      </c>
      <c r="P2009">
        <v>3.4499106239460402</v>
      </c>
      <c r="Q2009">
        <v>-3.47</v>
      </c>
      <c r="R2009">
        <v>-1.28</v>
      </c>
      <c r="S2009">
        <v>0.33</v>
      </c>
      <c r="T2009">
        <v>-1.29380952380952</v>
      </c>
      <c r="U2009">
        <v>-3.4674999999999998</v>
      </c>
      <c r="V2009">
        <v>1.72</v>
      </c>
      <c r="W2009">
        <v>7.4574999999999996</v>
      </c>
      <c r="X2009">
        <v>2.78767045454545</v>
      </c>
      <c r="Y2009">
        <v>-6.0274999999999999</v>
      </c>
      <c r="Z2009">
        <v>-0.29499999999999998</v>
      </c>
      <c r="AA2009">
        <v>10.445</v>
      </c>
      <c r="AB2009">
        <v>7.5925806451612896</v>
      </c>
      <c r="AC2009">
        <v>5.0075000000000003</v>
      </c>
      <c r="AD2009">
        <v>10.935</v>
      </c>
      <c r="AE2009">
        <v>19.577500000000001</v>
      </c>
      <c r="AF2009">
        <v>13.433863636363601</v>
      </c>
      <c r="AG2009">
        <v>-3.49</v>
      </c>
      <c r="AH2009">
        <v>4.0199999999999996</v>
      </c>
      <c r="AI2009">
        <v>9.8424999999999994</v>
      </c>
      <c r="AJ2009">
        <v>8.4505555555555496</v>
      </c>
      <c r="AK2009">
        <v>-3.4350000000000001</v>
      </c>
      <c r="AL2009">
        <v>2.3149999999999999</v>
      </c>
      <c r="AM2009">
        <v>8.1174999999999997</v>
      </c>
      <c r="AN2009">
        <v>2.7898214285714298</v>
      </c>
      <c r="AO2009">
        <v>-1.2124999999999999</v>
      </c>
      <c r="AP2009">
        <v>4.99</v>
      </c>
      <c r="AQ2009">
        <v>10.88</v>
      </c>
      <c r="AR2009">
        <v>5.5596103896103903</v>
      </c>
      <c r="AS2009">
        <v>-2.4175</v>
      </c>
      <c r="AT2009">
        <v>5.3449999999999998</v>
      </c>
      <c r="AU2009">
        <v>13.7525</v>
      </c>
      <c r="AV2009">
        <v>11.443452380952399</v>
      </c>
      <c r="AW2009">
        <v>-4.37</v>
      </c>
      <c r="AX2009">
        <v>0.30499999999999999</v>
      </c>
      <c r="AY2009">
        <v>4.47</v>
      </c>
      <c r="AZ2009">
        <v>0.98406249999999995</v>
      </c>
      <c r="BA2009">
        <v>-2.08</v>
      </c>
      <c r="BB2009">
        <v>5.98</v>
      </c>
      <c r="BC2009">
        <v>13.07</v>
      </c>
      <c r="BD2009">
        <v>6.1681159420289902</v>
      </c>
      <c r="BE2009">
        <v>-3.86</v>
      </c>
      <c r="BF2009">
        <v>-0.44500000000000001</v>
      </c>
      <c r="BG2009">
        <v>6.5824999999999996</v>
      </c>
      <c r="BH2009">
        <v>3.5536249999999998</v>
      </c>
      <c r="BI2009">
        <v>-6.42</v>
      </c>
      <c r="BJ2009">
        <v>0.92500000000000004</v>
      </c>
      <c r="BK2009">
        <v>8.81</v>
      </c>
      <c r="BL2009">
        <v>6.6234374999999996</v>
      </c>
    </row>
    <row r="2010" spans="1:64" x14ac:dyDescent="0.25">
      <c r="A2010" s="15" t="str">
        <f t="shared" si="62"/>
        <v>Banks w/ Loan Growth (last 4 qtrs)--41274</v>
      </c>
      <c r="B2010" s="15" t="str">
        <f t="shared" si="63"/>
        <v>Banks w/ Loan Growth (last 4 qtrs)</v>
      </c>
      <c r="C2010">
        <v>22</v>
      </c>
      <c r="D2010" s="22">
        <v>41274</v>
      </c>
      <c r="F2010">
        <v>55.072463768115902</v>
      </c>
      <c r="J2010">
        <v>62.575757575757599</v>
      </c>
      <c r="N2010">
        <v>57.768662838392103</v>
      </c>
      <c r="R2010">
        <v>42.857142857142897</v>
      </c>
      <c r="V2010">
        <v>58.6111111111111</v>
      </c>
      <c r="Z2010">
        <v>46.774193548387103</v>
      </c>
      <c r="AD2010">
        <v>92.045454545454504</v>
      </c>
      <c r="AH2010">
        <v>65.2777777777778</v>
      </c>
      <c r="AI2010"/>
      <c r="AK2010"/>
      <c r="AL2010">
        <v>62.5</v>
      </c>
      <c r="AP2010">
        <v>70.700636942675203</v>
      </c>
      <c r="AT2010">
        <v>70.588235294117695</v>
      </c>
      <c r="AX2010">
        <v>53.374233128834398</v>
      </c>
      <c r="BB2010">
        <v>65.2173913043478</v>
      </c>
      <c r="BF2010">
        <v>45.679012345678998</v>
      </c>
      <c r="BJ2010">
        <v>53.125</v>
      </c>
    </row>
    <row r="2011" spans="1:64" x14ac:dyDescent="0.25">
      <c r="A2011" s="15" t="str">
        <f t="shared" si="62"/>
        <v>Equity / Assets--41364</v>
      </c>
      <c r="B2011" s="15" t="str">
        <f t="shared" si="63"/>
        <v>Equity / Assets</v>
      </c>
      <c r="C2011">
        <v>1</v>
      </c>
      <c r="D2011" s="22">
        <v>41364</v>
      </c>
      <c r="E2011">
        <v>9.4435649221216504</v>
      </c>
      <c r="F2011">
        <v>10.5669948941489</v>
      </c>
      <c r="G2011">
        <v>11.930951766223499</v>
      </c>
      <c r="H2011">
        <v>10.887914017801901</v>
      </c>
      <c r="I2011">
        <v>9.0021922144339399</v>
      </c>
      <c r="J2011">
        <v>10.2576940192587</v>
      </c>
      <c r="K2011">
        <v>11.8001106265889</v>
      </c>
      <c r="L2011">
        <v>10.648802225323699</v>
      </c>
      <c r="M2011">
        <v>9.1400164433132005</v>
      </c>
      <c r="N2011">
        <v>10.4251841819876</v>
      </c>
      <c r="O2011">
        <v>12.1793313770736</v>
      </c>
      <c r="P2011">
        <v>10.9013775512439</v>
      </c>
      <c r="Q2011">
        <v>10.7679007951066</v>
      </c>
      <c r="R2011">
        <v>11.264348521754</v>
      </c>
      <c r="S2011">
        <v>12.734487240883899</v>
      </c>
      <c r="T2011">
        <v>12.0133050315501</v>
      </c>
      <c r="U2011">
        <v>8.8636542592429297</v>
      </c>
      <c r="V2011">
        <v>10.1147685710682</v>
      </c>
      <c r="W2011">
        <v>11.8446587162826</v>
      </c>
      <c r="X2011">
        <v>10.5423823654519</v>
      </c>
      <c r="Y2011">
        <v>9.6544049229540505</v>
      </c>
      <c r="Z2011">
        <v>10.542656267043901</v>
      </c>
      <c r="AA2011">
        <v>11.883712893323899</v>
      </c>
      <c r="AB2011">
        <v>10.9276045907267</v>
      </c>
      <c r="AC2011">
        <v>8.4459283255136199</v>
      </c>
      <c r="AD2011">
        <v>9.3257436312703295</v>
      </c>
      <c r="AE2011">
        <v>10.3607767260023</v>
      </c>
      <c r="AF2011">
        <v>9.5051156290443508</v>
      </c>
      <c r="AG2011">
        <v>9.5490074720626499</v>
      </c>
      <c r="AH2011">
        <v>10.687378239056599</v>
      </c>
      <c r="AI2011">
        <v>12.0849405379802</v>
      </c>
      <c r="AJ2011">
        <v>11.428364048737899</v>
      </c>
      <c r="AK2011">
        <v>9.2309416756053295</v>
      </c>
      <c r="AL2011">
        <v>10.8204480968159</v>
      </c>
      <c r="AM2011">
        <v>13.013380883338201</v>
      </c>
      <c r="AN2011">
        <v>11.8877011977451</v>
      </c>
      <c r="AO2011">
        <v>8.8855877677692803</v>
      </c>
      <c r="AP2011">
        <v>10.1303938462632</v>
      </c>
      <c r="AQ2011">
        <v>11.439987277859499</v>
      </c>
      <c r="AR2011">
        <v>10.4155883861237</v>
      </c>
      <c r="AS2011">
        <v>8.5453666270834603</v>
      </c>
      <c r="AT2011">
        <v>9.3779095764881699</v>
      </c>
      <c r="AU2011">
        <v>10.9685563461097</v>
      </c>
      <c r="AV2011">
        <v>9.6967629589170308</v>
      </c>
      <c r="AW2011">
        <v>9.1172429885188304</v>
      </c>
      <c r="AX2011">
        <v>10.7265711056234</v>
      </c>
      <c r="AY2011">
        <v>12.517244811235701</v>
      </c>
      <c r="AZ2011">
        <v>10.9768773000092</v>
      </c>
      <c r="BA2011">
        <v>8.9579922855878191</v>
      </c>
      <c r="BB2011">
        <v>10.405138424433201</v>
      </c>
      <c r="BC2011">
        <v>11.8786959818044</v>
      </c>
      <c r="BD2011">
        <v>10.760156515732501</v>
      </c>
      <c r="BE2011">
        <v>9.8274639124966505</v>
      </c>
      <c r="BF2011">
        <v>11.441135005188</v>
      </c>
      <c r="BG2011">
        <v>13.0398204562724</v>
      </c>
      <c r="BH2011">
        <v>12.8671703620416</v>
      </c>
      <c r="BI2011">
        <v>8.6647933297274893</v>
      </c>
      <c r="BJ2011">
        <v>9.9033046676070295</v>
      </c>
      <c r="BK2011">
        <v>12.0294989343352</v>
      </c>
      <c r="BL2011">
        <v>10.450555344463501</v>
      </c>
    </row>
    <row r="2012" spans="1:64" x14ac:dyDescent="0.25">
      <c r="A2012" s="15" t="str">
        <f t="shared" si="62"/>
        <v>Total Risk Based Capital Ratio--41364</v>
      </c>
      <c r="B2012" s="15" t="str">
        <f t="shared" si="63"/>
        <v>Total Risk Based Capital Ratio</v>
      </c>
      <c r="C2012">
        <v>2</v>
      </c>
      <c r="D2012" s="22">
        <v>41364</v>
      </c>
      <c r="E2012">
        <v>15.7525</v>
      </c>
      <c r="F2012">
        <v>18.004999999999999</v>
      </c>
      <c r="G2012">
        <v>19.774999999999999</v>
      </c>
      <c r="H2012">
        <v>18.416323529411802</v>
      </c>
      <c r="I2012">
        <v>13.505000000000001</v>
      </c>
      <c r="J2012">
        <v>16.004999999999999</v>
      </c>
      <c r="K2012">
        <v>19.377500000000001</v>
      </c>
      <c r="L2012">
        <v>17.229392523364499</v>
      </c>
      <c r="M2012">
        <v>13.94</v>
      </c>
      <c r="N2012">
        <v>16.350000000000001</v>
      </c>
      <c r="O2012">
        <v>20.344999999999999</v>
      </c>
      <c r="P2012">
        <v>18.006065463134799</v>
      </c>
      <c r="Q2012">
        <v>16.18</v>
      </c>
      <c r="R2012">
        <v>18.84</v>
      </c>
      <c r="S2012">
        <v>22.02</v>
      </c>
      <c r="T2012">
        <v>20.316190476190499</v>
      </c>
      <c r="U2012">
        <v>13.285</v>
      </c>
      <c r="V2012">
        <v>15.71</v>
      </c>
      <c r="W2012">
        <v>19.190000000000001</v>
      </c>
      <c r="X2012">
        <v>16.987736389684802</v>
      </c>
      <c r="Y2012">
        <v>15.4275</v>
      </c>
      <c r="Z2012">
        <v>17.760000000000002</v>
      </c>
      <c r="AA2012">
        <v>19.489999999999998</v>
      </c>
      <c r="AB2012">
        <v>18.390161290322599</v>
      </c>
      <c r="AC2012">
        <v>12.47</v>
      </c>
      <c r="AD2012">
        <v>13.99</v>
      </c>
      <c r="AE2012">
        <v>16.225000000000001</v>
      </c>
      <c r="AF2012">
        <v>14.951704545454501</v>
      </c>
      <c r="AG2012">
        <v>14.125</v>
      </c>
      <c r="AH2012">
        <v>17.309999999999999</v>
      </c>
      <c r="AI2012">
        <v>21.305</v>
      </c>
      <c r="AJ2012">
        <v>19.068450704225398</v>
      </c>
      <c r="AK2012">
        <v>15.0075</v>
      </c>
      <c r="AL2012">
        <v>16.774999999999999</v>
      </c>
      <c r="AM2012">
        <v>21.767499999999998</v>
      </c>
      <c r="AN2012">
        <v>18.894107142857099</v>
      </c>
      <c r="AO2012">
        <v>13.36</v>
      </c>
      <c r="AP2012">
        <v>15.67</v>
      </c>
      <c r="AQ2012">
        <v>19.37</v>
      </c>
      <c r="AR2012">
        <v>17.200668896321101</v>
      </c>
      <c r="AS2012">
        <v>11.95</v>
      </c>
      <c r="AT2012">
        <v>13.75</v>
      </c>
      <c r="AU2012">
        <v>16.309999999999999</v>
      </c>
      <c r="AV2012">
        <v>14.9770658682635</v>
      </c>
      <c r="AW2012">
        <v>15.065</v>
      </c>
      <c r="AX2012">
        <v>17.690000000000001</v>
      </c>
      <c r="AY2012">
        <v>21.517499999999998</v>
      </c>
      <c r="AZ2012">
        <v>18.633231707317101</v>
      </c>
      <c r="BA2012">
        <v>13.28</v>
      </c>
      <c r="BB2012">
        <v>15.33</v>
      </c>
      <c r="BC2012">
        <v>20.190000000000001</v>
      </c>
      <c r="BD2012">
        <v>17.311234567901199</v>
      </c>
      <c r="BE2012">
        <v>14.952500000000001</v>
      </c>
      <c r="BF2012">
        <v>16.64</v>
      </c>
      <c r="BG2012">
        <v>19.697500000000002</v>
      </c>
      <c r="BH2012">
        <v>22.254166666666698</v>
      </c>
      <c r="BI2012">
        <v>12.84</v>
      </c>
      <c r="BJ2012">
        <v>15.66</v>
      </c>
      <c r="BK2012">
        <v>19.162500000000001</v>
      </c>
      <c r="BL2012">
        <v>16.643823529411801</v>
      </c>
    </row>
    <row r="2013" spans="1:64" x14ac:dyDescent="0.25">
      <c r="A2013" s="15" t="str">
        <f t="shared" si="62"/>
        <v>Tier 1 Leverage Ratio--41364</v>
      </c>
      <c r="B2013" s="15" t="str">
        <f t="shared" si="63"/>
        <v>Tier 1 Leverage Ratio</v>
      </c>
      <c r="C2013">
        <v>3</v>
      </c>
      <c r="D2013" s="22">
        <v>41364</v>
      </c>
      <c r="E2013">
        <v>8.7624999999999993</v>
      </c>
      <c r="F2013">
        <v>9.4600000000000009</v>
      </c>
      <c r="G2013">
        <v>10.984999999999999</v>
      </c>
      <c r="H2013">
        <v>10.175735294117599</v>
      </c>
      <c r="I2013">
        <v>8.52</v>
      </c>
      <c r="J2013">
        <v>9.5050000000000008</v>
      </c>
      <c r="K2013">
        <v>11.0075</v>
      </c>
      <c r="L2013">
        <v>10.0043302180685</v>
      </c>
      <c r="M2013">
        <v>8.69</v>
      </c>
      <c r="N2013">
        <v>9.7899999999999991</v>
      </c>
      <c r="O2013">
        <v>11.4</v>
      </c>
      <c r="P2013">
        <v>10.2936375906867</v>
      </c>
      <c r="Q2013">
        <v>9.9499999999999993</v>
      </c>
      <c r="R2013">
        <v>10.82</v>
      </c>
      <c r="S2013">
        <v>12.49</v>
      </c>
      <c r="T2013">
        <v>11.512857142857101</v>
      </c>
      <c r="U2013">
        <v>8.4550000000000001</v>
      </c>
      <c r="V2013">
        <v>9.4</v>
      </c>
      <c r="W2013">
        <v>11.19</v>
      </c>
      <c r="X2013">
        <v>9.8718624641833799</v>
      </c>
      <c r="Y2013">
        <v>9.1824999999999992</v>
      </c>
      <c r="Z2013">
        <v>9.8350000000000009</v>
      </c>
      <c r="AA2013">
        <v>11.387499999999999</v>
      </c>
      <c r="AB2013">
        <v>10.4648387096774</v>
      </c>
      <c r="AC2013">
        <v>7.9574999999999996</v>
      </c>
      <c r="AD2013">
        <v>8.6850000000000005</v>
      </c>
      <c r="AE2013">
        <v>9.5050000000000008</v>
      </c>
      <c r="AF2013">
        <v>8.8962500000000002</v>
      </c>
      <c r="AG2013">
        <v>8.7850000000000001</v>
      </c>
      <c r="AH2013">
        <v>10.08</v>
      </c>
      <c r="AI2013">
        <v>11.315</v>
      </c>
      <c r="AJ2013">
        <v>10.6998591549296</v>
      </c>
      <c r="AK2013">
        <v>9.0950000000000006</v>
      </c>
      <c r="AL2013">
        <v>10.06</v>
      </c>
      <c r="AM2013">
        <v>11.965</v>
      </c>
      <c r="AN2013">
        <v>11.1773214285714</v>
      </c>
      <c r="AO2013">
        <v>8.39</v>
      </c>
      <c r="AP2013">
        <v>9.4</v>
      </c>
      <c r="AQ2013">
        <v>10.75</v>
      </c>
      <c r="AR2013">
        <v>9.7865886287625408</v>
      </c>
      <c r="AS2013">
        <v>7.97</v>
      </c>
      <c r="AT2013">
        <v>8.89</v>
      </c>
      <c r="AU2013">
        <v>9.84</v>
      </c>
      <c r="AV2013">
        <v>9.1123952095808392</v>
      </c>
      <c r="AW2013">
        <v>8.74</v>
      </c>
      <c r="AX2013">
        <v>9.8949999999999996</v>
      </c>
      <c r="AY2013">
        <v>11.73</v>
      </c>
      <c r="AZ2013">
        <v>10.295731707317101</v>
      </c>
      <c r="BA2013">
        <v>8.52</v>
      </c>
      <c r="BB2013">
        <v>9.6999999999999993</v>
      </c>
      <c r="BC2013">
        <v>11.82</v>
      </c>
      <c r="BD2013">
        <v>10.3635802469136</v>
      </c>
      <c r="BE2013">
        <v>9.0075000000000003</v>
      </c>
      <c r="BF2013">
        <v>10.36</v>
      </c>
      <c r="BG2013">
        <v>12.1775</v>
      </c>
      <c r="BH2013">
        <v>11.1285714285714</v>
      </c>
      <c r="BI2013">
        <v>8.2074999999999996</v>
      </c>
      <c r="BJ2013">
        <v>9.41</v>
      </c>
      <c r="BK2013">
        <v>11.272500000000001</v>
      </c>
      <c r="BL2013">
        <v>9.7372549019607799</v>
      </c>
    </row>
    <row r="2014" spans="1:64" x14ac:dyDescent="0.25">
      <c r="A2014" s="15" t="str">
        <f t="shared" si="62"/>
        <v>ALLL / Nonaccrual Loans--41364</v>
      </c>
      <c r="B2014" s="15" t="str">
        <f t="shared" si="63"/>
        <v>ALLL / Nonaccrual Loans</v>
      </c>
      <c r="C2014">
        <v>4</v>
      </c>
      <c r="D2014" s="22">
        <v>41364</v>
      </c>
      <c r="E2014">
        <v>67.494617216204503</v>
      </c>
      <c r="F2014">
        <v>116.806758217587</v>
      </c>
      <c r="G2014">
        <v>243.17383669885899</v>
      </c>
      <c r="H2014">
        <v>355.08112987108001</v>
      </c>
      <c r="I2014">
        <v>75.713784195171797</v>
      </c>
      <c r="J2014">
        <v>136.11406930861901</v>
      </c>
      <c r="K2014">
        <v>340.45290716573197</v>
      </c>
      <c r="L2014">
        <v>625.06013369615596</v>
      </c>
      <c r="M2014">
        <v>66.337539702465605</v>
      </c>
      <c r="N2014">
        <v>122.630008283774</v>
      </c>
      <c r="O2014">
        <v>292.09549789810097</v>
      </c>
      <c r="P2014">
        <v>417.84101146525398</v>
      </c>
      <c r="Q2014">
        <v>43.190184049079797</v>
      </c>
      <c r="R2014">
        <v>75.363941769316895</v>
      </c>
      <c r="S2014">
        <v>138.107638888889</v>
      </c>
      <c r="T2014">
        <v>138.47388334688901</v>
      </c>
      <c r="U2014">
        <v>85.260065724069406</v>
      </c>
      <c r="V2014">
        <v>142.33061721488099</v>
      </c>
      <c r="W2014">
        <v>321.12713675213701</v>
      </c>
      <c r="X2014">
        <v>579.95913806097701</v>
      </c>
      <c r="Y2014">
        <v>57.896244974766901</v>
      </c>
      <c r="Z2014">
        <v>96.057313749242894</v>
      </c>
      <c r="AA2014">
        <v>160.69599464888299</v>
      </c>
      <c r="AB2014">
        <v>180.35115083744</v>
      </c>
      <c r="AC2014">
        <v>119.75117532393099</v>
      </c>
      <c r="AD2014">
        <v>270.46773799340099</v>
      </c>
      <c r="AE2014">
        <v>544.40993788819901</v>
      </c>
      <c r="AF2014">
        <v>1458.9966015583</v>
      </c>
      <c r="AG2014">
        <v>91.064689818232495</v>
      </c>
      <c r="AH2014">
        <v>375.006049606776</v>
      </c>
      <c r="AI2014">
        <v>1144.1666666666699</v>
      </c>
      <c r="AJ2014">
        <v>2761.4961841067402</v>
      </c>
      <c r="AK2014">
        <v>52.791536734530702</v>
      </c>
      <c r="AL2014">
        <v>97.473247340812193</v>
      </c>
      <c r="AM2014">
        <v>137.17667510113901</v>
      </c>
      <c r="AN2014">
        <v>306.86863000315401</v>
      </c>
      <c r="AO2014">
        <v>94.4444444444444</v>
      </c>
      <c r="AP2014">
        <v>207.142857142857</v>
      </c>
      <c r="AQ2014">
        <v>544.92753623188401</v>
      </c>
      <c r="AR2014">
        <v>935.03147360997104</v>
      </c>
      <c r="AS2014">
        <v>72.628726287262893</v>
      </c>
      <c r="AT2014">
        <v>136.315086782376</v>
      </c>
      <c r="AU2014">
        <v>389.16486681065498</v>
      </c>
      <c r="AV2014">
        <v>856.25902277771399</v>
      </c>
      <c r="AW2014">
        <v>61.319764548031799</v>
      </c>
      <c r="AX2014">
        <v>115.03360452776801</v>
      </c>
      <c r="AY2014">
        <v>238.319821937651</v>
      </c>
      <c r="AZ2014">
        <v>289.01275428560501</v>
      </c>
      <c r="BA2014">
        <v>82.950553904350201</v>
      </c>
      <c r="BB2014">
        <v>137.43842364532</v>
      </c>
      <c r="BC2014">
        <v>437.95053003533599</v>
      </c>
      <c r="BD2014">
        <v>852.96435736976696</v>
      </c>
      <c r="BE2014">
        <v>67.378589007383098</v>
      </c>
      <c r="BF2014">
        <v>110.229912971315</v>
      </c>
      <c r="BG2014">
        <v>183.448133424757</v>
      </c>
      <c r="BH2014">
        <v>2305.9600825197899</v>
      </c>
      <c r="BI2014">
        <v>79.524301964839694</v>
      </c>
      <c r="BJ2014">
        <v>117.16621253405999</v>
      </c>
      <c r="BK2014">
        <v>217.52577319587601</v>
      </c>
      <c r="BL2014">
        <v>1126.5608862254501</v>
      </c>
    </row>
    <row r="2015" spans="1:64" x14ac:dyDescent="0.25">
      <c r="A2015" s="15" t="str">
        <f t="shared" si="62"/>
        <v>[NCL + OREO] / [Total Loans + OREO]--41364</v>
      </c>
      <c r="B2015" s="15" t="str">
        <f t="shared" si="63"/>
        <v>[NCL + OREO] / [Total Loans + OREO]</v>
      </c>
      <c r="C2015">
        <v>5</v>
      </c>
      <c r="D2015" s="22">
        <v>41364</v>
      </c>
      <c r="E2015">
        <v>0.97943383292007702</v>
      </c>
      <c r="F2015">
        <v>2.4911286433580599</v>
      </c>
      <c r="G2015">
        <v>4.0272707682481999</v>
      </c>
      <c r="H2015">
        <v>3.37958629506638</v>
      </c>
      <c r="I2015">
        <v>0.65558278947523796</v>
      </c>
      <c r="J2015">
        <v>2.0336692061931698</v>
      </c>
      <c r="K2015">
        <v>4.2977241471097098</v>
      </c>
      <c r="L2015">
        <v>3.0249262710601501</v>
      </c>
      <c r="M2015">
        <v>0.78574984000568904</v>
      </c>
      <c r="N2015">
        <v>2.0552751612642002</v>
      </c>
      <c r="O2015">
        <v>4.4405125424502696</v>
      </c>
      <c r="P2015">
        <v>3.2595642535142599</v>
      </c>
      <c r="Q2015">
        <v>2.89785921048446</v>
      </c>
      <c r="R2015">
        <v>3.8534557005399099</v>
      </c>
      <c r="S2015">
        <v>6.4511567396345901</v>
      </c>
      <c r="T2015">
        <v>4.5903391309139101</v>
      </c>
      <c r="U2015">
        <v>1.1074526832584899</v>
      </c>
      <c r="V2015">
        <v>2.36489816694576</v>
      </c>
      <c r="W2015">
        <v>4.8400001150773404</v>
      </c>
      <c r="X2015">
        <v>3.3881430518198399</v>
      </c>
      <c r="Y2015">
        <v>1.30035866814705</v>
      </c>
      <c r="Z2015">
        <v>3.1029066026105498</v>
      </c>
      <c r="AA2015">
        <v>5.6944128248502901</v>
      </c>
      <c r="AB2015">
        <v>4.8443285222100396</v>
      </c>
      <c r="AC2015">
        <v>8.7868732774081207E-2</v>
      </c>
      <c r="AD2015">
        <v>0.38085506878754399</v>
      </c>
      <c r="AE2015">
        <v>1.53314580768687</v>
      </c>
      <c r="AF2015">
        <v>1.2856853209159</v>
      </c>
      <c r="AG2015">
        <v>0.116215108670933</v>
      </c>
      <c r="AH2015">
        <v>0.63608149217957799</v>
      </c>
      <c r="AI2015">
        <v>1.7880700371348599</v>
      </c>
      <c r="AJ2015">
        <v>1.3982979283265</v>
      </c>
      <c r="AK2015">
        <v>1.65005996682803</v>
      </c>
      <c r="AL2015">
        <v>2.9530119481155102</v>
      </c>
      <c r="AM2015">
        <v>5.4582533397491</v>
      </c>
      <c r="AN2015">
        <v>3.8020996516968499</v>
      </c>
      <c r="AO2015">
        <v>0.24632138458546701</v>
      </c>
      <c r="AP2015">
        <v>0.99643408108039799</v>
      </c>
      <c r="AQ2015">
        <v>2.3761157279162801</v>
      </c>
      <c r="AR2015">
        <v>1.70785017398446</v>
      </c>
      <c r="AS2015">
        <v>0.54961210408557903</v>
      </c>
      <c r="AT2015">
        <v>2.3369419388167101</v>
      </c>
      <c r="AU2015">
        <v>5.8175165399860598</v>
      </c>
      <c r="AV2015">
        <v>3.8659802241393502</v>
      </c>
      <c r="AW2015">
        <v>1.3815428069137199</v>
      </c>
      <c r="AX2015">
        <v>2.7819649938813602</v>
      </c>
      <c r="AY2015">
        <v>5.8114933642261901</v>
      </c>
      <c r="AZ2015">
        <v>3.8410353193014499</v>
      </c>
      <c r="BA2015">
        <v>0.58976179461743405</v>
      </c>
      <c r="BB2015">
        <v>2.14269732426065</v>
      </c>
      <c r="BC2015">
        <v>4.3580434640261299</v>
      </c>
      <c r="BD2015">
        <v>3.4071240296219498</v>
      </c>
      <c r="BE2015">
        <v>1.7317462061055</v>
      </c>
      <c r="BF2015">
        <v>3.38481263476893</v>
      </c>
      <c r="BG2015">
        <v>5.0959888919846801</v>
      </c>
      <c r="BH2015">
        <v>3.94628502114701</v>
      </c>
      <c r="BI2015">
        <v>1.94611488957673</v>
      </c>
      <c r="BJ2015">
        <v>4.35869012695749</v>
      </c>
      <c r="BK2015">
        <v>6.8911856781772904</v>
      </c>
      <c r="BL2015">
        <v>4.8571983168029798</v>
      </c>
    </row>
    <row r="2016" spans="1:64" x14ac:dyDescent="0.25">
      <c r="A2016" s="15" t="str">
        <f t="shared" si="62"/>
        <v>[Noncurrent + Delinquent Loans] / [Capital + ALLL]--41364</v>
      </c>
      <c r="B2016" s="15" t="str">
        <f t="shared" si="63"/>
        <v>[Noncurrent + Delinquent Loans] / [Capital + ALLL]</v>
      </c>
      <c r="C2016">
        <v>6</v>
      </c>
      <c r="D2016" s="22">
        <v>41364</v>
      </c>
      <c r="E2016">
        <v>6.4350833465520196</v>
      </c>
      <c r="F2016">
        <v>10.1237520159262</v>
      </c>
      <c r="G2016">
        <v>18.2326334004422</v>
      </c>
      <c r="H2016">
        <v>14.678340705772699</v>
      </c>
      <c r="I2016">
        <v>4.93063072123865</v>
      </c>
      <c r="J2016">
        <v>10.424142804600899</v>
      </c>
      <c r="K2016">
        <v>18.3698557826126</v>
      </c>
      <c r="L2016">
        <v>13.3736530231646</v>
      </c>
      <c r="M2016">
        <v>5.2805742585738997</v>
      </c>
      <c r="N2016">
        <v>11.3611355633803</v>
      </c>
      <c r="O2016">
        <v>21.256844819407199</v>
      </c>
      <c r="P2016">
        <v>16.460672287044002</v>
      </c>
      <c r="Q2016">
        <v>12.767367026310801</v>
      </c>
      <c r="R2016">
        <v>19.168221807518002</v>
      </c>
      <c r="S2016">
        <v>33.188126836186797</v>
      </c>
      <c r="T2016">
        <v>21.429285703152399</v>
      </c>
      <c r="U2016">
        <v>5.15787211312845</v>
      </c>
      <c r="V2016">
        <v>10.9660574412533</v>
      </c>
      <c r="W2016">
        <v>18.588341397610399</v>
      </c>
      <c r="X2016">
        <v>13.357025416122699</v>
      </c>
      <c r="Y2016">
        <v>8.6340916632952496</v>
      </c>
      <c r="Z2016">
        <v>15.5079366824987</v>
      </c>
      <c r="AA2016">
        <v>23.641357475544801</v>
      </c>
      <c r="AB2016">
        <v>21.464784274230102</v>
      </c>
      <c r="AC2016">
        <v>2.7418882450143101</v>
      </c>
      <c r="AD2016">
        <v>7.4909418600552602</v>
      </c>
      <c r="AE2016">
        <v>12.1470945399827</v>
      </c>
      <c r="AF2016">
        <v>9.7430475724273702</v>
      </c>
      <c r="AG2016">
        <v>1.35283843398266</v>
      </c>
      <c r="AH2016">
        <v>4.6471229159385699</v>
      </c>
      <c r="AI2016">
        <v>10.5918356393379</v>
      </c>
      <c r="AJ2016">
        <v>7.1363420287480102</v>
      </c>
      <c r="AK2016">
        <v>9.3197597153305392</v>
      </c>
      <c r="AL2016">
        <v>13.9639530749839</v>
      </c>
      <c r="AM2016">
        <v>25.273934957050699</v>
      </c>
      <c r="AN2016">
        <v>18.080421545853898</v>
      </c>
      <c r="AO2016">
        <v>2.8656865188138601</v>
      </c>
      <c r="AP2016">
        <v>8.21428571428571</v>
      </c>
      <c r="AQ2016">
        <v>14.2804348495581</v>
      </c>
      <c r="AR2016">
        <v>10.221942616744601</v>
      </c>
      <c r="AS2016">
        <v>4.53506767445948</v>
      </c>
      <c r="AT2016">
        <v>9.96715051801106</v>
      </c>
      <c r="AU2016">
        <v>22.2031309660176</v>
      </c>
      <c r="AV2016">
        <v>16.1788773609793</v>
      </c>
      <c r="AW2016">
        <v>6.9384825650789903</v>
      </c>
      <c r="AX2016">
        <v>13.612113715476401</v>
      </c>
      <c r="AY2016">
        <v>23.4730605984691</v>
      </c>
      <c r="AZ2016">
        <v>17.134702624019098</v>
      </c>
      <c r="BA2016">
        <v>3.4235817927695602</v>
      </c>
      <c r="BB2016">
        <v>11.024825976743299</v>
      </c>
      <c r="BC2016">
        <v>18.969098935341499</v>
      </c>
      <c r="BD2016">
        <v>16.058735079149699</v>
      </c>
      <c r="BE2016">
        <v>5.6981999331760296</v>
      </c>
      <c r="BF2016">
        <v>10.736347600796201</v>
      </c>
      <c r="BG2016">
        <v>17.4556233216457</v>
      </c>
      <c r="BH2016">
        <v>12.709148105114499</v>
      </c>
      <c r="BI2016">
        <v>6.3414992941813102</v>
      </c>
      <c r="BJ2016">
        <v>12.737947276825199</v>
      </c>
      <c r="BK2016">
        <v>21.430592181414301</v>
      </c>
      <c r="BL2016">
        <v>15.364864835637301</v>
      </c>
    </row>
    <row r="2017" spans="1:64" x14ac:dyDescent="0.25">
      <c r="A2017" s="15" t="str">
        <f t="shared" si="62"/>
        <v xml:space="preserve">  Ag [NCL+DQ] / [Capital + ALLL]--41364</v>
      </c>
      <c r="B2017" s="15" t="str">
        <f t="shared" si="63"/>
        <v xml:space="preserve">  Ag [NCL+DQ] / [Capital + ALLL]</v>
      </c>
      <c r="C2017">
        <v>7</v>
      </c>
      <c r="D2017" s="22">
        <v>41364</v>
      </c>
      <c r="E2017">
        <v>0</v>
      </c>
      <c r="F2017">
        <v>0</v>
      </c>
      <c r="G2017">
        <v>1.53255092109269</v>
      </c>
      <c r="H2017">
        <v>2.3888846634025902</v>
      </c>
      <c r="I2017">
        <v>0</v>
      </c>
      <c r="J2017">
        <v>0</v>
      </c>
      <c r="K2017">
        <v>0.935057872121422</v>
      </c>
      <c r="L2017">
        <v>1.0674213059259201</v>
      </c>
      <c r="M2017">
        <v>0</v>
      </c>
      <c r="N2017">
        <v>0</v>
      </c>
      <c r="O2017">
        <v>0.52362414511856303</v>
      </c>
      <c r="P2017">
        <v>0.75455245981532904</v>
      </c>
      <c r="Q2017">
        <v>0</v>
      </c>
      <c r="R2017">
        <v>0</v>
      </c>
      <c r="S2017">
        <v>0</v>
      </c>
      <c r="T2017">
        <v>5.3431258257558099E-3</v>
      </c>
      <c r="U2017">
        <v>0</v>
      </c>
      <c r="V2017">
        <v>0</v>
      </c>
      <c r="W2017">
        <v>0.70414060233936304</v>
      </c>
      <c r="X2017">
        <v>0.76215655197336396</v>
      </c>
      <c r="Y2017">
        <v>0</v>
      </c>
      <c r="Z2017">
        <v>4.5571062375391602E-2</v>
      </c>
      <c r="AA2017">
        <v>1.65356394534993</v>
      </c>
      <c r="AB2017">
        <v>4.0273868831783703</v>
      </c>
      <c r="AC2017">
        <v>0</v>
      </c>
      <c r="AD2017">
        <v>0.335246412909326</v>
      </c>
      <c r="AE2017">
        <v>2.3122212268983202</v>
      </c>
      <c r="AF2017">
        <v>1.8959776583205801</v>
      </c>
      <c r="AG2017">
        <v>0</v>
      </c>
      <c r="AH2017">
        <v>9.2422153590215606E-3</v>
      </c>
      <c r="AI2017">
        <v>0.78282668261599697</v>
      </c>
      <c r="AJ2017">
        <v>1.2431201693573699</v>
      </c>
      <c r="AK2017">
        <v>0</v>
      </c>
      <c r="AL2017">
        <v>6.0272221944824199E-2</v>
      </c>
      <c r="AM2017">
        <v>1.1762422688294201</v>
      </c>
      <c r="AN2017">
        <v>0.73098565155429496</v>
      </c>
      <c r="AO2017">
        <v>0</v>
      </c>
      <c r="AP2017">
        <v>0.24663763536167099</v>
      </c>
      <c r="AQ2017">
        <v>2.2061549870226198</v>
      </c>
      <c r="AR2017">
        <v>1.9504234720823499</v>
      </c>
      <c r="AS2017">
        <v>0</v>
      </c>
      <c r="AT2017">
        <v>0</v>
      </c>
      <c r="AU2017">
        <v>0.42957268822066502</v>
      </c>
      <c r="AV2017">
        <v>0.76327576999388902</v>
      </c>
      <c r="AW2017">
        <v>0</v>
      </c>
      <c r="AX2017">
        <v>0</v>
      </c>
      <c r="AY2017">
        <v>0.284488893195179</v>
      </c>
      <c r="AZ2017">
        <v>0.44681672221943602</v>
      </c>
      <c r="BA2017">
        <v>0</v>
      </c>
      <c r="BB2017">
        <v>0</v>
      </c>
      <c r="BC2017">
        <v>0.24495324274866401</v>
      </c>
      <c r="BD2017">
        <v>0.37673977934240399</v>
      </c>
      <c r="BE2017">
        <v>0</v>
      </c>
      <c r="BF2017">
        <v>0</v>
      </c>
      <c r="BG2017">
        <v>0.57861164673639098</v>
      </c>
      <c r="BH2017">
        <v>0.52512257029222498</v>
      </c>
      <c r="BI2017">
        <v>0</v>
      </c>
      <c r="BJ2017">
        <v>0</v>
      </c>
      <c r="BK2017">
        <v>0</v>
      </c>
      <c r="BL2017">
        <v>0.62108902111221398</v>
      </c>
    </row>
    <row r="2018" spans="1:64" x14ac:dyDescent="0.25">
      <c r="A2018" s="15" t="str">
        <f t="shared" si="62"/>
        <v xml:space="preserve">  CLD [NCL+DQ] / [Capital + ALLL]--41364</v>
      </c>
      <c r="B2018" s="15" t="str">
        <f t="shared" si="63"/>
        <v xml:space="preserve">  CLD [NCL+DQ] / [Capital + ALLL]</v>
      </c>
      <c r="C2018">
        <v>8</v>
      </c>
      <c r="D2018" s="22">
        <v>41364</v>
      </c>
      <c r="E2018">
        <v>0</v>
      </c>
      <c r="F2018">
        <v>0</v>
      </c>
      <c r="G2018">
        <v>2.12170922982919</v>
      </c>
      <c r="H2018">
        <v>2.05283883904236</v>
      </c>
      <c r="I2018">
        <v>0</v>
      </c>
      <c r="J2018">
        <v>0</v>
      </c>
      <c r="K2018">
        <v>1.36566432262677</v>
      </c>
      <c r="L2018">
        <v>1.2281944065022301</v>
      </c>
      <c r="M2018">
        <v>0</v>
      </c>
      <c r="N2018">
        <v>0</v>
      </c>
      <c r="O2018">
        <v>1.96606666871211</v>
      </c>
      <c r="P2018">
        <v>1.8978591235234501</v>
      </c>
      <c r="Q2018">
        <v>0</v>
      </c>
      <c r="R2018">
        <v>0</v>
      </c>
      <c r="S2018">
        <v>0.29378988957552399</v>
      </c>
      <c r="T2018">
        <v>1.1250338080608999</v>
      </c>
      <c r="U2018">
        <v>0</v>
      </c>
      <c r="V2018">
        <v>0</v>
      </c>
      <c r="W2018">
        <v>1.6121348655246399</v>
      </c>
      <c r="X2018">
        <v>1.26740271106544</v>
      </c>
      <c r="Y2018">
        <v>0</v>
      </c>
      <c r="Z2018">
        <v>0.44673609400495401</v>
      </c>
      <c r="AA2018">
        <v>4.0140724861010701</v>
      </c>
      <c r="AB2018">
        <v>3.5051632935009498</v>
      </c>
      <c r="AC2018">
        <v>0</v>
      </c>
      <c r="AD2018">
        <v>0</v>
      </c>
      <c r="AE2018">
        <v>0.62886437689458097</v>
      </c>
      <c r="AF2018">
        <v>1.2831819927577299</v>
      </c>
      <c r="AG2018">
        <v>0</v>
      </c>
      <c r="AH2018">
        <v>0</v>
      </c>
      <c r="AI2018">
        <v>0</v>
      </c>
      <c r="AJ2018">
        <v>0.47580210314940502</v>
      </c>
      <c r="AK2018">
        <v>0</v>
      </c>
      <c r="AL2018">
        <v>0</v>
      </c>
      <c r="AM2018">
        <v>1.36621370516921</v>
      </c>
      <c r="AN2018">
        <v>1.0022143956971701</v>
      </c>
      <c r="AO2018">
        <v>0</v>
      </c>
      <c r="AP2018">
        <v>0</v>
      </c>
      <c r="AQ2018">
        <v>0</v>
      </c>
      <c r="AR2018">
        <v>0.61508936326858599</v>
      </c>
      <c r="AS2018">
        <v>0</v>
      </c>
      <c r="AT2018">
        <v>0</v>
      </c>
      <c r="AU2018">
        <v>2.5510204081632701</v>
      </c>
      <c r="AV2018">
        <v>2.2940289325690402</v>
      </c>
      <c r="AW2018">
        <v>0</v>
      </c>
      <c r="AX2018">
        <v>0</v>
      </c>
      <c r="AY2018">
        <v>1.1929959774721</v>
      </c>
      <c r="AZ2018">
        <v>1.34662029150619</v>
      </c>
      <c r="BA2018">
        <v>0</v>
      </c>
      <c r="BB2018">
        <v>0</v>
      </c>
      <c r="BC2018">
        <v>0.90287044660855698</v>
      </c>
      <c r="BD2018">
        <v>1.2530715915528301</v>
      </c>
      <c r="BE2018">
        <v>0</v>
      </c>
      <c r="BF2018">
        <v>0.13115441221168</v>
      </c>
      <c r="BG2018">
        <v>2.8870120512517001</v>
      </c>
      <c r="BH2018">
        <v>1.76343163843083</v>
      </c>
      <c r="BI2018">
        <v>0</v>
      </c>
      <c r="BJ2018">
        <v>2.6171004245381699E-2</v>
      </c>
      <c r="BK2018">
        <v>3.4341624566305602</v>
      </c>
      <c r="BL2018">
        <v>2.2692158299647098</v>
      </c>
    </row>
    <row r="2019" spans="1:64" x14ac:dyDescent="0.25">
      <c r="A2019" s="15" t="str">
        <f t="shared" si="62"/>
        <v xml:space="preserve">  CRE [NCL+DQ] / [Capital + ALLL]--41364</v>
      </c>
      <c r="B2019" s="15" t="str">
        <f t="shared" si="63"/>
        <v xml:space="preserve">  CRE [NCL+DQ] / [Capital + ALLL]</v>
      </c>
      <c r="C2019">
        <v>9</v>
      </c>
      <c r="D2019" s="22">
        <v>41364</v>
      </c>
      <c r="E2019">
        <v>0.53656753741391905</v>
      </c>
      <c r="F2019">
        <v>4.16453322042977</v>
      </c>
      <c r="G2019">
        <v>8.7326972371097291</v>
      </c>
      <c r="H2019">
        <v>6.2362549997083896</v>
      </c>
      <c r="I2019">
        <v>0</v>
      </c>
      <c r="J2019">
        <v>3.0035189364346899</v>
      </c>
      <c r="K2019">
        <v>7.4120198373011004</v>
      </c>
      <c r="L2019">
        <v>5.2162640422487003</v>
      </c>
      <c r="M2019">
        <v>0.33302177990507698</v>
      </c>
      <c r="N2019">
        <v>3.3322874176341402</v>
      </c>
      <c r="O2019">
        <v>9.3918601677999707</v>
      </c>
      <c r="P2019">
        <v>7.31464154418964</v>
      </c>
      <c r="Q2019">
        <v>4.3610163064087999</v>
      </c>
      <c r="R2019">
        <v>6.3116502266062398</v>
      </c>
      <c r="S2019">
        <v>16.603561912775199</v>
      </c>
      <c r="T2019">
        <v>11.3985494903646</v>
      </c>
      <c r="U2019">
        <v>9.8746003453284797E-2</v>
      </c>
      <c r="V2019">
        <v>3.2743375049182402</v>
      </c>
      <c r="W2019">
        <v>7.5244270323765203</v>
      </c>
      <c r="X2019">
        <v>5.2983428906718002</v>
      </c>
      <c r="Y2019">
        <v>0.184837960897692</v>
      </c>
      <c r="Z2019">
        <v>5.2125040366149102</v>
      </c>
      <c r="AA2019">
        <v>9.6053632954452492</v>
      </c>
      <c r="AB2019">
        <v>8.4866366603115893</v>
      </c>
      <c r="AC2019">
        <v>0</v>
      </c>
      <c r="AD2019">
        <v>1.19240444485418</v>
      </c>
      <c r="AE2019">
        <v>3.3784732364299499</v>
      </c>
      <c r="AF2019">
        <v>3.1530435297774901</v>
      </c>
      <c r="AG2019">
        <v>0</v>
      </c>
      <c r="AH2019">
        <v>0</v>
      </c>
      <c r="AI2019">
        <v>1.9488771947033501</v>
      </c>
      <c r="AJ2019">
        <v>2.3370284875555498</v>
      </c>
      <c r="AK2019">
        <v>3.3880787278789901</v>
      </c>
      <c r="AL2019">
        <v>6.76496562938613</v>
      </c>
      <c r="AM2019">
        <v>10.3295847888306</v>
      </c>
      <c r="AN2019">
        <v>7.7621520291098696</v>
      </c>
      <c r="AO2019">
        <v>0</v>
      </c>
      <c r="AP2019">
        <v>0.70722828913156499</v>
      </c>
      <c r="AQ2019">
        <v>4.3199239408164498</v>
      </c>
      <c r="AR2019">
        <v>2.7310751544372098</v>
      </c>
      <c r="AS2019">
        <v>0.48644892286309899</v>
      </c>
      <c r="AT2019">
        <v>4.4485294117647101</v>
      </c>
      <c r="AU2019">
        <v>12.5082131618079</v>
      </c>
      <c r="AV2019">
        <v>8.5834298505222399</v>
      </c>
      <c r="AW2019">
        <v>0.59299765768719703</v>
      </c>
      <c r="AX2019">
        <v>4.2543044478760601</v>
      </c>
      <c r="AY2019">
        <v>8.9379372047877794</v>
      </c>
      <c r="AZ2019">
        <v>5.99541010731605</v>
      </c>
      <c r="BA2019">
        <v>0</v>
      </c>
      <c r="BB2019">
        <v>3.03102200605018</v>
      </c>
      <c r="BC2019">
        <v>7.4048680150839896</v>
      </c>
      <c r="BD2019">
        <v>5.6553042388249404</v>
      </c>
      <c r="BE2019">
        <v>1.1646940992422199</v>
      </c>
      <c r="BF2019">
        <v>5.4743128389825202</v>
      </c>
      <c r="BG2019">
        <v>9.3780819059374103</v>
      </c>
      <c r="BH2019">
        <v>6.4768601467633902</v>
      </c>
      <c r="BI2019">
        <v>1.7110563076846601</v>
      </c>
      <c r="BJ2019">
        <v>5.4334696838471004</v>
      </c>
      <c r="BK2019">
        <v>10.488313111896799</v>
      </c>
      <c r="BL2019">
        <v>7.3238314531139403</v>
      </c>
    </row>
    <row r="2020" spans="1:64" x14ac:dyDescent="0.25">
      <c r="A2020" s="15" t="str">
        <f t="shared" si="62"/>
        <v xml:space="preserve">  Res RE [NCL+DQ] / [Capital + ALLL]--41364</v>
      </c>
      <c r="B2020" s="15" t="str">
        <f t="shared" si="63"/>
        <v xml:space="preserve">  Res RE [NCL+DQ] / [Capital + ALLL]</v>
      </c>
      <c r="C2020">
        <v>10</v>
      </c>
      <c r="D2020" s="22">
        <v>41364</v>
      </c>
      <c r="E2020">
        <v>0.239145927494372</v>
      </c>
      <c r="F2020">
        <v>1.70406309746412</v>
      </c>
      <c r="G2020">
        <v>3.8689631414373902</v>
      </c>
      <c r="H2020">
        <v>2.9033087484685098</v>
      </c>
      <c r="I2020">
        <v>2.02605506817675E-3</v>
      </c>
      <c r="J2020">
        <v>1.25532645510122</v>
      </c>
      <c r="K2020">
        <v>4.4517999853510899</v>
      </c>
      <c r="L2020">
        <v>2.9381289864653901</v>
      </c>
      <c r="M2020">
        <v>0.57800439835210504</v>
      </c>
      <c r="N2020">
        <v>2.5418660287081298</v>
      </c>
      <c r="O2020">
        <v>6.1692815745947698</v>
      </c>
      <c r="P2020">
        <v>4.4648305282886804</v>
      </c>
      <c r="Q2020">
        <v>2.6196928635952998</v>
      </c>
      <c r="R2020">
        <v>4.5832925276662397</v>
      </c>
      <c r="S2020">
        <v>7.16209845780861</v>
      </c>
      <c r="T2020">
        <v>5.9505025425278797</v>
      </c>
      <c r="U2020">
        <v>0.12634918606065201</v>
      </c>
      <c r="V2020">
        <v>1.7826608942409099</v>
      </c>
      <c r="W2020">
        <v>4.9028905562727401</v>
      </c>
      <c r="X2020">
        <v>3.2607441227781102</v>
      </c>
      <c r="Y2020">
        <v>0.30323692025187898</v>
      </c>
      <c r="Z2020">
        <v>2.3007311088378199</v>
      </c>
      <c r="AA2020">
        <v>6.1710813998456198</v>
      </c>
      <c r="AB2020">
        <v>4.32225227374997</v>
      </c>
      <c r="AC2020">
        <v>0</v>
      </c>
      <c r="AD2020">
        <v>0.28632541346750301</v>
      </c>
      <c r="AE2020">
        <v>0.84282153448109298</v>
      </c>
      <c r="AF2020">
        <v>0.82288277151914502</v>
      </c>
      <c r="AG2020">
        <v>0</v>
      </c>
      <c r="AH2020">
        <v>0</v>
      </c>
      <c r="AI2020">
        <v>1.2122361660321499</v>
      </c>
      <c r="AJ2020">
        <v>0.82317766453159802</v>
      </c>
      <c r="AK2020">
        <v>2.2278209017514801</v>
      </c>
      <c r="AL2020">
        <v>4.16703363026462</v>
      </c>
      <c r="AM2020">
        <v>8.0574290351683509</v>
      </c>
      <c r="AN2020">
        <v>5.8043107763825796</v>
      </c>
      <c r="AO2020">
        <v>0</v>
      </c>
      <c r="AP2020">
        <v>0.53253351288486295</v>
      </c>
      <c r="AQ2020">
        <v>2.3310944290794202</v>
      </c>
      <c r="AR2020">
        <v>1.6196905619020301</v>
      </c>
      <c r="AS2020">
        <v>0</v>
      </c>
      <c r="AT2020">
        <v>1.05920181577454</v>
      </c>
      <c r="AU2020">
        <v>4.0349264705882399</v>
      </c>
      <c r="AV2020">
        <v>2.7715552557055401</v>
      </c>
      <c r="AW2020">
        <v>2.1357786521267701</v>
      </c>
      <c r="AX2020">
        <v>5.3417238716497497</v>
      </c>
      <c r="AY2020">
        <v>9.4316236198982004</v>
      </c>
      <c r="AZ2020">
        <v>6.4870236754882802</v>
      </c>
      <c r="BA2020">
        <v>0</v>
      </c>
      <c r="BB2020">
        <v>0.80054894784995401</v>
      </c>
      <c r="BC2020">
        <v>2.40301100173712</v>
      </c>
      <c r="BD2020">
        <v>2.7861698017992098</v>
      </c>
      <c r="BE2020">
        <v>0.43048116754120802</v>
      </c>
      <c r="BF2020">
        <v>1.6076106342877401</v>
      </c>
      <c r="BG2020">
        <v>3.1301109375205498</v>
      </c>
      <c r="BH2020">
        <v>2.2372897976567701</v>
      </c>
      <c r="BI2020">
        <v>0</v>
      </c>
      <c r="BJ2020">
        <v>1.47710285934082</v>
      </c>
      <c r="BK2020">
        <v>5.78381046664511</v>
      </c>
      <c r="BL2020">
        <v>3.25932647844976</v>
      </c>
    </row>
    <row r="2021" spans="1:64" x14ac:dyDescent="0.25">
      <c r="A2021" s="15" t="str">
        <f t="shared" si="62"/>
        <v xml:space="preserve">  C&amp;I [NCL+DQ] / [Capital + ALLL]--41364</v>
      </c>
      <c r="B2021" s="15" t="str">
        <f t="shared" si="63"/>
        <v xml:space="preserve">  C&amp;I [NCL+DQ] / [Capital + ALLL]</v>
      </c>
      <c r="C2021">
        <v>11</v>
      </c>
      <c r="D2021" s="22">
        <v>41364</v>
      </c>
      <c r="E2021">
        <v>0.33973721996004902</v>
      </c>
      <c r="F2021">
        <v>1.26588116855361</v>
      </c>
      <c r="G2021">
        <v>2.9930656718000299</v>
      </c>
      <c r="H2021">
        <v>2.1771571140785899</v>
      </c>
      <c r="I2021">
        <v>8.9588655652240903E-2</v>
      </c>
      <c r="J2021">
        <v>1.03137524094286</v>
      </c>
      <c r="K2021">
        <v>2.9886396075018</v>
      </c>
      <c r="L2021">
        <v>2.31386953113048</v>
      </c>
      <c r="M2021">
        <v>7.0166809997685403E-2</v>
      </c>
      <c r="N2021">
        <v>0.70467171246411398</v>
      </c>
      <c r="O2021">
        <v>2.3895116771184601</v>
      </c>
      <c r="P2021">
        <v>1.8957865151061599</v>
      </c>
      <c r="Q2021">
        <v>9.4282443262172499E-2</v>
      </c>
      <c r="R2021">
        <v>1.23960289777301</v>
      </c>
      <c r="S2021">
        <v>4.83465543694708</v>
      </c>
      <c r="T2021">
        <v>3.2852507069755799</v>
      </c>
      <c r="U2021">
        <v>3.7228874211879801E-2</v>
      </c>
      <c r="V2021">
        <v>1.00649910852936</v>
      </c>
      <c r="W2021">
        <v>3.08075852067548</v>
      </c>
      <c r="X2021">
        <v>2.3041198088475801</v>
      </c>
      <c r="Y2021">
        <v>0.62620611122480896</v>
      </c>
      <c r="Z2021">
        <v>1.7792693059962801</v>
      </c>
      <c r="AA2021">
        <v>3.3082676095952199</v>
      </c>
      <c r="AB2021">
        <v>3.7442712082291201</v>
      </c>
      <c r="AC2021">
        <v>0</v>
      </c>
      <c r="AD2021">
        <v>0.71502593738672904</v>
      </c>
      <c r="AE2021">
        <v>2.2328408945833802</v>
      </c>
      <c r="AF2021">
        <v>2.7699118860482801</v>
      </c>
      <c r="AG2021">
        <v>4.3033573737386102E-2</v>
      </c>
      <c r="AH2021">
        <v>0.78856579595859999</v>
      </c>
      <c r="AI2021">
        <v>2.3486440732466498</v>
      </c>
      <c r="AJ2021">
        <v>1.6568907318218</v>
      </c>
      <c r="AK2021">
        <v>0.42122173566246202</v>
      </c>
      <c r="AL2021">
        <v>1.07735228224818</v>
      </c>
      <c r="AM2021">
        <v>2.5560362779562502</v>
      </c>
      <c r="AN2021">
        <v>3.00909422690891</v>
      </c>
      <c r="AO2021">
        <v>1.9849146486701101E-2</v>
      </c>
      <c r="AP2021">
        <v>0.81270081270081296</v>
      </c>
      <c r="AQ2021">
        <v>2.5324891702765702</v>
      </c>
      <c r="AR2021">
        <v>1.9086562410967101</v>
      </c>
      <c r="AS2021">
        <v>6.0048038430744598E-2</v>
      </c>
      <c r="AT2021">
        <v>1.1450381679389301</v>
      </c>
      <c r="AU2021">
        <v>3.0608526660998399</v>
      </c>
      <c r="AV2021">
        <v>2.4861202473743802</v>
      </c>
      <c r="AW2021">
        <v>3.35713007035928E-2</v>
      </c>
      <c r="AX2021">
        <v>0.95620642623246499</v>
      </c>
      <c r="AY2021">
        <v>3.6651851840575298</v>
      </c>
      <c r="AZ2021">
        <v>2.7035401708928801</v>
      </c>
      <c r="BA2021">
        <v>0.390440594463552</v>
      </c>
      <c r="BB2021">
        <v>2.1596146874514499</v>
      </c>
      <c r="BC2021">
        <v>7.4247229215025996</v>
      </c>
      <c r="BD2021">
        <v>6.0704848032607197</v>
      </c>
      <c r="BE2021">
        <v>0.22063716713408901</v>
      </c>
      <c r="BF2021">
        <v>1.10744054913765</v>
      </c>
      <c r="BG2021">
        <v>2.8958096401090501</v>
      </c>
      <c r="BH2021">
        <v>2.3329703191980302</v>
      </c>
      <c r="BI2021">
        <v>0</v>
      </c>
      <c r="BJ2021">
        <v>1.1972214012354101</v>
      </c>
      <c r="BK2021">
        <v>4.0018168807721803</v>
      </c>
      <c r="BL2021">
        <v>2.6851355545039999</v>
      </c>
    </row>
    <row r="2022" spans="1:64" x14ac:dyDescent="0.25">
      <c r="A2022" s="15" t="str">
        <f t="shared" si="62"/>
        <v xml:space="preserve">  Ind [NCL+DQ] / [Capital + ALLL]--41364</v>
      </c>
      <c r="B2022" s="15" t="str">
        <f t="shared" si="63"/>
        <v xml:space="preserve">  Ind [NCL+DQ] / [Capital + ALLL]</v>
      </c>
      <c r="C2022">
        <v>12</v>
      </c>
      <c r="D2022" s="22">
        <v>41364</v>
      </c>
      <c r="E2022">
        <v>2.6987019438257299E-2</v>
      </c>
      <c r="F2022">
        <v>0.23404711224740299</v>
      </c>
      <c r="G2022">
        <v>0.55973041530540502</v>
      </c>
      <c r="H2022">
        <v>0.50874803220640796</v>
      </c>
      <c r="I2022">
        <v>2.2307278274848501E-2</v>
      </c>
      <c r="J2022">
        <v>0.17926937329843001</v>
      </c>
      <c r="K2022">
        <v>0.55766429596521905</v>
      </c>
      <c r="L2022">
        <v>0.46584778629392198</v>
      </c>
      <c r="M2022">
        <v>1.4657639422784301E-2</v>
      </c>
      <c r="N2022">
        <v>0.18199761608756401</v>
      </c>
      <c r="O2022">
        <v>0.67467507627201795</v>
      </c>
      <c r="P2022">
        <v>0.60773546989794902</v>
      </c>
      <c r="Q2022">
        <v>0.18184693232131599</v>
      </c>
      <c r="R2022">
        <v>0.27421408285182602</v>
      </c>
      <c r="S2022">
        <v>0.74646760863769701</v>
      </c>
      <c r="T2022">
        <v>0.51346570567358896</v>
      </c>
      <c r="U2022">
        <v>1.55513002177323E-2</v>
      </c>
      <c r="V2022">
        <v>0.17668790490978201</v>
      </c>
      <c r="W2022">
        <v>0.563090364088635</v>
      </c>
      <c r="X2022">
        <v>0.47516513383759201</v>
      </c>
      <c r="Y2022">
        <v>8.2533119113869499E-2</v>
      </c>
      <c r="Z2022">
        <v>0.32352022553139798</v>
      </c>
      <c r="AA2022">
        <v>0.54398228939558202</v>
      </c>
      <c r="AB2022">
        <v>0.59100075168606003</v>
      </c>
      <c r="AC2022">
        <v>4.7966560099662603E-2</v>
      </c>
      <c r="AD2022">
        <v>0.18758802498622801</v>
      </c>
      <c r="AE2022">
        <v>0.53260448916408698</v>
      </c>
      <c r="AF2022">
        <v>0.46857035120679402</v>
      </c>
      <c r="AG2022">
        <v>2.38290481850339E-2</v>
      </c>
      <c r="AH2022">
        <v>0.16603773584905701</v>
      </c>
      <c r="AI2022">
        <v>0.62937821486905798</v>
      </c>
      <c r="AJ2022">
        <v>0.63851086264544898</v>
      </c>
      <c r="AK2022">
        <v>2.5397618075522901E-2</v>
      </c>
      <c r="AL2022">
        <v>9.4939013513561404E-2</v>
      </c>
      <c r="AM2022">
        <v>0.35597695595687701</v>
      </c>
      <c r="AN2022">
        <v>0.33680122041708699</v>
      </c>
      <c r="AO2022">
        <v>2.9316915860451501E-2</v>
      </c>
      <c r="AP2022">
        <v>0.20331728196896701</v>
      </c>
      <c r="AQ2022">
        <v>0.60024009603841499</v>
      </c>
      <c r="AR2022">
        <v>0.51110006602007396</v>
      </c>
      <c r="AS2022">
        <v>1.18645073263333E-2</v>
      </c>
      <c r="AT2022">
        <v>0.121506682867558</v>
      </c>
      <c r="AU2022">
        <v>0.440661095327955</v>
      </c>
      <c r="AV2022">
        <v>0.31042719890151499</v>
      </c>
      <c r="AW2022">
        <v>6.9072787313299494E-2</v>
      </c>
      <c r="AX2022">
        <v>0.33513981614978</v>
      </c>
      <c r="AY2022">
        <v>0.81684583532516697</v>
      </c>
      <c r="AZ2022">
        <v>0.568088224903467</v>
      </c>
      <c r="BA2022">
        <v>1.85448476231687E-2</v>
      </c>
      <c r="BB2022">
        <v>0.17185876800348801</v>
      </c>
      <c r="BC2022">
        <v>0.49459534920824899</v>
      </c>
      <c r="BD2022">
        <v>0.64213998968192199</v>
      </c>
      <c r="BE2022">
        <v>8.4501277419958606E-3</v>
      </c>
      <c r="BF2022">
        <v>8.6056895668311803E-2</v>
      </c>
      <c r="BG2022">
        <v>0.37206083702391801</v>
      </c>
      <c r="BH2022">
        <v>0.43185138472794099</v>
      </c>
      <c r="BI2022">
        <v>0</v>
      </c>
      <c r="BJ2022">
        <v>2.81708514799692E-2</v>
      </c>
      <c r="BK2022">
        <v>0.31286109148343699</v>
      </c>
      <c r="BL2022">
        <v>0.25105837247875301</v>
      </c>
    </row>
    <row r="2023" spans="1:64" x14ac:dyDescent="0.25">
      <c r="A2023" s="15" t="str">
        <f t="shared" si="62"/>
        <v xml:space="preserve">  OREO / [Capital + ALLL]--41364</v>
      </c>
      <c r="B2023" s="15" t="str">
        <f t="shared" si="63"/>
        <v xml:space="preserve">  OREO / [Capital + ALLL]</v>
      </c>
      <c r="C2023">
        <v>13</v>
      </c>
      <c r="D2023" s="22">
        <v>41364</v>
      </c>
      <c r="E2023">
        <v>0</v>
      </c>
      <c r="F2023">
        <v>1.99757839261968</v>
      </c>
      <c r="G2023">
        <v>5.9050560561794603</v>
      </c>
      <c r="H2023">
        <v>5.1590549953363301</v>
      </c>
      <c r="I2023">
        <v>1.0304450183461E-2</v>
      </c>
      <c r="J2023">
        <v>2.6738161086141798</v>
      </c>
      <c r="K2023">
        <v>8.7352474477764392</v>
      </c>
      <c r="L2023">
        <v>7.2450477828175996</v>
      </c>
      <c r="M2023">
        <v>7.2279877603497203E-2</v>
      </c>
      <c r="N2023">
        <v>2.0979020979021001</v>
      </c>
      <c r="O2023">
        <v>7.5692396972144396</v>
      </c>
      <c r="P2023">
        <v>6.5564944721950704</v>
      </c>
      <c r="Q2023">
        <v>2.2398506766215598</v>
      </c>
      <c r="R2023">
        <v>3.96509688181701</v>
      </c>
      <c r="S2023">
        <v>5.8093618055344596</v>
      </c>
      <c r="T2023">
        <v>4.5206174659174696</v>
      </c>
      <c r="U2023">
        <v>0.80629476452267401</v>
      </c>
      <c r="V2023">
        <v>4.1605839416058403</v>
      </c>
      <c r="W2023">
        <v>13.223465709061101</v>
      </c>
      <c r="X2023">
        <v>10.1316118385651</v>
      </c>
      <c r="Y2023">
        <v>0</v>
      </c>
      <c r="Z2023">
        <v>3.30220716539805</v>
      </c>
      <c r="AA2023">
        <v>8.6824317123366797</v>
      </c>
      <c r="AB2023">
        <v>9.6056080898941101</v>
      </c>
      <c r="AC2023">
        <v>0</v>
      </c>
      <c r="AD2023">
        <v>0</v>
      </c>
      <c r="AE2023">
        <v>1.6235916128052801</v>
      </c>
      <c r="AF2023">
        <v>1.8967826359643301</v>
      </c>
      <c r="AG2023">
        <v>0</v>
      </c>
      <c r="AH2023">
        <v>6.85464305794099E-2</v>
      </c>
      <c r="AI2023">
        <v>2.18302704997574</v>
      </c>
      <c r="AJ2023">
        <v>2.2482845464171102</v>
      </c>
      <c r="AK2023">
        <v>1.0345210447258799</v>
      </c>
      <c r="AL2023">
        <v>3.0495321250557201</v>
      </c>
      <c r="AM2023">
        <v>6.6935531474612997</v>
      </c>
      <c r="AN2023">
        <v>6.3441148950847497</v>
      </c>
      <c r="AO2023">
        <v>0</v>
      </c>
      <c r="AP2023">
        <v>0.55120039196472304</v>
      </c>
      <c r="AQ2023">
        <v>3.37845154304277</v>
      </c>
      <c r="AR2023">
        <v>2.8728832401886599</v>
      </c>
      <c r="AS2023">
        <v>0.149306347593472</v>
      </c>
      <c r="AT2023">
        <v>3.5977938056851899</v>
      </c>
      <c r="AU2023">
        <v>16.714285714285701</v>
      </c>
      <c r="AV2023">
        <v>14.3084864811151</v>
      </c>
      <c r="AW2023">
        <v>1.0662239357304799</v>
      </c>
      <c r="AX2023">
        <v>4.1320144104843903</v>
      </c>
      <c r="AY2023">
        <v>9.6516803748999305</v>
      </c>
      <c r="AZ2023">
        <v>9.76072167946338</v>
      </c>
      <c r="BA2023">
        <v>0</v>
      </c>
      <c r="BB2023">
        <v>2.7662772606207602</v>
      </c>
      <c r="BC2023">
        <v>9.0876819311324102</v>
      </c>
      <c r="BD2023">
        <v>8.1215619413706506</v>
      </c>
      <c r="BE2023">
        <v>1.2959640528327601</v>
      </c>
      <c r="BF2023">
        <v>5.12144997941187</v>
      </c>
      <c r="BG2023">
        <v>13.132992550365101</v>
      </c>
      <c r="BH2023">
        <v>8.2810117541811401</v>
      </c>
      <c r="BI2023">
        <v>2.7147043308858598</v>
      </c>
      <c r="BJ2023">
        <v>8.6758227661375908</v>
      </c>
      <c r="BK2023">
        <v>23.928268304579401</v>
      </c>
      <c r="BL2023">
        <v>16.175700458975601</v>
      </c>
    </row>
    <row r="2024" spans="1:64" x14ac:dyDescent="0.25">
      <c r="A2024" s="15" t="str">
        <f t="shared" si="62"/>
        <v>ROAA--41364</v>
      </c>
      <c r="B2024" s="15" t="str">
        <f t="shared" si="63"/>
        <v>ROAA</v>
      </c>
      <c r="C2024">
        <v>14</v>
      </c>
      <c r="D2024" s="22">
        <v>41364</v>
      </c>
      <c r="E2024">
        <v>0.63249999999999995</v>
      </c>
      <c r="F2024">
        <v>0.84499999999999997</v>
      </c>
      <c r="G2024">
        <v>1.2524999999999999</v>
      </c>
      <c r="H2024">
        <v>0.91058823529411803</v>
      </c>
      <c r="I2024">
        <v>0.54</v>
      </c>
      <c r="J2024">
        <v>0.90500000000000003</v>
      </c>
      <c r="K2024">
        <v>1.36</v>
      </c>
      <c r="L2024">
        <v>0.96193146417445496</v>
      </c>
      <c r="M2024">
        <v>0.46</v>
      </c>
      <c r="N2024">
        <v>0.81</v>
      </c>
      <c r="O2024">
        <v>1.21</v>
      </c>
      <c r="P2024">
        <v>0.83281255272481902</v>
      </c>
      <c r="Q2024">
        <v>0.57999999999999996</v>
      </c>
      <c r="R2024">
        <v>0.75</v>
      </c>
      <c r="S2024">
        <v>0.97</v>
      </c>
      <c r="T2024">
        <v>0.71666666666666701</v>
      </c>
      <c r="U2024">
        <v>0.495</v>
      </c>
      <c r="V2024">
        <v>0.92</v>
      </c>
      <c r="W2024">
        <v>1.35</v>
      </c>
      <c r="X2024">
        <v>0.92902578796561597</v>
      </c>
      <c r="Y2024">
        <v>0.45</v>
      </c>
      <c r="Z2024">
        <v>0.78500000000000003</v>
      </c>
      <c r="AA2024">
        <v>1.145</v>
      </c>
      <c r="AB2024">
        <v>0.820161290322581</v>
      </c>
      <c r="AC2024">
        <v>0.68500000000000005</v>
      </c>
      <c r="AD2024">
        <v>1.06</v>
      </c>
      <c r="AE2024">
        <v>1.5225</v>
      </c>
      <c r="AF2024">
        <v>1.10852272727273</v>
      </c>
      <c r="AG2024">
        <v>0.66</v>
      </c>
      <c r="AH2024">
        <v>0.93</v>
      </c>
      <c r="AI2024">
        <v>1.375</v>
      </c>
      <c r="AJ2024">
        <v>1.0547887323943701</v>
      </c>
      <c r="AK2024">
        <v>0.44</v>
      </c>
      <c r="AL2024">
        <v>0.91</v>
      </c>
      <c r="AM2024">
        <v>1.4225000000000001</v>
      </c>
      <c r="AN2024">
        <v>1.0619642857142899</v>
      </c>
      <c r="AO2024">
        <v>0.62</v>
      </c>
      <c r="AP2024">
        <v>0.97</v>
      </c>
      <c r="AQ2024">
        <v>1.37</v>
      </c>
      <c r="AR2024">
        <v>0.99695652173912996</v>
      </c>
      <c r="AS2024">
        <v>0.42</v>
      </c>
      <c r="AT2024">
        <v>0.84</v>
      </c>
      <c r="AU2024">
        <v>1.36</v>
      </c>
      <c r="AV2024">
        <v>0.89311377245509005</v>
      </c>
      <c r="AW2024">
        <v>0.44750000000000001</v>
      </c>
      <c r="AX2024">
        <v>0.8</v>
      </c>
      <c r="AY2024">
        <v>1.2050000000000001</v>
      </c>
      <c r="AZ2024">
        <v>0.84469512195121998</v>
      </c>
      <c r="BA2024">
        <v>0.5</v>
      </c>
      <c r="BB2024">
        <v>0.92</v>
      </c>
      <c r="BC2024">
        <v>1.65</v>
      </c>
      <c r="BD2024">
        <v>1.02567901234568</v>
      </c>
      <c r="BE2024">
        <v>0.6875</v>
      </c>
      <c r="BF2024">
        <v>0.98</v>
      </c>
      <c r="BG2024">
        <v>1.34</v>
      </c>
      <c r="BH2024">
        <v>1.1073809523809499</v>
      </c>
      <c r="BI2024">
        <v>0.28999999999999998</v>
      </c>
      <c r="BJ2024">
        <v>0.79500000000000004</v>
      </c>
      <c r="BK2024">
        <v>1.2524999999999999</v>
      </c>
      <c r="BL2024">
        <v>0.82176470588235295</v>
      </c>
    </row>
    <row r="2025" spans="1:64" x14ac:dyDescent="0.25">
      <c r="A2025" s="15" t="str">
        <f t="shared" si="62"/>
        <v>NIM--41364</v>
      </c>
      <c r="B2025" s="15" t="str">
        <f t="shared" si="63"/>
        <v>NIM</v>
      </c>
      <c r="C2025">
        <v>15</v>
      </c>
      <c r="D2025" s="22">
        <v>41364</v>
      </c>
      <c r="E2025">
        <v>3.25</v>
      </c>
      <c r="F2025">
        <v>3.5950000000000002</v>
      </c>
      <c r="G2025">
        <v>3.9424999999999999</v>
      </c>
      <c r="H2025">
        <v>3.6272058823529401</v>
      </c>
      <c r="I2025">
        <v>3.34</v>
      </c>
      <c r="J2025">
        <v>3.79</v>
      </c>
      <c r="K2025">
        <v>4.1974999999999998</v>
      </c>
      <c r="L2025">
        <v>3.7692523364485999</v>
      </c>
      <c r="M2025">
        <v>3.25</v>
      </c>
      <c r="N2025">
        <v>3.67</v>
      </c>
      <c r="O2025">
        <v>4.0999999999999996</v>
      </c>
      <c r="P2025">
        <v>3.6781626455205001</v>
      </c>
      <c r="Q2025">
        <v>3.64</v>
      </c>
      <c r="R2025">
        <v>3.79</v>
      </c>
      <c r="S2025">
        <v>4.22</v>
      </c>
      <c r="T2025">
        <v>3.9057142857142901</v>
      </c>
      <c r="U2025">
        <v>3.36</v>
      </c>
      <c r="V2025">
        <v>3.78</v>
      </c>
      <c r="W2025">
        <v>4.1950000000000003</v>
      </c>
      <c r="X2025">
        <v>3.75813753581662</v>
      </c>
      <c r="Y2025">
        <v>3.4775</v>
      </c>
      <c r="Z2025">
        <v>3.86</v>
      </c>
      <c r="AA2025">
        <v>4.2</v>
      </c>
      <c r="AB2025">
        <v>3.8490322580645202</v>
      </c>
      <c r="AC2025">
        <v>3.3275000000000001</v>
      </c>
      <c r="AD2025">
        <v>3.77</v>
      </c>
      <c r="AE2025">
        <v>4.1275000000000004</v>
      </c>
      <c r="AF2025">
        <v>3.6985227272727301</v>
      </c>
      <c r="AG2025">
        <v>3.12</v>
      </c>
      <c r="AH2025">
        <v>3.67</v>
      </c>
      <c r="AI2025">
        <v>4.3099999999999996</v>
      </c>
      <c r="AJ2025">
        <v>3.9608450704225402</v>
      </c>
      <c r="AK2025">
        <v>3.4224999999999999</v>
      </c>
      <c r="AL2025">
        <v>3.9049999999999998</v>
      </c>
      <c r="AM2025">
        <v>4.2649999999999997</v>
      </c>
      <c r="AN2025">
        <v>3.84821428571429</v>
      </c>
      <c r="AO2025">
        <v>3.22</v>
      </c>
      <c r="AP2025">
        <v>3.62</v>
      </c>
      <c r="AQ2025">
        <v>4.07</v>
      </c>
      <c r="AR2025">
        <v>3.6545150501672201</v>
      </c>
      <c r="AS2025">
        <v>3.5</v>
      </c>
      <c r="AT2025">
        <v>3.93</v>
      </c>
      <c r="AU2025">
        <v>4.32</v>
      </c>
      <c r="AV2025">
        <v>3.8895808383233499</v>
      </c>
      <c r="AW2025">
        <v>3.3424999999999998</v>
      </c>
      <c r="AX2025">
        <v>3.835</v>
      </c>
      <c r="AY2025">
        <v>4.2699999999999996</v>
      </c>
      <c r="AZ2025">
        <v>3.8085365853658502</v>
      </c>
      <c r="BA2025">
        <v>3.42</v>
      </c>
      <c r="BB2025">
        <v>3.89</v>
      </c>
      <c r="BC2025">
        <v>4.38</v>
      </c>
      <c r="BD2025">
        <v>3.9019753086419802</v>
      </c>
      <c r="BE2025">
        <v>3.39</v>
      </c>
      <c r="BF2025">
        <v>3.7850000000000001</v>
      </c>
      <c r="BG2025">
        <v>4.09</v>
      </c>
      <c r="BH2025">
        <v>3.9128571428571401</v>
      </c>
      <c r="BI2025">
        <v>3.3475000000000001</v>
      </c>
      <c r="BJ2025">
        <v>3.79</v>
      </c>
      <c r="BK2025">
        <v>4.1725000000000003</v>
      </c>
      <c r="BL2025">
        <v>3.7851960784313698</v>
      </c>
    </row>
    <row r="2026" spans="1:64" x14ac:dyDescent="0.25">
      <c r="A2026" s="15" t="str">
        <f t="shared" si="62"/>
        <v>Provisions / Avg Assets--41364</v>
      </c>
      <c r="B2026" s="15" t="str">
        <f t="shared" si="63"/>
        <v>Provisions / Avg Assets</v>
      </c>
      <c r="C2026">
        <v>16</v>
      </c>
      <c r="D2026" s="22">
        <v>41364</v>
      </c>
      <c r="E2026">
        <v>0</v>
      </c>
      <c r="F2026">
        <v>0</v>
      </c>
      <c r="G2026">
        <v>8.5000000000000006E-2</v>
      </c>
      <c r="H2026">
        <v>6.9117647058823506E-2</v>
      </c>
      <c r="I2026">
        <v>0</v>
      </c>
      <c r="J2026">
        <v>0.02</v>
      </c>
      <c r="K2026">
        <v>0.14000000000000001</v>
      </c>
      <c r="L2026">
        <v>0.102788161993769</v>
      </c>
      <c r="M2026">
        <v>0</v>
      </c>
      <c r="N2026">
        <v>7.0000000000000007E-2</v>
      </c>
      <c r="O2026">
        <v>0.21</v>
      </c>
      <c r="P2026">
        <v>0.14626961363252899</v>
      </c>
      <c r="Q2026">
        <v>0.06</v>
      </c>
      <c r="R2026">
        <v>0.14000000000000001</v>
      </c>
      <c r="S2026">
        <v>0.28000000000000003</v>
      </c>
      <c r="T2026">
        <v>0.214285714285714</v>
      </c>
      <c r="U2026">
        <v>0</v>
      </c>
      <c r="V2026">
        <v>0.02</v>
      </c>
      <c r="W2026">
        <v>0.14000000000000001</v>
      </c>
      <c r="X2026">
        <v>0.104355300859599</v>
      </c>
      <c r="Y2026">
        <v>0</v>
      </c>
      <c r="Z2026">
        <v>0</v>
      </c>
      <c r="AA2026">
        <v>0.11</v>
      </c>
      <c r="AB2026">
        <v>7.61290322580645E-2</v>
      </c>
      <c r="AC2026">
        <v>0</v>
      </c>
      <c r="AD2026">
        <v>0</v>
      </c>
      <c r="AE2026">
        <v>0.08</v>
      </c>
      <c r="AF2026">
        <v>9.5227272727272702E-2</v>
      </c>
      <c r="AG2026">
        <v>0</v>
      </c>
      <c r="AH2026">
        <v>0</v>
      </c>
      <c r="AI2026">
        <v>0.05</v>
      </c>
      <c r="AJ2026">
        <v>0.10253521126760599</v>
      </c>
      <c r="AK2026">
        <v>1.7500000000000002E-2</v>
      </c>
      <c r="AL2026">
        <v>0.105</v>
      </c>
      <c r="AM2026">
        <v>0.23749999999999999</v>
      </c>
      <c r="AN2026">
        <v>0.151607142857143</v>
      </c>
      <c r="AO2026">
        <v>0</v>
      </c>
      <c r="AP2026">
        <v>0</v>
      </c>
      <c r="AQ2026">
        <v>0.06</v>
      </c>
      <c r="AR2026">
        <v>5.2274247491638802E-2</v>
      </c>
      <c r="AS2026">
        <v>0</v>
      </c>
      <c r="AT2026">
        <v>0.04</v>
      </c>
      <c r="AU2026">
        <v>0.17</v>
      </c>
      <c r="AV2026">
        <v>0.11556886227544901</v>
      </c>
      <c r="AW2026">
        <v>0</v>
      </c>
      <c r="AX2026">
        <v>0.06</v>
      </c>
      <c r="AY2026">
        <v>0.1875</v>
      </c>
      <c r="AZ2026">
        <v>0.13920731707317099</v>
      </c>
      <c r="BA2026">
        <v>0</v>
      </c>
      <c r="BB2026">
        <v>0.03</v>
      </c>
      <c r="BC2026">
        <v>0.26</v>
      </c>
      <c r="BD2026">
        <v>0.15802469135802499</v>
      </c>
      <c r="BE2026">
        <v>0</v>
      </c>
      <c r="BF2026">
        <v>4.4999999999999998E-2</v>
      </c>
      <c r="BG2026">
        <v>0.18</v>
      </c>
      <c r="BH2026">
        <v>0.125714285714286</v>
      </c>
      <c r="BI2026">
        <v>0</v>
      </c>
      <c r="BJ2026">
        <v>5.5E-2</v>
      </c>
      <c r="BK2026">
        <v>0.245</v>
      </c>
      <c r="BL2026">
        <v>0.15784313725490201</v>
      </c>
    </row>
    <row r="2027" spans="1:64" x14ac:dyDescent="0.25">
      <c r="A2027" s="15" t="str">
        <f t="shared" si="62"/>
        <v>Negative Earners (last 4 qtrs)--41364</v>
      </c>
      <c r="B2027" s="15" t="str">
        <f t="shared" si="63"/>
        <v>Negative Earners (last 4 qtrs)</v>
      </c>
      <c r="C2027">
        <v>17</v>
      </c>
      <c r="D2027" s="22">
        <v>41364</v>
      </c>
      <c r="F2027">
        <v>7.3529411764705896</v>
      </c>
      <c r="H2027">
        <v>5</v>
      </c>
      <c r="J2027">
        <v>7.4923547400611596</v>
      </c>
      <c r="L2027">
        <v>49</v>
      </c>
      <c r="N2027">
        <v>10.335703654704799</v>
      </c>
      <c r="P2027">
        <v>625</v>
      </c>
      <c r="R2027">
        <v>4.7619047619047601</v>
      </c>
      <c r="T2027">
        <v>1</v>
      </c>
      <c r="V2027">
        <v>10.1408450704225</v>
      </c>
      <c r="X2027">
        <v>36</v>
      </c>
      <c r="Z2027">
        <v>9.67741935483871</v>
      </c>
      <c r="AB2027">
        <v>6</v>
      </c>
      <c r="AD2027">
        <v>0</v>
      </c>
      <c r="AF2027">
        <v>0</v>
      </c>
      <c r="AH2027">
        <v>2.8169014084507</v>
      </c>
      <c r="AI2027"/>
      <c r="AJ2027">
        <v>2</v>
      </c>
      <c r="AK2027"/>
      <c r="AL2027">
        <v>7.1428571428571397</v>
      </c>
      <c r="AN2027">
        <v>4</v>
      </c>
      <c r="AP2027">
        <v>5.5737704918032804</v>
      </c>
      <c r="AR2027">
        <v>17</v>
      </c>
      <c r="AT2027">
        <v>13.609467455621299</v>
      </c>
      <c r="AV2027">
        <v>23</v>
      </c>
      <c r="AX2027">
        <v>7.8313253012048198</v>
      </c>
      <c r="AZ2027">
        <v>13</v>
      </c>
      <c r="BB2027">
        <v>7.4074074074074101</v>
      </c>
      <c r="BD2027">
        <v>6</v>
      </c>
      <c r="BF2027">
        <v>4.7619047619047601</v>
      </c>
      <c r="BH2027">
        <v>4</v>
      </c>
      <c r="BJ2027">
        <v>16.346153846153801</v>
      </c>
      <c r="BL2027">
        <v>17</v>
      </c>
    </row>
    <row r="2028" spans="1:64" x14ac:dyDescent="0.25">
      <c r="A2028" s="15" t="str">
        <f t="shared" si="62"/>
        <v>Noncore Funding / Liab--41364</v>
      </c>
      <c r="B2028" s="15" t="str">
        <f t="shared" si="63"/>
        <v>Noncore Funding / Liab</v>
      </c>
      <c r="C2028">
        <v>18</v>
      </c>
      <c r="D2028" s="22">
        <v>41364</v>
      </c>
      <c r="E2028">
        <v>10.655504801613001</v>
      </c>
      <c r="F2028">
        <v>15.302776422750901</v>
      </c>
      <c r="G2028">
        <v>19.019664961582901</v>
      </c>
      <c r="H2028">
        <v>15.8023886669835</v>
      </c>
      <c r="I2028">
        <v>10.0367164234047</v>
      </c>
      <c r="J2028">
        <v>14.578164512844401</v>
      </c>
      <c r="K2028">
        <v>21.299669637963301</v>
      </c>
      <c r="L2028">
        <v>16.889948829232701</v>
      </c>
      <c r="M2028">
        <v>12.9883943317085</v>
      </c>
      <c r="N2028">
        <v>19.580237393053299</v>
      </c>
      <c r="O2028">
        <v>28.747274003158999</v>
      </c>
      <c r="P2028">
        <v>22.362824171213902</v>
      </c>
      <c r="Q2028">
        <v>15.239156599652301</v>
      </c>
      <c r="R2028">
        <v>20.020969634279101</v>
      </c>
      <c r="S2028">
        <v>27.071704594246501</v>
      </c>
      <c r="T2028">
        <v>20.806002076094401</v>
      </c>
      <c r="U2028">
        <v>9.2033042707446295</v>
      </c>
      <c r="V2028">
        <v>13.407056447698</v>
      </c>
      <c r="W2028">
        <v>20.476882532157799</v>
      </c>
      <c r="X2028">
        <v>16.127829479218001</v>
      </c>
      <c r="Y2028">
        <v>12.2485831252124</v>
      </c>
      <c r="Z2028">
        <v>15.9617338700505</v>
      </c>
      <c r="AA2028">
        <v>23.277303715937201</v>
      </c>
      <c r="AB2028">
        <v>18.489106687776999</v>
      </c>
      <c r="AC2028">
        <v>9.3349056440920908</v>
      </c>
      <c r="AD2028">
        <v>12.744078700770901</v>
      </c>
      <c r="AE2028">
        <v>18.0733084417014</v>
      </c>
      <c r="AF2028">
        <v>15.3758698881649</v>
      </c>
      <c r="AG2028">
        <v>11.493542070301499</v>
      </c>
      <c r="AH2028">
        <v>16.8340007189373</v>
      </c>
      <c r="AI2028">
        <v>22.7659222485436</v>
      </c>
      <c r="AJ2028">
        <v>19.8579646309163</v>
      </c>
      <c r="AK2028">
        <v>11.0377955904499</v>
      </c>
      <c r="AL2028">
        <v>17.297243672573199</v>
      </c>
      <c r="AM2028">
        <v>26.5070467245937</v>
      </c>
      <c r="AN2028">
        <v>19.878360707175599</v>
      </c>
      <c r="AO2028">
        <v>9.21628840877292</v>
      </c>
      <c r="AP2028">
        <v>13.694042983907799</v>
      </c>
      <c r="AQ2028">
        <v>19.891408562257698</v>
      </c>
      <c r="AR2028">
        <v>15.3567815326789</v>
      </c>
      <c r="AS2028">
        <v>9.3668610413257394</v>
      </c>
      <c r="AT2028">
        <v>15.400922038363399</v>
      </c>
      <c r="AU2028">
        <v>23.636884393325001</v>
      </c>
      <c r="AV2028">
        <v>17.9202685016452</v>
      </c>
      <c r="AW2028">
        <v>10.088086235485299</v>
      </c>
      <c r="AX2028">
        <v>14.710691114230301</v>
      </c>
      <c r="AY2028">
        <v>21.189424972800499</v>
      </c>
      <c r="AZ2028">
        <v>16.9682559439077</v>
      </c>
      <c r="BA2028">
        <v>10.8502174114164</v>
      </c>
      <c r="BB2028">
        <v>16.314139110604302</v>
      </c>
      <c r="BC2028">
        <v>24.365451702153301</v>
      </c>
      <c r="BD2028">
        <v>20.045235503530701</v>
      </c>
      <c r="BE2028">
        <v>10.885666073396999</v>
      </c>
      <c r="BF2028">
        <v>15.2346933738544</v>
      </c>
      <c r="BG2028">
        <v>19.440456641981601</v>
      </c>
      <c r="BH2028">
        <v>17.9503169107508</v>
      </c>
      <c r="BI2028">
        <v>9.6531276837700695</v>
      </c>
      <c r="BJ2028">
        <v>13.8969083683523</v>
      </c>
      <c r="BK2028">
        <v>20.4331835623132</v>
      </c>
      <c r="BL2028">
        <v>16.984558798139901</v>
      </c>
    </row>
    <row r="2029" spans="1:64" x14ac:dyDescent="0.25">
      <c r="A2029" s="15" t="str">
        <f t="shared" si="62"/>
        <v>Brokered Dep / Liab--41364</v>
      </c>
      <c r="B2029" s="15" t="str">
        <f t="shared" si="63"/>
        <v>Brokered Dep / Liab</v>
      </c>
      <c r="C2029">
        <v>19</v>
      </c>
      <c r="D2029" s="22">
        <v>41364</v>
      </c>
      <c r="E2029">
        <v>0</v>
      </c>
      <c r="F2029">
        <v>0</v>
      </c>
      <c r="G2029">
        <v>1.8481998195379701</v>
      </c>
      <c r="H2029">
        <v>1.58338409179547</v>
      </c>
      <c r="I2029">
        <v>0</v>
      </c>
      <c r="J2029">
        <v>0</v>
      </c>
      <c r="K2029">
        <v>1.6204753678969701</v>
      </c>
      <c r="L2029">
        <v>1.7175100500642699</v>
      </c>
      <c r="M2029">
        <v>0</v>
      </c>
      <c r="N2029">
        <v>0</v>
      </c>
      <c r="O2029">
        <v>1.89822870339811</v>
      </c>
      <c r="P2029">
        <v>1.9904544597948799</v>
      </c>
      <c r="Q2029">
        <v>0</v>
      </c>
      <c r="R2029">
        <v>0</v>
      </c>
      <c r="S2029">
        <v>1.5076790481092699</v>
      </c>
      <c r="T2029">
        <v>2.0884611620651699</v>
      </c>
      <c r="U2029">
        <v>0</v>
      </c>
      <c r="V2029">
        <v>0</v>
      </c>
      <c r="W2029">
        <v>1.3156560215097499</v>
      </c>
      <c r="X2029">
        <v>1.6238991252905499</v>
      </c>
      <c r="Y2029">
        <v>0</v>
      </c>
      <c r="Z2029">
        <v>0</v>
      </c>
      <c r="AA2029">
        <v>0.92453213145893998</v>
      </c>
      <c r="AB2029">
        <v>1.4553452500909001</v>
      </c>
      <c r="AC2029">
        <v>0</v>
      </c>
      <c r="AD2029">
        <v>0</v>
      </c>
      <c r="AE2029">
        <v>0.83946412540584803</v>
      </c>
      <c r="AF2029">
        <v>1.20068981925193</v>
      </c>
      <c r="AG2029">
        <v>0</v>
      </c>
      <c r="AH2029">
        <v>0</v>
      </c>
      <c r="AI2029">
        <v>1.2714195363796901</v>
      </c>
      <c r="AJ2029">
        <v>2.50482366733435</v>
      </c>
      <c r="AK2029">
        <v>0</v>
      </c>
      <c r="AL2029">
        <v>1.41411569343952</v>
      </c>
      <c r="AM2029">
        <v>5.2983500893769504</v>
      </c>
      <c r="AN2029">
        <v>3.7009304580780098</v>
      </c>
      <c r="AO2029">
        <v>0</v>
      </c>
      <c r="AP2029">
        <v>0</v>
      </c>
      <c r="AQ2029">
        <v>1.1718541929298101</v>
      </c>
      <c r="AR2029">
        <v>1.4019244028236799</v>
      </c>
      <c r="AS2029">
        <v>0</v>
      </c>
      <c r="AT2029">
        <v>0</v>
      </c>
      <c r="AU2029">
        <v>1.8952423730708801</v>
      </c>
      <c r="AV2029">
        <v>2.1061721029043201</v>
      </c>
      <c r="AW2029">
        <v>0</v>
      </c>
      <c r="AX2029">
        <v>0</v>
      </c>
      <c r="AY2029">
        <v>1.4788625102913699</v>
      </c>
      <c r="AZ2029">
        <v>1.7528984578607001</v>
      </c>
      <c r="BA2029">
        <v>0</v>
      </c>
      <c r="BB2029">
        <v>0</v>
      </c>
      <c r="BC2029">
        <v>3.13422991999541</v>
      </c>
      <c r="BD2029">
        <v>2.2736216635011801</v>
      </c>
      <c r="BE2029">
        <v>0</v>
      </c>
      <c r="BF2029">
        <v>0</v>
      </c>
      <c r="BG2029">
        <v>1.5223759425152299</v>
      </c>
      <c r="BH2029">
        <v>2.7078850452820098</v>
      </c>
      <c r="BI2029">
        <v>0</v>
      </c>
      <c r="BJ2029">
        <v>0</v>
      </c>
      <c r="BK2029">
        <v>1.7245031909723301</v>
      </c>
      <c r="BL2029">
        <v>2.1704973675005101</v>
      </c>
    </row>
    <row r="2030" spans="1:64" x14ac:dyDescent="0.25">
      <c r="A2030" s="15" t="str">
        <f t="shared" si="62"/>
        <v>Liquid Assets / Assets--41364</v>
      </c>
      <c r="B2030" s="15" t="str">
        <f t="shared" si="63"/>
        <v>Liquid Assets / Assets</v>
      </c>
      <c r="C2030">
        <v>20</v>
      </c>
      <c r="D2030" s="22">
        <v>41364</v>
      </c>
      <c r="E2030">
        <v>23.618318086101699</v>
      </c>
      <c r="F2030">
        <v>32.639110987581802</v>
      </c>
      <c r="G2030">
        <v>38.7138109090276</v>
      </c>
      <c r="H2030">
        <v>32.129242750207901</v>
      </c>
      <c r="I2030">
        <v>17.438567121032499</v>
      </c>
      <c r="J2030">
        <v>26.240232368101299</v>
      </c>
      <c r="K2030">
        <v>38.070318259798697</v>
      </c>
      <c r="L2030">
        <v>28.579509165116502</v>
      </c>
      <c r="M2030">
        <v>15.7391233995594</v>
      </c>
      <c r="N2030">
        <v>24.182122032297301</v>
      </c>
      <c r="O2030">
        <v>35.313562464768502</v>
      </c>
      <c r="P2030">
        <v>26.344556145679501</v>
      </c>
      <c r="Q2030">
        <v>25.386388051426</v>
      </c>
      <c r="R2030">
        <v>36.1885250969707</v>
      </c>
      <c r="S2030">
        <v>44.211518077964897</v>
      </c>
      <c r="T2030">
        <v>36.3235271530937</v>
      </c>
      <c r="U2030">
        <v>17.878123059773898</v>
      </c>
      <c r="V2030">
        <v>25.7741737418221</v>
      </c>
      <c r="W2030">
        <v>38.268107311916502</v>
      </c>
      <c r="X2030">
        <v>28.641490180954602</v>
      </c>
      <c r="Y2030">
        <v>22.202414451507899</v>
      </c>
      <c r="Z2030">
        <v>29.2024287106386</v>
      </c>
      <c r="AA2030">
        <v>38.251413099260901</v>
      </c>
      <c r="AB2030">
        <v>31.328783848223701</v>
      </c>
      <c r="AC2030">
        <v>13.2035604901741</v>
      </c>
      <c r="AD2030">
        <v>25.187430610655799</v>
      </c>
      <c r="AE2030">
        <v>32.952489518898801</v>
      </c>
      <c r="AF2030">
        <v>26.440114844964199</v>
      </c>
      <c r="AG2030">
        <v>17.462831278967698</v>
      </c>
      <c r="AH2030">
        <v>28.663504393762</v>
      </c>
      <c r="AI2030">
        <v>45.195498148153597</v>
      </c>
      <c r="AJ2030">
        <v>31.3039764875634</v>
      </c>
      <c r="AK2030">
        <v>13.2506556367215</v>
      </c>
      <c r="AL2030">
        <v>19.538818611429502</v>
      </c>
      <c r="AM2030">
        <v>32.784388119600301</v>
      </c>
      <c r="AN2030">
        <v>22.696286339740499</v>
      </c>
      <c r="AO2030">
        <v>18.632719848680502</v>
      </c>
      <c r="AP2030">
        <v>30.276655268884099</v>
      </c>
      <c r="AQ2030">
        <v>42.789145082524598</v>
      </c>
      <c r="AR2030">
        <v>31.6046196371992</v>
      </c>
      <c r="AS2030">
        <v>14.6856786011657</v>
      </c>
      <c r="AT2030">
        <v>20.818639553646101</v>
      </c>
      <c r="AU2030">
        <v>30.781005935645101</v>
      </c>
      <c r="AV2030">
        <v>24.4805954590196</v>
      </c>
      <c r="AW2030">
        <v>18.061950675964798</v>
      </c>
      <c r="AX2030">
        <v>27.523085770781901</v>
      </c>
      <c r="AY2030">
        <v>38.650218408001699</v>
      </c>
      <c r="AZ2030">
        <v>29.1854695422399</v>
      </c>
      <c r="BA2030">
        <v>14.534007956432699</v>
      </c>
      <c r="BB2030">
        <v>23.211730124859699</v>
      </c>
      <c r="BC2030">
        <v>32.505368754599097</v>
      </c>
      <c r="BD2030">
        <v>26.233496351917001</v>
      </c>
      <c r="BE2030">
        <v>18.672032072607202</v>
      </c>
      <c r="BF2030">
        <v>26.211960953683601</v>
      </c>
      <c r="BG2030">
        <v>37.528696397456301</v>
      </c>
      <c r="BH2030">
        <v>27.961276231258701</v>
      </c>
      <c r="BI2030">
        <v>16.3520290107645</v>
      </c>
      <c r="BJ2030">
        <v>24.016303301341601</v>
      </c>
      <c r="BK2030">
        <v>36.312738247004603</v>
      </c>
      <c r="BL2030">
        <v>26.8887975039836</v>
      </c>
    </row>
    <row r="2031" spans="1:64" x14ac:dyDescent="0.25">
      <c r="A2031" s="15" t="str">
        <f t="shared" si="62"/>
        <v>Net Loan Growth (last 4 qtrs)--41364</v>
      </c>
      <c r="B2031" s="15" t="str">
        <f t="shared" si="63"/>
        <v>Net Loan Growth (last 4 qtrs)</v>
      </c>
      <c r="C2031">
        <v>21</v>
      </c>
      <c r="D2031" s="22">
        <v>41364</v>
      </c>
      <c r="E2031">
        <v>-5.3550000000000004</v>
      </c>
      <c r="F2031">
        <v>0.13</v>
      </c>
      <c r="G2031">
        <v>4.8475000000000001</v>
      </c>
      <c r="H2031">
        <v>-0.14044117647058799</v>
      </c>
      <c r="I2031">
        <v>-3.8725000000000001</v>
      </c>
      <c r="J2031">
        <v>1.76</v>
      </c>
      <c r="K2031">
        <v>8.17</v>
      </c>
      <c r="L2031">
        <v>2.65392523364486</v>
      </c>
      <c r="M2031">
        <v>-3.9950000000000001</v>
      </c>
      <c r="N2031">
        <v>1.96</v>
      </c>
      <c r="O2031">
        <v>8.4949999999999992</v>
      </c>
      <c r="P2031">
        <v>3.21790953752329</v>
      </c>
      <c r="Q2031">
        <v>-5.73</v>
      </c>
      <c r="R2031">
        <v>-0.56000000000000005</v>
      </c>
      <c r="S2031">
        <v>2.14</v>
      </c>
      <c r="T2031">
        <v>-1.9147619047619</v>
      </c>
      <c r="U2031">
        <v>-4.2149999999999999</v>
      </c>
      <c r="V2031">
        <v>0.8</v>
      </c>
      <c r="W2031">
        <v>6.96</v>
      </c>
      <c r="X2031">
        <v>1.6828939828080201</v>
      </c>
      <c r="Y2031">
        <v>-6.5</v>
      </c>
      <c r="Z2031">
        <v>-1.76</v>
      </c>
      <c r="AA2031">
        <v>5.3425000000000002</v>
      </c>
      <c r="AB2031">
        <v>5.4214516129032297</v>
      </c>
      <c r="AC2031">
        <v>1.7324999999999999</v>
      </c>
      <c r="AD2031">
        <v>7.89</v>
      </c>
      <c r="AE2031">
        <v>15.0275</v>
      </c>
      <c r="AF2031">
        <v>8.6259090909090901</v>
      </c>
      <c r="AG2031">
        <v>-2.125</v>
      </c>
      <c r="AH2031">
        <v>4.58</v>
      </c>
      <c r="AI2031">
        <v>10.095000000000001</v>
      </c>
      <c r="AJ2031">
        <v>12.08</v>
      </c>
      <c r="AK2031">
        <v>-4.62</v>
      </c>
      <c r="AL2031">
        <v>0.67500000000000004</v>
      </c>
      <c r="AM2031">
        <v>6.9249999999999998</v>
      </c>
      <c r="AN2031">
        <v>1.2141071428571399</v>
      </c>
      <c r="AO2031">
        <v>-2.85</v>
      </c>
      <c r="AP2031">
        <v>2.25</v>
      </c>
      <c r="AQ2031">
        <v>8.0299999999999994</v>
      </c>
      <c r="AR2031">
        <v>2.8267558528428101</v>
      </c>
      <c r="AS2031">
        <v>-1.08</v>
      </c>
      <c r="AT2031">
        <v>5.38</v>
      </c>
      <c r="AU2031">
        <v>13.21</v>
      </c>
      <c r="AV2031">
        <v>9.2865868263473104</v>
      </c>
      <c r="AW2031">
        <v>-5.2074999999999996</v>
      </c>
      <c r="AX2031">
        <v>-0.41</v>
      </c>
      <c r="AY2031">
        <v>4.7249999999999996</v>
      </c>
      <c r="AZ2031">
        <v>0.37963414634146297</v>
      </c>
      <c r="BA2031">
        <v>-2.54</v>
      </c>
      <c r="BB2031">
        <v>3.14</v>
      </c>
      <c r="BC2031">
        <v>10.82</v>
      </c>
      <c r="BD2031">
        <v>4.2743209876543196</v>
      </c>
      <c r="BE2031">
        <v>-4.43</v>
      </c>
      <c r="BF2031">
        <v>-0.41499999999999998</v>
      </c>
      <c r="BG2031">
        <v>6.4275000000000002</v>
      </c>
      <c r="BH2031">
        <v>3.96702380952381</v>
      </c>
      <c r="BI2031">
        <v>-7.3224999999999998</v>
      </c>
      <c r="BJ2031">
        <v>0.75</v>
      </c>
      <c r="BK2031">
        <v>7.54</v>
      </c>
      <c r="BL2031">
        <v>0.88774509803921597</v>
      </c>
    </row>
    <row r="2032" spans="1:64" x14ac:dyDescent="0.25">
      <c r="A2032" s="15" t="str">
        <f t="shared" si="62"/>
        <v>Banks w/ Loan Growth (last 4 qtrs)--41364</v>
      </c>
      <c r="B2032" s="15" t="str">
        <f t="shared" si="63"/>
        <v>Banks w/ Loan Growth (last 4 qtrs)</v>
      </c>
      <c r="C2032">
        <v>22</v>
      </c>
      <c r="D2032" s="22">
        <v>41364</v>
      </c>
      <c r="F2032">
        <v>50</v>
      </c>
      <c r="J2032">
        <v>57.951070336391403</v>
      </c>
      <c r="N2032">
        <v>58.624111129485698</v>
      </c>
      <c r="R2032">
        <v>33.3333333333333</v>
      </c>
      <c r="V2032">
        <v>54.366197183098599</v>
      </c>
      <c r="Z2032">
        <v>45.161290322580598</v>
      </c>
      <c r="AD2032">
        <v>79.545454545454504</v>
      </c>
      <c r="AH2032">
        <v>67.605633802816897</v>
      </c>
      <c r="AI2032"/>
      <c r="AK2032"/>
      <c r="AL2032">
        <v>57.142857142857103</v>
      </c>
      <c r="AP2032">
        <v>61.967213114754102</v>
      </c>
      <c r="AT2032">
        <v>72.189349112426001</v>
      </c>
      <c r="AX2032">
        <v>46.987951807228903</v>
      </c>
      <c r="BB2032">
        <v>65.432098765432102</v>
      </c>
      <c r="BF2032">
        <v>48.809523809523803</v>
      </c>
      <c r="BJ2032">
        <v>51.923076923076898</v>
      </c>
    </row>
    <row r="2033" spans="1:64" x14ac:dyDescent="0.25">
      <c r="A2033" s="15" t="str">
        <f t="shared" si="62"/>
        <v>Equity / Assets--41455</v>
      </c>
      <c r="B2033" s="15" t="str">
        <f t="shared" si="63"/>
        <v>Equity / Assets</v>
      </c>
      <c r="C2033">
        <v>1</v>
      </c>
      <c r="D2033" s="22">
        <v>41455</v>
      </c>
      <c r="E2033">
        <v>9.4252055714016603</v>
      </c>
      <c r="F2033">
        <v>10.456851010056701</v>
      </c>
      <c r="G2033">
        <v>11.7563552107265</v>
      </c>
      <c r="H2033">
        <v>10.760907919490601</v>
      </c>
      <c r="I2033">
        <v>8.8308143524422995</v>
      </c>
      <c r="J2033">
        <v>10.125898818145201</v>
      </c>
      <c r="K2033">
        <v>11.7281743535034</v>
      </c>
      <c r="L2033">
        <v>10.5095565009842</v>
      </c>
      <c r="M2033">
        <v>8.9417103225434094</v>
      </c>
      <c r="N2033">
        <v>10.236859118782199</v>
      </c>
      <c r="O2033">
        <v>12.025964349608101</v>
      </c>
      <c r="P2033">
        <v>10.734897330033601</v>
      </c>
      <c r="Q2033">
        <v>10.5014140558068</v>
      </c>
      <c r="R2033">
        <v>11.4269915493635</v>
      </c>
      <c r="S2033">
        <v>12.515638683848399</v>
      </c>
      <c r="T2033">
        <v>11.8487335497339</v>
      </c>
      <c r="U2033">
        <v>8.6786072875193199</v>
      </c>
      <c r="V2033">
        <v>10.0712576512738</v>
      </c>
      <c r="W2033">
        <v>11.7331282972249</v>
      </c>
      <c r="X2033">
        <v>10.3848376181702</v>
      </c>
      <c r="Y2033">
        <v>9.72542221629271</v>
      </c>
      <c r="Z2033">
        <v>10.561185202108099</v>
      </c>
      <c r="AA2033">
        <v>11.760452816550499</v>
      </c>
      <c r="AB2033">
        <v>10.9839017344078</v>
      </c>
      <c r="AC2033">
        <v>8.2765227502195806</v>
      </c>
      <c r="AD2033">
        <v>9.2344761517693801</v>
      </c>
      <c r="AE2033">
        <v>10.542883695598899</v>
      </c>
      <c r="AF2033">
        <v>9.4761873567400308</v>
      </c>
      <c r="AG2033">
        <v>9.5096330055442309</v>
      </c>
      <c r="AH2033">
        <v>10.352439016779501</v>
      </c>
      <c r="AI2033">
        <v>11.9942168205455</v>
      </c>
      <c r="AJ2033">
        <v>11.161868411590801</v>
      </c>
      <c r="AK2033">
        <v>9.0032924434278101</v>
      </c>
      <c r="AL2033">
        <v>10.804513780774601</v>
      </c>
      <c r="AM2033">
        <v>13.121429941408801</v>
      </c>
      <c r="AN2033">
        <v>11.699593958001101</v>
      </c>
      <c r="AO2033">
        <v>8.6995348837209292</v>
      </c>
      <c r="AP2033">
        <v>10.0416560985038</v>
      </c>
      <c r="AQ2033">
        <v>11.4302345286953</v>
      </c>
      <c r="AR2033">
        <v>10.273325585856799</v>
      </c>
      <c r="AS2033">
        <v>8.4302762555621698</v>
      </c>
      <c r="AT2033">
        <v>9.4696334727959695</v>
      </c>
      <c r="AU2033">
        <v>10.6745351961642</v>
      </c>
      <c r="AV2033">
        <v>9.6380254826549692</v>
      </c>
      <c r="AW2033">
        <v>9.0059689080853307</v>
      </c>
      <c r="AX2033">
        <v>10.357979457978701</v>
      </c>
      <c r="AY2033">
        <v>12.184870950538199</v>
      </c>
      <c r="AZ2033">
        <v>10.780126876674201</v>
      </c>
      <c r="BA2033">
        <v>8.6765881720852605</v>
      </c>
      <c r="BB2033">
        <v>9.98028464686743</v>
      </c>
      <c r="BC2033">
        <v>11.8596468364505</v>
      </c>
      <c r="BD2033">
        <v>10.543594109514901</v>
      </c>
      <c r="BE2033">
        <v>9.4929922015302708</v>
      </c>
      <c r="BF2033">
        <v>11.229115792979499</v>
      </c>
      <c r="BG2033">
        <v>13.0324230005064</v>
      </c>
      <c r="BH2033">
        <v>13.015408209531101</v>
      </c>
      <c r="BI2033">
        <v>8.5867650841300307</v>
      </c>
      <c r="BJ2033">
        <v>9.7997721456508398</v>
      </c>
      <c r="BK2033">
        <v>11.9011210352113</v>
      </c>
      <c r="BL2033">
        <v>10.3030509126731</v>
      </c>
    </row>
    <row r="2034" spans="1:64" x14ac:dyDescent="0.25">
      <c r="A2034" s="15" t="str">
        <f t="shared" si="62"/>
        <v>Total Risk Based Capital Ratio--41455</v>
      </c>
      <c r="B2034" s="15" t="str">
        <f t="shared" si="63"/>
        <v>Total Risk Based Capital Ratio</v>
      </c>
      <c r="C2034">
        <v>2</v>
      </c>
      <c r="D2034" s="22">
        <v>41455</v>
      </c>
      <c r="E2034">
        <v>15.315</v>
      </c>
      <c r="F2034">
        <v>17.66</v>
      </c>
      <c r="G2034">
        <v>19.594999999999999</v>
      </c>
      <c r="H2034">
        <v>18.184925373134298</v>
      </c>
      <c r="I2034">
        <v>13.36</v>
      </c>
      <c r="J2034">
        <v>15.82</v>
      </c>
      <c r="K2034">
        <v>19.329999999999998</v>
      </c>
      <c r="L2034">
        <v>17.094488188976399</v>
      </c>
      <c r="M2034">
        <v>13.89</v>
      </c>
      <c r="N2034">
        <v>16.34</v>
      </c>
      <c r="O2034">
        <v>20.225000000000001</v>
      </c>
      <c r="P2034">
        <v>17.948928510493101</v>
      </c>
      <c r="Q2034">
        <v>16.739999999999998</v>
      </c>
      <c r="R2034">
        <v>19.190000000000001</v>
      </c>
      <c r="S2034">
        <v>22.54</v>
      </c>
      <c r="T2034">
        <v>20.5371428571429</v>
      </c>
      <c r="U2034">
        <v>13.19</v>
      </c>
      <c r="V2034">
        <v>15.65</v>
      </c>
      <c r="W2034">
        <v>19.100000000000001</v>
      </c>
      <c r="X2034">
        <v>16.896956521739099</v>
      </c>
      <c r="Y2034">
        <v>15.324999999999999</v>
      </c>
      <c r="Z2034">
        <v>17.28</v>
      </c>
      <c r="AA2034">
        <v>19.487500000000001</v>
      </c>
      <c r="AB2034">
        <v>18.093064516129001</v>
      </c>
      <c r="AC2034">
        <v>12.555</v>
      </c>
      <c r="AD2034">
        <v>13.8</v>
      </c>
      <c r="AE2034">
        <v>15.815</v>
      </c>
      <c r="AF2034">
        <v>14.8874712643678</v>
      </c>
      <c r="AG2034">
        <v>13.7525</v>
      </c>
      <c r="AH2034">
        <v>16.305</v>
      </c>
      <c r="AI2034">
        <v>20.442499999999999</v>
      </c>
      <c r="AJ2034">
        <v>18.459</v>
      </c>
      <c r="AK2034">
        <v>15.005000000000001</v>
      </c>
      <c r="AL2034">
        <v>17.059999999999999</v>
      </c>
      <c r="AM2034">
        <v>21.78</v>
      </c>
      <c r="AN2034">
        <v>19.065636363636401</v>
      </c>
      <c r="AO2034">
        <v>13.18</v>
      </c>
      <c r="AP2034">
        <v>15.51</v>
      </c>
      <c r="AQ2034">
        <v>18.86</v>
      </c>
      <c r="AR2034">
        <v>16.924719471947199</v>
      </c>
      <c r="AS2034">
        <v>12.2</v>
      </c>
      <c r="AT2034">
        <v>13.715</v>
      </c>
      <c r="AU2034">
        <v>15.69</v>
      </c>
      <c r="AV2034">
        <v>14.636785714285701</v>
      </c>
      <c r="AW2034">
        <v>14.99</v>
      </c>
      <c r="AX2034">
        <v>17.725000000000001</v>
      </c>
      <c r="AY2034">
        <v>21.535</v>
      </c>
      <c r="AZ2034">
        <v>18.5293670886076</v>
      </c>
      <c r="BA2034">
        <v>13.1675</v>
      </c>
      <c r="BB2034">
        <v>15.62</v>
      </c>
      <c r="BC2034">
        <v>19.145</v>
      </c>
      <c r="BD2034">
        <v>17.332000000000001</v>
      </c>
      <c r="BE2034">
        <v>15.215</v>
      </c>
      <c r="BF2034">
        <v>17.07</v>
      </c>
      <c r="BG2034">
        <v>20.88</v>
      </c>
      <c r="BH2034">
        <v>21.554871794871801</v>
      </c>
      <c r="BI2034">
        <v>12.8025</v>
      </c>
      <c r="BJ2034">
        <v>15.515000000000001</v>
      </c>
      <c r="BK2034">
        <v>18.815000000000001</v>
      </c>
      <c r="BL2034">
        <v>16.504799999999999</v>
      </c>
    </row>
    <row r="2035" spans="1:64" x14ac:dyDescent="0.25">
      <c r="A2035" s="15" t="str">
        <f t="shared" si="62"/>
        <v>Tier 1 Leverage Ratio--41455</v>
      </c>
      <c r="B2035" s="15" t="str">
        <f t="shared" si="63"/>
        <v>Tier 1 Leverage Ratio</v>
      </c>
      <c r="C2035">
        <v>3</v>
      </c>
      <c r="D2035" s="22">
        <v>41455</v>
      </c>
      <c r="E2035">
        <v>8.9600000000000009</v>
      </c>
      <c r="F2035">
        <v>9.74</v>
      </c>
      <c r="G2035">
        <v>11.32</v>
      </c>
      <c r="H2035">
        <v>10.429402985074599</v>
      </c>
      <c r="I2035">
        <v>8.7100000000000009</v>
      </c>
      <c r="J2035">
        <v>9.7100000000000009</v>
      </c>
      <c r="K2035">
        <v>11.25</v>
      </c>
      <c r="L2035">
        <v>10.184960629921299</v>
      </c>
      <c r="M2035">
        <v>8.82</v>
      </c>
      <c r="N2035">
        <v>9.92</v>
      </c>
      <c r="O2035">
        <v>11.51</v>
      </c>
      <c r="P2035">
        <v>10.430243985668</v>
      </c>
      <c r="Q2035">
        <v>10.02</v>
      </c>
      <c r="R2035">
        <v>11.02</v>
      </c>
      <c r="S2035">
        <v>12.35</v>
      </c>
      <c r="T2035">
        <v>11.5852380952381</v>
      </c>
      <c r="U2035">
        <v>8.6349999999999998</v>
      </c>
      <c r="V2035">
        <v>9.64</v>
      </c>
      <c r="W2035">
        <v>11.244999999999999</v>
      </c>
      <c r="X2035">
        <v>10.070347826087</v>
      </c>
      <c r="Y2035">
        <v>9.375</v>
      </c>
      <c r="Z2035">
        <v>10.045</v>
      </c>
      <c r="AA2035">
        <v>11.7</v>
      </c>
      <c r="AB2035">
        <v>10.7037096774194</v>
      </c>
      <c r="AC2035">
        <v>8.27</v>
      </c>
      <c r="AD2035">
        <v>8.8699999999999992</v>
      </c>
      <c r="AE2035">
        <v>9.82</v>
      </c>
      <c r="AF2035">
        <v>9.0451724137931002</v>
      </c>
      <c r="AG2035">
        <v>8.83</v>
      </c>
      <c r="AH2035">
        <v>10.32</v>
      </c>
      <c r="AI2035">
        <v>11.265000000000001</v>
      </c>
      <c r="AJ2035">
        <v>10.803000000000001</v>
      </c>
      <c r="AK2035">
        <v>9.125</v>
      </c>
      <c r="AL2035">
        <v>10.19</v>
      </c>
      <c r="AM2035">
        <v>12.015000000000001</v>
      </c>
      <c r="AN2035">
        <v>11.4149090909091</v>
      </c>
      <c r="AO2035">
        <v>8.56</v>
      </c>
      <c r="AP2035">
        <v>9.57</v>
      </c>
      <c r="AQ2035">
        <v>10.98</v>
      </c>
      <c r="AR2035">
        <v>9.94389438943894</v>
      </c>
      <c r="AS2035">
        <v>8.2825000000000006</v>
      </c>
      <c r="AT2035">
        <v>9.08</v>
      </c>
      <c r="AU2035">
        <v>10.11</v>
      </c>
      <c r="AV2035">
        <v>9.3560714285714308</v>
      </c>
      <c r="AW2035">
        <v>8.83</v>
      </c>
      <c r="AX2035">
        <v>9.9849999999999994</v>
      </c>
      <c r="AY2035">
        <v>11.855</v>
      </c>
      <c r="AZ2035">
        <v>10.3962658227848</v>
      </c>
      <c r="BA2035">
        <v>8.7100000000000009</v>
      </c>
      <c r="BB2035">
        <v>9.7799999999999994</v>
      </c>
      <c r="BC2035">
        <v>11.285</v>
      </c>
      <c r="BD2035">
        <v>10.368124999999999</v>
      </c>
      <c r="BE2035">
        <v>9.2050000000000001</v>
      </c>
      <c r="BF2035">
        <v>10.43</v>
      </c>
      <c r="BG2035">
        <v>12.51</v>
      </c>
      <c r="BH2035">
        <v>12.4942307692308</v>
      </c>
      <c r="BI2035">
        <v>8.6649999999999991</v>
      </c>
      <c r="BJ2035">
        <v>9.6649999999999991</v>
      </c>
      <c r="BK2035">
        <v>11.352499999999999</v>
      </c>
      <c r="BL2035">
        <v>10.052899999999999</v>
      </c>
    </row>
    <row r="2036" spans="1:64" x14ac:dyDescent="0.25">
      <c r="A2036" s="15" t="str">
        <f t="shared" si="62"/>
        <v>ALLL / Nonaccrual Loans--41455</v>
      </c>
      <c r="B2036" s="15" t="str">
        <f t="shared" si="63"/>
        <v>ALLL / Nonaccrual Loans</v>
      </c>
      <c r="C2036">
        <v>4</v>
      </c>
      <c r="D2036" s="22">
        <v>41455</v>
      </c>
      <c r="E2036">
        <v>86.760968207336305</v>
      </c>
      <c r="F2036">
        <v>138.85638660834201</v>
      </c>
      <c r="G2036">
        <v>228.54609929078001</v>
      </c>
      <c r="H2036">
        <v>413.16774917638298</v>
      </c>
      <c r="I2036">
        <v>84.085213032581393</v>
      </c>
      <c r="J2036">
        <v>147.79005524861901</v>
      </c>
      <c r="K2036">
        <v>372.42493604416302</v>
      </c>
      <c r="L2036">
        <v>901.46236318983199</v>
      </c>
      <c r="M2036">
        <v>69.853292078070297</v>
      </c>
      <c r="N2036">
        <v>131.91763191763201</v>
      </c>
      <c r="O2036">
        <v>309.886701374344</v>
      </c>
      <c r="P2036">
        <v>431.344964158773</v>
      </c>
      <c r="Q2036">
        <v>45.969626168224302</v>
      </c>
      <c r="R2036">
        <v>84.085213032581393</v>
      </c>
      <c r="S2036">
        <v>145.43125533731899</v>
      </c>
      <c r="T2036">
        <v>120.000908479711</v>
      </c>
      <c r="U2036">
        <v>85.836406672788797</v>
      </c>
      <c r="V2036">
        <v>146.481290765534</v>
      </c>
      <c r="W2036">
        <v>347.91470506784799</v>
      </c>
      <c r="X2036">
        <v>604.87228061467397</v>
      </c>
      <c r="Y2036">
        <v>69.934692577253898</v>
      </c>
      <c r="Z2036">
        <v>132.86713286713299</v>
      </c>
      <c r="AA2036">
        <v>225.265102278169</v>
      </c>
      <c r="AB2036">
        <v>1439.69716150928</v>
      </c>
      <c r="AC2036">
        <v>114.09310638989299</v>
      </c>
      <c r="AD2036">
        <v>251.66193987521299</v>
      </c>
      <c r="AE2036">
        <v>633.50105124624804</v>
      </c>
      <c r="AF2036">
        <v>2703.89948104121</v>
      </c>
      <c r="AG2036">
        <v>130.96251266464</v>
      </c>
      <c r="AH2036">
        <v>329.63369963370002</v>
      </c>
      <c r="AI2036">
        <v>1170.60409924488</v>
      </c>
      <c r="AJ2036">
        <v>4505.4626974990497</v>
      </c>
      <c r="AK2036">
        <v>48.911964000209998</v>
      </c>
      <c r="AL2036">
        <v>112.305854241338</v>
      </c>
      <c r="AM2036">
        <v>168.78879892037801</v>
      </c>
      <c r="AN2036">
        <v>474.52365880309799</v>
      </c>
      <c r="AO2036">
        <v>106.60388127853901</v>
      </c>
      <c r="AP2036">
        <v>235.98820058997001</v>
      </c>
      <c r="AQ2036">
        <v>655.68018110722403</v>
      </c>
      <c r="AR2036">
        <v>1342.95750307203</v>
      </c>
      <c r="AS2036">
        <v>84.1033828959186</v>
      </c>
      <c r="AT2036">
        <v>146.60162638051901</v>
      </c>
      <c r="AU2036">
        <v>544.92753623188401</v>
      </c>
      <c r="AV2036">
        <v>1535.30880300127</v>
      </c>
      <c r="AW2036">
        <v>53.0075187969925</v>
      </c>
      <c r="AX2036">
        <v>107.251667251667</v>
      </c>
      <c r="AY2036">
        <v>190.35294117647101</v>
      </c>
      <c r="AZ2036">
        <v>257.89244782132999</v>
      </c>
      <c r="BA2036">
        <v>91.407963726530895</v>
      </c>
      <c r="BB2036">
        <v>149.04413477214499</v>
      </c>
      <c r="BC2036">
        <v>412.13553979511403</v>
      </c>
      <c r="BD2036">
        <v>1159.2185511236</v>
      </c>
      <c r="BE2036">
        <v>74.156641124291795</v>
      </c>
      <c r="BF2036">
        <v>114.395365280257</v>
      </c>
      <c r="BG2036">
        <v>184.00927841717299</v>
      </c>
      <c r="BH2036">
        <v>3661.9025523096702</v>
      </c>
      <c r="BI2036">
        <v>77.223454802481697</v>
      </c>
      <c r="BJ2036">
        <v>122.175141242938</v>
      </c>
      <c r="BK2036">
        <v>219.41566072000899</v>
      </c>
      <c r="BL2036">
        <v>1372.24833364287</v>
      </c>
    </row>
    <row r="2037" spans="1:64" x14ac:dyDescent="0.25">
      <c r="A2037" s="15" t="str">
        <f t="shared" si="62"/>
        <v>[NCL + OREO] / [Total Loans + OREO]--41455</v>
      </c>
      <c r="B2037" s="15" t="str">
        <f t="shared" si="63"/>
        <v>[NCL + OREO] / [Total Loans + OREO]</v>
      </c>
      <c r="C2037">
        <v>5</v>
      </c>
      <c r="D2037" s="22">
        <v>41455</v>
      </c>
      <c r="E2037">
        <v>0.89185942690769504</v>
      </c>
      <c r="F2037">
        <v>2.16834441847924</v>
      </c>
      <c r="G2037">
        <v>3.72436810049002</v>
      </c>
      <c r="H2037">
        <v>3.0870340493396</v>
      </c>
      <c r="I2037">
        <v>0.60771621297636202</v>
      </c>
      <c r="J2037">
        <v>1.85290881758544</v>
      </c>
      <c r="K2037">
        <v>3.9297610662323801</v>
      </c>
      <c r="L2037">
        <v>2.7730809976610802</v>
      </c>
      <c r="M2037">
        <v>0.72520356526313501</v>
      </c>
      <c r="N2037">
        <v>1.90249365599172</v>
      </c>
      <c r="O2037">
        <v>4.0696340125097503</v>
      </c>
      <c r="P2037">
        <v>2.9796619075534898</v>
      </c>
      <c r="Q2037">
        <v>2.59419102822581</v>
      </c>
      <c r="R2037">
        <v>4.7111035247930397</v>
      </c>
      <c r="S2037">
        <v>6.4686040908562203</v>
      </c>
      <c r="T2037">
        <v>4.58338582688563</v>
      </c>
      <c r="U2037">
        <v>0.95623610683747196</v>
      </c>
      <c r="V2037">
        <v>2.13242729151585</v>
      </c>
      <c r="W2037">
        <v>4.4395186439761201</v>
      </c>
      <c r="X2037">
        <v>3.1182637654270202</v>
      </c>
      <c r="Y2037">
        <v>1.0374432275980601</v>
      </c>
      <c r="Z2037">
        <v>2.8608128415678999</v>
      </c>
      <c r="AA2037">
        <v>4.7973970865578499</v>
      </c>
      <c r="AB2037">
        <v>4.2576810328654702</v>
      </c>
      <c r="AC2037">
        <v>8.7030022506317806E-2</v>
      </c>
      <c r="AD2037">
        <v>0.38735922707626003</v>
      </c>
      <c r="AE2037">
        <v>1.67915047985349</v>
      </c>
      <c r="AF2037">
        <v>1.1721237525510899</v>
      </c>
      <c r="AG2037">
        <v>0.10218824948774501</v>
      </c>
      <c r="AH2037">
        <v>0.55769362100491404</v>
      </c>
      <c r="AI2037">
        <v>1.3654463749085299</v>
      </c>
      <c r="AJ2037">
        <v>1.09311670425588</v>
      </c>
      <c r="AK2037">
        <v>1.37417484883061</v>
      </c>
      <c r="AL2037">
        <v>2.6417235686951299</v>
      </c>
      <c r="AM2037">
        <v>4.7121629062036403</v>
      </c>
      <c r="AN2037">
        <v>3.6038889960509999</v>
      </c>
      <c r="AO2037">
        <v>0.22375351471228899</v>
      </c>
      <c r="AP2037">
        <v>0.89323577881678495</v>
      </c>
      <c r="AQ2037">
        <v>2.0379297078326202</v>
      </c>
      <c r="AR2037">
        <v>1.4382274417949299</v>
      </c>
      <c r="AS2037">
        <v>0.42666244345976601</v>
      </c>
      <c r="AT2037">
        <v>2.0916251934613501</v>
      </c>
      <c r="AU2037">
        <v>4.6440605183499004</v>
      </c>
      <c r="AV2037">
        <v>3.3418941284274899</v>
      </c>
      <c r="AW2037">
        <v>1.4093299981584999</v>
      </c>
      <c r="AX2037">
        <v>2.8449443251574298</v>
      </c>
      <c r="AY2037">
        <v>5.0655382403438596</v>
      </c>
      <c r="AZ2037">
        <v>3.6429813231233301</v>
      </c>
      <c r="BA2037">
        <v>0.54790787303176702</v>
      </c>
      <c r="BB2037">
        <v>2.3165542565739199</v>
      </c>
      <c r="BC2037">
        <v>4.6890221263444198</v>
      </c>
      <c r="BD2037">
        <v>3.2042292739129201</v>
      </c>
      <c r="BE2037">
        <v>1.7402007923991201</v>
      </c>
      <c r="BF2037">
        <v>3.0742304911920302</v>
      </c>
      <c r="BG2037">
        <v>4.7576204700039604</v>
      </c>
      <c r="BH2037">
        <v>3.8049928848501899</v>
      </c>
      <c r="BI2037">
        <v>1.73160173160173</v>
      </c>
      <c r="BJ2037">
        <v>4.0406954727909401</v>
      </c>
      <c r="BK2037">
        <v>7.0751978235264801</v>
      </c>
      <c r="BL2037">
        <v>4.7314201898438002</v>
      </c>
    </row>
    <row r="2038" spans="1:64" x14ac:dyDescent="0.25">
      <c r="A2038" s="15" t="str">
        <f t="shared" si="62"/>
        <v>[Noncurrent + Delinquent Loans] / [Capital + ALLL]--41455</v>
      </c>
      <c r="B2038" s="15" t="str">
        <f t="shared" si="63"/>
        <v>[Noncurrent + Delinquent Loans] / [Capital + ALLL]</v>
      </c>
      <c r="C2038">
        <v>6</v>
      </c>
      <c r="D2038" s="22">
        <v>41455</v>
      </c>
      <c r="E2038">
        <v>6.1569073392186402</v>
      </c>
      <c r="F2038">
        <v>9.8460374283302805</v>
      </c>
      <c r="G2038">
        <v>20.198271237842299</v>
      </c>
      <c r="H2038">
        <v>13.8734832431459</v>
      </c>
      <c r="I2038">
        <v>4.4877749928787098</v>
      </c>
      <c r="J2038">
        <v>10.133225676221199</v>
      </c>
      <c r="K2038">
        <v>18.258852991567501</v>
      </c>
      <c r="L2038">
        <v>12.812171804700499</v>
      </c>
      <c r="M2038">
        <v>4.9858843869714802</v>
      </c>
      <c r="N2038">
        <v>10.901540058833699</v>
      </c>
      <c r="O2038">
        <v>20.313906154705201</v>
      </c>
      <c r="P2038">
        <v>15.320003972173501</v>
      </c>
      <c r="Q2038">
        <v>15.079118833384999</v>
      </c>
      <c r="R2038">
        <v>23.129893136750699</v>
      </c>
      <c r="S2038">
        <v>33.373788345762598</v>
      </c>
      <c r="T2038">
        <v>24.6996999696273</v>
      </c>
      <c r="U2038">
        <v>4.7492930764977102</v>
      </c>
      <c r="V2038">
        <v>10.7899255867201</v>
      </c>
      <c r="W2038">
        <v>19.072356778999801</v>
      </c>
      <c r="X2038">
        <v>13.446277411076901</v>
      </c>
      <c r="Y2038">
        <v>6.2878888973615998</v>
      </c>
      <c r="Z2038">
        <v>11.602401702320201</v>
      </c>
      <c r="AA2038">
        <v>21.263739026431999</v>
      </c>
      <c r="AB2038">
        <v>18.011696910001699</v>
      </c>
      <c r="AC2038">
        <v>2.3213803897005101</v>
      </c>
      <c r="AD2038">
        <v>5.4000799754278397</v>
      </c>
      <c r="AE2038">
        <v>10.8544204715952</v>
      </c>
      <c r="AF2038">
        <v>7.6147768727579797</v>
      </c>
      <c r="AG2038">
        <v>1.5135989636356599</v>
      </c>
      <c r="AH2038">
        <v>4.2410715832993597</v>
      </c>
      <c r="AI2038">
        <v>9.9874753576450992</v>
      </c>
      <c r="AJ2038">
        <v>6.2474857133069204</v>
      </c>
      <c r="AK2038">
        <v>9.7252053162721896</v>
      </c>
      <c r="AL2038">
        <v>15.056409025444101</v>
      </c>
      <c r="AM2038">
        <v>24.185257515805301</v>
      </c>
      <c r="AN2038">
        <v>18.267515349824301</v>
      </c>
      <c r="AO2038">
        <v>2.5701962855382399</v>
      </c>
      <c r="AP2038">
        <v>6.4528445971744901</v>
      </c>
      <c r="AQ2038">
        <v>13.316534212056601</v>
      </c>
      <c r="AR2038">
        <v>9.0623824128333208</v>
      </c>
      <c r="AS2038">
        <v>4.3731466346276999</v>
      </c>
      <c r="AT2038">
        <v>10.199518354847999</v>
      </c>
      <c r="AU2038">
        <v>20.719129839291</v>
      </c>
      <c r="AV2038">
        <v>15.074996938622901</v>
      </c>
      <c r="AW2038">
        <v>6.9053597522533297</v>
      </c>
      <c r="AX2038">
        <v>15.3149225460241</v>
      </c>
      <c r="AY2038">
        <v>24.064528135491599</v>
      </c>
      <c r="AZ2038">
        <v>18.430105479120598</v>
      </c>
      <c r="BA2038">
        <v>3.2396406942926399</v>
      </c>
      <c r="BB2038">
        <v>9.9266918001702305</v>
      </c>
      <c r="BC2038">
        <v>20.023883737072001</v>
      </c>
      <c r="BD2038">
        <v>14.679537133891101</v>
      </c>
      <c r="BE2038">
        <v>5.6629345399909399</v>
      </c>
      <c r="BF2038">
        <v>11.2193302869013</v>
      </c>
      <c r="BG2038">
        <v>16.157608089613301</v>
      </c>
      <c r="BH2038">
        <v>12.752569445111099</v>
      </c>
      <c r="BI2038">
        <v>5.9360826393294897</v>
      </c>
      <c r="BJ2038">
        <v>11.584312319958601</v>
      </c>
      <c r="BK2038">
        <v>20.673327959421801</v>
      </c>
      <c r="BL2038">
        <v>15.2435532482467</v>
      </c>
    </row>
    <row r="2039" spans="1:64" x14ac:dyDescent="0.25">
      <c r="A2039" s="15" t="str">
        <f t="shared" si="62"/>
        <v xml:space="preserve">  Ag [NCL+DQ] / [Capital + ALLL]--41455</v>
      </c>
      <c r="B2039" s="15" t="str">
        <f t="shared" si="63"/>
        <v xml:space="preserve">  Ag [NCL+DQ] / [Capital + ALLL]</v>
      </c>
      <c r="C2039">
        <v>7</v>
      </c>
      <c r="D2039" s="22">
        <v>41455</v>
      </c>
      <c r="E2039">
        <v>0</v>
      </c>
      <c r="F2039">
        <v>0</v>
      </c>
      <c r="G2039">
        <v>1.72340079303161</v>
      </c>
      <c r="H2039">
        <v>1.4095181409961799</v>
      </c>
      <c r="I2039">
        <v>0</v>
      </c>
      <c r="J2039">
        <v>0</v>
      </c>
      <c r="K2039">
        <v>0.81883752059057402</v>
      </c>
      <c r="L2039">
        <v>0.88927287617895301</v>
      </c>
      <c r="M2039">
        <v>0</v>
      </c>
      <c r="N2039">
        <v>0</v>
      </c>
      <c r="O2039">
        <v>0.43147520803377398</v>
      </c>
      <c r="P2039">
        <v>0.685188118276296</v>
      </c>
      <c r="Q2039">
        <v>0</v>
      </c>
      <c r="R2039">
        <v>0</v>
      </c>
      <c r="S2039">
        <v>0</v>
      </c>
      <c r="T2039">
        <v>5.9313740027877497E-3</v>
      </c>
      <c r="U2039">
        <v>0</v>
      </c>
      <c r="V2039">
        <v>0</v>
      </c>
      <c r="W2039">
        <v>0.58513970320346598</v>
      </c>
      <c r="X2039">
        <v>0.71294857238774101</v>
      </c>
      <c r="Y2039">
        <v>0</v>
      </c>
      <c r="Z2039">
        <v>0</v>
      </c>
      <c r="AA2039">
        <v>2.0841288413834702</v>
      </c>
      <c r="AB2039">
        <v>2.5428588683045898</v>
      </c>
      <c r="AC2039">
        <v>0</v>
      </c>
      <c r="AD2039">
        <v>0</v>
      </c>
      <c r="AE2039">
        <v>1.5422631962286599</v>
      </c>
      <c r="AF2039">
        <v>1.3462776138944801</v>
      </c>
      <c r="AG2039">
        <v>0</v>
      </c>
      <c r="AH2039">
        <v>0</v>
      </c>
      <c r="AI2039">
        <v>1.2188418694196099</v>
      </c>
      <c r="AJ2039">
        <v>1.19558437394504</v>
      </c>
      <c r="AK2039">
        <v>0</v>
      </c>
      <c r="AL2039">
        <v>7.8897857619712297E-2</v>
      </c>
      <c r="AM2039">
        <v>1.4951744642759901</v>
      </c>
      <c r="AN2039">
        <v>0.90097134534757195</v>
      </c>
      <c r="AO2039">
        <v>0</v>
      </c>
      <c r="AP2039">
        <v>1.33288903698767E-2</v>
      </c>
      <c r="AQ2039">
        <v>2.0465271686923101</v>
      </c>
      <c r="AR2039">
        <v>1.4994517308539399</v>
      </c>
      <c r="AS2039">
        <v>0</v>
      </c>
      <c r="AT2039">
        <v>0</v>
      </c>
      <c r="AU2039">
        <v>0.27179636625808901</v>
      </c>
      <c r="AV2039">
        <v>0.63038048980564698</v>
      </c>
      <c r="AW2039">
        <v>0</v>
      </c>
      <c r="AX2039">
        <v>0</v>
      </c>
      <c r="AY2039">
        <v>0.306741418939109</v>
      </c>
      <c r="AZ2039">
        <v>0.45151915755912903</v>
      </c>
      <c r="BA2039">
        <v>0</v>
      </c>
      <c r="BB2039">
        <v>0</v>
      </c>
      <c r="BC2039">
        <v>0</v>
      </c>
      <c r="BD2039">
        <v>0.35770764138397498</v>
      </c>
      <c r="BE2039">
        <v>0</v>
      </c>
      <c r="BF2039">
        <v>0</v>
      </c>
      <c r="BG2039">
        <v>0.56527042469900601</v>
      </c>
      <c r="BH2039">
        <v>0.54788089849327204</v>
      </c>
      <c r="BI2039">
        <v>0</v>
      </c>
      <c r="BJ2039">
        <v>0</v>
      </c>
      <c r="BK2039">
        <v>0</v>
      </c>
      <c r="BL2039">
        <v>0.51334869069353495</v>
      </c>
    </row>
    <row r="2040" spans="1:64" x14ac:dyDescent="0.25">
      <c r="A2040" s="15" t="str">
        <f t="shared" si="62"/>
        <v xml:space="preserve">  CLD [NCL+DQ] / [Capital + ALLL]--41455</v>
      </c>
      <c r="B2040" s="15" t="str">
        <f t="shared" si="63"/>
        <v xml:space="preserve">  CLD [NCL+DQ] / [Capital + ALLL]</v>
      </c>
      <c r="C2040">
        <v>8</v>
      </c>
      <c r="D2040" s="22">
        <v>41455</v>
      </c>
      <c r="E2040">
        <v>0</v>
      </c>
      <c r="F2040">
        <v>0</v>
      </c>
      <c r="G2040">
        <v>1.7973296070311899</v>
      </c>
      <c r="H2040">
        <v>2.1170540983325701</v>
      </c>
      <c r="I2040">
        <v>0</v>
      </c>
      <c r="J2040">
        <v>0</v>
      </c>
      <c r="K2040">
        <v>1.03202706557821</v>
      </c>
      <c r="L2040">
        <v>1.07335588497359</v>
      </c>
      <c r="M2040">
        <v>0</v>
      </c>
      <c r="N2040">
        <v>0</v>
      </c>
      <c r="O2040">
        <v>1.5718539162280301</v>
      </c>
      <c r="P2040">
        <v>1.63799223255728</v>
      </c>
      <c r="Q2040">
        <v>0</v>
      </c>
      <c r="R2040">
        <v>0</v>
      </c>
      <c r="S2040">
        <v>0</v>
      </c>
      <c r="T2040">
        <v>0.95326896366837199</v>
      </c>
      <c r="U2040">
        <v>0</v>
      </c>
      <c r="V2040">
        <v>0</v>
      </c>
      <c r="W2040">
        <v>1.03202706557821</v>
      </c>
      <c r="X2040">
        <v>1.0898575706161</v>
      </c>
      <c r="Y2040">
        <v>0</v>
      </c>
      <c r="Z2040">
        <v>0.59523271754249696</v>
      </c>
      <c r="AA2040">
        <v>4.1558258053894503</v>
      </c>
      <c r="AB2040">
        <v>3.3627355738953701</v>
      </c>
      <c r="AC2040">
        <v>0</v>
      </c>
      <c r="AD2040">
        <v>0</v>
      </c>
      <c r="AE2040">
        <v>0.51479262958212002</v>
      </c>
      <c r="AF2040">
        <v>0.96730440171967402</v>
      </c>
      <c r="AG2040">
        <v>0</v>
      </c>
      <c r="AH2040">
        <v>0</v>
      </c>
      <c r="AI2040">
        <v>0</v>
      </c>
      <c r="AJ2040">
        <v>0.25917527990139699</v>
      </c>
      <c r="AK2040">
        <v>0</v>
      </c>
      <c r="AL2040">
        <v>4.2483461795229702E-2</v>
      </c>
      <c r="AM2040">
        <v>1.0491743920596901</v>
      </c>
      <c r="AN2040">
        <v>1.080954675069</v>
      </c>
      <c r="AO2040">
        <v>0</v>
      </c>
      <c r="AP2040">
        <v>0</v>
      </c>
      <c r="AQ2040">
        <v>0</v>
      </c>
      <c r="AR2040">
        <v>0.46643628969829098</v>
      </c>
      <c r="AS2040">
        <v>0</v>
      </c>
      <c r="AT2040">
        <v>0</v>
      </c>
      <c r="AU2040">
        <v>2.1703499745774999</v>
      </c>
      <c r="AV2040">
        <v>2.1709340855452601</v>
      </c>
      <c r="AW2040">
        <v>0</v>
      </c>
      <c r="AX2040">
        <v>0</v>
      </c>
      <c r="AY2040">
        <v>1.1109962903373201</v>
      </c>
      <c r="AZ2040">
        <v>1.4148992069346</v>
      </c>
      <c r="BA2040">
        <v>0</v>
      </c>
      <c r="BB2040">
        <v>0</v>
      </c>
      <c r="BC2040">
        <v>0.78987292002603804</v>
      </c>
      <c r="BD2040">
        <v>1.2519133921076899</v>
      </c>
      <c r="BE2040">
        <v>0</v>
      </c>
      <c r="BF2040">
        <v>0.154432032544396</v>
      </c>
      <c r="BG2040">
        <v>2.6561050708731102</v>
      </c>
      <c r="BH2040">
        <v>1.55030546825292</v>
      </c>
      <c r="BI2040">
        <v>0</v>
      </c>
      <c r="BJ2040">
        <v>0.27851466681280401</v>
      </c>
      <c r="BK2040">
        <v>2.9202824506003799</v>
      </c>
      <c r="BL2040">
        <v>1.9487579283112899</v>
      </c>
    </row>
    <row r="2041" spans="1:64" x14ac:dyDescent="0.25">
      <c r="A2041" s="15" t="str">
        <f t="shared" si="62"/>
        <v xml:space="preserve">  CRE [NCL+DQ] / [Capital + ALLL]--41455</v>
      </c>
      <c r="B2041" s="15" t="str">
        <f t="shared" si="63"/>
        <v xml:space="preserve">  CRE [NCL+DQ] / [Capital + ALLL]</v>
      </c>
      <c r="C2041">
        <v>9</v>
      </c>
      <c r="D2041" s="22">
        <v>41455</v>
      </c>
      <c r="E2041">
        <v>0.49322629905940701</v>
      </c>
      <c r="F2041">
        <v>3.4203560492033001</v>
      </c>
      <c r="G2041">
        <v>7.5431358692851997</v>
      </c>
      <c r="H2041">
        <v>6.0849989558763697</v>
      </c>
      <c r="I2041">
        <v>0</v>
      </c>
      <c r="J2041">
        <v>2.55899914700028</v>
      </c>
      <c r="K2041">
        <v>7.2101424537841101</v>
      </c>
      <c r="L2041">
        <v>4.8056429025763299</v>
      </c>
      <c r="M2041">
        <v>0.27940930363682198</v>
      </c>
      <c r="N2041">
        <v>3.01419248847716</v>
      </c>
      <c r="O2041">
        <v>8.5106535316472094</v>
      </c>
      <c r="P2041">
        <v>6.5312605618008703</v>
      </c>
      <c r="Q2041">
        <v>4.7823814856289699</v>
      </c>
      <c r="R2041">
        <v>12.5483503981797</v>
      </c>
      <c r="S2041">
        <v>20.6112965299181</v>
      </c>
      <c r="T2041">
        <v>13.515047310315</v>
      </c>
      <c r="U2041">
        <v>0</v>
      </c>
      <c r="V2041">
        <v>2.9282467774383401</v>
      </c>
      <c r="W2041">
        <v>7.6485529668205201</v>
      </c>
      <c r="X2041">
        <v>4.9578958476204598</v>
      </c>
      <c r="Y2041">
        <v>9.3797631609801896E-2</v>
      </c>
      <c r="Z2041">
        <v>3.3575765753270499</v>
      </c>
      <c r="AA2041">
        <v>8.5325014345232297</v>
      </c>
      <c r="AB2041">
        <v>7.0192226344428104</v>
      </c>
      <c r="AC2041">
        <v>0</v>
      </c>
      <c r="AD2041">
        <v>0.84028264052454005</v>
      </c>
      <c r="AE2041">
        <v>2.7247180293303401</v>
      </c>
      <c r="AF2041">
        <v>2.4596300919876701</v>
      </c>
      <c r="AG2041">
        <v>0</v>
      </c>
      <c r="AH2041">
        <v>0</v>
      </c>
      <c r="AI2041">
        <v>2.0501755799447099</v>
      </c>
      <c r="AJ2041">
        <v>1.6404804026408899</v>
      </c>
      <c r="AK2041">
        <v>2.7751090291634402</v>
      </c>
      <c r="AL2041">
        <v>5.4203827171183701</v>
      </c>
      <c r="AM2041">
        <v>10.742499410376199</v>
      </c>
      <c r="AN2041">
        <v>7.5062081454819696</v>
      </c>
      <c r="AO2041">
        <v>0</v>
      </c>
      <c r="AP2041">
        <v>0.84770534931306596</v>
      </c>
      <c r="AQ2041">
        <v>3.43300110741971</v>
      </c>
      <c r="AR2041">
        <v>2.50287586775287</v>
      </c>
      <c r="AS2041">
        <v>7.0536497064981996E-2</v>
      </c>
      <c r="AT2041">
        <v>3.1964756614018599</v>
      </c>
      <c r="AU2041">
        <v>8.8973781320589609</v>
      </c>
      <c r="AV2041">
        <v>7.0106612660437904</v>
      </c>
      <c r="AW2041">
        <v>1.0218767419347301</v>
      </c>
      <c r="AX2041">
        <v>3.8889835500002699</v>
      </c>
      <c r="AY2041">
        <v>8.9600822918702807</v>
      </c>
      <c r="AZ2041">
        <v>6.5328882987361103</v>
      </c>
      <c r="BA2041">
        <v>0</v>
      </c>
      <c r="BB2041">
        <v>1.8122917661297699</v>
      </c>
      <c r="BC2041">
        <v>5.9201141948117604</v>
      </c>
      <c r="BD2041">
        <v>4.4270479488889602</v>
      </c>
      <c r="BE2041">
        <v>0.50061141374985796</v>
      </c>
      <c r="BF2041">
        <v>5.4848373523573803</v>
      </c>
      <c r="BG2041">
        <v>8.6307950784094292</v>
      </c>
      <c r="BH2041">
        <v>6.2684515087723298</v>
      </c>
      <c r="BI2041">
        <v>0.878484000591366</v>
      </c>
      <c r="BJ2041">
        <v>5.3612587349735596</v>
      </c>
      <c r="BK2041">
        <v>9.5195457056141208</v>
      </c>
      <c r="BL2041">
        <v>6.6506416679371796</v>
      </c>
    </row>
    <row r="2042" spans="1:64" x14ac:dyDescent="0.25">
      <c r="A2042" s="15" t="str">
        <f t="shared" si="62"/>
        <v xml:space="preserve">  Res RE [NCL+DQ] / [Capital + ALLL]--41455</v>
      </c>
      <c r="B2042" s="15" t="str">
        <f t="shared" si="63"/>
        <v xml:space="preserve">  Res RE [NCL+DQ] / [Capital + ALLL]</v>
      </c>
      <c r="C2042">
        <v>10</v>
      </c>
      <c r="D2042" s="22">
        <v>41455</v>
      </c>
      <c r="E2042">
        <v>0.16813240131124399</v>
      </c>
      <c r="F2042">
        <v>1.7426180762049699</v>
      </c>
      <c r="G2042">
        <v>4.5668308488447096</v>
      </c>
      <c r="H2042">
        <v>3.1720279455967901</v>
      </c>
      <c r="I2042">
        <v>0.11401629701558499</v>
      </c>
      <c r="J2042">
        <v>1.4057198254968499</v>
      </c>
      <c r="K2042">
        <v>4.7026225895674996</v>
      </c>
      <c r="L2042">
        <v>3.0521496341882801</v>
      </c>
      <c r="M2042">
        <v>0.56275618394828097</v>
      </c>
      <c r="N2042">
        <v>2.463091292558</v>
      </c>
      <c r="O2042">
        <v>6.0275700856127399</v>
      </c>
      <c r="P2042">
        <v>4.2961935892212804</v>
      </c>
      <c r="Q2042">
        <v>3.0264158114785298</v>
      </c>
      <c r="R2042">
        <v>5.6211149154007201</v>
      </c>
      <c r="S2042">
        <v>7.2603164753335401</v>
      </c>
      <c r="T2042">
        <v>6.6792423700693098</v>
      </c>
      <c r="U2042">
        <v>0.29820456987941801</v>
      </c>
      <c r="V2042">
        <v>1.97635371484539</v>
      </c>
      <c r="W2042">
        <v>5.8420318222080301</v>
      </c>
      <c r="X2042">
        <v>3.50644398895433</v>
      </c>
      <c r="Y2042">
        <v>3.07644535428E-2</v>
      </c>
      <c r="Z2042">
        <v>1.6788820209278701</v>
      </c>
      <c r="AA2042">
        <v>5.2352194398886303</v>
      </c>
      <c r="AB2042">
        <v>3.9778474415509999</v>
      </c>
      <c r="AC2042">
        <v>0</v>
      </c>
      <c r="AD2042">
        <v>0.29205607476635498</v>
      </c>
      <c r="AE2042">
        <v>0.73208109659508502</v>
      </c>
      <c r="AF2042">
        <v>0.71362489781532701</v>
      </c>
      <c r="AG2042">
        <v>0</v>
      </c>
      <c r="AH2042">
        <v>0.12054319541307899</v>
      </c>
      <c r="AI2042">
        <v>0.81985416357589802</v>
      </c>
      <c r="AJ2042">
        <v>0.73913824672704598</v>
      </c>
      <c r="AK2042">
        <v>2.0851379230795501</v>
      </c>
      <c r="AL2042">
        <v>4.4565343211019801</v>
      </c>
      <c r="AM2042">
        <v>7.4877146039224503</v>
      </c>
      <c r="AN2042">
        <v>5.9006764544810997</v>
      </c>
      <c r="AO2042">
        <v>0</v>
      </c>
      <c r="AP2042">
        <v>0.48853852287753202</v>
      </c>
      <c r="AQ2042">
        <v>2.1968139773895201</v>
      </c>
      <c r="AR2042">
        <v>1.6892066095959499</v>
      </c>
      <c r="AS2042">
        <v>1.6299938848005201E-2</v>
      </c>
      <c r="AT2042">
        <v>1.1489672770896799</v>
      </c>
      <c r="AU2042">
        <v>4.3807801193478202</v>
      </c>
      <c r="AV2042">
        <v>3.1421374841955099</v>
      </c>
      <c r="AW2042">
        <v>2.2162260191337002</v>
      </c>
      <c r="AX2042">
        <v>5.8005373306401697</v>
      </c>
      <c r="AY2042">
        <v>9.5474822717420995</v>
      </c>
      <c r="AZ2042">
        <v>6.5121001737703201</v>
      </c>
      <c r="BA2042">
        <v>0</v>
      </c>
      <c r="BB2042">
        <v>0.67547782403180101</v>
      </c>
      <c r="BC2042">
        <v>3.23367074162429</v>
      </c>
      <c r="BD2042">
        <v>3.0969906629005899</v>
      </c>
      <c r="BE2042">
        <v>0.50414076874267699</v>
      </c>
      <c r="BF2042">
        <v>1.7022319419794301</v>
      </c>
      <c r="BG2042">
        <v>3.9878278371909301</v>
      </c>
      <c r="BH2042">
        <v>2.5603155422531998</v>
      </c>
      <c r="BI2042">
        <v>0.177964354062247</v>
      </c>
      <c r="BJ2042">
        <v>1.74952283813261</v>
      </c>
      <c r="BK2042">
        <v>6.04926889000006</v>
      </c>
      <c r="BL2042">
        <v>3.56384477678206</v>
      </c>
    </row>
    <row r="2043" spans="1:64" x14ac:dyDescent="0.25">
      <c r="A2043" s="15" t="str">
        <f t="shared" si="62"/>
        <v xml:space="preserve">  C&amp;I [NCL+DQ] / [Capital + ALLL]--41455</v>
      </c>
      <c r="B2043" s="15" t="str">
        <f t="shared" si="63"/>
        <v xml:space="preserve">  C&amp;I [NCL+DQ] / [Capital + ALLL]</v>
      </c>
      <c r="C2043">
        <v>11</v>
      </c>
      <c r="D2043" s="22">
        <v>41455</v>
      </c>
      <c r="E2043">
        <v>0.29064144727705599</v>
      </c>
      <c r="F2043">
        <v>1.65022264908758</v>
      </c>
      <c r="G2043">
        <v>2.8797822672893099</v>
      </c>
      <c r="H2043">
        <v>2.1587955107494201</v>
      </c>
      <c r="I2043">
        <v>8.46460729656838E-2</v>
      </c>
      <c r="J2043">
        <v>1.0761780305941999</v>
      </c>
      <c r="K2043">
        <v>2.9924096149895401</v>
      </c>
      <c r="L2043">
        <v>2.4025179572123299</v>
      </c>
      <c r="M2043">
        <v>6.0207318475281997E-2</v>
      </c>
      <c r="N2043">
        <v>0.67387199687479604</v>
      </c>
      <c r="O2043">
        <v>2.3560133569403199</v>
      </c>
      <c r="P2043">
        <v>1.85972070893008</v>
      </c>
      <c r="Q2043">
        <v>0.57717583861934996</v>
      </c>
      <c r="R2043">
        <v>1.9726985183952099</v>
      </c>
      <c r="S2043">
        <v>6.1847053907229403</v>
      </c>
      <c r="T2043">
        <v>3.6225034985843001</v>
      </c>
      <c r="U2043">
        <v>0</v>
      </c>
      <c r="V2043">
        <v>1.1492641906096699</v>
      </c>
      <c r="W2043">
        <v>3.4940470428388801</v>
      </c>
      <c r="X2043">
        <v>2.5154138504344501</v>
      </c>
      <c r="Y2043">
        <v>0.51174993074650998</v>
      </c>
      <c r="Z2043">
        <v>1.82583651303557</v>
      </c>
      <c r="AA2043">
        <v>3.51743137235606</v>
      </c>
      <c r="AB2043">
        <v>3.56830671002461</v>
      </c>
      <c r="AC2043">
        <v>5.2197515398266997E-3</v>
      </c>
      <c r="AD2043">
        <v>0.714641848097058</v>
      </c>
      <c r="AE2043">
        <v>2.2328453684039502</v>
      </c>
      <c r="AF2043">
        <v>2.2026026884680499</v>
      </c>
      <c r="AG2043">
        <v>3.8725799796534899E-2</v>
      </c>
      <c r="AH2043">
        <v>0.60756111325367701</v>
      </c>
      <c r="AI2043">
        <v>2.3565180924898601</v>
      </c>
      <c r="AJ2043">
        <v>1.7617079577681101</v>
      </c>
      <c r="AK2043">
        <v>0.24434333360223701</v>
      </c>
      <c r="AL2043">
        <v>1.07252298263534</v>
      </c>
      <c r="AM2043">
        <v>2.9032981359568</v>
      </c>
      <c r="AN2043">
        <v>3.0454560897178</v>
      </c>
      <c r="AO2043">
        <v>0</v>
      </c>
      <c r="AP2043">
        <v>0.85966283353801498</v>
      </c>
      <c r="AQ2043">
        <v>2.68223414326286</v>
      </c>
      <c r="AR2043">
        <v>2.0142803671317302</v>
      </c>
      <c r="AS2043">
        <v>5.6140621024865098E-2</v>
      </c>
      <c r="AT2043">
        <v>1.2087872480952999</v>
      </c>
      <c r="AU2043">
        <v>3.1487769387791298</v>
      </c>
      <c r="AV2043">
        <v>2.8300006199851002</v>
      </c>
      <c r="AW2043">
        <v>2.9341871583556899E-2</v>
      </c>
      <c r="AX2043">
        <v>0.92392037135920702</v>
      </c>
      <c r="AY2043">
        <v>3.6493008833246501</v>
      </c>
      <c r="AZ2043">
        <v>3.24544041788308</v>
      </c>
      <c r="BA2043">
        <v>0.57917830057372799</v>
      </c>
      <c r="BB2043">
        <v>2.4167201719867899</v>
      </c>
      <c r="BC2043">
        <v>5.6257891794395896</v>
      </c>
      <c r="BD2043">
        <v>5.4027353444838697</v>
      </c>
      <c r="BE2043">
        <v>0.274246426226402</v>
      </c>
      <c r="BF2043">
        <v>1.0693853974772201</v>
      </c>
      <c r="BG2043">
        <v>2.77650543757141</v>
      </c>
      <c r="BH2043">
        <v>2.3453757477955102</v>
      </c>
      <c r="BI2043">
        <v>4.2807674085368098E-2</v>
      </c>
      <c r="BJ2043">
        <v>1.2534318291515201</v>
      </c>
      <c r="BK2043">
        <v>4.1766478050592699</v>
      </c>
      <c r="BL2043">
        <v>2.83682558182156</v>
      </c>
    </row>
    <row r="2044" spans="1:64" x14ac:dyDescent="0.25">
      <c r="A2044" s="15" t="str">
        <f t="shared" si="62"/>
        <v xml:space="preserve">  Ind [NCL+DQ] / [Capital + ALLL]--41455</v>
      </c>
      <c r="B2044" s="15" t="str">
        <f t="shared" si="63"/>
        <v xml:space="preserve">  Ind [NCL+DQ] / [Capital + ALLL]</v>
      </c>
      <c r="C2044">
        <v>12</v>
      </c>
      <c r="D2044" s="22">
        <v>41455</v>
      </c>
      <c r="E2044">
        <v>6.1773225834765501E-2</v>
      </c>
      <c r="F2044">
        <v>0.32784442291930599</v>
      </c>
      <c r="G2044">
        <v>0.54237089284488804</v>
      </c>
      <c r="H2044">
        <v>0.57904256196575399</v>
      </c>
      <c r="I2044">
        <v>3.8353284672759898E-2</v>
      </c>
      <c r="J2044">
        <v>0.20756457564575601</v>
      </c>
      <c r="K2044">
        <v>0.59897849599040698</v>
      </c>
      <c r="L2044">
        <v>0.50360889941107201</v>
      </c>
      <c r="M2044">
        <v>1.7809569101387802E-2</v>
      </c>
      <c r="N2044">
        <v>0.18637467966851901</v>
      </c>
      <c r="O2044">
        <v>0.72192296030077296</v>
      </c>
      <c r="P2044">
        <v>0.63462932780671699</v>
      </c>
      <c r="Q2044">
        <v>0.17285510088754399</v>
      </c>
      <c r="R2044">
        <v>0.47280039128308199</v>
      </c>
      <c r="S2044">
        <v>0.81547378352877797</v>
      </c>
      <c r="T2044">
        <v>0.63149427934490698</v>
      </c>
      <c r="U2044">
        <v>2.5965745100891901E-2</v>
      </c>
      <c r="V2044">
        <v>0.19864918553833899</v>
      </c>
      <c r="W2044">
        <v>0.67479845009241501</v>
      </c>
      <c r="X2044">
        <v>0.52076524038556404</v>
      </c>
      <c r="Y2044">
        <v>8.6644035686818402E-2</v>
      </c>
      <c r="Z2044">
        <v>0.284790630262792</v>
      </c>
      <c r="AA2044">
        <v>0.57035801672919595</v>
      </c>
      <c r="AB2044">
        <v>0.65194736699829903</v>
      </c>
      <c r="AC2044">
        <v>3.2337615039261802E-2</v>
      </c>
      <c r="AD2044">
        <v>0.19649122807017499</v>
      </c>
      <c r="AE2044">
        <v>0.48245380760555301</v>
      </c>
      <c r="AF2044">
        <v>0.409210542342484</v>
      </c>
      <c r="AG2044">
        <v>5.4384591291499598E-2</v>
      </c>
      <c r="AH2044">
        <v>0.22715985086010801</v>
      </c>
      <c r="AI2044">
        <v>0.64515513664968305</v>
      </c>
      <c r="AJ2044">
        <v>0.61654372842207095</v>
      </c>
      <c r="AK2044">
        <v>3.6631595381596403E-2</v>
      </c>
      <c r="AL2044">
        <v>0.171030127614788</v>
      </c>
      <c r="AM2044">
        <v>0.44502899542131102</v>
      </c>
      <c r="AN2044">
        <v>0.43456365782540901</v>
      </c>
      <c r="AO2044">
        <v>6.60938532716457E-2</v>
      </c>
      <c r="AP2044">
        <v>0.23872679045092801</v>
      </c>
      <c r="AQ2044">
        <v>0.64175698802053605</v>
      </c>
      <c r="AR2044">
        <v>0.53576449619348498</v>
      </c>
      <c r="AS2044">
        <v>0</v>
      </c>
      <c r="AT2044">
        <v>0.111996059510087</v>
      </c>
      <c r="AU2044">
        <v>0.44112258921777903</v>
      </c>
      <c r="AV2044">
        <v>0.32915235597904902</v>
      </c>
      <c r="AW2044">
        <v>8.7975490771214096E-2</v>
      </c>
      <c r="AX2044">
        <v>0.31600744583594897</v>
      </c>
      <c r="AY2044">
        <v>0.99826036500960302</v>
      </c>
      <c r="AZ2044">
        <v>0.600673573413393</v>
      </c>
      <c r="BA2044">
        <v>3.3490129984241397E-2</v>
      </c>
      <c r="BB2044">
        <v>0.17867000549808101</v>
      </c>
      <c r="BC2044">
        <v>0.58103013038295004</v>
      </c>
      <c r="BD2044">
        <v>0.73538560903751404</v>
      </c>
      <c r="BE2044">
        <v>1.5218572119258301E-2</v>
      </c>
      <c r="BF2044">
        <v>0.12748163365819601</v>
      </c>
      <c r="BG2044">
        <v>0.486318339567679</v>
      </c>
      <c r="BH2044">
        <v>0.52134614537261104</v>
      </c>
      <c r="BI2044">
        <v>0</v>
      </c>
      <c r="BJ2044">
        <v>6.4437996987230697E-2</v>
      </c>
      <c r="BK2044">
        <v>0.33698849751930499</v>
      </c>
      <c r="BL2044">
        <v>0.28854808221761202</v>
      </c>
    </row>
    <row r="2045" spans="1:64" x14ac:dyDescent="0.25">
      <c r="A2045" s="15" t="str">
        <f t="shared" si="62"/>
        <v xml:space="preserve">  OREO / [Capital + ALLL]--41455</v>
      </c>
      <c r="B2045" s="15" t="str">
        <f t="shared" si="63"/>
        <v xml:space="preserve">  OREO / [Capital + ALLL]</v>
      </c>
      <c r="C2045">
        <v>13</v>
      </c>
      <c r="D2045" s="22">
        <v>41455</v>
      </c>
      <c r="E2045">
        <v>0</v>
      </c>
      <c r="F2045">
        <v>2.3404255319148901</v>
      </c>
      <c r="G2045">
        <v>6.9213420413296101</v>
      </c>
      <c r="H2045">
        <v>4.9792670409740003</v>
      </c>
      <c r="I2045">
        <v>0</v>
      </c>
      <c r="J2045">
        <v>2.56750774679062</v>
      </c>
      <c r="K2045">
        <v>8.1735360225564904</v>
      </c>
      <c r="L2045">
        <v>6.7201046248127501</v>
      </c>
      <c r="M2045">
        <v>1.6889425981598E-2</v>
      </c>
      <c r="N2045">
        <v>1.9133737771828501</v>
      </c>
      <c r="O2045">
        <v>6.9785479401719002</v>
      </c>
      <c r="P2045">
        <v>6.1280217786389404</v>
      </c>
      <c r="Q2045">
        <v>2.2118363132438499</v>
      </c>
      <c r="R2045">
        <v>3.5716326647236998</v>
      </c>
      <c r="S2045">
        <v>6.1609511643902897</v>
      </c>
      <c r="T2045">
        <v>4.3739482565537102</v>
      </c>
      <c r="U2045">
        <v>0.64356246049393695</v>
      </c>
      <c r="V2045">
        <v>3.86435331230284</v>
      </c>
      <c r="W2045">
        <v>12.0351878566794</v>
      </c>
      <c r="X2045">
        <v>9.2524695125437901</v>
      </c>
      <c r="Y2045">
        <v>0.29897000716556699</v>
      </c>
      <c r="Z2045">
        <v>4.4372203307629796</v>
      </c>
      <c r="AA2045">
        <v>10.443812527375499</v>
      </c>
      <c r="AB2045">
        <v>9.4530001064964004</v>
      </c>
      <c r="AC2045">
        <v>0</v>
      </c>
      <c r="AD2045">
        <v>0</v>
      </c>
      <c r="AE2045">
        <v>1.8054199216081299</v>
      </c>
      <c r="AF2045">
        <v>1.8356754206328401</v>
      </c>
      <c r="AG2045">
        <v>0</v>
      </c>
      <c r="AH2045">
        <v>3.3783270827955798E-2</v>
      </c>
      <c r="AI2045">
        <v>1.9899560681673401</v>
      </c>
      <c r="AJ2045">
        <v>2.1366023691720799</v>
      </c>
      <c r="AK2045">
        <v>0.95934954633726699</v>
      </c>
      <c r="AL2045">
        <v>3.1450727194062602</v>
      </c>
      <c r="AM2045">
        <v>5.7648867403877704</v>
      </c>
      <c r="AN2045">
        <v>6.1325129014815598</v>
      </c>
      <c r="AO2045">
        <v>0</v>
      </c>
      <c r="AP2045">
        <v>0.49495875343721402</v>
      </c>
      <c r="AQ2045">
        <v>3.49926628287617</v>
      </c>
      <c r="AR2045">
        <v>2.7520830067687001</v>
      </c>
      <c r="AS2045">
        <v>1.6434012605854399E-2</v>
      </c>
      <c r="AT2045">
        <v>2.8393211608068398</v>
      </c>
      <c r="AU2045">
        <v>14.7981744839099</v>
      </c>
      <c r="AV2045">
        <v>12.184119427731201</v>
      </c>
      <c r="AW2045">
        <v>0.92931842880284499</v>
      </c>
      <c r="AX2045">
        <v>3.6486112501346</v>
      </c>
      <c r="AY2045">
        <v>8.9590776655254896</v>
      </c>
      <c r="AZ2045">
        <v>8.7549159166420001</v>
      </c>
      <c r="BA2045">
        <v>8.9011779856823597E-2</v>
      </c>
      <c r="BB2045">
        <v>2.8871018540705702</v>
      </c>
      <c r="BC2045">
        <v>10.5483123238649</v>
      </c>
      <c r="BD2045">
        <v>7.7046362604644196</v>
      </c>
      <c r="BE2045">
        <v>1.17414194950669</v>
      </c>
      <c r="BF2045">
        <v>4.8667970756079697</v>
      </c>
      <c r="BG2045">
        <v>13.9381413196375</v>
      </c>
      <c r="BH2045">
        <v>8.5772414979401699</v>
      </c>
      <c r="BI2045">
        <v>2.6035430585126398</v>
      </c>
      <c r="BJ2045">
        <v>8.3765649200623695</v>
      </c>
      <c r="BK2045">
        <v>24.291480844429099</v>
      </c>
      <c r="BL2045">
        <v>15.597935393899601</v>
      </c>
    </row>
    <row r="2046" spans="1:64" x14ac:dyDescent="0.25">
      <c r="A2046" s="15" t="str">
        <f t="shared" si="62"/>
        <v>ROAA--41455</v>
      </c>
      <c r="B2046" s="15" t="str">
        <f t="shared" si="63"/>
        <v>ROAA</v>
      </c>
      <c r="C2046">
        <v>14</v>
      </c>
      <c r="D2046" s="22">
        <v>41455</v>
      </c>
      <c r="E2046">
        <v>0.7</v>
      </c>
      <c r="F2046">
        <v>0.92</v>
      </c>
      <c r="G2046">
        <v>1.345</v>
      </c>
      <c r="H2046">
        <v>1.0107462686567199</v>
      </c>
      <c r="I2046">
        <v>0.61</v>
      </c>
      <c r="J2046">
        <v>0.98</v>
      </c>
      <c r="K2046">
        <v>1.42</v>
      </c>
      <c r="L2046">
        <v>1.0230393700787399</v>
      </c>
      <c r="M2046">
        <v>0.5</v>
      </c>
      <c r="N2046">
        <v>0.85</v>
      </c>
      <c r="O2046">
        <v>1.24</v>
      </c>
      <c r="P2046">
        <v>0.871211397372462</v>
      </c>
      <c r="Q2046">
        <v>0.53</v>
      </c>
      <c r="R2046">
        <v>0.86</v>
      </c>
      <c r="S2046">
        <v>1.02</v>
      </c>
      <c r="T2046">
        <v>0.69761904761904803</v>
      </c>
      <c r="U2046">
        <v>0.53500000000000003</v>
      </c>
      <c r="V2046">
        <v>0.96</v>
      </c>
      <c r="W2046">
        <v>1.38</v>
      </c>
      <c r="X2046">
        <v>0.966231884057971</v>
      </c>
      <c r="Y2046">
        <v>0.58499999999999996</v>
      </c>
      <c r="Z2046">
        <v>0.88500000000000001</v>
      </c>
      <c r="AA2046">
        <v>1.2875000000000001</v>
      </c>
      <c r="AB2046">
        <v>0.90919354838709698</v>
      </c>
      <c r="AC2046">
        <v>0.77500000000000002</v>
      </c>
      <c r="AD2046">
        <v>1.1299999999999999</v>
      </c>
      <c r="AE2046">
        <v>1.66</v>
      </c>
      <c r="AF2046">
        <v>1.22195402298851</v>
      </c>
      <c r="AG2046">
        <v>0.76500000000000001</v>
      </c>
      <c r="AH2046">
        <v>1.0049999999999999</v>
      </c>
      <c r="AI2046">
        <v>1.4950000000000001</v>
      </c>
      <c r="AJ2046">
        <v>1.1619999999999999</v>
      </c>
      <c r="AK2046">
        <v>0.64</v>
      </c>
      <c r="AL2046">
        <v>0.97</v>
      </c>
      <c r="AM2046">
        <v>1.5</v>
      </c>
      <c r="AN2046">
        <v>1.08454545454545</v>
      </c>
      <c r="AO2046">
        <v>0.66</v>
      </c>
      <c r="AP2046">
        <v>1.02</v>
      </c>
      <c r="AQ2046">
        <v>1.44</v>
      </c>
      <c r="AR2046">
        <v>1.0804620462046199</v>
      </c>
      <c r="AS2046">
        <v>0.63249999999999995</v>
      </c>
      <c r="AT2046">
        <v>0.99</v>
      </c>
      <c r="AU2046">
        <v>1.4775</v>
      </c>
      <c r="AV2046">
        <v>1.0533333333333299</v>
      </c>
      <c r="AW2046">
        <v>0.46500000000000002</v>
      </c>
      <c r="AX2046">
        <v>0.80500000000000005</v>
      </c>
      <c r="AY2046">
        <v>1.2549999999999999</v>
      </c>
      <c r="AZ2046">
        <v>0.83493670886075999</v>
      </c>
      <c r="BA2046">
        <v>0.53500000000000003</v>
      </c>
      <c r="BB2046">
        <v>0.88500000000000001</v>
      </c>
      <c r="BC2046">
        <v>1.4824999999999999</v>
      </c>
      <c r="BD2046">
        <v>0.95425000000000004</v>
      </c>
      <c r="BE2046">
        <v>0.65749999999999997</v>
      </c>
      <c r="BF2046">
        <v>0.96</v>
      </c>
      <c r="BG2046">
        <v>1.39</v>
      </c>
      <c r="BH2046">
        <v>1.07858974358974</v>
      </c>
      <c r="BI2046">
        <v>0.28999999999999998</v>
      </c>
      <c r="BJ2046">
        <v>0.80500000000000005</v>
      </c>
      <c r="BK2046">
        <v>1.3174999999999999</v>
      </c>
      <c r="BL2046">
        <v>0.86080000000000001</v>
      </c>
    </row>
    <row r="2047" spans="1:64" x14ac:dyDescent="0.25">
      <c r="A2047" s="15" t="str">
        <f t="shared" si="62"/>
        <v>NIM--41455</v>
      </c>
      <c r="B2047" s="15" t="str">
        <f t="shared" si="63"/>
        <v>NIM</v>
      </c>
      <c r="C2047">
        <v>15</v>
      </c>
      <c r="D2047" s="22">
        <v>41455</v>
      </c>
      <c r="E2047">
        <v>3.355</v>
      </c>
      <c r="F2047">
        <v>3.68</v>
      </c>
      <c r="G2047">
        <v>4.0149999999999997</v>
      </c>
      <c r="H2047">
        <v>3.71149253731343</v>
      </c>
      <c r="I2047">
        <v>3.38</v>
      </c>
      <c r="J2047">
        <v>3.84</v>
      </c>
      <c r="K2047">
        <v>4.25</v>
      </c>
      <c r="L2047">
        <v>3.8071181102362202</v>
      </c>
      <c r="M2047">
        <v>3.27</v>
      </c>
      <c r="N2047">
        <v>3.7</v>
      </c>
      <c r="O2047">
        <v>4.13</v>
      </c>
      <c r="P2047">
        <v>3.7081470738781799</v>
      </c>
      <c r="Q2047">
        <v>3.65</v>
      </c>
      <c r="R2047">
        <v>3.95</v>
      </c>
      <c r="S2047">
        <v>4.2699999999999996</v>
      </c>
      <c r="T2047">
        <v>3.9142857142857101</v>
      </c>
      <c r="U2047">
        <v>3.38</v>
      </c>
      <c r="V2047">
        <v>3.79</v>
      </c>
      <c r="W2047">
        <v>4.25</v>
      </c>
      <c r="X2047">
        <v>3.7858260869565199</v>
      </c>
      <c r="Y2047">
        <v>3.5449999999999999</v>
      </c>
      <c r="Z2047">
        <v>3.93</v>
      </c>
      <c r="AA2047">
        <v>4.2874999999999996</v>
      </c>
      <c r="AB2047">
        <v>3.9606451612903202</v>
      </c>
      <c r="AC2047">
        <v>3.2749999999999999</v>
      </c>
      <c r="AD2047">
        <v>3.84</v>
      </c>
      <c r="AE2047">
        <v>4.1349999999999998</v>
      </c>
      <c r="AF2047">
        <v>3.71804597701149</v>
      </c>
      <c r="AG2047">
        <v>3.1524999999999999</v>
      </c>
      <c r="AH2047">
        <v>3.74</v>
      </c>
      <c r="AI2047">
        <v>4.3075000000000001</v>
      </c>
      <c r="AJ2047">
        <v>4.00428571428571</v>
      </c>
      <c r="AK2047">
        <v>3.51</v>
      </c>
      <c r="AL2047">
        <v>3.95</v>
      </c>
      <c r="AM2047">
        <v>4.2750000000000004</v>
      </c>
      <c r="AN2047">
        <v>3.89690909090909</v>
      </c>
      <c r="AO2047">
        <v>3.27</v>
      </c>
      <c r="AP2047">
        <v>3.69</v>
      </c>
      <c r="AQ2047">
        <v>4.16</v>
      </c>
      <c r="AR2047">
        <v>3.6940924092409202</v>
      </c>
      <c r="AS2047">
        <v>3.63</v>
      </c>
      <c r="AT2047">
        <v>4.04</v>
      </c>
      <c r="AU2047">
        <v>4.3775000000000004</v>
      </c>
      <c r="AV2047">
        <v>3.9896428571428602</v>
      </c>
      <c r="AW2047">
        <v>3.4</v>
      </c>
      <c r="AX2047">
        <v>3.855</v>
      </c>
      <c r="AY2047">
        <v>4.3</v>
      </c>
      <c r="AZ2047">
        <v>3.8325316455696199</v>
      </c>
      <c r="BA2047">
        <v>3.3725000000000001</v>
      </c>
      <c r="BB2047">
        <v>3.89</v>
      </c>
      <c r="BC2047">
        <v>4.2675000000000001</v>
      </c>
      <c r="BD2047">
        <v>3.8661249999999998</v>
      </c>
      <c r="BE2047">
        <v>3.39</v>
      </c>
      <c r="BF2047">
        <v>3.835</v>
      </c>
      <c r="BG2047">
        <v>4.2249999999999996</v>
      </c>
      <c r="BH2047">
        <v>3.9911538461538498</v>
      </c>
      <c r="BI2047">
        <v>3.3525</v>
      </c>
      <c r="BJ2047">
        <v>3.895</v>
      </c>
      <c r="BK2047">
        <v>4.33</v>
      </c>
      <c r="BL2047">
        <v>3.8460999999999999</v>
      </c>
    </row>
    <row r="2048" spans="1:64" x14ac:dyDescent="0.25">
      <c r="A2048" s="15" t="str">
        <f t="shared" si="62"/>
        <v>Provisions / Avg Assets--41455</v>
      </c>
      <c r="B2048" s="15" t="str">
        <f t="shared" si="63"/>
        <v>Provisions / Avg Assets</v>
      </c>
      <c r="C2048">
        <v>16</v>
      </c>
      <c r="D2048" s="22">
        <v>41455</v>
      </c>
      <c r="E2048">
        <v>0</v>
      </c>
      <c r="F2048">
        <v>0</v>
      </c>
      <c r="G2048">
        <v>0.14499999999999999</v>
      </c>
      <c r="H2048">
        <v>4.6268656716417902E-2</v>
      </c>
      <c r="I2048">
        <v>0</v>
      </c>
      <c r="J2048">
        <v>0.03</v>
      </c>
      <c r="K2048">
        <v>0.15</v>
      </c>
      <c r="L2048">
        <v>9.4125984251968497E-2</v>
      </c>
      <c r="M2048">
        <v>0</v>
      </c>
      <c r="N2048">
        <v>0.08</v>
      </c>
      <c r="O2048">
        <v>0.22</v>
      </c>
      <c r="P2048">
        <v>0.15140931581641401</v>
      </c>
      <c r="Q2048">
        <v>0.05</v>
      </c>
      <c r="R2048">
        <v>0.14000000000000001</v>
      </c>
      <c r="S2048">
        <v>0.25</v>
      </c>
      <c r="T2048">
        <v>0.24333333333333301</v>
      </c>
      <c r="U2048">
        <v>0</v>
      </c>
      <c r="V2048">
        <v>0.04</v>
      </c>
      <c r="W2048">
        <v>0.14000000000000001</v>
      </c>
      <c r="X2048">
        <v>0.100086956521739</v>
      </c>
      <c r="Y2048">
        <v>0</v>
      </c>
      <c r="Z2048">
        <v>0</v>
      </c>
      <c r="AA2048">
        <v>0.14000000000000001</v>
      </c>
      <c r="AB2048">
        <v>5.7419354838709698E-2</v>
      </c>
      <c r="AC2048">
        <v>0</v>
      </c>
      <c r="AD2048">
        <v>0</v>
      </c>
      <c r="AE2048">
        <v>8.5000000000000006E-2</v>
      </c>
      <c r="AF2048">
        <v>5.7471264367816098E-2</v>
      </c>
      <c r="AG2048">
        <v>0</v>
      </c>
      <c r="AH2048">
        <v>0</v>
      </c>
      <c r="AI2048">
        <v>9.7500000000000003E-2</v>
      </c>
      <c r="AJ2048">
        <v>0.10071428571428601</v>
      </c>
      <c r="AK2048">
        <v>1.4999999999999999E-2</v>
      </c>
      <c r="AL2048">
        <v>0.09</v>
      </c>
      <c r="AM2048">
        <v>0.2</v>
      </c>
      <c r="AN2048">
        <v>0.13200000000000001</v>
      </c>
      <c r="AO2048">
        <v>0</v>
      </c>
      <c r="AP2048">
        <v>0</v>
      </c>
      <c r="AQ2048">
        <v>0.08</v>
      </c>
      <c r="AR2048">
        <v>5.2343234323432297E-2</v>
      </c>
      <c r="AS2048">
        <v>0</v>
      </c>
      <c r="AT2048">
        <v>6.5000000000000002E-2</v>
      </c>
      <c r="AU2048">
        <v>0.17</v>
      </c>
      <c r="AV2048">
        <v>0.10595238095238101</v>
      </c>
      <c r="AW2048">
        <v>0</v>
      </c>
      <c r="AX2048">
        <v>6.5000000000000002E-2</v>
      </c>
      <c r="AY2048">
        <v>0.18</v>
      </c>
      <c r="AZ2048">
        <v>0.124493670886076</v>
      </c>
      <c r="BA2048">
        <v>0</v>
      </c>
      <c r="BB2048">
        <v>3.5000000000000003E-2</v>
      </c>
      <c r="BC2048">
        <v>0.2225</v>
      </c>
      <c r="BD2048">
        <v>0.15712499999999999</v>
      </c>
      <c r="BE2048">
        <v>0</v>
      </c>
      <c r="BF2048">
        <v>0.06</v>
      </c>
      <c r="BG2048">
        <v>0.15</v>
      </c>
      <c r="BH2048">
        <v>0.13730769230769199</v>
      </c>
      <c r="BI2048">
        <v>0</v>
      </c>
      <c r="BJ2048">
        <v>7.0000000000000007E-2</v>
      </c>
      <c r="BK2048">
        <v>0.25750000000000001</v>
      </c>
      <c r="BL2048">
        <v>0.14910000000000001</v>
      </c>
    </row>
    <row r="2049" spans="1:64" x14ac:dyDescent="0.25">
      <c r="A2049" s="15" t="str">
        <f t="shared" si="62"/>
        <v>Negative Earners (last 4 qtrs)--41455</v>
      </c>
      <c r="B2049" s="15" t="str">
        <f t="shared" si="63"/>
        <v>Negative Earners (last 4 qtrs)</v>
      </c>
      <c r="C2049">
        <v>17</v>
      </c>
      <c r="D2049" s="22">
        <v>41455</v>
      </c>
      <c r="F2049">
        <v>4.4776119402985097</v>
      </c>
      <c r="H2049">
        <v>3</v>
      </c>
      <c r="J2049">
        <v>5.8732612055641402</v>
      </c>
      <c r="L2049">
        <v>38</v>
      </c>
      <c r="N2049">
        <v>9.6504432179294195</v>
      </c>
      <c r="P2049">
        <v>577</v>
      </c>
      <c r="R2049">
        <v>4.7619047619047601</v>
      </c>
      <c r="T2049">
        <v>1</v>
      </c>
      <c r="V2049">
        <v>7.9772079772079802</v>
      </c>
      <c r="X2049">
        <v>28</v>
      </c>
      <c r="Z2049">
        <v>8.0645161290322598</v>
      </c>
      <c r="AB2049">
        <v>5</v>
      </c>
      <c r="AD2049">
        <v>0</v>
      </c>
      <c r="AF2049">
        <v>0</v>
      </c>
      <c r="AH2049">
        <v>2.8571428571428599</v>
      </c>
      <c r="AI2049"/>
      <c r="AJ2049">
        <v>2</v>
      </c>
      <c r="AK2049"/>
      <c r="AL2049">
        <v>3.6363636363636398</v>
      </c>
      <c r="AN2049">
        <v>2</v>
      </c>
      <c r="AP2049">
        <v>4.2071197411003203</v>
      </c>
      <c r="AR2049">
        <v>13</v>
      </c>
      <c r="AT2049">
        <v>8.2352941176470598</v>
      </c>
      <c r="AV2049">
        <v>14</v>
      </c>
      <c r="AX2049">
        <v>6.875</v>
      </c>
      <c r="AZ2049">
        <v>11</v>
      </c>
      <c r="BB2049">
        <v>7.5</v>
      </c>
      <c r="BD2049">
        <v>6</v>
      </c>
      <c r="BF2049">
        <v>6.4102564102564097</v>
      </c>
      <c r="BH2049">
        <v>5</v>
      </c>
      <c r="BJ2049">
        <v>13.7254901960784</v>
      </c>
      <c r="BL2049">
        <v>14</v>
      </c>
    </row>
    <row r="2050" spans="1:64" x14ac:dyDescent="0.25">
      <c r="A2050" s="15" t="str">
        <f t="shared" si="62"/>
        <v>Noncore Funding / Liab--41455</v>
      </c>
      <c r="B2050" s="15" t="str">
        <f t="shared" si="63"/>
        <v>Noncore Funding / Liab</v>
      </c>
      <c r="C2050">
        <v>18</v>
      </c>
      <c r="D2050" s="22">
        <v>41455</v>
      </c>
      <c r="E2050">
        <v>10.696933059178299</v>
      </c>
      <c r="F2050">
        <v>14.999023501074101</v>
      </c>
      <c r="G2050">
        <v>19.451107837587401</v>
      </c>
      <c r="H2050">
        <v>15.759421922247</v>
      </c>
      <c r="I2050">
        <v>9.8917486782705701</v>
      </c>
      <c r="J2050">
        <v>14.830341367996001</v>
      </c>
      <c r="K2050">
        <v>21.820753886841398</v>
      </c>
      <c r="L2050">
        <v>17.103798311486699</v>
      </c>
      <c r="M2050">
        <v>13.1374885709939</v>
      </c>
      <c r="N2050">
        <v>19.8259579060982</v>
      </c>
      <c r="O2050">
        <v>29.134663398909801</v>
      </c>
      <c r="P2050">
        <v>22.623041182577001</v>
      </c>
      <c r="Q2050">
        <v>15.0343122102009</v>
      </c>
      <c r="R2050">
        <v>18.495108405177401</v>
      </c>
      <c r="S2050">
        <v>26.9386891751695</v>
      </c>
      <c r="T2050">
        <v>20.486417746672501</v>
      </c>
      <c r="U2050">
        <v>9.1953392504403801</v>
      </c>
      <c r="V2050">
        <v>13.732928679817901</v>
      </c>
      <c r="W2050">
        <v>20.789073109970001</v>
      </c>
      <c r="X2050">
        <v>16.357160267378401</v>
      </c>
      <c r="Y2050">
        <v>11.6121461773617</v>
      </c>
      <c r="Z2050">
        <v>16.2774037862883</v>
      </c>
      <c r="AA2050">
        <v>22.679991118910699</v>
      </c>
      <c r="AB2050">
        <v>18.443121681152501</v>
      </c>
      <c r="AC2050">
        <v>9.4731324175126002</v>
      </c>
      <c r="AD2050">
        <v>13.2540501884621</v>
      </c>
      <c r="AE2050">
        <v>19.2767559451663</v>
      </c>
      <c r="AF2050">
        <v>15.335263858712199</v>
      </c>
      <c r="AG2050">
        <v>13.5066852702108</v>
      </c>
      <c r="AH2050">
        <v>17.185796545925999</v>
      </c>
      <c r="AI2050">
        <v>22.9291234547531</v>
      </c>
      <c r="AJ2050">
        <v>20.447948856429999</v>
      </c>
      <c r="AK2050">
        <v>11.318144451535799</v>
      </c>
      <c r="AL2050">
        <v>17.519470547369199</v>
      </c>
      <c r="AM2050">
        <v>26.4361577695318</v>
      </c>
      <c r="AN2050">
        <v>19.8545460121261</v>
      </c>
      <c r="AO2050">
        <v>9.2097918826249892</v>
      </c>
      <c r="AP2050">
        <v>14.186678498142101</v>
      </c>
      <c r="AQ2050">
        <v>20.6498781478473</v>
      </c>
      <c r="AR2050">
        <v>15.955193930252401</v>
      </c>
      <c r="AS2050">
        <v>9.9459411795523298</v>
      </c>
      <c r="AT2050">
        <v>16.137020187145701</v>
      </c>
      <c r="AU2050">
        <v>23.9129593322284</v>
      </c>
      <c r="AV2050">
        <v>18.3428498987649</v>
      </c>
      <c r="AW2050">
        <v>9.8812698874903102</v>
      </c>
      <c r="AX2050">
        <v>14.566616564148299</v>
      </c>
      <c r="AY2050">
        <v>21.701202856854199</v>
      </c>
      <c r="AZ2050">
        <v>17.232618706269399</v>
      </c>
      <c r="BA2050">
        <v>10.4062920382634</v>
      </c>
      <c r="BB2050">
        <v>15.4411807922775</v>
      </c>
      <c r="BC2050">
        <v>23.004669784918899</v>
      </c>
      <c r="BD2050">
        <v>18.680104707208301</v>
      </c>
      <c r="BE2050">
        <v>9.5510118124237895</v>
      </c>
      <c r="BF2050">
        <v>15.096870952371001</v>
      </c>
      <c r="BG2050">
        <v>20.316614858441</v>
      </c>
      <c r="BH2050">
        <v>18.237385510792201</v>
      </c>
      <c r="BI2050">
        <v>9.5399647183972291</v>
      </c>
      <c r="BJ2050">
        <v>13.877148724640801</v>
      </c>
      <c r="BK2050">
        <v>21.9750960961386</v>
      </c>
      <c r="BL2050">
        <v>17.112408032178699</v>
      </c>
    </row>
    <row r="2051" spans="1:64" x14ac:dyDescent="0.25">
      <c r="A2051" s="15" t="str">
        <f t="shared" ref="A2051:A2114" si="64">B2051&amp;"--"&amp;D2051</f>
        <v>Brokered Dep / Liab--41455</v>
      </c>
      <c r="B2051" s="15" t="str">
        <f t="shared" ref="B2051:B2114" si="65">VLOOKUP(C2051,labels,2,FALSE)</f>
        <v>Brokered Dep / Liab</v>
      </c>
      <c r="C2051">
        <v>19</v>
      </c>
      <c r="D2051" s="22">
        <v>41455</v>
      </c>
      <c r="E2051">
        <v>0</v>
      </c>
      <c r="F2051">
        <v>0</v>
      </c>
      <c r="G2051">
        <v>1.56744657398729</v>
      </c>
      <c r="H2051">
        <v>1.57353516373439</v>
      </c>
      <c r="I2051">
        <v>0</v>
      </c>
      <c r="J2051">
        <v>0</v>
      </c>
      <c r="K2051">
        <v>1.6176601443613901</v>
      </c>
      <c r="L2051">
        <v>1.7960050599252999</v>
      </c>
      <c r="M2051">
        <v>0</v>
      </c>
      <c r="N2051">
        <v>0</v>
      </c>
      <c r="O2051">
        <v>1.9141946844872799</v>
      </c>
      <c r="P2051">
        <v>2.02691656113271</v>
      </c>
      <c r="Q2051">
        <v>0</v>
      </c>
      <c r="R2051">
        <v>0</v>
      </c>
      <c r="S2051">
        <v>1.52815257269337</v>
      </c>
      <c r="T2051">
        <v>2.1077818969175102</v>
      </c>
      <c r="U2051">
        <v>0</v>
      </c>
      <c r="V2051">
        <v>0</v>
      </c>
      <c r="W2051">
        <v>1.3355771905996601</v>
      </c>
      <c r="X2051">
        <v>1.6835916306451799</v>
      </c>
      <c r="Y2051">
        <v>0</v>
      </c>
      <c r="Z2051">
        <v>0</v>
      </c>
      <c r="AA2051">
        <v>0.69743534314398603</v>
      </c>
      <c r="AB2051">
        <v>1.47607158398591</v>
      </c>
      <c r="AC2051">
        <v>0</v>
      </c>
      <c r="AD2051">
        <v>0</v>
      </c>
      <c r="AE2051">
        <v>0.88008006681863005</v>
      </c>
      <c r="AF2051">
        <v>1.3268067602035101</v>
      </c>
      <c r="AG2051">
        <v>0</v>
      </c>
      <c r="AH2051">
        <v>0</v>
      </c>
      <c r="AI2051">
        <v>1.6299819068730399</v>
      </c>
      <c r="AJ2051">
        <v>2.7438787017602002</v>
      </c>
      <c r="AK2051">
        <v>0</v>
      </c>
      <c r="AL2051">
        <v>1.6627315353662999</v>
      </c>
      <c r="AM2051">
        <v>6.1051986358740997</v>
      </c>
      <c r="AN2051">
        <v>3.82710918996729</v>
      </c>
      <c r="AO2051">
        <v>0</v>
      </c>
      <c r="AP2051">
        <v>0</v>
      </c>
      <c r="AQ2051">
        <v>1.2008952127949899</v>
      </c>
      <c r="AR2051">
        <v>1.44131642482371</v>
      </c>
      <c r="AS2051">
        <v>0</v>
      </c>
      <c r="AT2051">
        <v>0</v>
      </c>
      <c r="AU2051">
        <v>1.93081643088465</v>
      </c>
      <c r="AV2051">
        <v>2.2594666688327698</v>
      </c>
      <c r="AW2051">
        <v>0</v>
      </c>
      <c r="AX2051">
        <v>0</v>
      </c>
      <c r="AY2051">
        <v>1.56333816286565</v>
      </c>
      <c r="AZ2051">
        <v>1.8196156344824701</v>
      </c>
      <c r="BA2051">
        <v>0</v>
      </c>
      <c r="BB2051">
        <v>0</v>
      </c>
      <c r="BC2051">
        <v>2.9322316995576498</v>
      </c>
      <c r="BD2051">
        <v>2.2392861363021401</v>
      </c>
      <c r="BE2051">
        <v>0</v>
      </c>
      <c r="BF2051">
        <v>0</v>
      </c>
      <c r="BG2051">
        <v>1.5021357686126799</v>
      </c>
      <c r="BH2051">
        <v>2.8594594488604699</v>
      </c>
      <c r="BI2051">
        <v>0</v>
      </c>
      <c r="BJ2051">
        <v>0</v>
      </c>
      <c r="BK2051">
        <v>1.3784747695563599</v>
      </c>
      <c r="BL2051">
        <v>2.1794400982779401</v>
      </c>
    </row>
    <row r="2052" spans="1:64" x14ac:dyDescent="0.25">
      <c r="A2052" s="15" t="str">
        <f t="shared" si="64"/>
        <v>Liquid Assets / Assets--41455</v>
      </c>
      <c r="B2052" s="15" t="str">
        <f t="shared" si="65"/>
        <v>Liquid Assets / Assets</v>
      </c>
      <c r="C2052">
        <v>20</v>
      </c>
      <c r="D2052" s="22">
        <v>41455</v>
      </c>
      <c r="E2052">
        <v>17.528975057311602</v>
      </c>
      <c r="F2052">
        <v>28.6610226330064</v>
      </c>
      <c r="G2052">
        <v>36.088940264358101</v>
      </c>
      <c r="H2052">
        <v>28.0740847706777</v>
      </c>
      <c r="I2052">
        <v>14.202532866217</v>
      </c>
      <c r="J2052">
        <v>23.3153000423824</v>
      </c>
      <c r="K2052">
        <v>35.514959833537198</v>
      </c>
      <c r="L2052">
        <v>25.646465804197501</v>
      </c>
      <c r="M2052">
        <v>14.1169670615194</v>
      </c>
      <c r="N2052">
        <v>22.500724847781999</v>
      </c>
      <c r="O2052">
        <v>33.361455047463203</v>
      </c>
      <c r="P2052">
        <v>24.623802630830198</v>
      </c>
      <c r="Q2052">
        <v>26.429727863622301</v>
      </c>
      <c r="R2052">
        <v>35.349474113568199</v>
      </c>
      <c r="S2052">
        <v>41.105478426176603</v>
      </c>
      <c r="T2052">
        <v>34.994997744658903</v>
      </c>
      <c r="U2052">
        <v>14.947225500902601</v>
      </c>
      <c r="V2052">
        <v>23.5928983024451</v>
      </c>
      <c r="W2052">
        <v>35.781916024722101</v>
      </c>
      <c r="X2052">
        <v>26.2243440462161</v>
      </c>
      <c r="Y2052">
        <v>18.731154605607099</v>
      </c>
      <c r="Z2052">
        <v>26.090837336878199</v>
      </c>
      <c r="AA2052">
        <v>34.352610016282298</v>
      </c>
      <c r="AB2052">
        <v>27.563690026176001</v>
      </c>
      <c r="AC2052">
        <v>9.4587858773174105</v>
      </c>
      <c r="AD2052">
        <v>17.942384403825301</v>
      </c>
      <c r="AE2052">
        <v>27.584362109794899</v>
      </c>
      <c r="AF2052">
        <v>21.247738339981399</v>
      </c>
      <c r="AG2052">
        <v>12.231482007313099</v>
      </c>
      <c r="AH2052">
        <v>22.430381411767598</v>
      </c>
      <c r="AI2052">
        <v>40.176983046084899</v>
      </c>
      <c r="AJ2052">
        <v>27.552599757765499</v>
      </c>
      <c r="AK2052">
        <v>12.4022942598729</v>
      </c>
      <c r="AL2052">
        <v>20.774980044989501</v>
      </c>
      <c r="AM2052">
        <v>30.9234253242041</v>
      </c>
      <c r="AN2052">
        <v>21.6783243173982</v>
      </c>
      <c r="AO2052">
        <v>14.929007633587799</v>
      </c>
      <c r="AP2052">
        <v>24.142992833088702</v>
      </c>
      <c r="AQ2052">
        <v>37.917945457022903</v>
      </c>
      <c r="AR2052">
        <v>27.1622866044377</v>
      </c>
      <c r="AS2052">
        <v>12.272391555264701</v>
      </c>
      <c r="AT2052">
        <v>16.757245214042801</v>
      </c>
      <c r="AU2052">
        <v>26.297673146716299</v>
      </c>
      <c r="AV2052">
        <v>20.994396262147699</v>
      </c>
      <c r="AW2052">
        <v>15.960163504237499</v>
      </c>
      <c r="AX2052">
        <v>25.378349283017901</v>
      </c>
      <c r="AY2052">
        <v>36.557647004483997</v>
      </c>
      <c r="AZ2052">
        <v>26.6922812138097</v>
      </c>
      <c r="BA2052">
        <v>11.7588037617632</v>
      </c>
      <c r="BB2052">
        <v>20.997414225391001</v>
      </c>
      <c r="BC2052">
        <v>36.365418026565898</v>
      </c>
      <c r="BD2052">
        <v>26.058579716671499</v>
      </c>
      <c r="BE2052">
        <v>18.699428333084199</v>
      </c>
      <c r="BF2052">
        <v>23.711469218396701</v>
      </c>
      <c r="BG2052">
        <v>35.081199008029699</v>
      </c>
      <c r="BH2052">
        <v>26.405801933062101</v>
      </c>
      <c r="BI2052">
        <v>15.243780472392499</v>
      </c>
      <c r="BJ2052">
        <v>24.276616205315399</v>
      </c>
      <c r="BK2052">
        <v>35.221752601600002</v>
      </c>
      <c r="BL2052">
        <v>25.814683495496201</v>
      </c>
    </row>
    <row r="2053" spans="1:64" x14ac:dyDescent="0.25">
      <c r="A2053" s="15" t="str">
        <f t="shared" si="64"/>
        <v>Net Loan Growth (last 4 qtrs)--41455</v>
      </c>
      <c r="B2053" s="15" t="str">
        <f t="shared" si="65"/>
        <v>Net Loan Growth (last 4 qtrs)</v>
      </c>
      <c r="C2053">
        <v>21</v>
      </c>
      <c r="D2053" s="22">
        <v>41455</v>
      </c>
      <c r="E2053">
        <v>-3.1850000000000001</v>
      </c>
      <c r="F2053">
        <v>1.38</v>
      </c>
      <c r="G2053">
        <v>5.83</v>
      </c>
      <c r="H2053">
        <v>0.83791044776119405</v>
      </c>
      <c r="I2053">
        <v>-3.3149999999999999</v>
      </c>
      <c r="J2053">
        <v>2.0099999999999998</v>
      </c>
      <c r="K2053">
        <v>8.1649999999999991</v>
      </c>
      <c r="L2053">
        <v>2.6553858267716501</v>
      </c>
      <c r="M2053">
        <v>-3.34</v>
      </c>
      <c r="N2053">
        <v>2.4700000000000002</v>
      </c>
      <c r="O2053">
        <v>8.9149999999999991</v>
      </c>
      <c r="P2053">
        <v>3.7131385985951701</v>
      </c>
      <c r="Q2053">
        <v>-6.3</v>
      </c>
      <c r="R2053">
        <v>-1.29</v>
      </c>
      <c r="S2053">
        <v>0.57999999999999996</v>
      </c>
      <c r="T2053">
        <v>-2.1023809523809498</v>
      </c>
      <c r="U2053">
        <v>-3.4</v>
      </c>
      <c r="V2053">
        <v>1.6</v>
      </c>
      <c r="W2053">
        <v>7.5049999999999999</v>
      </c>
      <c r="X2053">
        <v>2.3244637681159399</v>
      </c>
      <c r="Y2053">
        <v>-4.96</v>
      </c>
      <c r="Z2053">
        <v>-0.18</v>
      </c>
      <c r="AA2053">
        <v>6.3075000000000001</v>
      </c>
      <c r="AB2053">
        <v>8.9032258064516104E-2</v>
      </c>
      <c r="AC2053">
        <v>-0.63500000000000001</v>
      </c>
      <c r="AD2053">
        <v>4.74</v>
      </c>
      <c r="AE2053">
        <v>10.625</v>
      </c>
      <c r="AF2053">
        <v>4.8348275862068997</v>
      </c>
      <c r="AG2053">
        <v>1.2625</v>
      </c>
      <c r="AH2053">
        <v>5.9749999999999996</v>
      </c>
      <c r="AI2053">
        <v>9.0399999999999991</v>
      </c>
      <c r="AJ2053">
        <v>13.0111428571429</v>
      </c>
      <c r="AK2053">
        <v>-4.3949999999999996</v>
      </c>
      <c r="AL2053">
        <v>1.1200000000000001</v>
      </c>
      <c r="AM2053">
        <v>7.13</v>
      </c>
      <c r="AN2053">
        <v>0.68836363636363596</v>
      </c>
      <c r="AO2053">
        <v>-2.86</v>
      </c>
      <c r="AP2053">
        <v>2.38</v>
      </c>
      <c r="AQ2053">
        <v>7.95</v>
      </c>
      <c r="AR2053">
        <v>2.7058415841584198</v>
      </c>
      <c r="AS2053">
        <v>-0.97499999999999998</v>
      </c>
      <c r="AT2053">
        <v>4.7350000000000003</v>
      </c>
      <c r="AU2053">
        <v>11.272500000000001</v>
      </c>
      <c r="AV2053">
        <v>7.18321428571429</v>
      </c>
      <c r="AW2053">
        <v>-4.6399999999999997</v>
      </c>
      <c r="AX2053">
        <v>-1.1399999999999999</v>
      </c>
      <c r="AY2053">
        <v>4.7024999999999997</v>
      </c>
      <c r="AZ2053">
        <v>0.32367088607594902</v>
      </c>
      <c r="BA2053">
        <v>-3.6775000000000002</v>
      </c>
      <c r="BB2053">
        <v>4.5350000000000001</v>
      </c>
      <c r="BC2053">
        <v>10.515000000000001</v>
      </c>
      <c r="BD2053">
        <v>4.9706250000000001</v>
      </c>
      <c r="BE2053">
        <v>-5.1524999999999999</v>
      </c>
      <c r="BF2053">
        <v>2.58</v>
      </c>
      <c r="BG2053">
        <v>5.93</v>
      </c>
      <c r="BH2053">
        <v>2.41525641025641</v>
      </c>
      <c r="BI2053">
        <v>-6.4424999999999999</v>
      </c>
      <c r="BJ2053">
        <v>1.585</v>
      </c>
      <c r="BK2053">
        <v>8.8774999999999995</v>
      </c>
      <c r="BL2053">
        <v>1.6187</v>
      </c>
    </row>
    <row r="2054" spans="1:64" x14ac:dyDescent="0.25">
      <c r="A2054" s="15" t="str">
        <f t="shared" si="64"/>
        <v>Banks w/ Loan Growth (last 4 qtrs)--41455</v>
      </c>
      <c r="B2054" s="15" t="str">
        <f t="shared" si="65"/>
        <v>Banks w/ Loan Growth (last 4 qtrs)</v>
      </c>
      <c r="C2054">
        <v>22</v>
      </c>
      <c r="D2054" s="22">
        <v>41455</v>
      </c>
      <c r="F2054">
        <v>58.208955223880601</v>
      </c>
      <c r="J2054">
        <v>58.423493044822301</v>
      </c>
      <c r="N2054">
        <v>60.779394547583202</v>
      </c>
      <c r="R2054">
        <v>33.3333333333333</v>
      </c>
      <c r="V2054">
        <v>56.125356125356099</v>
      </c>
      <c r="Z2054">
        <v>46.774193548387103</v>
      </c>
      <c r="AD2054">
        <v>70.114942528735597</v>
      </c>
      <c r="AH2054">
        <v>77.142857142857196</v>
      </c>
      <c r="AI2054"/>
      <c r="AK2054"/>
      <c r="AL2054">
        <v>52.727272727272698</v>
      </c>
      <c r="AP2054">
        <v>60.517799352750799</v>
      </c>
      <c r="AT2054">
        <v>70.588235294117695</v>
      </c>
      <c r="AX2054">
        <v>42.5</v>
      </c>
      <c r="BB2054">
        <v>62.5</v>
      </c>
      <c r="BF2054">
        <v>60.256410256410298</v>
      </c>
      <c r="BJ2054">
        <v>54.901960784313701</v>
      </c>
    </row>
    <row r="2055" spans="1:64" x14ac:dyDescent="0.25">
      <c r="A2055" s="15" t="str">
        <f t="shared" si="64"/>
        <v>Equity / Assets--41547</v>
      </c>
      <c r="B2055" s="15" t="str">
        <f t="shared" si="65"/>
        <v>Equity / Assets</v>
      </c>
      <c r="C2055">
        <v>1</v>
      </c>
      <c r="D2055" s="22">
        <v>41547</v>
      </c>
      <c r="E2055">
        <v>9.3348982012784099</v>
      </c>
      <c r="F2055">
        <v>10.4895205489305</v>
      </c>
      <c r="G2055">
        <v>11.574067589855501</v>
      </c>
      <c r="H2055">
        <v>10.7901225517583</v>
      </c>
      <c r="I2055">
        <v>8.8254189691429605</v>
      </c>
      <c r="J2055">
        <v>10.1472614265587</v>
      </c>
      <c r="K2055">
        <v>11.7478214943474</v>
      </c>
      <c r="L2055">
        <v>10.5396037029218</v>
      </c>
      <c r="M2055">
        <v>8.9457812620335506</v>
      </c>
      <c r="N2055">
        <v>10.2267024650612</v>
      </c>
      <c r="O2055">
        <v>12.0162457133864</v>
      </c>
      <c r="P2055">
        <v>10.7401580169802</v>
      </c>
      <c r="Q2055">
        <v>9.7836173159940305</v>
      </c>
      <c r="R2055">
        <v>11.227949544764799</v>
      </c>
      <c r="S2055">
        <v>12.505138785267301</v>
      </c>
      <c r="T2055">
        <v>11.5227405714299</v>
      </c>
      <c r="U2055">
        <v>8.7125853316996302</v>
      </c>
      <c r="V2055">
        <v>10.011415013329</v>
      </c>
      <c r="W2055">
        <v>11.7760318689831</v>
      </c>
      <c r="X2055">
        <v>10.3957965609101</v>
      </c>
      <c r="Y2055">
        <v>9.5948612121771806</v>
      </c>
      <c r="Z2055">
        <v>10.5491259441932</v>
      </c>
      <c r="AA2055">
        <v>11.9071743519586</v>
      </c>
      <c r="AB2055">
        <v>11.000632314261299</v>
      </c>
      <c r="AC2055">
        <v>8.3386125906412705</v>
      </c>
      <c r="AD2055">
        <v>9.2436204864580294</v>
      </c>
      <c r="AE2055">
        <v>10.5442410724729</v>
      </c>
      <c r="AF2055">
        <v>9.5513387187467895</v>
      </c>
      <c r="AG2055">
        <v>9.5627101182127205</v>
      </c>
      <c r="AH2055">
        <v>10.3983694150083</v>
      </c>
      <c r="AI2055">
        <v>12.022581320051801</v>
      </c>
      <c r="AJ2055">
        <v>11.341425578115899</v>
      </c>
      <c r="AK2055">
        <v>8.9145823146266796</v>
      </c>
      <c r="AL2055">
        <v>10.6973409527023</v>
      </c>
      <c r="AM2055">
        <v>12.765279188823101</v>
      </c>
      <c r="AN2055">
        <v>11.704977710762501</v>
      </c>
      <c r="AO2055">
        <v>8.79027879461119</v>
      </c>
      <c r="AP2055">
        <v>10.1411231103194</v>
      </c>
      <c r="AQ2055">
        <v>11.457320158422601</v>
      </c>
      <c r="AR2055">
        <v>10.384734316252599</v>
      </c>
      <c r="AS2055">
        <v>8.4254834284239699</v>
      </c>
      <c r="AT2055">
        <v>9.5200430816869197</v>
      </c>
      <c r="AU2055">
        <v>10.7135779150993</v>
      </c>
      <c r="AV2055">
        <v>9.6627877746988595</v>
      </c>
      <c r="AW2055">
        <v>8.8377321852883295</v>
      </c>
      <c r="AX2055">
        <v>10.2336793297856</v>
      </c>
      <c r="AY2055">
        <v>12.2196805686042</v>
      </c>
      <c r="AZ2055">
        <v>10.729044860795801</v>
      </c>
      <c r="BA2055">
        <v>8.9683483708904692</v>
      </c>
      <c r="BB2055">
        <v>9.9624354359054603</v>
      </c>
      <c r="BC2055">
        <v>11.724198546366001</v>
      </c>
      <c r="BD2055">
        <v>10.6338040417958</v>
      </c>
      <c r="BE2055">
        <v>9.5055742212832008</v>
      </c>
      <c r="BF2055">
        <v>11.1864970157936</v>
      </c>
      <c r="BG2055">
        <v>12.9761714819114</v>
      </c>
      <c r="BH2055">
        <v>12.8306655259415</v>
      </c>
      <c r="BI2055">
        <v>8.5380143993816304</v>
      </c>
      <c r="BJ2055">
        <v>9.5779734724897594</v>
      </c>
      <c r="BK2055">
        <v>11.7619748694677</v>
      </c>
      <c r="BL2055">
        <v>10.281257607101001</v>
      </c>
    </row>
    <row r="2056" spans="1:64" x14ac:dyDescent="0.25">
      <c r="A2056" s="15" t="str">
        <f t="shared" si="64"/>
        <v>Total Risk Based Capital Ratio--41547</v>
      </c>
      <c r="B2056" s="15" t="str">
        <f t="shared" si="65"/>
        <v>Total Risk Based Capital Ratio</v>
      </c>
      <c r="C2056">
        <v>2</v>
      </c>
      <c r="D2056" s="22">
        <v>41547</v>
      </c>
      <c r="E2056">
        <v>15.045</v>
      </c>
      <c r="F2056">
        <v>18.04</v>
      </c>
      <c r="G2056">
        <v>20.035</v>
      </c>
      <c r="H2056">
        <v>18.187313432835801</v>
      </c>
      <c r="I2056">
        <v>13.407500000000001</v>
      </c>
      <c r="J2056">
        <v>15.734999999999999</v>
      </c>
      <c r="K2056">
        <v>19.565000000000001</v>
      </c>
      <c r="L2056">
        <v>17.2098575949367</v>
      </c>
      <c r="M2056">
        <v>13.9</v>
      </c>
      <c r="N2056">
        <v>16.329999999999998</v>
      </c>
      <c r="O2056">
        <v>20.22</v>
      </c>
      <c r="P2056">
        <v>17.985990030938499</v>
      </c>
      <c r="Q2056">
        <v>16.98</v>
      </c>
      <c r="R2056">
        <v>18.7</v>
      </c>
      <c r="S2056">
        <v>22.37</v>
      </c>
      <c r="T2056">
        <v>20.47</v>
      </c>
      <c r="U2056">
        <v>13.33</v>
      </c>
      <c r="V2056">
        <v>15.62</v>
      </c>
      <c r="W2056">
        <v>19.579999999999998</v>
      </c>
      <c r="X2056">
        <v>17.221253644314899</v>
      </c>
      <c r="Y2056">
        <v>15.29</v>
      </c>
      <c r="Z2056">
        <v>16.93</v>
      </c>
      <c r="AA2056">
        <v>19.77</v>
      </c>
      <c r="AB2056">
        <v>17.854516129032302</v>
      </c>
      <c r="AC2056">
        <v>12.3725</v>
      </c>
      <c r="AD2056">
        <v>13.845000000000001</v>
      </c>
      <c r="AE2056">
        <v>15.487500000000001</v>
      </c>
      <c r="AF2056">
        <v>14.8332558139535</v>
      </c>
      <c r="AG2056">
        <v>13.6</v>
      </c>
      <c r="AH2056">
        <v>16.329999999999998</v>
      </c>
      <c r="AI2056">
        <v>20.3675</v>
      </c>
      <c r="AJ2056">
        <v>18.145571428571401</v>
      </c>
      <c r="AK2056">
        <v>15.05</v>
      </c>
      <c r="AL2056">
        <v>17.260000000000002</v>
      </c>
      <c r="AM2056">
        <v>21.75</v>
      </c>
      <c r="AN2056">
        <v>19.208909090909099</v>
      </c>
      <c r="AO2056">
        <v>13.315</v>
      </c>
      <c r="AP2056">
        <v>15.335000000000001</v>
      </c>
      <c r="AQ2056">
        <v>19.085000000000001</v>
      </c>
      <c r="AR2056">
        <v>16.969177631578901</v>
      </c>
      <c r="AS2056">
        <v>12.045</v>
      </c>
      <c r="AT2056">
        <v>13.46</v>
      </c>
      <c r="AU2056">
        <v>15.8</v>
      </c>
      <c r="AV2056">
        <v>14.814858757062099</v>
      </c>
      <c r="AW2056">
        <v>15.02</v>
      </c>
      <c r="AX2056">
        <v>17.53</v>
      </c>
      <c r="AY2056">
        <v>21.37</v>
      </c>
      <c r="AZ2056">
        <v>18.817852760736201</v>
      </c>
      <c r="BA2056">
        <v>13.255000000000001</v>
      </c>
      <c r="BB2056">
        <v>15.86</v>
      </c>
      <c r="BC2056">
        <v>20.855</v>
      </c>
      <c r="BD2056">
        <v>17.585066666666702</v>
      </c>
      <c r="BE2056">
        <v>15.154999999999999</v>
      </c>
      <c r="BF2056">
        <v>16.95</v>
      </c>
      <c r="BG2056">
        <v>20.82</v>
      </c>
      <c r="BH2056">
        <v>22.391645569620302</v>
      </c>
      <c r="BI2056">
        <v>13.115</v>
      </c>
      <c r="BJ2056">
        <v>15.734999999999999</v>
      </c>
      <c r="BK2056">
        <v>19.602499999999999</v>
      </c>
      <c r="BL2056">
        <v>17.163571428571402</v>
      </c>
    </row>
    <row r="2057" spans="1:64" x14ac:dyDescent="0.25">
      <c r="A2057" s="15" t="str">
        <f t="shared" si="64"/>
        <v>Tier 1 Leverage Ratio--41547</v>
      </c>
      <c r="B2057" s="15" t="str">
        <f t="shared" si="65"/>
        <v>Tier 1 Leverage Ratio</v>
      </c>
      <c r="C2057">
        <v>3</v>
      </c>
      <c r="D2057" s="22">
        <v>41547</v>
      </c>
      <c r="E2057">
        <v>9.1050000000000004</v>
      </c>
      <c r="F2057">
        <v>10.039999999999999</v>
      </c>
      <c r="G2057">
        <v>11.445</v>
      </c>
      <c r="H2057">
        <v>10.601492537313399</v>
      </c>
      <c r="I2057">
        <v>8.8175000000000008</v>
      </c>
      <c r="J2057">
        <v>9.86</v>
      </c>
      <c r="K2057">
        <v>11.43</v>
      </c>
      <c r="L2057">
        <v>10.3377373417722</v>
      </c>
      <c r="M2057">
        <v>8.92</v>
      </c>
      <c r="N2057">
        <v>10.06</v>
      </c>
      <c r="O2057">
        <v>11.66</v>
      </c>
      <c r="P2057">
        <v>10.5733877621176</v>
      </c>
      <c r="Q2057">
        <v>9.82</v>
      </c>
      <c r="R2057">
        <v>11.06</v>
      </c>
      <c r="S2057">
        <v>12.49</v>
      </c>
      <c r="T2057">
        <v>11.5852380952381</v>
      </c>
      <c r="U2057">
        <v>8.6999999999999993</v>
      </c>
      <c r="V2057">
        <v>9.74</v>
      </c>
      <c r="W2057">
        <v>11.54</v>
      </c>
      <c r="X2057">
        <v>10.201895043731801</v>
      </c>
      <c r="Y2057">
        <v>9.3350000000000009</v>
      </c>
      <c r="Z2057">
        <v>10.275</v>
      </c>
      <c r="AA2057">
        <v>11.615</v>
      </c>
      <c r="AB2057">
        <v>10.8524193548387</v>
      </c>
      <c r="AC2057">
        <v>8.4574999999999996</v>
      </c>
      <c r="AD2057">
        <v>9.15</v>
      </c>
      <c r="AE2057">
        <v>10.29</v>
      </c>
      <c r="AF2057">
        <v>9.3123255813953492</v>
      </c>
      <c r="AG2057">
        <v>9.1150000000000002</v>
      </c>
      <c r="AH2057">
        <v>10.385</v>
      </c>
      <c r="AI2057">
        <v>11.4125</v>
      </c>
      <c r="AJ2057">
        <v>11.0385714285714</v>
      </c>
      <c r="AK2057">
        <v>9.3450000000000006</v>
      </c>
      <c r="AL2057">
        <v>10.35</v>
      </c>
      <c r="AM2057">
        <v>12.175000000000001</v>
      </c>
      <c r="AN2057">
        <v>11.4945454545455</v>
      </c>
      <c r="AO2057">
        <v>8.7349999999999994</v>
      </c>
      <c r="AP2057">
        <v>9.82</v>
      </c>
      <c r="AQ2057">
        <v>10.97</v>
      </c>
      <c r="AR2057">
        <v>10.1591447368421</v>
      </c>
      <c r="AS2057">
        <v>8.4749999999999996</v>
      </c>
      <c r="AT2057">
        <v>9.35</v>
      </c>
      <c r="AU2057">
        <v>10.41</v>
      </c>
      <c r="AV2057">
        <v>9.5316384180790994</v>
      </c>
      <c r="AW2057">
        <v>8.75</v>
      </c>
      <c r="AX2057">
        <v>10.1</v>
      </c>
      <c r="AY2057">
        <v>12.07</v>
      </c>
      <c r="AZ2057">
        <v>10.4793865030675</v>
      </c>
      <c r="BA2057">
        <v>8.8650000000000002</v>
      </c>
      <c r="BB2057">
        <v>9.89</v>
      </c>
      <c r="BC2057">
        <v>11.775</v>
      </c>
      <c r="BD2057">
        <v>10.5684</v>
      </c>
      <c r="BE2057">
        <v>9.32</v>
      </c>
      <c r="BF2057">
        <v>10.57</v>
      </c>
      <c r="BG2057">
        <v>12.565</v>
      </c>
      <c r="BH2057">
        <v>12.4672151898734</v>
      </c>
      <c r="BI2057">
        <v>8.7074999999999996</v>
      </c>
      <c r="BJ2057">
        <v>9.6150000000000002</v>
      </c>
      <c r="BK2057">
        <v>11.37</v>
      </c>
      <c r="BL2057">
        <v>10.1664285714286</v>
      </c>
    </row>
    <row r="2058" spans="1:64" x14ac:dyDescent="0.25">
      <c r="A2058" s="15" t="str">
        <f t="shared" si="64"/>
        <v>ALLL / Nonaccrual Loans--41547</v>
      </c>
      <c r="B2058" s="15" t="str">
        <f t="shared" si="65"/>
        <v>ALLL / Nonaccrual Loans</v>
      </c>
      <c r="C2058">
        <v>4</v>
      </c>
      <c r="D2058" s="22">
        <v>41547</v>
      </c>
      <c r="E2058">
        <v>79.278054887653795</v>
      </c>
      <c r="F2058">
        <v>142.144716852638</v>
      </c>
      <c r="G2058">
        <v>246.75980513392699</v>
      </c>
      <c r="H2058">
        <v>497.99209974412503</v>
      </c>
      <c r="I2058">
        <v>82.941176470588204</v>
      </c>
      <c r="J2058">
        <v>156.756756756757</v>
      </c>
      <c r="K2058">
        <v>399.06976744185999</v>
      </c>
      <c r="L2058">
        <v>860.64809112914702</v>
      </c>
      <c r="M2058">
        <v>72.294656341270297</v>
      </c>
      <c r="N2058">
        <v>134.20707732634301</v>
      </c>
      <c r="O2058">
        <v>315.66362728484501</v>
      </c>
      <c r="P2058">
        <v>465.09878556541099</v>
      </c>
      <c r="Q2058">
        <v>50.636550308008196</v>
      </c>
      <c r="R2058">
        <v>91.758241758241795</v>
      </c>
      <c r="S2058">
        <v>181.26022913257</v>
      </c>
      <c r="T2058">
        <v>172.73240266174901</v>
      </c>
      <c r="U2058">
        <v>90.565194125691207</v>
      </c>
      <c r="V2058">
        <v>157.72060297960601</v>
      </c>
      <c r="W2058">
        <v>359.01515151515201</v>
      </c>
      <c r="X2058">
        <v>896.49515467278604</v>
      </c>
      <c r="Y2058">
        <v>75.222313358633897</v>
      </c>
      <c r="Z2058">
        <v>146.73106172529401</v>
      </c>
      <c r="AA2058">
        <v>257.33237149704098</v>
      </c>
      <c r="AB2058">
        <v>2965.9212273421499</v>
      </c>
      <c r="AC2058">
        <v>108.849923188764</v>
      </c>
      <c r="AD2058">
        <v>253.348302848754</v>
      </c>
      <c r="AE2058">
        <v>689.02553340328802</v>
      </c>
      <c r="AF2058">
        <v>1096.5320318977599</v>
      </c>
      <c r="AG2058">
        <v>114.41860465116299</v>
      </c>
      <c r="AH2058">
        <v>495.16129032258101</v>
      </c>
      <c r="AI2058">
        <v>2056.52173913043</v>
      </c>
      <c r="AJ2058">
        <v>5229.3213431061104</v>
      </c>
      <c r="AK2058">
        <v>43.303361437603101</v>
      </c>
      <c r="AL2058">
        <v>94.642975242187504</v>
      </c>
      <c r="AM2058">
        <v>161.93418769596099</v>
      </c>
      <c r="AN2058">
        <v>425.62750694911603</v>
      </c>
      <c r="AO2058">
        <v>107.97032033456701</v>
      </c>
      <c r="AP2058">
        <v>237.33726357160401</v>
      </c>
      <c r="AQ2058">
        <v>713.81340579710104</v>
      </c>
      <c r="AR2058">
        <v>1877.7493496954301</v>
      </c>
      <c r="AS2058">
        <v>85.356783999744806</v>
      </c>
      <c r="AT2058">
        <v>182.131961935921</v>
      </c>
      <c r="AU2058">
        <v>496.37096774193498</v>
      </c>
      <c r="AV2058">
        <v>1361.75882760799</v>
      </c>
      <c r="AW2058">
        <v>62.033779028852898</v>
      </c>
      <c r="AX2058">
        <v>118.448275862069</v>
      </c>
      <c r="AY2058">
        <v>219.753086419753</v>
      </c>
      <c r="AZ2058">
        <v>231.888439420325</v>
      </c>
      <c r="BA2058">
        <v>82.260258610227297</v>
      </c>
      <c r="BB2058">
        <v>159.752112600608</v>
      </c>
      <c r="BC2058">
        <v>362.19206684654603</v>
      </c>
      <c r="BD2058">
        <v>1955.171708952</v>
      </c>
      <c r="BE2058">
        <v>72.253787878787904</v>
      </c>
      <c r="BF2058">
        <v>114.41860465116299</v>
      </c>
      <c r="BG2058">
        <v>229.20353982300901</v>
      </c>
      <c r="BH2058">
        <v>1929.80473993645</v>
      </c>
      <c r="BI2058">
        <v>84.978148185791198</v>
      </c>
      <c r="BJ2058">
        <v>129.37158469945399</v>
      </c>
      <c r="BK2058">
        <v>259.139784946237</v>
      </c>
      <c r="BL2058">
        <v>1111.5516547489999</v>
      </c>
    </row>
    <row r="2059" spans="1:64" x14ac:dyDescent="0.25">
      <c r="A2059" s="15" t="str">
        <f t="shared" si="64"/>
        <v>[NCL + OREO] / [Total Loans + OREO]--41547</v>
      </c>
      <c r="B2059" s="15" t="str">
        <f t="shared" si="65"/>
        <v>[NCL + OREO] / [Total Loans + OREO]</v>
      </c>
      <c r="C2059">
        <v>5</v>
      </c>
      <c r="D2059" s="22">
        <v>41547</v>
      </c>
      <c r="E2059">
        <v>0.96005383279129997</v>
      </c>
      <c r="F2059">
        <v>2.1865222403161799</v>
      </c>
      <c r="G2059">
        <v>3.4623260487165899</v>
      </c>
      <c r="H2059">
        <v>2.99917506045615</v>
      </c>
      <c r="I2059">
        <v>0.60088355518050196</v>
      </c>
      <c r="J2059">
        <v>1.7352486291418701</v>
      </c>
      <c r="K2059">
        <v>3.4791305703748301</v>
      </c>
      <c r="L2059">
        <v>2.5775946244375798</v>
      </c>
      <c r="M2059">
        <v>0.69242854404740795</v>
      </c>
      <c r="N2059">
        <v>1.78847542906108</v>
      </c>
      <c r="O2059">
        <v>3.7648696590267199</v>
      </c>
      <c r="P2059">
        <v>2.8117912800434599</v>
      </c>
      <c r="Q2059">
        <v>2.1247084042620301</v>
      </c>
      <c r="R2059">
        <v>4.3260808515759797</v>
      </c>
      <c r="S2059">
        <v>6.3256413044387401</v>
      </c>
      <c r="T2059">
        <v>4.51134046981291</v>
      </c>
      <c r="U2059">
        <v>0.89552528518849905</v>
      </c>
      <c r="V2059">
        <v>1.93302865585171</v>
      </c>
      <c r="W2059">
        <v>3.7015902279523201</v>
      </c>
      <c r="X2059">
        <v>2.8545809784037401</v>
      </c>
      <c r="Y2059">
        <v>1.1177458431214899</v>
      </c>
      <c r="Z2059">
        <v>2.44566135179931</v>
      </c>
      <c r="AA2059">
        <v>4.1895749385894696</v>
      </c>
      <c r="AB2059">
        <v>3.94978226552981</v>
      </c>
      <c r="AC2059">
        <v>9.3214754087847906E-2</v>
      </c>
      <c r="AD2059">
        <v>0.57249515348272395</v>
      </c>
      <c r="AE2059">
        <v>1.3568763662804499</v>
      </c>
      <c r="AF2059">
        <v>1.1560414586066401</v>
      </c>
      <c r="AG2059">
        <v>9.6034070432881799E-2</v>
      </c>
      <c r="AH2059">
        <v>0.53531440606357805</v>
      </c>
      <c r="AI2059">
        <v>1.3818265221900601</v>
      </c>
      <c r="AJ2059">
        <v>1.0210194640171799</v>
      </c>
      <c r="AK2059">
        <v>1.5450489182821401</v>
      </c>
      <c r="AL2059">
        <v>2.3288751837642101</v>
      </c>
      <c r="AM2059">
        <v>4.6046651301416803</v>
      </c>
      <c r="AN2059">
        <v>3.4300099638668602</v>
      </c>
      <c r="AO2059">
        <v>0.21479327207775001</v>
      </c>
      <c r="AP2059">
        <v>0.81201104342436303</v>
      </c>
      <c r="AQ2059">
        <v>1.93644249642551</v>
      </c>
      <c r="AR2059">
        <v>1.35334658438258</v>
      </c>
      <c r="AS2059">
        <v>0.44058109534781997</v>
      </c>
      <c r="AT2059">
        <v>1.5051709373559099</v>
      </c>
      <c r="AU2059">
        <v>3.9132530737136002</v>
      </c>
      <c r="AV2059">
        <v>2.8018587173995</v>
      </c>
      <c r="AW2059">
        <v>1.5034908264328599</v>
      </c>
      <c r="AX2059">
        <v>2.3007943748470199</v>
      </c>
      <c r="AY2059">
        <v>4.5999678730232496</v>
      </c>
      <c r="AZ2059">
        <v>3.4279028392825301</v>
      </c>
      <c r="BA2059">
        <v>0.68618118609733603</v>
      </c>
      <c r="BB2059">
        <v>2.3054755043227702</v>
      </c>
      <c r="BC2059">
        <v>4.3972452176822303</v>
      </c>
      <c r="BD2059">
        <v>3.13794450679609</v>
      </c>
      <c r="BE2059">
        <v>1.50121821228464</v>
      </c>
      <c r="BF2059">
        <v>2.6956067665069701</v>
      </c>
      <c r="BG2059">
        <v>4.7476496654084102</v>
      </c>
      <c r="BH2059">
        <v>3.5275576691054602</v>
      </c>
      <c r="BI2059">
        <v>1.8508496006611801</v>
      </c>
      <c r="BJ2059">
        <v>3.6710060352137299</v>
      </c>
      <c r="BK2059">
        <v>6.8500961889948</v>
      </c>
      <c r="BL2059">
        <v>4.5611719631490697</v>
      </c>
    </row>
    <row r="2060" spans="1:64" x14ac:dyDescent="0.25">
      <c r="A2060" s="15" t="str">
        <f t="shared" si="64"/>
        <v>[Noncurrent + Delinquent Loans] / [Capital + ALLL]--41547</v>
      </c>
      <c r="B2060" s="15" t="str">
        <f t="shared" si="65"/>
        <v>[Noncurrent + Delinquent Loans] / [Capital + ALLL]</v>
      </c>
      <c r="C2060">
        <v>6</v>
      </c>
      <c r="D2060" s="22">
        <v>41547</v>
      </c>
      <c r="E2060">
        <v>5.7070656781336897</v>
      </c>
      <c r="F2060">
        <v>11.328531956334601</v>
      </c>
      <c r="G2060">
        <v>18.0578937239897</v>
      </c>
      <c r="H2060">
        <v>14.0188438403763</v>
      </c>
      <c r="I2060">
        <v>3.8754049331868798</v>
      </c>
      <c r="J2060">
        <v>9.1400082336196906</v>
      </c>
      <c r="K2060">
        <v>16.049425922503701</v>
      </c>
      <c r="L2060">
        <v>11.668765306537599</v>
      </c>
      <c r="M2060">
        <v>4.7513318175644503</v>
      </c>
      <c r="N2060">
        <v>10.215449649934801</v>
      </c>
      <c r="O2060">
        <v>19.172552283098899</v>
      </c>
      <c r="P2060">
        <v>14.507381055232599</v>
      </c>
      <c r="Q2060">
        <v>13.9817629179331</v>
      </c>
      <c r="R2060">
        <v>19.387237817628801</v>
      </c>
      <c r="S2060">
        <v>26.079377849289401</v>
      </c>
      <c r="T2060">
        <v>21.5958487822551</v>
      </c>
      <c r="U2060">
        <v>3.9886986870533501</v>
      </c>
      <c r="V2060">
        <v>9.9424967538490101</v>
      </c>
      <c r="W2060">
        <v>16.4922886150508</v>
      </c>
      <c r="X2060">
        <v>11.9878274934833</v>
      </c>
      <c r="Y2060">
        <v>6.1527994849714398</v>
      </c>
      <c r="Z2060">
        <v>10.7065411779689</v>
      </c>
      <c r="AA2060">
        <v>17.511714115691799</v>
      </c>
      <c r="AB2060">
        <v>15.589537648811801</v>
      </c>
      <c r="AC2060">
        <v>2.4294211693074699</v>
      </c>
      <c r="AD2060">
        <v>5.0088464762988902</v>
      </c>
      <c r="AE2060">
        <v>9.5586622331754505</v>
      </c>
      <c r="AF2060">
        <v>7.9905345063244004</v>
      </c>
      <c r="AG2060">
        <v>0.82723069667779203</v>
      </c>
      <c r="AH2060">
        <v>4.2853479097356804</v>
      </c>
      <c r="AI2060">
        <v>8.14543358693283</v>
      </c>
      <c r="AJ2060">
        <v>5.5156760369938196</v>
      </c>
      <c r="AK2060">
        <v>8.9425143844072501</v>
      </c>
      <c r="AL2060">
        <v>14.220857257310699</v>
      </c>
      <c r="AM2060">
        <v>22.810524114872401</v>
      </c>
      <c r="AN2060">
        <v>17.302525971168699</v>
      </c>
      <c r="AO2060">
        <v>2.2316781349380501</v>
      </c>
      <c r="AP2060">
        <v>6.0817401814410603</v>
      </c>
      <c r="AQ2060">
        <v>13.298676748582199</v>
      </c>
      <c r="AR2060">
        <v>8.5502701894939204</v>
      </c>
      <c r="AS2060">
        <v>3.7358239365697301</v>
      </c>
      <c r="AT2060">
        <v>9.2797256097561007</v>
      </c>
      <c r="AU2060">
        <v>17.4625076062927</v>
      </c>
      <c r="AV2060">
        <v>13.143462258271899</v>
      </c>
      <c r="AW2060">
        <v>6.1448804957214502</v>
      </c>
      <c r="AX2060">
        <v>13.3294528521537</v>
      </c>
      <c r="AY2060">
        <v>21.382113821138201</v>
      </c>
      <c r="AZ2060">
        <v>15.8157774775999</v>
      </c>
      <c r="BA2060">
        <v>3.78912744125059</v>
      </c>
      <c r="BB2060">
        <v>9.0485074626865707</v>
      </c>
      <c r="BC2060">
        <v>21.249475774131501</v>
      </c>
      <c r="BD2060">
        <v>14.1059308574652</v>
      </c>
      <c r="BE2060">
        <v>5.6483448437516204</v>
      </c>
      <c r="BF2060">
        <v>10.754218337060401</v>
      </c>
      <c r="BG2060">
        <v>16.598200605559001</v>
      </c>
      <c r="BH2060">
        <v>12.175847000867799</v>
      </c>
      <c r="BI2060">
        <v>6.3537841227844103</v>
      </c>
      <c r="BJ2060">
        <v>11.443420789534599</v>
      </c>
      <c r="BK2060">
        <v>17.613230711182901</v>
      </c>
      <c r="BL2060">
        <v>13.2561250847365</v>
      </c>
    </row>
    <row r="2061" spans="1:64" x14ac:dyDescent="0.25">
      <c r="A2061" s="15" t="str">
        <f t="shared" si="64"/>
        <v xml:space="preserve">  Ag [NCL+DQ] / [Capital + ALLL]--41547</v>
      </c>
      <c r="B2061" s="15" t="str">
        <f t="shared" si="65"/>
        <v xml:space="preserve">  Ag [NCL+DQ] / [Capital + ALLL]</v>
      </c>
      <c r="C2061">
        <v>7</v>
      </c>
      <c r="D2061" s="22">
        <v>41547</v>
      </c>
      <c r="E2061">
        <v>0</v>
      </c>
      <c r="F2061">
        <v>0</v>
      </c>
      <c r="G2061">
        <v>1.88272024523756</v>
      </c>
      <c r="H2061">
        <v>1.64744677098252</v>
      </c>
      <c r="I2061">
        <v>0</v>
      </c>
      <c r="J2061">
        <v>0</v>
      </c>
      <c r="K2061">
        <v>0.66936087122202803</v>
      </c>
      <c r="L2061">
        <v>0.80482083285708605</v>
      </c>
      <c r="M2061">
        <v>0</v>
      </c>
      <c r="N2061">
        <v>0</v>
      </c>
      <c r="O2061">
        <v>0.37528315167604798</v>
      </c>
      <c r="P2061">
        <v>0.64287391023433005</v>
      </c>
      <c r="Q2061">
        <v>0</v>
      </c>
      <c r="R2061">
        <v>0</v>
      </c>
      <c r="S2061">
        <v>0</v>
      </c>
      <c r="T2061">
        <v>7.4207424819678902E-2</v>
      </c>
      <c r="U2061">
        <v>0</v>
      </c>
      <c r="V2061">
        <v>0</v>
      </c>
      <c r="W2061">
        <v>0.30240549828178698</v>
      </c>
      <c r="X2061">
        <v>0.62422243358519403</v>
      </c>
      <c r="Y2061">
        <v>0</v>
      </c>
      <c r="Z2061">
        <v>0</v>
      </c>
      <c r="AA2061">
        <v>1.6575845789308301</v>
      </c>
      <c r="AB2061">
        <v>2.4276108148483901</v>
      </c>
      <c r="AC2061">
        <v>0</v>
      </c>
      <c r="AD2061">
        <v>0</v>
      </c>
      <c r="AE2061">
        <v>1.1736276244058801</v>
      </c>
      <c r="AF2061">
        <v>1.0435786388232</v>
      </c>
      <c r="AG2061">
        <v>0</v>
      </c>
      <c r="AH2061">
        <v>0</v>
      </c>
      <c r="AI2061">
        <v>0.81659531725627799</v>
      </c>
      <c r="AJ2061">
        <v>0.95709145455254396</v>
      </c>
      <c r="AK2061">
        <v>0</v>
      </c>
      <c r="AL2061">
        <v>0</v>
      </c>
      <c r="AM2061">
        <v>1.5942904440264101</v>
      </c>
      <c r="AN2061">
        <v>1.07141496256531</v>
      </c>
      <c r="AO2061">
        <v>0</v>
      </c>
      <c r="AP2061">
        <v>0</v>
      </c>
      <c r="AQ2061">
        <v>1.70524877343015</v>
      </c>
      <c r="AR2061">
        <v>1.3692013402730501</v>
      </c>
      <c r="AS2061">
        <v>0</v>
      </c>
      <c r="AT2061">
        <v>0</v>
      </c>
      <c r="AU2061">
        <v>0.25962988119381297</v>
      </c>
      <c r="AV2061">
        <v>0.64992748414673596</v>
      </c>
      <c r="AW2061">
        <v>0</v>
      </c>
      <c r="AX2061">
        <v>0</v>
      </c>
      <c r="AY2061">
        <v>0.21208854821646</v>
      </c>
      <c r="AZ2061">
        <v>0.46115405991661801</v>
      </c>
      <c r="BA2061">
        <v>0</v>
      </c>
      <c r="BB2061">
        <v>0</v>
      </c>
      <c r="BC2061">
        <v>0</v>
      </c>
      <c r="BD2061">
        <v>0.29090014660251601</v>
      </c>
      <c r="BE2061">
        <v>0</v>
      </c>
      <c r="BF2061">
        <v>0</v>
      </c>
      <c r="BG2061">
        <v>0.25046565399794701</v>
      </c>
      <c r="BH2061">
        <v>0.456469448574571</v>
      </c>
      <c r="BI2061">
        <v>0</v>
      </c>
      <c r="BJ2061">
        <v>0</v>
      </c>
      <c r="BK2061">
        <v>0</v>
      </c>
      <c r="BL2061">
        <v>0.50902263094079303</v>
      </c>
    </row>
    <row r="2062" spans="1:64" x14ac:dyDescent="0.25">
      <c r="A2062" s="15" t="str">
        <f t="shared" si="64"/>
        <v xml:space="preserve">  CLD [NCL+DQ] / [Capital + ALLL]--41547</v>
      </c>
      <c r="B2062" s="15" t="str">
        <f t="shared" si="65"/>
        <v xml:space="preserve">  CLD [NCL+DQ] / [Capital + ALLL]</v>
      </c>
      <c r="C2062">
        <v>8</v>
      </c>
      <c r="D2062" s="22">
        <v>41547</v>
      </c>
      <c r="E2062">
        <v>0</v>
      </c>
      <c r="F2062">
        <v>0</v>
      </c>
      <c r="G2062">
        <v>1.5524024806760499</v>
      </c>
      <c r="H2062">
        <v>1.90503769136729</v>
      </c>
      <c r="I2062">
        <v>0</v>
      </c>
      <c r="J2062">
        <v>0</v>
      </c>
      <c r="K2062">
        <v>0.692776502781421</v>
      </c>
      <c r="L2062">
        <v>0.91725780025884895</v>
      </c>
      <c r="M2062">
        <v>0</v>
      </c>
      <c r="N2062">
        <v>0</v>
      </c>
      <c r="O2062">
        <v>1.3375596522989399</v>
      </c>
      <c r="P2062">
        <v>1.47153741209559</v>
      </c>
      <c r="Q2062">
        <v>0</v>
      </c>
      <c r="R2062">
        <v>0</v>
      </c>
      <c r="S2062">
        <v>0.41994750656168001</v>
      </c>
      <c r="T2062">
        <v>0.80852250187862695</v>
      </c>
      <c r="U2062">
        <v>0</v>
      </c>
      <c r="V2062">
        <v>0</v>
      </c>
      <c r="W2062">
        <v>0.71878379237961998</v>
      </c>
      <c r="X2062">
        <v>0.92342694740270204</v>
      </c>
      <c r="Y2062">
        <v>0</v>
      </c>
      <c r="Z2062">
        <v>0.51057407548029499</v>
      </c>
      <c r="AA2062">
        <v>3.4474285678093</v>
      </c>
      <c r="AB2062">
        <v>3.2790491366620702</v>
      </c>
      <c r="AC2062">
        <v>0</v>
      </c>
      <c r="AD2062">
        <v>0</v>
      </c>
      <c r="AE2062">
        <v>7.0291972522855795E-2</v>
      </c>
      <c r="AF2062">
        <v>0.84050410530775999</v>
      </c>
      <c r="AG2062">
        <v>0</v>
      </c>
      <c r="AH2062">
        <v>0</v>
      </c>
      <c r="AI2062">
        <v>0</v>
      </c>
      <c r="AJ2062">
        <v>0.25168482457682301</v>
      </c>
      <c r="AK2062">
        <v>0</v>
      </c>
      <c r="AL2062">
        <v>0</v>
      </c>
      <c r="AM2062">
        <v>0.48602448314001201</v>
      </c>
      <c r="AN2062">
        <v>0.68231311689405705</v>
      </c>
      <c r="AO2062">
        <v>0</v>
      </c>
      <c r="AP2062">
        <v>0</v>
      </c>
      <c r="AQ2062">
        <v>0</v>
      </c>
      <c r="AR2062">
        <v>0.431927791455675</v>
      </c>
      <c r="AS2062">
        <v>0</v>
      </c>
      <c r="AT2062">
        <v>0</v>
      </c>
      <c r="AU2062">
        <v>1.13960362597578</v>
      </c>
      <c r="AV2062">
        <v>1.58005612772476</v>
      </c>
      <c r="AW2062">
        <v>0</v>
      </c>
      <c r="AX2062">
        <v>0</v>
      </c>
      <c r="AY2062">
        <v>0.692114093959732</v>
      </c>
      <c r="AZ2062">
        <v>0.95738482166207794</v>
      </c>
      <c r="BA2062">
        <v>0</v>
      </c>
      <c r="BB2062">
        <v>0</v>
      </c>
      <c r="BC2062">
        <v>0.67338711150081498</v>
      </c>
      <c r="BD2062">
        <v>1.18498784940818</v>
      </c>
      <c r="BE2062">
        <v>0</v>
      </c>
      <c r="BF2062">
        <v>0.17358274791700701</v>
      </c>
      <c r="BG2062">
        <v>1.31527960476221</v>
      </c>
      <c r="BH2062">
        <v>1.2692176972165501</v>
      </c>
      <c r="BI2062">
        <v>0</v>
      </c>
      <c r="BJ2062">
        <v>0</v>
      </c>
      <c r="BK2062">
        <v>1.9816934411162801</v>
      </c>
      <c r="BL2062">
        <v>1.6539626804899501</v>
      </c>
    </row>
    <row r="2063" spans="1:64" x14ac:dyDescent="0.25">
      <c r="A2063" s="15" t="str">
        <f t="shared" si="64"/>
        <v xml:space="preserve">  CRE [NCL+DQ] / [Capital + ALLL]--41547</v>
      </c>
      <c r="B2063" s="15" t="str">
        <f t="shared" si="65"/>
        <v xml:space="preserve">  CRE [NCL+DQ] / [Capital + ALLL]</v>
      </c>
      <c r="C2063">
        <v>9</v>
      </c>
      <c r="D2063" s="22">
        <v>41547</v>
      </c>
      <c r="E2063">
        <v>0.33316495559484699</v>
      </c>
      <c r="F2063">
        <v>3.4199726402188801</v>
      </c>
      <c r="G2063">
        <v>7.0215716866925604</v>
      </c>
      <c r="H2063">
        <v>6.34120592195565</v>
      </c>
      <c r="I2063">
        <v>0</v>
      </c>
      <c r="J2063">
        <v>2.2287555005439299</v>
      </c>
      <c r="K2063">
        <v>6.3844163932328399</v>
      </c>
      <c r="L2063">
        <v>4.3706448406477296</v>
      </c>
      <c r="M2063">
        <v>0.234454283069884</v>
      </c>
      <c r="N2063">
        <v>2.7709381084388598</v>
      </c>
      <c r="O2063">
        <v>7.9519038979049697</v>
      </c>
      <c r="P2063">
        <v>6.0172736582442097</v>
      </c>
      <c r="Q2063">
        <v>3.4370241461822899</v>
      </c>
      <c r="R2063">
        <v>6.8330262937531403</v>
      </c>
      <c r="S2063">
        <v>13.9483309812505</v>
      </c>
      <c r="T2063">
        <v>11.035016609439801</v>
      </c>
      <c r="U2063">
        <v>0</v>
      </c>
      <c r="V2063">
        <v>2.4001745581496801</v>
      </c>
      <c r="W2063">
        <v>6.9413436168053604</v>
      </c>
      <c r="X2063">
        <v>4.5420829761945596</v>
      </c>
      <c r="Y2063">
        <v>0</v>
      </c>
      <c r="Z2063">
        <v>3.1711246072432702</v>
      </c>
      <c r="AA2063">
        <v>6.9695349751448497</v>
      </c>
      <c r="AB2063">
        <v>6.5726144159152602</v>
      </c>
      <c r="AC2063">
        <v>0</v>
      </c>
      <c r="AD2063">
        <v>0.493614404188707</v>
      </c>
      <c r="AE2063">
        <v>2.7749896275837398</v>
      </c>
      <c r="AF2063">
        <v>2.3303316445391098</v>
      </c>
      <c r="AG2063">
        <v>0</v>
      </c>
      <c r="AH2063">
        <v>0</v>
      </c>
      <c r="AI2063">
        <v>1.9120431925934001</v>
      </c>
      <c r="AJ2063">
        <v>1.4305868884161099</v>
      </c>
      <c r="AK2063">
        <v>2.38047256399078</v>
      </c>
      <c r="AL2063">
        <v>5.1881761389608396</v>
      </c>
      <c r="AM2063">
        <v>9.4495350719275901</v>
      </c>
      <c r="AN2063">
        <v>7.0401820549048102</v>
      </c>
      <c r="AO2063">
        <v>0</v>
      </c>
      <c r="AP2063">
        <v>0.68292866150617504</v>
      </c>
      <c r="AQ2063">
        <v>3.2463311378317199</v>
      </c>
      <c r="AR2063">
        <v>2.19792334753831</v>
      </c>
      <c r="AS2063">
        <v>8.3907317636436995E-2</v>
      </c>
      <c r="AT2063">
        <v>2.4413934318641202</v>
      </c>
      <c r="AU2063">
        <v>7.7521739188596399</v>
      </c>
      <c r="AV2063">
        <v>5.9927257665239004</v>
      </c>
      <c r="AW2063">
        <v>0.78605260505895402</v>
      </c>
      <c r="AX2063">
        <v>3.4370241461822899</v>
      </c>
      <c r="AY2063">
        <v>8.3485401459853996</v>
      </c>
      <c r="AZ2063">
        <v>5.5170443142488397</v>
      </c>
      <c r="BA2063">
        <v>0</v>
      </c>
      <c r="BB2063">
        <v>2.1302378978251202</v>
      </c>
      <c r="BC2063">
        <v>6.56609390762753</v>
      </c>
      <c r="BD2063">
        <v>4.6289849518672899</v>
      </c>
      <c r="BE2063">
        <v>0.879717664701128</v>
      </c>
      <c r="BF2063">
        <v>4.1387758673491701</v>
      </c>
      <c r="BG2063">
        <v>8.9355699956329193</v>
      </c>
      <c r="BH2063">
        <v>6.1506756464798098</v>
      </c>
      <c r="BI2063">
        <v>0.87208145406291304</v>
      </c>
      <c r="BJ2063">
        <v>4.3319287684646399</v>
      </c>
      <c r="BK2063">
        <v>8.8037964023247408</v>
      </c>
      <c r="BL2063">
        <v>6.2149743410030496</v>
      </c>
    </row>
    <row r="2064" spans="1:64" x14ac:dyDescent="0.25">
      <c r="A2064" s="15" t="str">
        <f t="shared" si="64"/>
        <v xml:space="preserve">  Res RE [NCL+DQ] / [Capital + ALLL]--41547</v>
      </c>
      <c r="B2064" s="15" t="str">
        <f t="shared" si="65"/>
        <v xml:space="preserve">  Res RE [NCL+DQ] / [Capital + ALLL]</v>
      </c>
      <c r="C2064">
        <v>10</v>
      </c>
      <c r="D2064" s="22">
        <v>41547</v>
      </c>
      <c r="E2064">
        <v>0.21379429210484799</v>
      </c>
      <c r="F2064">
        <v>1.52468876765981</v>
      </c>
      <c r="G2064">
        <v>3.8329747074907798</v>
      </c>
      <c r="H2064">
        <v>2.8180016899629199</v>
      </c>
      <c r="I2064">
        <v>3.6982435777011102E-2</v>
      </c>
      <c r="J2064">
        <v>1.2723258925093399</v>
      </c>
      <c r="K2064">
        <v>4.0997691838440202</v>
      </c>
      <c r="L2064">
        <v>2.7045411843292602</v>
      </c>
      <c r="M2064">
        <v>0.52255152984265196</v>
      </c>
      <c r="N2064">
        <v>2.36543591547776</v>
      </c>
      <c r="O2064">
        <v>5.7282250191677697</v>
      </c>
      <c r="P2064">
        <v>4.153827801417</v>
      </c>
      <c r="Q2064">
        <v>3.2611548556430399</v>
      </c>
      <c r="R2064">
        <v>6.0453327957144101</v>
      </c>
      <c r="S2064">
        <v>7.9543217168734</v>
      </c>
      <c r="T2064">
        <v>6.5621233631980997</v>
      </c>
      <c r="U2064">
        <v>0.25829425483361301</v>
      </c>
      <c r="V2064">
        <v>1.74588871367425</v>
      </c>
      <c r="W2064">
        <v>4.6625338339299702</v>
      </c>
      <c r="X2064">
        <v>3.0661501145822099</v>
      </c>
      <c r="Y2064">
        <v>0.28215301317363001</v>
      </c>
      <c r="Z2064">
        <v>1.9322161159944899</v>
      </c>
      <c r="AA2064">
        <v>3.9179125341213901</v>
      </c>
      <c r="AB2064">
        <v>2.994122555138</v>
      </c>
      <c r="AC2064">
        <v>0</v>
      </c>
      <c r="AD2064">
        <v>0.33726635095684199</v>
      </c>
      <c r="AE2064">
        <v>0.82023097969132197</v>
      </c>
      <c r="AF2064">
        <v>0.76868266991478595</v>
      </c>
      <c r="AG2064">
        <v>0</v>
      </c>
      <c r="AH2064">
        <v>0</v>
      </c>
      <c r="AI2064">
        <v>0.82554824736064103</v>
      </c>
      <c r="AJ2064">
        <v>0.72551177819502699</v>
      </c>
      <c r="AK2064">
        <v>1.7067796604141099</v>
      </c>
      <c r="AL2064">
        <v>3.8001918995144401</v>
      </c>
      <c r="AM2064">
        <v>6.5371802136247004</v>
      </c>
      <c r="AN2064">
        <v>5.4513183540663803</v>
      </c>
      <c r="AO2064">
        <v>0</v>
      </c>
      <c r="AP2064">
        <v>0.60067798315085497</v>
      </c>
      <c r="AQ2064">
        <v>2.3812265225392002</v>
      </c>
      <c r="AR2064">
        <v>1.57225615332966</v>
      </c>
      <c r="AS2064">
        <v>0</v>
      </c>
      <c r="AT2064">
        <v>1.1552422169482099</v>
      </c>
      <c r="AU2064">
        <v>3.4049197274828402</v>
      </c>
      <c r="AV2064">
        <v>2.5196160207642899</v>
      </c>
      <c r="AW2064">
        <v>1.4594237446235201</v>
      </c>
      <c r="AX2064">
        <v>4.3326601799155497</v>
      </c>
      <c r="AY2064">
        <v>7.9658984947382399</v>
      </c>
      <c r="AZ2064">
        <v>5.9004814253903204</v>
      </c>
      <c r="BA2064">
        <v>0</v>
      </c>
      <c r="BB2064">
        <v>0.78505954979110804</v>
      </c>
      <c r="BC2064">
        <v>2.9526084268199799</v>
      </c>
      <c r="BD2064">
        <v>2.5893043339211901</v>
      </c>
      <c r="BE2064">
        <v>0.51985276137226699</v>
      </c>
      <c r="BF2064">
        <v>1.5031517698399901</v>
      </c>
      <c r="BG2064">
        <v>3.6680416726649501</v>
      </c>
      <c r="BH2064">
        <v>2.3134342750574302</v>
      </c>
      <c r="BI2064">
        <v>0.15078518015515599</v>
      </c>
      <c r="BJ2064">
        <v>2.0761080650130301</v>
      </c>
      <c r="BK2064">
        <v>4.8232465211351396</v>
      </c>
      <c r="BL2064">
        <v>2.9324367720341602</v>
      </c>
    </row>
    <row r="2065" spans="1:64" x14ac:dyDescent="0.25">
      <c r="A2065" s="15" t="str">
        <f t="shared" si="64"/>
        <v xml:space="preserve">  C&amp;I [NCL+DQ] / [Capital + ALLL]--41547</v>
      </c>
      <c r="B2065" s="15" t="str">
        <f t="shared" si="65"/>
        <v xml:space="preserve">  C&amp;I [NCL+DQ] / [Capital + ALLL]</v>
      </c>
      <c r="C2065">
        <v>11</v>
      </c>
      <c r="D2065" s="22">
        <v>41547</v>
      </c>
      <c r="E2065">
        <v>0.42316541225778098</v>
      </c>
      <c r="F2065">
        <v>1.2329854117072601</v>
      </c>
      <c r="G2065">
        <v>2.92301226987707</v>
      </c>
      <c r="H2065">
        <v>2.16465770590503</v>
      </c>
      <c r="I2065">
        <v>5.7236951790587999E-2</v>
      </c>
      <c r="J2065">
        <v>0.92051550766469203</v>
      </c>
      <c r="K2065">
        <v>2.5862353901429702</v>
      </c>
      <c r="L2065">
        <v>2.1605775539513998</v>
      </c>
      <c r="M2065">
        <v>4.6282825043348998E-2</v>
      </c>
      <c r="N2065">
        <v>0.61442533212511796</v>
      </c>
      <c r="O2065">
        <v>2.1556030797086199</v>
      </c>
      <c r="P2065">
        <v>1.78808505138322</v>
      </c>
      <c r="Q2065">
        <v>1.2625445127873101</v>
      </c>
      <c r="R2065">
        <v>1.7521069640707201</v>
      </c>
      <c r="S2065">
        <v>3.03203661327231</v>
      </c>
      <c r="T2065">
        <v>3.1106205494629999</v>
      </c>
      <c r="U2065">
        <v>0</v>
      </c>
      <c r="V2065">
        <v>0.96977533538063698</v>
      </c>
      <c r="W2065">
        <v>2.6525690966425501</v>
      </c>
      <c r="X2065">
        <v>2.2335148876970301</v>
      </c>
      <c r="Y2065">
        <v>0.44494296647832998</v>
      </c>
      <c r="Z2065">
        <v>1.40747989574951</v>
      </c>
      <c r="AA2065">
        <v>3.4430141297340602</v>
      </c>
      <c r="AB2065">
        <v>2.7837207588657602</v>
      </c>
      <c r="AC2065">
        <v>0</v>
      </c>
      <c r="AD2065">
        <v>0.71515646322943704</v>
      </c>
      <c r="AE2065">
        <v>2.04514195788652</v>
      </c>
      <c r="AF2065">
        <v>2.5395026180636502</v>
      </c>
      <c r="AG2065">
        <v>0</v>
      </c>
      <c r="AH2065">
        <v>0.50026104694850504</v>
      </c>
      <c r="AI2065">
        <v>1.42297638873499</v>
      </c>
      <c r="AJ2065">
        <v>1.34246005643244</v>
      </c>
      <c r="AK2065">
        <v>0.297482070114018</v>
      </c>
      <c r="AL2065">
        <v>0.90184563758389302</v>
      </c>
      <c r="AM2065">
        <v>3.4302060493366802</v>
      </c>
      <c r="AN2065">
        <v>2.76125916249172</v>
      </c>
      <c r="AO2065">
        <v>0</v>
      </c>
      <c r="AP2065">
        <v>0.66885696923845595</v>
      </c>
      <c r="AQ2065">
        <v>2.4502320809931399</v>
      </c>
      <c r="AR2065">
        <v>1.8057824278529799</v>
      </c>
      <c r="AS2065">
        <v>4.1205783077324101E-2</v>
      </c>
      <c r="AT2065">
        <v>0.99449851883199303</v>
      </c>
      <c r="AU2065">
        <v>2.84080847821921</v>
      </c>
      <c r="AV2065">
        <v>2.6026550170718399</v>
      </c>
      <c r="AW2065">
        <v>6.0888979094783802E-2</v>
      </c>
      <c r="AX2065">
        <v>0.98544922626838105</v>
      </c>
      <c r="AY2065">
        <v>2.4932192781139202</v>
      </c>
      <c r="AZ2065">
        <v>2.4822756768557501</v>
      </c>
      <c r="BA2065">
        <v>0.47817677895285199</v>
      </c>
      <c r="BB2065">
        <v>1.9037818368921999</v>
      </c>
      <c r="BC2065">
        <v>6.1872085852333401</v>
      </c>
      <c r="BD2065">
        <v>5.3221289198428199</v>
      </c>
      <c r="BE2065">
        <v>0.16753715074533901</v>
      </c>
      <c r="BF2065">
        <v>0.923599822668834</v>
      </c>
      <c r="BG2065">
        <v>2.5778731137206599</v>
      </c>
      <c r="BH2065">
        <v>2.2516499430932502</v>
      </c>
      <c r="BI2065">
        <v>4.72049690030584E-2</v>
      </c>
      <c r="BJ2065">
        <v>0.96501464962443095</v>
      </c>
      <c r="BK2065">
        <v>3.0279129718503301</v>
      </c>
      <c r="BL2065">
        <v>2.2647583704239902</v>
      </c>
    </row>
    <row r="2066" spans="1:64" x14ac:dyDescent="0.25">
      <c r="A2066" s="15" t="str">
        <f t="shared" si="64"/>
        <v xml:space="preserve">  Ind [NCL+DQ] / [Capital + ALLL]--41547</v>
      </c>
      <c r="B2066" s="15" t="str">
        <f t="shared" si="65"/>
        <v xml:space="preserve">  Ind [NCL+DQ] / [Capital + ALLL]</v>
      </c>
      <c r="C2066">
        <v>12</v>
      </c>
      <c r="D2066" s="22">
        <v>41547</v>
      </c>
      <c r="E2066">
        <v>9.8949566479659495E-2</v>
      </c>
      <c r="F2066">
        <v>0.22059837308699801</v>
      </c>
      <c r="G2066">
        <v>0.49071922190668499</v>
      </c>
      <c r="H2066">
        <v>0.46668869562950399</v>
      </c>
      <c r="I2066">
        <v>3.7173128389143099E-2</v>
      </c>
      <c r="J2066">
        <v>0.20890476804285699</v>
      </c>
      <c r="K2066">
        <v>0.56664462969420804</v>
      </c>
      <c r="L2066">
        <v>0.460641249108664</v>
      </c>
      <c r="M2066">
        <v>1.5522357515127601E-2</v>
      </c>
      <c r="N2066">
        <v>0.185271921445641</v>
      </c>
      <c r="O2066">
        <v>0.69995208862478497</v>
      </c>
      <c r="P2066">
        <v>0.639241860631096</v>
      </c>
      <c r="Q2066">
        <v>0.244849712934819</v>
      </c>
      <c r="R2066">
        <v>0.42331167552667898</v>
      </c>
      <c r="S2066">
        <v>0.78322463881174498</v>
      </c>
      <c r="T2066">
        <v>0.57706666643968596</v>
      </c>
      <c r="U2066">
        <v>1.82715147085693E-2</v>
      </c>
      <c r="V2066">
        <v>0.17201834862385301</v>
      </c>
      <c r="W2066">
        <v>0.57096247960848301</v>
      </c>
      <c r="X2066">
        <v>0.46079326437204499</v>
      </c>
      <c r="Y2066">
        <v>9.2564538354837106E-2</v>
      </c>
      <c r="Z2066">
        <v>0.232474758983859</v>
      </c>
      <c r="AA2066">
        <v>0.56046229548817195</v>
      </c>
      <c r="AB2066">
        <v>0.54803903318626601</v>
      </c>
      <c r="AC2066">
        <v>6.0184799149338497E-2</v>
      </c>
      <c r="AD2066">
        <v>0.229900730049765</v>
      </c>
      <c r="AE2066">
        <v>0.55746746947137304</v>
      </c>
      <c r="AF2066">
        <v>0.48548269631374102</v>
      </c>
      <c r="AG2066">
        <v>5.5353300361452001E-2</v>
      </c>
      <c r="AH2066">
        <v>0.21592934990342499</v>
      </c>
      <c r="AI2066">
        <v>0.66682282814296301</v>
      </c>
      <c r="AJ2066">
        <v>0.62030713111737701</v>
      </c>
      <c r="AK2066">
        <v>4.90350874327194E-2</v>
      </c>
      <c r="AL2066">
        <v>0.156351791530945</v>
      </c>
      <c r="AM2066">
        <v>0.35370335376301598</v>
      </c>
      <c r="AN2066">
        <v>0.35584436914283901</v>
      </c>
      <c r="AO2066">
        <v>7.5729421536030905E-2</v>
      </c>
      <c r="AP2066">
        <v>0.27478044052207501</v>
      </c>
      <c r="AQ2066">
        <v>0.65857906851334902</v>
      </c>
      <c r="AR2066">
        <v>0.55075990389694196</v>
      </c>
      <c r="AS2066">
        <v>6.0179169325955701E-3</v>
      </c>
      <c r="AT2066">
        <v>0.102354145342886</v>
      </c>
      <c r="AU2066">
        <v>0.44525467572316801</v>
      </c>
      <c r="AV2066">
        <v>0.32487035831084499</v>
      </c>
      <c r="AW2066">
        <v>7.5858145268348207E-2</v>
      </c>
      <c r="AX2066">
        <v>0.275306228304672</v>
      </c>
      <c r="AY2066">
        <v>0.72042116929897504</v>
      </c>
      <c r="AZ2066">
        <v>0.49995446811990801</v>
      </c>
      <c r="BA2066">
        <v>1.0769938659974601E-2</v>
      </c>
      <c r="BB2066">
        <v>0.126582278481013</v>
      </c>
      <c r="BC2066">
        <v>0.62045291708280004</v>
      </c>
      <c r="BD2066">
        <v>0.67010234768618304</v>
      </c>
      <c r="BE2066">
        <v>2.5886785071593001E-2</v>
      </c>
      <c r="BF2066">
        <v>0.11642675698560501</v>
      </c>
      <c r="BG2066">
        <v>0.40252283015530999</v>
      </c>
      <c r="BH2066">
        <v>0.48554954530156302</v>
      </c>
      <c r="BI2066">
        <v>0</v>
      </c>
      <c r="BJ2066">
        <v>2.82696489177609E-2</v>
      </c>
      <c r="BK2066">
        <v>0.24116970787136</v>
      </c>
      <c r="BL2066">
        <v>0.22345290278190399</v>
      </c>
    </row>
    <row r="2067" spans="1:64" x14ac:dyDescent="0.25">
      <c r="A2067" s="15" t="str">
        <f t="shared" si="64"/>
        <v xml:space="preserve">  OREO / [Capital + ALLL]--41547</v>
      </c>
      <c r="B2067" s="15" t="str">
        <f t="shared" si="65"/>
        <v xml:space="preserve">  OREO / [Capital + ALLL]</v>
      </c>
      <c r="C2067">
        <v>13</v>
      </c>
      <c r="D2067" s="22">
        <v>41547</v>
      </c>
      <c r="E2067">
        <v>0</v>
      </c>
      <c r="F2067">
        <v>2.3368481048731802</v>
      </c>
      <c r="G2067">
        <v>6.4939733691958601</v>
      </c>
      <c r="H2067">
        <v>4.7474916516407104</v>
      </c>
      <c r="I2067">
        <v>0</v>
      </c>
      <c r="J2067">
        <v>2.2078128160744201</v>
      </c>
      <c r="K2067">
        <v>7.2497844714722</v>
      </c>
      <c r="L2067">
        <v>6.0887593330692402</v>
      </c>
      <c r="M2067">
        <v>0</v>
      </c>
      <c r="N2067">
        <v>1.71293570294341</v>
      </c>
      <c r="O2067">
        <v>6.5365506984491102</v>
      </c>
      <c r="P2067">
        <v>5.7452573170903802</v>
      </c>
      <c r="Q2067">
        <v>1.40160183066362</v>
      </c>
      <c r="R2067">
        <v>4.00390965895207</v>
      </c>
      <c r="S2067">
        <v>6.2118527269147501</v>
      </c>
      <c r="T2067">
        <v>4.3528070639491796</v>
      </c>
      <c r="U2067">
        <v>0.40583958063243297</v>
      </c>
      <c r="V2067">
        <v>3.4777651083238301</v>
      </c>
      <c r="W2067">
        <v>10.5353432067817</v>
      </c>
      <c r="X2067">
        <v>8.3020632189685095</v>
      </c>
      <c r="Y2067">
        <v>0</v>
      </c>
      <c r="Z2067">
        <v>3.38454495044222</v>
      </c>
      <c r="AA2067">
        <v>9.1359274851334291</v>
      </c>
      <c r="AB2067">
        <v>8.6925285096605407</v>
      </c>
      <c r="AC2067">
        <v>0</v>
      </c>
      <c r="AD2067">
        <v>0</v>
      </c>
      <c r="AE2067">
        <v>1.34510570703292</v>
      </c>
      <c r="AF2067">
        <v>1.7147014812153401</v>
      </c>
      <c r="AG2067">
        <v>0</v>
      </c>
      <c r="AH2067">
        <v>0.118114323480475</v>
      </c>
      <c r="AI2067">
        <v>2.10853326553001</v>
      </c>
      <c r="AJ2067">
        <v>2.028101606626</v>
      </c>
      <c r="AK2067">
        <v>0.85254831607512505</v>
      </c>
      <c r="AL2067">
        <v>2.73481439820022</v>
      </c>
      <c r="AM2067">
        <v>5.58598654334744</v>
      </c>
      <c r="AN2067">
        <v>5.7068783121539104</v>
      </c>
      <c r="AO2067">
        <v>0</v>
      </c>
      <c r="AP2067">
        <v>0.35101673071310402</v>
      </c>
      <c r="AQ2067">
        <v>3.16491113759073</v>
      </c>
      <c r="AR2067">
        <v>2.4302594641206299</v>
      </c>
      <c r="AS2067">
        <v>0</v>
      </c>
      <c r="AT2067">
        <v>2.01855239090672</v>
      </c>
      <c r="AU2067">
        <v>10.2427796161102</v>
      </c>
      <c r="AV2067">
        <v>9.9097000413583096</v>
      </c>
      <c r="AW2067">
        <v>1.08080410872389</v>
      </c>
      <c r="AX2067">
        <v>3.6544850498338901</v>
      </c>
      <c r="AY2067">
        <v>8.6216143738267608</v>
      </c>
      <c r="AZ2067">
        <v>8.4915602268823598</v>
      </c>
      <c r="BA2067">
        <v>0</v>
      </c>
      <c r="BB2067">
        <v>2.9348022394798599</v>
      </c>
      <c r="BC2067">
        <v>9.4895422646392298</v>
      </c>
      <c r="BD2067">
        <v>7.37572514923645</v>
      </c>
      <c r="BE2067">
        <v>0.67799388472058497</v>
      </c>
      <c r="BF2067">
        <v>4.5477585041676098</v>
      </c>
      <c r="BG2067">
        <v>11.073478868250501</v>
      </c>
      <c r="BH2067">
        <v>7.4768350826897603</v>
      </c>
      <c r="BI2067">
        <v>2.8843444504292801</v>
      </c>
      <c r="BJ2067">
        <v>7.7989678781646097</v>
      </c>
      <c r="BK2067">
        <v>20.613160498529599</v>
      </c>
      <c r="BL2067">
        <v>14.5198605348243</v>
      </c>
    </row>
    <row r="2068" spans="1:64" x14ac:dyDescent="0.25">
      <c r="A2068" s="15" t="str">
        <f t="shared" si="64"/>
        <v>ROAA--41547</v>
      </c>
      <c r="B2068" s="15" t="str">
        <f t="shared" si="65"/>
        <v>ROAA</v>
      </c>
      <c r="C2068">
        <v>14</v>
      </c>
      <c r="D2068" s="22">
        <v>41547</v>
      </c>
      <c r="E2068">
        <v>0.71499999999999997</v>
      </c>
      <c r="F2068">
        <v>0.97</v>
      </c>
      <c r="G2068">
        <v>1.42</v>
      </c>
      <c r="H2068">
        <v>1.04</v>
      </c>
      <c r="I2068">
        <v>0.63</v>
      </c>
      <c r="J2068">
        <v>0.995</v>
      </c>
      <c r="K2068">
        <v>1.4225000000000001</v>
      </c>
      <c r="L2068">
        <v>1.0456329113924001</v>
      </c>
      <c r="M2068">
        <v>0.52</v>
      </c>
      <c r="N2068">
        <v>0.86</v>
      </c>
      <c r="O2068">
        <v>1.25</v>
      </c>
      <c r="P2068">
        <v>0.88115331729116497</v>
      </c>
      <c r="Q2068">
        <v>0.56000000000000005</v>
      </c>
      <c r="R2068">
        <v>0.78</v>
      </c>
      <c r="S2068">
        <v>0.98</v>
      </c>
      <c r="T2068">
        <v>0.70142857142857096</v>
      </c>
      <c r="U2068">
        <v>0.54</v>
      </c>
      <c r="V2068">
        <v>0.98</v>
      </c>
      <c r="W2068">
        <v>1.38</v>
      </c>
      <c r="X2068">
        <v>0.99705539358600603</v>
      </c>
      <c r="Y2068">
        <v>0.61499999999999999</v>
      </c>
      <c r="Z2068">
        <v>0.91</v>
      </c>
      <c r="AA2068">
        <v>1.2975000000000001</v>
      </c>
      <c r="AB2068">
        <v>0.91774193548387095</v>
      </c>
      <c r="AC2068">
        <v>0.78</v>
      </c>
      <c r="AD2068">
        <v>1.2150000000000001</v>
      </c>
      <c r="AE2068">
        <v>1.74</v>
      </c>
      <c r="AF2068">
        <v>1.27162790697674</v>
      </c>
      <c r="AG2068">
        <v>0.82750000000000001</v>
      </c>
      <c r="AH2068">
        <v>1.0649999999999999</v>
      </c>
      <c r="AI2068">
        <v>1.5049999999999999</v>
      </c>
      <c r="AJ2068">
        <v>1.1924285714285701</v>
      </c>
      <c r="AK2068">
        <v>0.65500000000000003</v>
      </c>
      <c r="AL2068">
        <v>0.95</v>
      </c>
      <c r="AM2068">
        <v>1.4750000000000001</v>
      </c>
      <c r="AN2068">
        <v>1.0536363636363599</v>
      </c>
      <c r="AO2068">
        <v>0.6925</v>
      </c>
      <c r="AP2068">
        <v>1.085</v>
      </c>
      <c r="AQ2068">
        <v>1.4675</v>
      </c>
      <c r="AR2068">
        <v>1.11299342105263</v>
      </c>
      <c r="AS2068">
        <v>0.65</v>
      </c>
      <c r="AT2068">
        <v>1.1299999999999999</v>
      </c>
      <c r="AU2068">
        <v>1.605</v>
      </c>
      <c r="AV2068">
        <v>1.13666666666667</v>
      </c>
      <c r="AW2068">
        <v>0.51</v>
      </c>
      <c r="AX2068">
        <v>0.81</v>
      </c>
      <c r="AY2068">
        <v>1.25</v>
      </c>
      <c r="AZ2068">
        <v>0.84055214723926397</v>
      </c>
      <c r="BA2068">
        <v>0.48</v>
      </c>
      <c r="BB2068">
        <v>1.01</v>
      </c>
      <c r="BC2068">
        <v>1.5349999999999999</v>
      </c>
      <c r="BD2068">
        <v>1.004</v>
      </c>
      <c r="BE2068">
        <v>0.72</v>
      </c>
      <c r="BF2068">
        <v>0.97</v>
      </c>
      <c r="BG2068">
        <v>1.38</v>
      </c>
      <c r="BH2068">
        <v>1.0692405063291099</v>
      </c>
      <c r="BI2068">
        <v>0.40749999999999997</v>
      </c>
      <c r="BJ2068">
        <v>0.84</v>
      </c>
      <c r="BK2068">
        <v>1.3474999999999999</v>
      </c>
      <c r="BL2068">
        <v>0.91112244897959205</v>
      </c>
    </row>
    <row r="2069" spans="1:64" x14ac:dyDescent="0.25">
      <c r="A2069" s="15" t="str">
        <f t="shared" si="64"/>
        <v>NIM--41547</v>
      </c>
      <c r="B2069" s="15" t="str">
        <f t="shared" si="65"/>
        <v>NIM</v>
      </c>
      <c r="C2069">
        <v>15</v>
      </c>
      <c r="D2069" s="22">
        <v>41547</v>
      </c>
      <c r="E2069">
        <v>3.395</v>
      </c>
      <c r="F2069">
        <v>3.7</v>
      </c>
      <c r="G2069">
        <v>4.0650000000000004</v>
      </c>
      <c r="H2069">
        <v>3.7489552238805999</v>
      </c>
      <c r="I2069">
        <v>3.3875000000000002</v>
      </c>
      <c r="J2069">
        <v>3.85</v>
      </c>
      <c r="K2069">
        <v>4.2699999999999996</v>
      </c>
      <c r="L2069">
        <v>3.8329272151898701</v>
      </c>
      <c r="M2069">
        <v>3.3</v>
      </c>
      <c r="N2069">
        <v>3.73</v>
      </c>
      <c r="O2069">
        <v>4.16</v>
      </c>
      <c r="P2069">
        <v>3.73465280165005</v>
      </c>
      <c r="Q2069">
        <v>3.62</v>
      </c>
      <c r="R2069">
        <v>3.91</v>
      </c>
      <c r="S2069">
        <v>4.28</v>
      </c>
      <c r="T2069">
        <v>3.9323809523809499</v>
      </c>
      <c r="U2069">
        <v>3.38</v>
      </c>
      <c r="V2069">
        <v>3.81</v>
      </c>
      <c r="W2069">
        <v>4.26</v>
      </c>
      <c r="X2069">
        <v>3.79903790087464</v>
      </c>
      <c r="Y2069">
        <v>3.61</v>
      </c>
      <c r="Z2069">
        <v>4</v>
      </c>
      <c r="AA2069">
        <v>4.3274999999999997</v>
      </c>
      <c r="AB2069">
        <v>4.0098387096774202</v>
      </c>
      <c r="AC2069">
        <v>3.335</v>
      </c>
      <c r="AD2069">
        <v>3.8849999999999998</v>
      </c>
      <c r="AE2069">
        <v>4.1950000000000003</v>
      </c>
      <c r="AF2069">
        <v>3.7505813953488398</v>
      </c>
      <c r="AG2069">
        <v>3.19</v>
      </c>
      <c r="AH2069">
        <v>3.7850000000000001</v>
      </c>
      <c r="AI2069">
        <v>4.3375000000000004</v>
      </c>
      <c r="AJ2069">
        <v>4.0655714285714302</v>
      </c>
      <c r="AK2069">
        <v>3.5150000000000001</v>
      </c>
      <c r="AL2069">
        <v>3.96</v>
      </c>
      <c r="AM2069">
        <v>4.2699999999999996</v>
      </c>
      <c r="AN2069">
        <v>3.9007272727272699</v>
      </c>
      <c r="AO2069">
        <v>3.31</v>
      </c>
      <c r="AP2069">
        <v>3.7149999999999999</v>
      </c>
      <c r="AQ2069">
        <v>4.22</v>
      </c>
      <c r="AR2069">
        <v>3.73233552631579</v>
      </c>
      <c r="AS2069">
        <v>3.645</v>
      </c>
      <c r="AT2069">
        <v>4.07</v>
      </c>
      <c r="AU2069">
        <v>4.4000000000000004</v>
      </c>
      <c r="AV2069">
        <v>3.99802259887006</v>
      </c>
      <c r="AW2069">
        <v>3.42</v>
      </c>
      <c r="AX2069">
        <v>3.84</v>
      </c>
      <c r="AY2069">
        <v>4.3099999999999996</v>
      </c>
      <c r="AZ2069">
        <v>3.8331288343558301</v>
      </c>
      <c r="BA2069">
        <v>3.41</v>
      </c>
      <c r="BB2069">
        <v>3.9</v>
      </c>
      <c r="BC2069">
        <v>4.32</v>
      </c>
      <c r="BD2069">
        <v>3.9272</v>
      </c>
      <c r="BE2069">
        <v>3.43</v>
      </c>
      <c r="BF2069">
        <v>3.88</v>
      </c>
      <c r="BG2069">
        <v>4.2</v>
      </c>
      <c r="BH2069">
        <v>4.0030379746835401</v>
      </c>
      <c r="BI2069">
        <v>3.3475000000000001</v>
      </c>
      <c r="BJ2069">
        <v>3.82</v>
      </c>
      <c r="BK2069">
        <v>4.3224999999999998</v>
      </c>
      <c r="BL2069">
        <v>3.85530612244898</v>
      </c>
    </row>
    <row r="2070" spans="1:64" x14ac:dyDescent="0.25">
      <c r="A2070" s="15" t="str">
        <f t="shared" si="64"/>
        <v>Provisions / Avg Assets--41547</v>
      </c>
      <c r="B2070" s="15" t="str">
        <f t="shared" si="65"/>
        <v>Provisions / Avg Assets</v>
      </c>
      <c r="C2070">
        <v>16</v>
      </c>
      <c r="D2070" s="22">
        <v>41547</v>
      </c>
      <c r="E2070">
        <v>0</v>
      </c>
      <c r="F2070">
        <v>0</v>
      </c>
      <c r="G2070">
        <v>0.14000000000000001</v>
      </c>
      <c r="H2070">
        <v>4.2388059701492502E-2</v>
      </c>
      <c r="I2070">
        <v>0</v>
      </c>
      <c r="J2070">
        <v>0.04</v>
      </c>
      <c r="K2070">
        <v>0.14000000000000001</v>
      </c>
      <c r="L2070">
        <v>9.16139240506329E-2</v>
      </c>
      <c r="M2070">
        <v>0</v>
      </c>
      <c r="N2070">
        <v>0.08</v>
      </c>
      <c r="O2070">
        <v>0.21</v>
      </c>
      <c r="P2070">
        <v>0.147569611550361</v>
      </c>
      <c r="Q2070">
        <v>0.08</v>
      </c>
      <c r="R2070">
        <v>0.14000000000000001</v>
      </c>
      <c r="S2070">
        <v>0.26</v>
      </c>
      <c r="T2070">
        <v>0.24619047619047599</v>
      </c>
      <c r="U2070">
        <v>0</v>
      </c>
      <c r="V2070">
        <v>0.04</v>
      </c>
      <c r="W2070">
        <v>0.14000000000000001</v>
      </c>
      <c r="X2070">
        <v>9.4402332361516003E-2</v>
      </c>
      <c r="Y2070">
        <v>0</v>
      </c>
      <c r="Z2070">
        <v>0</v>
      </c>
      <c r="AA2070">
        <v>0.13500000000000001</v>
      </c>
      <c r="AB2070">
        <v>4.6451612903225803E-2</v>
      </c>
      <c r="AC2070">
        <v>0</v>
      </c>
      <c r="AD2070">
        <v>0.02</v>
      </c>
      <c r="AE2070">
        <v>0.1</v>
      </c>
      <c r="AF2070">
        <v>6.8837209302325605E-2</v>
      </c>
      <c r="AG2070">
        <v>0</v>
      </c>
      <c r="AH2070">
        <v>0</v>
      </c>
      <c r="AI2070">
        <v>0.125</v>
      </c>
      <c r="AJ2070">
        <v>0.129714285714286</v>
      </c>
      <c r="AK2070">
        <v>1.4999999999999999E-2</v>
      </c>
      <c r="AL2070">
        <v>0.08</v>
      </c>
      <c r="AM2070">
        <v>0.18</v>
      </c>
      <c r="AN2070">
        <v>0.115272727272727</v>
      </c>
      <c r="AO2070">
        <v>0</v>
      </c>
      <c r="AP2070">
        <v>0.01</v>
      </c>
      <c r="AQ2070">
        <v>0.09</v>
      </c>
      <c r="AR2070">
        <v>5.7894736842105297E-2</v>
      </c>
      <c r="AS2070">
        <v>0</v>
      </c>
      <c r="AT2070">
        <v>0.06</v>
      </c>
      <c r="AU2070">
        <v>0.19</v>
      </c>
      <c r="AV2070">
        <v>0.117401129943503</v>
      </c>
      <c r="AW2070">
        <v>0</v>
      </c>
      <c r="AX2070">
        <v>0.06</v>
      </c>
      <c r="AY2070">
        <v>0.17</v>
      </c>
      <c r="AZ2070">
        <v>0.114601226993865</v>
      </c>
      <c r="BA2070">
        <v>0</v>
      </c>
      <c r="BB2070">
        <v>0.08</v>
      </c>
      <c r="BC2070">
        <v>0.25</v>
      </c>
      <c r="BD2070">
        <v>0.1484</v>
      </c>
      <c r="BE2070">
        <v>0</v>
      </c>
      <c r="BF2070">
        <v>0.06</v>
      </c>
      <c r="BG2070">
        <v>0.15</v>
      </c>
      <c r="BH2070">
        <v>0.13835443037974701</v>
      </c>
      <c r="BI2070">
        <v>0</v>
      </c>
      <c r="BJ2070">
        <v>5.5E-2</v>
      </c>
      <c r="BK2070">
        <v>0.24249999999999999</v>
      </c>
      <c r="BL2070">
        <v>0.120204081632653</v>
      </c>
    </row>
    <row r="2071" spans="1:64" x14ac:dyDescent="0.25">
      <c r="A2071" s="15" t="str">
        <f t="shared" si="64"/>
        <v>Negative Earners (last 4 qtrs)--41547</v>
      </c>
      <c r="B2071" s="15" t="str">
        <f t="shared" si="65"/>
        <v>Negative Earners (last 4 qtrs)</v>
      </c>
      <c r="C2071">
        <v>17</v>
      </c>
      <c r="D2071" s="22">
        <v>41547</v>
      </c>
      <c r="F2071">
        <v>4.4776119402985097</v>
      </c>
      <c r="H2071">
        <v>3</v>
      </c>
      <c r="J2071">
        <v>5.5900621118012399</v>
      </c>
      <c r="L2071">
        <v>36</v>
      </c>
      <c r="N2071">
        <v>8.8611859838274896</v>
      </c>
      <c r="P2071">
        <v>526</v>
      </c>
      <c r="R2071">
        <v>4.7619047619047601</v>
      </c>
      <c r="T2071">
        <v>1</v>
      </c>
      <c r="V2071">
        <v>6.8767908309455601</v>
      </c>
      <c r="X2071">
        <v>24</v>
      </c>
      <c r="Z2071">
        <v>9.67741935483871</v>
      </c>
      <c r="AB2071">
        <v>6</v>
      </c>
      <c r="AD2071">
        <v>1.16279069767442</v>
      </c>
      <c r="AF2071">
        <v>1</v>
      </c>
      <c r="AH2071">
        <v>1.4285714285714299</v>
      </c>
      <c r="AI2071"/>
      <c r="AJ2071">
        <v>1</v>
      </c>
      <c r="AK2071"/>
      <c r="AL2071">
        <v>5.4545454545454497</v>
      </c>
      <c r="AN2071">
        <v>3</v>
      </c>
      <c r="AP2071">
        <v>4.1935483870967696</v>
      </c>
      <c r="AR2071">
        <v>13</v>
      </c>
      <c r="AT2071">
        <v>6.1452513966480398</v>
      </c>
      <c r="AV2071">
        <v>11</v>
      </c>
      <c r="AX2071">
        <v>7.8787878787878798</v>
      </c>
      <c r="AZ2071">
        <v>13</v>
      </c>
      <c r="BB2071">
        <v>6.6666666666666696</v>
      </c>
      <c r="BD2071">
        <v>5</v>
      </c>
      <c r="BF2071">
        <v>6.3291139240506302</v>
      </c>
      <c r="BH2071">
        <v>5</v>
      </c>
      <c r="BJ2071">
        <v>12</v>
      </c>
      <c r="BL2071">
        <v>12</v>
      </c>
    </row>
    <row r="2072" spans="1:64" x14ac:dyDescent="0.25">
      <c r="A2072" s="15" t="str">
        <f t="shared" si="64"/>
        <v>Noncore Funding / Liab--41547</v>
      </c>
      <c r="B2072" s="15" t="str">
        <f t="shared" si="65"/>
        <v>Noncore Funding / Liab</v>
      </c>
      <c r="C2072">
        <v>18</v>
      </c>
      <c r="D2072" s="22">
        <v>41547</v>
      </c>
      <c r="E2072">
        <v>10.8126608035752</v>
      </c>
      <c r="F2072">
        <v>15.0196364065868</v>
      </c>
      <c r="G2072">
        <v>19.745411359901201</v>
      </c>
      <c r="H2072">
        <v>16.074320399954701</v>
      </c>
      <c r="I2072">
        <v>9.9356528250723102</v>
      </c>
      <c r="J2072">
        <v>14.831124751895</v>
      </c>
      <c r="K2072">
        <v>21.0890151908871</v>
      </c>
      <c r="L2072">
        <v>17.070604065859801</v>
      </c>
      <c r="M2072">
        <v>13.2102485492974</v>
      </c>
      <c r="N2072">
        <v>19.897517563572499</v>
      </c>
      <c r="O2072">
        <v>29.2291328021015</v>
      </c>
      <c r="P2072">
        <v>22.6248884914984</v>
      </c>
      <c r="Q2072">
        <v>14.7094884417728</v>
      </c>
      <c r="R2072">
        <v>19.481204660364899</v>
      </c>
      <c r="S2072">
        <v>25.9909879222587</v>
      </c>
      <c r="T2072">
        <v>19.840718261110101</v>
      </c>
      <c r="U2072">
        <v>9.1156069364161905</v>
      </c>
      <c r="V2072">
        <v>13.4892260121751</v>
      </c>
      <c r="W2072">
        <v>19.862335934192199</v>
      </c>
      <c r="X2072">
        <v>16.1115712945852</v>
      </c>
      <c r="Y2072">
        <v>11.173159852305</v>
      </c>
      <c r="Z2072">
        <v>15.8488697567439</v>
      </c>
      <c r="AA2072">
        <v>22.819712588964201</v>
      </c>
      <c r="AB2072">
        <v>18.349509064730199</v>
      </c>
      <c r="AC2072">
        <v>9.9026929141775408</v>
      </c>
      <c r="AD2072">
        <v>13.7446635243467</v>
      </c>
      <c r="AE2072">
        <v>19.539944696543301</v>
      </c>
      <c r="AF2072">
        <v>15.643764481045199</v>
      </c>
      <c r="AG2072">
        <v>13.9934980725396</v>
      </c>
      <c r="AH2072">
        <v>18.508029983153701</v>
      </c>
      <c r="AI2072">
        <v>24.2376882061202</v>
      </c>
      <c r="AJ2072">
        <v>21.536428751864999</v>
      </c>
      <c r="AK2072">
        <v>11.114300640446499</v>
      </c>
      <c r="AL2072">
        <v>16.905867155004799</v>
      </c>
      <c r="AM2072">
        <v>25.365053358931</v>
      </c>
      <c r="AN2072">
        <v>19.558509595112099</v>
      </c>
      <c r="AO2072">
        <v>9.7949164981653993</v>
      </c>
      <c r="AP2072">
        <v>14.4824637524948</v>
      </c>
      <c r="AQ2072">
        <v>20.586023828981901</v>
      </c>
      <c r="AR2072">
        <v>16.237009032761101</v>
      </c>
      <c r="AS2072">
        <v>10.151737212128999</v>
      </c>
      <c r="AT2072">
        <v>16.056132484507501</v>
      </c>
      <c r="AU2072">
        <v>24.994981622997201</v>
      </c>
      <c r="AV2072">
        <v>19.0941309711068</v>
      </c>
      <c r="AW2072">
        <v>9.6591707659873496</v>
      </c>
      <c r="AX2072">
        <v>14.0804662615492</v>
      </c>
      <c r="AY2072">
        <v>20.724074548035102</v>
      </c>
      <c r="AZ2072">
        <v>16.620807787946301</v>
      </c>
      <c r="BA2072">
        <v>10.389681693978201</v>
      </c>
      <c r="BB2072">
        <v>16.651241867703199</v>
      </c>
      <c r="BC2072">
        <v>21.775454292230702</v>
      </c>
      <c r="BD2072">
        <v>18.9079019323922</v>
      </c>
      <c r="BE2072">
        <v>8.9653909480558696</v>
      </c>
      <c r="BF2072">
        <v>14.652037167942099</v>
      </c>
      <c r="BG2072">
        <v>19.037768544012</v>
      </c>
      <c r="BH2072">
        <v>18.208770995906701</v>
      </c>
      <c r="BI2072">
        <v>9.3321686499246006</v>
      </c>
      <c r="BJ2072">
        <v>13.3984724059756</v>
      </c>
      <c r="BK2072">
        <v>19.757205271575401</v>
      </c>
      <c r="BL2072">
        <v>16.2852232505535</v>
      </c>
    </row>
    <row r="2073" spans="1:64" x14ac:dyDescent="0.25">
      <c r="A2073" s="15" t="str">
        <f t="shared" si="64"/>
        <v>Brokered Dep / Liab--41547</v>
      </c>
      <c r="B2073" s="15" t="str">
        <f t="shared" si="65"/>
        <v>Brokered Dep / Liab</v>
      </c>
      <c r="C2073">
        <v>19</v>
      </c>
      <c r="D2073" s="22">
        <v>41547</v>
      </c>
      <c r="E2073">
        <v>0</v>
      </c>
      <c r="F2073">
        <v>0</v>
      </c>
      <c r="G2073">
        <v>1.29653352377861</v>
      </c>
      <c r="H2073">
        <v>1.58043651359111</v>
      </c>
      <c r="I2073">
        <v>0</v>
      </c>
      <c r="J2073">
        <v>0</v>
      </c>
      <c r="K2073">
        <v>1.55785951680943</v>
      </c>
      <c r="L2073">
        <v>1.8189484411547601</v>
      </c>
      <c r="M2073">
        <v>0</v>
      </c>
      <c r="N2073">
        <v>0</v>
      </c>
      <c r="O2073">
        <v>1.92441898832473</v>
      </c>
      <c r="P2073">
        <v>2.0413361012254598</v>
      </c>
      <c r="Q2073">
        <v>0</v>
      </c>
      <c r="R2073">
        <v>0</v>
      </c>
      <c r="S2073">
        <v>1.5103948235576099</v>
      </c>
      <c r="T2073">
        <v>2.0592610269559302</v>
      </c>
      <c r="U2073">
        <v>0</v>
      </c>
      <c r="V2073">
        <v>0</v>
      </c>
      <c r="W2073">
        <v>1.3300346363186499</v>
      </c>
      <c r="X2073">
        <v>1.67396373734003</v>
      </c>
      <c r="Y2073">
        <v>0</v>
      </c>
      <c r="Z2073">
        <v>0</v>
      </c>
      <c r="AA2073">
        <v>0.55698771917132095</v>
      </c>
      <c r="AB2073">
        <v>1.4758430447640201</v>
      </c>
      <c r="AC2073">
        <v>0</v>
      </c>
      <c r="AD2073">
        <v>0</v>
      </c>
      <c r="AE2073">
        <v>1.02638323333121</v>
      </c>
      <c r="AF2073">
        <v>1.4852052113101699</v>
      </c>
      <c r="AG2073">
        <v>0</v>
      </c>
      <c r="AH2073">
        <v>0</v>
      </c>
      <c r="AI2073">
        <v>2.0653059397062599</v>
      </c>
      <c r="AJ2073">
        <v>2.8912399980386798</v>
      </c>
      <c r="AK2073">
        <v>0</v>
      </c>
      <c r="AL2073">
        <v>1.0859431826331001</v>
      </c>
      <c r="AM2073">
        <v>6.1608434061139503</v>
      </c>
      <c r="AN2073">
        <v>3.77925118975365</v>
      </c>
      <c r="AO2073">
        <v>0</v>
      </c>
      <c r="AP2073">
        <v>0</v>
      </c>
      <c r="AQ2073">
        <v>1.13519991292268</v>
      </c>
      <c r="AR2073">
        <v>1.48578743145796</v>
      </c>
      <c r="AS2073">
        <v>0</v>
      </c>
      <c r="AT2073">
        <v>0</v>
      </c>
      <c r="AU2073">
        <v>2.8384093525185299</v>
      </c>
      <c r="AV2073">
        <v>2.5284300043294001</v>
      </c>
      <c r="AW2073">
        <v>0</v>
      </c>
      <c r="AX2073">
        <v>0</v>
      </c>
      <c r="AY2073">
        <v>1.3718309180941</v>
      </c>
      <c r="AZ2073">
        <v>1.53968293241905</v>
      </c>
      <c r="BA2073">
        <v>0</v>
      </c>
      <c r="BB2073">
        <v>0</v>
      </c>
      <c r="BC2073">
        <v>3.41988642121416</v>
      </c>
      <c r="BD2073">
        <v>2.4994746304078799</v>
      </c>
      <c r="BE2073">
        <v>0</v>
      </c>
      <c r="BF2073">
        <v>0</v>
      </c>
      <c r="BG2073">
        <v>1.4447385728097499</v>
      </c>
      <c r="BH2073">
        <v>2.97131984708995</v>
      </c>
      <c r="BI2073">
        <v>0</v>
      </c>
      <c r="BJ2073">
        <v>0</v>
      </c>
      <c r="BK2073">
        <v>1.3732728948178801</v>
      </c>
      <c r="BL2073">
        <v>2.1233630853164902</v>
      </c>
    </row>
    <row r="2074" spans="1:64" x14ac:dyDescent="0.25">
      <c r="A2074" s="15" t="str">
        <f t="shared" si="64"/>
        <v>Liquid Assets / Assets--41547</v>
      </c>
      <c r="B2074" s="15" t="str">
        <f t="shared" si="65"/>
        <v>Liquid Assets / Assets</v>
      </c>
      <c r="C2074">
        <v>20</v>
      </c>
      <c r="D2074" s="22">
        <v>41547</v>
      </c>
      <c r="E2074">
        <v>17.7464472232076</v>
      </c>
      <c r="F2074">
        <v>26.4963201764619</v>
      </c>
      <c r="G2074">
        <v>36.033591285079297</v>
      </c>
      <c r="H2074">
        <v>27.6336287133546</v>
      </c>
      <c r="I2074">
        <v>13.996325097675101</v>
      </c>
      <c r="J2074">
        <v>22.895048137845102</v>
      </c>
      <c r="K2074">
        <v>35.5833452723138</v>
      </c>
      <c r="L2074">
        <v>25.358154939840801</v>
      </c>
      <c r="M2074">
        <v>13.5782308520355</v>
      </c>
      <c r="N2074">
        <v>21.8880979408918</v>
      </c>
      <c r="O2074">
        <v>32.631536916056902</v>
      </c>
      <c r="P2074">
        <v>24.005210578943501</v>
      </c>
      <c r="Q2074">
        <v>27.266128760001401</v>
      </c>
      <c r="R2074">
        <v>36.697649805043199</v>
      </c>
      <c r="S2074">
        <v>41.8744262897008</v>
      </c>
      <c r="T2074">
        <v>36.4329104391717</v>
      </c>
      <c r="U2074">
        <v>15.7299529468921</v>
      </c>
      <c r="V2074">
        <v>23.8620773588246</v>
      </c>
      <c r="W2074">
        <v>36.112332788108503</v>
      </c>
      <c r="X2074">
        <v>26.481905587752099</v>
      </c>
      <c r="Y2074">
        <v>17.096140548479799</v>
      </c>
      <c r="Z2074">
        <v>27.553621926021801</v>
      </c>
      <c r="AA2074">
        <v>33.184563028152397</v>
      </c>
      <c r="AB2074">
        <v>27.703222352623399</v>
      </c>
      <c r="AC2074">
        <v>8.6449232958112496</v>
      </c>
      <c r="AD2074">
        <v>15.9521494841772</v>
      </c>
      <c r="AE2074">
        <v>26.8694429128244</v>
      </c>
      <c r="AF2074">
        <v>19.707505323285702</v>
      </c>
      <c r="AG2074">
        <v>11.656136120965799</v>
      </c>
      <c r="AH2074">
        <v>17.820323356526298</v>
      </c>
      <c r="AI2074">
        <v>34.322587436892</v>
      </c>
      <c r="AJ2074">
        <v>24.549070565073801</v>
      </c>
      <c r="AK2074">
        <v>11.576147681147701</v>
      </c>
      <c r="AL2074">
        <v>21.324968632371402</v>
      </c>
      <c r="AM2074">
        <v>32.011487259040301</v>
      </c>
      <c r="AN2074">
        <v>21.851301123464999</v>
      </c>
      <c r="AO2074">
        <v>12.600125252022201</v>
      </c>
      <c r="AP2074">
        <v>22.499432090737699</v>
      </c>
      <c r="AQ2074">
        <v>37.133715843355198</v>
      </c>
      <c r="AR2074">
        <v>25.839595959335998</v>
      </c>
      <c r="AS2074">
        <v>11.633925428275001</v>
      </c>
      <c r="AT2074">
        <v>17.381549159120301</v>
      </c>
      <c r="AU2074">
        <v>27.002074619664999</v>
      </c>
      <c r="AV2074">
        <v>21.1120206709776</v>
      </c>
      <c r="AW2074">
        <v>16.496129612961301</v>
      </c>
      <c r="AX2074">
        <v>25.9491421370642</v>
      </c>
      <c r="AY2074">
        <v>37.992083763916803</v>
      </c>
      <c r="AZ2074">
        <v>27.247850657301399</v>
      </c>
      <c r="BA2074">
        <v>12.048309382487901</v>
      </c>
      <c r="BB2074">
        <v>22.532510546316601</v>
      </c>
      <c r="BC2074">
        <v>36.961789549785202</v>
      </c>
      <c r="BD2074">
        <v>25.727409492968999</v>
      </c>
      <c r="BE2074">
        <v>18.060959151274101</v>
      </c>
      <c r="BF2074">
        <v>24.817503196271701</v>
      </c>
      <c r="BG2074">
        <v>35.587777104094499</v>
      </c>
      <c r="BH2074">
        <v>27.628059017445199</v>
      </c>
      <c r="BI2074">
        <v>17.2761157785371</v>
      </c>
      <c r="BJ2074">
        <v>24.689814300972301</v>
      </c>
      <c r="BK2074">
        <v>36.362876287384097</v>
      </c>
      <c r="BL2074">
        <v>27.508436915571298</v>
      </c>
    </row>
    <row r="2075" spans="1:64" x14ac:dyDescent="0.25">
      <c r="A2075" s="15" t="str">
        <f t="shared" si="64"/>
        <v>Net Loan Growth (last 4 qtrs)--41547</v>
      </c>
      <c r="B2075" s="15" t="str">
        <f t="shared" si="65"/>
        <v>Net Loan Growth (last 4 qtrs)</v>
      </c>
      <c r="C2075">
        <v>21</v>
      </c>
      <c r="D2075" s="22">
        <v>41547</v>
      </c>
      <c r="E2075">
        <v>-1.9450000000000001</v>
      </c>
      <c r="F2075">
        <v>1.92</v>
      </c>
      <c r="G2075">
        <v>8.33</v>
      </c>
      <c r="H2075">
        <v>2.36522388059702</v>
      </c>
      <c r="I2075">
        <v>-1.9424999999999999</v>
      </c>
      <c r="J2075">
        <v>3.2850000000000001</v>
      </c>
      <c r="K2075">
        <v>9.2825000000000006</v>
      </c>
      <c r="L2075">
        <v>3.7443196202531599</v>
      </c>
      <c r="M2075">
        <v>-2.59</v>
      </c>
      <c r="N2075">
        <v>3.32</v>
      </c>
      <c r="O2075">
        <v>9.75</v>
      </c>
      <c r="P2075">
        <v>4.4398205659075201</v>
      </c>
      <c r="Q2075">
        <v>-3.54</v>
      </c>
      <c r="R2075">
        <v>-0.39</v>
      </c>
      <c r="S2075">
        <v>0.26</v>
      </c>
      <c r="T2075">
        <v>-1.23571428571429</v>
      </c>
      <c r="U2075">
        <v>-2.98</v>
      </c>
      <c r="V2075">
        <v>2.4300000000000002</v>
      </c>
      <c r="W2075">
        <v>8.4</v>
      </c>
      <c r="X2075">
        <v>2.8834402332361502</v>
      </c>
      <c r="Y2075">
        <v>-2.1274999999999999</v>
      </c>
      <c r="Z2075">
        <v>3.1949999999999998</v>
      </c>
      <c r="AA2075">
        <v>8.7949999999999999</v>
      </c>
      <c r="AB2075">
        <v>2.0974193548387099</v>
      </c>
      <c r="AC2075">
        <v>1.4</v>
      </c>
      <c r="AD2075">
        <v>5.8</v>
      </c>
      <c r="AE2075">
        <v>10.265000000000001</v>
      </c>
      <c r="AF2075">
        <v>6.1126744186046498</v>
      </c>
      <c r="AG2075">
        <v>4.5125000000000002</v>
      </c>
      <c r="AH2075">
        <v>9.7899999999999991</v>
      </c>
      <c r="AI2075">
        <v>14.03</v>
      </c>
      <c r="AJ2075">
        <v>14.9177142857143</v>
      </c>
      <c r="AK2075">
        <v>-5.1449999999999996</v>
      </c>
      <c r="AL2075">
        <v>0.13</v>
      </c>
      <c r="AM2075">
        <v>4.49</v>
      </c>
      <c r="AN2075">
        <v>0.337272727272727</v>
      </c>
      <c r="AO2075">
        <v>-0.24</v>
      </c>
      <c r="AP2075">
        <v>4.4749999999999996</v>
      </c>
      <c r="AQ2075">
        <v>10.137499999999999</v>
      </c>
      <c r="AR2075">
        <v>5.3047368421052603</v>
      </c>
      <c r="AS2075">
        <v>0.45</v>
      </c>
      <c r="AT2075">
        <v>6.25</v>
      </c>
      <c r="AU2075">
        <v>12.39</v>
      </c>
      <c r="AV2075">
        <v>6.8945762711864402</v>
      </c>
      <c r="AW2075">
        <v>-4.03</v>
      </c>
      <c r="AX2075">
        <v>0.39</v>
      </c>
      <c r="AY2075">
        <v>5.12</v>
      </c>
      <c r="AZ2075">
        <v>0.73552147239263799</v>
      </c>
      <c r="BA2075">
        <v>-2.645</v>
      </c>
      <c r="BB2075">
        <v>4.1100000000000003</v>
      </c>
      <c r="BC2075">
        <v>9.81</v>
      </c>
      <c r="BD2075">
        <v>3.3794666666666702</v>
      </c>
      <c r="BE2075">
        <v>-3.54</v>
      </c>
      <c r="BF2075">
        <v>2.0699999999999998</v>
      </c>
      <c r="BG2075">
        <v>6.93</v>
      </c>
      <c r="BH2075">
        <v>1.2027848101265799</v>
      </c>
      <c r="BI2075">
        <v>-6.6050000000000004</v>
      </c>
      <c r="BJ2075">
        <v>-0.33</v>
      </c>
      <c r="BK2075">
        <v>7.0449999999999999</v>
      </c>
      <c r="BL2075">
        <v>0.28469387755101999</v>
      </c>
    </row>
    <row r="2076" spans="1:64" x14ac:dyDescent="0.25">
      <c r="A2076" s="15" t="str">
        <f t="shared" si="64"/>
        <v>Banks w/ Loan Growth (last 4 qtrs)--41547</v>
      </c>
      <c r="B2076" s="15" t="str">
        <f t="shared" si="65"/>
        <v>Banks w/ Loan Growth (last 4 qtrs)</v>
      </c>
      <c r="C2076">
        <v>22</v>
      </c>
      <c r="D2076" s="22">
        <v>41547</v>
      </c>
      <c r="F2076">
        <v>59.701492537313399</v>
      </c>
      <c r="J2076">
        <v>65.993788819875803</v>
      </c>
      <c r="N2076">
        <v>65.026954177897593</v>
      </c>
      <c r="R2076">
        <v>33.3333333333333</v>
      </c>
      <c r="V2076">
        <v>61.604584527220602</v>
      </c>
      <c r="Z2076">
        <v>64.516129032258107</v>
      </c>
      <c r="AD2076">
        <v>86.046511627906995</v>
      </c>
      <c r="AH2076">
        <v>85.714285714285694</v>
      </c>
      <c r="AI2076"/>
      <c r="AK2076"/>
      <c r="AL2076">
        <v>52.727272727272698</v>
      </c>
      <c r="AP2076">
        <v>74.516129032258107</v>
      </c>
      <c r="AT2076">
        <v>78.212290502793294</v>
      </c>
      <c r="AX2076">
        <v>52.121212121212103</v>
      </c>
      <c r="BB2076">
        <v>65.3333333333333</v>
      </c>
      <c r="BF2076">
        <v>58.227848101265799</v>
      </c>
      <c r="BJ2076">
        <v>47</v>
      </c>
    </row>
    <row r="2077" spans="1:64" x14ac:dyDescent="0.25">
      <c r="A2077" s="15" t="str">
        <f t="shared" si="64"/>
        <v>Equity / Assets--41639</v>
      </c>
      <c r="B2077" s="15" t="str">
        <f t="shared" si="65"/>
        <v>Equity / Assets</v>
      </c>
      <c r="C2077">
        <v>1</v>
      </c>
      <c r="D2077" s="22">
        <v>41639</v>
      </c>
      <c r="E2077">
        <v>9.39061587132284</v>
      </c>
      <c r="F2077">
        <v>10.3123708382444</v>
      </c>
      <c r="G2077">
        <v>11.258080905760901</v>
      </c>
      <c r="H2077">
        <v>10.5296647894146</v>
      </c>
      <c r="I2077">
        <v>8.6698416013546193</v>
      </c>
      <c r="J2077">
        <v>9.9720141533387405</v>
      </c>
      <c r="K2077">
        <v>11.4650289049499</v>
      </c>
      <c r="L2077">
        <v>10.3472429614467</v>
      </c>
      <c r="M2077">
        <v>8.8532475940007398</v>
      </c>
      <c r="N2077">
        <v>10.137325958420799</v>
      </c>
      <c r="O2077">
        <v>11.8565429308041</v>
      </c>
      <c r="P2077">
        <v>10.6217401930124</v>
      </c>
      <c r="Q2077">
        <v>10.2297127202725</v>
      </c>
      <c r="R2077">
        <v>11.308612181123401</v>
      </c>
      <c r="S2077">
        <v>13.2958865931495</v>
      </c>
      <c r="T2077">
        <v>11.8327135702629</v>
      </c>
      <c r="U2077">
        <v>8.5243737985252395</v>
      </c>
      <c r="V2077">
        <v>9.8663060732553305</v>
      </c>
      <c r="W2077">
        <v>11.4639914274101</v>
      </c>
      <c r="X2077">
        <v>10.1804567544406</v>
      </c>
      <c r="Y2077">
        <v>9.5864196080410302</v>
      </c>
      <c r="Z2077">
        <v>10.5037946068141</v>
      </c>
      <c r="AA2077">
        <v>11.8888224745965</v>
      </c>
      <c r="AB2077">
        <v>10.9162134339454</v>
      </c>
      <c r="AC2077">
        <v>8.2584893563942199</v>
      </c>
      <c r="AD2077">
        <v>9.02122028559927</v>
      </c>
      <c r="AE2077">
        <v>10.327076201833201</v>
      </c>
      <c r="AF2077">
        <v>9.2914561195825307</v>
      </c>
      <c r="AG2077">
        <v>9.3239420482041808</v>
      </c>
      <c r="AH2077">
        <v>10.3114198000636</v>
      </c>
      <c r="AI2077">
        <v>11.9919660913447</v>
      </c>
      <c r="AJ2077">
        <v>11.1306998929518</v>
      </c>
      <c r="AK2077">
        <v>9.0813287539102596</v>
      </c>
      <c r="AL2077">
        <v>10.6763739722868</v>
      </c>
      <c r="AM2077">
        <v>12.404508208735299</v>
      </c>
      <c r="AN2077">
        <v>11.523555348105299</v>
      </c>
      <c r="AO2077">
        <v>8.6185145195203692</v>
      </c>
      <c r="AP2077">
        <v>9.83803003663723</v>
      </c>
      <c r="AQ2077">
        <v>11.1494558003716</v>
      </c>
      <c r="AR2077">
        <v>10.1026176056143</v>
      </c>
      <c r="AS2077">
        <v>8.3632227055265602</v>
      </c>
      <c r="AT2077">
        <v>9.4598509933774793</v>
      </c>
      <c r="AU2077">
        <v>10.795778187301099</v>
      </c>
      <c r="AV2077">
        <v>9.6336891515424306</v>
      </c>
      <c r="AW2077">
        <v>8.8197924383523105</v>
      </c>
      <c r="AX2077">
        <v>10.396889238659201</v>
      </c>
      <c r="AY2077">
        <v>12.0864007494724</v>
      </c>
      <c r="AZ2077">
        <v>10.6611034674858</v>
      </c>
      <c r="BA2077">
        <v>8.7552196364914803</v>
      </c>
      <c r="BB2077">
        <v>10.0201677104341</v>
      </c>
      <c r="BC2077">
        <v>11.823567212765999</v>
      </c>
      <c r="BD2077">
        <v>10.6085574775492</v>
      </c>
      <c r="BE2077">
        <v>9.3505731511187893</v>
      </c>
      <c r="BF2077">
        <v>10.6021032322974</v>
      </c>
      <c r="BG2077">
        <v>12.587185155438499</v>
      </c>
      <c r="BH2077">
        <v>12.697211637404701</v>
      </c>
      <c r="BI2077">
        <v>8.5180254798556891</v>
      </c>
      <c r="BJ2077">
        <v>9.6348307885999898</v>
      </c>
      <c r="BK2077">
        <v>11.3987591319838</v>
      </c>
      <c r="BL2077">
        <v>10.0991180292061</v>
      </c>
    </row>
    <row r="2078" spans="1:64" x14ac:dyDescent="0.25">
      <c r="A2078" s="15" t="str">
        <f t="shared" si="64"/>
        <v>Total Risk Based Capital Ratio--41639</v>
      </c>
      <c r="B2078" s="15" t="str">
        <f t="shared" si="65"/>
        <v>Total Risk Based Capital Ratio</v>
      </c>
      <c r="C2078">
        <v>2</v>
      </c>
      <c r="D2078" s="22">
        <v>41639</v>
      </c>
      <c r="E2078">
        <v>14.835000000000001</v>
      </c>
      <c r="F2078">
        <v>18.170000000000002</v>
      </c>
      <c r="G2078">
        <v>20.18</v>
      </c>
      <c r="H2078">
        <v>18.283906250000001</v>
      </c>
      <c r="I2078">
        <v>13.215</v>
      </c>
      <c r="J2078">
        <v>15.62</v>
      </c>
      <c r="K2078">
        <v>19.28</v>
      </c>
      <c r="L2078">
        <v>17.020143540669899</v>
      </c>
      <c r="M2078">
        <v>13.74</v>
      </c>
      <c r="N2078">
        <v>16.23</v>
      </c>
      <c r="O2078">
        <v>20.04</v>
      </c>
      <c r="P2078">
        <v>17.810217051571499</v>
      </c>
      <c r="Q2078">
        <v>16.59</v>
      </c>
      <c r="R2078">
        <v>18.91</v>
      </c>
      <c r="S2078">
        <v>23.77</v>
      </c>
      <c r="T2078">
        <v>20.601904761904802</v>
      </c>
      <c r="U2078">
        <v>12.97</v>
      </c>
      <c r="V2078">
        <v>15.34</v>
      </c>
      <c r="W2078">
        <v>18.809999999999999</v>
      </c>
      <c r="X2078">
        <v>16.952153392330398</v>
      </c>
      <c r="Y2078">
        <v>15.55</v>
      </c>
      <c r="Z2078">
        <v>17.62</v>
      </c>
      <c r="AA2078">
        <v>20.27</v>
      </c>
      <c r="AB2078">
        <v>18.480819672131101</v>
      </c>
      <c r="AC2078">
        <v>12.39</v>
      </c>
      <c r="AD2078">
        <v>13.62</v>
      </c>
      <c r="AE2078">
        <v>15.4975</v>
      </c>
      <c r="AF2078">
        <v>14.596860465116301</v>
      </c>
      <c r="AG2078">
        <v>13.105</v>
      </c>
      <c r="AH2078">
        <v>15.95</v>
      </c>
      <c r="AI2078">
        <v>19.855</v>
      </c>
      <c r="AJ2078">
        <v>17.677428571428599</v>
      </c>
      <c r="AK2078">
        <v>14.975</v>
      </c>
      <c r="AL2078">
        <v>17.02</v>
      </c>
      <c r="AM2078">
        <v>21.16</v>
      </c>
      <c r="AN2078">
        <v>19.1510909090909</v>
      </c>
      <c r="AO2078">
        <v>12.73</v>
      </c>
      <c r="AP2078">
        <v>15.08</v>
      </c>
      <c r="AQ2078">
        <v>18.350000000000001</v>
      </c>
      <c r="AR2078">
        <v>16.551872909699</v>
      </c>
      <c r="AS2078">
        <v>12.15</v>
      </c>
      <c r="AT2078">
        <v>13.49</v>
      </c>
      <c r="AU2078">
        <v>16.13</v>
      </c>
      <c r="AV2078">
        <v>14.8373846153846</v>
      </c>
      <c r="AW2078">
        <v>15.05</v>
      </c>
      <c r="AX2078">
        <v>17.41</v>
      </c>
      <c r="AY2078">
        <v>21.61</v>
      </c>
      <c r="AZ2078">
        <v>18.7709090909091</v>
      </c>
      <c r="BA2078">
        <v>12.935</v>
      </c>
      <c r="BB2078">
        <v>16.13</v>
      </c>
      <c r="BC2078">
        <v>20.29</v>
      </c>
      <c r="BD2078">
        <v>17.2453731343284</v>
      </c>
      <c r="BE2078">
        <v>15</v>
      </c>
      <c r="BF2078">
        <v>16.87</v>
      </c>
      <c r="BG2078">
        <v>20.09</v>
      </c>
      <c r="BH2078">
        <v>23.448333333333299</v>
      </c>
      <c r="BI2078">
        <v>12.8375</v>
      </c>
      <c r="BJ2078">
        <v>15.69</v>
      </c>
      <c r="BK2078">
        <v>18.802499999999998</v>
      </c>
      <c r="BL2078">
        <v>16.8944897959184</v>
      </c>
    </row>
    <row r="2079" spans="1:64" x14ac:dyDescent="0.25">
      <c r="A2079" s="15" t="str">
        <f t="shared" si="64"/>
        <v>Tier 1 Leverage Ratio--41639</v>
      </c>
      <c r="B2079" s="15" t="str">
        <f t="shared" si="65"/>
        <v>Tier 1 Leverage Ratio</v>
      </c>
      <c r="C2079">
        <v>3</v>
      </c>
      <c r="D2079" s="22">
        <v>41639</v>
      </c>
      <c r="E2079">
        <v>9.0075000000000003</v>
      </c>
      <c r="F2079">
        <v>9.9649999999999999</v>
      </c>
      <c r="G2079">
        <v>11.31</v>
      </c>
      <c r="H2079">
        <v>10.49046875</v>
      </c>
      <c r="I2079">
        <v>8.7650000000000006</v>
      </c>
      <c r="J2079">
        <v>9.7899999999999991</v>
      </c>
      <c r="K2079">
        <v>11.33</v>
      </c>
      <c r="L2079">
        <v>10.2488835725678</v>
      </c>
      <c r="M2079">
        <v>8.86</v>
      </c>
      <c r="N2079">
        <v>10</v>
      </c>
      <c r="O2079">
        <v>11.59</v>
      </c>
      <c r="P2079">
        <v>10.487766973432899</v>
      </c>
      <c r="Q2079">
        <v>9.84</v>
      </c>
      <c r="R2079">
        <v>11.27</v>
      </c>
      <c r="S2079">
        <v>12.72</v>
      </c>
      <c r="T2079">
        <v>11.6819047619048</v>
      </c>
      <c r="U2079">
        <v>8.66</v>
      </c>
      <c r="V2079">
        <v>9.65</v>
      </c>
      <c r="W2079">
        <v>11.37</v>
      </c>
      <c r="X2079">
        <v>10.1288200589971</v>
      </c>
      <c r="Y2079">
        <v>9.32</v>
      </c>
      <c r="Z2079">
        <v>10.16</v>
      </c>
      <c r="AA2079">
        <v>11.39</v>
      </c>
      <c r="AB2079">
        <v>10.7386885245902</v>
      </c>
      <c r="AC2079">
        <v>8.2174999999999994</v>
      </c>
      <c r="AD2079">
        <v>8.9749999999999996</v>
      </c>
      <c r="AE2079">
        <v>9.8524999999999991</v>
      </c>
      <c r="AF2079">
        <v>9.1260465116279104</v>
      </c>
      <c r="AG2079">
        <v>9.2225000000000001</v>
      </c>
      <c r="AH2079">
        <v>10.154999999999999</v>
      </c>
      <c r="AI2079">
        <v>11.547499999999999</v>
      </c>
      <c r="AJ2079">
        <v>10.8775714285714</v>
      </c>
      <c r="AK2079">
        <v>9.25</v>
      </c>
      <c r="AL2079">
        <v>10.29</v>
      </c>
      <c r="AM2079">
        <v>12.17</v>
      </c>
      <c r="AN2079">
        <v>11.5585454545455</v>
      </c>
      <c r="AO2079">
        <v>8.7100000000000009</v>
      </c>
      <c r="AP2079">
        <v>9.64</v>
      </c>
      <c r="AQ2079">
        <v>11.06</v>
      </c>
      <c r="AR2079">
        <v>10.057391304347799</v>
      </c>
      <c r="AS2079">
        <v>8.4600000000000009</v>
      </c>
      <c r="AT2079">
        <v>9.3000000000000007</v>
      </c>
      <c r="AU2079">
        <v>10.54</v>
      </c>
      <c r="AV2079">
        <v>9.5748205128205104</v>
      </c>
      <c r="AW2079">
        <v>8.8450000000000006</v>
      </c>
      <c r="AX2079">
        <v>10.15</v>
      </c>
      <c r="AY2079">
        <v>11.82</v>
      </c>
      <c r="AZ2079">
        <v>10.4527272727273</v>
      </c>
      <c r="BA2079">
        <v>9.0050000000000008</v>
      </c>
      <c r="BB2079">
        <v>10.07</v>
      </c>
      <c r="BC2079">
        <v>11.824999999999999</v>
      </c>
      <c r="BD2079">
        <v>10.5846268656716</v>
      </c>
      <c r="BE2079">
        <v>9.1875</v>
      </c>
      <c r="BF2079">
        <v>10.154999999999999</v>
      </c>
      <c r="BG2079">
        <v>12.73</v>
      </c>
      <c r="BH2079">
        <v>12.2119444444444</v>
      </c>
      <c r="BI2079">
        <v>8.65</v>
      </c>
      <c r="BJ2079">
        <v>9.64</v>
      </c>
      <c r="BK2079">
        <v>11.135</v>
      </c>
      <c r="BL2079">
        <v>9.9682653061224507</v>
      </c>
    </row>
    <row r="2080" spans="1:64" x14ac:dyDescent="0.25">
      <c r="A2080" s="15" t="str">
        <f t="shared" si="64"/>
        <v>ALLL / Nonaccrual Loans--41639</v>
      </c>
      <c r="B2080" s="15" t="str">
        <f t="shared" si="65"/>
        <v>ALLL / Nonaccrual Loans</v>
      </c>
      <c r="C2080">
        <v>4</v>
      </c>
      <c r="D2080" s="22">
        <v>41639</v>
      </c>
      <c r="E2080">
        <v>83.289992826398802</v>
      </c>
      <c r="F2080">
        <v>159.87116456696401</v>
      </c>
      <c r="G2080">
        <v>275.91060537610099</v>
      </c>
      <c r="H2080">
        <v>575.57162064693398</v>
      </c>
      <c r="I2080">
        <v>89.184477988503303</v>
      </c>
      <c r="J2080">
        <v>168.003283382934</v>
      </c>
      <c r="K2080">
        <v>420.76662317669798</v>
      </c>
      <c r="L2080">
        <v>799.57396204368604</v>
      </c>
      <c r="M2080">
        <v>75.698560541913594</v>
      </c>
      <c r="N2080">
        <v>143.511450381679</v>
      </c>
      <c r="O2080">
        <v>339.09056171188399</v>
      </c>
      <c r="P2080">
        <v>484.56767806703601</v>
      </c>
      <c r="Q2080">
        <v>70.600286826469997</v>
      </c>
      <c r="R2080">
        <v>83.303571428571402</v>
      </c>
      <c r="S2080">
        <v>190.32943676939399</v>
      </c>
      <c r="T2080">
        <v>164.07594119794399</v>
      </c>
      <c r="U2080">
        <v>97.777990121133698</v>
      </c>
      <c r="V2080">
        <v>169.54391118249899</v>
      </c>
      <c r="W2080">
        <v>448.69475371120097</v>
      </c>
      <c r="X2080">
        <v>700.46432292963402</v>
      </c>
      <c r="Y2080">
        <v>69.759782633700496</v>
      </c>
      <c r="Z2080">
        <v>140.99812674190201</v>
      </c>
      <c r="AA2080">
        <v>204.695983379501</v>
      </c>
      <c r="AB2080">
        <v>190.99345646399701</v>
      </c>
      <c r="AC2080">
        <v>136.67118163054701</v>
      </c>
      <c r="AD2080">
        <v>254.44973544973499</v>
      </c>
      <c r="AE2080">
        <v>576.76292450789504</v>
      </c>
      <c r="AF2080">
        <v>3494.68545701005</v>
      </c>
      <c r="AG2080">
        <v>117.758244602189</v>
      </c>
      <c r="AH2080">
        <v>374.32228915662699</v>
      </c>
      <c r="AI2080">
        <v>1912.9934210526301</v>
      </c>
      <c r="AJ2080">
        <v>7177.1476247024802</v>
      </c>
      <c r="AK2080">
        <v>54.814335774429701</v>
      </c>
      <c r="AL2080">
        <v>113.578760955221</v>
      </c>
      <c r="AM2080">
        <v>204.782421370099</v>
      </c>
      <c r="AN2080">
        <v>604.25892175285799</v>
      </c>
      <c r="AO2080">
        <v>113.19483988745201</v>
      </c>
      <c r="AP2080">
        <v>210.17082294264301</v>
      </c>
      <c r="AQ2080">
        <v>677.46014293567896</v>
      </c>
      <c r="AR2080">
        <v>1457.0541749941101</v>
      </c>
      <c r="AS2080">
        <v>94.787205651089295</v>
      </c>
      <c r="AT2080">
        <v>174.363992172211</v>
      </c>
      <c r="AU2080">
        <v>528.94105420812105</v>
      </c>
      <c r="AV2080">
        <v>1704.6972957391399</v>
      </c>
      <c r="AW2080">
        <v>73.153342897466302</v>
      </c>
      <c r="AX2080">
        <v>128.177736797715</v>
      </c>
      <c r="AY2080">
        <v>263.31296807252698</v>
      </c>
      <c r="AZ2080">
        <v>388.11511778856601</v>
      </c>
      <c r="BA2080">
        <v>75.432843600236694</v>
      </c>
      <c r="BB2080">
        <v>148.434037714776</v>
      </c>
      <c r="BC2080">
        <v>365.618752694916</v>
      </c>
      <c r="BD2080">
        <v>548.19359168001597</v>
      </c>
      <c r="BE2080">
        <v>87.392691201416</v>
      </c>
      <c r="BF2080">
        <v>144.94805327703301</v>
      </c>
      <c r="BG2080">
        <v>266.722191316661</v>
      </c>
      <c r="BH2080">
        <v>2330.1609456389901</v>
      </c>
      <c r="BI2080">
        <v>92.306811755505706</v>
      </c>
      <c r="BJ2080">
        <v>134.685990338164</v>
      </c>
      <c r="BK2080">
        <v>295.53982291795103</v>
      </c>
      <c r="BL2080">
        <v>501.81178925333103</v>
      </c>
    </row>
    <row r="2081" spans="1:64" x14ac:dyDescent="0.25">
      <c r="A2081" s="15" t="str">
        <f t="shared" si="64"/>
        <v>[NCL + OREO] / [Total Loans + OREO]--41639</v>
      </c>
      <c r="B2081" s="15" t="str">
        <f t="shared" si="65"/>
        <v>[NCL + OREO] / [Total Loans + OREO]</v>
      </c>
      <c r="C2081">
        <v>5</v>
      </c>
      <c r="D2081" s="22">
        <v>41639</v>
      </c>
      <c r="E2081">
        <v>0.83533958060741298</v>
      </c>
      <c r="F2081">
        <v>2.2678973199086401</v>
      </c>
      <c r="G2081">
        <v>3.3558558676555301</v>
      </c>
      <c r="H2081">
        <v>2.7831936571562301</v>
      </c>
      <c r="I2081">
        <v>0.497411847349151</v>
      </c>
      <c r="J2081">
        <v>1.5599369079062799</v>
      </c>
      <c r="K2081">
        <v>3.0319700115357402</v>
      </c>
      <c r="L2081">
        <v>2.2856933376797799</v>
      </c>
      <c r="M2081">
        <v>0.63952841502275704</v>
      </c>
      <c r="N2081">
        <v>1.62055187020015</v>
      </c>
      <c r="O2081">
        <v>3.4397439567062502</v>
      </c>
      <c r="P2081">
        <v>2.5790225668077098</v>
      </c>
      <c r="Q2081">
        <v>2.63994210377269</v>
      </c>
      <c r="R2081">
        <v>3.80526779064256</v>
      </c>
      <c r="S2081">
        <v>5.2152537868721804</v>
      </c>
      <c r="T2081">
        <v>4.3002902242522696</v>
      </c>
      <c r="U2081">
        <v>0.745790819328086</v>
      </c>
      <c r="V2081">
        <v>1.73841386204143</v>
      </c>
      <c r="W2081">
        <v>3.1093410420972001</v>
      </c>
      <c r="X2081">
        <v>2.4934240239223402</v>
      </c>
      <c r="Y2081">
        <v>1.2097271941735599</v>
      </c>
      <c r="Z2081">
        <v>2.4118970257435599</v>
      </c>
      <c r="AA2081">
        <v>3.7477669644047502</v>
      </c>
      <c r="AB2081">
        <v>3.7424244779563201</v>
      </c>
      <c r="AC2081">
        <v>8.4560378791799395E-2</v>
      </c>
      <c r="AD2081">
        <v>0.43171634307590101</v>
      </c>
      <c r="AE2081">
        <v>1.04996264933563</v>
      </c>
      <c r="AF2081">
        <v>1.0268198438623399</v>
      </c>
      <c r="AG2081">
        <v>0.118505804010806</v>
      </c>
      <c r="AH2081">
        <v>0.404592863786846</v>
      </c>
      <c r="AI2081">
        <v>1.04818797326262</v>
      </c>
      <c r="AJ2081">
        <v>0.89040460768676899</v>
      </c>
      <c r="AK2081">
        <v>1.2994551969425101</v>
      </c>
      <c r="AL2081">
        <v>2.1841689592769602</v>
      </c>
      <c r="AM2081">
        <v>3.8607098669462498</v>
      </c>
      <c r="AN2081">
        <v>3.0351802675805399</v>
      </c>
      <c r="AO2081">
        <v>0.16510389084452201</v>
      </c>
      <c r="AP2081">
        <v>0.67980182048623095</v>
      </c>
      <c r="AQ2081">
        <v>1.8700327255727001</v>
      </c>
      <c r="AR2081">
        <v>1.2019244817863599</v>
      </c>
      <c r="AS2081">
        <v>0.32630004127115098</v>
      </c>
      <c r="AT2081">
        <v>1.3446008535885401</v>
      </c>
      <c r="AU2081">
        <v>2.91890474339582</v>
      </c>
      <c r="AV2081">
        <v>2.2573608917297299</v>
      </c>
      <c r="AW2081">
        <v>1.14559590159875</v>
      </c>
      <c r="AX2081">
        <v>2.3374676298214498</v>
      </c>
      <c r="AY2081">
        <v>3.9719767198169502</v>
      </c>
      <c r="AZ2081">
        <v>3.04273781223635</v>
      </c>
      <c r="BA2081">
        <v>0.54912245844696905</v>
      </c>
      <c r="BB2081">
        <v>2.0897950882188399</v>
      </c>
      <c r="BC2081">
        <v>4.44234321797195</v>
      </c>
      <c r="BD2081">
        <v>3.1164413068965602</v>
      </c>
      <c r="BE2081">
        <v>1.58750451093014</v>
      </c>
      <c r="BF2081">
        <v>2.23150381394984</v>
      </c>
      <c r="BG2081">
        <v>3.9610879518835498</v>
      </c>
      <c r="BH2081">
        <v>2.9978466575542799</v>
      </c>
      <c r="BI2081">
        <v>1.5852483681673899</v>
      </c>
      <c r="BJ2081">
        <v>2.7591021397072102</v>
      </c>
      <c r="BK2081">
        <v>6.0442980440139999</v>
      </c>
      <c r="BL2081">
        <v>3.8902706156714602</v>
      </c>
    </row>
    <row r="2082" spans="1:64" x14ac:dyDescent="0.25">
      <c r="A2082" s="15" t="str">
        <f t="shared" si="64"/>
        <v>[Noncurrent + Delinquent Loans] / [Capital + ALLL]--41639</v>
      </c>
      <c r="B2082" s="15" t="str">
        <f t="shared" si="65"/>
        <v>[Noncurrent + Delinquent Loans] / [Capital + ALLL]</v>
      </c>
      <c r="C2082">
        <v>6</v>
      </c>
      <c r="D2082" s="22">
        <v>41639</v>
      </c>
      <c r="E2082">
        <v>4.99549355841663</v>
      </c>
      <c r="F2082">
        <v>8.6479805944903294</v>
      </c>
      <c r="G2082">
        <v>17.876854680639099</v>
      </c>
      <c r="H2082">
        <v>13.13661281463</v>
      </c>
      <c r="I2082">
        <v>3.3396263982391399</v>
      </c>
      <c r="J2082">
        <v>8.1448561119422695</v>
      </c>
      <c r="K2082">
        <v>15.6684992729584</v>
      </c>
      <c r="L2082">
        <v>11.040137160118499</v>
      </c>
      <c r="M2082">
        <v>4.5601157431352899</v>
      </c>
      <c r="N2082">
        <v>9.9256481816826092</v>
      </c>
      <c r="O2082">
        <v>18.672933732460098</v>
      </c>
      <c r="P2082">
        <v>14.1389434240418</v>
      </c>
      <c r="Q2082">
        <v>13.971050975456301</v>
      </c>
      <c r="R2082">
        <v>17.3815452600568</v>
      </c>
      <c r="S2082">
        <v>27.997822240370201</v>
      </c>
      <c r="T2082">
        <v>20.978092113359398</v>
      </c>
      <c r="U2082">
        <v>3.7895812053115399</v>
      </c>
      <c r="V2082">
        <v>9.0390104662226491</v>
      </c>
      <c r="W2082">
        <v>16.413551401869199</v>
      </c>
      <c r="X2082">
        <v>11.439320375588199</v>
      </c>
      <c r="Y2082">
        <v>5.5135012992882197</v>
      </c>
      <c r="Z2082">
        <v>10.4655870445344</v>
      </c>
      <c r="AA2082">
        <v>18.349659825537099</v>
      </c>
      <c r="AB2082">
        <v>15.791428392631101</v>
      </c>
      <c r="AC2082">
        <v>2.1886679317081099</v>
      </c>
      <c r="AD2082">
        <v>4.8083456949030099</v>
      </c>
      <c r="AE2082">
        <v>10.7463612868006</v>
      </c>
      <c r="AF2082">
        <v>7.5816042627152598</v>
      </c>
      <c r="AG2082">
        <v>0.56016069173037897</v>
      </c>
      <c r="AH2082">
        <v>3.2344207934283902</v>
      </c>
      <c r="AI2082">
        <v>7.84325474109942</v>
      </c>
      <c r="AJ2082">
        <v>4.9131650274548404</v>
      </c>
      <c r="AK2082">
        <v>7.9898859716668396</v>
      </c>
      <c r="AL2082">
        <v>11.970220997713801</v>
      </c>
      <c r="AM2082">
        <v>19.824432706710901</v>
      </c>
      <c r="AN2082">
        <v>15.1967221551792</v>
      </c>
      <c r="AO2082">
        <v>1.81886603110888</v>
      </c>
      <c r="AP2082">
        <v>6.0097455332972398</v>
      </c>
      <c r="AQ2082">
        <v>13.104018099748201</v>
      </c>
      <c r="AR2082">
        <v>8.0988461485450607</v>
      </c>
      <c r="AS2082">
        <v>3.0791523274769101</v>
      </c>
      <c r="AT2082">
        <v>7.8480741415331901</v>
      </c>
      <c r="AU2082">
        <v>16.991515707406599</v>
      </c>
      <c r="AV2082">
        <v>11.681525939270401</v>
      </c>
      <c r="AW2082">
        <v>5.8862569803911597</v>
      </c>
      <c r="AX2082">
        <v>11.480272916048699</v>
      </c>
      <c r="AY2082">
        <v>21.0094732344606</v>
      </c>
      <c r="AZ2082">
        <v>14.944383622682601</v>
      </c>
      <c r="BA2082">
        <v>3.9489370885991799</v>
      </c>
      <c r="BB2082">
        <v>8.1448561119422695</v>
      </c>
      <c r="BC2082">
        <v>20.299659029050101</v>
      </c>
      <c r="BD2082">
        <v>13.882822771816601</v>
      </c>
      <c r="BE2082">
        <v>5.9525838023959698</v>
      </c>
      <c r="BF2082">
        <v>9.2162224934253096</v>
      </c>
      <c r="BG2082">
        <v>15.460360672459901</v>
      </c>
      <c r="BH2082">
        <v>12.028320671546901</v>
      </c>
      <c r="BI2082">
        <v>3.0839459822266502</v>
      </c>
      <c r="BJ2082">
        <v>9.5198585790006796</v>
      </c>
      <c r="BK2082">
        <v>17.052923081936601</v>
      </c>
      <c r="BL2082">
        <v>11.8983387274218</v>
      </c>
    </row>
    <row r="2083" spans="1:64" x14ac:dyDescent="0.25">
      <c r="A2083" s="15" t="str">
        <f t="shared" si="64"/>
        <v xml:space="preserve">  Ag [NCL+DQ] / [Capital + ALLL]--41639</v>
      </c>
      <c r="B2083" s="15" t="str">
        <f t="shared" si="65"/>
        <v xml:space="preserve">  Ag [NCL+DQ] / [Capital + ALLL]</v>
      </c>
      <c r="C2083">
        <v>7</v>
      </c>
      <c r="D2083" s="22">
        <v>41639</v>
      </c>
      <c r="E2083">
        <v>0</v>
      </c>
      <c r="F2083">
        <v>0</v>
      </c>
      <c r="G2083">
        <v>1.48280119155742</v>
      </c>
      <c r="H2083">
        <v>1.6973949927691501</v>
      </c>
      <c r="I2083">
        <v>0</v>
      </c>
      <c r="J2083">
        <v>0</v>
      </c>
      <c r="K2083">
        <v>0.63941007195488198</v>
      </c>
      <c r="L2083">
        <v>0.81020127610256998</v>
      </c>
      <c r="M2083">
        <v>0</v>
      </c>
      <c r="N2083">
        <v>0</v>
      </c>
      <c r="O2083">
        <v>0.38131503203980199</v>
      </c>
      <c r="P2083">
        <v>0.65097095916173597</v>
      </c>
      <c r="Q2083">
        <v>0</v>
      </c>
      <c r="R2083">
        <v>0</v>
      </c>
      <c r="S2083">
        <v>0</v>
      </c>
      <c r="T2083">
        <v>1.00307782404261E-2</v>
      </c>
      <c r="U2083">
        <v>0</v>
      </c>
      <c r="V2083">
        <v>0</v>
      </c>
      <c r="W2083">
        <v>0.39846863036174701</v>
      </c>
      <c r="X2083">
        <v>0.62529620100776595</v>
      </c>
      <c r="Y2083">
        <v>0</v>
      </c>
      <c r="Z2083">
        <v>0</v>
      </c>
      <c r="AA2083">
        <v>1.7832906047353301</v>
      </c>
      <c r="AB2083">
        <v>3.1193318111969299</v>
      </c>
      <c r="AC2083">
        <v>0</v>
      </c>
      <c r="AD2083">
        <v>2.26964390137873E-2</v>
      </c>
      <c r="AE2083">
        <v>0.81053809474638705</v>
      </c>
      <c r="AF2083">
        <v>1.0501983190301301</v>
      </c>
      <c r="AG2083">
        <v>0</v>
      </c>
      <c r="AH2083">
        <v>0</v>
      </c>
      <c r="AI2083">
        <v>0.70240044845724803</v>
      </c>
      <c r="AJ2083">
        <v>0.94352871517306502</v>
      </c>
      <c r="AK2083">
        <v>0</v>
      </c>
      <c r="AL2083">
        <v>7.0344099888621794E-2</v>
      </c>
      <c r="AM2083">
        <v>1.2664587852168401</v>
      </c>
      <c r="AN2083">
        <v>1.1678968286648099</v>
      </c>
      <c r="AO2083">
        <v>0</v>
      </c>
      <c r="AP2083">
        <v>5.63063063063063E-2</v>
      </c>
      <c r="AQ2083">
        <v>1.4237487156905899</v>
      </c>
      <c r="AR2083">
        <v>1.2837686402169901</v>
      </c>
      <c r="AS2083">
        <v>0</v>
      </c>
      <c r="AT2083">
        <v>0</v>
      </c>
      <c r="AU2083">
        <v>0.409836065573771</v>
      </c>
      <c r="AV2083">
        <v>0.99530512587091702</v>
      </c>
      <c r="AW2083">
        <v>0</v>
      </c>
      <c r="AX2083">
        <v>0</v>
      </c>
      <c r="AY2083">
        <v>0.320529003550655</v>
      </c>
      <c r="AZ2083">
        <v>0.44952714424655699</v>
      </c>
      <c r="BA2083">
        <v>0</v>
      </c>
      <c r="BB2083">
        <v>0</v>
      </c>
      <c r="BC2083">
        <v>2.0757577442444101E-2</v>
      </c>
      <c r="BD2083">
        <v>0.38224002771794502</v>
      </c>
      <c r="BE2083">
        <v>0</v>
      </c>
      <c r="BF2083">
        <v>0</v>
      </c>
      <c r="BG2083">
        <v>0.45809226991299201</v>
      </c>
      <c r="BH2083">
        <v>0.54896832142121499</v>
      </c>
      <c r="BI2083">
        <v>0</v>
      </c>
      <c r="BJ2083">
        <v>0</v>
      </c>
      <c r="BK2083">
        <v>0</v>
      </c>
      <c r="BL2083">
        <v>0.46654325972895799</v>
      </c>
    </row>
    <row r="2084" spans="1:64" x14ac:dyDescent="0.25">
      <c r="A2084" s="15" t="str">
        <f t="shared" si="64"/>
        <v xml:space="preserve">  CLD [NCL+DQ] / [Capital + ALLL]--41639</v>
      </c>
      <c r="B2084" s="15" t="str">
        <f t="shared" si="65"/>
        <v xml:space="preserve">  CLD [NCL+DQ] / [Capital + ALLL]</v>
      </c>
      <c r="C2084">
        <v>8</v>
      </c>
      <c r="D2084" s="22">
        <v>41639</v>
      </c>
      <c r="E2084">
        <v>0</v>
      </c>
      <c r="F2084">
        <v>0</v>
      </c>
      <c r="G2084">
        <v>1.50232180457084</v>
      </c>
      <c r="H2084">
        <v>1.34520126412223</v>
      </c>
      <c r="I2084">
        <v>0</v>
      </c>
      <c r="J2084">
        <v>0</v>
      </c>
      <c r="K2084">
        <v>0.68522179951854101</v>
      </c>
      <c r="L2084">
        <v>0.817722349063705</v>
      </c>
      <c r="M2084">
        <v>0</v>
      </c>
      <c r="N2084">
        <v>0</v>
      </c>
      <c r="O2084">
        <v>1.1230712622811301</v>
      </c>
      <c r="P2084">
        <v>1.2561941553248299</v>
      </c>
      <c r="Q2084">
        <v>0</v>
      </c>
      <c r="R2084">
        <v>0</v>
      </c>
      <c r="S2084">
        <v>0.26185819881335098</v>
      </c>
      <c r="T2084">
        <v>0.45604420948332802</v>
      </c>
      <c r="U2084">
        <v>0</v>
      </c>
      <c r="V2084">
        <v>0</v>
      </c>
      <c r="W2084">
        <v>0.70774354704413001</v>
      </c>
      <c r="X2084">
        <v>0.85390174417581199</v>
      </c>
      <c r="Y2084">
        <v>0</v>
      </c>
      <c r="Z2084">
        <v>6.3948840927258194E-2</v>
      </c>
      <c r="AA2084">
        <v>2.7142752131725998</v>
      </c>
      <c r="AB2084">
        <v>2.3387363215116799</v>
      </c>
      <c r="AC2084">
        <v>0</v>
      </c>
      <c r="AD2084">
        <v>0</v>
      </c>
      <c r="AE2084">
        <v>0.44568918048149297</v>
      </c>
      <c r="AF2084">
        <v>0.83185105448614705</v>
      </c>
      <c r="AG2084">
        <v>0</v>
      </c>
      <c r="AH2084">
        <v>0</v>
      </c>
      <c r="AI2084">
        <v>0</v>
      </c>
      <c r="AJ2084">
        <v>0.336224741394825</v>
      </c>
      <c r="AK2084">
        <v>0</v>
      </c>
      <c r="AL2084">
        <v>0</v>
      </c>
      <c r="AM2084">
        <v>0.64418323191410898</v>
      </c>
      <c r="AN2084">
        <v>0.69814956396279504</v>
      </c>
      <c r="AO2084">
        <v>0</v>
      </c>
      <c r="AP2084">
        <v>0</v>
      </c>
      <c r="AQ2084">
        <v>0</v>
      </c>
      <c r="AR2084">
        <v>0.40035138660310299</v>
      </c>
      <c r="AS2084">
        <v>0</v>
      </c>
      <c r="AT2084">
        <v>0</v>
      </c>
      <c r="AU2084">
        <v>1.16312881651643</v>
      </c>
      <c r="AV2084">
        <v>1.2353443617098201</v>
      </c>
      <c r="AW2084">
        <v>0</v>
      </c>
      <c r="AX2084">
        <v>0</v>
      </c>
      <c r="AY2084">
        <v>0.70337399762712705</v>
      </c>
      <c r="AZ2084">
        <v>1.15227890118128</v>
      </c>
      <c r="BA2084">
        <v>0</v>
      </c>
      <c r="BB2084">
        <v>0</v>
      </c>
      <c r="BC2084">
        <v>0.56360310271472303</v>
      </c>
      <c r="BD2084">
        <v>1.0772538100986799</v>
      </c>
      <c r="BE2084">
        <v>0</v>
      </c>
      <c r="BF2084">
        <v>6.9713668644032598E-2</v>
      </c>
      <c r="BG2084">
        <v>1.1813867126169699</v>
      </c>
      <c r="BH2084">
        <v>1.0484257822043801</v>
      </c>
      <c r="BI2084">
        <v>0</v>
      </c>
      <c r="BJ2084">
        <v>0</v>
      </c>
      <c r="BK2084">
        <v>1.6583025831521501</v>
      </c>
      <c r="BL2084">
        <v>1.29102569118382</v>
      </c>
    </row>
    <row r="2085" spans="1:64" x14ac:dyDescent="0.25">
      <c r="A2085" s="15" t="str">
        <f t="shared" si="64"/>
        <v xml:space="preserve">  CRE [NCL+DQ] / [Capital + ALLL]--41639</v>
      </c>
      <c r="B2085" s="15" t="str">
        <f t="shared" si="65"/>
        <v xml:space="preserve">  CRE [NCL+DQ] / [Capital + ALLL]</v>
      </c>
      <c r="C2085">
        <v>9</v>
      </c>
      <c r="D2085" s="22">
        <v>41639</v>
      </c>
      <c r="E2085">
        <v>0.38390259262432702</v>
      </c>
      <c r="F2085">
        <v>2.7862879969923999</v>
      </c>
      <c r="G2085">
        <v>7.3758692184017196</v>
      </c>
      <c r="H2085">
        <v>5.5070244044641496</v>
      </c>
      <c r="I2085">
        <v>0</v>
      </c>
      <c r="J2085">
        <v>2.2190486652751802</v>
      </c>
      <c r="K2085">
        <v>6.0363651354233898</v>
      </c>
      <c r="L2085">
        <v>4.0276725313948498</v>
      </c>
      <c r="M2085">
        <v>0.175986220674863</v>
      </c>
      <c r="N2085">
        <v>2.5215069712251599</v>
      </c>
      <c r="O2085">
        <v>7.2587639726092101</v>
      </c>
      <c r="P2085">
        <v>5.4921391007654501</v>
      </c>
      <c r="Q2085">
        <v>2.7182676802580099</v>
      </c>
      <c r="R2085">
        <v>7.4454854489677498</v>
      </c>
      <c r="S2085">
        <v>13.345583231250901</v>
      </c>
      <c r="T2085">
        <v>10.3563806291238</v>
      </c>
      <c r="U2085">
        <v>0</v>
      </c>
      <c r="V2085">
        <v>2.4952015355086399</v>
      </c>
      <c r="W2085">
        <v>6.1005518087063102</v>
      </c>
      <c r="X2085">
        <v>4.1233176145509898</v>
      </c>
      <c r="Y2085">
        <v>0.31634843520506201</v>
      </c>
      <c r="Z2085">
        <v>3.21799307958478</v>
      </c>
      <c r="AA2085">
        <v>7.8462348604528698</v>
      </c>
      <c r="AB2085">
        <v>6.0296870879536</v>
      </c>
      <c r="AC2085">
        <v>0</v>
      </c>
      <c r="AD2085">
        <v>0.69020371723074403</v>
      </c>
      <c r="AE2085">
        <v>3.37453680164678</v>
      </c>
      <c r="AF2085">
        <v>2.32444378684988</v>
      </c>
      <c r="AG2085">
        <v>0</v>
      </c>
      <c r="AH2085">
        <v>0</v>
      </c>
      <c r="AI2085">
        <v>1.9475601627068899</v>
      </c>
      <c r="AJ2085">
        <v>1.2345690740359201</v>
      </c>
      <c r="AK2085">
        <v>2.1145916707389198</v>
      </c>
      <c r="AL2085">
        <v>4.9777589493751302</v>
      </c>
      <c r="AM2085">
        <v>9.6955579933965392</v>
      </c>
      <c r="AN2085">
        <v>6.4710014167246399</v>
      </c>
      <c r="AO2085">
        <v>0</v>
      </c>
      <c r="AP2085">
        <v>0.42560737719453801</v>
      </c>
      <c r="AQ2085">
        <v>3.4024798730681098</v>
      </c>
      <c r="AR2085">
        <v>2.0656027009504401</v>
      </c>
      <c r="AS2085">
        <v>0</v>
      </c>
      <c r="AT2085">
        <v>2.8654663546492198</v>
      </c>
      <c r="AU2085">
        <v>6.8653605669028801</v>
      </c>
      <c r="AV2085">
        <v>5.0395495482679404</v>
      </c>
      <c r="AW2085">
        <v>0.61886424413679098</v>
      </c>
      <c r="AX2085">
        <v>3.1246870305458199</v>
      </c>
      <c r="AY2085">
        <v>8.3856149570389</v>
      </c>
      <c r="AZ2085">
        <v>5.42209170410817</v>
      </c>
      <c r="BA2085">
        <v>0</v>
      </c>
      <c r="BB2085">
        <v>2.2984441301273</v>
      </c>
      <c r="BC2085">
        <v>6.1105908493863401</v>
      </c>
      <c r="BD2085">
        <v>5.2784338574180101</v>
      </c>
      <c r="BE2085">
        <v>1.7992330618716801</v>
      </c>
      <c r="BF2085">
        <v>4.1327030184922302</v>
      </c>
      <c r="BG2085">
        <v>6.8909555953022004</v>
      </c>
      <c r="BH2085">
        <v>5.30326175673886</v>
      </c>
      <c r="BI2085">
        <v>0.42282444352055698</v>
      </c>
      <c r="BJ2085">
        <v>3.25695385389526</v>
      </c>
      <c r="BK2085">
        <v>8.8916244828430795</v>
      </c>
      <c r="BL2085">
        <v>4.99881188118463</v>
      </c>
    </row>
    <row r="2086" spans="1:64" x14ac:dyDescent="0.25">
      <c r="A2086" s="15" t="str">
        <f t="shared" si="64"/>
        <v xml:space="preserve">  Res RE [NCL+DQ] / [Capital + ALLL]--41639</v>
      </c>
      <c r="B2086" s="15" t="str">
        <f t="shared" si="65"/>
        <v xml:space="preserve">  Res RE [NCL+DQ] / [Capital + ALLL]</v>
      </c>
      <c r="C2086">
        <v>10</v>
      </c>
      <c r="D2086" s="22">
        <v>41639</v>
      </c>
      <c r="E2086">
        <v>0.24719314193609301</v>
      </c>
      <c r="F2086">
        <v>1.7571668663373099</v>
      </c>
      <c r="G2086">
        <v>2.91319248979854</v>
      </c>
      <c r="H2086">
        <v>2.9056851438575202</v>
      </c>
      <c r="I2086">
        <v>4.5391032437322801E-2</v>
      </c>
      <c r="J2086">
        <v>1.26388807242373</v>
      </c>
      <c r="K2086">
        <v>4.0747563469644197</v>
      </c>
      <c r="L2086">
        <v>2.7016767184481298</v>
      </c>
      <c r="M2086">
        <v>0.54565580128184099</v>
      </c>
      <c r="N2086">
        <v>2.48779869430183</v>
      </c>
      <c r="O2086">
        <v>6.1102695342630602</v>
      </c>
      <c r="P2086">
        <v>4.3233159891262902</v>
      </c>
      <c r="Q2086">
        <v>2.7902462695620498</v>
      </c>
      <c r="R2086">
        <v>6.2197650310988202</v>
      </c>
      <c r="S2086">
        <v>8.6758443101911507</v>
      </c>
      <c r="T2086">
        <v>6.3541485807527698</v>
      </c>
      <c r="U2086">
        <v>0.302838228044228</v>
      </c>
      <c r="V2086">
        <v>1.8237082066869299</v>
      </c>
      <c r="W2086">
        <v>4.7985450475657503</v>
      </c>
      <c r="X2086">
        <v>3.1616237588432101</v>
      </c>
      <c r="Y2086">
        <v>0.21802871964513901</v>
      </c>
      <c r="Z2086">
        <v>1.0254863519831099</v>
      </c>
      <c r="AA2086">
        <v>2.9176658673061602</v>
      </c>
      <c r="AB2086">
        <v>2.5469195158154498</v>
      </c>
      <c r="AC2086">
        <v>0</v>
      </c>
      <c r="AD2086">
        <v>0.51229937080480303</v>
      </c>
      <c r="AE2086">
        <v>1.0267046886132201</v>
      </c>
      <c r="AF2086">
        <v>0.96692979591710204</v>
      </c>
      <c r="AG2086">
        <v>0</v>
      </c>
      <c r="AH2086">
        <v>0</v>
      </c>
      <c r="AI2086">
        <v>0.84705459447799702</v>
      </c>
      <c r="AJ2086">
        <v>0.615832363298906</v>
      </c>
      <c r="AK2086">
        <v>1.43292560801844</v>
      </c>
      <c r="AL2086">
        <v>3.2156588605382699</v>
      </c>
      <c r="AM2086">
        <v>7.8012439815222701</v>
      </c>
      <c r="AN2086">
        <v>4.9299183059020102</v>
      </c>
      <c r="AO2086">
        <v>0</v>
      </c>
      <c r="AP2086">
        <v>0.58108821975699998</v>
      </c>
      <c r="AQ2086">
        <v>1.9826784052680599</v>
      </c>
      <c r="AR2086">
        <v>1.5505860250047201</v>
      </c>
      <c r="AS2086">
        <v>0</v>
      </c>
      <c r="AT2086">
        <v>1.0406397195749799</v>
      </c>
      <c r="AU2086">
        <v>3.4388938447814499</v>
      </c>
      <c r="AV2086">
        <v>2.5162980371323398</v>
      </c>
      <c r="AW2086">
        <v>1.49019518181925</v>
      </c>
      <c r="AX2086">
        <v>4.2259853139517496</v>
      </c>
      <c r="AY2086">
        <v>8.5218217947395001</v>
      </c>
      <c r="AZ2086">
        <v>5.6667203308880696</v>
      </c>
      <c r="BA2086">
        <v>0</v>
      </c>
      <c r="BB2086">
        <v>0.82601536772777195</v>
      </c>
      <c r="BC2086">
        <v>2.43439885567971</v>
      </c>
      <c r="BD2086">
        <v>2.1721424621298602</v>
      </c>
      <c r="BE2086">
        <v>0.57043893006795399</v>
      </c>
      <c r="BF2086">
        <v>1.88389603453996</v>
      </c>
      <c r="BG2086">
        <v>3.42701706676108</v>
      </c>
      <c r="BH2086">
        <v>2.7327376278989202</v>
      </c>
      <c r="BI2086">
        <v>0.223669294409055</v>
      </c>
      <c r="BJ2086">
        <v>1.53227932297923</v>
      </c>
      <c r="BK2086">
        <v>4.7630041823707101</v>
      </c>
      <c r="BL2086">
        <v>3.0227520014382798</v>
      </c>
    </row>
    <row r="2087" spans="1:64" x14ac:dyDescent="0.25">
      <c r="A2087" s="15" t="str">
        <f t="shared" si="64"/>
        <v xml:space="preserve">  C&amp;I [NCL+DQ] / [Capital + ALLL]--41639</v>
      </c>
      <c r="B2087" s="15" t="str">
        <f t="shared" si="65"/>
        <v xml:space="preserve">  C&amp;I [NCL+DQ] / [Capital + ALLL]</v>
      </c>
      <c r="C2087">
        <v>11</v>
      </c>
      <c r="D2087" s="22">
        <v>41639</v>
      </c>
      <c r="E2087">
        <v>0.33655540175645099</v>
      </c>
      <c r="F2087">
        <v>0.90211281630264295</v>
      </c>
      <c r="G2087">
        <v>2.5201239557635899</v>
      </c>
      <c r="H2087">
        <v>2.0464878171514398</v>
      </c>
      <c r="I2087">
        <v>5.5706193666445303E-2</v>
      </c>
      <c r="J2087">
        <v>0.84302325581395399</v>
      </c>
      <c r="K2087">
        <v>2.5461505724002498</v>
      </c>
      <c r="L2087">
        <v>2.0133864631867402</v>
      </c>
      <c r="M2087">
        <v>3.8392804699320097E-2</v>
      </c>
      <c r="N2087">
        <v>0.53108914126971196</v>
      </c>
      <c r="O2087">
        <v>1.9658562241256601</v>
      </c>
      <c r="P2087">
        <v>1.6767638861379</v>
      </c>
      <c r="Q2087">
        <v>0.45242520955353699</v>
      </c>
      <c r="R2087">
        <v>1.7858706119233101</v>
      </c>
      <c r="S2087">
        <v>3.515625</v>
      </c>
      <c r="T2087">
        <v>3.4314695013257599</v>
      </c>
      <c r="U2087">
        <v>3.0611798661827099E-2</v>
      </c>
      <c r="V2087">
        <v>0.85036526307149296</v>
      </c>
      <c r="W2087">
        <v>2.73847558192606</v>
      </c>
      <c r="X2087">
        <v>2.0759611137337601</v>
      </c>
      <c r="Y2087">
        <v>0.44871794871794901</v>
      </c>
      <c r="Z2087">
        <v>1.14061115178606</v>
      </c>
      <c r="AA2087">
        <v>3.73776327499258</v>
      </c>
      <c r="AB2087">
        <v>3.2081256175969299</v>
      </c>
      <c r="AC2087">
        <v>4.3997249343882501E-2</v>
      </c>
      <c r="AD2087">
        <v>0.66153444898278402</v>
      </c>
      <c r="AE2087">
        <v>2.3620181950230599</v>
      </c>
      <c r="AF2087">
        <v>2.3396833366038399</v>
      </c>
      <c r="AG2087">
        <v>0</v>
      </c>
      <c r="AH2087">
        <v>0.31709157462624998</v>
      </c>
      <c r="AI2087">
        <v>1.53899768486558</v>
      </c>
      <c r="AJ2087">
        <v>1.1874770837506801</v>
      </c>
      <c r="AK2087">
        <v>0.28384443172748502</v>
      </c>
      <c r="AL2087">
        <v>0.97476613473783502</v>
      </c>
      <c r="AM2087">
        <v>2.0547414711957099</v>
      </c>
      <c r="AN2087">
        <v>1.9087043946884401</v>
      </c>
      <c r="AO2087">
        <v>0</v>
      </c>
      <c r="AP2087">
        <v>0.64756534967133295</v>
      </c>
      <c r="AQ2087">
        <v>2.4881449434168998</v>
      </c>
      <c r="AR2087">
        <v>1.69989764759791</v>
      </c>
      <c r="AS2087">
        <v>4.9498824402920402E-2</v>
      </c>
      <c r="AT2087">
        <v>0.85036526307149296</v>
      </c>
      <c r="AU2087">
        <v>2.3868231581023802</v>
      </c>
      <c r="AV2087">
        <v>2.0813798184359902</v>
      </c>
      <c r="AW2087">
        <v>5.5706193666445303E-2</v>
      </c>
      <c r="AX2087">
        <v>0.80461780654189297</v>
      </c>
      <c r="AY2087">
        <v>2.47476747368643</v>
      </c>
      <c r="AZ2087">
        <v>2.1252586546842198</v>
      </c>
      <c r="BA2087">
        <v>9.4908445149384402E-2</v>
      </c>
      <c r="BB2087">
        <v>1.8459915611814299</v>
      </c>
      <c r="BC2087">
        <v>5.2935729693820202</v>
      </c>
      <c r="BD2087">
        <v>4.7679828167082601</v>
      </c>
      <c r="BE2087">
        <v>0.146356743621536</v>
      </c>
      <c r="BF2087">
        <v>0.96372349018472103</v>
      </c>
      <c r="BG2087">
        <v>2.19807398985765</v>
      </c>
      <c r="BH2087">
        <v>2.3939147582009501</v>
      </c>
      <c r="BI2087">
        <v>4.7163519526911599E-2</v>
      </c>
      <c r="BJ2087">
        <v>0.81928438949527405</v>
      </c>
      <c r="BK2087">
        <v>2.7568521872733398</v>
      </c>
      <c r="BL2087">
        <v>2.1004357756026102</v>
      </c>
    </row>
    <row r="2088" spans="1:64" x14ac:dyDescent="0.25">
      <c r="A2088" s="15" t="str">
        <f t="shared" si="64"/>
        <v xml:space="preserve">  Ind [NCL+DQ] / [Capital + ALLL]--41639</v>
      </c>
      <c r="B2088" s="15" t="str">
        <f t="shared" si="65"/>
        <v xml:space="preserve">  Ind [NCL+DQ] / [Capital + ALLL]</v>
      </c>
      <c r="C2088">
        <v>12</v>
      </c>
      <c r="D2088" s="22">
        <v>41639</v>
      </c>
      <c r="E2088">
        <v>6.0986693802030902E-2</v>
      </c>
      <c r="F2088">
        <v>0.28843628006133198</v>
      </c>
      <c r="G2088">
        <v>0.60616676116028401</v>
      </c>
      <c r="H2088">
        <v>0.488936377066294</v>
      </c>
      <c r="I2088">
        <v>3.7718234933139E-2</v>
      </c>
      <c r="J2088">
        <v>0.20899038644222401</v>
      </c>
      <c r="K2088">
        <v>0.62555294678099904</v>
      </c>
      <c r="L2088">
        <v>0.46237308374021302</v>
      </c>
      <c r="M2088">
        <v>1.8593533071246102E-2</v>
      </c>
      <c r="N2088">
        <v>0.19789605249453199</v>
      </c>
      <c r="O2088">
        <v>0.76891218615964496</v>
      </c>
      <c r="P2088">
        <v>0.70471508170026698</v>
      </c>
      <c r="Q2088">
        <v>0.13456163958182399</v>
      </c>
      <c r="R2088">
        <v>0.50952323183307002</v>
      </c>
      <c r="S2088">
        <v>0.85627757536626203</v>
      </c>
      <c r="T2088">
        <v>0.67775683063525205</v>
      </c>
      <c r="U2088">
        <v>3.2545095731052902E-2</v>
      </c>
      <c r="V2088">
        <v>0.19697655130815001</v>
      </c>
      <c r="W2088">
        <v>0.66938731531240303</v>
      </c>
      <c r="X2088">
        <v>0.47945152305494398</v>
      </c>
      <c r="Y2088">
        <v>3.0721966205837201E-2</v>
      </c>
      <c r="Z2088">
        <v>0.26484018264840198</v>
      </c>
      <c r="AA2088">
        <v>0.659266208046696</v>
      </c>
      <c r="AB2088">
        <v>0.55867156791219197</v>
      </c>
      <c r="AC2088">
        <v>3.7792874155770699E-2</v>
      </c>
      <c r="AD2088">
        <v>0.18358738062438501</v>
      </c>
      <c r="AE2088">
        <v>0.51837724319413003</v>
      </c>
      <c r="AF2088">
        <v>0.39540633092043798</v>
      </c>
      <c r="AG2088">
        <v>6.3821625603654494E-2</v>
      </c>
      <c r="AH2088">
        <v>0.205587083817862</v>
      </c>
      <c r="AI2088">
        <v>0.61019898296322606</v>
      </c>
      <c r="AJ2088">
        <v>0.64819565556329195</v>
      </c>
      <c r="AK2088">
        <v>3.7082058428596097E-2</v>
      </c>
      <c r="AL2088">
        <v>0.201809559046114</v>
      </c>
      <c r="AM2088">
        <v>0.40511474065659198</v>
      </c>
      <c r="AN2088">
        <v>0.34935274797073901</v>
      </c>
      <c r="AO2088">
        <v>5.0880227943421202E-2</v>
      </c>
      <c r="AP2088">
        <v>0.23484514897989101</v>
      </c>
      <c r="AQ2088">
        <v>0.64834024896265596</v>
      </c>
      <c r="AR2088">
        <v>0.50102032702392796</v>
      </c>
      <c r="AS2088">
        <v>7.4031300433823402E-3</v>
      </c>
      <c r="AT2088">
        <v>0.113499326097751</v>
      </c>
      <c r="AU2088">
        <v>0.42429063908777498</v>
      </c>
      <c r="AV2088">
        <v>0.32839972736546202</v>
      </c>
      <c r="AW2088">
        <v>7.4680515224303898E-2</v>
      </c>
      <c r="AX2088">
        <v>0.26007802340702202</v>
      </c>
      <c r="AY2088">
        <v>0.851012154249982</v>
      </c>
      <c r="AZ2088">
        <v>0.526653081977565</v>
      </c>
      <c r="BA2088">
        <v>0</v>
      </c>
      <c r="BB2088">
        <v>0.128217772955913</v>
      </c>
      <c r="BC2088">
        <v>0.48843463593944503</v>
      </c>
      <c r="BD2088">
        <v>0.55965193669299496</v>
      </c>
      <c r="BE2088">
        <v>6.7923001645531E-2</v>
      </c>
      <c r="BF2088">
        <v>0.23795645382547001</v>
      </c>
      <c r="BG2088">
        <v>0.71945058197899903</v>
      </c>
      <c r="BH2088">
        <v>0.690308961224953</v>
      </c>
      <c r="BI2088">
        <v>0</v>
      </c>
      <c r="BJ2088">
        <v>5.7971952027666002E-2</v>
      </c>
      <c r="BK2088">
        <v>0.33790055052299001</v>
      </c>
      <c r="BL2088">
        <v>0.26101433289794501</v>
      </c>
    </row>
    <row r="2089" spans="1:64" x14ac:dyDescent="0.25">
      <c r="A2089" s="15" t="str">
        <f t="shared" si="64"/>
        <v xml:space="preserve">  OREO / [Capital + ALLL]--41639</v>
      </c>
      <c r="B2089" s="15" t="str">
        <f t="shared" si="65"/>
        <v xml:space="preserve">  OREO / [Capital + ALLL]</v>
      </c>
      <c r="C2089">
        <v>13</v>
      </c>
      <c r="D2089" s="22">
        <v>41639</v>
      </c>
      <c r="E2089">
        <v>0.37834642152332199</v>
      </c>
      <c r="F2089">
        <v>2.39548271906426</v>
      </c>
      <c r="G2089">
        <v>6.0400787238111597</v>
      </c>
      <c r="H2089">
        <v>4.4711944909602099</v>
      </c>
      <c r="I2089">
        <v>0</v>
      </c>
      <c r="J2089">
        <v>2.1141417460839098</v>
      </c>
      <c r="K2089">
        <v>6.71248699234381</v>
      </c>
      <c r="L2089">
        <v>5.5885489878256296</v>
      </c>
      <c r="M2089">
        <v>0</v>
      </c>
      <c r="N2089">
        <v>1.61504297167907</v>
      </c>
      <c r="O2089">
        <v>6.24378126428212</v>
      </c>
      <c r="P2089">
        <v>5.4271033412282002</v>
      </c>
      <c r="Q2089">
        <v>2.60474556613348</v>
      </c>
      <c r="R2089">
        <v>4.8498643088505604</v>
      </c>
      <c r="S2089">
        <v>6.6950579380013897</v>
      </c>
      <c r="T2089">
        <v>5.1363137752045098</v>
      </c>
      <c r="U2089">
        <v>0.45219305032582002</v>
      </c>
      <c r="V2089">
        <v>3.0051030051030101</v>
      </c>
      <c r="W2089">
        <v>9.5309882747068695</v>
      </c>
      <c r="X2089">
        <v>7.4652977325030099</v>
      </c>
      <c r="Y2089">
        <v>0</v>
      </c>
      <c r="Z2089">
        <v>3.35085007727975</v>
      </c>
      <c r="AA2089">
        <v>9.7794664243825906</v>
      </c>
      <c r="AB2089">
        <v>8.1405877320861499</v>
      </c>
      <c r="AC2089">
        <v>0</v>
      </c>
      <c r="AD2089">
        <v>0</v>
      </c>
      <c r="AE2089">
        <v>1.0520024252459701</v>
      </c>
      <c r="AF2089">
        <v>1.61377466581788</v>
      </c>
      <c r="AG2089">
        <v>0</v>
      </c>
      <c r="AH2089">
        <v>0.18426683426875001</v>
      </c>
      <c r="AI2089">
        <v>2.0831564666276998</v>
      </c>
      <c r="AJ2089">
        <v>2.15820609566167</v>
      </c>
      <c r="AK2089">
        <v>0.86672978118830601</v>
      </c>
      <c r="AL2089">
        <v>2.9953499607464198</v>
      </c>
      <c r="AM2089">
        <v>6.30422013159796</v>
      </c>
      <c r="AN2089">
        <v>5.0333993943290203</v>
      </c>
      <c r="AO2089">
        <v>0</v>
      </c>
      <c r="AP2089">
        <v>0.36742800397219499</v>
      </c>
      <c r="AQ2089">
        <v>2.9797601199400301</v>
      </c>
      <c r="AR2089">
        <v>2.2661872960346701</v>
      </c>
      <c r="AS2089">
        <v>0</v>
      </c>
      <c r="AT2089">
        <v>1.59303211045528</v>
      </c>
      <c r="AU2089">
        <v>9.1396508728179509</v>
      </c>
      <c r="AV2089">
        <v>7.8330062381983998</v>
      </c>
      <c r="AW2089">
        <v>0.90041890671889901</v>
      </c>
      <c r="AX2089">
        <v>3.3118537389479998</v>
      </c>
      <c r="AY2089">
        <v>9.0989890076497808</v>
      </c>
      <c r="AZ2089">
        <v>7.5403081004079997</v>
      </c>
      <c r="BA2089">
        <v>0</v>
      </c>
      <c r="BB2089">
        <v>2.9916574653416799</v>
      </c>
      <c r="BC2089">
        <v>10.179516882407199</v>
      </c>
      <c r="BD2089">
        <v>7.9472055897306699</v>
      </c>
      <c r="BE2089">
        <v>0.983482530526121</v>
      </c>
      <c r="BF2089">
        <v>4.4024563294238002</v>
      </c>
      <c r="BG2089">
        <v>9.4031084316686506</v>
      </c>
      <c r="BH2089">
        <v>6.5161488557496696</v>
      </c>
      <c r="BI2089">
        <v>2.6039413134208398</v>
      </c>
      <c r="BJ2089">
        <v>7.7850382057888599</v>
      </c>
      <c r="BK2089">
        <v>19.309174825494399</v>
      </c>
      <c r="BL2089">
        <v>12.8343056768739</v>
      </c>
    </row>
    <row r="2090" spans="1:64" x14ac:dyDescent="0.25">
      <c r="A2090" s="15" t="str">
        <f t="shared" si="64"/>
        <v>ROAA--41639</v>
      </c>
      <c r="B2090" s="15" t="str">
        <f t="shared" si="65"/>
        <v>ROAA</v>
      </c>
      <c r="C2090">
        <v>14</v>
      </c>
      <c r="D2090" s="22">
        <v>41639</v>
      </c>
      <c r="E2090">
        <v>0.67749999999999999</v>
      </c>
      <c r="F2090">
        <v>0.92500000000000004</v>
      </c>
      <c r="G2090">
        <v>1.2925</v>
      </c>
      <c r="H2090">
        <v>0.99250000000000005</v>
      </c>
      <c r="I2090">
        <v>0.57999999999999996</v>
      </c>
      <c r="J2090">
        <v>0.98</v>
      </c>
      <c r="K2090">
        <v>1.37</v>
      </c>
      <c r="L2090">
        <v>0.99974481658692205</v>
      </c>
      <c r="M2090">
        <v>0.5</v>
      </c>
      <c r="N2090">
        <v>0.85</v>
      </c>
      <c r="O2090">
        <v>1.22</v>
      </c>
      <c r="P2090">
        <v>0.85457276832233398</v>
      </c>
      <c r="Q2090">
        <v>0.56999999999999995</v>
      </c>
      <c r="R2090">
        <v>0.72</v>
      </c>
      <c r="S2090">
        <v>1.02</v>
      </c>
      <c r="T2090">
        <v>0.73666666666666702</v>
      </c>
      <c r="U2090">
        <v>0.54</v>
      </c>
      <c r="V2090">
        <v>0.95</v>
      </c>
      <c r="W2090">
        <v>1.37</v>
      </c>
      <c r="X2090">
        <v>0.94734513274336296</v>
      </c>
      <c r="Y2090">
        <v>0.62</v>
      </c>
      <c r="Z2090">
        <v>0.93</v>
      </c>
      <c r="AA2090">
        <v>1.29</v>
      </c>
      <c r="AB2090">
        <v>0.963114754098361</v>
      </c>
      <c r="AC2090">
        <v>0.72750000000000004</v>
      </c>
      <c r="AD2090">
        <v>1.1399999999999999</v>
      </c>
      <c r="AE2090">
        <v>1.67</v>
      </c>
      <c r="AF2090">
        <v>1.1977906976744199</v>
      </c>
      <c r="AG2090">
        <v>0.755</v>
      </c>
      <c r="AH2090">
        <v>0.995</v>
      </c>
      <c r="AI2090">
        <v>1.4775</v>
      </c>
      <c r="AJ2090">
        <v>1.12385714285714</v>
      </c>
      <c r="AK2090">
        <v>0.48</v>
      </c>
      <c r="AL2090">
        <v>0.92</v>
      </c>
      <c r="AM2090">
        <v>1.2849999999999999</v>
      </c>
      <c r="AN2090">
        <v>0.963090909090909</v>
      </c>
      <c r="AO2090">
        <v>0.65</v>
      </c>
      <c r="AP2090">
        <v>1.04</v>
      </c>
      <c r="AQ2090">
        <v>1.41</v>
      </c>
      <c r="AR2090">
        <v>1.0654849498327801</v>
      </c>
      <c r="AS2090">
        <v>0.56000000000000005</v>
      </c>
      <c r="AT2090">
        <v>1.1100000000000001</v>
      </c>
      <c r="AU2090">
        <v>1.54</v>
      </c>
      <c r="AV2090">
        <v>1.07851282051282</v>
      </c>
      <c r="AW2090">
        <v>0.47</v>
      </c>
      <c r="AX2090">
        <v>0.81</v>
      </c>
      <c r="AY2090">
        <v>1.2350000000000001</v>
      </c>
      <c r="AZ2090">
        <v>0.82981818181818201</v>
      </c>
      <c r="BA2090">
        <v>0.47499999999999998</v>
      </c>
      <c r="BB2090">
        <v>1.03</v>
      </c>
      <c r="BC2090">
        <v>1.5349999999999999</v>
      </c>
      <c r="BD2090">
        <v>1.0095522388059699</v>
      </c>
      <c r="BE2090">
        <v>0.71750000000000003</v>
      </c>
      <c r="BF2090">
        <v>0.92500000000000004</v>
      </c>
      <c r="BG2090">
        <v>1.29</v>
      </c>
      <c r="BH2090">
        <v>0.98958333333333304</v>
      </c>
      <c r="BI2090">
        <v>0.44</v>
      </c>
      <c r="BJ2090">
        <v>0.82499999999999996</v>
      </c>
      <c r="BK2090">
        <v>1.2625</v>
      </c>
      <c r="BL2090">
        <v>0.85448979591836705</v>
      </c>
    </row>
    <row r="2091" spans="1:64" x14ac:dyDescent="0.25">
      <c r="A2091" s="15" t="str">
        <f t="shared" si="64"/>
        <v>NIM--41639</v>
      </c>
      <c r="B2091" s="15" t="str">
        <f t="shared" si="65"/>
        <v>NIM</v>
      </c>
      <c r="C2091">
        <v>15</v>
      </c>
      <c r="D2091" s="22">
        <v>41639</v>
      </c>
      <c r="E2091">
        <v>3.4550000000000001</v>
      </c>
      <c r="F2091">
        <v>3.7149999999999999</v>
      </c>
      <c r="G2091">
        <v>4.0449999999999999</v>
      </c>
      <c r="H2091">
        <v>3.7790625000000002</v>
      </c>
      <c r="I2091">
        <v>3.41</v>
      </c>
      <c r="J2091">
        <v>3.87</v>
      </c>
      <c r="K2091">
        <v>4.2699999999999996</v>
      </c>
      <c r="L2091">
        <v>3.8361722488038299</v>
      </c>
      <c r="M2091">
        <v>3.32</v>
      </c>
      <c r="N2091">
        <v>3.74</v>
      </c>
      <c r="O2091">
        <v>4.18</v>
      </c>
      <c r="P2091">
        <v>3.74722000347283</v>
      </c>
      <c r="Q2091">
        <v>3.57</v>
      </c>
      <c r="R2091">
        <v>3.93</v>
      </c>
      <c r="S2091">
        <v>4.26</v>
      </c>
      <c r="T2091">
        <v>3.9323809523809499</v>
      </c>
      <c r="U2091">
        <v>3.4</v>
      </c>
      <c r="V2091">
        <v>3.82</v>
      </c>
      <c r="W2091">
        <v>4.25</v>
      </c>
      <c r="X2091">
        <v>3.8106784660767001</v>
      </c>
      <c r="Y2091">
        <v>3.61</v>
      </c>
      <c r="Z2091">
        <v>4</v>
      </c>
      <c r="AA2091">
        <v>4.37</v>
      </c>
      <c r="AB2091">
        <v>3.9924590163934401</v>
      </c>
      <c r="AC2091">
        <v>3.4125000000000001</v>
      </c>
      <c r="AD2091">
        <v>3.895</v>
      </c>
      <c r="AE2091">
        <v>4.2249999999999996</v>
      </c>
      <c r="AF2091">
        <v>3.7389534883720899</v>
      </c>
      <c r="AG2091">
        <v>3.2174999999999998</v>
      </c>
      <c r="AH2091">
        <v>3.855</v>
      </c>
      <c r="AI2091">
        <v>4.3574999999999999</v>
      </c>
      <c r="AJ2091">
        <v>4.0472857142857102</v>
      </c>
      <c r="AK2091">
        <v>3.53</v>
      </c>
      <c r="AL2091">
        <v>3.97</v>
      </c>
      <c r="AM2091">
        <v>4.3</v>
      </c>
      <c r="AN2091">
        <v>3.8492727272727301</v>
      </c>
      <c r="AO2091">
        <v>3.37</v>
      </c>
      <c r="AP2091">
        <v>3.75</v>
      </c>
      <c r="AQ2091">
        <v>4.24</v>
      </c>
      <c r="AR2091">
        <v>3.7493979933110402</v>
      </c>
      <c r="AS2091">
        <v>3.65</v>
      </c>
      <c r="AT2091">
        <v>4.07</v>
      </c>
      <c r="AU2091">
        <v>4.41</v>
      </c>
      <c r="AV2091">
        <v>4.0135384615384604</v>
      </c>
      <c r="AW2091">
        <v>3.41</v>
      </c>
      <c r="AX2091">
        <v>3.84</v>
      </c>
      <c r="AY2091">
        <v>4.2850000000000001</v>
      </c>
      <c r="AZ2091">
        <v>3.8186060606060601</v>
      </c>
      <c r="BA2091">
        <v>3.42</v>
      </c>
      <c r="BB2091">
        <v>3.9</v>
      </c>
      <c r="BC2091">
        <v>4.2549999999999999</v>
      </c>
      <c r="BD2091">
        <v>3.8505970149253699</v>
      </c>
      <c r="BE2091">
        <v>3.4325000000000001</v>
      </c>
      <c r="BF2091">
        <v>3.92</v>
      </c>
      <c r="BG2091">
        <v>4.2024999999999997</v>
      </c>
      <c r="BH2091">
        <v>4.0397222222222204</v>
      </c>
      <c r="BI2091">
        <v>3.37</v>
      </c>
      <c r="BJ2091">
        <v>3.84</v>
      </c>
      <c r="BK2091">
        <v>4.3075000000000001</v>
      </c>
      <c r="BL2091">
        <v>3.85010204081633</v>
      </c>
    </row>
    <row r="2092" spans="1:64" x14ac:dyDescent="0.25">
      <c r="A2092" s="15" t="str">
        <f t="shared" si="64"/>
        <v>Provisions / Avg Assets--41639</v>
      </c>
      <c r="B2092" s="15" t="str">
        <f t="shared" si="65"/>
        <v>Provisions / Avg Assets</v>
      </c>
      <c r="C2092">
        <v>16</v>
      </c>
      <c r="D2092" s="22">
        <v>41639</v>
      </c>
      <c r="E2092">
        <v>0</v>
      </c>
      <c r="F2092">
        <v>0.01</v>
      </c>
      <c r="G2092">
        <v>0.13250000000000001</v>
      </c>
      <c r="H2092">
        <v>4.4218750000000001E-2</v>
      </c>
      <c r="I2092">
        <v>0</v>
      </c>
      <c r="J2092">
        <v>0.04</v>
      </c>
      <c r="K2092">
        <v>0.14499999999999999</v>
      </c>
      <c r="L2092">
        <v>8.6650717703349298E-2</v>
      </c>
      <c r="M2092">
        <v>0</v>
      </c>
      <c r="N2092">
        <v>0.09</v>
      </c>
      <c r="O2092">
        <v>0.22</v>
      </c>
      <c r="P2092">
        <v>0.152580757207364</v>
      </c>
      <c r="Q2092">
        <v>0.08</v>
      </c>
      <c r="R2092">
        <v>0.23</v>
      </c>
      <c r="S2092">
        <v>0.34</v>
      </c>
      <c r="T2092">
        <v>0.26190476190476197</v>
      </c>
      <c r="U2092">
        <v>0</v>
      </c>
      <c r="V2092">
        <v>0.04</v>
      </c>
      <c r="W2092">
        <v>0.14000000000000001</v>
      </c>
      <c r="X2092">
        <v>8.8318584070796499E-2</v>
      </c>
      <c r="Y2092">
        <v>0</v>
      </c>
      <c r="Z2092">
        <v>0</v>
      </c>
      <c r="AA2092">
        <v>0.13</v>
      </c>
      <c r="AB2092">
        <v>2.16393442622951E-2</v>
      </c>
      <c r="AC2092">
        <v>0</v>
      </c>
      <c r="AD2092">
        <v>2.5000000000000001E-2</v>
      </c>
      <c r="AE2092">
        <v>0.1</v>
      </c>
      <c r="AF2092">
        <v>6.3488372093023299E-2</v>
      </c>
      <c r="AG2092">
        <v>0</v>
      </c>
      <c r="AH2092">
        <v>0.01</v>
      </c>
      <c r="AI2092">
        <v>0.1</v>
      </c>
      <c r="AJ2092">
        <v>0.13800000000000001</v>
      </c>
      <c r="AK2092">
        <v>0.01</v>
      </c>
      <c r="AL2092">
        <v>0.08</v>
      </c>
      <c r="AM2092">
        <v>0.19</v>
      </c>
      <c r="AN2092">
        <v>0.109090909090909</v>
      </c>
      <c r="AO2092">
        <v>0</v>
      </c>
      <c r="AP2092">
        <v>0.02</v>
      </c>
      <c r="AQ2092">
        <v>0.1</v>
      </c>
      <c r="AR2092">
        <v>5.42809364548495E-2</v>
      </c>
      <c r="AS2092">
        <v>0</v>
      </c>
      <c r="AT2092">
        <v>0.06</v>
      </c>
      <c r="AU2092">
        <v>0.18</v>
      </c>
      <c r="AV2092">
        <v>0.10887179487179501</v>
      </c>
      <c r="AW2092">
        <v>0</v>
      </c>
      <c r="AX2092">
        <v>0.06</v>
      </c>
      <c r="AY2092">
        <v>0.18</v>
      </c>
      <c r="AZ2092">
        <v>0.111818181818182</v>
      </c>
      <c r="BA2092">
        <v>0</v>
      </c>
      <c r="BB2092">
        <v>0.08</v>
      </c>
      <c r="BC2092">
        <v>0.26500000000000001</v>
      </c>
      <c r="BD2092">
        <v>0.148507462686567</v>
      </c>
      <c r="BE2092">
        <v>0</v>
      </c>
      <c r="BF2092">
        <v>0.05</v>
      </c>
      <c r="BG2092">
        <v>0.14000000000000001</v>
      </c>
      <c r="BH2092">
        <v>0.15222222222222201</v>
      </c>
      <c r="BI2092">
        <v>0</v>
      </c>
      <c r="BJ2092">
        <v>0.04</v>
      </c>
      <c r="BK2092">
        <v>0.2225</v>
      </c>
      <c r="BL2092">
        <v>9.7346938775510206E-2</v>
      </c>
    </row>
    <row r="2093" spans="1:64" x14ac:dyDescent="0.25">
      <c r="A2093" s="15" t="str">
        <f t="shared" si="64"/>
        <v>Negative Earners (last 4 qtrs)--41639</v>
      </c>
      <c r="B2093" s="15" t="str">
        <f t="shared" si="65"/>
        <v>Negative Earners (last 4 qtrs)</v>
      </c>
      <c r="C2093">
        <v>17</v>
      </c>
      <c r="D2093" s="22">
        <v>41639</v>
      </c>
      <c r="F2093">
        <v>1.5625</v>
      </c>
      <c r="H2093">
        <v>1</v>
      </c>
      <c r="J2093">
        <v>4.5383411580594704</v>
      </c>
      <c r="L2093">
        <v>29</v>
      </c>
      <c r="N2093">
        <v>7.21702127659574</v>
      </c>
      <c r="P2093">
        <v>424</v>
      </c>
      <c r="R2093">
        <v>9.5238095238095202</v>
      </c>
      <c r="T2093">
        <v>2</v>
      </c>
      <c r="V2093">
        <v>6.0869565217391299</v>
      </c>
      <c r="X2093">
        <v>21</v>
      </c>
      <c r="Z2093">
        <v>3.27868852459016</v>
      </c>
      <c r="AB2093">
        <v>2</v>
      </c>
      <c r="AD2093">
        <v>1.16279069767442</v>
      </c>
      <c r="AF2093">
        <v>1</v>
      </c>
      <c r="AH2093">
        <v>1.4285714285714299</v>
      </c>
      <c r="AI2093"/>
      <c r="AJ2093">
        <v>1</v>
      </c>
      <c r="AK2093"/>
      <c r="AL2093">
        <v>3.6363636363636398</v>
      </c>
      <c r="AN2093">
        <v>2</v>
      </c>
      <c r="AP2093">
        <v>2.6229508196721301</v>
      </c>
      <c r="AR2093">
        <v>8</v>
      </c>
      <c r="AT2093">
        <v>6.0913705583756403</v>
      </c>
      <c r="AV2093">
        <v>12</v>
      </c>
      <c r="AX2093">
        <v>5.3892215568862296</v>
      </c>
      <c r="AZ2093">
        <v>9</v>
      </c>
      <c r="BB2093">
        <v>5.9701492537313401</v>
      </c>
      <c r="BD2093">
        <v>4</v>
      </c>
      <c r="BF2093">
        <v>5.5555555555555598</v>
      </c>
      <c r="BH2093">
        <v>4</v>
      </c>
      <c r="BJ2093">
        <v>10</v>
      </c>
      <c r="BL2093">
        <v>10</v>
      </c>
    </row>
    <row r="2094" spans="1:64" x14ac:dyDescent="0.25">
      <c r="A2094" s="15" t="str">
        <f t="shared" si="64"/>
        <v>Noncore Funding / Liab--41639</v>
      </c>
      <c r="B2094" s="15" t="str">
        <f t="shared" si="65"/>
        <v>Noncore Funding / Liab</v>
      </c>
      <c r="C2094">
        <v>18</v>
      </c>
      <c r="D2094" s="22">
        <v>41639</v>
      </c>
      <c r="E2094">
        <v>9.91828533654955</v>
      </c>
      <c r="F2094">
        <v>13.8044136130222</v>
      </c>
      <c r="G2094">
        <v>17.403364109544299</v>
      </c>
      <c r="H2094">
        <v>15.097094887355199</v>
      </c>
      <c r="I2094">
        <v>9.43675877785914</v>
      </c>
      <c r="J2094">
        <v>14.0770275599176</v>
      </c>
      <c r="K2094">
        <v>21.414743888074799</v>
      </c>
      <c r="L2094">
        <v>16.565807280497001</v>
      </c>
      <c r="M2094">
        <v>12.6805167481265</v>
      </c>
      <c r="N2094">
        <v>19.558420664165801</v>
      </c>
      <c r="O2094">
        <v>28.789757861119501</v>
      </c>
      <c r="P2094">
        <v>22.282023657026201</v>
      </c>
      <c r="Q2094">
        <v>13.7778770314578</v>
      </c>
      <c r="R2094">
        <v>19.369163803353299</v>
      </c>
      <c r="S2094">
        <v>26.552810374334499</v>
      </c>
      <c r="T2094">
        <v>20.191455314166198</v>
      </c>
      <c r="U2094">
        <v>8.5990281518676497</v>
      </c>
      <c r="V2094">
        <v>12.9413060746444</v>
      </c>
      <c r="W2094">
        <v>20.396544131524301</v>
      </c>
      <c r="X2094">
        <v>15.7751652438285</v>
      </c>
      <c r="Y2094">
        <v>11.454339650199</v>
      </c>
      <c r="Z2094">
        <v>16.242273010832001</v>
      </c>
      <c r="AA2094">
        <v>20.027019472654398</v>
      </c>
      <c r="AB2094">
        <v>17.840456974705099</v>
      </c>
      <c r="AC2094">
        <v>9.26677649925489</v>
      </c>
      <c r="AD2094">
        <v>12.572587845318001</v>
      </c>
      <c r="AE2094">
        <v>17.156654504350101</v>
      </c>
      <c r="AF2094">
        <v>14.1354100598231</v>
      </c>
      <c r="AG2094">
        <v>13.067766847121099</v>
      </c>
      <c r="AH2094">
        <v>17.334740501817201</v>
      </c>
      <c r="AI2094">
        <v>22.246138058815799</v>
      </c>
      <c r="AJ2094">
        <v>20.478406150550299</v>
      </c>
      <c r="AK2094">
        <v>10.750101051639801</v>
      </c>
      <c r="AL2094">
        <v>17.510573121482199</v>
      </c>
      <c r="AM2094">
        <v>26.3134977179553</v>
      </c>
      <c r="AN2094">
        <v>19.8730201570283</v>
      </c>
      <c r="AO2094">
        <v>9.2295609434774892</v>
      </c>
      <c r="AP2094">
        <v>13.6988570482028</v>
      </c>
      <c r="AQ2094">
        <v>20.357997451754301</v>
      </c>
      <c r="AR2094">
        <v>15.6700599127504</v>
      </c>
      <c r="AS2094">
        <v>10.5864004596743</v>
      </c>
      <c r="AT2094">
        <v>15.5266282999909</v>
      </c>
      <c r="AU2094">
        <v>23.568190255481401</v>
      </c>
      <c r="AV2094">
        <v>18.557379406896398</v>
      </c>
      <c r="AW2094">
        <v>9.4921853939629592</v>
      </c>
      <c r="AX2094">
        <v>13.3925875085793</v>
      </c>
      <c r="AY2094">
        <v>21.282379833229001</v>
      </c>
      <c r="AZ2094">
        <v>16.242578520928401</v>
      </c>
      <c r="BA2094">
        <v>10.913057866237001</v>
      </c>
      <c r="BB2094">
        <v>17.003856047153398</v>
      </c>
      <c r="BC2094">
        <v>24.062618149463098</v>
      </c>
      <c r="BD2094">
        <v>19.909085382900599</v>
      </c>
      <c r="BE2094">
        <v>8.3427523061277693</v>
      </c>
      <c r="BF2094">
        <v>14.4138185835674</v>
      </c>
      <c r="BG2094">
        <v>18.750787678526901</v>
      </c>
      <c r="BH2094">
        <v>17.273390594637299</v>
      </c>
      <c r="BI2094">
        <v>9.0059947747888298</v>
      </c>
      <c r="BJ2094">
        <v>12.7318128296327</v>
      </c>
      <c r="BK2094">
        <v>19.605585698956499</v>
      </c>
      <c r="BL2094">
        <v>15.644406736203701</v>
      </c>
    </row>
    <row r="2095" spans="1:64" x14ac:dyDescent="0.25">
      <c r="A2095" s="15" t="str">
        <f t="shared" si="64"/>
        <v>Brokered Dep / Liab--41639</v>
      </c>
      <c r="B2095" s="15" t="str">
        <f t="shared" si="65"/>
        <v>Brokered Dep / Liab</v>
      </c>
      <c r="C2095">
        <v>19</v>
      </c>
      <c r="D2095" s="22">
        <v>41639</v>
      </c>
      <c r="E2095">
        <v>0</v>
      </c>
      <c r="F2095">
        <v>0</v>
      </c>
      <c r="G2095">
        <v>1.5244029279586599</v>
      </c>
      <c r="H2095">
        <v>1.63698669393803</v>
      </c>
      <c r="I2095">
        <v>0</v>
      </c>
      <c r="J2095">
        <v>0</v>
      </c>
      <c r="K2095">
        <v>1.5672274564342801</v>
      </c>
      <c r="L2095">
        <v>1.81717599225467</v>
      </c>
      <c r="M2095">
        <v>0</v>
      </c>
      <c r="N2095">
        <v>0</v>
      </c>
      <c r="O2095">
        <v>1.9880418723206601</v>
      </c>
      <c r="P2095">
        <v>2.0540012656470901</v>
      </c>
      <c r="Q2095">
        <v>0</v>
      </c>
      <c r="R2095">
        <v>0</v>
      </c>
      <c r="S2095">
        <v>1.0769934121279801</v>
      </c>
      <c r="T2095">
        <v>2.2589592322755299</v>
      </c>
      <c r="U2095">
        <v>0</v>
      </c>
      <c r="V2095">
        <v>0</v>
      </c>
      <c r="W2095">
        <v>1.2869515876080699</v>
      </c>
      <c r="X2095">
        <v>1.66135944182462</v>
      </c>
      <c r="Y2095">
        <v>0</v>
      </c>
      <c r="Z2095">
        <v>0</v>
      </c>
      <c r="AA2095">
        <v>0.58405142935303</v>
      </c>
      <c r="AB2095">
        <v>1.46827179867618</v>
      </c>
      <c r="AC2095">
        <v>0</v>
      </c>
      <c r="AD2095">
        <v>0</v>
      </c>
      <c r="AE2095">
        <v>1.28031660173337</v>
      </c>
      <c r="AF2095">
        <v>1.3504695577657</v>
      </c>
      <c r="AG2095">
        <v>0</v>
      </c>
      <c r="AH2095">
        <v>0</v>
      </c>
      <c r="AI2095">
        <v>2.3865493361033199</v>
      </c>
      <c r="AJ2095">
        <v>3.0219761484331902</v>
      </c>
      <c r="AK2095">
        <v>0</v>
      </c>
      <c r="AL2095">
        <v>1.2528694419373301</v>
      </c>
      <c r="AM2095">
        <v>5.8173014094972704</v>
      </c>
      <c r="AN2095">
        <v>3.7974420000314999</v>
      </c>
      <c r="AO2095">
        <v>0</v>
      </c>
      <c r="AP2095">
        <v>0</v>
      </c>
      <c r="AQ2095">
        <v>1.47939415287073</v>
      </c>
      <c r="AR2095">
        <v>1.5131890965155601</v>
      </c>
      <c r="AS2095">
        <v>0</v>
      </c>
      <c r="AT2095">
        <v>0</v>
      </c>
      <c r="AU2095">
        <v>3.1968901395375799</v>
      </c>
      <c r="AV2095">
        <v>2.4413889350691198</v>
      </c>
      <c r="AW2095">
        <v>0</v>
      </c>
      <c r="AX2095">
        <v>0</v>
      </c>
      <c r="AY2095">
        <v>1.1649314270326601</v>
      </c>
      <c r="AZ2095">
        <v>1.4417952037280399</v>
      </c>
      <c r="BA2095">
        <v>0</v>
      </c>
      <c r="BB2095">
        <v>0</v>
      </c>
      <c r="BC2095">
        <v>4.3752904745752002</v>
      </c>
      <c r="BD2095">
        <v>3.23997972483112</v>
      </c>
      <c r="BE2095">
        <v>0</v>
      </c>
      <c r="BF2095">
        <v>0</v>
      </c>
      <c r="BG2095">
        <v>1.61227898707341</v>
      </c>
      <c r="BH2095">
        <v>2.7476410783001599</v>
      </c>
      <c r="BI2095">
        <v>0</v>
      </c>
      <c r="BJ2095">
        <v>0</v>
      </c>
      <c r="BK2095">
        <v>1.3904238953467001</v>
      </c>
      <c r="BL2095">
        <v>2.0749533148777202</v>
      </c>
    </row>
    <row r="2096" spans="1:64" x14ac:dyDescent="0.25">
      <c r="A2096" s="15" t="str">
        <f t="shared" si="64"/>
        <v>Liquid Assets / Assets--41639</v>
      </c>
      <c r="B2096" s="15" t="str">
        <f t="shared" si="65"/>
        <v>Liquid Assets / Assets</v>
      </c>
      <c r="C2096">
        <v>20</v>
      </c>
      <c r="D2096" s="22">
        <v>41639</v>
      </c>
      <c r="E2096">
        <v>18.785889427986302</v>
      </c>
      <c r="F2096">
        <v>28.593374439776198</v>
      </c>
      <c r="G2096">
        <v>37.969705772326201</v>
      </c>
      <c r="H2096">
        <v>29.059759592583699</v>
      </c>
      <c r="I2096">
        <v>13.840326963294</v>
      </c>
      <c r="J2096">
        <v>22.803629063000301</v>
      </c>
      <c r="K2096">
        <v>36.0374504241544</v>
      </c>
      <c r="L2096">
        <v>25.619812828081798</v>
      </c>
      <c r="M2096">
        <v>12.926915811237601</v>
      </c>
      <c r="N2096">
        <v>21.415658721136101</v>
      </c>
      <c r="O2096">
        <v>32.4019822158835</v>
      </c>
      <c r="P2096">
        <v>23.624542486758401</v>
      </c>
      <c r="Q2096">
        <v>25.202573674884299</v>
      </c>
      <c r="R2096">
        <v>34.455555070375397</v>
      </c>
      <c r="S2096">
        <v>39.737894269213697</v>
      </c>
      <c r="T2096">
        <v>33.852725507279303</v>
      </c>
      <c r="U2096">
        <v>15.315902468946501</v>
      </c>
      <c r="V2096">
        <v>23.0336343410548</v>
      </c>
      <c r="W2096">
        <v>36.031691353771997</v>
      </c>
      <c r="X2096">
        <v>26.140877721405101</v>
      </c>
      <c r="Y2096">
        <v>19.540286948319501</v>
      </c>
      <c r="Z2096">
        <v>30.497497524775</v>
      </c>
      <c r="AA2096">
        <v>38.542026259716501</v>
      </c>
      <c r="AB2096">
        <v>29.712113013615301</v>
      </c>
      <c r="AC2096">
        <v>9.9795301013219202</v>
      </c>
      <c r="AD2096">
        <v>16.8874716881522</v>
      </c>
      <c r="AE2096">
        <v>27.1639331541278</v>
      </c>
      <c r="AF2096">
        <v>21.6804676739686</v>
      </c>
      <c r="AG2096">
        <v>10.9586320901254</v>
      </c>
      <c r="AH2096">
        <v>18.935046453811399</v>
      </c>
      <c r="AI2096">
        <v>37.280068275452003</v>
      </c>
      <c r="AJ2096">
        <v>24.658091638948001</v>
      </c>
      <c r="AK2096">
        <v>12.601874620173399</v>
      </c>
      <c r="AL2096">
        <v>22.813785733368999</v>
      </c>
      <c r="AM2096">
        <v>31.8826435128755</v>
      </c>
      <c r="AN2096">
        <v>22.640830523008599</v>
      </c>
      <c r="AO2096">
        <v>13.5655721097348</v>
      </c>
      <c r="AP2096">
        <v>22.813785733368999</v>
      </c>
      <c r="AQ2096">
        <v>37.315567907794197</v>
      </c>
      <c r="AR2096">
        <v>26.363928491758202</v>
      </c>
      <c r="AS2096">
        <v>11.2548762118111</v>
      </c>
      <c r="AT2096">
        <v>17.738988697630301</v>
      </c>
      <c r="AU2096">
        <v>27.2042088673604</v>
      </c>
      <c r="AV2096">
        <v>20.737081685837602</v>
      </c>
      <c r="AW2096">
        <v>16.208325183821199</v>
      </c>
      <c r="AX2096">
        <v>25.787409219775501</v>
      </c>
      <c r="AY2096">
        <v>38.069442856263699</v>
      </c>
      <c r="AZ2096">
        <v>27.052349157643899</v>
      </c>
      <c r="BA2096">
        <v>13.498727061950699</v>
      </c>
      <c r="BB2096">
        <v>18.603433444290701</v>
      </c>
      <c r="BC2096">
        <v>32.527222699231501</v>
      </c>
      <c r="BD2096">
        <v>24.586190348811201</v>
      </c>
      <c r="BE2096">
        <v>18.866450588990801</v>
      </c>
      <c r="BF2096">
        <v>26.7223597407244</v>
      </c>
      <c r="BG2096">
        <v>37.895631203200303</v>
      </c>
      <c r="BH2096">
        <v>28.1561722619699</v>
      </c>
      <c r="BI2096">
        <v>16.312578226700399</v>
      </c>
      <c r="BJ2096">
        <v>24.659659550996199</v>
      </c>
      <c r="BK2096">
        <v>37.186702555438899</v>
      </c>
      <c r="BL2096">
        <v>26.733720050823202</v>
      </c>
    </row>
    <row r="2097" spans="1:64" x14ac:dyDescent="0.25">
      <c r="A2097" s="15" t="str">
        <f t="shared" si="64"/>
        <v>Net Loan Growth (last 4 qtrs)--41639</v>
      </c>
      <c r="B2097" s="15" t="str">
        <f t="shared" si="65"/>
        <v>Net Loan Growth (last 4 qtrs)</v>
      </c>
      <c r="C2097">
        <v>21</v>
      </c>
      <c r="D2097" s="22">
        <v>41639</v>
      </c>
      <c r="E2097">
        <v>-2.0024999999999999</v>
      </c>
      <c r="F2097">
        <v>3.7149999999999999</v>
      </c>
      <c r="G2097">
        <v>7.5350000000000001</v>
      </c>
      <c r="H2097">
        <v>3.79734375</v>
      </c>
      <c r="I2097">
        <v>-1.9575</v>
      </c>
      <c r="J2097">
        <v>3.73</v>
      </c>
      <c r="K2097">
        <v>9.31</v>
      </c>
      <c r="L2097">
        <v>4.5687699680511198</v>
      </c>
      <c r="M2097">
        <v>-2</v>
      </c>
      <c r="N2097">
        <v>3.95</v>
      </c>
      <c r="O2097">
        <v>10.25</v>
      </c>
      <c r="P2097">
        <v>5.01687129403558</v>
      </c>
      <c r="Q2097">
        <v>-3.18</v>
      </c>
      <c r="R2097">
        <v>1.03</v>
      </c>
      <c r="S2097">
        <v>5.26</v>
      </c>
      <c r="T2097">
        <v>0.62904761904761897</v>
      </c>
      <c r="U2097">
        <v>-2.1074999999999999</v>
      </c>
      <c r="V2097">
        <v>3.09</v>
      </c>
      <c r="W2097">
        <v>8.4550000000000001</v>
      </c>
      <c r="X2097">
        <v>3.7182840236686401</v>
      </c>
      <c r="Y2097">
        <v>-3.95</v>
      </c>
      <c r="Z2097">
        <v>2.98</v>
      </c>
      <c r="AA2097">
        <v>8.7799999999999994</v>
      </c>
      <c r="AB2097">
        <v>2.7960655737704898</v>
      </c>
      <c r="AC2097">
        <v>0.67500000000000004</v>
      </c>
      <c r="AD2097">
        <v>5.39</v>
      </c>
      <c r="AE2097">
        <v>10.45</v>
      </c>
      <c r="AF2097">
        <v>5.8684883720930197</v>
      </c>
      <c r="AG2097">
        <v>4.8375000000000004</v>
      </c>
      <c r="AH2097">
        <v>10.64</v>
      </c>
      <c r="AI2097">
        <v>17.087499999999999</v>
      </c>
      <c r="AJ2097">
        <v>13.6531428571429</v>
      </c>
      <c r="AK2097">
        <v>-2.97</v>
      </c>
      <c r="AL2097">
        <v>0.96</v>
      </c>
      <c r="AM2097">
        <v>5.5650000000000004</v>
      </c>
      <c r="AN2097">
        <v>1.4756363636363601</v>
      </c>
      <c r="AO2097">
        <v>-0.75</v>
      </c>
      <c r="AP2097">
        <v>5.34</v>
      </c>
      <c r="AQ2097">
        <v>10.119999999999999</v>
      </c>
      <c r="AR2097">
        <v>6.01816053511706</v>
      </c>
      <c r="AS2097">
        <v>0.92</v>
      </c>
      <c r="AT2097">
        <v>6.63</v>
      </c>
      <c r="AU2097">
        <v>11.1</v>
      </c>
      <c r="AV2097">
        <v>7.6237435897435901</v>
      </c>
      <c r="AW2097">
        <v>-2.895</v>
      </c>
      <c r="AX2097">
        <v>2</v>
      </c>
      <c r="AY2097">
        <v>6.91</v>
      </c>
      <c r="AZ2097">
        <v>1.8524242424242401</v>
      </c>
      <c r="BA2097">
        <v>-4.62</v>
      </c>
      <c r="BB2097">
        <v>3.89</v>
      </c>
      <c r="BC2097">
        <v>8.42</v>
      </c>
      <c r="BD2097">
        <v>2.24850746268657</v>
      </c>
      <c r="BE2097">
        <v>-2.77</v>
      </c>
      <c r="BF2097">
        <v>1.51</v>
      </c>
      <c r="BG2097">
        <v>8.6850000000000005</v>
      </c>
      <c r="BH2097">
        <v>3.64647887323944</v>
      </c>
      <c r="BI2097">
        <v>-3.47</v>
      </c>
      <c r="BJ2097">
        <v>1.42</v>
      </c>
      <c r="BK2097">
        <v>8.14</v>
      </c>
      <c r="BL2097">
        <v>3.9439393939393899</v>
      </c>
    </row>
    <row r="2098" spans="1:64" x14ac:dyDescent="0.25">
      <c r="A2098" s="15" t="str">
        <f t="shared" si="64"/>
        <v>Banks w/ Loan Growth (last 4 qtrs)--41639</v>
      </c>
      <c r="B2098" s="15" t="str">
        <f t="shared" si="65"/>
        <v>Banks w/ Loan Growth (last 4 qtrs)</v>
      </c>
      <c r="C2098">
        <v>22</v>
      </c>
      <c r="D2098" s="22">
        <v>41639</v>
      </c>
      <c r="F2098">
        <v>65.625</v>
      </c>
      <c r="J2098">
        <v>66.823161189358402</v>
      </c>
      <c r="N2098">
        <v>67.148936170212806</v>
      </c>
      <c r="R2098">
        <v>52.380952380952401</v>
      </c>
      <c r="V2098">
        <v>65.507246376811594</v>
      </c>
      <c r="Z2098">
        <v>59.016393442622899</v>
      </c>
      <c r="AD2098">
        <v>75.581395348837205</v>
      </c>
      <c r="AH2098">
        <v>84.285714285714306</v>
      </c>
      <c r="AI2098"/>
      <c r="AK2098"/>
      <c r="AL2098">
        <v>54.545454545454497</v>
      </c>
      <c r="AP2098">
        <v>71.8032786885246</v>
      </c>
      <c r="AT2098">
        <v>77.664974619289296</v>
      </c>
      <c r="AX2098">
        <v>60.479041916167702</v>
      </c>
      <c r="BB2098">
        <v>65.671641791044806</v>
      </c>
      <c r="BF2098">
        <v>55.5555555555556</v>
      </c>
      <c r="BJ2098">
        <v>58</v>
      </c>
    </row>
    <row r="2099" spans="1:64" x14ac:dyDescent="0.25">
      <c r="A2099" s="15" t="str">
        <f t="shared" si="64"/>
        <v>Equity / Assets--41729</v>
      </c>
      <c r="B2099" s="15" t="str">
        <f t="shared" si="65"/>
        <v>Equity / Assets</v>
      </c>
      <c r="C2099">
        <v>1</v>
      </c>
      <c r="D2099" s="22">
        <v>41729</v>
      </c>
      <c r="E2099">
        <v>9.4756432212556891</v>
      </c>
      <c r="F2099">
        <v>10.2736862417187</v>
      </c>
      <c r="G2099">
        <v>11.5869545720297</v>
      </c>
      <c r="H2099">
        <v>10.7774616597617</v>
      </c>
      <c r="I2099">
        <v>8.7931058908712494</v>
      </c>
      <c r="J2099">
        <v>10.162464278735699</v>
      </c>
      <c r="K2099">
        <v>11.782907381032301</v>
      </c>
      <c r="L2099">
        <v>10.5401301885036</v>
      </c>
      <c r="M2099">
        <v>8.9872473736992298</v>
      </c>
      <c r="N2099">
        <v>10.255082765472199</v>
      </c>
      <c r="O2099">
        <v>12.000940851471899</v>
      </c>
      <c r="P2099">
        <v>10.7605959852502</v>
      </c>
      <c r="Q2099">
        <v>10.236779868569901</v>
      </c>
      <c r="R2099">
        <v>11.395140588621601</v>
      </c>
      <c r="S2099">
        <v>13.1071515743227</v>
      </c>
      <c r="T2099">
        <v>11.823238137574901</v>
      </c>
      <c r="U2099">
        <v>8.6175121592971902</v>
      </c>
      <c r="V2099">
        <v>9.9603051403734408</v>
      </c>
      <c r="W2099">
        <v>11.8301440187584</v>
      </c>
      <c r="X2099">
        <v>10.3748691732337</v>
      </c>
      <c r="Y2099">
        <v>9.8235635098905902</v>
      </c>
      <c r="Z2099">
        <v>10.4121991898975</v>
      </c>
      <c r="AA2099">
        <v>11.9647688208132</v>
      </c>
      <c r="AB2099">
        <v>11.002943063088001</v>
      </c>
      <c r="AC2099">
        <v>8.2643792105848792</v>
      </c>
      <c r="AD2099">
        <v>9.2335766423357697</v>
      </c>
      <c r="AE2099">
        <v>10.6250294825228</v>
      </c>
      <c r="AF2099">
        <v>9.4602763608156408</v>
      </c>
      <c r="AG2099">
        <v>9.59669478231854</v>
      </c>
      <c r="AH2099">
        <v>10.470172292527799</v>
      </c>
      <c r="AI2099">
        <v>11.9791713542184</v>
      </c>
      <c r="AJ2099">
        <v>11.374935757402101</v>
      </c>
      <c r="AK2099">
        <v>9.3081101916428803</v>
      </c>
      <c r="AL2099">
        <v>10.7685075562365</v>
      </c>
      <c r="AM2099">
        <v>12.7001698084818</v>
      </c>
      <c r="AN2099">
        <v>11.8793957499639</v>
      </c>
      <c r="AO2099">
        <v>8.7351994571489193</v>
      </c>
      <c r="AP2099">
        <v>10.06525349424</v>
      </c>
      <c r="AQ2099">
        <v>11.255758952465399</v>
      </c>
      <c r="AR2099">
        <v>10.3134861107006</v>
      </c>
      <c r="AS2099">
        <v>8.5336952067688507</v>
      </c>
      <c r="AT2099">
        <v>9.5347245488264107</v>
      </c>
      <c r="AU2099">
        <v>10.9785496262525</v>
      </c>
      <c r="AV2099">
        <v>9.8639116425478193</v>
      </c>
      <c r="AW2099">
        <v>8.7339186000105098</v>
      </c>
      <c r="AX2099">
        <v>10.3941682382092</v>
      </c>
      <c r="AY2099">
        <v>12.3675439961218</v>
      </c>
      <c r="AZ2099">
        <v>10.7321479286031</v>
      </c>
      <c r="BA2099">
        <v>9.1210179073388797</v>
      </c>
      <c r="BB2099">
        <v>10.245706567183399</v>
      </c>
      <c r="BC2099">
        <v>12.1666656496578</v>
      </c>
      <c r="BD2099">
        <v>10.834562309022401</v>
      </c>
      <c r="BE2099">
        <v>9.8037144887292804</v>
      </c>
      <c r="BF2099">
        <v>11.090786565242601</v>
      </c>
      <c r="BG2099">
        <v>12.840929008766301</v>
      </c>
      <c r="BH2099">
        <v>13.122753295715301</v>
      </c>
      <c r="BI2099">
        <v>8.6863695457088408</v>
      </c>
      <c r="BJ2099">
        <v>9.8310823293105205</v>
      </c>
      <c r="BK2099">
        <v>11.721300358149501</v>
      </c>
      <c r="BL2099">
        <v>11.1635918096416</v>
      </c>
    </row>
    <row r="2100" spans="1:64" x14ac:dyDescent="0.25">
      <c r="A2100" s="15" t="str">
        <f t="shared" si="64"/>
        <v>Total Risk Based Capital Ratio--41729</v>
      </c>
      <c r="B2100" s="15" t="str">
        <f t="shared" si="65"/>
        <v>Total Risk Based Capital Ratio</v>
      </c>
      <c r="C2100">
        <v>2</v>
      </c>
      <c r="D2100" s="22">
        <v>41729</v>
      </c>
      <c r="E2100">
        <v>15.647500000000001</v>
      </c>
      <c r="F2100">
        <v>18.3</v>
      </c>
      <c r="G2100">
        <v>20.4375</v>
      </c>
      <c r="H2100">
        <v>18.651562500000001</v>
      </c>
      <c r="I2100">
        <v>13.45</v>
      </c>
      <c r="J2100">
        <v>15.925000000000001</v>
      </c>
      <c r="K2100">
        <v>19.53</v>
      </c>
      <c r="L2100">
        <v>17.431564516129001</v>
      </c>
      <c r="M2100">
        <v>13.88</v>
      </c>
      <c r="N2100">
        <v>16.45</v>
      </c>
      <c r="O2100">
        <v>20.329999999999998</v>
      </c>
      <c r="P2100">
        <v>18.063917034421902</v>
      </c>
      <c r="Q2100">
        <v>16.57</v>
      </c>
      <c r="R2100">
        <v>19.13</v>
      </c>
      <c r="S2100">
        <v>23.97</v>
      </c>
      <c r="T2100">
        <v>20.778095238095201</v>
      </c>
      <c r="U2100">
        <v>13.2</v>
      </c>
      <c r="V2100">
        <v>15.69</v>
      </c>
      <c r="W2100">
        <v>19.510000000000002</v>
      </c>
      <c r="X2100">
        <v>17.3577910447761</v>
      </c>
      <c r="Y2100">
        <v>15.57</v>
      </c>
      <c r="Z2100">
        <v>17.91</v>
      </c>
      <c r="AA2100">
        <v>20.36</v>
      </c>
      <c r="AB2100">
        <v>18.6344262295082</v>
      </c>
      <c r="AC2100">
        <v>12.71</v>
      </c>
      <c r="AD2100">
        <v>13.87</v>
      </c>
      <c r="AE2100">
        <v>16.02</v>
      </c>
      <c r="AF2100">
        <v>15.205529411764701</v>
      </c>
      <c r="AG2100">
        <v>13.5875</v>
      </c>
      <c r="AH2100">
        <v>16.09</v>
      </c>
      <c r="AI2100">
        <v>19.8825</v>
      </c>
      <c r="AJ2100">
        <v>18.429857142857099</v>
      </c>
      <c r="AK2100">
        <v>14.87</v>
      </c>
      <c r="AL2100">
        <v>16.96</v>
      </c>
      <c r="AM2100">
        <v>21</v>
      </c>
      <c r="AN2100">
        <v>19.429056603773599</v>
      </c>
      <c r="AO2100">
        <v>13.307499999999999</v>
      </c>
      <c r="AP2100">
        <v>15.615</v>
      </c>
      <c r="AQ2100">
        <v>19.052499999999998</v>
      </c>
      <c r="AR2100">
        <v>17.392619047619</v>
      </c>
      <c r="AS2100">
        <v>12.595000000000001</v>
      </c>
      <c r="AT2100">
        <v>13.7</v>
      </c>
      <c r="AU2100">
        <v>16.844999999999999</v>
      </c>
      <c r="AV2100">
        <v>15.269846938775499</v>
      </c>
      <c r="AW2100">
        <v>15.005000000000001</v>
      </c>
      <c r="AX2100">
        <v>17.41</v>
      </c>
      <c r="AY2100">
        <v>21.7</v>
      </c>
      <c r="AZ2100">
        <v>18.888666666666701</v>
      </c>
      <c r="BA2100">
        <v>13.125</v>
      </c>
      <c r="BB2100">
        <v>16.239999999999998</v>
      </c>
      <c r="BC2100">
        <v>21.135000000000002</v>
      </c>
      <c r="BD2100">
        <v>18.048732394366201</v>
      </c>
      <c r="BE2100">
        <v>14.87</v>
      </c>
      <c r="BF2100">
        <v>16.664999999999999</v>
      </c>
      <c r="BG2100">
        <v>20.07</v>
      </c>
      <c r="BH2100">
        <v>23.3081944444444</v>
      </c>
      <c r="BI2100">
        <v>13.135</v>
      </c>
      <c r="BJ2100">
        <v>16.079999999999998</v>
      </c>
      <c r="BK2100">
        <v>19.454999999999998</v>
      </c>
      <c r="BL2100">
        <v>20.61</v>
      </c>
    </row>
    <row r="2101" spans="1:64" x14ac:dyDescent="0.25">
      <c r="A2101" s="15" t="str">
        <f t="shared" si="64"/>
        <v>Tier 1 Leverage Ratio--41729</v>
      </c>
      <c r="B2101" s="15" t="str">
        <f t="shared" si="65"/>
        <v>Tier 1 Leverage Ratio</v>
      </c>
      <c r="C2101">
        <v>3</v>
      </c>
      <c r="D2101" s="22">
        <v>41729</v>
      </c>
      <c r="E2101">
        <v>9.0075000000000003</v>
      </c>
      <c r="F2101">
        <v>9.9649999999999999</v>
      </c>
      <c r="G2101">
        <v>11.4125</v>
      </c>
      <c r="H2101">
        <v>10.551875000000001</v>
      </c>
      <c r="I2101">
        <v>8.76</v>
      </c>
      <c r="J2101">
        <v>9.8650000000000002</v>
      </c>
      <c r="K2101">
        <v>11.38</v>
      </c>
      <c r="L2101">
        <v>10.3196612903226</v>
      </c>
      <c r="M2101">
        <v>8.91</v>
      </c>
      <c r="N2101">
        <v>10.029999999999999</v>
      </c>
      <c r="O2101">
        <v>11.64</v>
      </c>
      <c r="P2101">
        <v>10.557308031774101</v>
      </c>
      <c r="Q2101">
        <v>10.06</v>
      </c>
      <c r="R2101">
        <v>11.42</v>
      </c>
      <c r="S2101">
        <v>12.98</v>
      </c>
      <c r="T2101">
        <v>11.868095238095201</v>
      </c>
      <c r="U2101">
        <v>8.6</v>
      </c>
      <c r="V2101">
        <v>9.66</v>
      </c>
      <c r="W2101">
        <v>11.46</v>
      </c>
      <c r="X2101">
        <v>10.2029850746269</v>
      </c>
      <c r="Y2101">
        <v>9.3800000000000008</v>
      </c>
      <c r="Z2101">
        <v>10.37</v>
      </c>
      <c r="AA2101">
        <v>11.41</v>
      </c>
      <c r="AB2101">
        <v>10.8088524590164</v>
      </c>
      <c r="AC2101">
        <v>8.1999999999999993</v>
      </c>
      <c r="AD2101">
        <v>8.98</v>
      </c>
      <c r="AE2101">
        <v>9.9700000000000006</v>
      </c>
      <c r="AF2101">
        <v>9.0945882352941201</v>
      </c>
      <c r="AG2101">
        <v>9.3025000000000002</v>
      </c>
      <c r="AH2101">
        <v>10.315</v>
      </c>
      <c r="AI2101">
        <v>11.5725</v>
      </c>
      <c r="AJ2101">
        <v>10.998428571428599</v>
      </c>
      <c r="AK2101">
        <v>9.33</v>
      </c>
      <c r="AL2101">
        <v>10.24</v>
      </c>
      <c r="AM2101">
        <v>13.27</v>
      </c>
      <c r="AN2101">
        <v>11.670377358490599</v>
      </c>
      <c r="AO2101">
        <v>8.65</v>
      </c>
      <c r="AP2101">
        <v>9.6349999999999998</v>
      </c>
      <c r="AQ2101">
        <v>10.9475</v>
      </c>
      <c r="AR2101">
        <v>10.0649319727891</v>
      </c>
      <c r="AS2101">
        <v>8.5649999999999995</v>
      </c>
      <c r="AT2101">
        <v>9.3699999999999992</v>
      </c>
      <c r="AU2101">
        <v>10.6625</v>
      </c>
      <c r="AV2101">
        <v>9.66479591836735</v>
      </c>
      <c r="AW2101">
        <v>8.8049999999999997</v>
      </c>
      <c r="AX2101">
        <v>10.07</v>
      </c>
      <c r="AY2101">
        <v>12.095000000000001</v>
      </c>
      <c r="AZ2101">
        <v>10.503151515151499</v>
      </c>
      <c r="BA2101">
        <v>8.84</v>
      </c>
      <c r="BB2101">
        <v>10.4</v>
      </c>
      <c r="BC2101">
        <v>11.695</v>
      </c>
      <c r="BD2101">
        <v>10.6640845070423</v>
      </c>
      <c r="BE2101">
        <v>9.3800000000000008</v>
      </c>
      <c r="BF2101">
        <v>10.565</v>
      </c>
      <c r="BG2101">
        <v>12.592499999999999</v>
      </c>
      <c r="BH2101">
        <v>12.289861111111099</v>
      </c>
      <c r="BI2101">
        <v>8.6549999999999994</v>
      </c>
      <c r="BJ2101">
        <v>9.5500000000000007</v>
      </c>
      <c r="BK2101">
        <v>11.455</v>
      </c>
      <c r="BL2101">
        <v>10.647777777777801</v>
      </c>
    </row>
    <row r="2102" spans="1:64" x14ac:dyDescent="0.25">
      <c r="A2102" s="15" t="str">
        <f t="shared" si="64"/>
        <v>ALLL / Nonaccrual Loans--41729</v>
      </c>
      <c r="B2102" s="15" t="str">
        <f t="shared" si="65"/>
        <v>ALLL / Nonaccrual Loans</v>
      </c>
      <c r="C2102">
        <v>4</v>
      </c>
      <c r="D2102" s="22">
        <v>41729</v>
      </c>
      <c r="E2102">
        <v>80.722158153875597</v>
      </c>
      <c r="F2102">
        <v>170.077289862806</v>
      </c>
      <c r="G2102">
        <v>341.02208285555997</v>
      </c>
      <c r="H2102">
        <v>542.22467290545296</v>
      </c>
      <c r="I2102">
        <v>83.805668016194304</v>
      </c>
      <c r="J2102">
        <v>179.09738717339701</v>
      </c>
      <c r="K2102">
        <v>472.92817679557999</v>
      </c>
      <c r="L2102">
        <v>739.50868615815398</v>
      </c>
      <c r="M2102">
        <v>78.1310625534027</v>
      </c>
      <c r="N2102">
        <v>147.129695251595</v>
      </c>
      <c r="O2102">
        <v>354.15952688076999</v>
      </c>
      <c r="P2102">
        <v>488.58603461769599</v>
      </c>
      <c r="Q2102">
        <v>59.721011333914603</v>
      </c>
      <c r="R2102">
        <v>86.941964285714306</v>
      </c>
      <c r="S2102">
        <v>289.08296943231397</v>
      </c>
      <c r="T2102">
        <v>184.68990776276601</v>
      </c>
      <c r="U2102">
        <v>97.727781574792004</v>
      </c>
      <c r="V2102">
        <v>184.770291423564</v>
      </c>
      <c r="W2102">
        <v>507.55888154078201</v>
      </c>
      <c r="X2102">
        <v>678.19075747523698</v>
      </c>
      <c r="Y2102">
        <v>64.907164700742698</v>
      </c>
      <c r="Z2102">
        <v>121.179706601467</v>
      </c>
      <c r="AA2102">
        <v>215.34509524209099</v>
      </c>
      <c r="AB2102">
        <v>197.24749255942001</v>
      </c>
      <c r="AC2102">
        <v>130.12664393570401</v>
      </c>
      <c r="AD2102">
        <v>261.26760563380299</v>
      </c>
      <c r="AE2102">
        <v>891.63346613545798</v>
      </c>
      <c r="AF2102">
        <v>6404.1835700676702</v>
      </c>
      <c r="AG2102">
        <v>134.40883945386099</v>
      </c>
      <c r="AH2102">
        <v>405.03211462450599</v>
      </c>
      <c r="AI2102">
        <v>2295.2479338843</v>
      </c>
      <c r="AJ2102">
        <v>17886.529235575199</v>
      </c>
      <c r="AK2102">
        <v>50.2343417128249</v>
      </c>
      <c r="AL2102">
        <v>100.990099009901</v>
      </c>
      <c r="AM2102">
        <v>201.19904076738601</v>
      </c>
      <c r="AN2102">
        <v>242.70110612379099</v>
      </c>
      <c r="AO2102">
        <v>111.430395913155</v>
      </c>
      <c r="AP2102">
        <v>231.53153153153201</v>
      </c>
      <c r="AQ2102">
        <v>655.44373284538005</v>
      </c>
      <c r="AR2102">
        <v>1480.5909865112101</v>
      </c>
      <c r="AS2102">
        <v>82.172334103664596</v>
      </c>
      <c r="AT2102">
        <v>176.021798365123</v>
      </c>
      <c r="AU2102">
        <v>448.14814814814798</v>
      </c>
      <c r="AV2102">
        <v>546.45246547193403</v>
      </c>
      <c r="AW2102">
        <v>70.752366716492304</v>
      </c>
      <c r="AX2102">
        <v>143.99066511085201</v>
      </c>
      <c r="AY2102">
        <v>321.12676056338</v>
      </c>
      <c r="AZ2102">
        <v>445.02375099188998</v>
      </c>
      <c r="BA2102">
        <v>68.045222974387599</v>
      </c>
      <c r="BB2102">
        <v>184.81345595372201</v>
      </c>
      <c r="BC2102">
        <v>454.86574236574199</v>
      </c>
      <c r="BD2102">
        <v>694.13953131767698</v>
      </c>
      <c r="BE2102">
        <v>84.135389802181294</v>
      </c>
      <c r="BF2102">
        <v>138.90280699266501</v>
      </c>
      <c r="BG2102">
        <v>283.93205097254798</v>
      </c>
      <c r="BH2102">
        <v>9583.1629626569102</v>
      </c>
      <c r="BI2102">
        <v>83.676126008851895</v>
      </c>
      <c r="BJ2102">
        <v>167.51773049645399</v>
      </c>
      <c r="BK2102">
        <v>395.59228650137698</v>
      </c>
      <c r="BL2102">
        <v>495.85372155583201</v>
      </c>
    </row>
    <row r="2103" spans="1:64" x14ac:dyDescent="0.25">
      <c r="A2103" s="15" t="str">
        <f t="shared" si="64"/>
        <v>[NCL + OREO] / [Total Loans + OREO]--41729</v>
      </c>
      <c r="B2103" s="15" t="str">
        <f t="shared" si="65"/>
        <v>[NCL + OREO] / [Total Loans + OREO]</v>
      </c>
      <c r="C2103">
        <v>5</v>
      </c>
      <c r="D2103" s="22">
        <v>41729</v>
      </c>
      <c r="E2103">
        <v>0.92754557657085401</v>
      </c>
      <c r="F2103">
        <v>2.0634716923063499</v>
      </c>
      <c r="G2103">
        <v>3.381132832479</v>
      </c>
      <c r="H2103">
        <v>2.6230164563973801</v>
      </c>
      <c r="I2103">
        <v>0.49386723798240201</v>
      </c>
      <c r="J2103">
        <v>1.50357366358157</v>
      </c>
      <c r="K2103">
        <v>3.1548459146737602</v>
      </c>
      <c r="L2103">
        <v>2.2692089649663401</v>
      </c>
      <c r="M2103">
        <v>0.62551885100612803</v>
      </c>
      <c r="N2103">
        <v>1.5619049442225199</v>
      </c>
      <c r="O2103">
        <v>3.3203084201883599</v>
      </c>
      <c r="P2103">
        <v>2.4849808234441499</v>
      </c>
      <c r="Q2103">
        <v>1.8095344952252701</v>
      </c>
      <c r="R2103">
        <v>3.7603479724989501</v>
      </c>
      <c r="S2103">
        <v>4.9524087788103897</v>
      </c>
      <c r="T2103">
        <v>4.0253972757281904</v>
      </c>
      <c r="U2103">
        <v>0.65237591510074999</v>
      </c>
      <c r="V2103">
        <v>1.65917880812673</v>
      </c>
      <c r="W2103">
        <v>3.2207652235564299</v>
      </c>
      <c r="X2103">
        <v>2.4268188772606898</v>
      </c>
      <c r="Y2103">
        <v>1.17642678976955</v>
      </c>
      <c r="Z2103">
        <v>2.48538852160583</v>
      </c>
      <c r="AA2103">
        <v>3.87062845122272</v>
      </c>
      <c r="AB2103">
        <v>3.6568799061224602</v>
      </c>
      <c r="AC2103">
        <v>0.106231119078445</v>
      </c>
      <c r="AD2103">
        <v>0.47697670152265598</v>
      </c>
      <c r="AE2103">
        <v>1.2196223687776699</v>
      </c>
      <c r="AF2103">
        <v>1.12154667025285</v>
      </c>
      <c r="AG2103">
        <v>0.105311285194077</v>
      </c>
      <c r="AH2103">
        <v>0.48048033082969999</v>
      </c>
      <c r="AI2103">
        <v>1.3131204729694801</v>
      </c>
      <c r="AJ2103">
        <v>0.980121495587021</v>
      </c>
      <c r="AK2103">
        <v>1.2537112945955</v>
      </c>
      <c r="AL2103">
        <v>2.4447471995155898</v>
      </c>
      <c r="AM2103">
        <v>4.16082899362923</v>
      </c>
      <c r="AN2103">
        <v>3.1991902596541801</v>
      </c>
      <c r="AO2103">
        <v>0.20676854010187301</v>
      </c>
      <c r="AP2103">
        <v>0.87946524699305395</v>
      </c>
      <c r="AQ2103">
        <v>1.80078814352101</v>
      </c>
      <c r="AR2103">
        <v>1.3828044345755399</v>
      </c>
      <c r="AS2103">
        <v>0.36435396468356002</v>
      </c>
      <c r="AT2103">
        <v>1.2443622185461301</v>
      </c>
      <c r="AU2103">
        <v>3.0691015207605599</v>
      </c>
      <c r="AV2103">
        <v>2.1722660401669098</v>
      </c>
      <c r="AW2103">
        <v>0.96339294362747696</v>
      </c>
      <c r="AX2103">
        <v>2.1653483187246101</v>
      </c>
      <c r="AY2103">
        <v>3.84082980814726</v>
      </c>
      <c r="AZ2103">
        <v>2.8835729430235202</v>
      </c>
      <c r="BA2103">
        <v>0.55871210014212003</v>
      </c>
      <c r="BB2103">
        <v>1.6121682904072701</v>
      </c>
      <c r="BC2103">
        <v>3.71417506937558</v>
      </c>
      <c r="BD2103">
        <v>2.7306884972059899</v>
      </c>
      <c r="BE2103">
        <v>1.5084839663985301</v>
      </c>
      <c r="BF2103">
        <v>2.2066211684261301</v>
      </c>
      <c r="BG2103">
        <v>4.3031235378150203</v>
      </c>
      <c r="BH2103">
        <v>3.00012221517271</v>
      </c>
      <c r="BI2103">
        <v>1.4662127725721199</v>
      </c>
      <c r="BJ2103">
        <v>2.8750929591096299</v>
      </c>
      <c r="BK2103">
        <v>5.4500798088195701</v>
      </c>
      <c r="BL2103">
        <v>3.67630724625913</v>
      </c>
    </row>
    <row r="2104" spans="1:64" x14ac:dyDescent="0.25">
      <c r="A2104" s="15" t="str">
        <f t="shared" si="64"/>
        <v>[Noncurrent + Delinquent Loans] / [Capital + ALLL]--41729</v>
      </c>
      <c r="B2104" s="15" t="str">
        <f t="shared" si="65"/>
        <v>[Noncurrent + Delinquent Loans] / [Capital + ALLL]</v>
      </c>
      <c r="C2104">
        <v>6</v>
      </c>
      <c r="D2104" s="22">
        <v>41729</v>
      </c>
      <c r="E2104">
        <v>4.6502689259052996</v>
      </c>
      <c r="F2104">
        <v>9.6185390362488494</v>
      </c>
      <c r="G2104">
        <v>18.210513509547301</v>
      </c>
      <c r="H2104">
        <v>12.2802897182391</v>
      </c>
      <c r="I2104">
        <v>3.7159820212361501</v>
      </c>
      <c r="J2104">
        <v>9.0760270050824694</v>
      </c>
      <c r="K2104">
        <v>16.759500622787499</v>
      </c>
      <c r="L2104">
        <v>11.9216356267327</v>
      </c>
      <c r="M2104">
        <v>4.6596305782585796</v>
      </c>
      <c r="N2104">
        <v>9.8614849708389407</v>
      </c>
      <c r="O2104">
        <v>17.866178977987499</v>
      </c>
      <c r="P2104">
        <v>13.528137655455501</v>
      </c>
      <c r="Q2104">
        <v>11.3659189822564</v>
      </c>
      <c r="R2104">
        <v>16.697936210131299</v>
      </c>
      <c r="S2104">
        <v>25.876198779424598</v>
      </c>
      <c r="T2104">
        <v>19.674701514727499</v>
      </c>
      <c r="U2104">
        <v>4.0727902946273797</v>
      </c>
      <c r="V2104">
        <v>9.5275131246354299</v>
      </c>
      <c r="W2104">
        <v>16.686650679456399</v>
      </c>
      <c r="X2104">
        <v>12.099030248863601</v>
      </c>
      <c r="Y2104">
        <v>7.0657065706570696</v>
      </c>
      <c r="Z2104">
        <v>11.788079470198699</v>
      </c>
      <c r="AA2104">
        <v>23.577834468611101</v>
      </c>
      <c r="AB2104">
        <v>17.836183580421501</v>
      </c>
      <c r="AC2104">
        <v>2.8912422255841301</v>
      </c>
      <c r="AD2104">
        <v>5.6540488739817896</v>
      </c>
      <c r="AE2104">
        <v>11.7333651418461</v>
      </c>
      <c r="AF2104">
        <v>8.9392781555747103</v>
      </c>
      <c r="AG2104">
        <v>0.76951731308428395</v>
      </c>
      <c r="AH2104">
        <v>3.4788713611892201</v>
      </c>
      <c r="AI2104">
        <v>8.4730268477454302</v>
      </c>
      <c r="AJ2104">
        <v>5.9295523643769803</v>
      </c>
      <c r="AK2104">
        <v>7.6672346099711097</v>
      </c>
      <c r="AL2104">
        <v>13.9623265036352</v>
      </c>
      <c r="AM2104">
        <v>24.927079687317701</v>
      </c>
      <c r="AN2104">
        <v>16.897830534246999</v>
      </c>
      <c r="AO2104">
        <v>2.0951556637629301</v>
      </c>
      <c r="AP2104">
        <v>7.3078985152084801</v>
      </c>
      <c r="AQ2104">
        <v>14.870351003163499</v>
      </c>
      <c r="AR2104">
        <v>10.1610882498832</v>
      </c>
      <c r="AS2104">
        <v>3.60014255012082</v>
      </c>
      <c r="AT2104">
        <v>8.6504442208598409</v>
      </c>
      <c r="AU2104">
        <v>17.449269771653999</v>
      </c>
      <c r="AV2104">
        <v>12.416091530240401</v>
      </c>
      <c r="AW2104">
        <v>4.9767165883909401</v>
      </c>
      <c r="AX2104">
        <v>11.6599655370477</v>
      </c>
      <c r="AY2104">
        <v>21.605782987693299</v>
      </c>
      <c r="AZ2104">
        <v>15.5360331216988</v>
      </c>
      <c r="BA2104">
        <v>4.10478775330151</v>
      </c>
      <c r="BB2104">
        <v>10.7538091419407</v>
      </c>
      <c r="BC2104">
        <v>18.1852624075559</v>
      </c>
      <c r="BD2104">
        <v>13.7814213290509</v>
      </c>
      <c r="BE2104">
        <v>4.5591967198420598</v>
      </c>
      <c r="BF2104">
        <v>8.6694265122513698</v>
      </c>
      <c r="BG2104">
        <v>13.776060870898901</v>
      </c>
      <c r="BH2104">
        <v>10.9580759987257</v>
      </c>
      <c r="BI2104">
        <v>3.8898085995251201</v>
      </c>
      <c r="BJ2104">
        <v>9.8232581967213104</v>
      </c>
      <c r="BK2104">
        <v>17.825692684762799</v>
      </c>
      <c r="BL2104">
        <v>13.092141522461199</v>
      </c>
    </row>
    <row r="2105" spans="1:64" x14ac:dyDescent="0.25">
      <c r="A2105" s="15" t="str">
        <f t="shared" si="64"/>
        <v xml:space="preserve">  Ag [NCL+DQ] / [Capital + ALLL]--41729</v>
      </c>
      <c r="B2105" s="15" t="str">
        <f t="shared" si="65"/>
        <v xml:space="preserve">  Ag [NCL+DQ] / [Capital + ALLL]</v>
      </c>
      <c r="C2105">
        <v>7</v>
      </c>
      <c r="D2105" s="22">
        <v>41729</v>
      </c>
      <c r="E2105">
        <v>0</v>
      </c>
      <c r="F2105">
        <v>0</v>
      </c>
      <c r="G2105">
        <v>1.99729568096557</v>
      </c>
      <c r="H2105">
        <v>1.6192310315282501</v>
      </c>
      <c r="I2105">
        <v>0</v>
      </c>
      <c r="J2105">
        <v>0</v>
      </c>
      <c r="K2105">
        <v>1.22763573729326</v>
      </c>
      <c r="L2105">
        <v>1.3570083972209099</v>
      </c>
      <c r="M2105">
        <v>0</v>
      </c>
      <c r="N2105">
        <v>0</v>
      </c>
      <c r="O2105">
        <v>0.52901954081416902</v>
      </c>
      <c r="P2105">
        <v>0.82333114852407296</v>
      </c>
      <c r="Q2105">
        <v>0</v>
      </c>
      <c r="R2105">
        <v>0</v>
      </c>
      <c r="S2105">
        <v>0</v>
      </c>
      <c r="T2105">
        <v>5.2123185852516402E-3</v>
      </c>
      <c r="U2105">
        <v>0</v>
      </c>
      <c r="V2105">
        <v>0</v>
      </c>
      <c r="W2105">
        <v>0.87260034904014006</v>
      </c>
      <c r="X2105">
        <v>1.06040633233606</v>
      </c>
      <c r="Y2105">
        <v>0</v>
      </c>
      <c r="Z2105">
        <v>0</v>
      </c>
      <c r="AA2105">
        <v>2.6350811817939799</v>
      </c>
      <c r="AB2105">
        <v>3.6955558500606198</v>
      </c>
      <c r="AC2105">
        <v>0</v>
      </c>
      <c r="AD2105">
        <v>0.164844144124941</v>
      </c>
      <c r="AE2105">
        <v>2.3913518235422599</v>
      </c>
      <c r="AF2105">
        <v>1.97565788407786</v>
      </c>
      <c r="AG2105">
        <v>0</v>
      </c>
      <c r="AH2105">
        <v>0</v>
      </c>
      <c r="AI2105">
        <v>1.01270833311965</v>
      </c>
      <c r="AJ2105">
        <v>1.58273908265264</v>
      </c>
      <c r="AK2105">
        <v>0</v>
      </c>
      <c r="AL2105">
        <v>0.21102497846683901</v>
      </c>
      <c r="AM2105">
        <v>1.63725822870716</v>
      </c>
      <c r="AN2105">
        <v>1.7817238843841301</v>
      </c>
      <c r="AO2105">
        <v>0</v>
      </c>
      <c r="AP2105">
        <v>0.43135682326463298</v>
      </c>
      <c r="AQ2105">
        <v>2.9746043073791801</v>
      </c>
      <c r="AR2105">
        <v>2.5885275113239201</v>
      </c>
      <c r="AS2105">
        <v>0</v>
      </c>
      <c r="AT2105">
        <v>0</v>
      </c>
      <c r="AU2105">
        <v>0.59787021865613199</v>
      </c>
      <c r="AV2105">
        <v>0.95041011561823896</v>
      </c>
      <c r="AW2105">
        <v>0</v>
      </c>
      <c r="AX2105">
        <v>0</v>
      </c>
      <c r="AY2105">
        <v>0.44249231632083402</v>
      </c>
      <c r="AZ2105">
        <v>0.74295194847069301</v>
      </c>
      <c r="BA2105">
        <v>0</v>
      </c>
      <c r="BB2105">
        <v>0</v>
      </c>
      <c r="BC2105">
        <v>0</v>
      </c>
      <c r="BD2105">
        <v>0.32960534060450303</v>
      </c>
      <c r="BE2105">
        <v>0</v>
      </c>
      <c r="BF2105">
        <v>0</v>
      </c>
      <c r="BG2105">
        <v>0.73887962582548306</v>
      </c>
      <c r="BH2105">
        <v>0.64560215131406795</v>
      </c>
      <c r="BI2105">
        <v>0</v>
      </c>
      <c r="BJ2105">
        <v>0</v>
      </c>
      <c r="BK2105">
        <v>0</v>
      </c>
      <c r="BL2105">
        <v>0.70431564320778095</v>
      </c>
    </row>
    <row r="2106" spans="1:64" x14ac:dyDescent="0.25">
      <c r="A2106" s="15" t="str">
        <f t="shared" si="64"/>
        <v xml:space="preserve">  CLD [NCL+DQ] / [Capital + ALLL]--41729</v>
      </c>
      <c r="B2106" s="15" t="str">
        <f t="shared" si="65"/>
        <v xml:space="preserve">  CLD [NCL+DQ] / [Capital + ALLL]</v>
      </c>
      <c r="C2106">
        <v>8</v>
      </c>
      <c r="D2106" s="22">
        <v>41729</v>
      </c>
      <c r="E2106">
        <v>0</v>
      </c>
      <c r="F2106">
        <v>0</v>
      </c>
      <c r="G2106">
        <v>1.5026548282524499</v>
      </c>
      <c r="H2106">
        <v>1.41522862085416</v>
      </c>
      <c r="I2106">
        <v>0</v>
      </c>
      <c r="J2106">
        <v>0</v>
      </c>
      <c r="K2106">
        <v>0.592401668289401</v>
      </c>
      <c r="L2106">
        <v>0.76903640374878302</v>
      </c>
      <c r="M2106">
        <v>0</v>
      </c>
      <c r="N2106">
        <v>0</v>
      </c>
      <c r="O2106">
        <v>0.96954139997410904</v>
      </c>
      <c r="P2106">
        <v>1.13319179901774</v>
      </c>
      <c r="Q2106">
        <v>0</v>
      </c>
      <c r="R2106">
        <v>0</v>
      </c>
      <c r="S2106">
        <v>0.493312489143651</v>
      </c>
      <c r="T2106">
        <v>0.76828449038792201</v>
      </c>
      <c r="U2106">
        <v>0</v>
      </c>
      <c r="V2106">
        <v>0</v>
      </c>
      <c r="W2106">
        <v>0.62174667437825304</v>
      </c>
      <c r="X2106">
        <v>0.75846299080180402</v>
      </c>
      <c r="Y2106">
        <v>0</v>
      </c>
      <c r="Z2106">
        <v>0.38478614769868302</v>
      </c>
      <c r="AA2106">
        <v>2.8588017946687798</v>
      </c>
      <c r="AB2106">
        <v>2.6229121787585101</v>
      </c>
      <c r="AC2106">
        <v>0</v>
      </c>
      <c r="AD2106">
        <v>0</v>
      </c>
      <c r="AE2106">
        <v>0.25373412047296001</v>
      </c>
      <c r="AF2106">
        <v>0.82878965930906201</v>
      </c>
      <c r="AG2106">
        <v>0</v>
      </c>
      <c r="AH2106">
        <v>0</v>
      </c>
      <c r="AI2106">
        <v>0</v>
      </c>
      <c r="AJ2106">
        <v>0.144627117142655</v>
      </c>
      <c r="AK2106">
        <v>0</v>
      </c>
      <c r="AL2106">
        <v>3.5678935616785201E-2</v>
      </c>
      <c r="AM2106">
        <v>1.2488436632747499</v>
      </c>
      <c r="AN2106">
        <v>0.76649262973085497</v>
      </c>
      <c r="AO2106">
        <v>0</v>
      </c>
      <c r="AP2106">
        <v>0</v>
      </c>
      <c r="AQ2106">
        <v>0</v>
      </c>
      <c r="AR2106">
        <v>0.34460124198029102</v>
      </c>
      <c r="AS2106">
        <v>0</v>
      </c>
      <c r="AT2106">
        <v>0</v>
      </c>
      <c r="AU2106">
        <v>1.4034457632858801</v>
      </c>
      <c r="AV2106">
        <v>1.4665976868489801</v>
      </c>
      <c r="AW2106">
        <v>0</v>
      </c>
      <c r="AX2106">
        <v>0</v>
      </c>
      <c r="AY2106">
        <v>0.74785853490541498</v>
      </c>
      <c r="AZ2106">
        <v>0.95180790508291702</v>
      </c>
      <c r="BA2106">
        <v>0</v>
      </c>
      <c r="BB2106">
        <v>0</v>
      </c>
      <c r="BC2106">
        <v>0.84300658425918695</v>
      </c>
      <c r="BD2106">
        <v>1.1388268525971099</v>
      </c>
      <c r="BE2106">
        <v>0</v>
      </c>
      <c r="BF2106">
        <v>0</v>
      </c>
      <c r="BG2106">
        <v>0.64691960786956504</v>
      </c>
      <c r="BH2106">
        <v>0.94630270102395897</v>
      </c>
      <c r="BI2106">
        <v>0</v>
      </c>
      <c r="BJ2106">
        <v>0</v>
      </c>
      <c r="BK2106">
        <v>1.4480288202169</v>
      </c>
      <c r="BL2106">
        <v>1.20960848015005</v>
      </c>
    </row>
    <row r="2107" spans="1:64" x14ac:dyDescent="0.25">
      <c r="A2107" s="15" t="str">
        <f t="shared" si="64"/>
        <v xml:space="preserve">  CRE [NCL+DQ] / [Capital + ALLL]--41729</v>
      </c>
      <c r="B2107" s="15" t="str">
        <f t="shared" si="65"/>
        <v xml:space="preserve">  CRE [NCL+DQ] / [Capital + ALLL]</v>
      </c>
      <c r="C2107">
        <v>9</v>
      </c>
      <c r="D2107" s="22">
        <v>41729</v>
      </c>
      <c r="E2107">
        <v>0.30485180291806502</v>
      </c>
      <c r="F2107">
        <v>2.4505377129780901</v>
      </c>
      <c r="G2107">
        <v>7.4017392285895998</v>
      </c>
      <c r="H2107">
        <v>5.33511935628374</v>
      </c>
      <c r="I2107">
        <v>0</v>
      </c>
      <c r="J2107">
        <v>1.7128908266221301</v>
      </c>
      <c r="K2107">
        <v>5.8291694986052702</v>
      </c>
      <c r="L2107">
        <v>3.9501808702457102</v>
      </c>
      <c r="M2107">
        <v>0.18837585452811301</v>
      </c>
      <c r="N2107">
        <v>2.3991275899672799</v>
      </c>
      <c r="O2107">
        <v>6.9660016866898697</v>
      </c>
      <c r="P2107">
        <v>5.1323534612349304</v>
      </c>
      <c r="Q2107">
        <v>5.0154973231896296</v>
      </c>
      <c r="R2107">
        <v>7.8506863073317703</v>
      </c>
      <c r="S2107">
        <v>15.0915431560593</v>
      </c>
      <c r="T2107">
        <v>11.0504639776291</v>
      </c>
      <c r="U2107">
        <v>0</v>
      </c>
      <c r="V2107">
        <v>1.8580740541630301</v>
      </c>
      <c r="W2107">
        <v>5.6637747585529503</v>
      </c>
      <c r="X2107">
        <v>3.8100566920239798</v>
      </c>
      <c r="Y2107">
        <v>0.236630383341221</v>
      </c>
      <c r="Z2107">
        <v>3.9866377886274398</v>
      </c>
      <c r="AA2107">
        <v>8.1824432729773093</v>
      </c>
      <c r="AB2107">
        <v>6.8250000070004297</v>
      </c>
      <c r="AC2107">
        <v>0</v>
      </c>
      <c r="AD2107">
        <v>0.36052209485409897</v>
      </c>
      <c r="AE2107">
        <v>2.3485992283174002</v>
      </c>
      <c r="AF2107">
        <v>2.0571503707321499</v>
      </c>
      <c r="AG2107">
        <v>0</v>
      </c>
      <c r="AH2107">
        <v>0</v>
      </c>
      <c r="AI2107">
        <v>0.95879469959633101</v>
      </c>
      <c r="AJ2107">
        <v>0.897795486420362</v>
      </c>
      <c r="AK2107">
        <v>3.7056928034371599</v>
      </c>
      <c r="AL2107">
        <v>5.9401309635173103</v>
      </c>
      <c r="AM2107">
        <v>10.304851867754399</v>
      </c>
      <c r="AN2107">
        <v>7.4395070879432996</v>
      </c>
      <c r="AO2107">
        <v>0</v>
      </c>
      <c r="AP2107">
        <v>0.37867513887814302</v>
      </c>
      <c r="AQ2107">
        <v>2.6619154353707501</v>
      </c>
      <c r="AR2107">
        <v>2.0190046504727901</v>
      </c>
      <c r="AS2107">
        <v>0.132391472266562</v>
      </c>
      <c r="AT2107">
        <v>1.8226592574646701</v>
      </c>
      <c r="AU2107">
        <v>7.7131430953328097</v>
      </c>
      <c r="AV2107">
        <v>5.3026999974162603</v>
      </c>
      <c r="AW2107">
        <v>0.41915415067009099</v>
      </c>
      <c r="AX2107">
        <v>3.54691075514874</v>
      </c>
      <c r="AY2107">
        <v>8.0165647901545398</v>
      </c>
      <c r="AZ2107">
        <v>5.4918578288420603</v>
      </c>
      <c r="BA2107">
        <v>0</v>
      </c>
      <c r="BB2107">
        <v>2.6636382407598602</v>
      </c>
      <c r="BC2107">
        <v>6.2140541393617399</v>
      </c>
      <c r="BD2107">
        <v>4.5868242906874901</v>
      </c>
      <c r="BE2107">
        <v>0.47329663607036199</v>
      </c>
      <c r="BF2107">
        <v>3.27442813387766</v>
      </c>
      <c r="BG2107">
        <v>6.26625508026844</v>
      </c>
      <c r="BH2107">
        <v>4.45174613326797</v>
      </c>
      <c r="BI2107">
        <v>0.434129303484658</v>
      </c>
      <c r="BJ2107">
        <v>2.93777692159507</v>
      </c>
      <c r="BK2107">
        <v>8.1996036099650809</v>
      </c>
      <c r="BL2107">
        <v>5.7672553893790104</v>
      </c>
    </row>
    <row r="2108" spans="1:64" x14ac:dyDescent="0.25">
      <c r="A2108" s="15" t="str">
        <f t="shared" si="64"/>
        <v xml:space="preserve">  Res RE [NCL+DQ] / [Capital + ALLL]--41729</v>
      </c>
      <c r="B2108" s="15" t="str">
        <f t="shared" si="65"/>
        <v xml:space="preserve">  Res RE [NCL+DQ] / [Capital + ALLL]</v>
      </c>
      <c r="C2108">
        <v>10</v>
      </c>
      <c r="D2108" s="22">
        <v>41729</v>
      </c>
      <c r="E2108">
        <v>0.21377157441385899</v>
      </c>
      <c r="F2108">
        <v>1.58866567263098</v>
      </c>
      <c r="G2108">
        <v>2.8963057057290502</v>
      </c>
      <c r="H2108">
        <v>2.7084916551711</v>
      </c>
      <c r="I2108">
        <v>8.3477851087976604E-2</v>
      </c>
      <c r="J2108">
        <v>1.19000283511647</v>
      </c>
      <c r="K2108">
        <v>4.0857736900976001</v>
      </c>
      <c r="L2108">
        <v>2.6755165311993001</v>
      </c>
      <c r="M2108">
        <v>0.54002491189882895</v>
      </c>
      <c r="N2108">
        <v>2.3102104442712399</v>
      </c>
      <c r="O2108">
        <v>5.5354112857695998</v>
      </c>
      <c r="P2108">
        <v>3.9455425012315599</v>
      </c>
      <c r="Q2108">
        <v>3.0018761726078802</v>
      </c>
      <c r="R2108">
        <v>4.7371160853722003</v>
      </c>
      <c r="S2108">
        <v>7.9598953792502201</v>
      </c>
      <c r="T2108">
        <v>5.3954959041495796</v>
      </c>
      <c r="U2108">
        <v>0.26924241914313601</v>
      </c>
      <c r="V2108">
        <v>1.6828674051189301</v>
      </c>
      <c r="W2108">
        <v>4.5353982300885001</v>
      </c>
      <c r="X2108">
        <v>3.1364818481744998</v>
      </c>
      <c r="Y2108">
        <v>0.217471628397994</v>
      </c>
      <c r="Z2108">
        <v>1.4843606537308001</v>
      </c>
      <c r="AA2108">
        <v>4.4176409649252601</v>
      </c>
      <c r="AB2108">
        <v>3.3396921096702501</v>
      </c>
      <c r="AC2108">
        <v>0</v>
      </c>
      <c r="AD2108">
        <v>0.42390042390042398</v>
      </c>
      <c r="AE2108">
        <v>0.97708845299233305</v>
      </c>
      <c r="AF2108">
        <v>0.76084815485620705</v>
      </c>
      <c r="AG2108">
        <v>0</v>
      </c>
      <c r="AH2108">
        <v>0</v>
      </c>
      <c r="AI2108">
        <v>0.66739347099111701</v>
      </c>
      <c r="AJ2108">
        <v>0.67450736486242502</v>
      </c>
      <c r="AK2108">
        <v>1.4097316962255599</v>
      </c>
      <c r="AL2108">
        <v>4.03171972469673</v>
      </c>
      <c r="AM2108">
        <v>6.1450279925353204</v>
      </c>
      <c r="AN2108">
        <v>4.9684889634186504</v>
      </c>
      <c r="AO2108">
        <v>0</v>
      </c>
      <c r="AP2108">
        <v>0.48655286702845102</v>
      </c>
      <c r="AQ2108">
        <v>2.1654677603278198</v>
      </c>
      <c r="AR2108">
        <v>1.6649314647604401</v>
      </c>
      <c r="AS2108">
        <v>0</v>
      </c>
      <c r="AT2108">
        <v>1.0934045857500401</v>
      </c>
      <c r="AU2108">
        <v>3.6973643053590202</v>
      </c>
      <c r="AV2108">
        <v>2.45583209442704</v>
      </c>
      <c r="AW2108">
        <v>1.05977287445798</v>
      </c>
      <c r="AX2108">
        <v>4.3469458298355601</v>
      </c>
      <c r="AY2108">
        <v>7.9495017890337696</v>
      </c>
      <c r="AZ2108">
        <v>5.6432999541489997</v>
      </c>
      <c r="BA2108">
        <v>4.2951068820827998E-2</v>
      </c>
      <c r="BB2108">
        <v>1.0492332526230801</v>
      </c>
      <c r="BC2108">
        <v>3.8283073838651598</v>
      </c>
      <c r="BD2108">
        <v>2.96836229979129</v>
      </c>
      <c r="BE2108">
        <v>0.459960453656373</v>
      </c>
      <c r="BF2108">
        <v>1.4924920250845699</v>
      </c>
      <c r="BG2108">
        <v>2.9664841884572799</v>
      </c>
      <c r="BH2108">
        <v>2.4604991733736101</v>
      </c>
      <c r="BI2108">
        <v>0.27148146278389901</v>
      </c>
      <c r="BJ2108">
        <v>2.2584825324623798</v>
      </c>
      <c r="BK2108">
        <v>5.1949514638176302</v>
      </c>
      <c r="BL2108">
        <v>3.24344164349466</v>
      </c>
    </row>
    <row r="2109" spans="1:64" x14ac:dyDescent="0.25">
      <c r="A2109" s="15" t="str">
        <f t="shared" si="64"/>
        <v xml:space="preserve">  C&amp;I [NCL+DQ] / [Capital + ALLL]--41729</v>
      </c>
      <c r="B2109" s="15" t="str">
        <f t="shared" si="65"/>
        <v xml:space="preserve">  C&amp;I [NCL+DQ] / [Capital + ALLL]</v>
      </c>
      <c r="C2109">
        <v>11</v>
      </c>
      <c r="D2109" s="22">
        <v>41729</v>
      </c>
      <c r="E2109">
        <v>0.243187605979264</v>
      </c>
      <c r="F2109">
        <v>0.62877841348940899</v>
      </c>
      <c r="G2109">
        <v>2.0152784791113398</v>
      </c>
      <c r="H2109">
        <v>1.7239429673317499</v>
      </c>
      <c r="I2109">
        <v>7.8445699121676593E-2</v>
      </c>
      <c r="J2109">
        <v>0.899350226183803</v>
      </c>
      <c r="K2109">
        <v>2.5624433499527099</v>
      </c>
      <c r="L2109">
        <v>2.1824506630629901</v>
      </c>
      <c r="M2109">
        <v>4.7380799129425499E-2</v>
      </c>
      <c r="N2109">
        <v>0.60952738184546096</v>
      </c>
      <c r="O2109">
        <v>2.0932154717784299</v>
      </c>
      <c r="P2109">
        <v>1.73065011122681</v>
      </c>
      <c r="Q2109">
        <v>1.07924049171813</v>
      </c>
      <c r="R2109">
        <v>1.60539412425751</v>
      </c>
      <c r="S2109">
        <v>2.93792295679334</v>
      </c>
      <c r="T2109">
        <v>2.53302748829902</v>
      </c>
      <c r="U2109">
        <v>5.6785917092560999E-2</v>
      </c>
      <c r="V2109">
        <v>0.892165854704418</v>
      </c>
      <c r="W2109">
        <v>2.5831629808585799</v>
      </c>
      <c r="X2109">
        <v>2.2499845625616799</v>
      </c>
      <c r="Y2109">
        <v>0.31627372052904001</v>
      </c>
      <c r="Z2109">
        <v>1.1320650523234901</v>
      </c>
      <c r="AA2109">
        <v>3.5355074672355999</v>
      </c>
      <c r="AB2109">
        <v>3.2245253696335601</v>
      </c>
      <c r="AC2109">
        <v>3.1786395422759101E-2</v>
      </c>
      <c r="AD2109">
        <v>1.02003920299922</v>
      </c>
      <c r="AE2109">
        <v>2.5395177738927699</v>
      </c>
      <c r="AF2109">
        <v>2.8511302548592599</v>
      </c>
      <c r="AG2109">
        <v>0</v>
      </c>
      <c r="AH2109">
        <v>0.441832158561837</v>
      </c>
      <c r="AI2109">
        <v>2.2652576883841702</v>
      </c>
      <c r="AJ2109">
        <v>1.5299480917214801</v>
      </c>
      <c r="AK2109">
        <v>0.303348500758371</v>
      </c>
      <c r="AL2109">
        <v>0.87574355584930597</v>
      </c>
      <c r="AM2109">
        <v>2.4372175716719799</v>
      </c>
      <c r="AN2109">
        <v>1.87392478884185</v>
      </c>
      <c r="AO2109">
        <v>3.0784386159340002E-3</v>
      </c>
      <c r="AP2109">
        <v>0.69562240055563096</v>
      </c>
      <c r="AQ2109">
        <v>2.65057642367533</v>
      </c>
      <c r="AR2109">
        <v>1.94521244675067</v>
      </c>
      <c r="AS2109">
        <v>1.6302747460007899E-2</v>
      </c>
      <c r="AT2109">
        <v>0.76376314045883298</v>
      </c>
      <c r="AU2109">
        <v>2.56186860953596</v>
      </c>
      <c r="AV2109">
        <v>2.4474141383419199</v>
      </c>
      <c r="AW2109">
        <v>0.107842031968975</v>
      </c>
      <c r="AX2109">
        <v>0.892165854704418</v>
      </c>
      <c r="AY2109">
        <v>2.52376353071987</v>
      </c>
      <c r="AZ2109">
        <v>2.36859443852439</v>
      </c>
      <c r="BA2109">
        <v>0.26436558029096702</v>
      </c>
      <c r="BB2109">
        <v>1.41633097858444</v>
      </c>
      <c r="BC2109">
        <v>6.2383425287756404</v>
      </c>
      <c r="BD2109">
        <v>4.7888313271004499</v>
      </c>
      <c r="BE2109">
        <v>0.12769782275493299</v>
      </c>
      <c r="BF2109">
        <v>1.09351770340238</v>
      </c>
      <c r="BG2109">
        <v>2.2450422476682999</v>
      </c>
      <c r="BH2109">
        <v>2.3486960733337598</v>
      </c>
      <c r="BI2109">
        <v>5.6862798566411202E-2</v>
      </c>
      <c r="BJ2109">
        <v>0.77813923227065696</v>
      </c>
      <c r="BK2109">
        <v>2.4268340619131501</v>
      </c>
      <c r="BL2109">
        <v>2.5261488463416701</v>
      </c>
    </row>
    <row r="2110" spans="1:64" x14ac:dyDescent="0.25">
      <c r="A2110" s="15" t="str">
        <f t="shared" si="64"/>
        <v xml:space="preserve">  Ind [NCL+DQ] / [Capital + ALLL]--41729</v>
      </c>
      <c r="B2110" s="15" t="str">
        <f t="shared" si="65"/>
        <v xml:space="preserve">  Ind [NCL+DQ] / [Capital + ALLL]</v>
      </c>
      <c r="C2110">
        <v>12</v>
      </c>
      <c r="D2110" s="22">
        <v>41729</v>
      </c>
      <c r="E2110">
        <v>4.2720896279263398E-2</v>
      </c>
      <c r="F2110">
        <v>0.26639864503715399</v>
      </c>
      <c r="G2110">
        <v>0.61378889220404598</v>
      </c>
      <c r="H2110">
        <v>0.46651754856952499</v>
      </c>
      <c r="I2110">
        <v>2.5060747387481101E-2</v>
      </c>
      <c r="J2110">
        <v>0.16499825094041901</v>
      </c>
      <c r="K2110">
        <v>0.57091331306799997</v>
      </c>
      <c r="L2110">
        <v>0.43439882129544</v>
      </c>
      <c r="M2110">
        <v>1.1459195858872701E-2</v>
      </c>
      <c r="N2110">
        <v>0.16208649524791899</v>
      </c>
      <c r="O2110">
        <v>0.63736080501512704</v>
      </c>
      <c r="P2110">
        <v>0.57080257521824496</v>
      </c>
      <c r="Q2110">
        <v>0.112137555401292</v>
      </c>
      <c r="R2110">
        <v>0.37090057261842801</v>
      </c>
      <c r="S2110">
        <v>0.65843158220546405</v>
      </c>
      <c r="T2110">
        <v>0.51048357502125896</v>
      </c>
      <c r="U2110">
        <v>1.6478084148083001E-2</v>
      </c>
      <c r="V2110">
        <v>0.13968648145273899</v>
      </c>
      <c r="W2110">
        <v>0.59731209556993503</v>
      </c>
      <c r="X2110">
        <v>0.465716752079884</v>
      </c>
      <c r="Y2110">
        <v>4.2227500659804702E-3</v>
      </c>
      <c r="Z2110">
        <v>0.164264068651052</v>
      </c>
      <c r="AA2110">
        <v>0.61209439528023601</v>
      </c>
      <c r="AB2110">
        <v>0.477763642929324</v>
      </c>
      <c r="AC2110">
        <v>5.5933625431155001E-2</v>
      </c>
      <c r="AD2110">
        <v>0.191976698000794</v>
      </c>
      <c r="AE2110">
        <v>0.50844536366770099</v>
      </c>
      <c r="AF2110">
        <v>0.39658778136679401</v>
      </c>
      <c r="AG2110">
        <v>3.7529495444788598E-2</v>
      </c>
      <c r="AH2110">
        <v>0.21606662704858801</v>
      </c>
      <c r="AI2110">
        <v>0.53924723034822397</v>
      </c>
      <c r="AJ2110">
        <v>0.69761751909043901</v>
      </c>
      <c r="AK2110">
        <v>3.7362226788716597E-2</v>
      </c>
      <c r="AL2110">
        <v>0.14609915262491499</v>
      </c>
      <c r="AM2110">
        <v>0.32316442605997903</v>
      </c>
      <c r="AN2110">
        <v>0.29814208954930499</v>
      </c>
      <c r="AO2110">
        <v>3.6253821638579001E-2</v>
      </c>
      <c r="AP2110">
        <v>0.18793093705535099</v>
      </c>
      <c r="AQ2110">
        <v>0.68362853984630001</v>
      </c>
      <c r="AR2110">
        <v>0.50831136060494697</v>
      </c>
      <c r="AS2110">
        <v>0</v>
      </c>
      <c r="AT2110">
        <v>0.10561101871554</v>
      </c>
      <c r="AU2110">
        <v>0.41441958313869098</v>
      </c>
      <c r="AV2110">
        <v>0.29552699070013499</v>
      </c>
      <c r="AW2110">
        <v>7.0008453110043403E-2</v>
      </c>
      <c r="AX2110">
        <v>0.238158242921408</v>
      </c>
      <c r="AY2110">
        <v>0.74266332921307698</v>
      </c>
      <c r="AZ2110">
        <v>0.49293288585390699</v>
      </c>
      <c r="BA2110">
        <v>3.3723931790413599E-3</v>
      </c>
      <c r="BB2110">
        <v>0.16391398079355701</v>
      </c>
      <c r="BC2110">
        <v>0.62087261263725602</v>
      </c>
      <c r="BD2110">
        <v>0.59986898407842804</v>
      </c>
      <c r="BE2110">
        <v>5.5594432326422201E-2</v>
      </c>
      <c r="BF2110">
        <v>0.144971814475616</v>
      </c>
      <c r="BG2110">
        <v>0.37011244700558599</v>
      </c>
      <c r="BH2110">
        <v>0.53445022050493496</v>
      </c>
      <c r="BI2110">
        <v>0</v>
      </c>
      <c r="BJ2110">
        <v>8.1974966106504399E-2</v>
      </c>
      <c r="BK2110">
        <v>0.226808740773111</v>
      </c>
      <c r="BL2110">
        <v>0.25158369145034598</v>
      </c>
    </row>
    <row r="2111" spans="1:64" x14ac:dyDescent="0.25">
      <c r="A2111" s="15" t="str">
        <f t="shared" si="64"/>
        <v xml:space="preserve">  OREO / [Capital + ALLL]--41729</v>
      </c>
      <c r="B2111" s="15" t="str">
        <f t="shared" si="65"/>
        <v xml:space="preserve">  OREO / [Capital + ALLL]</v>
      </c>
      <c r="C2111">
        <v>13</v>
      </c>
      <c r="D2111" s="22">
        <v>41729</v>
      </c>
      <c r="E2111">
        <v>0.386288227197706</v>
      </c>
      <c r="F2111">
        <v>2.02832958784807</v>
      </c>
      <c r="G2111">
        <v>5.2270044204222899</v>
      </c>
      <c r="H2111">
        <v>4.4094325659239999</v>
      </c>
      <c r="I2111">
        <v>0</v>
      </c>
      <c r="J2111">
        <v>1.7481070885232299</v>
      </c>
      <c r="K2111">
        <v>6.6588160641872403</v>
      </c>
      <c r="L2111">
        <v>5.2653921881919503</v>
      </c>
      <c r="M2111">
        <v>0</v>
      </c>
      <c r="N2111">
        <v>1.46669506740103</v>
      </c>
      <c r="O2111">
        <v>5.8037825177220004</v>
      </c>
      <c r="P2111">
        <v>5.0520873536961597</v>
      </c>
      <c r="Q2111">
        <v>2.5543602655069799</v>
      </c>
      <c r="R2111">
        <v>4.8299912816041903</v>
      </c>
      <c r="S2111">
        <v>6.64527481627161</v>
      </c>
      <c r="T2111">
        <v>5.0030483496292604</v>
      </c>
      <c r="U2111">
        <v>0.38084966549266103</v>
      </c>
      <c r="V2111">
        <v>2.8096833730535602</v>
      </c>
      <c r="W2111">
        <v>9.1958762886597896</v>
      </c>
      <c r="X2111">
        <v>7.14464176976721</v>
      </c>
      <c r="Y2111">
        <v>0</v>
      </c>
      <c r="Z2111">
        <v>2.4592614740618899</v>
      </c>
      <c r="AA2111">
        <v>9.0314067036157297</v>
      </c>
      <c r="AB2111">
        <v>7.0324253115687201</v>
      </c>
      <c r="AC2111">
        <v>0</v>
      </c>
      <c r="AD2111">
        <v>0</v>
      </c>
      <c r="AE2111">
        <v>1.2938005390835601</v>
      </c>
      <c r="AF2111">
        <v>1.56729544597634</v>
      </c>
      <c r="AG2111">
        <v>0</v>
      </c>
      <c r="AH2111">
        <v>0.24818675462405501</v>
      </c>
      <c r="AI2111">
        <v>2.0527603426726801</v>
      </c>
      <c r="AJ2111">
        <v>2.09690392545488</v>
      </c>
      <c r="AK2111">
        <v>0.84799914800713505</v>
      </c>
      <c r="AL2111">
        <v>2.7733559729739299</v>
      </c>
      <c r="AM2111">
        <v>5.3286078467947497</v>
      </c>
      <c r="AN2111">
        <v>4.6400551296311203</v>
      </c>
      <c r="AO2111">
        <v>0</v>
      </c>
      <c r="AP2111">
        <v>0.35587329473595702</v>
      </c>
      <c r="AQ2111">
        <v>2.5316121880526001</v>
      </c>
      <c r="AR2111">
        <v>2.2889045168590498</v>
      </c>
      <c r="AS2111">
        <v>0</v>
      </c>
      <c r="AT2111">
        <v>1.5515554584576501</v>
      </c>
      <c r="AU2111">
        <v>8.3620569695588198</v>
      </c>
      <c r="AV2111">
        <v>7.4156171213874797</v>
      </c>
      <c r="AW2111">
        <v>0.89358367788927995</v>
      </c>
      <c r="AX2111">
        <v>3.2788745178125702</v>
      </c>
      <c r="AY2111">
        <v>9.5649690451474996</v>
      </c>
      <c r="AZ2111">
        <v>7.1641610912165197</v>
      </c>
      <c r="BA2111">
        <v>0</v>
      </c>
      <c r="BB2111">
        <v>2.33688833124216</v>
      </c>
      <c r="BC2111">
        <v>8.3247173757901507</v>
      </c>
      <c r="BD2111">
        <v>5.719883217494</v>
      </c>
      <c r="BE2111">
        <v>0.75699413818305705</v>
      </c>
      <c r="BF2111">
        <v>4.4537781142360497</v>
      </c>
      <c r="BG2111">
        <v>8.2248378162466604</v>
      </c>
      <c r="BH2111">
        <v>6.58814393327554</v>
      </c>
      <c r="BI2111">
        <v>1.6144885657216601</v>
      </c>
      <c r="BJ2111">
        <v>7.1414950419527097</v>
      </c>
      <c r="BK2111">
        <v>17.7248065115812</v>
      </c>
      <c r="BL2111">
        <v>13.093458774060799</v>
      </c>
    </row>
    <row r="2112" spans="1:64" x14ac:dyDescent="0.25">
      <c r="A2112" s="15" t="str">
        <f t="shared" si="64"/>
        <v>ROAA--41729</v>
      </c>
      <c r="B2112" s="15" t="str">
        <f t="shared" si="65"/>
        <v>ROAA</v>
      </c>
      <c r="C2112">
        <v>14</v>
      </c>
      <c r="D2112" s="22">
        <v>41729</v>
      </c>
      <c r="E2112">
        <v>0.57750000000000001</v>
      </c>
      <c r="F2112">
        <v>0.93500000000000005</v>
      </c>
      <c r="G2112">
        <v>1.2749999999999999</v>
      </c>
      <c r="H2112">
        <v>0.98984375000000002</v>
      </c>
      <c r="I2112">
        <v>0.57999999999999996</v>
      </c>
      <c r="J2112">
        <v>0.96</v>
      </c>
      <c r="K2112">
        <v>1.3525</v>
      </c>
      <c r="L2112">
        <v>1.00464516129032</v>
      </c>
      <c r="M2112">
        <v>0.49</v>
      </c>
      <c r="N2112">
        <v>0.83</v>
      </c>
      <c r="O2112">
        <v>1.21</v>
      </c>
      <c r="P2112">
        <v>0.85912141978562595</v>
      </c>
      <c r="Q2112">
        <v>0.51</v>
      </c>
      <c r="R2112">
        <v>0.64</v>
      </c>
      <c r="S2112">
        <v>0.78</v>
      </c>
      <c r="T2112">
        <v>0.68523809523809498</v>
      </c>
      <c r="U2112">
        <v>0.52</v>
      </c>
      <c r="V2112">
        <v>0.94</v>
      </c>
      <c r="W2112">
        <v>1.31</v>
      </c>
      <c r="X2112">
        <v>0.95355223880596995</v>
      </c>
      <c r="Y2112">
        <v>0.54</v>
      </c>
      <c r="Z2112">
        <v>0.81</v>
      </c>
      <c r="AA2112">
        <v>1.36</v>
      </c>
      <c r="AB2112">
        <v>0.99442622950819703</v>
      </c>
      <c r="AC2112">
        <v>0.72</v>
      </c>
      <c r="AD2112">
        <v>1.0900000000000001</v>
      </c>
      <c r="AE2112">
        <v>1.57</v>
      </c>
      <c r="AF2112">
        <v>1.20164705882353</v>
      </c>
      <c r="AG2112">
        <v>0.76249999999999996</v>
      </c>
      <c r="AH2112">
        <v>1.075</v>
      </c>
      <c r="AI2112">
        <v>1.4550000000000001</v>
      </c>
      <c r="AJ2112">
        <v>1.16642857142857</v>
      </c>
      <c r="AK2112">
        <v>0.66</v>
      </c>
      <c r="AL2112">
        <v>0.87</v>
      </c>
      <c r="AM2112">
        <v>1.31</v>
      </c>
      <c r="AN2112">
        <v>0.96188679245283004</v>
      </c>
      <c r="AO2112">
        <v>0.64</v>
      </c>
      <c r="AP2112">
        <v>1.02</v>
      </c>
      <c r="AQ2112">
        <v>1.4275</v>
      </c>
      <c r="AR2112">
        <v>1.05897959183673</v>
      </c>
      <c r="AS2112">
        <v>0.66500000000000004</v>
      </c>
      <c r="AT2112">
        <v>1.075</v>
      </c>
      <c r="AU2112">
        <v>1.5049999999999999</v>
      </c>
      <c r="AV2112">
        <v>1.1280612244898001</v>
      </c>
      <c r="AW2112">
        <v>0.47</v>
      </c>
      <c r="AX2112">
        <v>0.78</v>
      </c>
      <c r="AY2112">
        <v>1.23</v>
      </c>
      <c r="AZ2112">
        <v>0.82157575757575796</v>
      </c>
      <c r="BA2112">
        <v>0.55500000000000005</v>
      </c>
      <c r="BB2112">
        <v>1.1000000000000001</v>
      </c>
      <c r="BC2112">
        <v>1.5649999999999999</v>
      </c>
      <c r="BD2112">
        <v>0.33535211267605602</v>
      </c>
      <c r="BE2112">
        <v>0.68</v>
      </c>
      <c r="BF2112">
        <v>0.94</v>
      </c>
      <c r="BG2112">
        <v>1.3025</v>
      </c>
      <c r="BH2112">
        <v>1.06694444444444</v>
      </c>
      <c r="BI2112">
        <v>0.47</v>
      </c>
      <c r="BJ2112">
        <v>0.88</v>
      </c>
      <c r="BK2112">
        <v>1.24</v>
      </c>
      <c r="BL2112">
        <v>0.91828282828282803</v>
      </c>
    </row>
    <row r="2113" spans="1:64" x14ac:dyDescent="0.25">
      <c r="A2113" s="15" t="str">
        <f t="shared" si="64"/>
        <v>NIM--41729</v>
      </c>
      <c r="B2113" s="15" t="str">
        <f t="shared" si="65"/>
        <v>NIM</v>
      </c>
      <c r="C2113">
        <v>15</v>
      </c>
      <c r="D2113" s="22">
        <v>41729</v>
      </c>
      <c r="E2113">
        <v>3.3525</v>
      </c>
      <c r="F2113">
        <v>3.67</v>
      </c>
      <c r="G2113">
        <v>3.9624999999999999</v>
      </c>
      <c r="H2113">
        <v>3.6662499999999998</v>
      </c>
      <c r="I2113">
        <v>3.38</v>
      </c>
      <c r="J2113">
        <v>3.8</v>
      </c>
      <c r="K2113">
        <v>4.1399999999999997</v>
      </c>
      <c r="L2113">
        <v>3.7759999999999998</v>
      </c>
      <c r="M2113">
        <v>3.29</v>
      </c>
      <c r="N2113">
        <v>3.69</v>
      </c>
      <c r="O2113">
        <v>4.1100000000000003</v>
      </c>
      <c r="P2113">
        <v>3.70654305799648</v>
      </c>
      <c r="Q2113">
        <v>3.65</v>
      </c>
      <c r="R2113">
        <v>3.89</v>
      </c>
      <c r="S2113">
        <v>4.18</v>
      </c>
      <c r="T2113">
        <v>3.8885714285714301</v>
      </c>
      <c r="U2113">
        <v>3.35</v>
      </c>
      <c r="V2113">
        <v>3.73</v>
      </c>
      <c r="W2113">
        <v>4.13</v>
      </c>
      <c r="X2113">
        <v>3.7395820895522398</v>
      </c>
      <c r="Y2113">
        <v>3.59</v>
      </c>
      <c r="Z2113">
        <v>3.9</v>
      </c>
      <c r="AA2113">
        <v>4.21</v>
      </c>
      <c r="AB2113">
        <v>3.9026229508196701</v>
      </c>
      <c r="AC2113">
        <v>3.28</v>
      </c>
      <c r="AD2113">
        <v>3.79</v>
      </c>
      <c r="AE2113">
        <v>4.03</v>
      </c>
      <c r="AF2113">
        <v>3.69470588235294</v>
      </c>
      <c r="AG2113">
        <v>3.32</v>
      </c>
      <c r="AH2113">
        <v>3.7949999999999999</v>
      </c>
      <c r="AI2113">
        <v>4.3775000000000004</v>
      </c>
      <c r="AJ2113">
        <v>4.0890000000000004</v>
      </c>
      <c r="AK2113">
        <v>3.46</v>
      </c>
      <c r="AL2113">
        <v>3.88</v>
      </c>
      <c r="AM2113">
        <v>4.17</v>
      </c>
      <c r="AN2113">
        <v>3.8245283018867902</v>
      </c>
      <c r="AO2113">
        <v>3.2825000000000002</v>
      </c>
      <c r="AP2113">
        <v>3.68</v>
      </c>
      <c r="AQ2113">
        <v>4.08</v>
      </c>
      <c r="AR2113">
        <v>3.68221088435374</v>
      </c>
      <c r="AS2113">
        <v>3.5924999999999998</v>
      </c>
      <c r="AT2113">
        <v>3.9049999999999998</v>
      </c>
      <c r="AU2113">
        <v>4.3</v>
      </c>
      <c r="AV2113">
        <v>3.9419897959183698</v>
      </c>
      <c r="AW2113">
        <v>3.35</v>
      </c>
      <c r="AX2113">
        <v>3.82</v>
      </c>
      <c r="AY2113">
        <v>4.1950000000000003</v>
      </c>
      <c r="AZ2113">
        <v>3.7721818181818199</v>
      </c>
      <c r="BA2113">
        <v>3.355</v>
      </c>
      <c r="BB2113">
        <v>3.78</v>
      </c>
      <c r="BC2113">
        <v>4.2949999999999999</v>
      </c>
      <c r="BD2113">
        <v>3.85154929577465</v>
      </c>
      <c r="BE2113">
        <v>3.42</v>
      </c>
      <c r="BF2113">
        <v>3.86</v>
      </c>
      <c r="BG2113">
        <v>4.1150000000000002</v>
      </c>
      <c r="BH2113">
        <v>4.0159722222222198</v>
      </c>
      <c r="BI2113">
        <v>3.27</v>
      </c>
      <c r="BJ2113">
        <v>3.8</v>
      </c>
      <c r="BK2113">
        <v>4.1349999999999998</v>
      </c>
      <c r="BL2113">
        <v>3.7939393939393899</v>
      </c>
    </row>
    <row r="2114" spans="1:64" x14ac:dyDescent="0.25">
      <c r="A2114" s="15" t="str">
        <f t="shared" si="64"/>
        <v>Provisions / Avg Assets--41729</v>
      </c>
      <c r="B2114" s="15" t="str">
        <f t="shared" si="65"/>
        <v>Provisions / Avg Assets</v>
      </c>
      <c r="C2114">
        <v>16</v>
      </c>
      <c r="D2114" s="22">
        <v>41729</v>
      </c>
      <c r="E2114">
        <v>0</v>
      </c>
      <c r="F2114">
        <v>0</v>
      </c>
      <c r="G2114">
        <v>0.11</v>
      </c>
      <c r="H2114">
        <v>-1.56249999999998E-4</v>
      </c>
      <c r="I2114">
        <v>0</v>
      </c>
      <c r="J2114">
        <v>0</v>
      </c>
      <c r="K2114">
        <v>0.11</v>
      </c>
      <c r="L2114">
        <v>7.1629032258064496E-2</v>
      </c>
      <c r="M2114">
        <v>0</v>
      </c>
      <c r="N2114">
        <v>0.04</v>
      </c>
      <c r="O2114">
        <v>0.15</v>
      </c>
      <c r="P2114">
        <v>9.8376383763837602E-2</v>
      </c>
      <c r="Q2114">
        <v>0.03</v>
      </c>
      <c r="R2114">
        <v>0.11</v>
      </c>
      <c r="S2114">
        <v>0.21</v>
      </c>
      <c r="T2114">
        <v>0.15</v>
      </c>
      <c r="U2114">
        <v>0</v>
      </c>
      <c r="V2114">
        <v>0</v>
      </c>
      <c r="W2114">
        <v>0.09</v>
      </c>
      <c r="X2114">
        <v>7.3074626865671594E-2</v>
      </c>
      <c r="Y2114">
        <v>0</v>
      </c>
      <c r="Z2114">
        <v>0</v>
      </c>
      <c r="AA2114">
        <v>0.06</v>
      </c>
      <c r="AB2114">
        <v>-6.9836065573770506E-2</v>
      </c>
      <c r="AC2114">
        <v>0</v>
      </c>
      <c r="AD2114">
        <v>0</v>
      </c>
      <c r="AE2114">
        <v>0.08</v>
      </c>
      <c r="AF2114">
        <v>2.1411764705882401E-2</v>
      </c>
      <c r="AG2114">
        <v>0</v>
      </c>
      <c r="AH2114">
        <v>0</v>
      </c>
      <c r="AI2114">
        <v>0.1</v>
      </c>
      <c r="AJ2114">
        <v>0.154714285714286</v>
      </c>
      <c r="AK2114">
        <v>0</v>
      </c>
      <c r="AL2114">
        <v>0.02</v>
      </c>
      <c r="AM2114">
        <v>0.15</v>
      </c>
      <c r="AN2114">
        <v>9.4528301886792496E-2</v>
      </c>
      <c r="AO2114">
        <v>0</v>
      </c>
      <c r="AP2114">
        <v>0</v>
      </c>
      <c r="AQ2114">
        <v>0.08</v>
      </c>
      <c r="AR2114">
        <v>6.08503401360544E-2</v>
      </c>
      <c r="AS2114">
        <v>0</v>
      </c>
      <c r="AT2114">
        <v>0</v>
      </c>
      <c r="AU2114">
        <v>0.12</v>
      </c>
      <c r="AV2114">
        <v>6.2244897959183698E-2</v>
      </c>
      <c r="AW2114">
        <v>0</v>
      </c>
      <c r="AX2114">
        <v>0.01</v>
      </c>
      <c r="AY2114">
        <v>0.12</v>
      </c>
      <c r="AZ2114">
        <v>7.4242424242424193E-2</v>
      </c>
      <c r="BA2114">
        <v>0</v>
      </c>
      <c r="BB2114">
        <v>0</v>
      </c>
      <c r="BC2114">
        <v>0.20499999999999999</v>
      </c>
      <c r="BD2114">
        <v>6.2112676056338002E-2</v>
      </c>
      <c r="BE2114">
        <v>0</v>
      </c>
      <c r="BF2114">
        <v>0</v>
      </c>
      <c r="BG2114">
        <v>9.2499999999999999E-2</v>
      </c>
      <c r="BH2114">
        <v>0.14013888888888901</v>
      </c>
      <c r="BI2114">
        <v>0</v>
      </c>
      <c r="BJ2114">
        <v>0</v>
      </c>
      <c r="BK2114">
        <v>9.5000000000000001E-2</v>
      </c>
      <c r="BL2114">
        <v>4.9696969696969698E-2</v>
      </c>
    </row>
    <row r="2115" spans="1:64" x14ac:dyDescent="0.25">
      <c r="A2115" s="15" t="str">
        <f t="shared" ref="A2115:A2158" si="66">B2115&amp;"--"&amp;D2115</f>
        <v>Negative Earners (last 4 qtrs)--41729</v>
      </c>
      <c r="B2115" s="15" t="str">
        <f t="shared" ref="B2115:B2158" si="67">VLOOKUP(C2115,labels,2,FALSE)</f>
        <v>Negative Earners (last 4 qtrs)</v>
      </c>
      <c r="C2115">
        <v>17</v>
      </c>
      <c r="D2115" s="22">
        <v>41729</v>
      </c>
      <c r="F2115">
        <v>3.125</v>
      </c>
      <c r="H2115">
        <v>2</v>
      </c>
      <c r="J2115">
        <v>4.90506329113924</v>
      </c>
      <c r="L2115">
        <v>31</v>
      </c>
      <c r="N2115">
        <v>7.1465472705355602</v>
      </c>
      <c r="P2115">
        <v>415</v>
      </c>
      <c r="R2115">
        <v>9.5238095238095202</v>
      </c>
      <c r="T2115">
        <v>2</v>
      </c>
      <c r="V2115">
        <v>6.1583577712609996</v>
      </c>
      <c r="X2115">
        <v>21</v>
      </c>
      <c r="Z2115">
        <v>3.27868852459016</v>
      </c>
      <c r="AB2115">
        <v>2</v>
      </c>
      <c r="AD2115">
        <v>1.1764705882352899</v>
      </c>
      <c r="AF2115">
        <v>1</v>
      </c>
      <c r="AH2115">
        <v>1.4285714285714299</v>
      </c>
      <c r="AI2115"/>
      <c r="AJ2115">
        <v>1</v>
      </c>
      <c r="AK2115"/>
      <c r="AL2115">
        <v>7.5471698113207504</v>
      </c>
      <c r="AN2115">
        <v>4</v>
      </c>
      <c r="AP2115">
        <v>3.69127516778524</v>
      </c>
      <c r="AR2115">
        <v>11</v>
      </c>
      <c r="AT2115">
        <v>6.0606060606060597</v>
      </c>
      <c r="AV2115">
        <v>12</v>
      </c>
      <c r="AX2115">
        <v>5.3892215568862296</v>
      </c>
      <c r="AZ2115">
        <v>9</v>
      </c>
      <c r="BB2115">
        <v>5.6338028169014098</v>
      </c>
      <c r="BD2115">
        <v>4</v>
      </c>
      <c r="BF2115">
        <v>5.5555555555555598</v>
      </c>
      <c r="BH2115">
        <v>4</v>
      </c>
      <c r="BJ2115">
        <v>9.0909090909090899</v>
      </c>
      <c r="BL2115">
        <v>9</v>
      </c>
    </row>
    <row r="2116" spans="1:64" x14ac:dyDescent="0.25">
      <c r="A2116" s="15" t="str">
        <f t="shared" si="66"/>
        <v>Noncore Funding / Liab--41729</v>
      </c>
      <c r="B2116" s="15" t="str">
        <f t="shared" si="67"/>
        <v>Noncore Funding / Liab</v>
      </c>
      <c r="C2116">
        <v>18</v>
      </c>
      <c r="D2116" s="22">
        <v>41729</v>
      </c>
      <c r="E2116">
        <v>10.126526192301</v>
      </c>
      <c r="F2116">
        <v>13.337689995058501</v>
      </c>
      <c r="G2116">
        <v>17.351519174071498</v>
      </c>
      <c r="H2116">
        <v>14.918730178903401</v>
      </c>
      <c r="I2116">
        <v>9.5590382335238306</v>
      </c>
      <c r="J2116">
        <v>14.042194834615101</v>
      </c>
      <c r="K2116">
        <v>21.5595716959205</v>
      </c>
      <c r="L2116">
        <v>16.5961226473738</v>
      </c>
      <c r="M2116">
        <v>12.474569798591199</v>
      </c>
      <c r="N2116">
        <v>19.147121742986499</v>
      </c>
      <c r="O2116">
        <v>28.579892689640499</v>
      </c>
      <c r="P2116">
        <v>22.029850376310499</v>
      </c>
      <c r="Q2116">
        <v>12.908471575382</v>
      </c>
      <c r="R2116">
        <v>17.303364730296</v>
      </c>
      <c r="S2116">
        <v>26.0807706212317</v>
      </c>
      <c r="T2116">
        <v>19.4856623739533</v>
      </c>
      <c r="U2116">
        <v>8.8903457802020895</v>
      </c>
      <c r="V2116">
        <v>13.2238984763973</v>
      </c>
      <c r="W2116">
        <v>20.919161940583599</v>
      </c>
      <c r="X2116">
        <v>16.142806277901499</v>
      </c>
      <c r="Y2116">
        <v>11.5830654004126</v>
      </c>
      <c r="Z2116">
        <v>16.025342943501499</v>
      </c>
      <c r="AA2116">
        <v>20.481276193051201</v>
      </c>
      <c r="AB2116">
        <v>17.503928223295102</v>
      </c>
      <c r="AC2116">
        <v>9.4212487847034705</v>
      </c>
      <c r="AD2116">
        <v>12.4141903001366</v>
      </c>
      <c r="AE2116">
        <v>17.0713657371853</v>
      </c>
      <c r="AF2116">
        <v>13.847721427638501</v>
      </c>
      <c r="AG2116">
        <v>11.8121769244618</v>
      </c>
      <c r="AH2116">
        <v>16.013460621238501</v>
      </c>
      <c r="AI2116">
        <v>23.0609249549147</v>
      </c>
      <c r="AJ2116">
        <v>19.8761009053074</v>
      </c>
      <c r="AK2116">
        <v>11.2073187206593</v>
      </c>
      <c r="AL2116">
        <v>18.273036189533599</v>
      </c>
      <c r="AM2116">
        <v>24.326101763918398</v>
      </c>
      <c r="AN2116">
        <v>19.8277803734385</v>
      </c>
      <c r="AO2116">
        <v>9.2459413862029205</v>
      </c>
      <c r="AP2116">
        <v>13.232989686819</v>
      </c>
      <c r="AQ2116">
        <v>19.620570374997801</v>
      </c>
      <c r="AR2116">
        <v>15.340547484298799</v>
      </c>
      <c r="AS2116">
        <v>11.072409871345901</v>
      </c>
      <c r="AT2116">
        <v>15.5092681886357</v>
      </c>
      <c r="AU2116">
        <v>23.304370153306898</v>
      </c>
      <c r="AV2116">
        <v>18.741085215239501</v>
      </c>
      <c r="AW2116">
        <v>9.6086627479445994</v>
      </c>
      <c r="AX2116">
        <v>13.3204314720812</v>
      </c>
      <c r="AY2116">
        <v>20.714892508495399</v>
      </c>
      <c r="AZ2116">
        <v>16.246756122924701</v>
      </c>
      <c r="BA2116">
        <v>10.1306472423059</v>
      </c>
      <c r="BB2116">
        <v>15.0797635512779</v>
      </c>
      <c r="BC2116">
        <v>21.6769062585253</v>
      </c>
      <c r="BD2116">
        <v>18.580302747536201</v>
      </c>
      <c r="BE2116">
        <v>10.198809181808899</v>
      </c>
      <c r="BF2116">
        <v>15.1202346097124</v>
      </c>
      <c r="BG2116">
        <v>21.6851926614364</v>
      </c>
      <c r="BH2116">
        <v>18.633237574788499</v>
      </c>
      <c r="BI2116">
        <v>8.8918760272420592</v>
      </c>
      <c r="BJ2116">
        <v>12.7113226310555</v>
      </c>
      <c r="BK2116">
        <v>20.264141342107699</v>
      </c>
      <c r="BL2116">
        <v>16.0147817711409</v>
      </c>
    </row>
    <row r="2117" spans="1:64" x14ac:dyDescent="0.25">
      <c r="A2117" s="15" t="str">
        <f t="shared" si="66"/>
        <v>Brokered Dep / Liab--41729</v>
      </c>
      <c r="B2117" s="15" t="str">
        <f t="shared" si="67"/>
        <v>Brokered Dep / Liab</v>
      </c>
      <c r="C2117">
        <v>19</v>
      </c>
      <c r="D2117" s="22">
        <v>41729</v>
      </c>
      <c r="E2117">
        <v>0</v>
      </c>
      <c r="F2117">
        <v>0</v>
      </c>
      <c r="G2117">
        <v>1.6007728655087701</v>
      </c>
      <c r="H2117">
        <v>1.68953744044791</v>
      </c>
      <c r="I2117">
        <v>0</v>
      </c>
      <c r="J2117">
        <v>0</v>
      </c>
      <c r="K2117">
        <v>1.7368189574564299</v>
      </c>
      <c r="L2117">
        <v>1.8352443573464601</v>
      </c>
      <c r="M2117">
        <v>0</v>
      </c>
      <c r="N2117">
        <v>0</v>
      </c>
      <c r="O2117">
        <v>2.13216005530166</v>
      </c>
      <c r="P2117">
        <v>2.1253454762169102</v>
      </c>
      <c r="Q2117">
        <v>0</v>
      </c>
      <c r="R2117">
        <v>0</v>
      </c>
      <c r="S2117">
        <v>1.5272505556320399</v>
      </c>
      <c r="T2117">
        <v>2.2143375466775601</v>
      </c>
      <c r="U2117">
        <v>0</v>
      </c>
      <c r="V2117">
        <v>0</v>
      </c>
      <c r="W2117">
        <v>1.4760729520670499</v>
      </c>
      <c r="X2117">
        <v>1.77410457153398</v>
      </c>
      <c r="Y2117">
        <v>0</v>
      </c>
      <c r="Z2117">
        <v>0</v>
      </c>
      <c r="AA2117">
        <v>0.46867125152288402</v>
      </c>
      <c r="AB2117">
        <v>1.4093235944981</v>
      </c>
      <c r="AC2117">
        <v>0</v>
      </c>
      <c r="AD2117">
        <v>0</v>
      </c>
      <c r="AE2117">
        <v>0.76616726721031703</v>
      </c>
      <c r="AF2117">
        <v>1.1335862301100701</v>
      </c>
      <c r="AG2117">
        <v>0</v>
      </c>
      <c r="AH2117">
        <v>0</v>
      </c>
      <c r="AI2117">
        <v>2.48218057187733</v>
      </c>
      <c r="AJ2117">
        <v>3.16630027690743</v>
      </c>
      <c r="AK2117">
        <v>0</v>
      </c>
      <c r="AL2117">
        <v>1.39751188080829</v>
      </c>
      <c r="AM2117">
        <v>5.3877905713664997</v>
      </c>
      <c r="AN2117">
        <v>3.6434332431916698</v>
      </c>
      <c r="AO2117">
        <v>0</v>
      </c>
      <c r="AP2117">
        <v>0</v>
      </c>
      <c r="AQ2117">
        <v>1.1205559054520999</v>
      </c>
      <c r="AR2117">
        <v>1.5330712083254401</v>
      </c>
      <c r="AS2117">
        <v>0</v>
      </c>
      <c r="AT2117">
        <v>0</v>
      </c>
      <c r="AU2117">
        <v>3.27751593934879</v>
      </c>
      <c r="AV2117">
        <v>2.44175429700566</v>
      </c>
      <c r="AW2117">
        <v>0</v>
      </c>
      <c r="AX2117">
        <v>0</v>
      </c>
      <c r="AY2117">
        <v>1.0658528992240499</v>
      </c>
      <c r="AZ2117">
        <v>1.4386068537983401</v>
      </c>
      <c r="BA2117">
        <v>0</v>
      </c>
      <c r="BB2117">
        <v>0</v>
      </c>
      <c r="BC2117">
        <v>1.66190081553233</v>
      </c>
      <c r="BD2117">
        <v>2.65110020261131</v>
      </c>
      <c r="BE2117">
        <v>0</v>
      </c>
      <c r="BF2117">
        <v>1.8372896303373301E-3</v>
      </c>
      <c r="BG2117">
        <v>2.3006513893104299</v>
      </c>
      <c r="BH2117">
        <v>3.1786354262566801</v>
      </c>
      <c r="BI2117">
        <v>0</v>
      </c>
      <c r="BJ2117">
        <v>0</v>
      </c>
      <c r="BK2117">
        <v>1.8629229702402299</v>
      </c>
      <c r="BL2117">
        <v>2.2791549941140801</v>
      </c>
    </row>
    <row r="2118" spans="1:64" x14ac:dyDescent="0.25">
      <c r="A2118" s="15" t="str">
        <f t="shared" si="66"/>
        <v>Liquid Assets / Assets--41729</v>
      </c>
      <c r="B2118" s="15" t="str">
        <f t="shared" si="67"/>
        <v>Liquid Assets / Assets</v>
      </c>
      <c r="C2118">
        <v>20</v>
      </c>
      <c r="D2118" s="22">
        <v>41729</v>
      </c>
      <c r="E2118">
        <v>18.973731807001801</v>
      </c>
      <c r="F2118">
        <v>29.097435241003399</v>
      </c>
      <c r="G2118">
        <v>39.0544644009194</v>
      </c>
      <c r="H2118">
        <v>29.176365250487802</v>
      </c>
      <c r="I2118">
        <v>14.724324792653499</v>
      </c>
      <c r="J2118">
        <v>23.496545691119199</v>
      </c>
      <c r="K2118">
        <v>36.2532089513819</v>
      </c>
      <c r="L2118">
        <v>26.457841302313099</v>
      </c>
      <c r="M2118">
        <v>13.7659783399224</v>
      </c>
      <c r="N2118">
        <v>22.087142273741101</v>
      </c>
      <c r="O2118">
        <v>33.261287976677302</v>
      </c>
      <c r="P2118">
        <v>24.446305920712099</v>
      </c>
      <c r="Q2118">
        <v>26.649065281267301</v>
      </c>
      <c r="R2118">
        <v>35.713631925799397</v>
      </c>
      <c r="S2118">
        <v>40.1673384634176</v>
      </c>
      <c r="T2118">
        <v>35.032629439426202</v>
      </c>
      <c r="U2118">
        <v>16.256173641798799</v>
      </c>
      <c r="V2118">
        <v>24.1589180050719</v>
      </c>
      <c r="W2118">
        <v>36.412390002021702</v>
      </c>
      <c r="X2118">
        <v>26.788816716418602</v>
      </c>
      <c r="Y2118">
        <v>19.389617185717899</v>
      </c>
      <c r="Z2118">
        <v>29.239693839209</v>
      </c>
      <c r="AA2118">
        <v>38.562105816398002</v>
      </c>
      <c r="AB2118">
        <v>29.576220330932699</v>
      </c>
      <c r="AC2118">
        <v>11.904988575780701</v>
      </c>
      <c r="AD2118">
        <v>20.0367423070795</v>
      </c>
      <c r="AE2118">
        <v>31.7424993424913</v>
      </c>
      <c r="AF2118">
        <v>23.661180158899199</v>
      </c>
      <c r="AG2118">
        <v>12.832267411671699</v>
      </c>
      <c r="AH2118">
        <v>20.393813694119999</v>
      </c>
      <c r="AI2118">
        <v>39.422766308969898</v>
      </c>
      <c r="AJ2118">
        <v>26.584838708899401</v>
      </c>
      <c r="AK2118">
        <v>13.4890764159668</v>
      </c>
      <c r="AL2118">
        <v>20.7506951923835</v>
      </c>
      <c r="AM2118">
        <v>30.9898790335338</v>
      </c>
      <c r="AN2118">
        <v>22.079602139511</v>
      </c>
      <c r="AO2118">
        <v>16.284708168261901</v>
      </c>
      <c r="AP2118">
        <v>24.497835354073199</v>
      </c>
      <c r="AQ2118">
        <v>40.262663746675102</v>
      </c>
      <c r="AR2118">
        <v>28.5629779660918</v>
      </c>
      <c r="AS2118">
        <v>12.1451476029258</v>
      </c>
      <c r="AT2118">
        <v>19.457715443313099</v>
      </c>
      <c r="AU2118">
        <v>29.599599877361499</v>
      </c>
      <c r="AV2118">
        <v>22.0440253363134</v>
      </c>
      <c r="AW2118">
        <v>17.233345715019201</v>
      </c>
      <c r="AX2118">
        <v>25.676617088717801</v>
      </c>
      <c r="AY2118">
        <v>38.738124628268899</v>
      </c>
      <c r="AZ2118">
        <v>27.5545758033733</v>
      </c>
      <c r="BA2118">
        <v>14.991199675740701</v>
      </c>
      <c r="BB2118">
        <v>21.977301549771099</v>
      </c>
      <c r="BC2118">
        <v>37.848711907865003</v>
      </c>
      <c r="BD2118">
        <v>27.505473796100802</v>
      </c>
      <c r="BE2118">
        <v>17.439083065270299</v>
      </c>
      <c r="BF2118">
        <v>23.4492860218086</v>
      </c>
      <c r="BG2118">
        <v>31.790779691943101</v>
      </c>
      <c r="BH2118">
        <v>25.8264981928012</v>
      </c>
      <c r="BI2118">
        <v>17.0065060954663</v>
      </c>
      <c r="BJ2118">
        <v>23.689783424981801</v>
      </c>
      <c r="BK2118">
        <v>36.854771308254499</v>
      </c>
      <c r="BL2118">
        <v>27.122639486592199</v>
      </c>
    </row>
    <row r="2119" spans="1:64" x14ac:dyDescent="0.25">
      <c r="A2119" s="15" t="str">
        <f t="shared" si="66"/>
        <v>Net Loan Growth (last 4 qtrs)--41729</v>
      </c>
      <c r="B2119" s="15" t="str">
        <f t="shared" si="67"/>
        <v>Net Loan Growth (last 4 qtrs)</v>
      </c>
      <c r="C2119">
        <v>21</v>
      </c>
      <c r="D2119" s="22">
        <v>41729</v>
      </c>
      <c r="E2119">
        <v>-2.5000000000000001E-3</v>
      </c>
      <c r="F2119">
        <v>4.7549999999999999</v>
      </c>
      <c r="G2119">
        <v>10.012499999999999</v>
      </c>
      <c r="H2119">
        <v>5.5706249999999997</v>
      </c>
      <c r="I2119">
        <v>-0.1</v>
      </c>
      <c r="J2119">
        <v>5.4</v>
      </c>
      <c r="K2119">
        <v>11.23</v>
      </c>
      <c r="L2119">
        <v>6.2914862681744799</v>
      </c>
      <c r="M2119">
        <v>-0.69750000000000001</v>
      </c>
      <c r="N2119">
        <v>5.25</v>
      </c>
      <c r="O2119">
        <v>11.7875</v>
      </c>
      <c r="P2119">
        <v>6.5022759350741</v>
      </c>
      <c r="Q2119">
        <v>-1.67</v>
      </c>
      <c r="R2119">
        <v>0.31</v>
      </c>
      <c r="S2119">
        <v>5.0999999999999996</v>
      </c>
      <c r="T2119">
        <v>1.27285714285714</v>
      </c>
      <c r="U2119">
        <v>-0.95499999999999996</v>
      </c>
      <c r="V2119">
        <v>4.67</v>
      </c>
      <c r="W2119">
        <v>9.6974999999999998</v>
      </c>
      <c r="X2119">
        <v>5.0470059880239502</v>
      </c>
      <c r="Y2119">
        <v>-1.45</v>
      </c>
      <c r="Z2119">
        <v>4.0199999999999996</v>
      </c>
      <c r="AA2119">
        <v>10.69</v>
      </c>
      <c r="AB2119">
        <v>4.1765573770491802</v>
      </c>
      <c r="AC2119">
        <v>3.84</v>
      </c>
      <c r="AD2119">
        <v>7.63</v>
      </c>
      <c r="AE2119">
        <v>13.99</v>
      </c>
      <c r="AF2119">
        <v>10.132352941176499</v>
      </c>
      <c r="AG2119">
        <v>5.54</v>
      </c>
      <c r="AH2119">
        <v>10.805</v>
      </c>
      <c r="AI2119">
        <v>19.737500000000001</v>
      </c>
      <c r="AJ2119">
        <v>14.035142857142899</v>
      </c>
      <c r="AK2119">
        <v>-1.48</v>
      </c>
      <c r="AL2119">
        <v>0.88</v>
      </c>
      <c r="AM2119">
        <v>9.9499999999999993</v>
      </c>
      <c r="AN2119">
        <v>5.0677358490566</v>
      </c>
      <c r="AO2119">
        <v>2.2549999999999999</v>
      </c>
      <c r="AP2119">
        <v>7.06</v>
      </c>
      <c r="AQ2119">
        <v>12.7575</v>
      </c>
      <c r="AR2119">
        <v>8.6430612244898004</v>
      </c>
      <c r="AS2119">
        <v>2.8075000000000001</v>
      </c>
      <c r="AT2119">
        <v>7.26</v>
      </c>
      <c r="AU2119">
        <v>14.095000000000001</v>
      </c>
      <c r="AV2119">
        <v>9.8527040816326501</v>
      </c>
      <c r="AW2119">
        <v>-1.7450000000000001</v>
      </c>
      <c r="AX2119">
        <v>2.46</v>
      </c>
      <c r="AY2119">
        <v>7.67</v>
      </c>
      <c r="AZ2119">
        <v>3.1241212121212101</v>
      </c>
      <c r="BA2119">
        <v>-0.9</v>
      </c>
      <c r="BB2119">
        <v>4.72</v>
      </c>
      <c r="BC2119">
        <v>9.5150000000000006</v>
      </c>
      <c r="BD2119">
        <v>3.2092957746478898</v>
      </c>
      <c r="BE2119">
        <v>-1.34</v>
      </c>
      <c r="BF2119">
        <v>3.84</v>
      </c>
      <c r="BG2119">
        <v>8.9049999999999994</v>
      </c>
      <c r="BH2119">
        <v>5.29140845070423</v>
      </c>
      <c r="BI2119">
        <v>-2.58</v>
      </c>
      <c r="BJ2119">
        <v>1.57</v>
      </c>
      <c r="BK2119">
        <v>7.9275000000000002</v>
      </c>
      <c r="BL2119">
        <v>5.79724489795918</v>
      </c>
    </row>
    <row r="2120" spans="1:64" x14ac:dyDescent="0.25">
      <c r="A2120" s="15" t="str">
        <f t="shared" si="66"/>
        <v>Banks w/ Loan Growth (last 4 qtrs)--41729</v>
      </c>
      <c r="B2120" s="15" t="str">
        <f t="shared" si="67"/>
        <v>Banks w/ Loan Growth (last 4 qtrs)</v>
      </c>
      <c r="C2120">
        <v>22</v>
      </c>
      <c r="D2120" s="22">
        <v>41729</v>
      </c>
      <c r="F2120">
        <v>75</v>
      </c>
      <c r="J2120">
        <v>74.208860759493703</v>
      </c>
      <c r="N2120">
        <v>72.137075942827593</v>
      </c>
      <c r="R2120">
        <v>52.380952380952401</v>
      </c>
      <c r="V2120">
        <v>71.554252199413497</v>
      </c>
      <c r="Z2120">
        <v>70.491803278688494</v>
      </c>
      <c r="AD2120">
        <v>88.235294117647101</v>
      </c>
      <c r="AH2120">
        <v>90</v>
      </c>
      <c r="AI2120"/>
      <c r="AK2120"/>
      <c r="AL2120">
        <v>60.377358490566003</v>
      </c>
      <c r="AP2120">
        <v>82.550335570469798</v>
      </c>
      <c r="AT2120">
        <v>82.828282828282795</v>
      </c>
      <c r="AX2120">
        <v>61.676646706586801</v>
      </c>
      <c r="BB2120">
        <v>71.830985915493002</v>
      </c>
      <c r="BF2120">
        <v>66.6666666666667</v>
      </c>
      <c r="BJ2120">
        <v>59.595959595959599</v>
      </c>
    </row>
    <row r="2121" spans="1:64" x14ac:dyDescent="0.25">
      <c r="A2121" s="15" t="str">
        <f t="shared" si="66"/>
        <v>Equity / Assets--41820</v>
      </c>
      <c r="B2121" s="15" t="str">
        <f t="shared" si="67"/>
        <v>Equity / Assets</v>
      </c>
      <c r="C2121">
        <v>1</v>
      </c>
      <c r="D2121" s="22">
        <v>41820</v>
      </c>
      <c r="E2121">
        <v>9.7521295524239004</v>
      </c>
      <c r="F2121">
        <v>10.5840990811027</v>
      </c>
      <c r="G2121">
        <v>11.943464244510199</v>
      </c>
      <c r="H2121">
        <v>10.9533640556843</v>
      </c>
      <c r="I2121">
        <v>9.0565720215779599</v>
      </c>
      <c r="J2121">
        <v>10.3289625028755</v>
      </c>
      <c r="K2121">
        <v>11.985716275966199</v>
      </c>
      <c r="L2121">
        <v>10.775146037777199</v>
      </c>
      <c r="M2121">
        <v>9.2342868608140591</v>
      </c>
      <c r="N2121">
        <v>10.470554092158601</v>
      </c>
      <c r="O2121">
        <v>12.2213349378367</v>
      </c>
      <c r="P2121">
        <v>10.9951253831749</v>
      </c>
      <c r="Q2121">
        <v>10.2585537708246</v>
      </c>
      <c r="R2121">
        <v>11.8489166174859</v>
      </c>
      <c r="S2121">
        <v>12.961870623289</v>
      </c>
      <c r="T2121">
        <v>12.246774236656901</v>
      </c>
      <c r="U2121">
        <v>8.8999626761185304</v>
      </c>
      <c r="V2121">
        <v>10.234685588455299</v>
      </c>
      <c r="W2121">
        <v>12.115330318471299</v>
      </c>
      <c r="X2121">
        <v>10.6018709459332</v>
      </c>
      <c r="Y2121">
        <v>10.0552535470318</v>
      </c>
      <c r="Z2121">
        <v>10.6983225389334</v>
      </c>
      <c r="AA2121">
        <v>11.9299314279294</v>
      </c>
      <c r="AB2121">
        <v>11.245922742421399</v>
      </c>
      <c r="AC2121">
        <v>8.5171010182406501</v>
      </c>
      <c r="AD2121">
        <v>9.5995388587800594</v>
      </c>
      <c r="AE2121">
        <v>10.554515491812801</v>
      </c>
      <c r="AF2121">
        <v>9.7122131143358494</v>
      </c>
      <c r="AG2121">
        <v>9.8927720551036895</v>
      </c>
      <c r="AH2121">
        <v>10.9382702548611</v>
      </c>
      <c r="AI2121">
        <v>12.2755056170706</v>
      </c>
      <c r="AJ2121">
        <v>11.6113995989099</v>
      </c>
      <c r="AK2121">
        <v>9.5777368097620901</v>
      </c>
      <c r="AL2121">
        <v>11.00174705185</v>
      </c>
      <c r="AM2121">
        <v>13.1702671631291</v>
      </c>
      <c r="AN2121">
        <v>12.065927604401599</v>
      </c>
      <c r="AO2121">
        <v>8.9337274557683202</v>
      </c>
      <c r="AP2121">
        <v>10.271438001320201</v>
      </c>
      <c r="AQ2121">
        <v>11.586429514664401</v>
      </c>
      <c r="AR2121">
        <v>10.587835168865601</v>
      </c>
      <c r="AS2121">
        <v>8.65071875811946</v>
      </c>
      <c r="AT2121">
        <v>9.6980683278975093</v>
      </c>
      <c r="AU2121">
        <v>11.1955923028484</v>
      </c>
      <c r="AV2121">
        <v>10.0841437074042</v>
      </c>
      <c r="AW2121">
        <v>9.1910392909913998</v>
      </c>
      <c r="AX2121">
        <v>10.3589678261558</v>
      </c>
      <c r="AY2121">
        <v>12.5907750380759</v>
      </c>
      <c r="AZ2121">
        <v>10.971393516854</v>
      </c>
      <c r="BA2121">
        <v>9.1246933460956896</v>
      </c>
      <c r="BB2121">
        <v>10.3547676453931</v>
      </c>
      <c r="BC2121">
        <v>12.113771492994299</v>
      </c>
      <c r="BD2121">
        <v>10.8912473022285</v>
      </c>
      <c r="BE2121">
        <v>10.107743554854601</v>
      </c>
      <c r="BF2121">
        <v>11.204498868424899</v>
      </c>
      <c r="BG2121">
        <v>12.988443822345801</v>
      </c>
      <c r="BH2121">
        <v>13.3201348063123</v>
      </c>
      <c r="BI2121">
        <v>8.7422789294621701</v>
      </c>
      <c r="BJ2121">
        <v>10.151592158581501</v>
      </c>
      <c r="BK2121">
        <v>11.9115672557775</v>
      </c>
      <c r="BL2121">
        <v>11.3935791546419</v>
      </c>
    </row>
    <row r="2122" spans="1:64" x14ac:dyDescent="0.25">
      <c r="A2122" s="15" t="str">
        <f t="shared" si="66"/>
        <v>Total Risk Based Capital Ratio--41820</v>
      </c>
      <c r="B2122" s="15" t="str">
        <f t="shared" si="67"/>
        <v>Total Risk Based Capital Ratio</v>
      </c>
      <c r="C2122">
        <v>2</v>
      </c>
      <c r="D2122" s="22">
        <v>41820</v>
      </c>
      <c r="E2122">
        <v>15.105</v>
      </c>
      <c r="F2122">
        <v>17.34</v>
      </c>
      <c r="G2122">
        <v>19.53</v>
      </c>
      <c r="H2122">
        <v>18.111746031746002</v>
      </c>
      <c r="I2122">
        <v>13.23</v>
      </c>
      <c r="J2122">
        <v>15.79</v>
      </c>
      <c r="K2122">
        <v>19.329999999999998</v>
      </c>
      <c r="L2122">
        <v>17.184384236453202</v>
      </c>
      <c r="M2122">
        <v>13.8</v>
      </c>
      <c r="N2122">
        <v>16.34</v>
      </c>
      <c r="O2122">
        <v>20.23</v>
      </c>
      <c r="P2122">
        <v>18.0126451727823</v>
      </c>
      <c r="Q2122">
        <v>16.84</v>
      </c>
      <c r="R2122">
        <v>19.489999999999998</v>
      </c>
      <c r="S2122">
        <v>24.1</v>
      </c>
      <c r="T2122">
        <v>20.713333333333299</v>
      </c>
      <c r="U2122">
        <v>13.16</v>
      </c>
      <c r="V2122">
        <v>15.65</v>
      </c>
      <c r="W2122">
        <v>19.0625</v>
      </c>
      <c r="X2122">
        <v>17.2250609756098</v>
      </c>
      <c r="Y2122">
        <v>15.3325</v>
      </c>
      <c r="Z2122">
        <v>17.18</v>
      </c>
      <c r="AA2122">
        <v>19.7425</v>
      </c>
      <c r="AB2122">
        <v>17.9843333333333</v>
      </c>
      <c r="AC2122">
        <v>12.237500000000001</v>
      </c>
      <c r="AD2122">
        <v>13.535</v>
      </c>
      <c r="AE2122">
        <v>15.465</v>
      </c>
      <c r="AF2122">
        <v>14.849285714285701</v>
      </c>
      <c r="AG2122">
        <v>13.565</v>
      </c>
      <c r="AH2122">
        <v>16.355</v>
      </c>
      <c r="AI2122">
        <v>19.887499999999999</v>
      </c>
      <c r="AJ2122">
        <v>18.2091176470588</v>
      </c>
      <c r="AK2122">
        <v>14.51</v>
      </c>
      <c r="AL2122">
        <v>16.86</v>
      </c>
      <c r="AM2122">
        <v>20.3</v>
      </c>
      <c r="AN2122">
        <v>19.2103773584906</v>
      </c>
      <c r="AO2122">
        <v>13.09</v>
      </c>
      <c r="AP2122">
        <v>15.29</v>
      </c>
      <c r="AQ2122">
        <v>18.829999999999998</v>
      </c>
      <c r="AR2122">
        <v>16.874602076124599</v>
      </c>
      <c r="AS2122">
        <v>12.1625</v>
      </c>
      <c r="AT2122">
        <v>13.555</v>
      </c>
      <c r="AU2122">
        <v>16.045000000000002</v>
      </c>
      <c r="AV2122">
        <v>14.9745212765957</v>
      </c>
      <c r="AW2122">
        <v>14.6625</v>
      </c>
      <c r="AX2122">
        <v>17.274999999999999</v>
      </c>
      <c r="AY2122">
        <v>22.135000000000002</v>
      </c>
      <c r="AZ2122">
        <v>18.890802469135799</v>
      </c>
      <c r="BA2122">
        <v>13.025</v>
      </c>
      <c r="BB2122">
        <v>15.865</v>
      </c>
      <c r="BC2122">
        <v>18.577500000000001</v>
      </c>
      <c r="BD2122">
        <v>16.999027777777801</v>
      </c>
      <c r="BE2122">
        <v>14.835000000000001</v>
      </c>
      <c r="BF2122">
        <v>17.2</v>
      </c>
      <c r="BG2122">
        <v>19.920000000000002</v>
      </c>
      <c r="BH2122">
        <v>23.0949295774648</v>
      </c>
      <c r="BI2122">
        <v>13.225</v>
      </c>
      <c r="BJ2122">
        <v>15.87</v>
      </c>
      <c r="BK2122">
        <v>18.594999999999999</v>
      </c>
      <c r="BL2122">
        <v>20.476041666666699</v>
      </c>
    </row>
    <row r="2123" spans="1:64" x14ac:dyDescent="0.25">
      <c r="A2123" s="15" t="str">
        <f t="shared" si="66"/>
        <v>Tier 1 Leverage Ratio--41820</v>
      </c>
      <c r="B2123" s="15" t="str">
        <f t="shared" si="67"/>
        <v>Tier 1 Leverage Ratio</v>
      </c>
      <c r="C2123">
        <v>3</v>
      </c>
      <c r="D2123" s="22">
        <v>41820</v>
      </c>
      <c r="E2123">
        <v>9.1449999999999996</v>
      </c>
      <c r="F2123">
        <v>10.050000000000001</v>
      </c>
      <c r="G2123">
        <v>11.57</v>
      </c>
      <c r="H2123">
        <v>10.6457142857143</v>
      </c>
      <c r="I2123">
        <v>8.8699999999999992</v>
      </c>
      <c r="J2123">
        <v>9.92</v>
      </c>
      <c r="K2123">
        <v>11.56</v>
      </c>
      <c r="L2123">
        <v>10.424022988505699</v>
      </c>
      <c r="M2123">
        <v>8.9700000000000006</v>
      </c>
      <c r="N2123">
        <v>10.09</v>
      </c>
      <c r="O2123">
        <v>11.7</v>
      </c>
      <c r="P2123">
        <v>10.620254720342</v>
      </c>
      <c r="Q2123">
        <v>10.220000000000001</v>
      </c>
      <c r="R2123">
        <v>11.57</v>
      </c>
      <c r="S2123">
        <v>12.84</v>
      </c>
      <c r="T2123">
        <v>11.9919047619048</v>
      </c>
      <c r="U2123">
        <v>8.69</v>
      </c>
      <c r="V2123">
        <v>9.8699999999999992</v>
      </c>
      <c r="W2123">
        <v>11.59</v>
      </c>
      <c r="X2123">
        <v>10.307987804878</v>
      </c>
      <c r="Y2123">
        <v>9.5175000000000001</v>
      </c>
      <c r="Z2123">
        <v>10.455</v>
      </c>
      <c r="AA2123">
        <v>11.7525</v>
      </c>
      <c r="AB2123">
        <v>10.9586666666667</v>
      </c>
      <c r="AC2123">
        <v>8.2974999999999994</v>
      </c>
      <c r="AD2123">
        <v>8.9849999999999994</v>
      </c>
      <c r="AE2123">
        <v>9.9924999999999997</v>
      </c>
      <c r="AF2123">
        <v>9.2198809523809508</v>
      </c>
      <c r="AG2123">
        <v>9.49</v>
      </c>
      <c r="AH2123">
        <v>10.345000000000001</v>
      </c>
      <c r="AI2123">
        <v>11.807499999999999</v>
      </c>
      <c r="AJ2123">
        <v>11.133823529411799</v>
      </c>
      <c r="AK2123">
        <v>9.3000000000000007</v>
      </c>
      <c r="AL2123">
        <v>10.119999999999999</v>
      </c>
      <c r="AM2123">
        <v>12.43</v>
      </c>
      <c r="AN2123">
        <v>11.6550943396226</v>
      </c>
      <c r="AO2123">
        <v>8.75</v>
      </c>
      <c r="AP2123">
        <v>9.7799999999999994</v>
      </c>
      <c r="AQ2123">
        <v>11.13</v>
      </c>
      <c r="AR2123">
        <v>10.2160207612457</v>
      </c>
      <c r="AS2123">
        <v>8.5374999999999996</v>
      </c>
      <c r="AT2123">
        <v>9.3550000000000004</v>
      </c>
      <c r="AU2123">
        <v>10.7675</v>
      </c>
      <c r="AV2123">
        <v>9.7386702127659603</v>
      </c>
      <c r="AW2123">
        <v>8.9175000000000004</v>
      </c>
      <c r="AX2123">
        <v>9.91</v>
      </c>
      <c r="AY2123">
        <v>12.3925</v>
      </c>
      <c r="AZ2123">
        <v>10.5868518518519</v>
      </c>
      <c r="BA2123">
        <v>9.0350000000000001</v>
      </c>
      <c r="BB2123">
        <v>10.185</v>
      </c>
      <c r="BC2123">
        <v>11.5825</v>
      </c>
      <c r="BD2123">
        <v>10.629583333333301</v>
      </c>
      <c r="BE2123">
        <v>9.56</v>
      </c>
      <c r="BF2123">
        <v>10.45</v>
      </c>
      <c r="BG2123">
        <v>12.45</v>
      </c>
      <c r="BH2123">
        <v>12.747605633802801</v>
      </c>
      <c r="BI2123">
        <v>8.7274999999999991</v>
      </c>
      <c r="BJ2123">
        <v>9.84</v>
      </c>
      <c r="BK2123">
        <v>11.467499999999999</v>
      </c>
      <c r="BL2123">
        <v>10.999375000000001</v>
      </c>
    </row>
    <row r="2124" spans="1:64" x14ac:dyDescent="0.25">
      <c r="A2124" s="15" t="str">
        <f t="shared" si="66"/>
        <v>ALLL / Nonaccrual Loans--41820</v>
      </c>
      <c r="B2124" s="15" t="str">
        <f t="shared" si="67"/>
        <v>ALLL / Nonaccrual Loans</v>
      </c>
      <c r="C2124">
        <v>4</v>
      </c>
      <c r="D2124" s="22">
        <v>41820</v>
      </c>
      <c r="E2124">
        <v>85.408997050004004</v>
      </c>
      <c r="F2124">
        <v>178.694158075601</v>
      </c>
      <c r="G2124">
        <v>310.92737382711198</v>
      </c>
      <c r="H2124">
        <v>633.44746516373903</v>
      </c>
      <c r="I2124">
        <v>88.980400011135501</v>
      </c>
      <c r="J2124">
        <v>186.663698053009</v>
      </c>
      <c r="K2124">
        <v>487.62397634212903</v>
      </c>
      <c r="L2124">
        <v>730.31780785507101</v>
      </c>
      <c r="M2124">
        <v>81.458823529411802</v>
      </c>
      <c r="N2124">
        <v>156.26924769027701</v>
      </c>
      <c r="O2124">
        <v>375.89743589743603</v>
      </c>
      <c r="P2124">
        <v>493.573157084689</v>
      </c>
      <c r="Q2124">
        <v>49.139947915457803</v>
      </c>
      <c r="R2124">
        <v>101.675779020221</v>
      </c>
      <c r="S2124">
        <v>155.17268041237099</v>
      </c>
      <c r="T2124">
        <v>141.423721868733</v>
      </c>
      <c r="U2124">
        <v>97.119588726583004</v>
      </c>
      <c r="V2124">
        <v>187.61029411764699</v>
      </c>
      <c r="W2124">
        <v>492.57285172133402</v>
      </c>
      <c r="X2124">
        <v>584.88589193760401</v>
      </c>
      <c r="Y2124">
        <v>76.546809725213393</v>
      </c>
      <c r="Z2124">
        <v>124.13315027969701</v>
      </c>
      <c r="AA2124">
        <v>244.03410204161599</v>
      </c>
      <c r="AB2124">
        <v>381.71368328456998</v>
      </c>
      <c r="AC2124">
        <v>163.58140071535701</v>
      </c>
      <c r="AD2124">
        <v>319.874977017834</v>
      </c>
      <c r="AE2124">
        <v>927.294390928692</v>
      </c>
      <c r="AF2124">
        <v>2220.9377808191998</v>
      </c>
      <c r="AG2124">
        <v>122.194619653259</v>
      </c>
      <c r="AH2124">
        <v>370.318872821654</v>
      </c>
      <c r="AI2124">
        <v>1510.14470907447</v>
      </c>
      <c r="AJ2124">
        <v>52024.832665282098</v>
      </c>
      <c r="AK2124">
        <v>53.782965845222698</v>
      </c>
      <c r="AL2124">
        <v>96.491228070175396</v>
      </c>
      <c r="AM2124">
        <v>211.460957178841</v>
      </c>
      <c r="AN2124">
        <v>351.38636587478101</v>
      </c>
      <c r="AO2124">
        <v>114.960650903342</v>
      </c>
      <c r="AP2124">
        <v>225.95138779068901</v>
      </c>
      <c r="AQ2124">
        <v>645.88659793814395</v>
      </c>
      <c r="AR2124">
        <v>1234.13545605575</v>
      </c>
      <c r="AS2124">
        <v>92.800017644758796</v>
      </c>
      <c r="AT2124">
        <v>207.768924302789</v>
      </c>
      <c r="AU2124">
        <v>595.92824753267496</v>
      </c>
      <c r="AV2124">
        <v>913.79089773017097</v>
      </c>
      <c r="AW2124">
        <v>73.9354801248776</v>
      </c>
      <c r="AX2124">
        <v>135.54088025738201</v>
      </c>
      <c r="AY2124">
        <v>319.79441720105598</v>
      </c>
      <c r="AZ2124">
        <v>407.17266118955399</v>
      </c>
      <c r="BA2124">
        <v>75.942936158129299</v>
      </c>
      <c r="BB2124">
        <v>162.979890310786</v>
      </c>
      <c r="BC2124">
        <v>408.484923117042</v>
      </c>
      <c r="BD2124">
        <v>596.22308470140001</v>
      </c>
      <c r="BE2124">
        <v>82.497431197095494</v>
      </c>
      <c r="BF2124">
        <v>161.91425722831499</v>
      </c>
      <c r="BG2124">
        <v>331.462445835339</v>
      </c>
      <c r="BH2124">
        <v>32058.523019247499</v>
      </c>
      <c r="BI2124">
        <v>84.647550776583003</v>
      </c>
      <c r="BJ2124">
        <v>186.60039761431401</v>
      </c>
      <c r="BK2124">
        <v>366.45962732919298</v>
      </c>
      <c r="BL2124">
        <v>426.59734701489998</v>
      </c>
    </row>
    <row r="2125" spans="1:64" x14ac:dyDescent="0.25">
      <c r="A2125" s="15" t="str">
        <f t="shared" si="66"/>
        <v>[NCL + OREO] / [Total Loans + OREO]--41820</v>
      </c>
      <c r="B2125" s="15" t="str">
        <f t="shared" si="67"/>
        <v>[NCL + OREO] / [Total Loans + OREO]</v>
      </c>
      <c r="C2125">
        <v>5</v>
      </c>
      <c r="D2125" s="22">
        <v>41820</v>
      </c>
      <c r="E2125">
        <v>0.81819548198010295</v>
      </c>
      <c r="F2125">
        <v>1.72059400909952</v>
      </c>
      <c r="G2125">
        <v>3.1184804572493801</v>
      </c>
      <c r="H2125">
        <v>2.36805951089302</v>
      </c>
      <c r="I2125">
        <v>0.46220473991870697</v>
      </c>
      <c r="J2125">
        <v>1.32526062429472</v>
      </c>
      <c r="K2125">
        <v>2.9581564607764301</v>
      </c>
      <c r="L2125">
        <v>2.0849397070599598</v>
      </c>
      <c r="M2125">
        <v>0.56961455975114605</v>
      </c>
      <c r="N2125">
        <v>1.42999501832649</v>
      </c>
      <c r="O2125">
        <v>3.07920273292617</v>
      </c>
      <c r="P2125">
        <v>2.30750633438777</v>
      </c>
      <c r="Q2125">
        <v>1.8792504702648001</v>
      </c>
      <c r="R2125">
        <v>3.9120476408611999</v>
      </c>
      <c r="S2125">
        <v>5.45451736019902</v>
      </c>
      <c r="T2125">
        <v>4.0813956069686901</v>
      </c>
      <c r="U2125">
        <v>0.68128730859070896</v>
      </c>
      <c r="V2125">
        <v>1.42878077373974</v>
      </c>
      <c r="W2125">
        <v>3.1428696145619601</v>
      </c>
      <c r="X2125">
        <v>2.2634132764028898</v>
      </c>
      <c r="Y2125">
        <v>1.0920109579986701</v>
      </c>
      <c r="Z2125">
        <v>2.3528148405218401</v>
      </c>
      <c r="AA2125">
        <v>3.6689041288740398</v>
      </c>
      <c r="AB2125">
        <v>3.3167919257892602</v>
      </c>
      <c r="AC2125">
        <v>9.2622697741031296E-2</v>
      </c>
      <c r="AD2125">
        <v>0.36284320763620398</v>
      </c>
      <c r="AE2125">
        <v>1.0338388271413601</v>
      </c>
      <c r="AF2125">
        <v>0.80166759932422105</v>
      </c>
      <c r="AG2125">
        <v>5.4255058866261703E-2</v>
      </c>
      <c r="AH2125">
        <v>0.43545237627779998</v>
      </c>
      <c r="AI2125">
        <v>1.12584034120083</v>
      </c>
      <c r="AJ2125">
        <v>0.89478067223213897</v>
      </c>
      <c r="AK2125">
        <v>1.3381590330853901</v>
      </c>
      <c r="AL2125">
        <v>2.0295296565021101</v>
      </c>
      <c r="AM2125">
        <v>3.94258570838497</v>
      </c>
      <c r="AN2125">
        <v>2.9064867279101398</v>
      </c>
      <c r="AO2125">
        <v>0.18742075960531401</v>
      </c>
      <c r="AP2125">
        <v>0.80086856558947495</v>
      </c>
      <c r="AQ2125">
        <v>1.57122839794489</v>
      </c>
      <c r="AR2125">
        <v>1.2281656209315299</v>
      </c>
      <c r="AS2125">
        <v>0.274478912662591</v>
      </c>
      <c r="AT2125">
        <v>1.0151504993710301</v>
      </c>
      <c r="AU2125">
        <v>2.93026134710504</v>
      </c>
      <c r="AV2125">
        <v>2.0119813794741299</v>
      </c>
      <c r="AW2125">
        <v>0.83775758747673701</v>
      </c>
      <c r="AX2125">
        <v>2.0369368843403</v>
      </c>
      <c r="AY2125">
        <v>4.0325778145261699</v>
      </c>
      <c r="AZ2125">
        <v>2.8064641590855199</v>
      </c>
      <c r="BA2125">
        <v>0.47590735021525998</v>
      </c>
      <c r="BB2125">
        <v>1.7826707494354099</v>
      </c>
      <c r="BC2125">
        <v>3.70237697678574</v>
      </c>
      <c r="BD2125">
        <v>2.5837396766523399</v>
      </c>
      <c r="BE2125">
        <v>1.19124129907369</v>
      </c>
      <c r="BF2125">
        <v>1.9540241258120199</v>
      </c>
      <c r="BG2125">
        <v>3.6215244814099998</v>
      </c>
      <c r="BH2125">
        <v>2.7440894819338002</v>
      </c>
      <c r="BI2125">
        <v>1.1941097084419501</v>
      </c>
      <c r="BJ2125">
        <v>2.6970794811764098</v>
      </c>
      <c r="BK2125">
        <v>4.7697691038130001</v>
      </c>
      <c r="BL2125">
        <v>3.3465823214850299</v>
      </c>
    </row>
    <row r="2126" spans="1:64" x14ac:dyDescent="0.25">
      <c r="A2126" s="15" t="str">
        <f t="shared" si="66"/>
        <v>[Noncurrent + Delinquent Loans] / [Capital + ALLL]--41820</v>
      </c>
      <c r="B2126" s="15" t="str">
        <f t="shared" si="67"/>
        <v>[Noncurrent + Delinquent Loans] / [Capital + ALLL]</v>
      </c>
      <c r="C2126">
        <v>6</v>
      </c>
      <c r="D2126" s="22">
        <v>41820</v>
      </c>
      <c r="E2126">
        <v>4.1167029032892604</v>
      </c>
      <c r="F2126">
        <v>7.5716526450876902</v>
      </c>
      <c r="G2126">
        <v>15.755931824819999</v>
      </c>
      <c r="H2126">
        <v>11.1336721279697</v>
      </c>
      <c r="I2126">
        <v>3.42358880220285</v>
      </c>
      <c r="J2126">
        <v>7.8903779551272404</v>
      </c>
      <c r="K2126">
        <v>15.5156950672646</v>
      </c>
      <c r="L2126">
        <v>10.834838475804499</v>
      </c>
      <c r="M2126">
        <v>3.9225177370361499</v>
      </c>
      <c r="N2126">
        <v>8.6531570667658606</v>
      </c>
      <c r="O2126">
        <v>16.16381728356</v>
      </c>
      <c r="P2126">
        <v>12.0466724288921</v>
      </c>
      <c r="Q2126">
        <v>12.1293265893087</v>
      </c>
      <c r="R2126">
        <v>19.448594322966201</v>
      </c>
      <c r="S2126">
        <v>27.5672902360092</v>
      </c>
      <c r="T2126">
        <v>22.2270450427071</v>
      </c>
      <c r="U2126">
        <v>3.85352098613519</v>
      </c>
      <c r="V2126">
        <v>8.7165861981940491</v>
      </c>
      <c r="W2126">
        <v>15.916275281055199</v>
      </c>
      <c r="X2126">
        <v>11.1202946671434</v>
      </c>
      <c r="Y2126">
        <v>5.4958985887376199</v>
      </c>
      <c r="Z2126">
        <v>8.99479709060072</v>
      </c>
      <c r="AA2126">
        <v>16.262273054010201</v>
      </c>
      <c r="AB2126">
        <v>14.4228578988681</v>
      </c>
      <c r="AC2126">
        <v>2.3007876003989498</v>
      </c>
      <c r="AD2126">
        <v>4.7023396560069397</v>
      </c>
      <c r="AE2126">
        <v>9.5991093143828508</v>
      </c>
      <c r="AF2126">
        <v>7.5892333415312203</v>
      </c>
      <c r="AG2126">
        <v>0.88500736757109999</v>
      </c>
      <c r="AH2126">
        <v>3.5723207081700501</v>
      </c>
      <c r="AI2126">
        <v>7.3480827761381704</v>
      </c>
      <c r="AJ2126">
        <v>5.1490711090534997</v>
      </c>
      <c r="AK2126">
        <v>7.4379740766741396</v>
      </c>
      <c r="AL2126">
        <v>13.0711164084227</v>
      </c>
      <c r="AM2126">
        <v>22.7038572685011</v>
      </c>
      <c r="AN2126">
        <v>15.5170842932248</v>
      </c>
      <c r="AO2126">
        <v>2.5022848318678901</v>
      </c>
      <c r="AP2126">
        <v>6.5733177751847496</v>
      </c>
      <c r="AQ2126">
        <v>14.228814723252301</v>
      </c>
      <c r="AR2126">
        <v>9.1679478530649501</v>
      </c>
      <c r="AS2126">
        <v>2.5156578251527</v>
      </c>
      <c r="AT2126">
        <v>6.8927239156528701</v>
      </c>
      <c r="AU2126">
        <v>14.133483296364499</v>
      </c>
      <c r="AV2126">
        <v>10.8315924034298</v>
      </c>
      <c r="AW2126">
        <v>5.88402883457593</v>
      </c>
      <c r="AX2126">
        <v>11.5834520346673</v>
      </c>
      <c r="AY2126">
        <v>21.032083767377699</v>
      </c>
      <c r="AZ2126">
        <v>14.737449776394699</v>
      </c>
      <c r="BA2126">
        <v>2.2291022659204498</v>
      </c>
      <c r="BB2126">
        <v>8.8606565266387705</v>
      </c>
      <c r="BC2126">
        <v>18.1535643729977</v>
      </c>
      <c r="BD2126">
        <v>12.6814834015247</v>
      </c>
      <c r="BE2126">
        <v>4.3190191712530996</v>
      </c>
      <c r="BF2126">
        <v>7.4379740766741396</v>
      </c>
      <c r="BG2126">
        <v>13.0308173833405</v>
      </c>
      <c r="BH2126">
        <v>9.7924527756125492</v>
      </c>
      <c r="BI2126">
        <v>3.7943011426074502</v>
      </c>
      <c r="BJ2126">
        <v>7.7742616090604297</v>
      </c>
      <c r="BK2126">
        <v>14.3296809911004</v>
      </c>
      <c r="BL2126">
        <v>10.434759543618499</v>
      </c>
    </row>
    <row r="2127" spans="1:64" x14ac:dyDescent="0.25">
      <c r="A2127" s="15" t="str">
        <f t="shared" si="66"/>
        <v xml:space="preserve">  Ag [NCL+DQ] / [Capital + ALLL]--41820</v>
      </c>
      <c r="B2127" s="15" t="str">
        <f t="shared" si="67"/>
        <v xml:space="preserve">  Ag [NCL+DQ] / [Capital + ALLL]</v>
      </c>
      <c r="C2127">
        <v>7</v>
      </c>
      <c r="D2127" s="22">
        <v>41820</v>
      </c>
      <c r="E2127">
        <v>0</v>
      </c>
      <c r="F2127">
        <v>0</v>
      </c>
      <c r="G2127">
        <v>0.94676461430167702</v>
      </c>
      <c r="H2127">
        <v>1.2724762204906299</v>
      </c>
      <c r="I2127">
        <v>0</v>
      </c>
      <c r="J2127">
        <v>0</v>
      </c>
      <c r="K2127">
        <v>1.0580645161290301</v>
      </c>
      <c r="L2127">
        <v>1.1256690864366601</v>
      </c>
      <c r="M2127">
        <v>0</v>
      </c>
      <c r="N2127">
        <v>0</v>
      </c>
      <c r="O2127">
        <v>0.40134229221216999</v>
      </c>
      <c r="P2127">
        <v>0.65520281672399505</v>
      </c>
      <c r="Q2127">
        <v>0</v>
      </c>
      <c r="R2127">
        <v>0</v>
      </c>
      <c r="S2127">
        <v>0</v>
      </c>
      <c r="T2127">
        <v>4.9703887388693902E-3</v>
      </c>
      <c r="U2127">
        <v>0</v>
      </c>
      <c r="V2127">
        <v>0</v>
      </c>
      <c r="W2127">
        <v>0.61449829611302598</v>
      </c>
      <c r="X2127">
        <v>0.89230068553378195</v>
      </c>
      <c r="Y2127">
        <v>0</v>
      </c>
      <c r="Z2127">
        <v>0</v>
      </c>
      <c r="AA2127">
        <v>1.80685843708143</v>
      </c>
      <c r="AB2127">
        <v>2.5290546057702601</v>
      </c>
      <c r="AC2127">
        <v>0</v>
      </c>
      <c r="AD2127">
        <v>9.1265744072727598E-2</v>
      </c>
      <c r="AE2127">
        <v>1.7520724506018599</v>
      </c>
      <c r="AF2127">
        <v>2.0429996245635</v>
      </c>
      <c r="AG2127">
        <v>0</v>
      </c>
      <c r="AH2127">
        <v>6.3187160369013E-3</v>
      </c>
      <c r="AI2127">
        <v>1.0700922952535801</v>
      </c>
      <c r="AJ2127">
        <v>1.22563406156232</v>
      </c>
      <c r="AK2127">
        <v>0</v>
      </c>
      <c r="AL2127">
        <v>9.2927712021911399E-2</v>
      </c>
      <c r="AM2127">
        <v>2.0088304840025901</v>
      </c>
      <c r="AN2127">
        <v>1.4249784975278801</v>
      </c>
      <c r="AO2127">
        <v>0</v>
      </c>
      <c r="AP2127">
        <v>0.247349823321555</v>
      </c>
      <c r="AQ2127">
        <v>2.5050100200400802</v>
      </c>
      <c r="AR2127">
        <v>2.14184952257009</v>
      </c>
      <c r="AS2127">
        <v>0</v>
      </c>
      <c r="AT2127">
        <v>0</v>
      </c>
      <c r="AU2127">
        <v>0.40439211765149802</v>
      </c>
      <c r="AV2127">
        <v>0.90815987842838997</v>
      </c>
      <c r="AW2127">
        <v>0</v>
      </c>
      <c r="AX2127">
        <v>0</v>
      </c>
      <c r="AY2127">
        <v>0</v>
      </c>
      <c r="AZ2127">
        <v>0.40326687207069001</v>
      </c>
      <c r="BA2127">
        <v>0</v>
      </c>
      <c r="BB2127">
        <v>0</v>
      </c>
      <c r="BC2127">
        <v>0</v>
      </c>
      <c r="BD2127">
        <v>0.44460886033692898</v>
      </c>
      <c r="BE2127">
        <v>0</v>
      </c>
      <c r="BF2127">
        <v>0</v>
      </c>
      <c r="BG2127">
        <v>0.56793557130765104</v>
      </c>
      <c r="BH2127">
        <v>0.53736984055385895</v>
      </c>
      <c r="BI2127">
        <v>0</v>
      </c>
      <c r="BJ2127">
        <v>0</v>
      </c>
      <c r="BK2127">
        <v>0</v>
      </c>
      <c r="BL2127">
        <v>0.58894662873960302</v>
      </c>
    </row>
    <row r="2128" spans="1:64" x14ac:dyDescent="0.25">
      <c r="A2128" s="15" t="str">
        <f t="shared" si="66"/>
        <v xml:space="preserve">  CLD [NCL+DQ] / [Capital + ALLL]--41820</v>
      </c>
      <c r="B2128" s="15" t="str">
        <f t="shared" si="67"/>
        <v xml:space="preserve">  CLD [NCL+DQ] / [Capital + ALLL]</v>
      </c>
      <c r="C2128">
        <v>8</v>
      </c>
      <c r="D2128" s="22">
        <v>41820</v>
      </c>
      <c r="E2128">
        <v>0</v>
      </c>
      <c r="F2128">
        <v>0</v>
      </c>
      <c r="G2128">
        <v>0.92939565932218704</v>
      </c>
      <c r="H2128">
        <v>0.71038571544130702</v>
      </c>
      <c r="I2128">
        <v>0</v>
      </c>
      <c r="J2128">
        <v>0</v>
      </c>
      <c r="K2128">
        <v>0.45063008454298897</v>
      </c>
      <c r="L2128">
        <v>0.591591965607425</v>
      </c>
      <c r="M2128">
        <v>0</v>
      </c>
      <c r="N2128">
        <v>0</v>
      </c>
      <c r="O2128">
        <v>0.78817695822983302</v>
      </c>
      <c r="P2128">
        <v>0.97920782299236597</v>
      </c>
      <c r="Q2128">
        <v>0</v>
      </c>
      <c r="R2128">
        <v>0</v>
      </c>
      <c r="S2128">
        <v>0.46380194735387198</v>
      </c>
      <c r="T2128">
        <v>0.78994963120190897</v>
      </c>
      <c r="U2128">
        <v>0</v>
      </c>
      <c r="V2128">
        <v>0</v>
      </c>
      <c r="W2128">
        <v>0.450507730647004</v>
      </c>
      <c r="X2128">
        <v>0.59792781213299295</v>
      </c>
      <c r="Y2128">
        <v>0</v>
      </c>
      <c r="Z2128">
        <v>0</v>
      </c>
      <c r="AA2128">
        <v>2.3460797465983299</v>
      </c>
      <c r="AB2128">
        <v>1.6115336890312499</v>
      </c>
      <c r="AC2128">
        <v>0</v>
      </c>
      <c r="AD2128">
        <v>0</v>
      </c>
      <c r="AE2128">
        <v>9.6712998926789903E-2</v>
      </c>
      <c r="AF2128">
        <v>0.67609999183111802</v>
      </c>
      <c r="AG2128">
        <v>0</v>
      </c>
      <c r="AH2128">
        <v>0</v>
      </c>
      <c r="AI2128">
        <v>0</v>
      </c>
      <c r="AJ2128">
        <v>0.110038288795534</v>
      </c>
      <c r="AK2128">
        <v>0</v>
      </c>
      <c r="AL2128">
        <v>0</v>
      </c>
      <c r="AM2128">
        <v>0.55229547808077295</v>
      </c>
      <c r="AN2128">
        <v>0.62514266333034896</v>
      </c>
      <c r="AO2128">
        <v>0</v>
      </c>
      <c r="AP2128">
        <v>0</v>
      </c>
      <c r="AQ2128">
        <v>0</v>
      </c>
      <c r="AR2128">
        <v>0.258496737261461</v>
      </c>
      <c r="AS2128">
        <v>0</v>
      </c>
      <c r="AT2128">
        <v>0</v>
      </c>
      <c r="AU2128">
        <v>0.90124991113451902</v>
      </c>
      <c r="AV2128">
        <v>1.0511057339721599</v>
      </c>
      <c r="AW2128">
        <v>0</v>
      </c>
      <c r="AX2128">
        <v>0</v>
      </c>
      <c r="AY2128">
        <v>0.55915314566305296</v>
      </c>
      <c r="AZ2128">
        <v>0.93759646483319503</v>
      </c>
      <c r="BA2128">
        <v>0</v>
      </c>
      <c r="BB2128">
        <v>0</v>
      </c>
      <c r="BC2128">
        <v>0.123275109386756</v>
      </c>
      <c r="BD2128">
        <v>0.75930322842162501</v>
      </c>
      <c r="BE2128">
        <v>0</v>
      </c>
      <c r="BF2128">
        <v>0</v>
      </c>
      <c r="BG2128">
        <v>0.68445931454553199</v>
      </c>
      <c r="BH2128">
        <v>0.71632511601590698</v>
      </c>
      <c r="BI2128">
        <v>0</v>
      </c>
      <c r="BJ2128">
        <v>0</v>
      </c>
      <c r="BK2128">
        <v>1.4604598534058999</v>
      </c>
      <c r="BL2128">
        <v>1.0358396514124599</v>
      </c>
    </row>
    <row r="2129" spans="1:64" x14ac:dyDescent="0.25">
      <c r="A2129" s="15" t="str">
        <f t="shared" si="66"/>
        <v xml:space="preserve">  CRE [NCL+DQ] / [Capital + ALLL]--41820</v>
      </c>
      <c r="B2129" s="15" t="str">
        <f t="shared" si="67"/>
        <v xml:space="preserve">  CRE [NCL+DQ] / [Capital + ALLL]</v>
      </c>
      <c r="C2129">
        <v>9</v>
      </c>
      <c r="D2129" s="22">
        <v>41820</v>
      </c>
      <c r="E2129">
        <v>8.8650534548367299E-2</v>
      </c>
      <c r="F2129">
        <v>2.3075939657376598</v>
      </c>
      <c r="G2129">
        <v>5.8045006217562696</v>
      </c>
      <c r="H2129">
        <v>4.5113674582932299</v>
      </c>
      <c r="I2129">
        <v>0</v>
      </c>
      <c r="J2129">
        <v>1.49777983961826</v>
      </c>
      <c r="K2129">
        <v>5.1675347578230699</v>
      </c>
      <c r="L2129">
        <v>3.4943180359817898</v>
      </c>
      <c r="M2129">
        <v>8.0377394716512604E-2</v>
      </c>
      <c r="N2129">
        <v>2.0670183568609199</v>
      </c>
      <c r="O2129">
        <v>6.1192293277606096</v>
      </c>
      <c r="P2129">
        <v>4.5411980769420399</v>
      </c>
      <c r="Q2129">
        <v>4.0080160320641296</v>
      </c>
      <c r="R2129">
        <v>9.0021874474171302</v>
      </c>
      <c r="S2129">
        <v>13.8658048630348</v>
      </c>
      <c r="T2129">
        <v>12.0233452659963</v>
      </c>
      <c r="U2129">
        <v>0</v>
      </c>
      <c r="V2129">
        <v>1.70257042279582</v>
      </c>
      <c r="W2129">
        <v>5.6231612483100504</v>
      </c>
      <c r="X2129">
        <v>3.5397523332390501</v>
      </c>
      <c r="Y2129">
        <v>0</v>
      </c>
      <c r="Z2129">
        <v>2.6778644013123398</v>
      </c>
      <c r="AA2129">
        <v>6.3047806325200897</v>
      </c>
      <c r="AB2129">
        <v>5.11082174734078</v>
      </c>
      <c r="AC2129">
        <v>0</v>
      </c>
      <c r="AD2129">
        <v>0.12657000385393599</v>
      </c>
      <c r="AE2129">
        <v>1.9273863537723199</v>
      </c>
      <c r="AF2129">
        <v>1.5958260279618599</v>
      </c>
      <c r="AG2129">
        <v>0</v>
      </c>
      <c r="AH2129">
        <v>0</v>
      </c>
      <c r="AI2129">
        <v>0.98647755999872</v>
      </c>
      <c r="AJ2129">
        <v>0.66065832145450099</v>
      </c>
      <c r="AK2129">
        <v>2.8918099089989902</v>
      </c>
      <c r="AL2129">
        <v>4.9801826641392397</v>
      </c>
      <c r="AM2129">
        <v>9.8300720906282208</v>
      </c>
      <c r="AN2129">
        <v>6.6724045619623302</v>
      </c>
      <c r="AO2129">
        <v>0</v>
      </c>
      <c r="AP2129">
        <v>0.30100334448160498</v>
      </c>
      <c r="AQ2129">
        <v>2.4441543371047301</v>
      </c>
      <c r="AR2129">
        <v>1.77223025477656</v>
      </c>
      <c r="AS2129">
        <v>0</v>
      </c>
      <c r="AT2129">
        <v>1.91828353800341</v>
      </c>
      <c r="AU2129">
        <v>5.5627339703428396</v>
      </c>
      <c r="AV2129">
        <v>4.2941904870750101</v>
      </c>
      <c r="AW2129">
        <v>0</v>
      </c>
      <c r="AX2129">
        <v>3.04665282514219</v>
      </c>
      <c r="AY2129">
        <v>8.43983150191176</v>
      </c>
      <c r="AZ2129">
        <v>5.3066464006119798</v>
      </c>
      <c r="BA2129">
        <v>0</v>
      </c>
      <c r="BB2129">
        <v>1.70697427014019</v>
      </c>
      <c r="BC2129">
        <v>5.6775706660208902</v>
      </c>
      <c r="BD2129">
        <v>3.9328692254350699</v>
      </c>
      <c r="BE2129">
        <v>0.441604463055779</v>
      </c>
      <c r="BF2129">
        <v>2.9036705152507301</v>
      </c>
      <c r="BG2129">
        <v>6.6808004980370201</v>
      </c>
      <c r="BH2129">
        <v>4.1277964609123696</v>
      </c>
      <c r="BI2129">
        <v>3.9047064202141303E-2</v>
      </c>
      <c r="BJ2129">
        <v>2.8418386799666</v>
      </c>
      <c r="BK2129">
        <v>6.9161534336156096</v>
      </c>
      <c r="BL2129">
        <v>4.67938851161247</v>
      </c>
    </row>
    <row r="2130" spans="1:64" x14ac:dyDescent="0.25">
      <c r="A2130" s="15" t="str">
        <f t="shared" si="66"/>
        <v xml:space="preserve">  Res RE [NCL+DQ] / [Capital + ALLL]--41820</v>
      </c>
      <c r="B2130" s="15" t="str">
        <f t="shared" si="67"/>
        <v xml:space="preserve">  Res RE [NCL+DQ] / [Capital + ALLL]</v>
      </c>
      <c r="C2130">
        <v>10</v>
      </c>
      <c r="D2130" s="22">
        <v>41820</v>
      </c>
      <c r="E2130">
        <v>0</v>
      </c>
      <c r="F2130">
        <v>1.1569318690980399</v>
      </c>
      <c r="G2130">
        <v>3.2140517908158901</v>
      </c>
      <c r="H2130">
        <v>2.55872105829018</v>
      </c>
      <c r="I2130">
        <v>1.05163529288043E-2</v>
      </c>
      <c r="J2130">
        <v>1.3364055299539199</v>
      </c>
      <c r="K2130">
        <v>3.8504290605130902</v>
      </c>
      <c r="L2130">
        <v>2.5179901764411801</v>
      </c>
      <c r="M2130">
        <v>0.42791756754277799</v>
      </c>
      <c r="N2130">
        <v>2.0837215330752299</v>
      </c>
      <c r="O2130">
        <v>5.0191235806621002</v>
      </c>
      <c r="P2130">
        <v>3.6009136401357198</v>
      </c>
      <c r="Q2130">
        <v>2.8496059402071299</v>
      </c>
      <c r="R2130">
        <v>5.0199113803354098</v>
      </c>
      <c r="S2130">
        <v>7.7159575523157802</v>
      </c>
      <c r="T2130">
        <v>5.8866742524055597</v>
      </c>
      <c r="U2130">
        <v>0.35812957931050299</v>
      </c>
      <c r="V2130">
        <v>1.9696477081488</v>
      </c>
      <c r="W2130">
        <v>4.4816303893616398</v>
      </c>
      <c r="X2130">
        <v>2.9564460395213801</v>
      </c>
      <c r="Y2130">
        <v>0</v>
      </c>
      <c r="Z2130">
        <v>0.90614491693765598</v>
      </c>
      <c r="AA2130">
        <v>3.0395051193965501</v>
      </c>
      <c r="AB2130">
        <v>2.8844323630878002</v>
      </c>
      <c r="AC2130">
        <v>0</v>
      </c>
      <c r="AD2130">
        <v>0.25548697590019398</v>
      </c>
      <c r="AE2130">
        <v>0.75101642434867899</v>
      </c>
      <c r="AF2130">
        <v>0.716708739286265</v>
      </c>
      <c r="AG2130">
        <v>0</v>
      </c>
      <c r="AH2130">
        <v>3.49950443036217E-2</v>
      </c>
      <c r="AI2130">
        <v>0.69001184217037903</v>
      </c>
      <c r="AJ2130">
        <v>0.77401386177363896</v>
      </c>
      <c r="AK2130">
        <v>1.79217646045149</v>
      </c>
      <c r="AL2130">
        <v>3.5823034210997702</v>
      </c>
      <c r="AM2130">
        <v>5.47293736584363</v>
      </c>
      <c r="AN2130">
        <v>4.5135044933859803</v>
      </c>
      <c r="AO2130">
        <v>0</v>
      </c>
      <c r="AP2130">
        <v>0.47055534849049602</v>
      </c>
      <c r="AQ2130">
        <v>2.3384859294490701</v>
      </c>
      <c r="AR2130">
        <v>1.6617978218204901</v>
      </c>
      <c r="AS2130">
        <v>0</v>
      </c>
      <c r="AT2130">
        <v>0.91612196014832104</v>
      </c>
      <c r="AU2130">
        <v>3.0677116027311699</v>
      </c>
      <c r="AV2130">
        <v>1.9654764264456499</v>
      </c>
      <c r="AW2130">
        <v>1.96088036284804</v>
      </c>
      <c r="AX2130">
        <v>4.0723139519564402</v>
      </c>
      <c r="AY2130">
        <v>7.1293245757277504</v>
      </c>
      <c r="AZ2130">
        <v>5.3749627266985103</v>
      </c>
      <c r="BA2130">
        <v>0</v>
      </c>
      <c r="BB2130">
        <v>0.58631482712552996</v>
      </c>
      <c r="BC2130">
        <v>2.70643656342728</v>
      </c>
      <c r="BD2130">
        <v>2.4438866880224799</v>
      </c>
      <c r="BE2130">
        <v>0.370851450607807</v>
      </c>
      <c r="BF2130">
        <v>1.72774515758926</v>
      </c>
      <c r="BG2130">
        <v>3.7223906012292001</v>
      </c>
      <c r="BH2130">
        <v>2.6143876753847199</v>
      </c>
      <c r="BI2130">
        <v>0.34582626013165002</v>
      </c>
      <c r="BJ2130">
        <v>1.6515018928128</v>
      </c>
      <c r="BK2130">
        <v>3.6946536463013602</v>
      </c>
      <c r="BL2130">
        <v>2.5677999029343401</v>
      </c>
    </row>
    <row r="2131" spans="1:64" x14ac:dyDescent="0.25">
      <c r="A2131" s="15" t="str">
        <f t="shared" si="66"/>
        <v xml:space="preserve">  C&amp;I [NCL+DQ] / [Capital + ALLL]--41820</v>
      </c>
      <c r="B2131" s="15" t="str">
        <f t="shared" si="67"/>
        <v xml:space="preserve">  C&amp;I [NCL+DQ] / [Capital + ALLL]</v>
      </c>
      <c r="C2131">
        <v>11</v>
      </c>
      <c r="D2131" s="22">
        <v>41820</v>
      </c>
      <c r="E2131">
        <v>0.26396785879058399</v>
      </c>
      <c r="F2131">
        <v>0.92003320420586598</v>
      </c>
      <c r="G2131">
        <v>2.60864725392593</v>
      </c>
      <c r="H2131">
        <v>1.8455913149257801</v>
      </c>
      <c r="I2131">
        <v>5.12505125051251E-2</v>
      </c>
      <c r="J2131">
        <v>0.86173879739563397</v>
      </c>
      <c r="K2131">
        <v>2.6101141924959199</v>
      </c>
      <c r="L2131">
        <v>2.0965219432767901</v>
      </c>
      <c r="M2131">
        <v>3.2297656388383097E-2</v>
      </c>
      <c r="N2131">
        <v>0.52181068106746198</v>
      </c>
      <c r="O2131">
        <v>1.87150190555355</v>
      </c>
      <c r="P2131">
        <v>1.5487220378077999</v>
      </c>
      <c r="Q2131">
        <v>0.63379886701441501</v>
      </c>
      <c r="R2131">
        <v>1.4980949082092101</v>
      </c>
      <c r="S2131">
        <v>3.40324366573308</v>
      </c>
      <c r="T2131">
        <v>3.4761899329814501</v>
      </c>
      <c r="U2131">
        <v>5.2272970156375602E-2</v>
      </c>
      <c r="V2131">
        <v>0.82900559531862195</v>
      </c>
      <c r="W2131">
        <v>3.0193009059578402</v>
      </c>
      <c r="X2131">
        <v>2.1337364314782099</v>
      </c>
      <c r="Y2131">
        <v>0.34801656135155301</v>
      </c>
      <c r="Z2131">
        <v>1.22754713779981</v>
      </c>
      <c r="AA2131">
        <v>3.84011803500047</v>
      </c>
      <c r="AB2131">
        <v>3.03325801580913</v>
      </c>
      <c r="AC2131">
        <v>0</v>
      </c>
      <c r="AD2131">
        <v>1.06941267071028</v>
      </c>
      <c r="AE2131">
        <v>2.2094342954580801</v>
      </c>
      <c r="AF2131">
        <v>2.1823714203316</v>
      </c>
      <c r="AG2131">
        <v>0</v>
      </c>
      <c r="AH2131">
        <v>0.45703934019457398</v>
      </c>
      <c r="AI2131">
        <v>1.88224702926027</v>
      </c>
      <c r="AJ2131">
        <v>1.4019337663661899</v>
      </c>
      <c r="AK2131">
        <v>6.1020258725897003E-2</v>
      </c>
      <c r="AL2131">
        <v>1.01069283726381</v>
      </c>
      <c r="AM2131">
        <v>2.1314705355543602</v>
      </c>
      <c r="AN2131">
        <v>2.1711413172511</v>
      </c>
      <c r="AO2131">
        <v>0</v>
      </c>
      <c r="AP2131">
        <v>0.85847746496654498</v>
      </c>
      <c r="AQ2131">
        <v>2.6602392429923198</v>
      </c>
      <c r="AR2131">
        <v>2.0765399905241799</v>
      </c>
      <c r="AS2131">
        <v>0</v>
      </c>
      <c r="AT2131">
        <v>0.84123222934072295</v>
      </c>
      <c r="AU2131">
        <v>2.3169808477139102</v>
      </c>
      <c r="AV2131">
        <v>2.33802419275092</v>
      </c>
      <c r="AW2131">
        <v>6.0557120939432899E-2</v>
      </c>
      <c r="AX2131">
        <v>0.86433610640275205</v>
      </c>
      <c r="AY2131">
        <v>2.7753652878704198</v>
      </c>
      <c r="AZ2131">
        <v>2.2443579542671102</v>
      </c>
      <c r="BA2131">
        <v>0.227976103326091</v>
      </c>
      <c r="BB2131">
        <v>1.50212321533819</v>
      </c>
      <c r="BC2131">
        <v>6.3301539570602197</v>
      </c>
      <c r="BD2131">
        <v>4.4216505442265497</v>
      </c>
      <c r="BE2131">
        <v>0.11057933413112001</v>
      </c>
      <c r="BF2131">
        <v>0.79478620251152399</v>
      </c>
      <c r="BG2131">
        <v>2.0143297069235002</v>
      </c>
      <c r="BH2131">
        <v>1.64286075647908</v>
      </c>
      <c r="BI2131">
        <v>2.7673253817603102E-2</v>
      </c>
      <c r="BJ2131">
        <v>0.76118956725504805</v>
      </c>
      <c r="BK2131">
        <v>2.1805997976823299</v>
      </c>
      <c r="BL2131">
        <v>1.9578328044761</v>
      </c>
    </row>
    <row r="2132" spans="1:64" x14ac:dyDescent="0.25">
      <c r="A2132" s="15" t="str">
        <f t="shared" si="66"/>
        <v xml:space="preserve">  Ind [NCL+DQ] / [Capital + ALLL]--41820</v>
      </c>
      <c r="B2132" s="15" t="str">
        <f t="shared" si="67"/>
        <v xml:space="preserve">  Ind [NCL+DQ] / [Capital + ALLL]</v>
      </c>
      <c r="C2132">
        <v>12</v>
      </c>
      <c r="D2132" s="22">
        <v>41820</v>
      </c>
      <c r="E2132">
        <v>3.22653916765289E-2</v>
      </c>
      <c r="F2132">
        <v>0.28200789622109401</v>
      </c>
      <c r="G2132">
        <v>0.57851012933247703</v>
      </c>
      <c r="H2132">
        <v>0.47176305908973298</v>
      </c>
      <c r="I2132">
        <v>2.40603111800246E-2</v>
      </c>
      <c r="J2132">
        <v>0.169090294217112</v>
      </c>
      <c r="K2132">
        <v>0.56116722783389394</v>
      </c>
      <c r="L2132">
        <v>0.4484392851406</v>
      </c>
      <c r="M2132">
        <v>1.06944813797846E-2</v>
      </c>
      <c r="N2132">
        <v>0.15090099049144401</v>
      </c>
      <c r="O2132">
        <v>0.62454175543655599</v>
      </c>
      <c r="P2132">
        <v>0.57315740339284305</v>
      </c>
      <c r="Q2132">
        <v>0.141416046007354</v>
      </c>
      <c r="R2132">
        <v>0.36369934187738101</v>
      </c>
      <c r="S2132">
        <v>0.78466539625602505</v>
      </c>
      <c r="T2132">
        <v>0.51224716273624304</v>
      </c>
      <c r="U2132">
        <v>1.59087159305841E-2</v>
      </c>
      <c r="V2132">
        <v>0.163179952455247</v>
      </c>
      <c r="W2132">
        <v>0.59736200953743801</v>
      </c>
      <c r="X2132">
        <v>0.482002609477238</v>
      </c>
      <c r="Y2132">
        <v>2.88517849520026E-2</v>
      </c>
      <c r="Z2132">
        <v>0.237036195260628</v>
      </c>
      <c r="AA2132">
        <v>0.70230834899831895</v>
      </c>
      <c r="AB2132">
        <v>0.60266627766173697</v>
      </c>
      <c r="AC2132">
        <v>3.0368469073055501E-2</v>
      </c>
      <c r="AD2132">
        <v>0.16327088164221701</v>
      </c>
      <c r="AE2132">
        <v>0.48287450162471701</v>
      </c>
      <c r="AF2132">
        <v>0.35084374961919601</v>
      </c>
      <c r="AG2132">
        <v>3.2938748463397401E-2</v>
      </c>
      <c r="AH2132">
        <v>0.153161005393812</v>
      </c>
      <c r="AI2132">
        <v>0.50404552548122605</v>
      </c>
      <c r="AJ2132">
        <v>0.64743917372434201</v>
      </c>
      <c r="AK2132">
        <v>1.6951307369580899E-2</v>
      </c>
      <c r="AL2132">
        <v>0.17784963621665301</v>
      </c>
      <c r="AM2132">
        <v>0.36047497879558899</v>
      </c>
      <c r="AN2132">
        <v>0.31702276179260203</v>
      </c>
      <c r="AO2132">
        <v>3.87743771865664E-2</v>
      </c>
      <c r="AP2132">
        <v>0.20948390782708101</v>
      </c>
      <c r="AQ2132">
        <v>0.59741761418385098</v>
      </c>
      <c r="AR2132">
        <v>0.48631352276926598</v>
      </c>
      <c r="AS2132">
        <v>5.7153533842796396E-3</v>
      </c>
      <c r="AT2132">
        <v>0.10075238876361201</v>
      </c>
      <c r="AU2132">
        <v>0.34821545439333101</v>
      </c>
      <c r="AV2132">
        <v>0.275596399792915</v>
      </c>
      <c r="AW2132">
        <v>5.9210295538416301E-2</v>
      </c>
      <c r="AX2132">
        <v>0.26906856247740701</v>
      </c>
      <c r="AY2132">
        <v>0.76167552786602699</v>
      </c>
      <c r="AZ2132">
        <v>0.59973615634912003</v>
      </c>
      <c r="BA2132">
        <v>4.0491294371710097E-3</v>
      </c>
      <c r="BB2132">
        <v>0.14486883486940699</v>
      </c>
      <c r="BC2132">
        <v>0.70728543084305895</v>
      </c>
      <c r="BD2132">
        <v>0.67497766935999604</v>
      </c>
      <c r="BE2132">
        <v>1.9978017615127502E-2</v>
      </c>
      <c r="BF2132">
        <v>0.13238573021181699</v>
      </c>
      <c r="BG2132">
        <v>0.47850375523954403</v>
      </c>
      <c r="BH2132">
        <v>0.53320288096535995</v>
      </c>
      <c r="BI2132">
        <v>0</v>
      </c>
      <c r="BJ2132">
        <v>3.1051449165135799E-2</v>
      </c>
      <c r="BK2132">
        <v>0.22720632493444401</v>
      </c>
      <c r="BL2132">
        <v>0.220349963053075</v>
      </c>
    </row>
    <row r="2133" spans="1:64" x14ac:dyDescent="0.25">
      <c r="A2133" s="15" t="str">
        <f t="shared" si="66"/>
        <v xml:space="preserve">  OREO / [Capital + ALLL]--41820</v>
      </c>
      <c r="B2133" s="15" t="str">
        <f t="shared" si="67"/>
        <v xml:space="preserve">  OREO / [Capital + ALLL]</v>
      </c>
      <c r="C2133">
        <v>13</v>
      </c>
      <c r="D2133" s="22">
        <v>41820</v>
      </c>
      <c r="E2133">
        <v>0</v>
      </c>
      <c r="F2133">
        <v>2.0099359095908098</v>
      </c>
      <c r="G2133">
        <v>5.6300699865512804</v>
      </c>
      <c r="H2133">
        <v>3.9201732460884902</v>
      </c>
      <c r="I2133">
        <v>0</v>
      </c>
      <c r="J2133">
        <v>1.6023029710499199</v>
      </c>
      <c r="K2133">
        <v>5.4377769792789596</v>
      </c>
      <c r="L2133">
        <v>4.5692220537789501</v>
      </c>
      <c r="M2133">
        <v>0</v>
      </c>
      <c r="N2133">
        <v>1.3130000203314101</v>
      </c>
      <c r="O2133">
        <v>5.1833967699877999</v>
      </c>
      <c r="P2133">
        <v>4.60993222443956</v>
      </c>
      <c r="Q2133">
        <v>2.1082220660576199</v>
      </c>
      <c r="R2133">
        <v>3.7290171294575201</v>
      </c>
      <c r="S2133">
        <v>7.87052433211396</v>
      </c>
      <c r="T2133">
        <v>4.8990369228542301</v>
      </c>
      <c r="U2133">
        <v>0.14936216475974901</v>
      </c>
      <c r="V2133">
        <v>2.29333482822847</v>
      </c>
      <c r="W2133">
        <v>7.6093412326360497</v>
      </c>
      <c r="X2133">
        <v>6.1403504843627301</v>
      </c>
      <c r="Y2133">
        <v>0.23934819137434701</v>
      </c>
      <c r="Z2133">
        <v>2.7750897722667598</v>
      </c>
      <c r="AA2133">
        <v>8.2743191871997208</v>
      </c>
      <c r="AB2133">
        <v>6.4905178378352897</v>
      </c>
      <c r="AC2133">
        <v>0</v>
      </c>
      <c r="AD2133">
        <v>0</v>
      </c>
      <c r="AE2133">
        <v>0.97431970708474502</v>
      </c>
      <c r="AF2133">
        <v>1.2160556179497699</v>
      </c>
      <c r="AG2133">
        <v>0</v>
      </c>
      <c r="AH2133">
        <v>7.0464219124190902E-2</v>
      </c>
      <c r="AI2133">
        <v>1.5822242212844999</v>
      </c>
      <c r="AJ2133">
        <v>1.8485881326007101</v>
      </c>
      <c r="AK2133">
        <v>1.08564535585042</v>
      </c>
      <c r="AL2133">
        <v>2.2760041194644698</v>
      </c>
      <c r="AM2133">
        <v>3.96865227965873</v>
      </c>
      <c r="AN2133">
        <v>4.1584112923733203</v>
      </c>
      <c r="AO2133">
        <v>0</v>
      </c>
      <c r="AP2133">
        <v>0.19224607497596899</v>
      </c>
      <c r="AQ2133">
        <v>1.9500780031201199</v>
      </c>
      <c r="AR2133">
        <v>1.7194063377550399</v>
      </c>
      <c r="AS2133">
        <v>0</v>
      </c>
      <c r="AT2133">
        <v>1.5042362259747399</v>
      </c>
      <c r="AU2133">
        <v>7.2890484800370103</v>
      </c>
      <c r="AV2133">
        <v>6.5353990358311096</v>
      </c>
      <c r="AW2133">
        <v>0.67988658877723296</v>
      </c>
      <c r="AX2133">
        <v>2.8206096451498799</v>
      </c>
      <c r="AY2133">
        <v>8.2624192910901595</v>
      </c>
      <c r="AZ2133">
        <v>6.4645908890308599</v>
      </c>
      <c r="BA2133">
        <v>0</v>
      </c>
      <c r="BB2133">
        <v>3.5758537125947401</v>
      </c>
      <c r="BC2133">
        <v>8.4533762307801101</v>
      </c>
      <c r="BD2133">
        <v>7.5176417813190897</v>
      </c>
      <c r="BE2133">
        <v>0.61645558094461805</v>
      </c>
      <c r="BF2133">
        <v>3.4585446923880099</v>
      </c>
      <c r="BG2133">
        <v>8.1456338689541194</v>
      </c>
      <c r="BH2133">
        <v>6.0003866619838604</v>
      </c>
      <c r="BI2133">
        <v>1.2240401504368399</v>
      </c>
      <c r="BJ2133">
        <v>5.5390716018047899</v>
      </c>
      <c r="BK2133">
        <v>16.807496704394499</v>
      </c>
      <c r="BL2133">
        <v>11.415185596131799</v>
      </c>
    </row>
    <row r="2134" spans="1:64" x14ac:dyDescent="0.25">
      <c r="A2134" s="15" t="str">
        <f t="shared" si="66"/>
        <v>ROAA--41820</v>
      </c>
      <c r="B2134" s="15" t="str">
        <f t="shared" si="67"/>
        <v>ROAA</v>
      </c>
      <c r="C2134">
        <v>14</v>
      </c>
      <c r="D2134" s="22">
        <v>41820</v>
      </c>
      <c r="E2134">
        <v>0.68500000000000005</v>
      </c>
      <c r="F2134">
        <v>0.88</v>
      </c>
      <c r="G2134">
        <v>1.33</v>
      </c>
      <c r="H2134">
        <v>1.0452380952381</v>
      </c>
      <c r="I2134">
        <v>0.65</v>
      </c>
      <c r="J2134">
        <v>0.98</v>
      </c>
      <c r="K2134">
        <v>1.45</v>
      </c>
      <c r="L2134">
        <v>1.0531034482758601</v>
      </c>
      <c r="M2134">
        <v>0.55000000000000004</v>
      </c>
      <c r="N2134">
        <v>0.88</v>
      </c>
      <c r="O2134">
        <v>1.25</v>
      </c>
      <c r="P2134">
        <v>0.90360687699397402</v>
      </c>
      <c r="Q2134">
        <v>0.57999999999999996</v>
      </c>
      <c r="R2134">
        <v>0.77</v>
      </c>
      <c r="S2134">
        <v>0.86</v>
      </c>
      <c r="T2134">
        <v>0.76952380952380905</v>
      </c>
      <c r="U2134">
        <v>0.62</v>
      </c>
      <c r="V2134">
        <v>0.96</v>
      </c>
      <c r="W2134">
        <v>1.4275</v>
      </c>
      <c r="X2134">
        <v>1.0082012195122001</v>
      </c>
      <c r="Y2134">
        <v>0.62</v>
      </c>
      <c r="Z2134">
        <v>0.86499999999999999</v>
      </c>
      <c r="AA2134">
        <v>1.33</v>
      </c>
      <c r="AB2134">
        <v>1.0206666666666699</v>
      </c>
      <c r="AC2134">
        <v>0.79749999999999999</v>
      </c>
      <c r="AD2134">
        <v>1.165</v>
      </c>
      <c r="AE2134">
        <v>1.59</v>
      </c>
      <c r="AF2134">
        <v>1.2482142857142899</v>
      </c>
      <c r="AG2134">
        <v>0.8</v>
      </c>
      <c r="AH2134">
        <v>1.085</v>
      </c>
      <c r="AI2134">
        <v>1.5549999999999999</v>
      </c>
      <c r="AJ2134">
        <v>1.2072058823529399</v>
      </c>
      <c r="AK2134">
        <v>0.62</v>
      </c>
      <c r="AL2134">
        <v>0.89</v>
      </c>
      <c r="AM2134">
        <v>1.36</v>
      </c>
      <c r="AN2134">
        <v>0.96886792452830195</v>
      </c>
      <c r="AO2134">
        <v>0.69</v>
      </c>
      <c r="AP2134">
        <v>1.05</v>
      </c>
      <c r="AQ2134">
        <v>1.5</v>
      </c>
      <c r="AR2134">
        <v>1.11429065743945</v>
      </c>
      <c r="AS2134">
        <v>0.72499999999999998</v>
      </c>
      <c r="AT2134">
        <v>1.1399999999999999</v>
      </c>
      <c r="AU2134">
        <v>1.58</v>
      </c>
      <c r="AV2134">
        <v>1.1784042553191501</v>
      </c>
      <c r="AW2134">
        <v>0.48249999999999998</v>
      </c>
      <c r="AX2134">
        <v>0.85</v>
      </c>
      <c r="AY2134">
        <v>1.26</v>
      </c>
      <c r="AZ2134">
        <v>0.86932098765432098</v>
      </c>
      <c r="BA2134">
        <v>0.57499999999999996</v>
      </c>
      <c r="BB2134">
        <v>1.085</v>
      </c>
      <c r="BC2134">
        <v>1.51</v>
      </c>
      <c r="BD2134">
        <v>1.09777777777778</v>
      </c>
      <c r="BE2134">
        <v>0.75</v>
      </c>
      <c r="BF2134">
        <v>1</v>
      </c>
      <c r="BG2134">
        <v>1.415</v>
      </c>
      <c r="BH2134">
        <v>1.04056338028169</v>
      </c>
      <c r="BI2134">
        <v>0.5575</v>
      </c>
      <c r="BJ2134">
        <v>0.91</v>
      </c>
      <c r="BK2134">
        <v>1.325</v>
      </c>
      <c r="BL2134">
        <v>0.953125</v>
      </c>
    </row>
    <row r="2135" spans="1:64" x14ac:dyDescent="0.25">
      <c r="A2135" s="15" t="str">
        <f t="shared" si="66"/>
        <v>NIM--41820</v>
      </c>
      <c r="B2135" s="15" t="str">
        <f t="shared" si="67"/>
        <v>NIM</v>
      </c>
      <c r="C2135">
        <v>15</v>
      </c>
      <c r="D2135" s="22">
        <v>41820</v>
      </c>
      <c r="E2135">
        <v>3.4249999999999998</v>
      </c>
      <c r="F2135">
        <v>3.73</v>
      </c>
      <c r="G2135">
        <v>4.0199999999999996</v>
      </c>
      <c r="H2135">
        <v>3.7371428571428602</v>
      </c>
      <c r="I2135">
        <v>3.42</v>
      </c>
      <c r="J2135">
        <v>3.84</v>
      </c>
      <c r="K2135">
        <v>4.1900000000000004</v>
      </c>
      <c r="L2135">
        <v>3.8189655172413799</v>
      </c>
      <c r="M2135">
        <v>3.31</v>
      </c>
      <c r="N2135">
        <v>3.72</v>
      </c>
      <c r="O2135">
        <v>4.1399999999999997</v>
      </c>
      <c r="P2135">
        <v>3.7371410847217299</v>
      </c>
      <c r="Q2135">
        <v>3.68</v>
      </c>
      <c r="R2135">
        <v>3.89</v>
      </c>
      <c r="S2135">
        <v>4.1500000000000004</v>
      </c>
      <c r="T2135">
        <v>3.9166666666666701</v>
      </c>
      <c r="U2135">
        <v>3.38</v>
      </c>
      <c r="V2135">
        <v>3.7949999999999999</v>
      </c>
      <c r="W2135">
        <v>4.1775000000000002</v>
      </c>
      <c r="X2135">
        <v>3.7847256097561002</v>
      </c>
      <c r="Y2135">
        <v>3.57</v>
      </c>
      <c r="Z2135">
        <v>3.99</v>
      </c>
      <c r="AA2135">
        <v>4.2925000000000004</v>
      </c>
      <c r="AB2135">
        <v>3.9415</v>
      </c>
      <c r="AC2135">
        <v>3.37</v>
      </c>
      <c r="AD2135">
        <v>3.8050000000000002</v>
      </c>
      <c r="AE2135">
        <v>4.08</v>
      </c>
      <c r="AF2135">
        <v>3.7538095238095202</v>
      </c>
      <c r="AG2135">
        <v>3.2850000000000001</v>
      </c>
      <c r="AH2135">
        <v>3.875</v>
      </c>
      <c r="AI2135">
        <v>4.3274999999999997</v>
      </c>
      <c r="AJ2135">
        <v>4.1420588235294096</v>
      </c>
      <c r="AK2135">
        <v>3.52</v>
      </c>
      <c r="AL2135">
        <v>3.93</v>
      </c>
      <c r="AM2135">
        <v>4.2</v>
      </c>
      <c r="AN2135">
        <v>3.7973584905660398</v>
      </c>
      <c r="AO2135">
        <v>3.32</v>
      </c>
      <c r="AP2135">
        <v>3.73</v>
      </c>
      <c r="AQ2135">
        <v>4.16</v>
      </c>
      <c r="AR2135">
        <v>3.7456747404844299</v>
      </c>
      <c r="AS2135">
        <v>3.6425000000000001</v>
      </c>
      <c r="AT2135">
        <v>3.98</v>
      </c>
      <c r="AU2135">
        <v>4.38</v>
      </c>
      <c r="AV2135">
        <v>4.00329787234043</v>
      </c>
      <c r="AW2135">
        <v>3.38</v>
      </c>
      <c r="AX2135">
        <v>3.89</v>
      </c>
      <c r="AY2135">
        <v>4.2300000000000004</v>
      </c>
      <c r="AZ2135">
        <v>3.8146296296296298</v>
      </c>
      <c r="BA2135">
        <v>3.4075000000000002</v>
      </c>
      <c r="BB2135">
        <v>3.8149999999999999</v>
      </c>
      <c r="BC2135">
        <v>4.22</v>
      </c>
      <c r="BD2135">
        <v>3.8415277777777801</v>
      </c>
      <c r="BE2135">
        <v>3.4350000000000001</v>
      </c>
      <c r="BF2135">
        <v>3.93</v>
      </c>
      <c r="BG2135">
        <v>4.1500000000000004</v>
      </c>
      <c r="BH2135">
        <v>4.00225352112676</v>
      </c>
      <c r="BI2135">
        <v>3.335</v>
      </c>
      <c r="BJ2135">
        <v>3.87</v>
      </c>
      <c r="BK2135">
        <v>4.1524999999999999</v>
      </c>
      <c r="BL2135">
        <v>3.8032291666666702</v>
      </c>
    </row>
    <row r="2136" spans="1:64" x14ac:dyDescent="0.25">
      <c r="A2136" s="15" t="str">
        <f t="shared" si="66"/>
        <v>Provisions / Avg Assets--41820</v>
      </c>
      <c r="B2136" s="15" t="str">
        <f t="shared" si="67"/>
        <v>Provisions / Avg Assets</v>
      </c>
      <c r="C2136">
        <v>16</v>
      </c>
      <c r="D2136" s="22">
        <v>41820</v>
      </c>
      <c r="E2136">
        <v>0</v>
      </c>
      <c r="F2136">
        <v>0</v>
      </c>
      <c r="G2136">
        <v>0.08</v>
      </c>
      <c r="H2136">
        <v>2.8571428571428602E-3</v>
      </c>
      <c r="I2136">
        <v>0</v>
      </c>
      <c r="J2136">
        <v>0.01</v>
      </c>
      <c r="K2136">
        <v>0.12</v>
      </c>
      <c r="L2136">
        <v>7.0591133004926102E-2</v>
      </c>
      <c r="M2136">
        <v>0</v>
      </c>
      <c r="N2136">
        <v>0.05</v>
      </c>
      <c r="O2136">
        <v>0.15</v>
      </c>
      <c r="P2136">
        <v>0.10108649415101</v>
      </c>
      <c r="Q2136">
        <v>0.03</v>
      </c>
      <c r="R2136">
        <v>0.11</v>
      </c>
      <c r="S2136">
        <v>0.23</v>
      </c>
      <c r="T2136">
        <v>0.16428571428571401</v>
      </c>
      <c r="U2136">
        <v>0</v>
      </c>
      <c r="V2136">
        <v>0.01</v>
      </c>
      <c r="W2136">
        <v>0.1075</v>
      </c>
      <c r="X2136">
        <v>7.3810975609756094E-2</v>
      </c>
      <c r="Y2136">
        <v>0</v>
      </c>
      <c r="Z2136">
        <v>0</v>
      </c>
      <c r="AA2136">
        <v>5.5E-2</v>
      </c>
      <c r="AB2136">
        <v>-1.2833333333333301E-2</v>
      </c>
      <c r="AC2136">
        <v>0</v>
      </c>
      <c r="AD2136">
        <v>0</v>
      </c>
      <c r="AE2136">
        <v>0.09</v>
      </c>
      <c r="AF2136">
        <v>2.27380952380952E-2</v>
      </c>
      <c r="AG2136">
        <v>0</v>
      </c>
      <c r="AH2136">
        <v>0</v>
      </c>
      <c r="AI2136">
        <v>0.15</v>
      </c>
      <c r="AJ2136">
        <v>0.161764705882353</v>
      </c>
      <c r="AK2136">
        <v>0</v>
      </c>
      <c r="AL2136">
        <v>0.05</v>
      </c>
      <c r="AM2136">
        <v>0.15</v>
      </c>
      <c r="AN2136">
        <v>9.2452830188679294E-2</v>
      </c>
      <c r="AO2136">
        <v>0</v>
      </c>
      <c r="AP2136">
        <v>0</v>
      </c>
      <c r="AQ2136">
        <v>0.09</v>
      </c>
      <c r="AR2136">
        <v>6.4775086505190302E-2</v>
      </c>
      <c r="AS2136">
        <v>0</v>
      </c>
      <c r="AT2136">
        <v>0.04</v>
      </c>
      <c r="AU2136">
        <v>0.13</v>
      </c>
      <c r="AV2136">
        <v>7.7659574468085094E-2</v>
      </c>
      <c r="AW2136">
        <v>0</v>
      </c>
      <c r="AX2136">
        <v>2.5000000000000001E-2</v>
      </c>
      <c r="AY2136">
        <v>0.12</v>
      </c>
      <c r="AZ2136">
        <v>7.6790123456790094E-2</v>
      </c>
      <c r="BA2136">
        <v>0</v>
      </c>
      <c r="BB2136">
        <v>2.5000000000000001E-2</v>
      </c>
      <c r="BC2136">
        <v>0.18</v>
      </c>
      <c r="BD2136">
        <v>6.9861111111111096E-2</v>
      </c>
      <c r="BE2136">
        <v>0</v>
      </c>
      <c r="BF2136">
        <v>0</v>
      </c>
      <c r="BG2136">
        <v>0.125</v>
      </c>
      <c r="BH2136">
        <v>0.13</v>
      </c>
      <c r="BI2136">
        <v>0</v>
      </c>
      <c r="BJ2136">
        <v>0</v>
      </c>
      <c r="BK2136">
        <v>0.1125</v>
      </c>
      <c r="BL2136">
        <v>4.5624999999999999E-2</v>
      </c>
    </row>
    <row r="2137" spans="1:64" x14ac:dyDescent="0.25">
      <c r="A2137" s="15" t="str">
        <f t="shared" si="66"/>
        <v>Negative Earners (last 4 qtrs)--41820</v>
      </c>
      <c r="B2137" s="15" t="str">
        <f t="shared" si="67"/>
        <v>Negative Earners (last 4 qtrs)</v>
      </c>
      <c r="C2137">
        <v>17</v>
      </c>
      <c r="D2137" s="22">
        <v>41820</v>
      </c>
      <c r="F2137">
        <v>0</v>
      </c>
      <c r="H2137">
        <v>0</v>
      </c>
      <c r="J2137">
        <v>4.5088566827697303</v>
      </c>
      <c r="L2137">
        <v>28</v>
      </c>
      <c r="N2137">
        <v>6.77553856845031</v>
      </c>
      <c r="P2137">
        <v>390</v>
      </c>
      <c r="R2137">
        <v>4.7619047619047601</v>
      </c>
      <c r="T2137">
        <v>1</v>
      </c>
      <c r="V2137">
        <v>5.3892215568862296</v>
      </c>
      <c r="X2137">
        <v>18</v>
      </c>
      <c r="Z2137">
        <v>3.3333333333333299</v>
      </c>
      <c r="AB2137">
        <v>2</v>
      </c>
      <c r="AD2137">
        <v>2.38095238095238</v>
      </c>
      <c r="AF2137">
        <v>2</v>
      </c>
      <c r="AH2137">
        <v>1.47058823529412</v>
      </c>
      <c r="AI2137"/>
      <c r="AJ2137">
        <v>1</v>
      </c>
      <c r="AK2137"/>
      <c r="AL2137">
        <v>7.5471698113207504</v>
      </c>
      <c r="AN2137">
        <v>4</v>
      </c>
      <c r="AP2137">
        <v>3.4129692832764502</v>
      </c>
      <c r="AR2137">
        <v>10</v>
      </c>
      <c r="AT2137">
        <v>5.2631578947368398</v>
      </c>
      <c r="AV2137">
        <v>10</v>
      </c>
      <c r="AX2137">
        <v>6.0975609756097597</v>
      </c>
      <c r="AZ2137">
        <v>10</v>
      </c>
      <c r="BB2137">
        <v>5.5555555555555598</v>
      </c>
      <c r="BD2137">
        <v>4</v>
      </c>
      <c r="BF2137">
        <v>2.8169014084507</v>
      </c>
      <c r="BH2137">
        <v>2</v>
      </c>
      <c r="BJ2137">
        <v>7.2916666666666696</v>
      </c>
      <c r="BL2137">
        <v>7</v>
      </c>
    </row>
    <row r="2138" spans="1:64" x14ac:dyDescent="0.25">
      <c r="A2138" s="15" t="str">
        <f t="shared" si="66"/>
        <v>Noncore Funding / Liab--41820</v>
      </c>
      <c r="B2138" s="15" t="str">
        <f t="shared" si="67"/>
        <v>Noncore Funding / Liab</v>
      </c>
      <c r="C2138">
        <v>18</v>
      </c>
      <c r="D2138" s="22">
        <v>41820</v>
      </c>
      <c r="E2138">
        <v>9.9918951806448408</v>
      </c>
      <c r="F2138">
        <v>13.2463343652103</v>
      </c>
      <c r="G2138">
        <v>18.926998842990201</v>
      </c>
      <c r="H2138">
        <v>15.290388181260299</v>
      </c>
      <c r="I2138">
        <v>9.9293098516732705</v>
      </c>
      <c r="J2138">
        <v>15.0045451254535</v>
      </c>
      <c r="K2138">
        <v>22.349826746895399</v>
      </c>
      <c r="L2138">
        <v>17.331539995133401</v>
      </c>
      <c r="M2138">
        <v>12.6605381402516</v>
      </c>
      <c r="N2138">
        <v>19.566340155879899</v>
      </c>
      <c r="O2138">
        <v>28.991159598783401</v>
      </c>
      <c r="P2138">
        <v>22.415070782092599</v>
      </c>
      <c r="Q2138">
        <v>14.799951795613399</v>
      </c>
      <c r="R2138">
        <v>17.358511417165101</v>
      </c>
      <c r="S2138">
        <v>25.956684417872602</v>
      </c>
      <c r="T2138">
        <v>19.575860928172599</v>
      </c>
      <c r="U2138">
        <v>8.8222512089405907</v>
      </c>
      <c r="V2138">
        <v>13.570114958146</v>
      </c>
      <c r="W2138">
        <v>20.946305343522599</v>
      </c>
      <c r="X2138">
        <v>16.6752147105509</v>
      </c>
      <c r="Y2138">
        <v>11.274192265151299</v>
      </c>
      <c r="Z2138">
        <v>16.2289368973127</v>
      </c>
      <c r="AA2138">
        <v>21.830332811990498</v>
      </c>
      <c r="AB2138">
        <v>17.9463077732991</v>
      </c>
      <c r="AC2138">
        <v>10.083658200788699</v>
      </c>
      <c r="AD2138">
        <v>13.4849881358369</v>
      </c>
      <c r="AE2138">
        <v>20.3092012508002</v>
      </c>
      <c r="AF2138">
        <v>15.490852151959</v>
      </c>
      <c r="AG2138">
        <v>12.9637065209853</v>
      </c>
      <c r="AH2138">
        <v>18.088083965465799</v>
      </c>
      <c r="AI2138">
        <v>26.0758902453004</v>
      </c>
      <c r="AJ2138">
        <v>21.405237393414399</v>
      </c>
      <c r="AK2138">
        <v>10.385438489784001</v>
      </c>
      <c r="AL2138">
        <v>17.761909589953799</v>
      </c>
      <c r="AM2138">
        <v>25.1390652667728</v>
      </c>
      <c r="AN2138">
        <v>19.960276994118601</v>
      </c>
      <c r="AO2138">
        <v>9.84083466605742</v>
      </c>
      <c r="AP2138">
        <v>14.544247701228</v>
      </c>
      <c r="AQ2138">
        <v>21.304486413260001</v>
      </c>
      <c r="AR2138">
        <v>16.478292018750299</v>
      </c>
      <c r="AS2138">
        <v>10.925863846337201</v>
      </c>
      <c r="AT2138">
        <v>16.033681332689898</v>
      </c>
      <c r="AU2138">
        <v>24.044923749771598</v>
      </c>
      <c r="AV2138">
        <v>19.3302790802069</v>
      </c>
      <c r="AW2138">
        <v>9.8858225096356591</v>
      </c>
      <c r="AX2138">
        <v>13.7367862038783</v>
      </c>
      <c r="AY2138">
        <v>20.868904534291399</v>
      </c>
      <c r="AZ2138">
        <v>16.677100549730699</v>
      </c>
      <c r="BA2138">
        <v>11.230519774913301</v>
      </c>
      <c r="BB2138">
        <v>17.186041556004401</v>
      </c>
      <c r="BC2138">
        <v>26.1539106969663</v>
      </c>
      <c r="BD2138">
        <v>20.671865328432698</v>
      </c>
      <c r="BE2138">
        <v>9.7903591362523095</v>
      </c>
      <c r="BF2138">
        <v>14.2613215799744</v>
      </c>
      <c r="BG2138">
        <v>22.353794922583699</v>
      </c>
      <c r="BH2138">
        <v>18.8934052242927</v>
      </c>
      <c r="BI2138">
        <v>8.87598182686218</v>
      </c>
      <c r="BJ2138">
        <v>12.3978256973607</v>
      </c>
      <c r="BK2138">
        <v>20.133133650560801</v>
      </c>
      <c r="BL2138">
        <v>16.318404819327998</v>
      </c>
    </row>
    <row r="2139" spans="1:64" x14ac:dyDescent="0.25">
      <c r="A2139" s="15" t="str">
        <f t="shared" si="66"/>
        <v>Brokered Dep / Liab--41820</v>
      </c>
      <c r="B2139" s="15" t="str">
        <f t="shared" si="67"/>
        <v>Brokered Dep / Liab</v>
      </c>
      <c r="C2139">
        <v>19</v>
      </c>
      <c r="D2139" s="22">
        <v>41820</v>
      </c>
      <c r="E2139">
        <v>0</v>
      </c>
      <c r="F2139">
        <v>0</v>
      </c>
      <c r="G2139">
        <v>1.9573022003485301</v>
      </c>
      <c r="H2139">
        <v>1.90633843204428</v>
      </c>
      <c r="I2139">
        <v>0</v>
      </c>
      <c r="J2139">
        <v>0</v>
      </c>
      <c r="K2139">
        <v>2.0650154051597198</v>
      </c>
      <c r="L2139">
        <v>1.9496418722400799</v>
      </c>
      <c r="M2139">
        <v>0</v>
      </c>
      <c r="N2139">
        <v>0</v>
      </c>
      <c r="O2139">
        <v>2.2037700434780798</v>
      </c>
      <c r="P2139">
        <v>2.1778045654567202</v>
      </c>
      <c r="Q2139">
        <v>0</v>
      </c>
      <c r="R2139">
        <v>0</v>
      </c>
      <c r="S2139">
        <v>1.01136655244766</v>
      </c>
      <c r="T2139">
        <v>2.1990603614561901</v>
      </c>
      <c r="U2139">
        <v>0</v>
      </c>
      <c r="V2139">
        <v>0</v>
      </c>
      <c r="W2139">
        <v>1.4131360736133001</v>
      </c>
      <c r="X2139">
        <v>1.86873307839224</v>
      </c>
      <c r="Y2139">
        <v>0</v>
      </c>
      <c r="Z2139">
        <v>0</v>
      </c>
      <c r="AA2139">
        <v>0.91754534276984201</v>
      </c>
      <c r="AB2139">
        <v>1.61584243696168</v>
      </c>
      <c r="AC2139">
        <v>0</v>
      </c>
      <c r="AD2139">
        <v>0</v>
      </c>
      <c r="AE2139">
        <v>1.40909774297584</v>
      </c>
      <c r="AF2139">
        <v>1.16761949765447</v>
      </c>
      <c r="AG2139">
        <v>0</v>
      </c>
      <c r="AH2139">
        <v>0</v>
      </c>
      <c r="AI2139">
        <v>3.1077223284584301</v>
      </c>
      <c r="AJ2139">
        <v>3.51119947889124</v>
      </c>
      <c r="AK2139">
        <v>0</v>
      </c>
      <c r="AL2139">
        <v>1.5444330041999701</v>
      </c>
      <c r="AM2139">
        <v>5.1046698872785798</v>
      </c>
      <c r="AN2139">
        <v>3.7714507344555699</v>
      </c>
      <c r="AO2139">
        <v>0</v>
      </c>
      <c r="AP2139">
        <v>0</v>
      </c>
      <c r="AQ2139">
        <v>1.4941965406361699</v>
      </c>
      <c r="AR2139">
        <v>1.67858405098421</v>
      </c>
      <c r="AS2139">
        <v>0</v>
      </c>
      <c r="AT2139">
        <v>0</v>
      </c>
      <c r="AU2139">
        <v>2.3867804067164702</v>
      </c>
      <c r="AV2139">
        <v>2.4343791033370099</v>
      </c>
      <c r="AW2139">
        <v>0</v>
      </c>
      <c r="AX2139">
        <v>0</v>
      </c>
      <c r="AY2139">
        <v>1.1158444663045599</v>
      </c>
      <c r="AZ2139">
        <v>1.51855922303443</v>
      </c>
      <c r="BA2139">
        <v>0</v>
      </c>
      <c r="BB2139">
        <v>0</v>
      </c>
      <c r="BC2139">
        <v>2.4983750513477299</v>
      </c>
      <c r="BD2139">
        <v>2.7498669442313499</v>
      </c>
      <c r="BE2139">
        <v>0</v>
      </c>
      <c r="BF2139">
        <v>0.487501851272853</v>
      </c>
      <c r="BG2139">
        <v>2.9024427707290901</v>
      </c>
      <c r="BH2139">
        <v>3.65177105873873</v>
      </c>
      <c r="BI2139">
        <v>0</v>
      </c>
      <c r="BJ2139">
        <v>0</v>
      </c>
      <c r="BK2139">
        <v>1.5715430856509001</v>
      </c>
      <c r="BL2139">
        <v>2.4110624953334301</v>
      </c>
    </row>
    <row r="2140" spans="1:64" x14ac:dyDescent="0.25">
      <c r="A2140" s="15" t="str">
        <f t="shared" si="66"/>
        <v>Liquid Assets / Assets--41820</v>
      </c>
      <c r="B2140" s="15" t="str">
        <f t="shared" si="67"/>
        <v>Liquid Assets / Assets</v>
      </c>
      <c r="C2140">
        <v>20</v>
      </c>
      <c r="D2140" s="22">
        <v>41820</v>
      </c>
      <c r="E2140">
        <v>15.9769906278965</v>
      </c>
      <c r="F2140">
        <v>25.7421716144774</v>
      </c>
      <c r="G2140">
        <v>35.296156371153003</v>
      </c>
      <c r="H2140">
        <v>26.848204649455699</v>
      </c>
      <c r="I2140">
        <v>12.805469526091301</v>
      </c>
      <c r="J2140">
        <v>21.929008567931501</v>
      </c>
      <c r="K2140">
        <v>33.704979642969001</v>
      </c>
      <c r="L2140">
        <v>24.259117678186499</v>
      </c>
      <c r="M2140">
        <v>12.3533887544964</v>
      </c>
      <c r="N2140">
        <v>20.759165284617001</v>
      </c>
      <c r="O2140">
        <v>32.075973428005</v>
      </c>
      <c r="P2140">
        <v>23.112007507191102</v>
      </c>
      <c r="Q2140">
        <v>25.475307903862198</v>
      </c>
      <c r="R2140">
        <v>33.939865719567997</v>
      </c>
      <c r="S2140">
        <v>38.573773481670599</v>
      </c>
      <c r="T2140">
        <v>33.820410500399298</v>
      </c>
      <c r="U2140">
        <v>14.0910741337172</v>
      </c>
      <c r="V2140">
        <v>22.793614532676699</v>
      </c>
      <c r="W2140">
        <v>34.037795890994502</v>
      </c>
      <c r="X2140">
        <v>24.912627351411</v>
      </c>
      <c r="Y2140">
        <v>15.639070117172</v>
      </c>
      <c r="Z2140">
        <v>25.732544915606098</v>
      </c>
      <c r="AA2140">
        <v>33.5972106005702</v>
      </c>
      <c r="AB2140">
        <v>26.921860989808</v>
      </c>
      <c r="AC2140">
        <v>8.2883874211900093</v>
      </c>
      <c r="AD2140">
        <v>15.6845581489538</v>
      </c>
      <c r="AE2140">
        <v>25.2508307831935</v>
      </c>
      <c r="AF2140">
        <v>19.373773071530799</v>
      </c>
      <c r="AG2140">
        <v>9.5525871063785299</v>
      </c>
      <c r="AH2140">
        <v>17.438625629154998</v>
      </c>
      <c r="AI2140">
        <v>35.712475870711103</v>
      </c>
      <c r="AJ2140">
        <v>24.675825275130698</v>
      </c>
      <c r="AK2140">
        <v>13.318242590312799</v>
      </c>
      <c r="AL2140">
        <v>20.990460874968001</v>
      </c>
      <c r="AM2140">
        <v>30.270982772362199</v>
      </c>
      <c r="AN2140">
        <v>21.388362659700601</v>
      </c>
      <c r="AO2140">
        <v>11.9197998712042</v>
      </c>
      <c r="AP2140">
        <v>21.420017455903501</v>
      </c>
      <c r="AQ2140">
        <v>35.285068295184402</v>
      </c>
      <c r="AR2140">
        <v>25.1271350579405</v>
      </c>
      <c r="AS2140">
        <v>9.5968284839077302</v>
      </c>
      <c r="AT2140">
        <v>16.375588484613498</v>
      </c>
      <c r="AU2140">
        <v>25.118060221247099</v>
      </c>
      <c r="AV2140">
        <v>19.304802033297499</v>
      </c>
      <c r="AW2140">
        <v>15.4699020664622</v>
      </c>
      <c r="AX2140">
        <v>24.194528799161699</v>
      </c>
      <c r="AY2140">
        <v>36.112480602427297</v>
      </c>
      <c r="AZ2140">
        <v>26.2180850667546</v>
      </c>
      <c r="BA2140">
        <v>11.467477502566799</v>
      </c>
      <c r="BB2140">
        <v>20.511550418481601</v>
      </c>
      <c r="BC2140">
        <v>33.788274948759103</v>
      </c>
      <c r="BD2140">
        <v>24.637766733281399</v>
      </c>
      <c r="BE2140">
        <v>16.1035101539062</v>
      </c>
      <c r="BF2140">
        <v>24.469296510722</v>
      </c>
      <c r="BG2140">
        <v>32.340642412031002</v>
      </c>
      <c r="BH2140">
        <v>24.925615336395701</v>
      </c>
      <c r="BI2140">
        <v>15.442477552893401</v>
      </c>
      <c r="BJ2140">
        <v>23.320709162587601</v>
      </c>
      <c r="BK2140">
        <v>35.093603620735102</v>
      </c>
      <c r="BL2140">
        <v>25.9593593594489</v>
      </c>
    </row>
    <row r="2141" spans="1:64" x14ac:dyDescent="0.25">
      <c r="A2141" s="15" t="str">
        <f t="shared" si="66"/>
        <v>Net Loan Growth (last 4 qtrs)--41820</v>
      </c>
      <c r="B2141" s="15" t="str">
        <f t="shared" si="67"/>
        <v>Net Loan Growth (last 4 qtrs)</v>
      </c>
      <c r="C2141">
        <v>21</v>
      </c>
      <c r="D2141" s="22">
        <v>41820</v>
      </c>
      <c r="E2141">
        <v>-1.05</v>
      </c>
      <c r="F2141">
        <v>5.14</v>
      </c>
      <c r="G2141">
        <v>9.3450000000000006</v>
      </c>
      <c r="H2141">
        <v>5.2836507936507902</v>
      </c>
      <c r="I2141">
        <v>0.92249999999999999</v>
      </c>
      <c r="J2141">
        <v>5.9450000000000003</v>
      </c>
      <c r="K2141">
        <v>12.3225</v>
      </c>
      <c r="L2141">
        <v>6.9954111842105302</v>
      </c>
      <c r="M2141">
        <v>0.12</v>
      </c>
      <c r="N2141">
        <v>5.68</v>
      </c>
      <c r="O2141">
        <v>12.19</v>
      </c>
      <c r="P2141">
        <v>7.1330758276966897</v>
      </c>
      <c r="Q2141">
        <v>-2.2000000000000002</v>
      </c>
      <c r="R2141">
        <v>1.01</v>
      </c>
      <c r="S2141">
        <v>6.39</v>
      </c>
      <c r="T2141">
        <v>2.31</v>
      </c>
      <c r="U2141">
        <v>0.38</v>
      </c>
      <c r="V2141">
        <v>4.97</v>
      </c>
      <c r="W2141">
        <v>11.05</v>
      </c>
      <c r="X2141">
        <v>5.9906116207951099</v>
      </c>
      <c r="Y2141">
        <v>-2.1074999999999999</v>
      </c>
      <c r="Z2141">
        <v>6.71</v>
      </c>
      <c r="AA2141">
        <v>10.4175</v>
      </c>
      <c r="AB2141">
        <v>4.944</v>
      </c>
      <c r="AC2141">
        <v>5.3650000000000002</v>
      </c>
      <c r="AD2141">
        <v>10.72</v>
      </c>
      <c r="AE2141">
        <v>15.154999999999999</v>
      </c>
      <c r="AF2141">
        <v>11.4859523809524</v>
      </c>
      <c r="AG2141">
        <v>3.87</v>
      </c>
      <c r="AH2141">
        <v>9.91</v>
      </c>
      <c r="AI2141">
        <v>16.577500000000001</v>
      </c>
      <c r="AJ2141">
        <v>12.224852941176501</v>
      </c>
      <c r="AK2141">
        <v>-0.23</v>
      </c>
      <c r="AL2141">
        <v>3.06</v>
      </c>
      <c r="AM2141">
        <v>8.75</v>
      </c>
      <c r="AN2141">
        <v>6.3030188679245303</v>
      </c>
      <c r="AO2141">
        <v>2.65</v>
      </c>
      <c r="AP2141">
        <v>7.28</v>
      </c>
      <c r="AQ2141">
        <v>14.12</v>
      </c>
      <c r="AR2141">
        <v>9.2225605536332207</v>
      </c>
      <c r="AS2141">
        <v>3.3925000000000001</v>
      </c>
      <c r="AT2141">
        <v>8.73</v>
      </c>
      <c r="AU2141">
        <v>13.852499999999999</v>
      </c>
      <c r="AV2141">
        <v>11.048404255319101</v>
      </c>
      <c r="AW2141">
        <v>-0.86499999999999999</v>
      </c>
      <c r="AX2141">
        <v>3.05</v>
      </c>
      <c r="AY2141">
        <v>8.6475000000000009</v>
      </c>
      <c r="AZ2141">
        <v>4.16345679012346</v>
      </c>
      <c r="BA2141">
        <v>1.5725</v>
      </c>
      <c r="BB2141">
        <v>5.8449999999999998</v>
      </c>
      <c r="BC2141">
        <v>11.57</v>
      </c>
      <c r="BD2141">
        <v>6.7129166666666702</v>
      </c>
      <c r="BE2141">
        <v>-1.375</v>
      </c>
      <c r="BF2141">
        <v>4.5999999999999996</v>
      </c>
      <c r="BG2141">
        <v>11.14</v>
      </c>
      <c r="BH2141">
        <v>6.3747142857142904</v>
      </c>
      <c r="BI2141">
        <v>-1.1599999999999999</v>
      </c>
      <c r="BJ2141">
        <v>3.8</v>
      </c>
      <c r="BK2141">
        <v>10.145</v>
      </c>
      <c r="BL2141">
        <v>5.4404210526315797</v>
      </c>
    </row>
    <row r="2142" spans="1:64" x14ac:dyDescent="0.25">
      <c r="A2142" s="15" t="str">
        <f t="shared" si="66"/>
        <v>Banks w/ Loan Growth (last 4 qtrs)--41820</v>
      </c>
      <c r="B2142" s="15" t="str">
        <f t="shared" si="67"/>
        <v>Banks w/ Loan Growth (last 4 qtrs)</v>
      </c>
      <c r="C2142">
        <v>22</v>
      </c>
      <c r="D2142" s="22">
        <v>41820</v>
      </c>
      <c r="F2142">
        <v>66.6666666666667</v>
      </c>
      <c r="J2142">
        <v>78.099838969404203</v>
      </c>
      <c r="N2142">
        <v>75.034746351633103</v>
      </c>
      <c r="R2142">
        <v>61.904761904761898</v>
      </c>
      <c r="V2142">
        <v>77.245508982035901</v>
      </c>
      <c r="Z2142">
        <v>70</v>
      </c>
      <c r="AD2142">
        <v>90.476190476190496</v>
      </c>
      <c r="AH2142">
        <v>83.823529411764696</v>
      </c>
      <c r="AI2142"/>
      <c r="AK2142"/>
      <c r="AL2142">
        <v>73.584905660377402</v>
      </c>
      <c r="AP2142">
        <v>84.641638225256003</v>
      </c>
      <c r="AT2142">
        <v>85.789473684210506</v>
      </c>
      <c r="AX2142">
        <v>72.560975609756099</v>
      </c>
      <c r="BB2142">
        <v>77.7777777777778</v>
      </c>
      <c r="BF2142">
        <v>67.605633802816897</v>
      </c>
      <c r="BJ2142">
        <v>68.75</v>
      </c>
    </row>
    <row r="2143" spans="1:64" x14ac:dyDescent="0.25">
      <c r="A2143" s="15" t="str">
        <f t="shared" si="66"/>
        <v>Equity / Assets--41912</v>
      </c>
      <c r="B2143" s="15" t="str">
        <f t="shared" si="67"/>
        <v>Equity / Assets</v>
      </c>
      <c r="C2143">
        <v>1</v>
      </c>
      <c r="D2143" s="22">
        <v>41912</v>
      </c>
      <c r="E2143">
        <v>10.0576084910586</v>
      </c>
      <c r="F2143">
        <v>10.6561207378119</v>
      </c>
      <c r="G2143">
        <v>12.114384832795199</v>
      </c>
      <c r="H2143">
        <v>11.4355022640472</v>
      </c>
      <c r="I2143">
        <v>9.1574878376677304</v>
      </c>
      <c r="J2143">
        <v>10.4667254487756</v>
      </c>
      <c r="K2143">
        <v>12.1114571200405</v>
      </c>
      <c r="L2143">
        <v>10.8482790451939</v>
      </c>
      <c r="M2143">
        <v>9.3259033041713693</v>
      </c>
      <c r="N2143">
        <v>10.5902162962829</v>
      </c>
      <c r="O2143">
        <v>12.3034773058192</v>
      </c>
      <c r="P2143">
        <v>11.101962506775701</v>
      </c>
      <c r="Q2143">
        <v>9.5771682268160703</v>
      </c>
      <c r="R2143">
        <v>11.6988462318423</v>
      </c>
      <c r="S2143">
        <v>13.1272741812947</v>
      </c>
      <c r="T2143">
        <v>12.030659102698801</v>
      </c>
      <c r="U2143">
        <v>8.9565720972217804</v>
      </c>
      <c r="V2143">
        <v>10.2704647613949</v>
      </c>
      <c r="W2143">
        <v>12.1114571200405</v>
      </c>
      <c r="X2143">
        <v>10.6374989279571</v>
      </c>
      <c r="Y2143">
        <v>9.8809566679262009</v>
      </c>
      <c r="Z2143">
        <v>10.596829806009801</v>
      </c>
      <c r="AA2143">
        <v>12.4003255513501</v>
      </c>
      <c r="AB2143">
        <v>11.6969459190964</v>
      </c>
      <c r="AC2143">
        <v>8.6502183242156008</v>
      </c>
      <c r="AD2143">
        <v>9.6580332753402196</v>
      </c>
      <c r="AE2143">
        <v>10.6655123514176</v>
      </c>
      <c r="AF2143">
        <v>9.8501322421797397</v>
      </c>
      <c r="AG2143">
        <v>10.031668607643001</v>
      </c>
      <c r="AH2143">
        <v>10.9037663629331</v>
      </c>
      <c r="AI2143">
        <v>12.4828500945864</v>
      </c>
      <c r="AJ2143">
        <v>11.759651582039901</v>
      </c>
      <c r="AK2143">
        <v>9.3440561429398006</v>
      </c>
      <c r="AL2143">
        <v>10.902702879144501</v>
      </c>
      <c r="AM2143">
        <v>13.1328877544136</v>
      </c>
      <c r="AN2143">
        <v>12.109953561242</v>
      </c>
      <c r="AO2143">
        <v>9.1470591712749094</v>
      </c>
      <c r="AP2143">
        <v>10.4356509704074</v>
      </c>
      <c r="AQ2143">
        <v>11.8598038602317</v>
      </c>
      <c r="AR2143">
        <v>10.788373447489001</v>
      </c>
      <c r="AS2143">
        <v>8.6848974670012993</v>
      </c>
      <c r="AT2143">
        <v>9.7790070495417005</v>
      </c>
      <c r="AU2143">
        <v>11.252007091417401</v>
      </c>
      <c r="AV2143">
        <v>10.0880021816732</v>
      </c>
      <c r="AW2143">
        <v>9.0608298773390601</v>
      </c>
      <c r="AX2143">
        <v>10.6005190916304</v>
      </c>
      <c r="AY2143">
        <v>12.5521557079704</v>
      </c>
      <c r="AZ2143">
        <v>11.033223347389301</v>
      </c>
      <c r="BA2143">
        <v>9.4273660465035096</v>
      </c>
      <c r="BB2143">
        <v>10.5427508118368</v>
      </c>
      <c r="BC2143">
        <v>11.919533089141201</v>
      </c>
      <c r="BD2143">
        <v>10.865777848332799</v>
      </c>
      <c r="BE2143">
        <v>10.010060434987199</v>
      </c>
      <c r="BF2143">
        <v>11.098127116021301</v>
      </c>
      <c r="BG2143">
        <v>12.7182603445422</v>
      </c>
      <c r="BH2143">
        <v>13.3266497600025</v>
      </c>
      <c r="BI2143">
        <v>8.7521900778963104</v>
      </c>
      <c r="BJ2143">
        <v>10.1535850103641</v>
      </c>
      <c r="BK2143">
        <v>12.148767290613099</v>
      </c>
      <c r="BL2143">
        <v>11.479014402715899</v>
      </c>
    </row>
    <row r="2144" spans="1:64" x14ac:dyDescent="0.25">
      <c r="A2144" s="15" t="str">
        <f t="shared" si="66"/>
        <v>Total Risk Based Capital Ratio--41912</v>
      </c>
      <c r="B2144" s="15" t="str">
        <f t="shared" si="67"/>
        <v>Total Risk Based Capital Ratio</v>
      </c>
      <c r="C2144">
        <v>2</v>
      </c>
      <c r="D2144" s="22">
        <v>41912</v>
      </c>
      <c r="E2144">
        <v>15.175000000000001</v>
      </c>
      <c r="F2144">
        <v>17.54</v>
      </c>
      <c r="G2144">
        <v>19.5975</v>
      </c>
      <c r="H2144">
        <v>18.690000000000001</v>
      </c>
      <c r="I2144">
        <v>13.217499999999999</v>
      </c>
      <c r="J2144">
        <v>15.705</v>
      </c>
      <c r="K2144">
        <v>19.145</v>
      </c>
      <c r="L2144">
        <v>17.182724252491699</v>
      </c>
      <c r="M2144">
        <v>13.81</v>
      </c>
      <c r="N2144">
        <v>16.29</v>
      </c>
      <c r="O2144">
        <v>20.23</v>
      </c>
      <c r="P2144">
        <v>18.012876663070799</v>
      </c>
      <c r="Q2144">
        <v>14.63</v>
      </c>
      <c r="R2144">
        <v>19.059999999999999</v>
      </c>
      <c r="S2144">
        <v>23.54</v>
      </c>
      <c r="T2144">
        <v>20.714285714285701</v>
      </c>
      <c r="U2144">
        <v>13.1875</v>
      </c>
      <c r="V2144">
        <v>15.645</v>
      </c>
      <c r="W2144">
        <v>18.9375</v>
      </c>
      <c r="X2144">
        <v>17.1016975308642</v>
      </c>
      <c r="Y2144">
        <v>15.35</v>
      </c>
      <c r="Z2144">
        <v>17.27</v>
      </c>
      <c r="AA2144">
        <v>19.78</v>
      </c>
      <c r="AB2144">
        <v>18.751016949152501</v>
      </c>
      <c r="AC2144">
        <v>12.3475</v>
      </c>
      <c r="AD2144">
        <v>13.38</v>
      </c>
      <c r="AE2144">
        <v>15.3575</v>
      </c>
      <c r="AF2144">
        <v>14.83</v>
      </c>
      <c r="AG2144">
        <v>13.164999999999999</v>
      </c>
      <c r="AH2144">
        <v>16.079999999999998</v>
      </c>
      <c r="AI2144">
        <v>19.55</v>
      </c>
      <c r="AJ2144">
        <v>18.224626865671599</v>
      </c>
      <c r="AK2144">
        <v>14.387499999999999</v>
      </c>
      <c r="AL2144">
        <v>17.100000000000001</v>
      </c>
      <c r="AM2144">
        <v>20.522500000000001</v>
      </c>
      <c r="AN2144">
        <v>19.4463461538462</v>
      </c>
      <c r="AO2144">
        <v>13.067500000000001</v>
      </c>
      <c r="AP2144">
        <v>15.26</v>
      </c>
      <c r="AQ2144">
        <v>18.7575</v>
      </c>
      <c r="AR2144">
        <v>17.207951388888901</v>
      </c>
      <c r="AS2144">
        <v>12.255000000000001</v>
      </c>
      <c r="AT2144">
        <v>13.71</v>
      </c>
      <c r="AU2144">
        <v>16.07</v>
      </c>
      <c r="AV2144">
        <v>14.9310891089109</v>
      </c>
      <c r="AW2144">
        <v>14.7225</v>
      </c>
      <c r="AX2144">
        <v>17.465</v>
      </c>
      <c r="AY2144">
        <v>21.79</v>
      </c>
      <c r="AZ2144">
        <v>18.950123456790099</v>
      </c>
      <c r="BA2144">
        <v>13.55</v>
      </c>
      <c r="BB2144">
        <v>16.655000000000001</v>
      </c>
      <c r="BC2144">
        <v>19.412500000000001</v>
      </c>
      <c r="BD2144">
        <v>17.774852941176501</v>
      </c>
      <c r="BE2144">
        <v>14.48</v>
      </c>
      <c r="BF2144">
        <v>16.63</v>
      </c>
      <c r="BG2144">
        <v>19.350000000000001</v>
      </c>
      <c r="BH2144">
        <v>23.504202898550702</v>
      </c>
      <c r="BI2144">
        <v>13.425000000000001</v>
      </c>
      <c r="BJ2144">
        <v>16.04</v>
      </c>
      <c r="BK2144">
        <v>18.725000000000001</v>
      </c>
      <c r="BL2144">
        <v>21.2234736842105</v>
      </c>
    </row>
    <row r="2145" spans="1:64" x14ac:dyDescent="0.25">
      <c r="A2145" s="15" t="str">
        <f t="shared" si="66"/>
        <v>Tier 1 Leverage Ratio--41912</v>
      </c>
      <c r="B2145" s="15" t="str">
        <f t="shared" si="67"/>
        <v>Tier 1 Leverage Ratio</v>
      </c>
      <c r="C2145">
        <v>3</v>
      </c>
      <c r="D2145" s="22">
        <v>41912</v>
      </c>
      <c r="E2145">
        <v>9.3574999999999999</v>
      </c>
      <c r="F2145">
        <v>10.225</v>
      </c>
      <c r="G2145">
        <v>11.8825</v>
      </c>
      <c r="H2145">
        <v>10.814032258064501</v>
      </c>
      <c r="I2145">
        <v>8.9049999999999994</v>
      </c>
      <c r="J2145">
        <v>10.039999999999999</v>
      </c>
      <c r="K2145">
        <v>11.58</v>
      </c>
      <c r="L2145">
        <v>10.4780564784053</v>
      </c>
      <c r="M2145">
        <v>9.0500000000000007</v>
      </c>
      <c r="N2145">
        <v>10.17</v>
      </c>
      <c r="O2145">
        <v>11.79</v>
      </c>
      <c r="P2145">
        <v>10.7007820927724</v>
      </c>
      <c r="Q2145">
        <v>9.7799999999999994</v>
      </c>
      <c r="R2145">
        <v>11.44</v>
      </c>
      <c r="S2145">
        <v>12.8</v>
      </c>
      <c r="T2145">
        <v>11.814285714285701</v>
      </c>
      <c r="U2145">
        <v>8.7025000000000006</v>
      </c>
      <c r="V2145">
        <v>9.91</v>
      </c>
      <c r="W2145">
        <v>11.58</v>
      </c>
      <c r="X2145">
        <v>10.3040740740741</v>
      </c>
      <c r="Y2145">
        <v>9.69</v>
      </c>
      <c r="Z2145">
        <v>10.47</v>
      </c>
      <c r="AA2145">
        <v>11.81</v>
      </c>
      <c r="AB2145">
        <v>11.041694915254199</v>
      </c>
      <c r="AC2145">
        <v>8.4975000000000005</v>
      </c>
      <c r="AD2145">
        <v>9.18</v>
      </c>
      <c r="AE2145">
        <v>10.050000000000001</v>
      </c>
      <c r="AF2145">
        <v>9.4224999999999994</v>
      </c>
      <c r="AG2145">
        <v>9.6750000000000007</v>
      </c>
      <c r="AH2145">
        <v>10.72</v>
      </c>
      <c r="AI2145">
        <v>12.15</v>
      </c>
      <c r="AJ2145">
        <v>11.378955223880601</v>
      </c>
      <c r="AK2145">
        <v>9.1775000000000002</v>
      </c>
      <c r="AL2145">
        <v>10.115</v>
      </c>
      <c r="AM2145">
        <v>12.615</v>
      </c>
      <c r="AN2145">
        <v>11.6905769230769</v>
      </c>
      <c r="AO2145">
        <v>8.8650000000000002</v>
      </c>
      <c r="AP2145">
        <v>10.045</v>
      </c>
      <c r="AQ2145">
        <v>11.365</v>
      </c>
      <c r="AR2145">
        <v>10.4340277777778</v>
      </c>
      <c r="AS2145">
        <v>8.5299999999999994</v>
      </c>
      <c r="AT2145">
        <v>9.3949999999999996</v>
      </c>
      <c r="AU2145">
        <v>10.72</v>
      </c>
      <c r="AV2145">
        <v>9.7115346534653497</v>
      </c>
      <c r="AW2145">
        <v>8.8725000000000005</v>
      </c>
      <c r="AX2145">
        <v>10.11</v>
      </c>
      <c r="AY2145">
        <v>12.432499999999999</v>
      </c>
      <c r="AZ2145">
        <v>10.646913580246901</v>
      </c>
      <c r="BA2145">
        <v>9.2675000000000001</v>
      </c>
      <c r="BB2145">
        <v>10.31</v>
      </c>
      <c r="BC2145">
        <v>11.6175</v>
      </c>
      <c r="BD2145">
        <v>10.5661764705882</v>
      </c>
      <c r="BE2145">
        <v>9.41</v>
      </c>
      <c r="BF2145">
        <v>10.33</v>
      </c>
      <c r="BG2145">
        <v>12.17</v>
      </c>
      <c r="BH2145">
        <v>12.7023188405797</v>
      </c>
      <c r="BI2145">
        <v>8.6449999999999996</v>
      </c>
      <c r="BJ2145">
        <v>9.7200000000000006</v>
      </c>
      <c r="BK2145">
        <v>11.05</v>
      </c>
      <c r="BL2145">
        <v>11.0522105263158</v>
      </c>
    </row>
    <row r="2146" spans="1:64" x14ac:dyDescent="0.25">
      <c r="A2146" s="15" t="str">
        <f t="shared" si="66"/>
        <v>ALLL / Nonaccrual Loans--41912</v>
      </c>
      <c r="B2146" s="15" t="str">
        <f t="shared" si="67"/>
        <v>ALLL / Nonaccrual Loans</v>
      </c>
      <c r="C2146">
        <v>4</v>
      </c>
      <c r="D2146" s="22">
        <v>41912</v>
      </c>
      <c r="E2146">
        <v>91.624097333308598</v>
      </c>
      <c r="F2146">
        <v>186.02519371063499</v>
      </c>
      <c r="G2146">
        <v>592.43613138686101</v>
      </c>
      <c r="H2146">
        <v>995.63230111630605</v>
      </c>
      <c r="I2146">
        <v>90.350546551074203</v>
      </c>
      <c r="J2146">
        <v>181.90476190476201</v>
      </c>
      <c r="K2146">
        <v>551.063829787234</v>
      </c>
      <c r="L2146">
        <v>860.75034536326802</v>
      </c>
      <c r="M2146">
        <v>82.863388446811697</v>
      </c>
      <c r="N2146">
        <v>160.79330496775</v>
      </c>
      <c r="O2146">
        <v>385.87758327966702</v>
      </c>
      <c r="P2146">
        <v>524.42441666893399</v>
      </c>
      <c r="Q2146">
        <v>53.219636040408197</v>
      </c>
      <c r="R2146">
        <v>94.8688695010038</v>
      </c>
      <c r="S2146">
        <v>164.10881479789899</v>
      </c>
      <c r="T2146">
        <v>167.137109936559</v>
      </c>
      <c r="U2146">
        <v>94.0042826552463</v>
      </c>
      <c r="V2146">
        <v>187.58314855875801</v>
      </c>
      <c r="W2146">
        <v>538.09523809523796</v>
      </c>
      <c r="X2146">
        <v>709.92484480942699</v>
      </c>
      <c r="Y2146">
        <v>79.2008823757063</v>
      </c>
      <c r="Z2146">
        <v>145.542760070784</v>
      </c>
      <c r="AA2146">
        <v>292.26726726726702</v>
      </c>
      <c r="AB2146">
        <v>302.70971745366302</v>
      </c>
      <c r="AC2146">
        <v>146.76951476793201</v>
      </c>
      <c r="AD2146">
        <v>334.99898435913099</v>
      </c>
      <c r="AE2146">
        <v>890.86334390383399</v>
      </c>
      <c r="AF2146">
        <v>3004.9885180789202</v>
      </c>
      <c r="AG2146">
        <v>127.894333637976</v>
      </c>
      <c r="AH2146">
        <v>437.78901085400298</v>
      </c>
      <c r="AI2146">
        <v>2380.1889814221599</v>
      </c>
      <c r="AJ2146">
        <v>6129.6885939551303</v>
      </c>
      <c r="AK2146">
        <v>56.0518529432847</v>
      </c>
      <c r="AL2146">
        <v>107.715621947268</v>
      </c>
      <c r="AM2146">
        <v>201.685266431153</v>
      </c>
      <c r="AN2146">
        <v>192.779198275558</v>
      </c>
      <c r="AO2146">
        <v>116.00998534913199</v>
      </c>
      <c r="AP2146">
        <v>231.10631487050199</v>
      </c>
      <c r="AQ2146">
        <v>729.01003504300695</v>
      </c>
      <c r="AR2146">
        <v>1755.17986977946</v>
      </c>
      <c r="AS2146">
        <v>92.7486052998605</v>
      </c>
      <c r="AT2146">
        <v>229.35702224789799</v>
      </c>
      <c r="AU2146">
        <v>593.89358158945402</v>
      </c>
      <c r="AV2146">
        <v>1199.2062602702199</v>
      </c>
      <c r="AW2146">
        <v>71.523763936975001</v>
      </c>
      <c r="AX2146">
        <v>126.01626016260199</v>
      </c>
      <c r="AY2146">
        <v>330.98713692884098</v>
      </c>
      <c r="AZ2146">
        <v>505.13036956132697</v>
      </c>
      <c r="BA2146">
        <v>91.559518287475598</v>
      </c>
      <c r="BB2146">
        <v>253.41241360978199</v>
      </c>
      <c r="BC2146">
        <v>846.67168674698803</v>
      </c>
      <c r="BD2146">
        <v>810.79267134181703</v>
      </c>
      <c r="BE2146">
        <v>75.529542837637095</v>
      </c>
      <c r="BF2146">
        <v>163.91002315580599</v>
      </c>
      <c r="BG2146">
        <v>354.06926406926402</v>
      </c>
      <c r="BH2146">
        <v>559.46104103568803</v>
      </c>
      <c r="BI2146">
        <v>92.805208850308404</v>
      </c>
      <c r="BJ2146">
        <v>182.629082689406</v>
      </c>
      <c r="BK2146">
        <v>356.3501503965</v>
      </c>
      <c r="BL2146">
        <v>528.05396383812399</v>
      </c>
    </row>
    <row r="2147" spans="1:64" x14ac:dyDescent="0.25">
      <c r="A2147" s="15" t="str">
        <f t="shared" si="66"/>
        <v>[NCL + OREO] / [Total Loans + OREO]--41912</v>
      </c>
      <c r="B2147" s="15" t="str">
        <f t="shared" si="67"/>
        <v>[NCL + OREO] / [Total Loans + OREO]</v>
      </c>
      <c r="C2147">
        <v>5</v>
      </c>
      <c r="D2147" s="22">
        <v>41912</v>
      </c>
      <c r="E2147">
        <v>0.70358084224586004</v>
      </c>
      <c r="F2147">
        <v>1.3680230561826301</v>
      </c>
      <c r="G2147">
        <v>2.6985245943203502</v>
      </c>
      <c r="H2147">
        <v>2.1338218231421502</v>
      </c>
      <c r="I2147">
        <v>0.44452323733732602</v>
      </c>
      <c r="J2147">
        <v>1.22305863108311</v>
      </c>
      <c r="K2147">
        <v>2.6635614831861001</v>
      </c>
      <c r="L2147">
        <v>1.96131819235667</v>
      </c>
      <c r="M2147">
        <v>0.54511578356481805</v>
      </c>
      <c r="N2147">
        <v>1.3570752288092001</v>
      </c>
      <c r="O2147">
        <v>2.8921338944386301</v>
      </c>
      <c r="P2147">
        <v>2.18934106241506</v>
      </c>
      <c r="Q2147">
        <v>2.5038453609882199</v>
      </c>
      <c r="R2147">
        <v>3.5086495535714302</v>
      </c>
      <c r="S2147">
        <v>5.1725736180205804</v>
      </c>
      <c r="T2147">
        <v>4.0559800767233298</v>
      </c>
      <c r="U2147">
        <v>0.66739096694086597</v>
      </c>
      <c r="V2147">
        <v>1.4472990981498099</v>
      </c>
      <c r="W2147">
        <v>2.9021048347542999</v>
      </c>
      <c r="X2147">
        <v>2.1537448410715401</v>
      </c>
      <c r="Y2147">
        <v>1.00093087753847</v>
      </c>
      <c r="Z2147">
        <v>1.9128236134777099</v>
      </c>
      <c r="AA2147">
        <v>3.3854944878453699</v>
      </c>
      <c r="AB2147">
        <v>3.0923628344416398</v>
      </c>
      <c r="AC2147">
        <v>7.4058799364437294E-2</v>
      </c>
      <c r="AD2147">
        <v>0.37935724362657502</v>
      </c>
      <c r="AE2147">
        <v>0.97678481339585299</v>
      </c>
      <c r="AF2147">
        <v>0.78139521575006299</v>
      </c>
      <c r="AG2147">
        <v>7.5460346287682306E-2</v>
      </c>
      <c r="AH2147">
        <v>0.407929414460869</v>
      </c>
      <c r="AI2147">
        <v>0.87521482984837795</v>
      </c>
      <c r="AJ2147">
        <v>0.72473264582360197</v>
      </c>
      <c r="AK2147">
        <v>1.1444487715121501</v>
      </c>
      <c r="AL2147">
        <v>1.95286947930785</v>
      </c>
      <c r="AM2147">
        <v>3.91360925256767</v>
      </c>
      <c r="AN2147">
        <v>2.7516360952120502</v>
      </c>
      <c r="AO2147">
        <v>0.15743312198916901</v>
      </c>
      <c r="AP2147">
        <v>0.71105773649462201</v>
      </c>
      <c r="AQ2147">
        <v>1.57622281072228</v>
      </c>
      <c r="AR2147">
        <v>1.1168142467862601</v>
      </c>
      <c r="AS2147">
        <v>0.30670714368218299</v>
      </c>
      <c r="AT2147">
        <v>0.98647473434849597</v>
      </c>
      <c r="AU2147">
        <v>2.5167682947058601</v>
      </c>
      <c r="AV2147">
        <v>1.8705946471207999</v>
      </c>
      <c r="AW2147">
        <v>1.0089817035776201</v>
      </c>
      <c r="AX2147">
        <v>1.88826169313921</v>
      </c>
      <c r="AY2147">
        <v>3.9256978750211999</v>
      </c>
      <c r="AZ2147">
        <v>2.6661017800773799</v>
      </c>
      <c r="BA2147">
        <v>0.442675159555529</v>
      </c>
      <c r="BB2147">
        <v>1.46061907342694</v>
      </c>
      <c r="BC2147">
        <v>3.4214319767862298</v>
      </c>
      <c r="BD2147">
        <v>2.38113901655636</v>
      </c>
      <c r="BE2147">
        <v>1.04018985398124</v>
      </c>
      <c r="BF2147">
        <v>1.8461810272103101</v>
      </c>
      <c r="BG2147">
        <v>3.3064161461121202</v>
      </c>
      <c r="BH2147">
        <v>2.5464379027525301</v>
      </c>
      <c r="BI2147">
        <v>1.08016898402044</v>
      </c>
      <c r="BJ2147">
        <v>2.3255492264333202</v>
      </c>
      <c r="BK2147">
        <v>4.51632224415075</v>
      </c>
      <c r="BL2147">
        <v>3.0437226888553699</v>
      </c>
    </row>
    <row r="2148" spans="1:64" x14ac:dyDescent="0.25">
      <c r="A2148" s="15" t="str">
        <f t="shared" si="66"/>
        <v>[Noncurrent + Delinquent Loans] / [Capital + ALLL]--41912</v>
      </c>
      <c r="B2148" s="15" t="str">
        <f t="shared" si="67"/>
        <v>[Noncurrent + Delinquent Loans] / [Capital + ALLL]</v>
      </c>
      <c r="C2148">
        <v>6</v>
      </c>
      <c r="D2148" s="22">
        <v>41912</v>
      </c>
      <c r="E2148">
        <v>3.28783521379142</v>
      </c>
      <c r="F2148">
        <v>6.7906860336427002</v>
      </c>
      <c r="G2148">
        <v>14.627968760498399</v>
      </c>
      <c r="H2148">
        <v>9.8349827857077194</v>
      </c>
      <c r="I2148">
        <v>3.1400145675556801</v>
      </c>
      <c r="J2148">
        <v>7.41098878244284</v>
      </c>
      <c r="K2148">
        <v>14.185331575396299</v>
      </c>
      <c r="L2148">
        <v>10.0746521828809</v>
      </c>
      <c r="M2148">
        <v>3.6527037523774699</v>
      </c>
      <c r="N2148">
        <v>8.3727165634410099</v>
      </c>
      <c r="O2148">
        <v>15.3088363859792</v>
      </c>
      <c r="P2148">
        <v>11.550589509622901</v>
      </c>
      <c r="Q2148">
        <v>11.1875242154204</v>
      </c>
      <c r="R2148">
        <v>14.9367792135612</v>
      </c>
      <c r="S2148">
        <v>22.345377964974499</v>
      </c>
      <c r="T2148">
        <v>18.756279447610002</v>
      </c>
      <c r="U2148">
        <v>3.6381224086862298</v>
      </c>
      <c r="V2148">
        <v>8.0459505731041592</v>
      </c>
      <c r="W2148">
        <v>14.730295780096499</v>
      </c>
      <c r="X2148">
        <v>10.737854212770699</v>
      </c>
      <c r="Y2148">
        <v>3.9591916738759498</v>
      </c>
      <c r="Z2148">
        <v>9.4395866454689994</v>
      </c>
      <c r="AA2148">
        <v>16.0533107844388</v>
      </c>
      <c r="AB2148">
        <v>13.130123284929899</v>
      </c>
      <c r="AC2148">
        <v>1.4789692462253401</v>
      </c>
      <c r="AD2148">
        <v>4.1123188470955396</v>
      </c>
      <c r="AE2148">
        <v>10.4154902342875</v>
      </c>
      <c r="AF2148">
        <v>6.7887075734109699</v>
      </c>
      <c r="AG2148">
        <v>0.79275549617038699</v>
      </c>
      <c r="AH2148">
        <v>2.9437154696132599</v>
      </c>
      <c r="AI2148">
        <v>6.6067097576495497</v>
      </c>
      <c r="AJ2148">
        <v>4.8967136593090999</v>
      </c>
      <c r="AK2148">
        <v>6.0675032108353602</v>
      </c>
      <c r="AL2148">
        <v>11.242522668779401</v>
      </c>
      <c r="AM2148">
        <v>18.767647792431301</v>
      </c>
      <c r="AN2148">
        <v>13.802504302794</v>
      </c>
      <c r="AO2148">
        <v>1.9821452163626301</v>
      </c>
      <c r="AP2148">
        <v>6.4051976142164904</v>
      </c>
      <c r="AQ2148">
        <v>11.927609073995001</v>
      </c>
      <c r="AR2148">
        <v>8.30887579628582</v>
      </c>
      <c r="AS2148">
        <v>2.5408222039804498</v>
      </c>
      <c r="AT2148">
        <v>6.9425689698804796</v>
      </c>
      <c r="AU2148">
        <v>14.194971008625799</v>
      </c>
      <c r="AV2148">
        <v>10.2339113911571</v>
      </c>
      <c r="AW2148">
        <v>5.3429376672727997</v>
      </c>
      <c r="AX2148">
        <v>10.500935633066399</v>
      </c>
      <c r="AY2148">
        <v>19.114400194369001</v>
      </c>
      <c r="AZ2148">
        <v>13.845800062384001</v>
      </c>
      <c r="BA2148">
        <v>2.7799788890360499</v>
      </c>
      <c r="BB2148">
        <v>8.0691911848812108</v>
      </c>
      <c r="BC2148">
        <v>13.3698447404168</v>
      </c>
      <c r="BD2148">
        <v>10.994680499093</v>
      </c>
      <c r="BE2148">
        <v>3.8660356752821299</v>
      </c>
      <c r="BF2148">
        <v>8.7044085584420401</v>
      </c>
      <c r="BG2148">
        <v>13.5448542438396</v>
      </c>
      <c r="BH2148">
        <v>9.7745047374640102</v>
      </c>
      <c r="BI2148">
        <v>2.4541152304781502</v>
      </c>
      <c r="BJ2148">
        <v>7.0738496806942903</v>
      </c>
      <c r="BK2148">
        <v>12.575701257424701</v>
      </c>
      <c r="BL2148">
        <v>10.018773030361899</v>
      </c>
    </row>
    <row r="2149" spans="1:64" x14ac:dyDescent="0.25">
      <c r="A2149" s="15" t="str">
        <f t="shared" si="66"/>
        <v xml:space="preserve">  Ag [NCL+DQ] / [Capital + ALLL]--41912</v>
      </c>
      <c r="B2149" s="15" t="str">
        <f t="shared" si="67"/>
        <v xml:space="preserve">  Ag [NCL+DQ] / [Capital + ALLL]</v>
      </c>
      <c r="C2149">
        <v>7</v>
      </c>
      <c r="D2149" s="22">
        <v>41912</v>
      </c>
      <c r="E2149">
        <v>0</v>
      </c>
      <c r="F2149">
        <v>0</v>
      </c>
      <c r="G2149">
        <v>1.46800917227488</v>
      </c>
      <c r="H2149">
        <v>1.11590662490229</v>
      </c>
      <c r="I2149">
        <v>0</v>
      </c>
      <c r="J2149">
        <v>0</v>
      </c>
      <c r="K2149">
        <v>0.89636884505358405</v>
      </c>
      <c r="L2149">
        <v>0.94192602158273098</v>
      </c>
      <c r="M2149">
        <v>0</v>
      </c>
      <c r="N2149">
        <v>0</v>
      </c>
      <c r="O2149">
        <v>0.346501899534779</v>
      </c>
      <c r="P2149">
        <v>0.604223804405572</v>
      </c>
      <c r="Q2149">
        <v>0</v>
      </c>
      <c r="R2149">
        <v>0</v>
      </c>
      <c r="S2149">
        <v>0</v>
      </c>
      <c r="T2149">
        <v>4.9010820649265799E-3</v>
      </c>
      <c r="U2149">
        <v>0</v>
      </c>
      <c r="V2149">
        <v>0</v>
      </c>
      <c r="W2149">
        <v>0.39126896185167798</v>
      </c>
      <c r="X2149">
        <v>0.87930745840912905</v>
      </c>
      <c r="Y2149">
        <v>0</v>
      </c>
      <c r="Z2149">
        <v>0</v>
      </c>
      <c r="AA2149">
        <v>1.78646908983907</v>
      </c>
      <c r="AB2149">
        <v>2.2406086408413901</v>
      </c>
      <c r="AC2149">
        <v>0</v>
      </c>
      <c r="AD2149">
        <v>6.7981021234142696E-3</v>
      </c>
      <c r="AE2149">
        <v>1.7418490520263099</v>
      </c>
      <c r="AF2149">
        <v>1.3823567065958999</v>
      </c>
      <c r="AG2149">
        <v>0</v>
      </c>
      <c r="AH2149">
        <v>0</v>
      </c>
      <c r="AI2149">
        <v>0.66551114041783699</v>
      </c>
      <c r="AJ2149">
        <v>0.66118290283084202</v>
      </c>
      <c r="AK2149">
        <v>0</v>
      </c>
      <c r="AL2149">
        <v>0</v>
      </c>
      <c r="AM2149">
        <v>1.43451210190774</v>
      </c>
      <c r="AN2149">
        <v>1.1304800094235401</v>
      </c>
      <c r="AO2149">
        <v>0</v>
      </c>
      <c r="AP2149">
        <v>0.17439629840683199</v>
      </c>
      <c r="AQ2149">
        <v>2.2134889563191602</v>
      </c>
      <c r="AR2149">
        <v>1.76206130860543</v>
      </c>
      <c r="AS2149">
        <v>0</v>
      </c>
      <c r="AT2149">
        <v>0</v>
      </c>
      <c r="AU2149">
        <v>0.29711145053721</v>
      </c>
      <c r="AV2149">
        <v>0.68065357136782301</v>
      </c>
      <c r="AW2149">
        <v>0</v>
      </c>
      <c r="AX2149">
        <v>0</v>
      </c>
      <c r="AY2149">
        <v>5.1445976944259002E-2</v>
      </c>
      <c r="AZ2149">
        <v>0.38222991150622099</v>
      </c>
      <c r="BA2149">
        <v>0</v>
      </c>
      <c r="BB2149">
        <v>0</v>
      </c>
      <c r="BC2149">
        <v>1.9943695789888499E-2</v>
      </c>
      <c r="BD2149">
        <v>0.44147321059352201</v>
      </c>
      <c r="BE2149">
        <v>0</v>
      </c>
      <c r="BF2149">
        <v>0</v>
      </c>
      <c r="BG2149">
        <v>0.47180807957459597</v>
      </c>
      <c r="BH2149">
        <v>0.48092401230917903</v>
      </c>
      <c r="BI2149">
        <v>0</v>
      </c>
      <c r="BJ2149">
        <v>0</v>
      </c>
      <c r="BK2149">
        <v>0</v>
      </c>
      <c r="BL2149">
        <v>0.42391059833974598</v>
      </c>
    </row>
    <row r="2150" spans="1:64" x14ac:dyDescent="0.25">
      <c r="A2150" s="15" t="str">
        <f t="shared" si="66"/>
        <v xml:space="preserve">  CLD [NCL+DQ] / [Capital + ALLL]--41912</v>
      </c>
      <c r="B2150" s="15" t="str">
        <f t="shared" si="67"/>
        <v xml:space="preserve">  CLD [NCL+DQ] / [Capital + ALLL]</v>
      </c>
      <c r="C2150">
        <v>8</v>
      </c>
      <c r="D2150" s="22">
        <v>41912</v>
      </c>
      <c r="E2150">
        <v>0</v>
      </c>
      <c r="F2150">
        <v>0</v>
      </c>
      <c r="G2150">
        <v>0.98437301376487396</v>
      </c>
      <c r="H2150">
        <v>0.74802414021103802</v>
      </c>
      <c r="I2150">
        <v>0</v>
      </c>
      <c r="J2150">
        <v>0</v>
      </c>
      <c r="K2150">
        <v>0.45380308748539899</v>
      </c>
      <c r="L2150">
        <v>0.64763731449721296</v>
      </c>
      <c r="M2150">
        <v>0</v>
      </c>
      <c r="N2150">
        <v>0</v>
      </c>
      <c r="O2150">
        <v>0.73257273281953095</v>
      </c>
      <c r="P2150">
        <v>0.92150279899313903</v>
      </c>
      <c r="Q2150">
        <v>0</v>
      </c>
      <c r="R2150">
        <v>0</v>
      </c>
      <c r="S2150">
        <v>0.56442509272697905</v>
      </c>
      <c r="T2150">
        <v>0.68941889917071097</v>
      </c>
      <c r="U2150">
        <v>0</v>
      </c>
      <c r="V2150">
        <v>0</v>
      </c>
      <c r="W2150">
        <v>0.40645560001347902</v>
      </c>
      <c r="X2150">
        <v>0.58563188605973604</v>
      </c>
      <c r="Y2150">
        <v>0</v>
      </c>
      <c r="Z2150">
        <v>0.36854706372905099</v>
      </c>
      <c r="AA2150">
        <v>2.2848870101924401</v>
      </c>
      <c r="AB2150">
        <v>1.72976794791818</v>
      </c>
      <c r="AC2150">
        <v>0</v>
      </c>
      <c r="AD2150">
        <v>0</v>
      </c>
      <c r="AE2150">
        <v>4.6817660418185802E-2</v>
      </c>
      <c r="AF2150">
        <v>0.94180936938175497</v>
      </c>
      <c r="AG2150">
        <v>0</v>
      </c>
      <c r="AH2150">
        <v>0</v>
      </c>
      <c r="AI2150">
        <v>0</v>
      </c>
      <c r="AJ2150">
        <v>0.349367189454168</v>
      </c>
      <c r="AK2150">
        <v>0</v>
      </c>
      <c r="AL2150">
        <v>2.2263442885339099E-2</v>
      </c>
      <c r="AM2150">
        <v>0.58295394450498395</v>
      </c>
      <c r="AN2150">
        <v>0.71347742333770403</v>
      </c>
      <c r="AO2150">
        <v>0</v>
      </c>
      <c r="AP2150">
        <v>0</v>
      </c>
      <c r="AQ2150">
        <v>0</v>
      </c>
      <c r="AR2150">
        <v>0.34823382533899699</v>
      </c>
      <c r="AS2150">
        <v>0</v>
      </c>
      <c r="AT2150">
        <v>0</v>
      </c>
      <c r="AU2150">
        <v>0.76566071085416199</v>
      </c>
      <c r="AV2150">
        <v>1.1040204281825801</v>
      </c>
      <c r="AW2150">
        <v>0</v>
      </c>
      <c r="AX2150">
        <v>0</v>
      </c>
      <c r="AY2150">
        <v>0.57244065760996499</v>
      </c>
      <c r="AZ2150">
        <v>0.99812158609540103</v>
      </c>
      <c r="BA2150">
        <v>0</v>
      </c>
      <c r="BB2150">
        <v>0</v>
      </c>
      <c r="BC2150">
        <v>0.105387629032894</v>
      </c>
      <c r="BD2150">
        <v>0.74748900384739103</v>
      </c>
      <c r="BE2150">
        <v>0</v>
      </c>
      <c r="BF2150">
        <v>6.18524818308335E-2</v>
      </c>
      <c r="BG2150">
        <v>0.966339185053954</v>
      </c>
      <c r="BH2150">
        <v>0.76257929864803797</v>
      </c>
      <c r="BI2150">
        <v>0</v>
      </c>
      <c r="BJ2150">
        <v>0</v>
      </c>
      <c r="BK2150">
        <v>0.92661222620412198</v>
      </c>
      <c r="BL2150">
        <v>0.96665648052090802</v>
      </c>
    </row>
    <row r="2151" spans="1:64" x14ac:dyDescent="0.25">
      <c r="A2151" s="15" t="str">
        <f t="shared" si="66"/>
        <v xml:space="preserve">  CRE [NCL+DQ] / [Capital + ALLL]--41912</v>
      </c>
      <c r="B2151" s="15" t="str">
        <f t="shared" si="67"/>
        <v xml:space="preserve">  CRE [NCL+DQ] / [Capital + ALLL]</v>
      </c>
      <c r="C2151">
        <v>9</v>
      </c>
      <c r="D2151" s="22">
        <v>41912</v>
      </c>
      <c r="E2151">
        <v>0.22802669349205201</v>
      </c>
      <c r="F2151">
        <v>2.0133883574397999</v>
      </c>
      <c r="G2151">
        <v>5.4797388530876097</v>
      </c>
      <c r="H2151">
        <v>4.39861861975288</v>
      </c>
      <c r="I2151">
        <v>0</v>
      </c>
      <c r="J2151">
        <v>1.3293500651655701</v>
      </c>
      <c r="K2151">
        <v>4.8970876624975599</v>
      </c>
      <c r="L2151">
        <v>3.4193768861831999</v>
      </c>
      <c r="M2151">
        <v>6.0994981584477297E-2</v>
      </c>
      <c r="N2151">
        <v>1.8822457858523101</v>
      </c>
      <c r="O2151">
        <v>5.68760348989903</v>
      </c>
      <c r="P2151">
        <v>4.24973814004698</v>
      </c>
      <c r="Q2151">
        <v>3.41614906832298</v>
      </c>
      <c r="R2151">
        <v>7.5174373546887097</v>
      </c>
      <c r="S2151">
        <v>11.8811094333625</v>
      </c>
      <c r="T2151">
        <v>9.6241703454059397</v>
      </c>
      <c r="U2151">
        <v>0</v>
      </c>
      <c r="V2151">
        <v>1.4300223678234401</v>
      </c>
      <c r="W2151">
        <v>5.0356633963275801</v>
      </c>
      <c r="X2151">
        <v>3.3590486025303599</v>
      </c>
      <c r="Y2151">
        <v>0.54547103525339602</v>
      </c>
      <c r="Z2151">
        <v>2.87725742271197</v>
      </c>
      <c r="AA2151">
        <v>5.9645495270246398</v>
      </c>
      <c r="AB2151">
        <v>5.0746941313413698</v>
      </c>
      <c r="AC2151">
        <v>0</v>
      </c>
      <c r="AD2151">
        <v>0.136314707529548</v>
      </c>
      <c r="AE2151">
        <v>1.9731085067647101</v>
      </c>
      <c r="AF2151">
        <v>2.2364183127043802</v>
      </c>
      <c r="AG2151">
        <v>0</v>
      </c>
      <c r="AH2151">
        <v>0</v>
      </c>
      <c r="AI2151">
        <v>0.89310993223716295</v>
      </c>
      <c r="AJ2151">
        <v>1.06324829350919</v>
      </c>
      <c r="AK2151">
        <v>1.9743024603699999</v>
      </c>
      <c r="AL2151">
        <v>4.4307024248481799</v>
      </c>
      <c r="AM2151">
        <v>7.7868535135124199</v>
      </c>
      <c r="AN2151">
        <v>5.7711291193961802</v>
      </c>
      <c r="AO2151">
        <v>0</v>
      </c>
      <c r="AP2151">
        <v>0.26706073284492199</v>
      </c>
      <c r="AQ2151">
        <v>2.5148229354118401</v>
      </c>
      <c r="AR2151">
        <v>1.9348901240457099</v>
      </c>
      <c r="AS2151">
        <v>0</v>
      </c>
      <c r="AT2151">
        <v>1.2123101895153501</v>
      </c>
      <c r="AU2151">
        <v>5.3293825718015597</v>
      </c>
      <c r="AV2151">
        <v>4.2433535554737398</v>
      </c>
      <c r="AW2151">
        <v>0</v>
      </c>
      <c r="AX2151">
        <v>2.5866980372413599</v>
      </c>
      <c r="AY2151">
        <v>7.1189757444648301</v>
      </c>
      <c r="AZ2151">
        <v>4.7859864808234098</v>
      </c>
      <c r="BA2151">
        <v>0</v>
      </c>
      <c r="BB2151">
        <v>1.49306063084948</v>
      </c>
      <c r="BC2151">
        <v>4.6108226203727396</v>
      </c>
      <c r="BD2151">
        <v>3.6919039085849401</v>
      </c>
      <c r="BE2151">
        <v>0.56530115595214003</v>
      </c>
      <c r="BF2151">
        <v>2.8641364725558498</v>
      </c>
      <c r="BG2151">
        <v>5.4897995598643901</v>
      </c>
      <c r="BH2151">
        <v>3.8991954322902802</v>
      </c>
      <c r="BI2151">
        <v>0.29686182504053299</v>
      </c>
      <c r="BJ2151">
        <v>2.16224167095683</v>
      </c>
      <c r="BK2151">
        <v>5.9041496426462299</v>
      </c>
      <c r="BL2151">
        <v>4.8433667697487097</v>
      </c>
    </row>
    <row r="2152" spans="1:64" x14ac:dyDescent="0.25">
      <c r="A2152" s="15" t="str">
        <f t="shared" si="66"/>
        <v xml:space="preserve">  Res RE [NCL+DQ] / [Capital + ALLL]--41912</v>
      </c>
      <c r="B2152" s="15" t="str">
        <f t="shared" si="67"/>
        <v xml:space="preserve">  Res RE [NCL+DQ] / [Capital + ALLL]</v>
      </c>
      <c r="C2152">
        <v>10</v>
      </c>
      <c r="D2152" s="22">
        <v>41912</v>
      </c>
      <c r="E2152">
        <v>0</v>
      </c>
      <c r="F2152">
        <v>0.70182149818265305</v>
      </c>
      <c r="G2152">
        <v>2.6549553312517</v>
      </c>
      <c r="H2152">
        <v>2.1037486970308299</v>
      </c>
      <c r="I2152">
        <v>0</v>
      </c>
      <c r="J2152">
        <v>1.03863364079543</v>
      </c>
      <c r="K2152">
        <v>3.3762123084818598</v>
      </c>
      <c r="L2152">
        <v>2.4101706858185898</v>
      </c>
      <c r="M2152">
        <v>0.397941858337718</v>
      </c>
      <c r="N2152">
        <v>1.96075007116014</v>
      </c>
      <c r="O2152">
        <v>5.0265797282090601</v>
      </c>
      <c r="P2152">
        <v>3.5408671599120201</v>
      </c>
      <c r="Q2152">
        <v>2.7377521613832898</v>
      </c>
      <c r="R2152">
        <v>4.9593559481006704</v>
      </c>
      <c r="S2152">
        <v>7.5098814229248996</v>
      </c>
      <c r="T2152">
        <v>5.2738018822300203</v>
      </c>
      <c r="U2152">
        <v>0.23497293557325899</v>
      </c>
      <c r="V2152">
        <v>1.4964849548383301</v>
      </c>
      <c r="W2152">
        <v>4.0487131021696898</v>
      </c>
      <c r="X2152">
        <v>2.8443363692838299</v>
      </c>
      <c r="Y2152">
        <v>0</v>
      </c>
      <c r="Z2152">
        <v>0.57631095089659401</v>
      </c>
      <c r="AA2152">
        <v>3.0017763925193699</v>
      </c>
      <c r="AB2152">
        <v>2.5210506403745798</v>
      </c>
      <c r="AC2152">
        <v>0</v>
      </c>
      <c r="AD2152">
        <v>0.18340736125948501</v>
      </c>
      <c r="AE2152">
        <v>0.78259467141368599</v>
      </c>
      <c r="AF2152">
        <v>0.72058891884812704</v>
      </c>
      <c r="AG2152">
        <v>0</v>
      </c>
      <c r="AH2152">
        <v>0</v>
      </c>
      <c r="AI2152">
        <v>0.90778473006593197</v>
      </c>
      <c r="AJ2152">
        <v>0.70596040617594402</v>
      </c>
      <c r="AK2152">
        <v>1.31164072365819</v>
      </c>
      <c r="AL2152">
        <v>3.3851162123107601</v>
      </c>
      <c r="AM2152">
        <v>5.4348211834670401</v>
      </c>
      <c r="AN2152">
        <v>4.5509037501191498</v>
      </c>
      <c r="AO2152">
        <v>0</v>
      </c>
      <c r="AP2152">
        <v>0.63584926198954606</v>
      </c>
      <c r="AQ2152">
        <v>2.24675679886212</v>
      </c>
      <c r="AR2152">
        <v>1.58767894210525</v>
      </c>
      <c r="AS2152">
        <v>0</v>
      </c>
      <c r="AT2152">
        <v>0.83262358236452305</v>
      </c>
      <c r="AU2152">
        <v>3.0076492853289798</v>
      </c>
      <c r="AV2152">
        <v>2.0451711153586198</v>
      </c>
      <c r="AW2152">
        <v>1.3408795678824901</v>
      </c>
      <c r="AX2152">
        <v>3.8266165426902501</v>
      </c>
      <c r="AY2152">
        <v>6.9822324584690598</v>
      </c>
      <c r="AZ2152">
        <v>5.1720329380335803</v>
      </c>
      <c r="BA2152">
        <v>0</v>
      </c>
      <c r="BB2152">
        <v>0.64087636233615197</v>
      </c>
      <c r="BC2152">
        <v>2.2688180180630502</v>
      </c>
      <c r="BD2152">
        <v>2.3407369072880799</v>
      </c>
      <c r="BE2152">
        <v>0.29564563538177602</v>
      </c>
      <c r="BF2152">
        <v>1.10683791724974</v>
      </c>
      <c r="BG2152">
        <v>2.2386857787083301</v>
      </c>
      <c r="BH2152">
        <v>2.15214943223741</v>
      </c>
      <c r="BI2152">
        <v>0</v>
      </c>
      <c r="BJ2152">
        <v>1.2020162853819301</v>
      </c>
      <c r="BK2152">
        <v>3.9528695863250398</v>
      </c>
      <c r="BL2152">
        <v>2.4521397185651699</v>
      </c>
    </row>
    <row r="2153" spans="1:64" x14ac:dyDescent="0.25">
      <c r="A2153" s="15" t="str">
        <f t="shared" si="66"/>
        <v xml:space="preserve">  C&amp;I [NCL+DQ] / [Capital + ALLL]--41912</v>
      </c>
      <c r="B2153" s="15" t="str">
        <f t="shared" si="67"/>
        <v xml:space="preserve">  C&amp;I [NCL+DQ] / [Capital + ALLL]</v>
      </c>
      <c r="C2153">
        <v>11</v>
      </c>
      <c r="D2153" s="22">
        <v>41912</v>
      </c>
      <c r="E2153">
        <v>0.180259309893017</v>
      </c>
      <c r="F2153">
        <v>0.68804268486661002</v>
      </c>
      <c r="G2153">
        <v>2.4261044162077798</v>
      </c>
      <c r="H2153">
        <v>1.4772373088006501</v>
      </c>
      <c r="I2153">
        <v>1.8359800070281401E-2</v>
      </c>
      <c r="J2153">
        <v>0.672641559982467</v>
      </c>
      <c r="K2153">
        <v>2.3672636217323801</v>
      </c>
      <c r="L2153">
        <v>1.9004584081457301</v>
      </c>
      <c r="M2153">
        <v>2.4766994209116901E-2</v>
      </c>
      <c r="N2153">
        <v>0.48294745992324301</v>
      </c>
      <c r="O2153">
        <v>1.7449309015408201</v>
      </c>
      <c r="P2153">
        <v>1.51600726928714</v>
      </c>
      <c r="Q2153">
        <v>0.92538557732388504</v>
      </c>
      <c r="R2153">
        <v>1.84696941926206</v>
      </c>
      <c r="S2153">
        <v>2.9258733698222898</v>
      </c>
      <c r="T2153">
        <v>3.1585589878348399</v>
      </c>
      <c r="U2153">
        <v>1.8359800070281401E-2</v>
      </c>
      <c r="V2153">
        <v>0.75985052311671297</v>
      </c>
      <c r="W2153">
        <v>2.8226571276577599</v>
      </c>
      <c r="X2153">
        <v>2.1449186687742299</v>
      </c>
      <c r="Y2153">
        <v>0.228118015649901</v>
      </c>
      <c r="Z2153">
        <v>0.77503974562798095</v>
      </c>
      <c r="AA2153">
        <v>2.9447702895828098</v>
      </c>
      <c r="AB2153">
        <v>2.5862739511155999</v>
      </c>
      <c r="AC2153">
        <v>0</v>
      </c>
      <c r="AD2153">
        <v>0.36138236569839099</v>
      </c>
      <c r="AE2153">
        <v>1.3904555201611599</v>
      </c>
      <c r="AF2153">
        <v>1.6076779501624701</v>
      </c>
      <c r="AG2153">
        <v>0</v>
      </c>
      <c r="AH2153">
        <v>0.31810615868318798</v>
      </c>
      <c r="AI2153">
        <v>1.3876831326280501</v>
      </c>
      <c r="AJ2153">
        <v>1.1652921896094099</v>
      </c>
      <c r="AK2153">
        <v>4.5905624064567101E-2</v>
      </c>
      <c r="AL2153">
        <v>0.82101806239737296</v>
      </c>
      <c r="AM2153">
        <v>2.1800848917764899</v>
      </c>
      <c r="AN2153">
        <v>1.61546782055377</v>
      </c>
      <c r="AO2153">
        <v>0</v>
      </c>
      <c r="AP2153">
        <v>0.51627336351166997</v>
      </c>
      <c r="AQ2153">
        <v>2.0801004866083801</v>
      </c>
      <c r="AR2153">
        <v>1.63788480223267</v>
      </c>
      <c r="AS2153">
        <v>0</v>
      </c>
      <c r="AT2153">
        <v>0.67214293059972197</v>
      </c>
      <c r="AU2153">
        <v>2.07312365218585</v>
      </c>
      <c r="AV2153">
        <v>1.96410332925734</v>
      </c>
      <c r="AW2153">
        <v>5.5016997184407397E-2</v>
      </c>
      <c r="AX2153">
        <v>0.571520710262438</v>
      </c>
      <c r="AY2153">
        <v>2.7216962544908001</v>
      </c>
      <c r="AZ2153">
        <v>2.2111025024118498</v>
      </c>
      <c r="BA2153">
        <v>0.234716052442139</v>
      </c>
      <c r="BB2153">
        <v>1.72741612140289</v>
      </c>
      <c r="BC2153">
        <v>3.9888471029574899</v>
      </c>
      <c r="BD2153">
        <v>3.3936864106233902</v>
      </c>
      <c r="BE2153">
        <v>0.180238345035375</v>
      </c>
      <c r="BF2153">
        <v>0.893557930326632</v>
      </c>
      <c r="BG2153">
        <v>2.54564920002379</v>
      </c>
      <c r="BH2153">
        <v>2.27915727182494</v>
      </c>
      <c r="BI2153">
        <v>0</v>
      </c>
      <c r="BJ2153">
        <v>0.50898541661238095</v>
      </c>
      <c r="BK2153">
        <v>1.8133516286475699</v>
      </c>
      <c r="BL2153">
        <v>1.7160206038474799</v>
      </c>
    </row>
    <row r="2154" spans="1:64" x14ac:dyDescent="0.25">
      <c r="A2154" s="15" t="str">
        <f t="shared" si="66"/>
        <v xml:space="preserve">  Ind [NCL+DQ] / [Capital + ALLL]--41912</v>
      </c>
      <c r="B2154" s="15" t="str">
        <f t="shared" si="67"/>
        <v xml:space="preserve">  Ind [NCL+DQ] / [Capital + ALLL]</v>
      </c>
      <c r="C2154">
        <v>12</v>
      </c>
      <c r="D2154" s="22">
        <v>41912</v>
      </c>
      <c r="E2154">
        <v>5.3730667639375798E-2</v>
      </c>
      <c r="F2154">
        <v>0.29243630634490902</v>
      </c>
      <c r="G2154">
        <v>0.519695498638441</v>
      </c>
      <c r="H2154">
        <v>0.47123901906729598</v>
      </c>
      <c r="I2154">
        <v>1.95259438888882E-2</v>
      </c>
      <c r="J2154">
        <v>0.162585243100797</v>
      </c>
      <c r="K2154">
        <v>0.53556466320469998</v>
      </c>
      <c r="L2154">
        <v>0.425720252576268</v>
      </c>
      <c r="M2154">
        <v>9.6359955776834996E-3</v>
      </c>
      <c r="N2154">
        <v>0.15268892461918299</v>
      </c>
      <c r="O2154">
        <v>0.62900434885402501</v>
      </c>
      <c r="P2154">
        <v>0.559680090555146</v>
      </c>
      <c r="Q2154">
        <v>7.6149862930246698E-2</v>
      </c>
      <c r="R2154">
        <v>0.41219001283870499</v>
      </c>
      <c r="S2154">
        <v>0.64067160057439498</v>
      </c>
      <c r="T2154">
        <v>0.466203642806087</v>
      </c>
      <c r="U2154">
        <v>1.3616074477441399E-2</v>
      </c>
      <c r="V2154">
        <v>0.15272900515151999</v>
      </c>
      <c r="W2154">
        <v>0.51092582640827</v>
      </c>
      <c r="X2154">
        <v>0.44804725274636198</v>
      </c>
      <c r="Y2154">
        <v>4.3583316279051397E-2</v>
      </c>
      <c r="Z2154">
        <v>0.21620178833577999</v>
      </c>
      <c r="AA2154">
        <v>0.53701105617946099</v>
      </c>
      <c r="AB2154">
        <v>0.54286944879275101</v>
      </c>
      <c r="AC2154">
        <v>1.7674130746668699E-2</v>
      </c>
      <c r="AD2154">
        <v>0.15501084175538901</v>
      </c>
      <c r="AE2154">
        <v>0.473301387742524</v>
      </c>
      <c r="AF2154">
        <v>0.35507809134763202</v>
      </c>
      <c r="AG2154">
        <v>4.41091382870165E-2</v>
      </c>
      <c r="AH2154">
        <v>0.25296442687747001</v>
      </c>
      <c r="AI2154">
        <v>0.61595190505920705</v>
      </c>
      <c r="AJ2154">
        <v>0.71076727125439898</v>
      </c>
      <c r="AK2154">
        <v>1.47805377815481E-2</v>
      </c>
      <c r="AL2154">
        <v>0.113851969550226</v>
      </c>
      <c r="AM2154">
        <v>0.37339093472135199</v>
      </c>
      <c r="AN2154">
        <v>0.28503883078856501</v>
      </c>
      <c r="AO2154">
        <v>4.7891824246280398E-2</v>
      </c>
      <c r="AP2154">
        <v>0.21082884422310399</v>
      </c>
      <c r="AQ2154">
        <v>0.58493581051845001</v>
      </c>
      <c r="AR2154">
        <v>0.48568118779109998</v>
      </c>
      <c r="AS2154">
        <v>5.6031922685801797E-3</v>
      </c>
      <c r="AT2154">
        <v>9.2252378421622303E-2</v>
      </c>
      <c r="AU2154">
        <v>0.42136863194249702</v>
      </c>
      <c r="AV2154">
        <v>0.29839700353571202</v>
      </c>
      <c r="AW2154">
        <v>5.2842335898180798E-2</v>
      </c>
      <c r="AX2154">
        <v>0.28509297742714201</v>
      </c>
      <c r="AY2154">
        <v>0.62600640946036901</v>
      </c>
      <c r="AZ2154">
        <v>0.51680369037753904</v>
      </c>
      <c r="BA2154">
        <v>0</v>
      </c>
      <c r="BB2154">
        <v>9.0914139406676794E-2</v>
      </c>
      <c r="BC2154">
        <v>0.48506243420185802</v>
      </c>
      <c r="BD2154">
        <v>0.56140688254450999</v>
      </c>
      <c r="BE2154">
        <v>2.3687327279905301E-2</v>
      </c>
      <c r="BF2154">
        <v>0.114871432358399</v>
      </c>
      <c r="BG2154">
        <v>0.468622656886716</v>
      </c>
      <c r="BH2154">
        <v>0.591278268641516</v>
      </c>
      <c r="BI2154">
        <v>0</v>
      </c>
      <c r="BJ2154">
        <v>2.2543678376855201E-2</v>
      </c>
      <c r="BK2154">
        <v>0.17209474109585701</v>
      </c>
      <c r="BL2154">
        <v>0.23351465557176501</v>
      </c>
    </row>
    <row r="2155" spans="1:64" x14ac:dyDescent="0.25">
      <c r="A2155" s="15" t="str">
        <f t="shared" si="66"/>
        <v xml:space="preserve">  OREO / [Capital + ALLL]--41912</v>
      </c>
      <c r="B2155" s="15" t="str">
        <f t="shared" si="67"/>
        <v xml:space="preserve">  OREO / [Capital + ALLL]</v>
      </c>
      <c r="C2155">
        <v>13</v>
      </c>
      <c r="D2155" s="22">
        <v>41912</v>
      </c>
      <c r="E2155">
        <v>3.9551992257115899E-2</v>
      </c>
      <c r="F2155">
        <v>1.97408494715182</v>
      </c>
      <c r="G2155">
        <v>4.45468255677965</v>
      </c>
      <c r="H2155">
        <v>3.60266973640217</v>
      </c>
      <c r="I2155">
        <v>0</v>
      </c>
      <c r="J2155">
        <v>1.4074783540584701</v>
      </c>
      <c r="K2155">
        <v>5.1022059212782302</v>
      </c>
      <c r="L2155">
        <v>4.2161496011231598</v>
      </c>
      <c r="M2155">
        <v>0</v>
      </c>
      <c r="N2155">
        <v>1.1657442426556801</v>
      </c>
      <c r="O2155">
        <v>4.7021303794804101</v>
      </c>
      <c r="P2155">
        <v>4.2504618134358703</v>
      </c>
      <c r="Q2155">
        <v>2.5517126796444498</v>
      </c>
      <c r="R2155">
        <v>3.5133040557995301</v>
      </c>
      <c r="S2155">
        <v>7.7978241773092796</v>
      </c>
      <c r="T2155">
        <v>4.8104236130707303</v>
      </c>
      <c r="U2155">
        <v>4.9656498738770101E-2</v>
      </c>
      <c r="V2155">
        <v>2.0900709258580501</v>
      </c>
      <c r="W2155">
        <v>6.5586263137824004</v>
      </c>
      <c r="X2155">
        <v>5.6475703847686098</v>
      </c>
      <c r="Y2155">
        <v>0.32631649559582898</v>
      </c>
      <c r="Z2155">
        <v>2.41812059993878</v>
      </c>
      <c r="AA2155">
        <v>6.8550056037081504</v>
      </c>
      <c r="AB2155">
        <v>6.1025885862027502</v>
      </c>
      <c r="AC2155">
        <v>0</v>
      </c>
      <c r="AD2155">
        <v>0</v>
      </c>
      <c r="AE2155">
        <v>0.58305300060980902</v>
      </c>
      <c r="AF2155">
        <v>1.04665514981782</v>
      </c>
      <c r="AG2155">
        <v>0</v>
      </c>
      <c r="AH2155">
        <v>6.4677823591236194E-2</v>
      </c>
      <c r="AI2155">
        <v>1.4934123536214501</v>
      </c>
      <c r="AJ2155">
        <v>1.40217461648633</v>
      </c>
      <c r="AK2155">
        <v>0.791028394537579</v>
      </c>
      <c r="AL2155">
        <v>2.03695844558399</v>
      </c>
      <c r="AM2155">
        <v>4.2108622463092198</v>
      </c>
      <c r="AN2155">
        <v>4.03349001831468</v>
      </c>
      <c r="AO2155">
        <v>0</v>
      </c>
      <c r="AP2155">
        <v>0.17825754032256699</v>
      </c>
      <c r="AQ2155">
        <v>1.8498922416703001</v>
      </c>
      <c r="AR2155">
        <v>1.5022472646407801</v>
      </c>
      <c r="AS2155">
        <v>0</v>
      </c>
      <c r="AT2155">
        <v>1.38168944293859</v>
      </c>
      <c r="AU2155">
        <v>5.5697796219920201</v>
      </c>
      <c r="AV2155">
        <v>5.6816782830088401</v>
      </c>
      <c r="AW2155">
        <v>0.57948056033103601</v>
      </c>
      <c r="AX2155">
        <v>2.8152989285521901</v>
      </c>
      <c r="AY2155">
        <v>6.9408007478539799</v>
      </c>
      <c r="AZ2155">
        <v>5.9954905928925699</v>
      </c>
      <c r="BA2155">
        <v>0</v>
      </c>
      <c r="BB2155">
        <v>2.3384594540841399</v>
      </c>
      <c r="BC2155">
        <v>7.5651094694776297</v>
      </c>
      <c r="BD2155">
        <v>6.8246947258116002</v>
      </c>
      <c r="BE2155">
        <v>0.55561760107214697</v>
      </c>
      <c r="BF2155">
        <v>2.5426300139571598</v>
      </c>
      <c r="BG2155">
        <v>6.8661708926918097</v>
      </c>
      <c r="BH2155">
        <v>5.4537607575700404</v>
      </c>
      <c r="BI2155">
        <v>1.2289032807482501</v>
      </c>
      <c r="BJ2155">
        <v>4.9581884111596199</v>
      </c>
      <c r="BK2155">
        <v>15.0529701160415</v>
      </c>
      <c r="BL2155">
        <v>10.7263096977046</v>
      </c>
    </row>
    <row r="2156" spans="1:64" x14ac:dyDescent="0.25">
      <c r="A2156" s="15" t="str">
        <f t="shared" si="66"/>
        <v>ROAA--41912</v>
      </c>
      <c r="B2156" s="15" t="str">
        <f t="shared" si="67"/>
        <v>ROAA</v>
      </c>
      <c r="C2156">
        <v>14</v>
      </c>
      <c r="D2156" s="22">
        <v>41912</v>
      </c>
      <c r="E2156">
        <v>0.70250000000000001</v>
      </c>
      <c r="F2156">
        <v>1.02</v>
      </c>
      <c r="G2156">
        <v>1.365</v>
      </c>
      <c r="H2156">
        <v>1.11306451612903</v>
      </c>
      <c r="I2156">
        <v>0.69</v>
      </c>
      <c r="J2156">
        <v>1.05</v>
      </c>
      <c r="K2156">
        <v>1.51</v>
      </c>
      <c r="L2156">
        <v>1.0953820598006601</v>
      </c>
      <c r="M2156">
        <v>0.56999999999999995</v>
      </c>
      <c r="N2156">
        <v>0.91</v>
      </c>
      <c r="O2156">
        <v>1.28</v>
      </c>
      <c r="P2156">
        <v>0.93042233357194004</v>
      </c>
      <c r="Q2156">
        <v>0.59</v>
      </c>
      <c r="R2156">
        <v>0.7</v>
      </c>
      <c r="S2156">
        <v>0.98</v>
      </c>
      <c r="T2156">
        <v>0.76619047619047598</v>
      </c>
      <c r="U2156">
        <v>0.67</v>
      </c>
      <c r="V2156">
        <v>1.02</v>
      </c>
      <c r="W2156">
        <v>1.44</v>
      </c>
      <c r="X2156">
        <v>1.0434876543209901</v>
      </c>
      <c r="Y2156">
        <v>0.64</v>
      </c>
      <c r="Z2156">
        <v>1.01</v>
      </c>
      <c r="AA2156">
        <v>1.4</v>
      </c>
      <c r="AB2156">
        <v>1.10457627118644</v>
      </c>
      <c r="AC2156">
        <v>0.88749999999999996</v>
      </c>
      <c r="AD2156">
        <v>1.25</v>
      </c>
      <c r="AE2156">
        <v>1.7224999999999999</v>
      </c>
      <c r="AF2156">
        <v>1.3352380952381</v>
      </c>
      <c r="AG2156">
        <v>0.84</v>
      </c>
      <c r="AH2156">
        <v>1.21</v>
      </c>
      <c r="AI2156">
        <v>1.645</v>
      </c>
      <c r="AJ2156">
        <v>1.2528358208955199</v>
      </c>
      <c r="AK2156">
        <v>0.67749999999999999</v>
      </c>
      <c r="AL2156">
        <v>0.90500000000000003</v>
      </c>
      <c r="AM2156">
        <v>1.3425</v>
      </c>
      <c r="AN2156">
        <v>0.98903846153846198</v>
      </c>
      <c r="AO2156">
        <v>0.78</v>
      </c>
      <c r="AP2156">
        <v>1.0900000000000001</v>
      </c>
      <c r="AQ2156">
        <v>1.56</v>
      </c>
      <c r="AR2156">
        <v>1.1725694444444399</v>
      </c>
      <c r="AS2156">
        <v>0.73250000000000004</v>
      </c>
      <c r="AT2156">
        <v>1.1599999999999999</v>
      </c>
      <c r="AU2156">
        <v>1.6375</v>
      </c>
      <c r="AV2156">
        <v>1.2049504950495</v>
      </c>
      <c r="AW2156">
        <v>0.5575</v>
      </c>
      <c r="AX2156">
        <v>0.86499999999999999</v>
      </c>
      <c r="AY2156">
        <v>1.32</v>
      </c>
      <c r="AZ2156">
        <v>0.90654320987654302</v>
      </c>
      <c r="BA2156">
        <v>0.61</v>
      </c>
      <c r="BB2156">
        <v>1.07</v>
      </c>
      <c r="BC2156">
        <v>1.56</v>
      </c>
      <c r="BD2156">
        <v>1.13573529411765</v>
      </c>
      <c r="BE2156">
        <v>0.71</v>
      </c>
      <c r="BF2156">
        <v>1.06</v>
      </c>
      <c r="BG2156">
        <v>1.38</v>
      </c>
      <c r="BH2156">
        <v>1.0360869565217401</v>
      </c>
      <c r="BI2156">
        <v>0.61</v>
      </c>
      <c r="BJ2156">
        <v>0.97</v>
      </c>
      <c r="BK2156">
        <v>1.3049999999999999</v>
      </c>
      <c r="BL2156">
        <v>1.02410526315789</v>
      </c>
    </row>
    <row r="2157" spans="1:64" x14ac:dyDescent="0.25">
      <c r="A2157" s="15" t="str">
        <f t="shared" si="66"/>
        <v>NIM--41912</v>
      </c>
      <c r="B2157" s="15" t="str">
        <f t="shared" si="67"/>
        <v>NIM</v>
      </c>
      <c r="C2157">
        <v>15</v>
      </c>
      <c r="D2157" s="22">
        <v>41912</v>
      </c>
      <c r="E2157">
        <v>3.4674999999999998</v>
      </c>
      <c r="F2157">
        <v>3.7949999999999999</v>
      </c>
      <c r="G2157">
        <v>4.0875000000000004</v>
      </c>
      <c r="H2157">
        <v>3.7558064516129002</v>
      </c>
      <c r="I2157">
        <v>3.4725000000000001</v>
      </c>
      <c r="J2157">
        <v>3.91</v>
      </c>
      <c r="K2157">
        <v>4.2474999999999996</v>
      </c>
      <c r="L2157">
        <v>3.8616611295681098</v>
      </c>
      <c r="M2157">
        <v>3.34</v>
      </c>
      <c r="N2157">
        <v>3.75</v>
      </c>
      <c r="O2157">
        <v>4.1675000000000004</v>
      </c>
      <c r="P2157">
        <v>3.76120973514674</v>
      </c>
      <c r="Q2157">
        <v>3.66</v>
      </c>
      <c r="R2157">
        <v>3.95</v>
      </c>
      <c r="S2157">
        <v>4.1399999999999997</v>
      </c>
      <c r="T2157">
        <v>3.95571428571429</v>
      </c>
      <c r="U2157">
        <v>3.43</v>
      </c>
      <c r="V2157">
        <v>3.8650000000000002</v>
      </c>
      <c r="W2157">
        <v>4.2175000000000002</v>
      </c>
      <c r="X2157">
        <v>3.8095370370370398</v>
      </c>
      <c r="Y2157">
        <v>3.64</v>
      </c>
      <c r="Z2157">
        <v>4.03</v>
      </c>
      <c r="AA2157">
        <v>4.45</v>
      </c>
      <c r="AB2157">
        <v>4.0154237288135599</v>
      </c>
      <c r="AC2157">
        <v>3.4624999999999999</v>
      </c>
      <c r="AD2157">
        <v>3.895</v>
      </c>
      <c r="AE2157">
        <v>4.1224999999999996</v>
      </c>
      <c r="AF2157">
        <v>3.82964285714286</v>
      </c>
      <c r="AG2157">
        <v>3.37</v>
      </c>
      <c r="AH2157">
        <v>3.93</v>
      </c>
      <c r="AI2157">
        <v>4.415</v>
      </c>
      <c r="AJ2157">
        <v>4.2017910447761198</v>
      </c>
      <c r="AK2157">
        <v>3.5550000000000002</v>
      </c>
      <c r="AL2157">
        <v>3.94</v>
      </c>
      <c r="AM2157">
        <v>4.1924999999999999</v>
      </c>
      <c r="AN2157">
        <v>3.8698076923076901</v>
      </c>
      <c r="AO2157">
        <v>3.395</v>
      </c>
      <c r="AP2157">
        <v>3.78</v>
      </c>
      <c r="AQ2157">
        <v>4.22</v>
      </c>
      <c r="AR2157">
        <v>3.8055902777777799</v>
      </c>
      <c r="AS2157">
        <v>3.6949999999999998</v>
      </c>
      <c r="AT2157">
        <v>4.03</v>
      </c>
      <c r="AU2157">
        <v>4.4474999999999998</v>
      </c>
      <c r="AV2157">
        <v>4.0227227722772296</v>
      </c>
      <c r="AW2157">
        <v>3.43</v>
      </c>
      <c r="AX2157">
        <v>3.94</v>
      </c>
      <c r="AY2157">
        <v>4.2824999999999998</v>
      </c>
      <c r="AZ2157">
        <v>3.8541358024691399</v>
      </c>
      <c r="BA2157">
        <v>3.3774999999999999</v>
      </c>
      <c r="BB2157">
        <v>3.8450000000000002</v>
      </c>
      <c r="BC2157">
        <v>4.17</v>
      </c>
      <c r="BD2157">
        <v>3.8311764705882401</v>
      </c>
      <c r="BE2157">
        <v>3.57</v>
      </c>
      <c r="BF2157">
        <v>3.92</v>
      </c>
      <c r="BG2157">
        <v>4.17</v>
      </c>
      <c r="BH2157">
        <v>4.0455072463768103</v>
      </c>
      <c r="BI2157">
        <v>3.35</v>
      </c>
      <c r="BJ2157">
        <v>3.88</v>
      </c>
      <c r="BK2157">
        <v>4.18</v>
      </c>
      <c r="BL2157">
        <v>3.8023157894736799</v>
      </c>
    </row>
    <row r="2158" spans="1:64" x14ac:dyDescent="0.25">
      <c r="A2158" s="15" t="str">
        <f t="shared" si="66"/>
        <v>Provisions / Avg Assets--41912</v>
      </c>
      <c r="B2158" s="15" t="str">
        <f t="shared" si="67"/>
        <v>Provisions / Avg Assets</v>
      </c>
      <c r="C2158">
        <v>16</v>
      </c>
      <c r="D2158" s="22">
        <v>41912</v>
      </c>
      <c r="E2158">
        <v>0</v>
      </c>
      <c r="F2158">
        <v>0</v>
      </c>
      <c r="G2158">
        <v>9.7500000000000003E-2</v>
      </c>
      <c r="H2158">
        <v>1.7741935483870999E-2</v>
      </c>
      <c r="I2158">
        <v>0</v>
      </c>
      <c r="J2158">
        <v>0.03</v>
      </c>
      <c r="K2158">
        <v>0.12</v>
      </c>
      <c r="L2158">
        <v>7.1827242524916901E-2</v>
      </c>
      <c r="M2158">
        <v>0</v>
      </c>
      <c r="N2158">
        <v>0.06</v>
      </c>
      <c r="O2158">
        <v>0.15</v>
      </c>
      <c r="P2158">
        <v>0.102712956335004</v>
      </c>
      <c r="Q2158">
        <v>0.03</v>
      </c>
      <c r="R2158">
        <v>0.1</v>
      </c>
      <c r="S2158">
        <v>0.2</v>
      </c>
      <c r="T2158">
        <v>0.15809523809523801</v>
      </c>
      <c r="U2158">
        <v>0</v>
      </c>
      <c r="V2158">
        <v>0.02</v>
      </c>
      <c r="W2158">
        <v>0.11</v>
      </c>
      <c r="X2158">
        <v>6.8086419753086394E-2</v>
      </c>
      <c r="Y2158">
        <v>0</v>
      </c>
      <c r="Z2158">
        <v>0</v>
      </c>
      <c r="AA2158">
        <v>8.5000000000000006E-2</v>
      </c>
      <c r="AB2158">
        <v>1.30508474576271E-2</v>
      </c>
      <c r="AC2158">
        <v>0</v>
      </c>
      <c r="AD2158">
        <v>0.03</v>
      </c>
      <c r="AE2158">
        <v>0.10249999999999999</v>
      </c>
      <c r="AF2158">
        <v>2.33333333333333E-2</v>
      </c>
      <c r="AG2158">
        <v>0</v>
      </c>
      <c r="AH2158">
        <v>0.02</v>
      </c>
      <c r="AI2158">
        <v>0.17</v>
      </c>
      <c r="AJ2158">
        <v>0.18447761194029899</v>
      </c>
      <c r="AK2158">
        <v>0</v>
      </c>
      <c r="AL2158">
        <v>7.0000000000000007E-2</v>
      </c>
      <c r="AM2158">
        <v>0.16250000000000001</v>
      </c>
      <c r="AN2158">
        <v>0.103076923076923</v>
      </c>
      <c r="AO2158">
        <v>0</v>
      </c>
      <c r="AP2158">
        <v>0.02</v>
      </c>
      <c r="AQ2158">
        <v>0.11</v>
      </c>
      <c r="AR2158">
        <v>6.8993055555555599E-2</v>
      </c>
      <c r="AS2158">
        <v>0</v>
      </c>
      <c r="AT2158">
        <v>0.05</v>
      </c>
      <c r="AU2158">
        <v>0.1275</v>
      </c>
      <c r="AV2158">
        <v>8.32673267326733E-2</v>
      </c>
      <c r="AW2158">
        <v>0</v>
      </c>
      <c r="AX2158">
        <v>0.04</v>
      </c>
      <c r="AY2158">
        <v>0.1225</v>
      </c>
      <c r="AZ2158">
        <v>8.0308641975308598E-2</v>
      </c>
      <c r="BA2158">
        <v>0</v>
      </c>
      <c r="BB2158">
        <v>0.04</v>
      </c>
      <c r="BC2158">
        <v>0.14000000000000001</v>
      </c>
      <c r="BD2158">
        <v>6.5441176470588197E-2</v>
      </c>
      <c r="BE2158">
        <v>0</v>
      </c>
      <c r="BF2158">
        <v>0</v>
      </c>
      <c r="BG2158">
        <v>0.1</v>
      </c>
      <c r="BH2158">
        <v>0.128550724637681</v>
      </c>
      <c r="BI2158">
        <v>0</v>
      </c>
      <c r="BJ2158">
        <v>0</v>
      </c>
      <c r="BK2158">
        <v>0.105</v>
      </c>
      <c r="BL2158">
        <v>3.0631578947368399E-2</v>
      </c>
    </row>
    <row r="2159" spans="1:64" x14ac:dyDescent="0.25">
      <c r="A2159" s="15" t="str">
        <f t="shared" ref="A2159:A2180" si="68">B2159&amp;"--"&amp;D2159</f>
        <v>Negative Earners (last 4 qtrs)--41912</v>
      </c>
      <c r="B2159" s="15" t="str">
        <f t="shared" ref="B2159:B2180" si="69">VLOOKUP(C2159,labels,2,FALSE)</f>
        <v>Negative Earners (last 4 qtrs)</v>
      </c>
      <c r="C2159">
        <v>17</v>
      </c>
      <c r="D2159" s="22">
        <v>41912</v>
      </c>
      <c r="F2159">
        <v>3.2258064516128999</v>
      </c>
      <c r="H2159">
        <v>2</v>
      </c>
      <c r="J2159">
        <v>4.8859934853420199</v>
      </c>
      <c r="L2159">
        <v>30</v>
      </c>
      <c r="N2159">
        <v>6.7695545422658698</v>
      </c>
      <c r="P2159">
        <v>386</v>
      </c>
      <c r="R2159">
        <v>9.5238095238095202</v>
      </c>
      <c r="T2159">
        <v>2</v>
      </c>
      <c r="V2159">
        <v>5.4545454545454497</v>
      </c>
      <c r="X2159">
        <v>18</v>
      </c>
      <c r="Z2159">
        <v>3.3898305084745801</v>
      </c>
      <c r="AB2159">
        <v>2</v>
      </c>
      <c r="AD2159">
        <v>2.38095238095238</v>
      </c>
      <c r="AF2159">
        <v>2</v>
      </c>
      <c r="AH2159">
        <v>2.98507462686567</v>
      </c>
      <c r="AI2159"/>
      <c r="AJ2159">
        <v>2</v>
      </c>
      <c r="AK2159"/>
      <c r="AL2159">
        <v>7.6923076923076898</v>
      </c>
      <c r="AN2159">
        <v>4</v>
      </c>
      <c r="AP2159">
        <v>3.0821917808219199</v>
      </c>
      <c r="AR2159">
        <v>9</v>
      </c>
      <c r="AT2159">
        <v>3.8834951456310698</v>
      </c>
      <c r="AV2159">
        <v>8</v>
      </c>
      <c r="AX2159">
        <v>6.7073170731707297</v>
      </c>
      <c r="AZ2159">
        <v>11</v>
      </c>
      <c r="BB2159">
        <v>5.8823529411764701</v>
      </c>
      <c r="BD2159">
        <v>4</v>
      </c>
      <c r="BF2159">
        <v>7.2463768115942004</v>
      </c>
      <c r="BH2159">
        <v>5</v>
      </c>
      <c r="BJ2159">
        <v>6.3157894736842097</v>
      </c>
      <c r="BL2159">
        <v>6</v>
      </c>
    </row>
    <row r="2160" spans="1:64" x14ac:dyDescent="0.25">
      <c r="A2160" s="15" t="str">
        <f t="shared" si="68"/>
        <v>Noncore Funding / Liab--41912</v>
      </c>
      <c r="B2160" s="15" t="str">
        <f t="shared" si="69"/>
        <v>Noncore Funding / Liab</v>
      </c>
      <c r="C2160">
        <v>18</v>
      </c>
      <c r="D2160" s="22">
        <v>41912</v>
      </c>
      <c r="E2160">
        <v>9.8389565078645909</v>
      </c>
      <c r="F2160">
        <v>13.6910411558154</v>
      </c>
      <c r="G2160">
        <v>20.9033169899797</v>
      </c>
      <c r="H2160">
        <v>15.802376387331</v>
      </c>
      <c r="I2160">
        <v>9.6459812804705791</v>
      </c>
      <c r="J2160">
        <v>15.393631361209</v>
      </c>
      <c r="K2160">
        <v>22.948413144384201</v>
      </c>
      <c r="L2160">
        <v>17.541284752735301</v>
      </c>
      <c r="M2160">
        <v>12.598316904768</v>
      </c>
      <c r="N2160">
        <v>19.660020591242102</v>
      </c>
      <c r="O2160">
        <v>29.1926945322483</v>
      </c>
      <c r="P2160">
        <v>22.481437540077501</v>
      </c>
      <c r="Q2160">
        <v>14.620879718606099</v>
      </c>
      <c r="R2160">
        <v>18.576290222186099</v>
      </c>
      <c r="S2160">
        <v>23.76618259056</v>
      </c>
      <c r="T2160">
        <v>19.036973460699901</v>
      </c>
      <c r="U2160">
        <v>8.7264082200115407</v>
      </c>
      <c r="V2160">
        <v>13.575266493245</v>
      </c>
      <c r="W2160">
        <v>21.982998269399701</v>
      </c>
      <c r="X2160">
        <v>16.656374873670899</v>
      </c>
      <c r="Y2160">
        <v>10.0297271091087</v>
      </c>
      <c r="Z2160">
        <v>15.6670569598457</v>
      </c>
      <c r="AA2160">
        <v>21.4176741612368</v>
      </c>
      <c r="AB2160">
        <v>17.757859165503199</v>
      </c>
      <c r="AC2160">
        <v>9.8707349859535807</v>
      </c>
      <c r="AD2160">
        <v>13.448051764880599</v>
      </c>
      <c r="AE2160">
        <v>22.198718572429399</v>
      </c>
      <c r="AF2160">
        <v>16.555098401547099</v>
      </c>
      <c r="AG2160">
        <v>14.4143635862993</v>
      </c>
      <c r="AH2160">
        <v>19.517795637198599</v>
      </c>
      <c r="AI2160">
        <v>26.1798714449865</v>
      </c>
      <c r="AJ2160">
        <v>22.489138125105399</v>
      </c>
      <c r="AK2160">
        <v>10.1977853957428</v>
      </c>
      <c r="AL2160">
        <v>16.791647563906199</v>
      </c>
      <c r="AM2160">
        <v>25.123361228900201</v>
      </c>
      <c r="AN2160">
        <v>20.098716613547101</v>
      </c>
      <c r="AO2160">
        <v>9.8228041703126703</v>
      </c>
      <c r="AP2160">
        <v>15.355614931204499</v>
      </c>
      <c r="AQ2160">
        <v>22.927173157756101</v>
      </c>
      <c r="AR2160">
        <v>17.3652849624517</v>
      </c>
      <c r="AS2160">
        <v>9.7565481992160397</v>
      </c>
      <c r="AT2160">
        <v>16.0839239361155</v>
      </c>
      <c r="AU2160">
        <v>23.481910801230502</v>
      </c>
      <c r="AV2160">
        <v>18.759926243224299</v>
      </c>
      <c r="AW2160">
        <v>9.3960073687785997</v>
      </c>
      <c r="AX2160">
        <v>13.0842914374267</v>
      </c>
      <c r="AY2160">
        <v>20.225103414838401</v>
      </c>
      <c r="AZ2160">
        <v>16.433187260582901</v>
      </c>
      <c r="BA2160">
        <v>10.113300282535199</v>
      </c>
      <c r="BB2160">
        <v>16.111618783851402</v>
      </c>
      <c r="BC2160">
        <v>22.100730987648699</v>
      </c>
      <c r="BD2160">
        <v>19.482385488207999</v>
      </c>
      <c r="BE2160">
        <v>8.6111098573240508</v>
      </c>
      <c r="BF2160">
        <v>15.410826767078101</v>
      </c>
      <c r="BG2160">
        <v>22.22287070542</v>
      </c>
      <c r="BH2160">
        <v>19.025694756736101</v>
      </c>
      <c r="BI2160">
        <v>8.9948007330666897</v>
      </c>
      <c r="BJ2160">
        <v>12.3199881229277</v>
      </c>
      <c r="BK2160">
        <v>21.636297888773001</v>
      </c>
      <c r="BL2160">
        <v>16.3216705749978</v>
      </c>
    </row>
    <row r="2161" spans="1:64" x14ac:dyDescent="0.25">
      <c r="A2161" s="15" t="str">
        <f t="shared" si="68"/>
        <v>Brokered Dep / Liab--41912</v>
      </c>
      <c r="B2161" s="15" t="str">
        <f t="shared" si="69"/>
        <v>Brokered Dep / Liab</v>
      </c>
      <c r="C2161">
        <v>19</v>
      </c>
      <c r="D2161" s="22">
        <v>41912</v>
      </c>
      <c r="E2161">
        <v>0</v>
      </c>
      <c r="F2161">
        <v>0</v>
      </c>
      <c r="G2161">
        <v>2.2201444720547898</v>
      </c>
      <c r="H2161">
        <v>2.12092309002808</v>
      </c>
      <c r="I2161">
        <v>0</v>
      </c>
      <c r="J2161">
        <v>0</v>
      </c>
      <c r="K2161">
        <v>2.1320835818597899</v>
      </c>
      <c r="L2161">
        <v>2.0162506057610199</v>
      </c>
      <c r="M2161">
        <v>0</v>
      </c>
      <c r="N2161">
        <v>0</v>
      </c>
      <c r="O2161">
        <v>2.33684515325398</v>
      </c>
      <c r="P2161">
        <v>2.2334586586447598</v>
      </c>
      <c r="Q2161">
        <v>0</v>
      </c>
      <c r="R2161">
        <v>0</v>
      </c>
      <c r="S2161">
        <v>2.3841114520275299</v>
      </c>
      <c r="T2161">
        <v>2.2233514251666899</v>
      </c>
      <c r="U2161">
        <v>0</v>
      </c>
      <c r="V2161">
        <v>0</v>
      </c>
      <c r="W2161">
        <v>1.3002743151140399</v>
      </c>
      <c r="X2161">
        <v>1.8944356957965001</v>
      </c>
      <c r="Y2161">
        <v>0</v>
      </c>
      <c r="Z2161">
        <v>0</v>
      </c>
      <c r="AA2161">
        <v>0.788601609866034</v>
      </c>
      <c r="AB2161">
        <v>1.72655270663576</v>
      </c>
      <c r="AC2161">
        <v>0</v>
      </c>
      <c r="AD2161">
        <v>0</v>
      </c>
      <c r="AE2161">
        <v>1.65277744792575</v>
      </c>
      <c r="AF2161">
        <v>1.5324538224417701</v>
      </c>
      <c r="AG2161">
        <v>0</v>
      </c>
      <c r="AH2161">
        <v>0</v>
      </c>
      <c r="AI2161">
        <v>3.5914995116175099</v>
      </c>
      <c r="AJ2161">
        <v>3.4716618711567899</v>
      </c>
      <c r="AK2161">
        <v>0</v>
      </c>
      <c r="AL2161">
        <v>1.12234629616659</v>
      </c>
      <c r="AM2161">
        <v>4.9699610226709501</v>
      </c>
      <c r="AN2161">
        <v>3.8321761289310499</v>
      </c>
      <c r="AO2161">
        <v>0</v>
      </c>
      <c r="AP2161">
        <v>0</v>
      </c>
      <c r="AQ2161">
        <v>1.7093182328876</v>
      </c>
      <c r="AR2161">
        <v>1.8297206772249399</v>
      </c>
      <c r="AS2161">
        <v>0</v>
      </c>
      <c r="AT2161">
        <v>0</v>
      </c>
      <c r="AU2161">
        <v>2.4205877614237901</v>
      </c>
      <c r="AV2161">
        <v>2.39514248315876</v>
      </c>
      <c r="AW2161">
        <v>0</v>
      </c>
      <c r="AX2161">
        <v>0</v>
      </c>
      <c r="AY2161">
        <v>1.24660110370718</v>
      </c>
      <c r="AZ2161">
        <v>1.606764657849</v>
      </c>
      <c r="BA2161">
        <v>0</v>
      </c>
      <c r="BB2161">
        <v>0</v>
      </c>
      <c r="BC2161">
        <v>2.8625587600118401</v>
      </c>
      <c r="BD2161">
        <v>2.8848133145410801</v>
      </c>
      <c r="BE2161">
        <v>0</v>
      </c>
      <c r="BF2161">
        <v>0.417368034874185</v>
      </c>
      <c r="BG2161">
        <v>3.4175032958117799</v>
      </c>
      <c r="BH2161">
        <v>3.3513750381504699</v>
      </c>
      <c r="BI2161">
        <v>0</v>
      </c>
      <c r="BJ2161">
        <v>0</v>
      </c>
      <c r="BK2161">
        <v>2.4519115319345701</v>
      </c>
      <c r="BL2161">
        <v>2.45922362319752</v>
      </c>
    </row>
    <row r="2162" spans="1:64" x14ac:dyDescent="0.25">
      <c r="A2162" s="15" t="str">
        <f t="shared" si="68"/>
        <v>Liquid Assets / Assets--41912</v>
      </c>
      <c r="B2162" s="15" t="str">
        <f t="shared" si="69"/>
        <v>Liquid Assets / Assets</v>
      </c>
      <c r="C2162">
        <v>20</v>
      </c>
      <c r="D2162" s="22">
        <v>41912</v>
      </c>
      <c r="E2162">
        <v>15.5929578274676</v>
      </c>
      <c r="F2162">
        <v>24.626952603491901</v>
      </c>
      <c r="G2162">
        <v>35.893707533833002</v>
      </c>
      <c r="H2162">
        <v>26.460502080136401</v>
      </c>
      <c r="I2162">
        <v>12.0915813393347</v>
      </c>
      <c r="J2162">
        <v>20.740129474249098</v>
      </c>
      <c r="K2162">
        <v>33.606439573721801</v>
      </c>
      <c r="L2162">
        <v>23.276686214385201</v>
      </c>
      <c r="M2162">
        <v>11.7083010804079</v>
      </c>
      <c r="N2162">
        <v>20.095741831148299</v>
      </c>
      <c r="O2162">
        <v>31.076573368014401</v>
      </c>
      <c r="P2162">
        <v>22.401048153588999</v>
      </c>
      <c r="Q2162">
        <v>27.580775477226201</v>
      </c>
      <c r="R2162">
        <v>35.386589769245603</v>
      </c>
      <c r="S2162">
        <v>40.605830378749502</v>
      </c>
      <c r="T2162">
        <v>35.129068492246802</v>
      </c>
      <c r="U2162">
        <v>13.8333648559701</v>
      </c>
      <c r="V2162">
        <v>21.696999841726502</v>
      </c>
      <c r="W2162">
        <v>33.913345553038397</v>
      </c>
      <c r="X2162">
        <v>24.142287702765699</v>
      </c>
      <c r="Y2162">
        <v>14.6836326269243</v>
      </c>
      <c r="Z2162">
        <v>24.560441443602802</v>
      </c>
      <c r="AA2162">
        <v>32.862550097169702</v>
      </c>
      <c r="AB2162">
        <v>26.3763643258055</v>
      </c>
      <c r="AC2162">
        <v>6.0210621654386598</v>
      </c>
      <c r="AD2162">
        <v>12.0479223592884</v>
      </c>
      <c r="AE2162">
        <v>22.971215406202099</v>
      </c>
      <c r="AF2162">
        <v>17.0341721966604</v>
      </c>
      <c r="AG2162">
        <v>8.5651598133825608</v>
      </c>
      <c r="AH2162">
        <v>15.6144179396493</v>
      </c>
      <c r="AI2162">
        <v>34.127222534057402</v>
      </c>
      <c r="AJ2162">
        <v>22.755579301085699</v>
      </c>
      <c r="AK2162">
        <v>14.0087797392047</v>
      </c>
      <c r="AL2162">
        <v>20.045285771891201</v>
      </c>
      <c r="AM2162">
        <v>30.186455771723601</v>
      </c>
      <c r="AN2162">
        <v>21.093780554864601</v>
      </c>
      <c r="AO2162">
        <v>10.251310327171</v>
      </c>
      <c r="AP2162">
        <v>20.165648061367801</v>
      </c>
      <c r="AQ2162">
        <v>34.627591718059499</v>
      </c>
      <c r="AR2162">
        <v>23.410547599419999</v>
      </c>
      <c r="AS2162">
        <v>9.7874610189346907</v>
      </c>
      <c r="AT2162">
        <v>16.0442273713719</v>
      </c>
      <c r="AU2162">
        <v>26.254014804452702</v>
      </c>
      <c r="AV2162">
        <v>19.595639013720401</v>
      </c>
      <c r="AW2162">
        <v>14.0701124257827</v>
      </c>
      <c r="AX2162">
        <v>22.613857200388399</v>
      </c>
      <c r="AY2162">
        <v>36.0120581981353</v>
      </c>
      <c r="AZ2162">
        <v>25.569360601128199</v>
      </c>
      <c r="BA2162">
        <v>13.6205476005163</v>
      </c>
      <c r="BB2162">
        <v>22.5047284236427</v>
      </c>
      <c r="BC2162">
        <v>37.780702453741497</v>
      </c>
      <c r="BD2162">
        <v>26.476892540079898</v>
      </c>
      <c r="BE2162">
        <v>12.575011680984501</v>
      </c>
      <c r="BF2162">
        <v>22.6820464050884</v>
      </c>
      <c r="BG2162">
        <v>32.497510786591398</v>
      </c>
      <c r="BH2162">
        <v>22.988020306227</v>
      </c>
      <c r="BI2162">
        <v>16.041648690627898</v>
      </c>
      <c r="BJ2162">
        <v>23.266346870342801</v>
      </c>
      <c r="BK2162">
        <v>35.108786382444997</v>
      </c>
      <c r="BL2162">
        <v>25.946063916191299</v>
      </c>
    </row>
    <row r="2163" spans="1:64" x14ac:dyDescent="0.25">
      <c r="A2163" s="15" t="str">
        <f t="shared" si="68"/>
        <v>Net Loan Growth (last 4 qtrs)--41912</v>
      </c>
      <c r="B2163" s="15" t="str">
        <f t="shared" si="69"/>
        <v>Net Loan Growth (last 4 qtrs)</v>
      </c>
      <c r="C2163">
        <v>21</v>
      </c>
      <c r="D2163" s="22">
        <v>41912</v>
      </c>
      <c r="E2163">
        <v>0.73250000000000004</v>
      </c>
      <c r="F2163">
        <v>5.42</v>
      </c>
      <c r="G2163">
        <v>12.672499999999999</v>
      </c>
      <c r="H2163">
        <v>7.1301612903225804</v>
      </c>
      <c r="I2163">
        <v>2.0099999999999998</v>
      </c>
      <c r="J2163">
        <v>6.95</v>
      </c>
      <c r="K2163">
        <v>12.56</v>
      </c>
      <c r="L2163">
        <v>7.8148585690515802</v>
      </c>
      <c r="M2163">
        <v>0.57499999999999996</v>
      </c>
      <c r="N2163">
        <v>6.08</v>
      </c>
      <c r="O2163">
        <v>12.5725</v>
      </c>
      <c r="P2163">
        <v>7.6919630028735604</v>
      </c>
      <c r="Q2163">
        <v>-2.2000000000000002</v>
      </c>
      <c r="R2163">
        <v>1.48</v>
      </c>
      <c r="S2163">
        <v>6.06</v>
      </c>
      <c r="T2163">
        <v>2.0057142857142898</v>
      </c>
      <c r="U2163">
        <v>1.68</v>
      </c>
      <c r="V2163">
        <v>6.31</v>
      </c>
      <c r="W2163">
        <v>11.76</v>
      </c>
      <c r="X2163">
        <v>7.1946439628482999</v>
      </c>
      <c r="Y2163">
        <v>-2.0099999999999998</v>
      </c>
      <c r="Z2163">
        <v>7.18</v>
      </c>
      <c r="AA2163">
        <v>12.205</v>
      </c>
      <c r="AB2163">
        <v>5.2</v>
      </c>
      <c r="AC2163">
        <v>5.5674999999999999</v>
      </c>
      <c r="AD2163">
        <v>9.6199999999999992</v>
      </c>
      <c r="AE2163">
        <v>15.5625</v>
      </c>
      <c r="AF2163">
        <v>11.5340476190476</v>
      </c>
      <c r="AG2163">
        <v>4.125</v>
      </c>
      <c r="AH2163">
        <v>8.9499999999999993</v>
      </c>
      <c r="AI2163">
        <v>14.95</v>
      </c>
      <c r="AJ2163">
        <v>11.3388059701493</v>
      </c>
      <c r="AK2163">
        <v>0.63249999999999995</v>
      </c>
      <c r="AL2163">
        <v>3.5350000000000001</v>
      </c>
      <c r="AM2163">
        <v>12.282500000000001</v>
      </c>
      <c r="AN2163">
        <v>7.4494230769230798</v>
      </c>
      <c r="AO2163">
        <v>3.43</v>
      </c>
      <c r="AP2163">
        <v>8.375</v>
      </c>
      <c r="AQ2163">
        <v>13.887499999999999</v>
      </c>
      <c r="AR2163">
        <v>9.4089236111111099</v>
      </c>
      <c r="AS2163">
        <v>3.7225000000000001</v>
      </c>
      <c r="AT2163">
        <v>8.9600000000000009</v>
      </c>
      <c r="AU2163">
        <v>15.225</v>
      </c>
      <c r="AV2163">
        <v>10.8602475247525</v>
      </c>
      <c r="AW2163">
        <v>-1.06</v>
      </c>
      <c r="AX2163">
        <v>4.8</v>
      </c>
      <c r="AY2163">
        <v>10.602499999999999</v>
      </c>
      <c r="AZ2163">
        <v>6.1019753086419799</v>
      </c>
      <c r="BA2163">
        <v>0.88</v>
      </c>
      <c r="BB2163">
        <v>5.7649999999999997</v>
      </c>
      <c r="BC2163">
        <v>11.33</v>
      </c>
      <c r="BD2163">
        <v>6.0144117647058799</v>
      </c>
      <c r="BE2163">
        <v>1.8149999999999999</v>
      </c>
      <c r="BF2163">
        <v>5.13</v>
      </c>
      <c r="BG2163">
        <v>13.3575</v>
      </c>
      <c r="BH2163">
        <v>7.2044117647058803</v>
      </c>
      <c r="BI2163">
        <v>1.3125</v>
      </c>
      <c r="BJ2163">
        <v>5.4</v>
      </c>
      <c r="BK2163">
        <v>11.07</v>
      </c>
      <c r="BL2163">
        <v>7.6047872340425497</v>
      </c>
    </row>
    <row r="2164" spans="1:64" x14ac:dyDescent="0.25">
      <c r="A2164" s="15" t="str">
        <f t="shared" si="68"/>
        <v>Banks w/ Loan Growth (last 4 qtrs)--41912</v>
      </c>
      <c r="B2164" s="15" t="str">
        <f t="shared" si="69"/>
        <v>Banks w/ Loan Growth (last 4 qtrs)</v>
      </c>
      <c r="C2164">
        <v>22</v>
      </c>
      <c r="D2164" s="22">
        <v>41912</v>
      </c>
      <c r="F2164">
        <v>75.806451612903203</v>
      </c>
      <c r="J2164">
        <v>80.456026058631906</v>
      </c>
      <c r="N2164">
        <v>76.850227990178894</v>
      </c>
      <c r="R2164">
        <v>52.380952380952401</v>
      </c>
      <c r="V2164">
        <v>79.090909090909093</v>
      </c>
      <c r="Z2164">
        <v>72.881355932203405</v>
      </c>
      <c r="AD2164">
        <v>95.238095238095198</v>
      </c>
      <c r="AH2164">
        <v>88.0597014925373</v>
      </c>
      <c r="AI2164"/>
      <c r="AK2164"/>
      <c r="AL2164">
        <v>75</v>
      </c>
      <c r="AP2164">
        <v>85.616438356164394</v>
      </c>
      <c r="AT2164">
        <v>85.4368932038835</v>
      </c>
      <c r="AX2164">
        <v>71.341463414634106</v>
      </c>
      <c r="BB2164">
        <v>75</v>
      </c>
      <c r="BF2164">
        <v>76.811594202898505</v>
      </c>
      <c r="BJ2164">
        <v>76.842105263157904</v>
      </c>
    </row>
    <row r="2165" spans="1:64" x14ac:dyDescent="0.25">
      <c r="A2165" s="15" t="str">
        <f t="shared" si="68"/>
        <v>Equity / Assets--42004</v>
      </c>
      <c r="B2165" s="15" t="str">
        <f t="shared" si="69"/>
        <v>Equity / Assets</v>
      </c>
      <c r="C2165">
        <v>1</v>
      </c>
      <c r="D2165" s="22">
        <v>42004</v>
      </c>
      <c r="E2165">
        <v>9.6931431562418204</v>
      </c>
      <c r="F2165">
        <v>10.501749388488101</v>
      </c>
      <c r="G2165">
        <v>11.938455205063599</v>
      </c>
      <c r="H2165">
        <v>10.828314021350099</v>
      </c>
      <c r="I2165">
        <v>9.0491854209272802</v>
      </c>
      <c r="J2165">
        <v>10.318767561282799</v>
      </c>
      <c r="K2165">
        <v>11.996426382071</v>
      </c>
      <c r="L2165">
        <v>10.7275608701417</v>
      </c>
      <c r="M2165">
        <v>9.2992444667592107</v>
      </c>
      <c r="N2165">
        <v>10.558610566434</v>
      </c>
      <c r="O2165">
        <v>12.2635512166498</v>
      </c>
      <c r="P2165">
        <v>11.053003025748501</v>
      </c>
      <c r="Q2165">
        <v>10.116213588612499</v>
      </c>
      <c r="R2165">
        <v>11.8908363525487</v>
      </c>
      <c r="S2165">
        <v>12.6133237688958</v>
      </c>
      <c r="T2165">
        <v>12.199778835808999</v>
      </c>
      <c r="U2165">
        <v>8.9458885474715295</v>
      </c>
      <c r="V2165">
        <v>10.2815884476534</v>
      </c>
      <c r="W2165">
        <v>12.0621206472177</v>
      </c>
      <c r="X2165">
        <v>10.588835941836001</v>
      </c>
      <c r="Y2165">
        <v>9.8272958486329003</v>
      </c>
      <c r="Z2165">
        <v>10.537930542213299</v>
      </c>
      <c r="AA2165">
        <v>12.0860077413359</v>
      </c>
      <c r="AB2165">
        <v>11.0513839308118</v>
      </c>
      <c r="AC2165">
        <v>8.7430310247044591</v>
      </c>
      <c r="AD2165">
        <v>9.6280687769062698</v>
      </c>
      <c r="AE2165">
        <v>10.6013261373243</v>
      </c>
      <c r="AF2165">
        <v>9.7437050053456105</v>
      </c>
      <c r="AG2165">
        <v>9.6810399712603203</v>
      </c>
      <c r="AH2165">
        <v>10.850992070610999</v>
      </c>
      <c r="AI2165">
        <v>12.1991344220173</v>
      </c>
      <c r="AJ2165">
        <v>11.4717809725515</v>
      </c>
      <c r="AK2165">
        <v>9.2652495812263993</v>
      </c>
      <c r="AL2165">
        <v>10.7792444005612</v>
      </c>
      <c r="AM2165">
        <v>12.854223727914199</v>
      </c>
      <c r="AN2165">
        <v>12.108344028614599</v>
      </c>
      <c r="AO2165">
        <v>8.9818375887806408</v>
      </c>
      <c r="AP2165">
        <v>10.2166063173091</v>
      </c>
      <c r="AQ2165">
        <v>11.501874507210999</v>
      </c>
      <c r="AR2165">
        <v>10.5282179659853</v>
      </c>
      <c r="AS2165">
        <v>8.7274728795712893</v>
      </c>
      <c r="AT2165">
        <v>9.7223464121807694</v>
      </c>
      <c r="AU2165">
        <v>11.1255198137066</v>
      </c>
      <c r="AV2165">
        <v>10.0337616507153</v>
      </c>
      <c r="AW2165">
        <v>9.0588332865717298</v>
      </c>
      <c r="AX2165">
        <v>10.616313378607201</v>
      </c>
      <c r="AY2165">
        <v>12.3862867375541</v>
      </c>
      <c r="AZ2165">
        <v>11.0306833350799</v>
      </c>
      <c r="BA2165">
        <v>9.0783416175578697</v>
      </c>
      <c r="BB2165">
        <v>10.4674843773725</v>
      </c>
      <c r="BC2165">
        <v>12.2679846620108</v>
      </c>
      <c r="BD2165">
        <v>10.934264108658301</v>
      </c>
      <c r="BE2165">
        <v>9.8387664056570596</v>
      </c>
      <c r="BF2165">
        <v>11.106762680025</v>
      </c>
      <c r="BG2165">
        <v>12.615795182920399</v>
      </c>
      <c r="BH2165">
        <v>13.372304871024401</v>
      </c>
      <c r="BI2165">
        <v>8.9988182976239397</v>
      </c>
      <c r="BJ2165">
        <v>10.1601031779139</v>
      </c>
      <c r="BK2165">
        <v>11.931690444387799</v>
      </c>
      <c r="BL2165">
        <v>11.416180950708201</v>
      </c>
    </row>
    <row r="2166" spans="1:64" x14ac:dyDescent="0.25">
      <c r="A2166" s="15" t="str">
        <f t="shared" si="68"/>
        <v>Total Risk Based Capital Ratio--42004</v>
      </c>
      <c r="B2166" s="15" t="str">
        <f t="shared" si="69"/>
        <v>Total Risk Based Capital Ratio</v>
      </c>
      <c r="C2166">
        <v>2</v>
      </c>
      <c r="D2166" s="22">
        <v>42004</v>
      </c>
      <c r="E2166">
        <v>15.06</v>
      </c>
      <c r="F2166">
        <v>17.53</v>
      </c>
      <c r="G2166">
        <v>19.61</v>
      </c>
      <c r="H2166">
        <v>17.9495081967213</v>
      </c>
      <c r="I2166">
        <v>13.24</v>
      </c>
      <c r="J2166">
        <v>15.79</v>
      </c>
      <c r="K2166">
        <v>19.085000000000001</v>
      </c>
      <c r="L2166">
        <v>17.054619289340099</v>
      </c>
      <c r="M2166">
        <v>13.664999999999999</v>
      </c>
      <c r="N2166">
        <v>16.16</v>
      </c>
      <c r="O2166">
        <v>20.085000000000001</v>
      </c>
      <c r="P2166">
        <v>17.8420912893253</v>
      </c>
      <c r="Q2166">
        <v>14.87</v>
      </c>
      <c r="R2166">
        <v>18.995000000000001</v>
      </c>
      <c r="S2166">
        <v>23.324999999999999</v>
      </c>
      <c r="T2166">
        <v>20.798500000000001</v>
      </c>
      <c r="U2166">
        <v>13.205</v>
      </c>
      <c r="V2166">
        <v>15.61</v>
      </c>
      <c r="W2166">
        <v>19.024999999999999</v>
      </c>
      <c r="X2166">
        <v>17.0341640378549</v>
      </c>
      <c r="Y2166">
        <v>15.234999999999999</v>
      </c>
      <c r="Z2166">
        <v>17.63</v>
      </c>
      <c r="AA2166">
        <v>20.6</v>
      </c>
      <c r="AB2166">
        <v>18.161016949152501</v>
      </c>
      <c r="AC2166">
        <v>12.4575</v>
      </c>
      <c r="AD2166">
        <v>13.565</v>
      </c>
      <c r="AE2166">
        <v>15.48</v>
      </c>
      <c r="AF2166">
        <v>15.038414634146299</v>
      </c>
      <c r="AG2166">
        <v>13.01</v>
      </c>
      <c r="AH2166">
        <v>16.100000000000001</v>
      </c>
      <c r="AI2166">
        <v>19.010000000000002</v>
      </c>
      <c r="AJ2166">
        <v>17.658208955223898</v>
      </c>
      <c r="AK2166">
        <v>14.36</v>
      </c>
      <c r="AL2166">
        <v>16.829999999999998</v>
      </c>
      <c r="AM2166">
        <v>19.96</v>
      </c>
      <c r="AN2166">
        <v>19.4760784313725</v>
      </c>
      <c r="AO2166">
        <v>12.817500000000001</v>
      </c>
      <c r="AP2166">
        <v>15.1</v>
      </c>
      <c r="AQ2166">
        <v>18.387499999999999</v>
      </c>
      <c r="AR2166">
        <v>16.8742605633803</v>
      </c>
      <c r="AS2166">
        <v>12.5075</v>
      </c>
      <c r="AT2166">
        <v>13.96</v>
      </c>
      <c r="AU2166">
        <v>16.512499999999999</v>
      </c>
      <c r="AV2166">
        <v>15.0805102040816</v>
      </c>
      <c r="AW2166">
        <v>14.4725</v>
      </c>
      <c r="AX2166">
        <v>17.335000000000001</v>
      </c>
      <c r="AY2166">
        <v>22.412500000000001</v>
      </c>
      <c r="AZ2166">
        <v>19.1360897435897</v>
      </c>
      <c r="BA2166">
        <v>13.09</v>
      </c>
      <c r="BB2166">
        <v>16.010000000000002</v>
      </c>
      <c r="BC2166">
        <v>18.642499999999998</v>
      </c>
      <c r="BD2166">
        <v>17.498064516128998</v>
      </c>
      <c r="BE2166">
        <v>14.73</v>
      </c>
      <c r="BF2166">
        <v>17.37</v>
      </c>
      <c r="BG2166">
        <v>19.89</v>
      </c>
      <c r="BH2166">
        <v>24.135999999999999</v>
      </c>
      <c r="BI2166">
        <v>13.4275</v>
      </c>
      <c r="BJ2166">
        <v>15.86</v>
      </c>
      <c r="BK2166">
        <v>19.11</v>
      </c>
      <c r="BL2166">
        <v>21.041276595744701</v>
      </c>
    </row>
    <row r="2167" spans="1:64" x14ac:dyDescent="0.25">
      <c r="A2167" s="15" t="str">
        <f t="shared" si="68"/>
        <v>Tier 1 Leverage Ratio--42004</v>
      </c>
      <c r="B2167" s="15" t="str">
        <f t="shared" si="69"/>
        <v>Tier 1 Leverage Ratio</v>
      </c>
      <c r="C2167">
        <v>3</v>
      </c>
      <c r="D2167" s="22">
        <v>42004</v>
      </c>
      <c r="E2167">
        <v>9.16</v>
      </c>
      <c r="F2167">
        <v>10.050000000000001</v>
      </c>
      <c r="G2167">
        <v>11.39</v>
      </c>
      <c r="H2167">
        <v>10.4268852459016</v>
      </c>
      <c r="I2167">
        <v>8.8800000000000008</v>
      </c>
      <c r="J2167">
        <v>9.9</v>
      </c>
      <c r="K2167">
        <v>11.465</v>
      </c>
      <c r="L2167">
        <v>10.385262267343499</v>
      </c>
      <c r="M2167">
        <v>9.02</v>
      </c>
      <c r="N2167">
        <v>10.1</v>
      </c>
      <c r="O2167">
        <v>11.69</v>
      </c>
      <c r="P2167">
        <v>10.637154028005099</v>
      </c>
      <c r="Q2167">
        <v>9.7774999999999999</v>
      </c>
      <c r="R2167">
        <v>11.55</v>
      </c>
      <c r="S2167">
        <v>12.395</v>
      </c>
      <c r="T2167">
        <v>11.701000000000001</v>
      </c>
      <c r="U2167">
        <v>8.7550000000000008</v>
      </c>
      <c r="V2167">
        <v>9.9</v>
      </c>
      <c r="W2167">
        <v>11.46</v>
      </c>
      <c r="X2167">
        <v>10.2854258675079</v>
      </c>
      <c r="Y2167">
        <v>9.16</v>
      </c>
      <c r="Z2167">
        <v>10.130000000000001</v>
      </c>
      <c r="AA2167">
        <v>11.605</v>
      </c>
      <c r="AB2167">
        <v>10.6572881355932</v>
      </c>
      <c r="AC2167">
        <v>8.41</v>
      </c>
      <c r="AD2167">
        <v>9.0549999999999997</v>
      </c>
      <c r="AE2167">
        <v>10.015000000000001</v>
      </c>
      <c r="AF2167">
        <v>9.3064634146341501</v>
      </c>
      <c r="AG2167">
        <v>9.42</v>
      </c>
      <c r="AH2167">
        <v>10.34</v>
      </c>
      <c r="AI2167">
        <v>11.94</v>
      </c>
      <c r="AJ2167">
        <v>11.1138805970149</v>
      </c>
      <c r="AK2167">
        <v>9.17</v>
      </c>
      <c r="AL2167">
        <v>10.18</v>
      </c>
      <c r="AM2167">
        <v>12.515000000000001</v>
      </c>
      <c r="AN2167">
        <v>11.8660784313725</v>
      </c>
      <c r="AO2167">
        <v>8.84</v>
      </c>
      <c r="AP2167">
        <v>9.89</v>
      </c>
      <c r="AQ2167">
        <v>11.202500000000001</v>
      </c>
      <c r="AR2167">
        <v>10.246549295774599</v>
      </c>
      <c r="AS2167">
        <v>8.6524999999999999</v>
      </c>
      <c r="AT2167">
        <v>9.3249999999999993</v>
      </c>
      <c r="AU2167">
        <v>10.455</v>
      </c>
      <c r="AV2167">
        <v>9.6810204081632705</v>
      </c>
      <c r="AW2167">
        <v>8.83</v>
      </c>
      <c r="AX2167">
        <v>10.16</v>
      </c>
      <c r="AY2167">
        <v>11.94</v>
      </c>
      <c r="AZ2167">
        <v>10.6072435897436</v>
      </c>
      <c r="BA2167">
        <v>9.1524999999999999</v>
      </c>
      <c r="BB2167">
        <v>10.28</v>
      </c>
      <c r="BC2167">
        <v>11.717499999999999</v>
      </c>
      <c r="BD2167">
        <v>10.564838709677399</v>
      </c>
      <c r="BE2167">
        <v>9.16</v>
      </c>
      <c r="BF2167">
        <v>10.28</v>
      </c>
      <c r="BG2167">
        <v>12.32</v>
      </c>
      <c r="BH2167">
        <v>12.784000000000001</v>
      </c>
      <c r="BI2167">
        <v>8.7899999999999991</v>
      </c>
      <c r="BJ2167">
        <v>9.7249999999999996</v>
      </c>
      <c r="BK2167">
        <v>10.9975</v>
      </c>
      <c r="BL2167">
        <v>10.975851063829801</v>
      </c>
    </row>
    <row r="2168" spans="1:64" x14ac:dyDescent="0.25">
      <c r="A2168" s="15" t="str">
        <f t="shared" si="68"/>
        <v>ALLL / Nonaccrual Loans--42004</v>
      </c>
      <c r="B2168" s="15" t="str">
        <f t="shared" si="69"/>
        <v>ALLL / Nonaccrual Loans</v>
      </c>
      <c r="C2168">
        <v>4</v>
      </c>
      <c r="D2168" s="22">
        <v>42004</v>
      </c>
      <c r="E2168">
        <v>95.454545454545496</v>
      </c>
      <c r="F2168">
        <v>196.39889196675901</v>
      </c>
      <c r="G2168">
        <v>467.64705882352899</v>
      </c>
      <c r="H2168">
        <v>1221.21601791234</v>
      </c>
      <c r="I2168">
        <v>89.605064367722605</v>
      </c>
      <c r="J2168">
        <v>194.21703424530099</v>
      </c>
      <c r="K2168">
        <v>542.001329787234</v>
      </c>
      <c r="L2168">
        <v>1204.08725650517</v>
      </c>
      <c r="M2168">
        <v>86.733116767549703</v>
      </c>
      <c r="N2168">
        <v>167.86245131793399</v>
      </c>
      <c r="O2168">
        <v>410.72747045187901</v>
      </c>
      <c r="P2168">
        <v>570.63888407663603</v>
      </c>
      <c r="Q2168">
        <v>63.323344393335098</v>
      </c>
      <c r="R2168">
        <v>120.07650677875399</v>
      </c>
      <c r="S2168">
        <v>162.52306226304199</v>
      </c>
      <c r="T2168">
        <v>179.908398003179</v>
      </c>
      <c r="U2168">
        <v>96.935593467430806</v>
      </c>
      <c r="V2168">
        <v>193.44919786096301</v>
      </c>
      <c r="W2168">
        <v>516.39964788732402</v>
      </c>
      <c r="X2168">
        <v>831.85724634629503</v>
      </c>
      <c r="Y2168">
        <v>82.642942400523907</v>
      </c>
      <c r="Z2168">
        <v>163.768115942029</v>
      </c>
      <c r="AA2168">
        <v>273.34072815645902</v>
      </c>
      <c r="AB2168">
        <v>599.46632368172095</v>
      </c>
      <c r="AC2168">
        <v>150.185838269469</v>
      </c>
      <c r="AD2168">
        <v>365.68627450980398</v>
      </c>
      <c r="AE2168">
        <v>1466.9940352337401</v>
      </c>
      <c r="AF2168">
        <v>4010.2929400018402</v>
      </c>
      <c r="AG2168">
        <v>135.90935477061601</v>
      </c>
      <c r="AH2168">
        <v>359.09304931482302</v>
      </c>
      <c r="AI2168">
        <v>2797.7272727272698</v>
      </c>
      <c r="AJ2168">
        <v>8564.7918861962808</v>
      </c>
      <c r="AK2168">
        <v>62.462577836890098</v>
      </c>
      <c r="AL2168">
        <v>117.60110685398</v>
      </c>
      <c r="AM2168">
        <v>275.27288329519502</v>
      </c>
      <c r="AN2168">
        <v>739.88534464788495</v>
      </c>
      <c r="AO2168">
        <v>119.99821164382401</v>
      </c>
      <c r="AP2168">
        <v>240.456769983687</v>
      </c>
      <c r="AQ2168">
        <v>696.50360520272397</v>
      </c>
      <c r="AR2168">
        <v>2334.8633407214502</v>
      </c>
      <c r="AS2168">
        <v>86.974390717800304</v>
      </c>
      <c r="AT2168">
        <v>232.61569779426901</v>
      </c>
      <c r="AU2168">
        <v>657.18232044198896</v>
      </c>
      <c r="AV2168">
        <v>1122.1371722823901</v>
      </c>
      <c r="AW2168">
        <v>82.425201628545196</v>
      </c>
      <c r="AX2168">
        <v>135.46521268611099</v>
      </c>
      <c r="AY2168">
        <v>373.49217837239797</v>
      </c>
      <c r="AZ2168">
        <v>558.19521494313506</v>
      </c>
      <c r="BA2168">
        <v>87.641509433962298</v>
      </c>
      <c r="BB2168">
        <v>187.34835355286</v>
      </c>
      <c r="BC2168">
        <v>619.23076923076906</v>
      </c>
      <c r="BD2168">
        <v>1474.91501314996</v>
      </c>
      <c r="BE2168">
        <v>87.277705434774802</v>
      </c>
      <c r="BF2168">
        <v>209.43396226415101</v>
      </c>
      <c r="BG2168">
        <v>461.36603522026599</v>
      </c>
      <c r="BH2168">
        <v>812.264075223855</v>
      </c>
      <c r="BI2168">
        <v>93.585480568984394</v>
      </c>
      <c r="BJ2168">
        <v>220.450098696872</v>
      </c>
      <c r="BK2168">
        <v>382.34172692113702</v>
      </c>
      <c r="BL2168">
        <v>818.46162916851097</v>
      </c>
    </row>
    <row r="2169" spans="1:64" x14ac:dyDescent="0.25">
      <c r="A2169" s="15" t="str">
        <f t="shared" si="68"/>
        <v>[NCL + OREO] / [Total Loans + OREO]--42004</v>
      </c>
      <c r="B2169" s="15" t="str">
        <f t="shared" si="69"/>
        <v>[NCL + OREO] / [Total Loans + OREO]</v>
      </c>
      <c r="C2169">
        <v>5</v>
      </c>
      <c r="D2169" s="22">
        <v>42004</v>
      </c>
      <c r="E2169">
        <v>0.64689747968741895</v>
      </c>
      <c r="F2169">
        <v>1.1996837790039001</v>
      </c>
      <c r="G2169">
        <v>2.6928568569102902</v>
      </c>
      <c r="H2169">
        <v>1.9123214142198</v>
      </c>
      <c r="I2169">
        <v>0.36082009899772999</v>
      </c>
      <c r="J2169">
        <v>1.1187933102855601</v>
      </c>
      <c r="K2169">
        <v>2.4775699276151699</v>
      </c>
      <c r="L2169">
        <v>1.7779072926674</v>
      </c>
      <c r="M2169">
        <v>0.45808646819686599</v>
      </c>
      <c r="N2169">
        <v>1.23229858366558</v>
      </c>
      <c r="O2169">
        <v>2.6411086209033199</v>
      </c>
      <c r="P2169">
        <v>1.9979698083583799</v>
      </c>
      <c r="Q2169">
        <v>2.0528777349351501</v>
      </c>
      <c r="R2169">
        <v>3.2062559219031699</v>
      </c>
      <c r="S2169">
        <v>3.8799957635251801</v>
      </c>
      <c r="T2169">
        <v>3.4573235990832099</v>
      </c>
      <c r="U2169">
        <v>0.48728909643698398</v>
      </c>
      <c r="V2169">
        <v>1.2726764588474</v>
      </c>
      <c r="W2169">
        <v>2.5492739480950402</v>
      </c>
      <c r="X2169">
        <v>1.91170245377555</v>
      </c>
      <c r="Y2169">
        <v>0.75887069792508299</v>
      </c>
      <c r="Z2169">
        <v>1.9247299914804501</v>
      </c>
      <c r="AA2169">
        <v>3.5740253027803801</v>
      </c>
      <c r="AB2169">
        <v>3.0246675742250599</v>
      </c>
      <c r="AC2169">
        <v>5.94378566507546E-3</v>
      </c>
      <c r="AD2169">
        <v>0.29003448312437102</v>
      </c>
      <c r="AE2169">
        <v>0.94273842848489797</v>
      </c>
      <c r="AF2169">
        <v>0.81717353159821704</v>
      </c>
      <c r="AG2169">
        <v>1.8697486238432499E-2</v>
      </c>
      <c r="AH2169">
        <v>0.329378597439211</v>
      </c>
      <c r="AI2169">
        <v>0.855121594740894</v>
      </c>
      <c r="AJ2169">
        <v>0.69226700661403895</v>
      </c>
      <c r="AK2169">
        <v>0.97916374061012701</v>
      </c>
      <c r="AL2169">
        <v>1.97373858423902</v>
      </c>
      <c r="AM2169">
        <v>3.49142281225991</v>
      </c>
      <c r="AN2169">
        <v>2.4906127492459902</v>
      </c>
      <c r="AO2169">
        <v>0.12965696185250999</v>
      </c>
      <c r="AP2169">
        <v>0.63357570675594199</v>
      </c>
      <c r="AQ2169">
        <v>1.54197317663838</v>
      </c>
      <c r="AR2169">
        <v>1.03090616796701</v>
      </c>
      <c r="AS2169">
        <v>0.33095017240296298</v>
      </c>
      <c r="AT2169">
        <v>0.94046183651868398</v>
      </c>
      <c r="AU2169">
        <v>2.5090029656759198</v>
      </c>
      <c r="AV2169">
        <v>1.7991186127563501</v>
      </c>
      <c r="AW2169">
        <v>0.81891304464533698</v>
      </c>
      <c r="AX2169">
        <v>1.8012185660419899</v>
      </c>
      <c r="AY2169">
        <v>3.6573205578841899</v>
      </c>
      <c r="AZ2169">
        <v>2.4540057040423502</v>
      </c>
      <c r="BA2169">
        <v>0.30374212510973397</v>
      </c>
      <c r="BB2169">
        <v>1.5818445530193901</v>
      </c>
      <c r="BC2169">
        <v>3.00799918894805</v>
      </c>
      <c r="BD2169">
        <v>2.3231766365596802</v>
      </c>
      <c r="BE2169">
        <v>0.92271575007496398</v>
      </c>
      <c r="BF2169">
        <v>1.62697159463652</v>
      </c>
      <c r="BG2169">
        <v>3.0892085843936599</v>
      </c>
      <c r="BH2169">
        <v>2.3129650643792199</v>
      </c>
      <c r="BI2169">
        <v>0.93406449243040401</v>
      </c>
      <c r="BJ2169">
        <v>2.032562751135</v>
      </c>
      <c r="BK2169">
        <v>4.1991497846767398</v>
      </c>
      <c r="BL2169">
        <v>2.77992156144186</v>
      </c>
    </row>
    <row r="2170" spans="1:64" x14ac:dyDescent="0.25">
      <c r="A2170" s="15" t="str">
        <f t="shared" si="68"/>
        <v>[Noncurrent + Delinquent Loans] / [Capital + ALLL]--42004</v>
      </c>
      <c r="B2170" s="15" t="str">
        <f t="shared" si="69"/>
        <v>[Noncurrent + Delinquent Loans] / [Capital + ALLL]</v>
      </c>
      <c r="C2170">
        <v>6</v>
      </c>
      <c r="D2170" s="22">
        <v>42004</v>
      </c>
      <c r="E2170">
        <v>3.1818813394469898</v>
      </c>
      <c r="F2170">
        <v>6.2466487935656803</v>
      </c>
      <c r="G2170">
        <v>12.4183006535948</v>
      </c>
      <c r="H2170">
        <v>8.5423584319539696</v>
      </c>
      <c r="I2170">
        <v>2.6014943166589002</v>
      </c>
      <c r="J2170">
        <v>6.4361520027387904</v>
      </c>
      <c r="K2170">
        <v>12.9047881843368</v>
      </c>
      <c r="L2170">
        <v>9.2057480301489907</v>
      </c>
      <c r="M2170">
        <v>3.3780011204686602</v>
      </c>
      <c r="N2170">
        <v>7.8240110840833097</v>
      </c>
      <c r="O2170">
        <v>14.8404517322945</v>
      </c>
      <c r="P2170">
        <v>10.996839668982499</v>
      </c>
      <c r="Q2170">
        <v>11.4370270192532</v>
      </c>
      <c r="R2170">
        <v>13.302060860775301</v>
      </c>
      <c r="S2170">
        <v>22.3777410562619</v>
      </c>
      <c r="T2170">
        <v>17.189254989774401</v>
      </c>
      <c r="U2170">
        <v>2.8260676851119499</v>
      </c>
      <c r="V2170">
        <v>7.0102545968882604</v>
      </c>
      <c r="W2170">
        <v>13.755277812725801</v>
      </c>
      <c r="X2170">
        <v>9.5808431503397404</v>
      </c>
      <c r="Y2170">
        <v>3.5620146612978001</v>
      </c>
      <c r="Z2170">
        <v>8.4440666524994707</v>
      </c>
      <c r="AA2170">
        <v>14.851882809110901</v>
      </c>
      <c r="AB2170">
        <v>12.5231440182871</v>
      </c>
      <c r="AC2170">
        <v>1.5728049323564699</v>
      </c>
      <c r="AD2170">
        <v>3.8956444139062398</v>
      </c>
      <c r="AE2170">
        <v>8.4987755335644906</v>
      </c>
      <c r="AF2170">
        <v>6.7588045192917097</v>
      </c>
      <c r="AG2170">
        <v>0.94394079136596698</v>
      </c>
      <c r="AH2170">
        <v>3.5381951958450499</v>
      </c>
      <c r="AI2170">
        <v>6.72857886017455</v>
      </c>
      <c r="AJ2170">
        <v>5.1109751420573897</v>
      </c>
      <c r="AK2170">
        <v>4.9549267130707904</v>
      </c>
      <c r="AL2170">
        <v>9.7337994084431294</v>
      </c>
      <c r="AM2170">
        <v>18.0274820935593</v>
      </c>
      <c r="AN2170">
        <v>12.6309664125236</v>
      </c>
      <c r="AO2170">
        <v>1.8425703982955799</v>
      </c>
      <c r="AP2170">
        <v>4.9370328051065702</v>
      </c>
      <c r="AQ2170">
        <v>10.6612294094014</v>
      </c>
      <c r="AR2170">
        <v>7.6667603124525696</v>
      </c>
      <c r="AS2170">
        <v>2.4873709640662698</v>
      </c>
      <c r="AT2170">
        <v>5.2907146693703302</v>
      </c>
      <c r="AU2170">
        <v>12.392418638195499</v>
      </c>
      <c r="AV2170">
        <v>9.0512055043092108</v>
      </c>
      <c r="AW2170">
        <v>4.8566223674393099</v>
      </c>
      <c r="AX2170">
        <v>10.570915665240801</v>
      </c>
      <c r="AY2170">
        <v>19.5229801280164</v>
      </c>
      <c r="AZ2170">
        <v>12.895069126634301</v>
      </c>
      <c r="BA2170">
        <v>2.3139158763555501</v>
      </c>
      <c r="BB2170">
        <v>8.5434591503722199</v>
      </c>
      <c r="BC2170">
        <v>14.768941175702601</v>
      </c>
      <c r="BD2170">
        <v>12.3312523205178</v>
      </c>
      <c r="BE2170">
        <v>3.4178999295278398</v>
      </c>
      <c r="BF2170">
        <v>6.7413891843246301</v>
      </c>
      <c r="BG2170">
        <v>11.5139260211851</v>
      </c>
      <c r="BH2170">
        <v>8.9733995032537202</v>
      </c>
      <c r="BI2170">
        <v>2.0717501431618701</v>
      </c>
      <c r="BJ2170">
        <v>5.1783547524594598</v>
      </c>
      <c r="BK2170">
        <v>12.0617912114754</v>
      </c>
      <c r="BL2170">
        <v>9.8861859695986993</v>
      </c>
    </row>
    <row r="2171" spans="1:64" x14ac:dyDescent="0.25">
      <c r="A2171" s="15" t="str">
        <f t="shared" si="68"/>
        <v xml:space="preserve">  Ag [NCL+DQ] / [Capital + ALLL]--42004</v>
      </c>
      <c r="B2171" s="15" t="str">
        <f t="shared" si="69"/>
        <v xml:space="preserve">  Ag [NCL+DQ] / [Capital + ALLL]</v>
      </c>
      <c r="C2171">
        <v>7</v>
      </c>
      <c r="D2171" s="22">
        <v>42004</v>
      </c>
      <c r="E2171">
        <v>0</v>
      </c>
      <c r="F2171">
        <v>0</v>
      </c>
      <c r="G2171">
        <v>1.5233411212085299</v>
      </c>
      <c r="H2171">
        <v>1.1863459289287499</v>
      </c>
      <c r="I2171">
        <v>0</v>
      </c>
      <c r="J2171">
        <v>0</v>
      </c>
      <c r="K2171">
        <v>0.73836027968621498</v>
      </c>
      <c r="L2171">
        <v>0.87818893286880595</v>
      </c>
      <c r="M2171">
        <v>0</v>
      </c>
      <c r="N2171">
        <v>0</v>
      </c>
      <c r="O2171">
        <v>0.30797505137168601</v>
      </c>
      <c r="P2171">
        <v>0.523129535511488</v>
      </c>
      <c r="Q2171">
        <v>0</v>
      </c>
      <c r="R2171">
        <v>0</v>
      </c>
      <c r="S2171">
        <v>0</v>
      </c>
      <c r="T2171">
        <v>4.3696567826805303E-2</v>
      </c>
      <c r="U2171">
        <v>0</v>
      </c>
      <c r="V2171">
        <v>0</v>
      </c>
      <c r="W2171">
        <v>0.59548503006638298</v>
      </c>
      <c r="X2171">
        <v>0.81547134912671604</v>
      </c>
      <c r="Y2171">
        <v>0</v>
      </c>
      <c r="Z2171">
        <v>0</v>
      </c>
      <c r="AA2171">
        <v>1.7666388590539499</v>
      </c>
      <c r="AB2171">
        <v>2.4255982501405802</v>
      </c>
      <c r="AC2171">
        <v>0</v>
      </c>
      <c r="AD2171">
        <v>0</v>
      </c>
      <c r="AE2171">
        <v>0.51553432322264003</v>
      </c>
      <c r="AF2171">
        <v>0.79559129039691601</v>
      </c>
      <c r="AG2171">
        <v>0</v>
      </c>
      <c r="AH2171">
        <v>0</v>
      </c>
      <c r="AI2171">
        <v>0.97599614690522796</v>
      </c>
      <c r="AJ2171">
        <v>1.3282411291708101</v>
      </c>
      <c r="AK2171">
        <v>0</v>
      </c>
      <c r="AL2171">
        <v>0</v>
      </c>
      <c r="AM2171">
        <v>0.94179935126571401</v>
      </c>
      <c r="AN2171">
        <v>0.99822336046318105</v>
      </c>
      <c r="AO2171">
        <v>0</v>
      </c>
      <c r="AP2171">
        <v>0.18447812171059</v>
      </c>
      <c r="AQ2171">
        <v>1.7498119192416699</v>
      </c>
      <c r="AR2171">
        <v>1.7186356697115499</v>
      </c>
      <c r="AS2171">
        <v>0</v>
      </c>
      <c r="AT2171">
        <v>0</v>
      </c>
      <c r="AU2171">
        <v>0.15248803738442601</v>
      </c>
      <c r="AV2171">
        <v>0.518799293970439</v>
      </c>
      <c r="AW2171">
        <v>0</v>
      </c>
      <c r="AX2171">
        <v>0</v>
      </c>
      <c r="AY2171">
        <v>0.13738474998497999</v>
      </c>
      <c r="AZ2171">
        <v>0.43405120530395902</v>
      </c>
      <c r="BA2171">
        <v>0</v>
      </c>
      <c r="BB2171">
        <v>0</v>
      </c>
      <c r="BC2171">
        <v>0</v>
      </c>
      <c r="BD2171">
        <v>0.24982361773065401</v>
      </c>
      <c r="BE2171">
        <v>0</v>
      </c>
      <c r="BF2171">
        <v>0</v>
      </c>
      <c r="BG2171">
        <v>0.19910744936491601</v>
      </c>
      <c r="BH2171">
        <v>0.30579587100237199</v>
      </c>
      <c r="BI2171">
        <v>0</v>
      </c>
      <c r="BJ2171">
        <v>0</v>
      </c>
      <c r="BK2171">
        <v>0</v>
      </c>
      <c r="BL2171">
        <v>0.32704362701491901</v>
      </c>
    </row>
    <row r="2172" spans="1:64" x14ac:dyDescent="0.25">
      <c r="A2172" s="15" t="str">
        <f t="shared" si="68"/>
        <v xml:space="preserve">  CLD [NCL+DQ] / [Capital + ALLL]--42004</v>
      </c>
      <c r="B2172" s="15" t="str">
        <f t="shared" si="69"/>
        <v xml:space="preserve">  CLD [NCL+DQ] / [Capital + ALLL]</v>
      </c>
      <c r="C2172">
        <v>8</v>
      </c>
      <c r="D2172" s="22">
        <v>42004</v>
      </c>
      <c r="E2172">
        <v>0</v>
      </c>
      <c r="F2172">
        <v>0</v>
      </c>
      <c r="G2172">
        <v>0.96741344195519297</v>
      </c>
      <c r="H2172">
        <v>0.699408362364353</v>
      </c>
      <c r="I2172">
        <v>0</v>
      </c>
      <c r="J2172">
        <v>0</v>
      </c>
      <c r="K2172">
        <v>0.25685951847913402</v>
      </c>
      <c r="L2172">
        <v>0.50907512592201298</v>
      </c>
      <c r="M2172">
        <v>0</v>
      </c>
      <c r="N2172">
        <v>0</v>
      </c>
      <c r="O2172">
        <v>0.563178439996044</v>
      </c>
      <c r="P2172">
        <v>0.775965287948988</v>
      </c>
      <c r="Q2172">
        <v>0</v>
      </c>
      <c r="R2172">
        <v>0</v>
      </c>
      <c r="S2172">
        <v>0.39830136860505799</v>
      </c>
      <c r="T2172">
        <v>0.57010848733243402</v>
      </c>
      <c r="U2172">
        <v>0</v>
      </c>
      <c r="V2172">
        <v>0</v>
      </c>
      <c r="W2172">
        <v>0.19225666762163299</v>
      </c>
      <c r="X2172">
        <v>0.51205655250999804</v>
      </c>
      <c r="Y2172">
        <v>0</v>
      </c>
      <c r="Z2172">
        <v>0</v>
      </c>
      <c r="AA2172">
        <v>1.4330438398994501</v>
      </c>
      <c r="AB2172">
        <v>1.3265055240530901</v>
      </c>
      <c r="AC2172">
        <v>0</v>
      </c>
      <c r="AD2172">
        <v>0</v>
      </c>
      <c r="AE2172">
        <v>0</v>
      </c>
      <c r="AF2172">
        <v>0.70517183555322505</v>
      </c>
      <c r="AG2172">
        <v>0</v>
      </c>
      <c r="AH2172">
        <v>0</v>
      </c>
      <c r="AI2172">
        <v>0</v>
      </c>
      <c r="AJ2172">
        <v>8.14416698115248E-2</v>
      </c>
      <c r="AK2172">
        <v>0</v>
      </c>
      <c r="AL2172">
        <v>0</v>
      </c>
      <c r="AM2172">
        <v>0.56964129542602404</v>
      </c>
      <c r="AN2172">
        <v>0.630589019624055</v>
      </c>
      <c r="AO2172">
        <v>0</v>
      </c>
      <c r="AP2172">
        <v>0</v>
      </c>
      <c r="AQ2172">
        <v>0</v>
      </c>
      <c r="AR2172">
        <v>0.259263548970596</v>
      </c>
      <c r="AS2172">
        <v>0</v>
      </c>
      <c r="AT2172">
        <v>0</v>
      </c>
      <c r="AU2172">
        <v>0.56198590346700195</v>
      </c>
      <c r="AV2172">
        <v>0.87881022071207404</v>
      </c>
      <c r="AW2172">
        <v>0</v>
      </c>
      <c r="AX2172">
        <v>0</v>
      </c>
      <c r="AY2172">
        <v>0.53260817535648897</v>
      </c>
      <c r="AZ2172">
        <v>0.92620606808332595</v>
      </c>
      <c r="BA2172">
        <v>0</v>
      </c>
      <c r="BB2172">
        <v>0</v>
      </c>
      <c r="BC2172">
        <v>0</v>
      </c>
      <c r="BD2172">
        <v>0.73624667181807801</v>
      </c>
      <c r="BE2172">
        <v>0</v>
      </c>
      <c r="BF2172">
        <v>0</v>
      </c>
      <c r="BG2172">
        <v>0.57137983967252304</v>
      </c>
      <c r="BH2172">
        <v>0.49323010583517801</v>
      </c>
      <c r="BI2172">
        <v>0</v>
      </c>
      <c r="BJ2172">
        <v>0</v>
      </c>
      <c r="BK2172">
        <v>0.74484333290707205</v>
      </c>
      <c r="BL2172">
        <v>0.74037013355757497</v>
      </c>
    </row>
    <row r="2173" spans="1:64" x14ac:dyDescent="0.25">
      <c r="A2173" s="15" t="str">
        <f t="shared" si="68"/>
        <v xml:space="preserve">  CRE [NCL+DQ] / [Capital + ALLL]--42004</v>
      </c>
      <c r="B2173" s="15" t="str">
        <f t="shared" si="69"/>
        <v xml:space="preserve">  CRE [NCL+DQ] / [Capital + ALLL]</v>
      </c>
      <c r="C2173">
        <v>9</v>
      </c>
      <c r="D2173" s="22">
        <v>42004</v>
      </c>
      <c r="E2173">
        <v>9.1065465951634103E-2</v>
      </c>
      <c r="F2173">
        <v>1.6106764841233301</v>
      </c>
      <c r="G2173">
        <v>4.3767672007540099</v>
      </c>
      <c r="H2173">
        <v>3.1626021865766898</v>
      </c>
      <c r="I2173">
        <v>0</v>
      </c>
      <c r="J2173">
        <v>1.11302712023828</v>
      </c>
      <c r="K2173">
        <v>4.2484920452916404</v>
      </c>
      <c r="L2173">
        <v>2.8788971323465402</v>
      </c>
      <c r="M2173">
        <v>0</v>
      </c>
      <c r="N2173">
        <v>1.6421158310649899</v>
      </c>
      <c r="O2173">
        <v>5.06675642250541</v>
      </c>
      <c r="P2173">
        <v>3.8277974954957301</v>
      </c>
      <c r="Q2173">
        <v>5.2691266734756699</v>
      </c>
      <c r="R2173">
        <v>6.5877385879387802</v>
      </c>
      <c r="S2173">
        <v>11.366823544376301</v>
      </c>
      <c r="T2173">
        <v>8.4242821718100895</v>
      </c>
      <c r="U2173">
        <v>0</v>
      </c>
      <c r="V2173">
        <v>1.13051978409622</v>
      </c>
      <c r="W2173">
        <v>4.3361915985849997</v>
      </c>
      <c r="X2173">
        <v>2.83713117987153</v>
      </c>
      <c r="Y2173">
        <v>0</v>
      </c>
      <c r="Z2173">
        <v>2.1272625489830199</v>
      </c>
      <c r="AA2173">
        <v>5.2376984625937002</v>
      </c>
      <c r="AB2173">
        <v>3.9620848627953</v>
      </c>
      <c r="AC2173">
        <v>0</v>
      </c>
      <c r="AD2173">
        <v>8.0763364721194095E-2</v>
      </c>
      <c r="AE2173">
        <v>1.43506440439367</v>
      </c>
      <c r="AF2173">
        <v>2.2202504212729601</v>
      </c>
      <c r="AG2173">
        <v>0</v>
      </c>
      <c r="AH2173">
        <v>0</v>
      </c>
      <c r="AI2173">
        <v>0.919799160607773</v>
      </c>
      <c r="AJ2173">
        <v>0.79118339534043602</v>
      </c>
      <c r="AK2173">
        <v>1.6545569299091001</v>
      </c>
      <c r="AL2173">
        <v>4.0690056776823402</v>
      </c>
      <c r="AM2173">
        <v>7.05781618473564</v>
      </c>
      <c r="AN2173">
        <v>5.1220741996310597</v>
      </c>
      <c r="AO2173">
        <v>0</v>
      </c>
      <c r="AP2173">
        <v>0.121020657070671</v>
      </c>
      <c r="AQ2173">
        <v>1.9972212094522801</v>
      </c>
      <c r="AR2173">
        <v>1.5222025371988199</v>
      </c>
      <c r="AS2173">
        <v>0</v>
      </c>
      <c r="AT2173">
        <v>1.13570810797382</v>
      </c>
      <c r="AU2173">
        <v>4.2937235342809599</v>
      </c>
      <c r="AV2173">
        <v>3.4098882598790099</v>
      </c>
      <c r="AW2173">
        <v>0.115775021498025</v>
      </c>
      <c r="AX2173">
        <v>2.56039060135768</v>
      </c>
      <c r="AY2173">
        <v>6.0273276495927099</v>
      </c>
      <c r="AZ2173">
        <v>4.2662347171792403</v>
      </c>
      <c r="BA2173">
        <v>0</v>
      </c>
      <c r="BB2173">
        <v>0.99489500623295501</v>
      </c>
      <c r="BC2173">
        <v>3.6326970659632201</v>
      </c>
      <c r="BD2173">
        <v>3.5924272520664098</v>
      </c>
      <c r="BE2173">
        <v>0.26719167486992002</v>
      </c>
      <c r="BF2173">
        <v>2.6433230346721599</v>
      </c>
      <c r="BG2173">
        <v>5.47120251137164</v>
      </c>
      <c r="BH2173">
        <v>3.9746186299078401</v>
      </c>
      <c r="BI2173">
        <v>5.4390392481072098E-3</v>
      </c>
      <c r="BJ2173">
        <v>1.4427625553121199</v>
      </c>
      <c r="BK2173">
        <v>4.8102501275778398</v>
      </c>
      <c r="BL2173">
        <v>3.5059078091979901</v>
      </c>
    </row>
    <row r="2174" spans="1:64" x14ac:dyDescent="0.25">
      <c r="A2174" s="15" t="str">
        <f t="shared" si="68"/>
        <v xml:space="preserve">  Res RE [NCL+DQ] / [Capital + ALLL]--42004</v>
      </c>
      <c r="B2174" s="15" t="str">
        <f t="shared" si="69"/>
        <v xml:space="preserve">  Res RE [NCL+DQ] / [Capital + ALLL]</v>
      </c>
      <c r="C2174">
        <v>10</v>
      </c>
      <c r="D2174" s="22">
        <v>42004</v>
      </c>
      <c r="E2174">
        <v>0</v>
      </c>
      <c r="F2174">
        <v>0.59887979319258899</v>
      </c>
      <c r="G2174">
        <v>2.3679900854246898</v>
      </c>
      <c r="H2174">
        <v>2.0811750872332899</v>
      </c>
      <c r="I2174">
        <v>0</v>
      </c>
      <c r="J2174">
        <v>1.0443631170222301</v>
      </c>
      <c r="K2174">
        <v>3.1677700638083102</v>
      </c>
      <c r="L2174">
        <v>2.2217100990835101</v>
      </c>
      <c r="M2174">
        <v>0.395953488201856</v>
      </c>
      <c r="N2174">
        <v>2.0476341560215299</v>
      </c>
      <c r="O2174">
        <v>5.0032627033276702</v>
      </c>
      <c r="P2174">
        <v>3.6281992522067998</v>
      </c>
      <c r="Q2174">
        <v>2.5374011203787101</v>
      </c>
      <c r="R2174">
        <v>4.6870429878958202</v>
      </c>
      <c r="S2174">
        <v>6.9490136253307799</v>
      </c>
      <c r="T2174">
        <v>4.9282302993275602</v>
      </c>
      <c r="U2174">
        <v>0.29632904941760602</v>
      </c>
      <c r="V2174">
        <v>1.3265306122449001</v>
      </c>
      <c r="W2174">
        <v>3.9382926592161001</v>
      </c>
      <c r="X2174">
        <v>2.6144836564844902</v>
      </c>
      <c r="Y2174">
        <v>0</v>
      </c>
      <c r="Z2174">
        <v>1.08837099254702</v>
      </c>
      <c r="AA2174">
        <v>3.1704965109781602</v>
      </c>
      <c r="AB2174">
        <v>2.9306288969968199</v>
      </c>
      <c r="AC2174">
        <v>0</v>
      </c>
      <c r="AD2174">
        <v>9.9043169056207303E-2</v>
      </c>
      <c r="AE2174">
        <v>0.76218228117705</v>
      </c>
      <c r="AF2174">
        <v>0.55688133623798597</v>
      </c>
      <c r="AG2174">
        <v>0</v>
      </c>
      <c r="AH2174">
        <v>5.3475935828876997E-2</v>
      </c>
      <c r="AI2174">
        <v>0.90577476574720694</v>
      </c>
      <c r="AJ2174">
        <v>0.64865113132487795</v>
      </c>
      <c r="AK2174">
        <v>1.0571191981667301</v>
      </c>
      <c r="AL2174">
        <v>2.9525728456292599</v>
      </c>
      <c r="AM2174">
        <v>5.3183962064296102</v>
      </c>
      <c r="AN2174">
        <v>4.1802190107295996</v>
      </c>
      <c r="AO2174">
        <v>0</v>
      </c>
      <c r="AP2174">
        <v>0.51129656643504995</v>
      </c>
      <c r="AQ2174">
        <v>1.7785421017171199</v>
      </c>
      <c r="AR2174">
        <v>1.36499697566168</v>
      </c>
      <c r="AS2174">
        <v>0</v>
      </c>
      <c r="AT2174">
        <v>0.73784700278622395</v>
      </c>
      <c r="AU2174">
        <v>2.7486581564469699</v>
      </c>
      <c r="AV2174">
        <v>1.9422160877011201</v>
      </c>
      <c r="AW2174">
        <v>1.21798601289745</v>
      </c>
      <c r="AX2174">
        <v>4.0913321891914398</v>
      </c>
      <c r="AY2174">
        <v>7.1949833673615098</v>
      </c>
      <c r="AZ2174">
        <v>5.0885990525063898</v>
      </c>
      <c r="BA2174">
        <v>0</v>
      </c>
      <c r="BB2174">
        <v>0.80308632864521601</v>
      </c>
      <c r="BC2174">
        <v>1.9786846034524701</v>
      </c>
      <c r="BD2174">
        <v>2.5113081444184902</v>
      </c>
      <c r="BE2174">
        <v>0.35836006415396998</v>
      </c>
      <c r="BF2174">
        <v>1.2811289429994499</v>
      </c>
      <c r="BG2174">
        <v>2.152466367713</v>
      </c>
      <c r="BH2174">
        <v>1.90589107636741</v>
      </c>
      <c r="BI2174">
        <v>0.10915187391044701</v>
      </c>
      <c r="BJ2174">
        <v>1.27355543236366</v>
      </c>
      <c r="BK2174">
        <v>4.0299972442124004</v>
      </c>
      <c r="BL2174">
        <v>2.75377009116816</v>
      </c>
    </row>
    <row r="2175" spans="1:64" x14ac:dyDescent="0.25">
      <c r="A2175" s="15" t="str">
        <f t="shared" si="68"/>
        <v xml:space="preserve">  C&amp;I [NCL+DQ] / [Capital + ALLL]--42004</v>
      </c>
      <c r="B2175" s="15" t="str">
        <f t="shared" si="69"/>
        <v xml:space="preserve">  C&amp;I [NCL+DQ] / [Capital + ALLL]</v>
      </c>
      <c r="C2175">
        <v>11</v>
      </c>
      <c r="D2175" s="22">
        <v>42004</v>
      </c>
      <c r="E2175">
        <v>0.17471172565267301</v>
      </c>
      <c r="F2175">
        <v>0.50118430537914904</v>
      </c>
      <c r="G2175">
        <v>1.65987780040733</v>
      </c>
      <c r="H2175">
        <v>1.33584549655495</v>
      </c>
      <c r="I2175">
        <v>1.28709788368063E-2</v>
      </c>
      <c r="J2175">
        <v>0.53577535433370105</v>
      </c>
      <c r="K2175">
        <v>2.1721065699910702</v>
      </c>
      <c r="L2175">
        <v>1.7333999784430101</v>
      </c>
      <c r="M2175">
        <v>8.2247823495756808E-3</v>
      </c>
      <c r="N2175">
        <v>0.42247109765051599</v>
      </c>
      <c r="O2175">
        <v>1.50365815136675</v>
      </c>
      <c r="P2175">
        <v>1.3538477647657401</v>
      </c>
      <c r="Q2175">
        <v>0.258614159206699</v>
      </c>
      <c r="R2175">
        <v>1.97066002988125</v>
      </c>
      <c r="S2175">
        <v>2.56291231452431</v>
      </c>
      <c r="T2175">
        <v>2.99953777493625</v>
      </c>
      <c r="U2175">
        <v>0</v>
      </c>
      <c r="V2175">
        <v>0.55652726983622203</v>
      </c>
      <c r="W2175">
        <v>2.1929847241446101</v>
      </c>
      <c r="X2175">
        <v>1.75339177649363</v>
      </c>
      <c r="Y2175">
        <v>0.28377934235353502</v>
      </c>
      <c r="Z2175">
        <v>0.70522759727805195</v>
      </c>
      <c r="AA2175">
        <v>2.32972162524463</v>
      </c>
      <c r="AB2175">
        <v>2.4142467559123899</v>
      </c>
      <c r="AC2175">
        <v>0</v>
      </c>
      <c r="AD2175">
        <v>0.56637252261529403</v>
      </c>
      <c r="AE2175">
        <v>1.6595791418308501</v>
      </c>
      <c r="AF2175">
        <v>2.1142302787100902</v>
      </c>
      <c r="AG2175">
        <v>0</v>
      </c>
      <c r="AH2175">
        <v>0.281324388660463</v>
      </c>
      <c r="AI2175">
        <v>1.68160281992877</v>
      </c>
      <c r="AJ2175">
        <v>1.24885752899547</v>
      </c>
      <c r="AK2175">
        <v>8.9316819393079394E-2</v>
      </c>
      <c r="AL2175">
        <v>0.33067378575979101</v>
      </c>
      <c r="AM2175">
        <v>2.0883353422036102</v>
      </c>
      <c r="AN2175">
        <v>1.59944449331062</v>
      </c>
      <c r="AO2175">
        <v>0</v>
      </c>
      <c r="AP2175">
        <v>0.51847982985642505</v>
      </c>
      <c r="AQ2175">
        <v>2.1719521362181702</v>
      </c>
      <c r="AR2175">
        <v>1.63108725110793</v>
      </c>
      <c r="AS2175">
        <v>0</v>
      </c>
      <c r="AT2175">
        <v>0.55837567973603797</v>
      </c>
      <c r="AU2175">
        <v>2.2911769618794202</v>
      </c>
      <c r="AV2175">
        <v>1.9095358832096201</v>
      </c>
      <c r="AW2175">
        <v>8.7241221419614504E-2</v>
      </c>
      <c r="AX2175">
        <v>0.39651051888119099</v>
      </c>
      <c r="AY2175">
        <v>2.1472221117536101</v>
      </c>
      <c r="AZ2175">
        <v>1.7841160845433901</v>
      </c>
      <c r="BA2175">
        <v>0.299742243367424</v>
      </c>
      <c r="BB2175">
        <v>1.3491878979285601</v>
      </c>
      <c r="BC2175">
        <v>5.0136419277512898</v>
      </c>
      <c r="BD2175">
        <v>4.8522720672102198</v>
      </c>
      <c r="BE2175">
        <v>6.1622731941116102E-2</v>
      </c>
      <c r="BF2175">
        <v>0.43915343915343902</v>
      </c>
      <c r="BG2175">
        <v>1.6550620648274299</v>
      </c>
      <c r="BH2175">
        <v>1.60996449142941</v>
      </c>
      <c r="BI2175">
        <v>3.1252726365239798E-2</v>
      </c>
      <c r="BJ2175">
        <v>0.66405087277003805</v>
      </c>
      <c r="BK2175">
        <v>2.2213102822297199</v>
      </c>
      <c r="BL2175">
        <v>2.8623087921893502</v>
      </c>
    </row>
    <row r="2176" spans="1:64" x14ac:dyDescent="0.25">
      <c r="A2176" s="15" t="str">
        <f t="shared" si="68"/>
        <v xml:space="preserve">  Ind [NCL+DQ] / [Capital + ALLL]--42004</v>
      </c>
      <c r="B2176" s="15" t="str">
        <f t="shared" si="69"/>
        <v xml:space="preserve">  Ind [NCL+DQ] / [Capital + ALLL]</v>
      </c>
      <c r="C2176">
        <v>12</v>
      </c>
      <c r="D2176" s="22">
        <v>42004</v>
      </c>
      <c r="E2176">
        <v>1.6844658558771E-2</v>
      </c>
      <c r="F2176">
        <v>0.224032586558045</v>
      </c>
      <c r="G2176">
        <v>0.54639279570980503</v>
      </c>
      <c r="H2176">
        <v>0.46339356726974101</v>
      </c>
      <c r="I2176">
        <v>1.06765613155483E-2</v>
      </c>
      <c r="J2176">
        <v>0.145310702536883</v>
      </c>
      <c r="K2176">
        <v>0.491273208870462</v>
      </c>
      <c r="L2176">
        <v>0.43949560481070299</v>
      </c>
      <c r="M2176">
        <v>8.9628357805797594E-3</v>
      </c>
      <c r="N2176">
        <v>0.15552468101226599</v>
      </c>
      <c r="O2176">
        <v>0.63932928740488604</v>
      </c>
      <c r="P2176">
        <v>0.58898310201781101</v>
      </c>
      <c r="Q2176">
        <v>0.26300167344334602</v>
      </c>
      <c r="R2176">
        <v>0.42374207321317903</v>
      </c>
      <c r="S2176">
        <v>0.72344849826040403</v>
      </c>
      <c r="T2176">
        <v>0.59900625671240704</v>
      </c>
      <c r="U2176">
        <v>7.7848411567909498E-3</v>
      </c>
      <c r="V2176">
        <v>0.116422906206796</v>
      </c>
      <c r="W2176">
        <v>0.47589233456006003</v>
      </c>
      <c r="X2176">
        <v>0.45817561757699998</v>
      </c>
      <c r="Y2176">
        <v>3.0935892308914501E-2</v>
      </c>
      <c r="Z2176">
        <v>0.219981668194317</v>
      </c>
      <c r="AA2176">
        <v>0.71717097839656896</v>
      </c>
      <c r="AB2176">
        <v>0.56283723432245902</v>
      </c>
      <c r="AC2176">
        <v>5.9837961711741699E-3</v>
      </c>
      <c r="AD2176">
        <v>0.13316909734207899</v>
      </c>
      <c r="AE2176">
        <v>0.43743480176365301</v>
      </c>
      <c r="AF2176">
        <v>0.33305754142982003</v>
      </c>
      <c r="AG2176">
        <v>1.55044522635678E-2</v>
      </c>
      <c r="AH2176">
        <v>0.21986075485525799</v>
      </c>
      <c r="AI2176">
        <v>0.63344342511157203</v>
      </c>
      <c r="AJ2176">
        <v>0.76574994713772704</v>
      </c>
      <c r="AK2176">
        <v>2.0888919839526399E-2</v>
      </c>
      <c r="AL2176">
        <v>0.137214137214137</v>
      </c>
      <c r="AM2176">
        <v>0.28562519576441803</v>
      </c>
      <c r="AN2176">
        <v>0.29427143964318497</v>
      </c>
      <c r="AO2176">
        <v>1.95384639899569E-2</v>
      </c>
      <c r="AP2176">
        <v>0.20519107690996299</v>
      </c>
      <c r="AQ2176">
        <v>0.63662095749505798</v>
      </c>
      <c r="AR2176">
        <v>0.494249851982897</v>
      </c>
      <c r="AS2176">
        <v>0</v>
      </c>
      <c r="AT2176">
        <v>7.4094258540578203E-2</v>
      </c>
      <c r="AU2176">
        <v>0.30763222299465398</v>
      </c>
      <c r="AV2176">
        <v>0.23298902122482701</v>
      </c>
      <c r="AW2176">
        <v>5.9222742625985897E-2</v>
      </c>
      <c r="AX2176">
        <v>0.25169622962190402</v>
      </c>
      <c r="AY2176">
        <v>0.85676546432743805</v>
      </c>
      <c r="AZ2176">
        <v>0.606376050846825</v>
      </c>
      <c r="BA2176">
        <v>3.8917869935181301E-3</v>
      </c>
      <c r="BB2176">
        <v>0.11668403737895899</v>
      </c>
      <c r="BC2176">
        <v>0.61465778413850702</v>
      </c>
      <c r="BD2176">
        <v>0.57938101031465405</v>
      </c>
      <c r="BE2176">
        <v>1.8375934875686801E-3</v>
      </c>
      <c r="BF2176">
        <v>9.3808630393996201E-2</v>
      </c>
      <c r="BG2176">
        <v>0.447247193523861</v>
      </c>
      <c r="BH2176">
        <v>0.68585505366496002</v>
      </c>
      <c r="BI2176">
        <v>0</v>
      </c>
      <c r="BJ2176">
        <v>1.3684041688115E-2</v>
      </c>
      <c r="BK2176">
        <v>0.14375288544813</v>
      </c>
      <c r="BL2176">
        <v>0.22288658599498101</v>
      </c>
    </row>
    <row r="2177" spans="1:64" x14ac:dyDescent="0.25">
      <c r="A2177" s="15" t="str">
        <f t="shared" si="68"/>
        <v xml:space="preserve">  OREO / [Capital + ALLL]--42004</v>
      </c>
      <c r="B2177" s="15" t="str">
        <f t="shared" si="69"/>
        <v xml:space="preserve">  OREO / [Capital + ALLL]</v>
      </c>
      <c r="C2177">
        <v>13</v>
      </c>
      <c r="D2177" s="22">
        <v>42004</v>
      </c>
      <c r="E2177">
        <v>0.3056502330225</v>
      </c>
      <c r="F2177">
        <v>1.93965517241379</v>
      </c>
      <c r="G2177">
        <v>4.5511028269649003</v>
      </c>
      <c r="H2177">
        <v>3.5416801696932798</v>
      </c>
      <c r="I2177">
        <v>0</v>
      </c>
      <c r="J2177">
        <v>1.3213344506382001</v>
      </c>
      <c r="K2177">
        <v>4.7533763122034003</v>
      </c>
      <c r="L2177">
        <v>3.9319588918266799</v>
      </c>
      <c r="M2177">
        <v>0</v>
      </c>
      <c r="N2177">
        <v>1.04052363348824</v>
      </c>
      <c r="O2177">
        <v>4.3423632964670897</v>
      </c>
      <c r="P2177">
        <v>3.9290439594637498</v>
      </c>
      <c r="Q2177">
        <v>2.67474076581163</v>
      </c>
      <c r="R2177">
        <v>3.4519334205802301</v>
      </c>
      <c r="S2177">
        <v>7.9475496124344396</v>
      </c>
      <c r="T2177">
        <v>4.8471036152737099</v>
      </c>
      <c r="U2177">
        <v>8.0840743734842402E-3</v>
      </c>
      <c r="V2177">
        <v>1.9011266788527901</v>
      </c>
      <c r="W2177">
        <v>6.1542253794495601</v>
      </c>
      <c r="X2177">
        <v>5.16394659833046</v>
      </c>
      <c r="Y2177">
        <v>0.42551140877313098</v>
      </c>
      <c r="Z2177">
        <v>2.3638162158474598</v>
      </c>
      <c r="AA2177">
        <v>7.03934516654029</v>
      </c>
      <c r="AB2177">
        <v>6.3614613364100299</v>
      </c>
      <c r="AC2177">
        <v>0</v>
      </c>
      <c r="AD2177">
        <v>0</v>
      </c>
      <c r="AE2177">
        <v>0.26126776271207602</v>
      </c>
      <c r="AF2177">
        <v>0.87976558311994602</v>
      </c>
      <c r="AG2177">
        <v>0</v>
      </c>
      <c r="AH2177">
        <v>0</v>
      </c>
      <c r="AI2177">
        <v>1.1180537065476299</v>
      </c>
      <c r="AJ2177">
        <v>1.1764126483755399</v>
      </c>
      <c r="AK2177">
        <v>1.15541750300365</v>
      </c>
      <c r="AL2177">
        <v>1.93965517241379</v>
      </c>
      <c r="AM2177">
        <v>4.3661897379842003</v>
      </c>
      <c r="AN2177">
        <v>3.7130198814492399</v>
      </c>
      <c r="AO2177">
        <v>0</v>
      </c>
      <c r="AP2177">
        <v>9.1032207605132198E-2</v>
      </c>
      <c r="AQ2177">
        <v>1.67486877977742</v>
      </c>
      <c r="AR2177">
        <v>1.5245597434229099</v>
      </c>
      <c r="AS2177">
        <v>0</v>
      </c>
      <c r="AT2177">
        <v>1.41999766388778</v>
      </c>
      <c r="AU2177">
        <v>5.9537238374916903</v>
      </c>
      <c r="AV2177">
        <v>5.5729540819607299</v>
      </c>
      <c r="AW2177">
        <v>0.71073668003106505</v>
      </c>
      <c r="AX2177">
        <v>2.9406161750671198</v>
      </c>
      <c r="AY2177">
        <v>8.0182626969354001</v>
      </c>
      <c r="AZ2177">
        <v>6.0512189962673997</v>
      </c>
      <c r="BA2177">
        <v>0</v>
      </c>
      <c r="BB2177">
        <v>1.7421236497067401</v>
      </c>
      <c r="BC2177">
        <v>7.0534302869713104</v>
      </c>
      <c r="BD2177">
        <v>6.8792065783342098</v>
      </c>
      <c r="BE2177">
        <v>0.82878107929047395</v>
      </c>
      <c r="BF2177">
        <v>2.6772474049136301</v>
      </c>
      <c r="BG2177">
        <v>5.4905342696398503</v>
      </c>
      <c r="BH2177">
        <v>4.8044795856081199</v>
      </c>
      <c r="BI2177">
        <v>1.1759168027390201</v>
      </c>
      <c r="BJ2177">
        <v>4.1644465557904802</v>
      </c>
      <c r="BK2177">
        <v>13.1531790727971</v>
      </c>
      <c r="BL2177">
        <v>9.8581582643116992</v>
      </c>
    </row>
    <row r="2178" spans="1:64" x14ac:dyDescent="0.25">
      <c r="A2178" s="15" t="str">
        <f t="shared" si="68"/>
        <v>ROAA--42004</v>
      </c>
      <c r="B2178" s="15" t="str">
        <f t="shared" si="69"/>
        <v>ROAA</v>
      </c>
      <c r="C2178">
        <v>14</v>
      </c>
      <c r="D2178" s="22">
        <v>42004</v>
      </c>
      <c r="E2178">
        <v>0.7</v>
      </c>
      <c r="F2178">
        <v>1.0900000000000001</v>
      </c>
      <c r="G2178">
        <v>1.37</v>
      </c>
      <c r="H2178">
        <v>1.09688524590164</v>
      </c>
      <c r="I2178">
        <v>0.68</v>
      </c>
      <c r="J2178">
        <v>1.02</v>
      </c>
      <c r="K2178">
        <v>1.4850000000000001</v>
      </c>
      <c r="L2178">
        <v>1.08355329949239</v>
      </c>
      <c r="M2178">
        <v>0.56999999999999995</v>
      </c>
      <c r="N2178">
        <v>0.9</v>
      </c>
      <c r="O2178">
        <v>1.26</v>
      </c>
      <c r="P2178">
        <v>0.92099710459645301</v>
      </c>
      <c r="Q2178">
        <v>0.61750000000000005</v>
      </c>
      <c r="R2178">
        <v>0.72499999999999998</v>
      </c>
      <c r="S2178">
        <v>1.03</v>
      </c>
      <c r="T2178">
        <v>0.83850000000000002</v>
      </c>
      <c r="U2178">
        <v>0.64</v>
      </c>
      <c r="V2178">
        <v>1</v>
      </c>
      <c r="W2178">
        <v>1.4450000000000001</v>
      </c>
      <c r="X2178">
        <v>1.0355835962145099</v>
      </c>
      <c r="Y2178">
        <v>0.67</v>
      </c>
      <c r="Z2178">
        <v>1.06</v>
      </c>
      <c r="AA2178">
        <v>1.47</v>
      </c>
      <c r="AB2178">
        <v>1.1383050847457601</v>
      </c>
      <c r="AC2178">
        <v>0.86250000000000004</v>
      </c>
      <c r="AD2178">
        <v>1.2150000000000001</v>
      </c>
      <c r="AE2178">
        <v>1.6225000000000001</v>
      </c>
      <c r="AF2178">
        <v>1.26512195121951</v>
      </c>
      <c r="AG2178">
        <v>0.79</v>
      </c>
      <c r="AH2178">
        <v>1.1100000000000001</v>
      </c>
      <c r="AI2178">
        <v>1.59</v>
      </c>
      <c r="AJ2178">
        <v>1.2144776119403</v>
      </c>
      <c r="AK2178">
        <v>0.69</v>
      </c>
      <c r="AL2178">
        <v>0.9</v>
      </c>
      <c r="AM2178">
        <v>1.3149999999999999</v>
      </c>
      <c r="AN2178">
        <v>0.95921568627451004</v>
      </c>
      <c r="AO2178">
        <v>0.76</v>
      </c>
      <c r="AP2178">
        <v>1.07</v>
      </c>
      <c r="AQ2178">
        <v>1.5024999999999999</v>
      </c>
      <c r="AR2178">
        <v>1.1355985915493001</v>
      </c>
      <c r="AS2178">
        <v>0.71</v>
      </c>
      <c r="AT2178">
        <v>1.0449999999999999</v>
      </c>
      <c r="AU2178">
        <v>1.5625</v>
      </c>
      <c r="AV2178">
        <v>1.13020408163265</v>
      </c>
      <c r="AW2178">
        <v>0.5625</v>
      </c>
      <c r="AX2178">
        <v>0.83</v>
      </c>
      <c r="AY2178">
        <v>1.3274999999999999</v>
      </c>
      <c r="AZ2178">
        <v>0.88814102564102604</v>
      </c>
      <c r="BA2178">
        <v>0.61</v>
      </c>
      <c r="BB2178">
        <v>1.1100000000000001</v>
      </c>
      <c r="BC2178">
        <v>1.5774999999999999</v>
      </c>
      <c r="BD2178">
        <v>1.1233870967741899</v>
      </c>
      <c r="BE2178">
        <v>0.68</v>
      </c>
      <c r="BF2178">
        <v>1.1100000000000001</v>
      </c>
      <c r="BG2178">
        <v>1.46</v>
      </c>
      <c r="BH2178">
        <v>1.0790769230769199</v>
      </c>
      <c r="BI2178">
        <v>0.6825</v>
      </c>
      <c r="BJ2178">
        <v>0.94</v>
      </c>
      <c r="BK2178">
        <v>1.3574999999999999</v>
      </c>
      <c r="BL2178">
        <v>1.0076595744680901</v>
      </c>
    </row>
    <row r="2179" spans="1:64" x14ac:dyDescent="0.25">
      <c r="A2179" s="15" t="str">
        <f t="shared" si="68"/>
        <v>NIM--42004</v>
      </c>
      <c r="B2179" s="15" t="str">
        <f t="shared" si="69"/>
        <v>NIM</v>
      </c>
      <c r="C2179">
        <v>15</v>
      </c>
      <c r="D2179" s="22">
        <v>42004</v>
      </c>
      <c r="E2179">
        <v>3.46</v>
      </c>
      <c r="F2179">
        <v>3.79</v>
      </c>
      <c r="G2179">
        <v>4.12</v>
      </c>
      <c r="H2179">
        <v>3.7650819672131099</v>
      </c>
      <c r="I2179">
        <v>3.4849999999999999</v>
      </c>
      <c r="J2179">
        <v>3.92</v>
      </c>
      <c r="K2179">
        <v>4.2649999999999997</v>
      </c>
      <c r="L2179">
        <v>3.8812182741116801</v>
      </c>
      <c r="M2179">
        <v>3.35</v>
      </c>
      <c r="N2179">
        <v>3.76</v>
      </c>
      <c r="O2179">
        <v>4.17</v>
      </c>
      <c r="P2179">
        <v>3.7730600796235998</v>
      </c>
      <c r="Q2179">
        <v>3.6150000000000002</v>
      </c>
      <c r="R2179">
        <v>3.99</v>
      </c>
      <c r="S2179">
        <v>4.2125000000000004</v>
      </c>
      <c r="T2179">
        <v>3.9565000000000001</v>
      </c>
      <c r="U2179">
        <v>3.43</v>
      </c>
      <c r="V2179">
        <v>3.85</v>
      </c>
      <c r="W2179">
        <v>4.2300000000000004</v>
      </c>
      <c r="X2179">
        <v>3.8370031545741301</v>
      </c>
      <c r="Y2179">
        <v>3.665</v>
      </c>
      <c r="Z2179">
        <v>3.95</v>
      </c>
      <c r="AA2179">
        <v>4.3849999999999998</v>
      </c>
      <c r="AB2179">
        <v>4.0469491525423704</v>
      </c>
      <c r="AC2179">
        <v>3.54</v>
      </c>
      <c r="AD2179">
        <v>3.915</v>
      </c>
      <c r="AE2179">
        <v>4.1550000000000002</v>
      </c>
      <c r="AF2179">
        <v>3.8175609756097599</v>
      </c>
      <c r="AG2179">
        <v>3.3650000000000002</v>
      </c>
      <c r="AH2179">
        <v>3.94</v>
      </c>
      <c r="AI2179">
        <v>4.45</v>
      </c>
      <c r="AJ2179">
        <v>4.2214925373134298</v>
      </c>
      <c r="AK2179">
        <v>3.5950000000000002</v>
      </c>
      <c r="AL2179">
        <v>3.97</v>
      </c>
      <c r="AM2179">
        <v>4.2149999999999999</v>
      </c>
      <c r="AN2179">
        <v>3.8776470588235301</v>
      </c>
      <c r="AO2179">
        <v>3.4</v>
      </c>
      <c r="AP2179">
        <v>3.79</v>
      </c>
      <c r="AQ2179">
        <v>4.2149999999999999</v>
      </c>
      <c r="AR2179">
        <v>3.8186971830985899</v>
      </c>
      <c r="AS2179">
        <v>3.6475</v>
      </c>
      <c r="AT2179">
        <v>4.01</v>
      </c>
      <c r="AU2179">
        <v>4.4249999999999998</v>
      </c>
      <c r="AV2179">
        <v>4.0111734693877503</v>
      </c>
      <c r="AW2179">
        <v>3.4424999999999999</v>
      </c>
      <c r="AX2179">
        <v>3.9249999999999998</v>
      </c>
      <c r="AY2179">
        <v>4.3075000000000001</v>
      </c>
      <c r="AZ2179">
        <v>3.8677564102564101</v>
      </c>
      <c r="BA2179">
        <v>3.62</v>
      </c>
      <c r="BB2179">
        <v>3.97</v>
      </c>
      <c r="BC2179">
        <v>4.4349999999999996</v>
      </c>
      <c r="BD2179">
        <v>3.96403225806452</v>
      </c>
      <c r="BE2179">
        <v>3.5</v>
      </c>
      <c r="BF2179">
        <v>3.89</v>
      </c>
      <c r="BG2179">
        <v>4.12</v>
      </c>
      <c r="BH2179">
        <v>4.0398461538461499</v>
      </c>
      <c r="BI2179">
        <v>3.3975</v>
      </c>
      <c r="BJ2179">
        <v>3.89</v>
      </c>
      <c r="BK2179">
        <v>4.2175000000000002</v>
      </c>
      <c r="BL2179">
        <v>3.88127659574468</v>
      </c>
    </row>
    <row r="2180" spans="1:64" x14ac:dyDescent="0.25">
      <c r="A2180" s="15" t="str">
        <f t="shared" si="68"/>
        <v>Provisions / Avg Assets--42004</v>
      </c>
      <c r="B2180" s="15" t="str">
        <f t="shared" si="69"/>
        <v>Provisions / Avg Assets</v>
      </c>
      <c r="C2180">
        <v>16</v>
      </c>
      <c r="D2180" s="22">
        <v>42004</v>
      </c>
      <c r="E2180">
        <v>0</v>
      </c>
      <c r="F2180">
        <v>0.01</v>
      </c>
      <c r="G2180">
        <v>0.1</v>
      </c>
      <c r="H2180">
        <v>1.6721311475409801E-2</v>
      </c>
      <c r="I2180">
        <v>0</v>
      </c>
      <c r="J2180">
        <v>0.04</v>
      </c>
      <c r="K2180">
        <v>0.13</v>
      </c>
      <c r="L2180">
        <v>7.4196277495769902E-2</v>
      </c>
      <c r="M2180">
        <v>0</v>
      </c>
      <c r="N2180">
        <v>7.0000000000000007E-2</v>
      </c>
      <c r="O2180">
        <v>0.17</v>
      </c>
      <c r="P2180">
        <v>0.110875859572928</v>
      </c>
      <c r="Q2180">
        <v>4.4999999999999998E-2</v>
      </c>
      <c r="R2180">
        <v>0.115</v>
      </c>
      <c r="S2180">
        <v>0.185</v>
      </c>
      <c r="T2180">
        <v>0.14249999999999999</v>
      </c>
      <c r="U2180">
        <v>0</v>
      </c>
      <c r="V2180">
        <v>0.04</v>
      </c>
      <c r="W2180">
        <v>0.13</v>
      </c>
      <c r="X2180">
        <v>6.86435331230284E-2</v>
      </c>
      <c r="Y2180">
        <v>0</v>
      </c>
      <c r="Z2180">
        <v>0</v>
      </c>
      <c r="AA2180">
        <v>7.0000000000000007E-2</v>
      </c>
      <c r="AB2180">
        <v>1.0508474576271199E-2</v>
      </c>
      <c r="AC2180">
        <v>0</v>
      </c>
      <c r="AD2180">
        <v>0.04</v>
      </c>
      <c r="AE2180">
        <v>0.1</v>
      </c>
      <c r="AF2180">
        <v>4.0609756097560998E-2</v>
      </c>
      <c r="AG2180">
        <v>0</v>
      </c>
      <c r="AH2180">
        <v>0.05</v>
      </c>
      <c r="AI2180">
        <v>0.19</v>
      </c>
      <c r="AJ2180">
        <v>0.21850746268656701</v>
      </c>
      <c r="AK2180">
        <v>0</v>
      </c>
      <c r="AL2180">
        <v>0.08</v>
      </c>
      <c r="AM2180">
        <v>0.16500000000000001</v>
      </c>
      <c r="AN2180">
        <v>9.6666666666666706E-2</v>
      </c>
      <c r="AO2180">
        <v>0</v>
      </c>
      <c r="AP2180">
        <v>0.04</v>
      </c>
      <c r="AQ2180">
        <v>0.1225</v>
      </c>
      <c r="AR2180">
        <v>8.1443661971831005E-2</v>
      </c>
      <c r="AS2180">
        <v>0</v>
      </c>
      <c r="AT2180">
        <v>7.0000000000000007E-2</v>
      </c>
      <c r="AU2180">
        <v>0.15</v>
      </c>
      <c r="AV2180">
        <v>7.2295918367346904E-2</v>
      </c>
      <c r="AW2180">
        <v>0</v>
      </c>
      <c r="AX2180">
        <v>0.05</v>
      </c>
      <c r="AY2180">
        <v>0.13750000000000001</v>
      </c>
      <c r="AZ2180">
        <v>7.4038461538461497E-2</v>
      </c>
      <c r="BA2180">
        <v>0</v>
      </c>
      <c r="BB2180">
        <v>7.4999999999999997E-2</v>
      </c>
      <c r="BC2180">
        <v>0.14749999999999999</v>
      </c>
      <c r="BD2180">
        <v>9.0161290322580606E-2</v>
      </c>
      <c r="BE2180">
        <v>0</v>
      </c>
      <c r="BF2180">
        <v>0</v>
      </c>
      <c r="BG2180">
        <v>0.13</v>
      </c>
      <c r="BH2180">
        <v>0.113692307692308</v>
      </c>
      <c r="BI2180">
        <v>0</v>
      </c>
      <c r="BJ2180">
        <v>1.4999999999999999E-2</v>
      </c>
      <c r="BK2180">
        <v>0.1</v>
      </c>
      <c r="BL2180">
        <v>2.18085106382979E-2</v>
      </c>
    </row>
    <row r="2181" spans="1:64" x14ac:dyDescent="0.25">
      <c r="A2181" s="15" t="str">
        <f t="shared" ref="A2181:A2202" si="70">B2181&amp;"--"&amp;D2181</f>
        <v>Negative Earners (last 4 qtrs)--42004</v>
      </c>
      <c r="B2181" s="15" t="str">
        <f t="shared" ref="B2181:B2202" si="71">VLOOKUP(C2181,labels,2,FALSE)</f>
        <v>Negative Earners (last 4 qtrs)</v>
      </c>
      <c r="C2181">
        <v>17</v>
      </c>
      <c r="D2181" s="22">
        <v>42004</v>
      </c>
      <c r="F2181">
        <v>1.63934426229508</v>
      </c>
      <c r="H2181">
        <v>1</v>
      </c>
      <c r="J2181">
        <v>3.6484245439469301</v>
      </c>
      <c r="L2181">
        <v>22</v>
      </c>
      <c r="N2181">
        <v>5.2146151117417503</v>
      </c>
      <c r="P2181">
        <v>294</v>
      </c>
      <c r="R2181">
        <v>0</v>
      </c>
      <c r="T2181">
        <v>0</v>
      </c>
      <c r="V2181">
        <v>4.6439628482972104</v>
      </c>
      <c r="X2181">
        <v>15</v>
      </c>
      <c r="Z2181">
        <v>3.3898305084745801</v>
      </c>
      <c r="AB2181">
        <v>2</v>
      </c>
      <c r="AD2181">
        <v>1.2195121951219501</v>
      </c>
      <c r="AF2181">
        <v>1</v>
      </c>
      <c r="AH2181">
        <v>1.4925373134328399</v>
      </c>
      <c r="AI2181"/>
      <c r="AJ2181">
        <v>1</v>
      </c>
      <c r="AK2181"/>
      <c r="AL2181">
        <v>5.8823529411764701</v>
      </c>
      <c r="AN2181">
        <v>3</v>
      </c>
      <c r="AP2181">
        <v>2.7777777777777799</v>
      </c>
      <c r="AR2181">
        <v>8</v>
      </c>
      <c r="AT2181">
        <v>5</v>
      </c>
      <c r="AV2181">
        <v>10</v>
      </c>
      <c r="AX2181">
        <v>5.0632911392405102</v>
      </c>
      <c r="AZ2181">
        <v>8</v>
      </c>
      <c r="BB2181">
        <v>3.2258064516128999</v>
      </c>
      <c r="BD2181">
        <v>2</v>
      </c>
      <c r="BF2181">
        <v>3.0769230769230802</v>
      </c>
      <c r="BH2181">
        <v>2</v>
      </c>
      <c r="BJ2181">
        <v>5.31914893617021</v>
      </c>
      <c r="BL2181">
        <v>5</v>
      </c>
    </row>
    <row r="2182" spans="1:64" x14ac:dyDescent="0.25">
      <c r="A2182" s="15" t="str">
        <f t="shared" si="70"/>
        <v>Noncore Funding / Liab--42004</v>
      </c>
      <c r="B2182" s="15" t="str">
        <f t="shared" si="71"/>
        <v>Noncore Funding / Liab</v>
      </c>
      <c r="C2182">
        <v>18</v>
      </c>
      <c r="D2182" s="22">
        <v>42004</v>
      </c>
      <c r="E2182">
        <v>9.3829502824371502</v>
      </c>
      <c r="F2182">
        <v>13.3019568986871</v>
      </c>
      <c r="G2182">
        <v>18.580859439068401</v>
      </c>
      <c r="H2182">
        <v>14.9536723147841</v>
      </c>
      <c r="I2182">
        <v>9.6340672008587607</v>
      </c>
      <c r="J2182">
        <v>14.785875281742999</v>
      </c>
      <c r="K2182">
        <v>21.8034085438034</v>
      </c>
      <c r="L2182">
        <v>17.068347816903898</v>
      </c>
      <c r="M2182">
        <v>12.424381626673499</v>
      </c>
      <c r="N2182">
        <v>19.2810229240574</v>
      </c>
      <c r="O2182">
        <v>28.82471122319</v>
      </c>
      <c r="P2182">
        <v>22.2326302900908</v>
      </c>
      <c r="Q2182">
        <v>16.003102578331699</v>
      </c>
      <c r="R2182">
        <v>19.795978042381002</v>
      </c>
      <c r="S2182">
        <v>23.395290447659399</v>
      </c>
      <c r="T2182">
        <v>20.023384313850698</v>
      </c>
      <c r="U2182">
        <v>9.0899951903087093</v>
      </c>
      <c r="V2182">
        <v>13.7543613629155</v>
      </c>
      <c r="W2182">
        <v>20.775251748855599</v>
      </c>
      <c r="X2182">
        <v>16.695932103944301</v>
      </c>
      <c r="Y2182">
        <v>9.4129159877452206</v>
      </c>
      <c r="Z2182">
        <v>14.785875281742999</v>
      </c>
      <c r="AA2182">
        <v>20.642728716245401</v>
      </c>
      <c r="AB2182">
        <v>16.788221785833699</v>
      </c>
      <c r="AC2182">
        <v>9.4073722948546905</v>
      </c>
      <c r="AD2182">
        <v>12.748754064954101</v>
      </c>
      <c r="AE2182">
        <v>19.130681005180602</v>
      </c>
      <c r="AF2182">
        <v>15.0847514762696</v>
      </c>
      <c r="AG2182">
        <v>12.611386113390299</v>
      </c>
      <c r="AH2182">
        <v>16.4933264943087</v>
      </c>
      <c r="AI2182">
        <v>24.595921030087901</v>
      </c>
      <c r="AJ2182">
        <v>21.032939819869199</v>
      </c>
      <c r="AK2182">
        <v>9.8919871734440505</v>
      </c>
      <c r="AL2182">
        <v>16.829051700791702</v>
      </c>
      <c r="AM2182">
        <v>25.460916559769601</v>
      </c>
      <c r="AN2182">
        <v>19.459925764548998</v>
      </c>
      <c r="AO2182">
        <v>9.5795021828737301</v>
      </c>
      <c r="AP2182">
        <v>14.440526962939</v>
      </c>
      <c r="AQ2182">
        <v>21.6505407231815</v>
      </c>
      <c r="AR2182">
        <v>16.5573340257518</v>
      </c>
      <c r="AS2182">
        <v>10.3709538687727</v>
      </c>
      <c r="AT2182">
        <v>16.264930157517501</v>
      </c>
      <c r="AU2182">
        <v>25.768624750226302</v>
      </c>
      <c r="AV2182">
        <v>19.123870776344798</v>
      </c>
      <c r="AW2182">
        <v>9.1752535280654204</v>
      </c>
      <c r="AX2182">
        <v>13.240158053801901</v>
      </c>
      <c r="AY2182">
        <v>19.516858627411398</v>
      </c>
      <c r="AZ2182">
        <v>15.977240099201399</v>
      </c>
      <c r="BA2182">
        <v>10.3145031487322</v>
      </c>
      <c r="BB2182">
        <v>16.295463336378099</v>
      </c>
      <c r="BC2182">
        <v>26.501962666718601</v>
      </c>
      <c r="BD2182">
        <v>20.8124110726453</v>
      </c>
      <c r="BE2182">
        <v>9.2828443377241694</v>
      </c>
      <c r="BF2182">
        <v>15.563088843884801</v>
      </c>
      <c r="BG2182">
        <v>20.906454829501001</v>
      </c>
      <c r="BH2182">
        <v>18.8550675184729</v>
      </c>
      <c r="BI2182">
        <v>8.5168262484466606</v>
      </c>
      <c r="BJ2182">
        <v>12.179324700444299</v>
      </c>
      <c r="BK2182">
        <v>19.392193209682901</v>
      </c>
      <c r="BL2182">
        <v>16.061137217570199</v>
      </c>
    </row>
    <row r="2183" spans="1:64" x14ac:dyDescent="0.25">
      <c r="A2183" s="15" t="str">
        <f t="shared" si="70"/>
        <v>Brokered Dep / Liab--42004</v>
      </c>
      <c r="B2183" s="15" t="str">
        <f t="shared" si="71"/>
        <v>Brokered Dep / Liab</v>
      </c>
      <c r="C2183">
        <v>19</v>
      </c>
      <c r="D2183" s="22">
        <v>42004</v>
      </c>
      <c r="E2183">
        <v>0</v>
      </c>
      <c r="F2183">
        <v>0</v>
      </c>
      <c r="G2183">
        <v>1.7867438584394799</v>
      </c>
      <c r="H2183">
        <v>1.7590777098949</v>
      </c>
      <c r="I2183">
        <v>0</v>
      </c>
      <c r="J2183">
        <v>0</v>
      </c>
      <c r="K2183">
        <v>1.97987404734254</v>
      </c>
      <c r="L2183">
        <v>1.96873091406923</v>
      </c>
      <c r="M2183">
        <v>0</v>
      </c>
      <c r="N2183">
        <v>0</v>
      </c>
      <c r="O2183">
        <v>2.3343811332837698</v>
      </c>
      <c r="P2183">
        <v>2.2189250926234898</v>
      </c>
      <c r="Q2183">
        <v>0</v>
      </c>
      <c r="R2183">
        <v>0</v>
      </c>
      <c r="S2183">
        <v>1.6112205248092299</v>
      </c>
      <c r="T2183">
        <v>2.4799679310373799</v>
      </c>
      <c r="U2183">
        <v>0</v>
      </c>
      <c r="V2183">
        <v>0</v>
      </c>
      <c r="W2183">
        <v>1.6154276504732099</v>
      </c>
      <c r="X2183">
        <v>1.88042770363739</v>
      </c>
      <c r="Y2183">
        <v>0</v>
      </c>
      <c r="Z2183">
        <v>0</v>
      </c>
      <c r="AA2183">
        <v>0.67614006342151001</v>
      </c>
      <c r="AB2183">
        <v>1.5495686643745701</v>
      </c>
      <c r="AC2183">
        <v>0</v>
      </c>
      <c r="AD2183">
        <v>0</v>
      </c>
      <c r="AE2183">
        <v>1.6788412873766301</v>
      </c>
      <c r="AF2183">
        <v>1.44859420694747</v>
      </c>
      <c r="AG2183">
        <v>0</v>
      </c>
      <c r="AH2183">
        <v>0</v>
      </c>
      <c r="AI2183">
        <v>2.9581322848095701</v>
      </c>
      <c r="AJ2183">
        <v>3.3177587671156701</v>
      </c>
      <c r="AK2183">
        <v>0</v>
      </c>
      <c r="AL2183">
        <v>0.90026848843183904</v>
      </c>
      <c r="AM2183">
        <v>5.4135297557812097</v>
      </c>
      <c r="AN2183">
        <v>3.73041575814264</v>
      </c>
      <c r="AO2183">
        <v>0</v>
      </c>
      <c r="AP2183">
        <v>0</v>
      </c>
      <c r="AQ2183">
        <v>1.55262112801434</v>
      </c>
      <c r="AR2183">
        <v>1.7730375055443199</v>
      </c>
      <c r="AS2183">
        <v>0</v>
      </c>
      <c r="AT2183">
        <v>0</v>
      </c>
      <c r="AU2183">
        <v>3.1375334976148799</v>
      </c>
      <c r="AV2183">
        <v>2.53547874130658</v>
      </c>
      <c r="AW2183">
        <v>0</v>
      </c>
      <c r="AX2183">
        <v>0</v>
      </c>
      <c r="AY2183">
        <v>0.80773295813233303</v>
      </c>
      <c r="AZ2183">
        <v>1.3826429231208901</v>
      </c>
      <c r="BA2183">
        <v>0</v>
      </c>
      <c r="BB2183">
        <v>0</v>
      </c>
      <c r="BC2183">
        <v>5.26214909457416</v>
      </c>
      <c r="BD2183">
        <v>3.1571389553956499</v>
      </c>
      <c r="BE2183">
        <v>0</v>
      </c>
      <c r="BF2183">
        <v>0</v>
      </c>
      <c r="BG2183">
        <v>2.9908837796007499</v>
      </c>
      <c r="BH2183">
        <v>3.3043180392370002</v>
      </c>
      <c r="BI2183">
        <v>0</v>
      </c>
      <c r="BJ2183">
        <v>0</v>
      </c>
      <c r="BK2183">
        <v>1.9294072312761199</v>
      </c>
      <c r="BL2183">
        <v>2.2185110368323899</v>
      </c>
    </row>
    <row r="2184" spans="1:64" x14ac:dyDescent="0.25">
      <c r="A2184" s="15" t="str">
        <f t="shared" si="70"/>
        <v>Liquid Assets / Assets--42004</v>
      </c>
      <c r="B2184" s="15" t="str">
        <f t="shared" si="71"/>
        <v>Liquid Assets / Assets</v>
      </c>
      <c r="C2184">
        <v>20</v>
      </c>
      <c r="D2184" s="22">
        <v>42004</v>
      </c>
      <c r="E2184">
        <v>15.546862775778401</v>
      </c>
      <c r="F2184">
        <v>27.3898351601228</v>
      </c>
      <c r="G2184">
        <v>36.559378747599403</v>
      </c>
      <c r="H2184">
        <v>28.6305043718985</v>
      </c>
      <c r="I2184">
        <v>12.418085525361001</v>
      </c>
      <c r="J2184">
        <v>21.359859037550301</v>
      </c>
      <c r="K2184">
        <v>34.471066301770101</v>
      </c>
      <c r="L2184">
        <v>24.200256455013999</v>
      </c>
      <c r="M2184">
        <v>11.6251429345154</v>
      </c>
      <c r="N2184">
        <v>19.710890451664898</v>
      </c>
      <c r="O2184">
        <v>31.112896050337699</v>
      </c>
      <c r="P2184">
        <v>22.3158408701516</v>
      </c>
      <c r="Q2184">
        <v>25.545992473710999</v>
      </c>
      <c r="R2184">
        <v>33.820178409345502</v>
      </c>
      <c r="S2184">
        <v>40.1206083653571</v>
      </c>
      <c r="T2184">
        <v>34.473079096741301</v>
      </c>
      <c r="U2184">
        <v>13.409941020445499</v>
      </c>
      <c r="V2184">
        <v>21.924059875867101</v>
      </c>
      <c r="W2184">
        <v>34.341815899537202</v>
      </c>
      <c r="X2184">
        <v>24.4870506793775</v>
      </c>
      <c r="Y2184">
        <v>17.3475312394743</v>
      </c>
      <c r="Z2184">
        <v>28.078174871464299</v>
      </c>
      <c r="AA2184">
        <v>39.323351398112798</v>
      </c>
      <c r="AB2184">
        <v>29.039828420620299</v>
      </c>
      <c r="AC2184">
        <v>7.9349644571524998</v>
      </c>
      <c r="AD2184">
        <v>14.467966086953499</v>
      </c>
      <c r="AE2184">
        <v>26.356203237737301</v>
      </c>
      <c r="AF2184">
        <v>19.557675896950801</v>
      </c>
      <c r="AG2184">
        <v>9.3578436618007093</v>
      </c>
      <c r="AH2184">
        <v>15.541840908646099</v>
      </c>
      <c r="AI2184">
        <v>34.971961331082802</v>
      </c>
      <c r="AJ2184">
        <v>23.2672050472802</v>
      </c>
      <c r="AK2184">
        <v>15.609683216417</v>
      </c>
      <c r="AL2184">
        <v>20.814031451907798</v>
      </c>
      <c r="AM2184">
        <v>30.733955048151</v>
      </c>
      <c r="AN2184">
        <v>22.173619198417999</v>
      </c>
      <c r="AO2184">
        <v>11.223671453851599</v>
      </c>
      <c r="AP2184">
        <v>20.698981747796399</v>
      </c>
      <c r="AQ2184">
        <v>36.019281824438899</v>
      </c>
      <c r="AR2184">
        <v>24.714109464745899</v>
      </c>
      <c r="AS2184">
        <v>11.128844968488499</v>
      </c>
      <c r="AT2184">
        <v>17.765870643881801</v>
      </c>
      <c r="AU2184">
        <v>28.912111803274701</v>
      </c>
      <c r="AV2184">
        <v>20.928755470532298</v>
      </c>
      <c r="AW2184">
        <v>14.1068321386444</v>
      </c>
      <c r="AX2184">
        <v>24.6307891418003</v>
      </c>
      <c r="AY2184">
        <v>36.172202947537798</v>
      </c>
      <c r="AZ2184">
        <v>26.2554395187375</v>
      </c>
      <c r="BA2184">
        <v>12.5433799579036</v>
      </c>
      <c r="BB2184">
        <v>19.6086984046376</v>
      </c>
      <c r="BC2184">
        <v>33.492420277408598</v>
      </c>
      <c r="BD2184">
        <v>24.6917397034277</v>
      </c>
      <c r="BE2184">
        <v>14.510541963287199</v>
      </c>
      <c r="BF2184">
        <v>23.867016280525998</v>
      </c>
      <c r="BG2184">
        <v>34.713687072384303</v>
      </c>
      <c r="BH2184">
        <v>25.007202742257899</v>
      </c>
      <c r="BI2184">
        <v>14.271176749147999</v>
      </c>
      <c r="BJ2184">
        <v>23.079056729564599</v>
      </c>
      <c r="BK2184">
        <v>34.507704392023697</v>
      </c>
      <c r="BL2184">
        <v>25.912466848628299</v>
      </c>
    </row>
    <row r="2185" spans="1:64" x14ac:dyDescent="0.25">
      <c r="A2185" s="15" t="str">
        <f t="shared" si="70"/>
        <v>Net Loan Growth (last 4 qtrs)--42004</v>
      </c>
      <c r="B2185" s="15" t="str">
        <f t="shared" si="71"/>
        <v>Net Loan Growth (last 4 qtrs)</v>
      </c>
      <c r="C2185">
        <v>21</v>
      </c>
      <c r="D2185" s="22">
        <v>42004</v>
      </c>
      <c r="E2185">
        <v>1.1200000000000001</v>
      </c>
      <c r="F2185">
        <v>6.65</v>
      </c>
      <c r="G2185">
        <v>11.48</v>
      </c>
      <c r="H2185">
        <v>6.5403278688524598</v>
      </c>
      <c r="I2185">
        <v>1.585</v>
      </c>
      <c r="J2185">
        <v>7.11</v>
      </c>
      <c r="K2185">
        <v>13.137499999999999</v>
      </c>
      <c r="L2185">
        <v>8.0222203389830504</v>
      </c>
      <c r="M2185">
        <v>1.22</v>
      </c>
      <c r="N2185">
        <v>6.45</v>
      </c>
      <c r="O2185">
        <v>12.95</v>
      </c>
      <c r="P2185">
        <v>8.1207305106305707</v>
      </c>
      <c r="Q2185">
        <v>-2.355</v>
      </c>
      <c r="R2185">
        <v>0.91500000000000004</v>
      </c>
      <c r="S2185">
        <v>5.65</v>
      </c>
      <c r="T2185">
        <v>2.173</v>
      </c>
      <c r="U2185">
        <v>1.1599999999999999</v>
      </c>
      <c r="V2185">
        <v>6.6</v>
      </c>
      <c r="W2185">
        <v>11.7875</v>
      </c>
      <c r="X2185">
        <v>7.1360759493670898</v>
      </c>
      <c r="Y2185">
        <v>1.355</v>
      </c>
      <c r="Z2185">
        <v>7.36</v>
      </c>
      <c r="AA2185">
        <v>14.404999999999999</v>
      </c>
      <c r="AB2185">
        <v>6.7540677966101699</v>
      </c>
      <c r="AC2185">
        <v>5.43</v>
      </c>
      <c r="AD2185">
        <v>10.095000000000001</v>
      </c>
      <c r="AE2185">
        <v>16.47</v>
      </c>
      <c r="AF2185">
        <v>12.0418292682927</v>
      </c>
      <c r="AG2185">
        <v>4.585</v>
      </c>
      <c r="AH2185">
        <v>9.26</v>
      </c>
      <c r="AI2185">
        <v>16.170000000000002</v>
      </c>
      <c r="AJ2185">
        <v>11.4641791044776</v>
      </c>
      <c r="AK2185">
        <v>1.31</v>
      </c>
      <c r="AL2185">
        <v>5.51</v>
      </c>
      <c r="AM2185">
        <v>9.3450000000000006</v>
      </c>
      <c r="AN2185">
        <v>7.2658823529411798</v>
      </c>
      <c r="AO2185">
        <v>2.3475000000000001</v>
      </c>
      <c r="AP2185">
        <v>7.835</v>
      </c>
      <c r="AQ2185">
        <v>12.5525</v>
      </c>
      <c r="AR2185">
        <v>8.9397183098591508</v>
      </c>
      <c r="AS2185">
        <v>4.5650000000000004</v>
      </c>
      <c r="AT2185">
        <v>8.94</v>
      </c>
      <c r="AU2185">
        <v>15.74</v>
      </c>
      <c r="AV2185">
        <v>11.6399489795918</v>
      </c>
      <c r="AW2185">
        <v>-1.08</v>
      </c>
      <c r="AX2185">
        <v>5.4550000000000001</v>
      </c>
      <c r="AY2185">
        <v>9.9975000000000005</v>
      </c>
      <c r="AZ2185">
        <v>6.0812820512820496</v>
      </c>
      <c r="BA2185">
        <v>1.7324999999999999</v>
      </c>
      <c r="BB2185">
        <v>6.0049999999999999</v>
      </c>
      <c r="BC2185">
        <v>17.322500000000002</v>
      </c>
      <c r="BD2185">
        <v>8.0608064516128994</v>
      </c>
      <c r="BE2185">
        <v>-0.39750000000000002</v>
      </c>
      <c r="BF2185">
        <v>6.15</v>
      </c>
      <c r="BG2185">
        <v>12.695</v>
      </c>
      <c r="BH2185">
        <v>6.0228124999999997</v>
      </c>
      <c r="BI2185">
        <v>-0.23</v>
      </c>
      <c r="BJ2185">
        <v>7.34</v>
      </c>
      <c r="BK2185">
        <v>13.47</v>
      </c>
      <c r="BL2185">
        <v>10.8258064516129</v>
      </c>
    </row>
    <row r="2186" spans="1:64" x14ac:dyDescent="0.25">
      <c r="A2186" s="15" t="str">
        <f t="shared" si="70"/>
        <v>Banks w/ Loan Growth (last 4 qtrs)--42004</v>
      </c>
      <c r="B2186" s="15" t="str">
        <f t="shared" si="71"/>
        <v>Banks w/ Loan Growth (last 4 qtrs)</v>
      </c>
      <c r="C2186">
        <v>22</v>
      </c>
      <c r="D2186" s="22">
        <v>42004</v>
      </c>
      <c r="F2186">
        <v>78.688524590163894</v>
      </c>
      <c r="J2186">
        <v>80.762852404643496</v>
      </c>
      <c r="N2186">
        <v>78.875487761617606</v>
      </c>
      <c r="R2186">
        <v>55</v>
      </c>
      <c r="V2186">
        <v>77.399380804953594</v>
      </c>
      <c r="Z2186">
        <v>77.966101694915295</v>
      </c>
      <c r="AD2186">
        <v>93.902439024390205</v>
      </c>
      <c r="AH2186">
        <v>91.044776119402997</v>
      </c>
      <c r="AI2186"/>
      <c r="AK2186"/>
      <c r="AL2186">
        <v>80.392156862745097</v>
      </c>
      <c r="AP2186">
        <v>85.0694444444444</v>
      </c>
      <c r="AT2186">
        <v>87</v>
      </c>
      <c r="AX2186">
        <v>73.417721518987307</v>
      </c>
      <c r="BB2186">
        <v>83.870967741935502</v>
      </c>
      <c r="BF2186">
        <v>72.307692307692307</v>
      </c>
      <c r="BJ2186">
        <v>72.340425531914903</v>
      </c>
    </row>
    <row r="2187" spans="1:64" x14ac:dyDescent="0.25">
      <c r="A2187" s="15" t="str">
        <f t="shared" si="70"/>
        <v>Equity / Assets--42094</v>
      </c>
      <c r="B2187" s="15" t="str">
        <f t="shared" si="71"/>
        <v>Equity / Assets</v>
      </c>
      <c r="C2187">
        <v>1</v>
      </c>
      <c r="D2187" s="22">
        <v>42094</v>
      </c>
      <c r="E2187">
        <v>9.7826370927711093</v>
      </c>
      <c r="F2187">
        <v>10.789345559297301</v>
      </c>
      <c r="G2187">
        <v>12.1286859381234</v>
      </c>
      <c r="H2187">
        <v>11.0683089472618</v>
      </c>
      <c r="I2187">
        <v>9.2968386665002996</v>
      </c>
      <c r="J2187">
        <v>10.4844762879563</v>
      </c>
      <c r="K2187">
        <v>12.223799115328401</v>
      </c>
      <c r="L2187">
        <v>10.980228455567699</v>
      </c>
      <c r="M2187">
        <v>9.3803889610383298</v>
      </c>
      <c r="N2187">
        <v>10.667944407013101</v>
      </c>
      <c r="O2187">
        <v>12.376420872602401</v>
      </c>
      <c r="P2187">
        <v>11.1614509071187</v>
      </c>
      <c r="Q2187">
        <v>10.080121383247899</v>
      </c>
      <c r="R2187">
        <v>11.8642205442052</v>
      </c>
      <c r="S2187">
        <v>12.3445435902455</v>
      </c>
      <c r="T2187">
        <v>12.0555728269086</v>
      </c>
      <c r="U2187">
        <v>9.1131369938842699</v>
      </c>
      <c r="V2187">
        <v>10.4104104110723</v>
      </c>
      <c r="W2187">
        <v>12.3556638889456</v>
      </c>
      <c r="X2187">
        <v>10.8521897416573</v>
      </c>
      <c r="Y2187">
        <v>9.9395801331285192</v>
      </c>
      <c r="Z2187">
        <v>10.6096915230044</v>
      </c>
      <c r="AA2187">
        <v>11.963945708945401</v>
      </c>
      <c r="AB2187">
        <v>11.154863642992501</v>
      </c>
      <c r="AC2187">
        <v>8.9278788189143405</v>
      </c>
      <c r="AD2187">
        <v>9.7724698077043008</v>
      </c>
      <c r="AE2187">
        <v>11.0683215427725</v>
      </c>
      <c r="AF2187">
        <v>10.0025061537463</v>
      </c>
      <c r="AG2187">
        <v>10.0834812029979</v>
      </c>
      <c r="AH2187">
        <v>10.9442107345014</v>
      </c>
      <c r="AI2187">
        <v>12.5299961246068</v>
      </c>
      <c r="AJ2187">
        <v>11.735744163155999</v>
      </c>
      <c r="AK2187">
        <v>9.5136538372148394</v>
      </c>
      <c r="AL2187">
        <v>10.953509464876101</v>
      </c>
      <c r="AM2187">
        <v>13.3698948950722</v>
      </c>
      <c r="AN2187">
        <v>12.310266067251399</v>
      </c>
      <c r="AO2187">
        <v>9.2065521179559209</v>
      </c>
      <c r="AP2187">
        <v>10.385088890669101</v>
      </c>
      <c r="AQ2187">
        <v>11.689749700257</v>
      </c>
      <c r="AR2187">
        <v>10.785730735624499</v>
      </c>
      <c r="AS2187">
        <v>9.0107214832560292</v>
      </c>
      <c r="AT2187">
        <v>9.9661348892243709</v>
      </c>
      <c r="AU2187">
        <v>11.357598418157099</v>
      </c>
      <c r="AV2187">
        <v>10.3259576865239</v>
      </c>
      <c r="AW2187">
        <v>9.3627544528533893</v>
      </c>
      <c r="AX2187">
        <v>10.763128696840599</v>
      </c>
      <c r="AY2187">
        <v>12.5730700120896</v>
      </c>
      <c r="AZ2187">
        <v>11.221660310049799</v>
      </c>
      <c r="BA2187">
        <v>9.3022864737567694</v>
      </c>
      <c r="BB2187">
        <v>10.811181145519299</v>
      </c>
      <c r="BC2187">
        <v>12.891034935580199</v>
      </c>
      <c r="BD2187">
        <v>11.239176768904001</v>
      </c>
      <c r="BE2187">
        <v>10.069907775547399</v>
      </c>
      <c r="BF2187">
        <v>11.2569057750104</v>
      </c>
      <c r="BG2187">
        <v>13.344865820655899</v>
      </c>
      <c r="BH2187">
        <v>13.955363214489401</v>
      </c>
      <c r="BI2187">
        <v>9.1516733338017708</v>
      </c>
      <c r="BJ2187">
        <v>10.225205003647</v>
      </c>
      <c r="BK2187">
        <v>12.4097784163366</v>
      </c>
      <c r="BL2187">
        <v>11.745036207134</v>
      </c>
    </row>
    <row r="2188" spans="1:64" x14ac:dyDescent="0.25">
      <c r="A2188" s="15" t="str">
        <f t="shared" si="70"/>
        <v>Total Risk Based Capital Ratio--42094</v>
      </c>
      <c r="B2188" s="15" t="str">
        <f t="shared" si="71"/>
        <v>Total Risk Based Capital Ratio</v>
      </c>
      <c r="C2188">
        <v>2</v>
      </c>
      <c r="D2188" s="22">
        <v>42094</v>
      </c>
      <c r="E2188">
        <v>14.57</v>
      </c>
      <c r="F2188">
        <v>17.38</v>
      </c>
      <c r="G2188">
        <v>19.670000000000002</v>
      </c>
      <c r="H2188">
        <v>17.955245901639302</v>
      </c>
      <c r="I2188">
        <v>13.42</v>
      </c>
      <c r="J2188">
        <v>16</v>
      </c>
      <c r="K2188">
        <v>19.559999999999999</v>
      </c>
      <c r="L2188">
        <v>17.492589437819401</v>
      </c>
      <c r="M2188">
        <v>13.6</v>
      </c>
      <c r="N2188">
        <v>16.2</v>
      </c>
      <c r="O2188">
        <v>20.27</v>
      </c>
      <c r="P2188">
        <v>18.0007642961877</v>
      </c>
      <c r="Q2188">
        <v>14.3775</v>
      </c>
      <c r="R2188">
        <v>18.175000000000001</v>
      </c>
      <c r="S2188">
        <v>22.96</v>
      </c>
      <c r="T2188">
        <v>20.053999999999998</v>
      </c>
      <c r="U2188">
        <v>13.2925</v>
      </c>
      <c r="V2188">
        <v>15.8</v>
      </c>
      <c r="W2188">
        <v>19.262499999999999</v>
      </c>
      <c r="X2188">
        <v>17.4625949367089</v>
      </c>
      <c r="Y2188">
        <v>14.78</v>
      </c>
      <c r="Z2188">
        <v>17.87</v>
      </c>
      <c r="AA2188">
        <v>19.75</v>
      </c>
      <c r="AB2188">
        <v>18.417719298245601</v>
      </c>
      <c r="AC2188">
        <v>12.612500000000001</v>
      </c>
      <c r="AD2188">
        <v>13.914999999999999</v>
      </c>
      <c r="AE2188">
        <v>16.29</v>
      </c>
      <c r="AF2188">
        <v>15.258333333333301</v>
      </c>
      <c r="AG2188">
        <v>13.404999999999999</v>
      </c>
      <c r="AH2188">
        <v>16.364999999999998</v>
      </c>
      <c r="AI2188">
        <v>19.68</v>
      </c>
      <c r="AJ2188">
        <v>18.4895588235294</v>
      </c>
      <c r="AK2188">
        <v>14.175000000000001</v>
      </c>
      <c r="AL2188">
        <v>16.77</v>
      </c>
      <c r="AM2188">
        <v>22.074999999999999</v>
      </c>
      <c r="AN2188">
        <v>19.5356862745098</v>
      </c>
      <c r="AO2188">
        <v>13.237500000000001</v>
      </c>
      <c r="AP2188">
        <v>15.835000000000001</v>
      </c>
      <c r="AQ2188">
        <v>19.287500000000001</v>
      </c>
      <c r="AR2188">
        <v>17.5363405797101</v>
      </c>
      <c r="AS2188">
        <v>12.635</v>
      </c>
      <c r="AT2188">
        <v>13.97</v>
      </c>
      <c r="AU2188">
        <v>16.41</v>
      </c>
      <c r="AV2188">
        <v>15.221058201058201</v>
      </c>
      <c r="AW2188">
        <v>14.5175</v>
      </c>
      <c r="AX2188">
        <v>17.175000000000001</v>
      </c>
      <c r="AY2188">
        <v>22.29</v>
      </c>
      <c r="AZ2188">
        <v>19.107500000000002</v>
      </c>
      <c r="BA2188">
        <v>13.81</v>
      </c>
      <c r="BB2188">
        <v>16.809999999999999</v>
      </c>
      <c r="BC2188">
        <v>20.23</v>
      </c>
      <c r="BD2188">
        <v>17.907288135593198</v>
      </c>
      <c r="BE2188">
        <v>15.545</v>
      </c>
      <c r="BF2188">
        <v>17.37</v>
      </c>
      <c r="BG2188">
        <v>19.68</v>
      </c>
      <c r="BH2188">
        <v>22.432343750000001</v>
      </c>
      <c r="BI2188">
        <v>13.3825</v>
      </c>
      <c r="BJ2188">
        <v>15.82</v>
      </c>
      <c r="BK2188">
        <v>19.34</v>
      </c>
      <c r="BL2188">
        <v>19.373723404255301</v>
      </c>
    </row>
    <row r="2189" spans="1:64" x14ac:dyDescent="0.25">
      <c r="A2189" s="15" t="str">
        <f t="shared" si="70"/>
        <v>Tier 1 Leverage Ratio--42094</v>
      </c>
      <c r="B2189" s="15" t="str">
        <f t="shared" si="71"/>
        <v>Tier 1 Leverage Ratio</v>
      </c>
      <c r="C2189">
        <v>3</v>
      </c>
      <c r="D2189" s="22">
        <v>42094</v>
      </c>
      <c r="E2189">
        <v>9.25</v>
      </c>
      <c r="F2189">
        <v>10.029999999999999</v>
      </c>
      <c r="G2189">
        <v>11.21</v>
      </c>
      <c r="H2189">
        <v>10.4983606557377</v>
      </c>
      <c r="I2189">
        <v>8.9700000000000006</v>
      </c>
      <c r="J2189">
        <v>9.99</v>
      </c>
      <c r="K2189">
        <v>11.62</v>
      </c>
      <c r="L2189">
        <v>10.5058091993186</v>
      </c>
      <c r="M2189">
        <v>9.0399999999999991</v>
      </c>
      <c r="N2189">
        <v>10.16</v>
      </c>
      <c r="O2189">
        <v>11.76</v>
      </c>
      <c r="P2189">
        <v>10.6922104105572</v>
      </c>
      <c r="Q2189">
        <v>9.6750000000000007</v>
      </c>
      <c r="R2189">
        <v>11.755000000000001</v>
      </c>
      <c r="S2189">
        <v>12.4575</v>
      </c>
      <c r="T2189">
        <v>11.6915</v>
      </c>
      <c r="U2189">
        <v>8.8224999999999998</v>
      </c>
      <c r="V2189">
        <v>9.9749999999999996</v>
      </c>
      <c r="W2189">
        <v>11.6275</v>
      </c>
      <c r="X2189">
        <v>10.4053164556962</v>
      </c>
      <c r="Y2189">
        <v>9.32</v>
      </c>
      <c r="Z2189">
        <v>10.38</v>
      </c>
      <c r="AA2189">
        <v>10.83</v>
      </c>
      <c r="AB2189">
        <v>10.686140350877199</v>
      </c>
      <c r="AC2189">
        <v>8.5225000000000009</v>
      </c>
      <c r="AD2189">
        <v>9.2799999999999994</v>
      </c>
      <c r="AE2189">
        <v>10.057499999999999</v>
      </c>
      <c r="AF2189">
        <v>9.4939743589743593</v>
      </c>
      <c r="AG2189">
        <v>9.66</v>
      </c>
      <c r="AH2189">
        <v>10.395</v>
      </c>
      <c r="AI2189">
        <v>12.102499999999999</v>
      </c>
      <c r="AJ2189">
        <v>11.2404411764706</v>
      </c>
      <c r="AK2189">
        <v>8.9749999999999996</v>
      </c>
      <c r="AL2189">
        <v>10.050000000000001</v>
      </c>
      <c r="AM2189">
        <v>12.62</v>
      </c>
      <c r="AN2189">
        <v>11.7607843137255</v>
      </c>
      <c r="AO2189">
        <v>8.8874999999999993</v>
      </c>
      <c r="AP2189">
        <v>9.9499999999999993</v>
      </c>
      <c r="AQ2189">
        <v>11.08</v>
      </c>
      <c r="AR2189">
        <v>10.3275362318841</v>
      </c>
      <c r="AS2189">
        <v>8.68</v>
      </c>
      <c r="AT2189">
        <v>9.48</v>
      </c>
      <c r="AU2189">
        <v>10.52</v>
      </c>
      <c r="AV2189">
        <v>9.8470370370370404</v>
      </c>
      <c r="AW2189">
        <v>8.9450000000000003</v>
      </c>
      <c r="AX2189">
        <v>10.215</v>
      </c>
      <c r="AY2189">
        <v>12.06</v>
      </c>
      <c r="AZ2189">
        <v>10.664999999999999</v>
      </c>
      <c r="BA2189">
        <v>9.2449999999999992</v>
      </c>
      <c r="BB2189">
        <v>10.6</v>
      </c>
      <c r="BC2189">
        <v>12.345000000000001</v>
      </c>
      <c r="BD2189">
        <v>10.9774576271186</v>
      </c>
      <c r="BE2189">
        <v>9.5449999999999999</v>
      </c>
      <c r="BF2189">
        <v>10.74</v>
      </c>
      <c r="BG2189">
        <v>12.387499999999999</v>
      </c>
      <c r="BH2189">
        <v>13.36328125</v>
      </c>
      <c r="BI2189">
        <v>9.0175000000000001</v>
      </c>
      <c r="BJ2189">
        <v>9.92</v>
      </c>
      <c r="BK2189">
        <v>11.34</v>
      </c>
      <c r="BL2189">
        <v>11.2578723404255</v>
      </c>
    </row>
    <row r="2190" spans="1:64" x14ac:dyDescent="0.25">
      <c r="A2190" s="15" t="str">
        <f t="shared" si="70"/>
        <v>ALLL / Nonaccrual Loans--42094</v>
      </c>
      <c r="B2190" s="15" t="str">
        <f t="shared" si="71"/>
        <v>ALLL / Nonaccrual Loans</v>
      </c>
      <c r="C2190">
        <v>4</v>
      </c>
      <c r="D2190" s="22">
        <v>42094</v>
      </c>
      <c r="E2190">
        <v>110.920611256057</v>
      </c>
      <c r="F2190">
        <v>261.83745583038899</v>
      </c>
      <c r="G2190">
        <v>773.68421052631595</v>
      </c>
      <c r="H2190">
        <v>2546.9725011033202</v>
      </c>
      <c r="I2190">
        <v>88.409371146732397</v>
      </c>
      <c r="J2190">
        <v>194.444444444444</v>
      </c>
      <c r="K2190">
        <v>513.52402110524804</v>
      </c>
      <c r="L2190">
        <v>835.30033504786297</v>
      </c>
      <c r="M2190">
        <v>87.395176107329505</v>
      </c>
      <c r="N2190">
        <v>169.911504424779</v>
      </c>
      <c r="O2190">
        <v>405.45408496732</v>
      </c>
      <c r="P2190">
        <v>524.66713755560295</v>
      </c>
      <c r="Q2190">
        <v>52.234015564534701</v>
      </c>
      <c r="R2190">
        <v>89.835244874892297</v>
      </c>
      <c r="S2190">
        <v>149.07325003734701</v>
      </c>
      <c r="T2190">
        <v>155.44817720245899</v>
      </c>
      <c r="U2190">
        <v>93.005917979097404</v>
      </c>
      <c r="V2190">
        <v>187.06624605678201</v>
      </c>
      <c r="W2190">
        <v>523.94865241635705</v>
      </c>
      <c r="X2190">
        <v>1020.5254289309599</v>
      </c>
      <c r="Y2190">
        <v>83.022695035460998</v>
      </c>
      <c r="Z2190">
        <v>175.15151515151501</v>
      </c>
      <c r="AA2190">
        <v>419.43877551020398</v>
      </c>
      <c r="AB2190">
        <v>1648.9662475135401</v>
      </c>
      <c r="AC2190">
        <v>153.34330142000201</v>
      </c>
      <c r="AD2190">
        <v>272.76866797984201</v>
      </c>
      <c r="AE2190">
        <v>834.76645540370998</v>
      </c>
      <c r="AF2190">
        <v>905.49671441380804</v>
      </c>
      <c r="AG2190">
        <v>120.695756457565</v>
      </c>
      <c r="AH2190">
        <v>296.458487009262</v>
      </c>
      <c r="AI2190">
        <v>938.16973609265199</v>
      </c>
      <c r="AJ2190">
        <v>2390.69855935126</v>
      </c>
      <c r="AK2190">
        <v>66.650862826160306</v>
      </c>
      <c r="AL2190">
        <v>115.20840723951</v>
      </c>
      <c r="AM2190">
        <v>277.739377650233</v>
      </c>
      <c r="AN2190">
        <v>225.75331166490301</v>
      </c>
      <c r="AO2190">
        <v>109.5489435433</v>
      </c>
      <c r="AP2190">
        <v>226.60550458715599</v>
      </c>
      <c r="AQ2190">
        <v>609.82603092783495</v>
      </c>
      <c r="AR2190">
        <v>2102.2913990577599</v>
      </c>
      <c r="AS2190">
        <v>88.759534539979896</v>
      </c>
      <c r="AT2190">
        <v>220.20202020202001</v>
      </c>
      <c r="AU2190">
        <v>678.75044547398397</v>
      </c>
      <c r="AV2190">
        <v>925.23604855336805</v>
      </c>
      <c r="AW2190">
        <v>77.099236641221395</v>
      </c>
      <c r="AX2190">
        <v>145.183486238532</v>
      </c>
      <c r="AY2190">
        <v>450.09746588693997</v>
      </c>
      <c r="AZ2190">
        <v>537.29236162234497</v>
      </c>
      <c r="BA2190">
        <v>89.528795811518293</v>
      </c>
      <c r="BB2190">
        <v>130.19125683060099</v>
      </c>
      <c r="BC2190">
        <v>513.52402110524804</v>
      </c>
      <c r="BD2190">
        <v>410.315352170202</v>
      </c>
      <c r="BE2190">
        <v>84.004584998432193</v>
      </c>
      <c r="BF2190">
        <v>230.45454545454501</v>
      </c>
      <c r="BG2190">
        <v>381.517094017094</v>
      </c>
      <c r="BH2190">
        <v>451.76495098737303</v>
      </c>
      <c r="BI2190">
        <v>92.776107137696897</v>
      </c>
      <c r="BJ2190">
        <v>202.169647830662</v>
      </c>
      <c r="BK2190">
        <v>383.31343052109202</v>
      </c>
      <c r="BL2190">
        <v>1211.7505796984201</v>
      </c>
    </row>
    <row r="2191" spans="1:64" x14ac:dyDescent="0.25">
      <c r="A2191" s="15" t="str">
        <f t="shared" si="70"/>
        <v>[NCL + OREO] / [Total Loans + OREO]--42094</v>
      </c>
      <c r="B2191" s="15" t="str">
        <f t="shared" si="71"/>
        <v>[NCL + OREO] / [Total Loans + OREO]</v>
      </c>
      <c r="C2191">
        <v>5</v>
      </c>
      <c r="D2191" s="22">
        <v>42094</v>
      </c>
      <c r="E2191">
        <v>0.69809724491994396</v>
      </c>
      <c r="F2191">
        <v>1.23152113425758</v>
      </c>
      <c r="G2191">
        <v>2.3065931822821</v>
      </c>
      <c r="H2191">
        <v>1.8027261476772201</v>
      </c>
      <c r="I2191">
        <v>0.381608916748021</v>
      </c>
      <c r="J2191">
        <v>1.20040220214531</v>
      </c>
      <c r="K2191">
        <v>2.4632681722504302</v>
      </c>
      <c r="L2191">
        <v>1.8369044621099699</v>
      </c>
      <c r="M2191">
        <v>0.476880968784963</v>
      </c>
      <c r="N2191">
        <v>1.20690420197897</v>
      </c>
      <c r="O2191">
        <v>2.6050432167880802</v>
      </c>
      <c r="P2191">
        <v>1.9463280728747401</v>
      </c>
      <c r="Q2191">
        <v>2.11880507737858</v>
      </c>
      <c r="R2191">
        <v>3.01567173032414</v>
      </c>
      <c r="S2191">
        <v>5.76103254873866</v>
      </c>
      <c r="T2191">
        <v>3.7601382562012602</v>
      </c>
      <c r="U2191">
        <v>0.52360112535167203</v>
      </c>
      <c r="V2191">
        <v>1.31089116774046</v>
      </c>
      <c r="W2191">
        <v>2.6487219947074698</v>
      </c>
      <c r="X2191">
        <v>1.9625084648370099</v>
      </c>
      <c r="Y2191">
        <v>0.77850383697280801</v>
      </c>
      <c r="Z2191">
        <v>1.69523521860606</v>
      </c>
      <c r="AA2191">
        <v>2.9186551672480601</v>
      </c>
      <c r="AB2191">
        <v>2.8514928690831498</v>
      </c>
      <c r="AC2191">
        <v>3.8445630985599201E-2</v>
      </c>
      <c r="AD2191">
        <v>0.39422572527592098</v>
      </c>
      <c r="AE2191">
        <v>1.16441051129672</v>
      </c>
      <c r="AF2191">
        <v>0.91599796020440205</v>
      </c>
      <c r="AG2191">
        <v>2.5560139595013399E-2</v>
      </c>
      <c r="AH2191">
        <v>0.338829388649596</v>
      </c>
      <c r="AI2191">
        <v>1.28742366298106</v>
      </c>
      <c r="AJ2191">
        <v>0.83158918879233001</v>
      </c>
      <c r="AK2191">
        <v>1.10344389717165</v>
      </c>
      <c r="AL2191">
        <v>1.85856820333552</v>
      </c>
      <c r="AM2191">
        <v>3.2208837696516999</v>
      </c>
      <c r="AN2191">
        <v>2.4304277390457001</v>
      </c>
      <c r="AO2191">
        <v>0.19363622471674799</v>
      </c>
      <c r="AP2191">
        <v>0.71420246657681796</v>
      </c>
      <c r="AQ2191">
        <v>1.6817417148963001</v>
      </c>
      <c r="AR2191">
        <v>1.1763529035543701</v>
      </c>
      <c r="AS2191">
        <v>0.33579488055046403</v>
      </c>
      <c r="AT2191">
        <v>1.01831174631532</v>
      </c>
      <c r="AU2191">
        <v>2.5300613380165502</v>
      </c>
      <c r="AV2191">
        <v>1.73726471695879</v>
      </c>
      <c r="AW2191">
        <v>0.78219525790607303</v>
      </c>
      <c r="AX2191">
        <v>1.85831632986281</v>
      </c>
      <c r="AY2191">
        <v>3.4127685861616199</v>
      </c>
      <c r="AZ2191">
        <v>2.4119015288870802</v>
      </c>
      <c r="BA2191">
        <v>0.46650338112889</v>
      </c>
      <c r="BB2191">
        <v>1.61256395957461</v>
      </c>
      <c r="BC2191">
        <v>3.2458434468053898</v>
      </c>
      <c r="BD2191">
        <v>2.3943530107939499</v>
      </c>
      <c r="BE2191">
        <v>0.87175559293746296</v>
      </c>
      <c r="BF2191">
        <v>1.40229745826015</v>
      </c>
      <c r="BG2191">
        <v>3.0754697367626598</v>
      </c>
      <c r="BH2191">
        <v>2.3550298596069799</v>
      </c>
      <c r="BI2191">
        <v>0.87324275655274697</v>
      </c>
      <c r="BJ2191">
        <v>1.9667574628939899</v>
      </c>
      <c r="BK2191">
        <v>4.2048096483580402</v>
      </c>
      <c r="BL2191">
        <v>2.7715048740575901</v>
      </c>
    </row>
    <row r="2192" spans="1:64" x14ac:dyDescent="0.25">
      <c r="A2192" s="15" t="str">
        <f t="shared" si="70"/>
        <v>[Noncurrent + Delinquent Loans] / [Capital + ALLL]--42094</v>
      </c>
      <c r="B2192" s="15" t="str">
        <f t="shared" si="71"/>
        <v>[Noncurrent + Delinquent Loans] / [Capital + ALLL]</v>
      </c>
      <c r="C2192">
        <v>6</v>
      </c>
      <c r="D2192" s="22">
        <v>42094</v>
      </c>
      <c r="E2192">
        <v>2.6069715607099102</v>
      </c>
      <c r="F2192">
        <v>6.7344694887300696</v>
      </c>
      <c r="G2192">
        <v>11.773636991028299</v>
      </c>
      <c r="H2192">
        <v>8.5743961973062692</v>
      </c>
      <c r="I2192">
        <v>3.0590649650484201</v>
      </c>
      <c r="J2192">
        <v>7.5545607162842696</v>
      </c>
      <c r="K2192">
        <v>15.0378065154406</v>
      </c>
      <c r="L2192">
        <v>10.298984459864201</v>
      </c>
      <c r="M2192">
        <v>3.6396950017345802</v>
      </c>
      <c r="N2192">
        <v>8.0471370717015898</v>
      </c>
      <c r="O2192">
        <v>14.999945194930101</v>
      </c>
      <c r="P2192">
        <v>10.9980226940691</v>
      </c>
      <c r="Q2192">
        <v>12.511704873689199</v>
      </c>
      <c r="R2192">
        <v>18.2907812542981</v>
      </c>
      <c r="S2192">
        <v>25.433371737752299</v>
      </c>
      <c r="T2192">
        <v>20.1036353496118</v>
      </c>
      <c r="U2192">
        <v>3.1656217542698601</v>
      </c>
      <c r="V2192">
        <v>7.5695575676159201</v>
      </c>
      <c r="W2192">
        <v>15.3944428853743</v>
      </c>
      <c r="X2192">
        <v>10.1440173173633</v>
      </c>
      <c r="Y2192">
        <v>4.5491372325938197</v>
      </c>
      <c r="Z2192">
        <v>9.4937462775461601</v>
      </c>
      <c r="AA2192">
        <v>15.1880497421899</v>
      </c>
      <c r="AB2192">
        <v>12.080428555368201</v>
      </c>
      <c r="AC2192">
        <v>2.7189050508907799</v>
      </c>
      <c r="AD2192">
        <v>6.9161683607085296</v>
      </c>
      <c r="AE2192">
        <v>11.938284268549801</v>
      </c>
      <c r="AF2192">
        <v>9.7072157688450407</v>
      </c>
      <c r="AG2192">
        <v>0.95672162333544697</v>
      </c>
      <c r="AH2192">
        <v>3.9822081953295601</v>
      </c>
      <c r="AI2192">
        <v>10.0684996545848</v>
      </c>
      <c r="AJ2192">
        <v>7.0994061496443601</v>
      </c>
      <c r="AK2192">
        <v>4.8397654154517999</v>
      </c>
      <c r="AL2192">
        <v>9.4158779113049</v>
      </c>
      <c r="AM2192">
        <v>17.335716268501699</v>
      </c>
      <c r="AN2192">
        <v>12.8697066998875</v>
      </c>
      <c r="AO2192">
        <v>2.4977637793327601</v>
      </c>
      <c r="AP2192">
        <v>7.3128176021400302</v>
      </c>
      <c r="AQ2192">
        <v>14.761785109759501</v>
      </c>
      <c r="AR2192">
        <v>9.9295468530663307</v>
      </c>
      <c r="AS2192">
        <v>2.5032156964057202</v>
      </c>
      <c r="AT2192">
        <v>6.5301137667617501</v>
      </c>
      <c r="AU2192">
        <v>14.038013318400299</v>
      </c>
      <c r="AV2192">
        <v>9.8886070727399495</v>
      </c>
      <c r="AW2192">
        <v>5.1738510857021698</v>
      </c>
      <c r="AX2192">
        <v>10.7183760943501</v>
      </c>
      <c r="AY2192">
        <v>17.380063713586999</v>
      </c>
      <c r="AZ2192">
        <v>12.4067977465286</v>
      </c>
      <c r="BA2192">
        <v>2.62110241165577</v>
      </c>
      <c r="BB2192">
        <v>8.06120242214533</v>
      </c>
      <c r="BC2192">
        <v>19.0546638271693</v>
      </c>
      <c r="BD2192">
        <v>12.394687723547801</v>
      </c>
      <c r="BE2192">
        <v>2.9715289341531901</v>
      </c>
      <c r="BF2192">
        <v>6.0709476867979602</v>
      </c>
      <c r="BG2192">
        <v>11.967725454007599</v>
      </c>
      <c r="BH2192">
        <v>8.8611347873993793</v>
      </c>
      <c r="BI2192">
        <v>2.4816085613818899</v>
      </c>
      <c r="BJ2192">
        <v>6.45395994804311</v>
      </c>
      <c r="BK2192">
        <v>13.097986203169899</v>
      </c>
      <c r="BL2192">
        <v>9.6299317216173304</v>
      </c>
    </row>
    <row r="2193" spans="1:64" x14ac:dyDescent="0.25">
      <c r="A2193" s="15" t="str">
        <f t="shared" si="70"/>
        <v xml:space="preserve">  Ag [NCL+DQ] / [Capital + ALLL]--42094</v>
      </c>
      <c r="B2193" s="15" t="str">
        <f t="shared" si="71"/>
        <v xml:space="preserve">  Ag [NCL+DQ] / [Capital + ALLL]</v>
      </c>
      <c r="C2193">
        <v>7</v>
      </c>
      <c r="D2193" s="22">
        <v>42094</v>
      </c>
      <c r="E2193">
        <v>0</v>
      </c>
      <c r="F2193">
        <v>0</v>
      </c>
      <c r="G2193">
        <v>1.55632160600223</v>
      </c>
      <c r="H2193">
        <v>1.3719174147855899</v>
      </c>
      <c r="I2193">
        <v>0</v>
      </c>
      <c r="J2193">
        <v>0</v>
      </c>
      <c r="K2193">
        <v>1.3489012981362001</v>
      </c>
      <c r="L2193">
        <v>1.5280642185347</v>
      </c>
      <c r="M2193">
        <v>0</v>
      </c>
      <c r="N2193">
        <v>0</v>
      </c>
      <c r="O2193">
        <v>0.48684013724819403</v>
      </c>
      <c r="P2193">
        <v>0.81828665800632405</v>
      </c>
      <c r="Q2193">
        <v>0</v>
      </c>
      <c r="R2193">
        <v>0</v>
      </c>
      <c r="S2193">
        <v>0</v>
      </c>
      <c r="T2193">
        <v>8.5798664250722797E-3</v>
      </c>
      <c r="U2193">
        <v>0</v>
      </c>
      <c r="V2193">
        <v>0</v>
      </c>
      <c r="W2193">
        <v>0.68474556691503496</v>
      </c>
      <c r="X2193">
        <v>1.1600382427787199</v>
      </c>
      <c r="Y2193">
        <v>0</v>
      </c>
      <c r="Z2193">
        <v>0</v>
      </c>
      <c r="AA2193">
        <v>2.2410358565737099</v>
      </c>
      <c r="AB2193">
        <v>3.16116380238693</v>
      </c>
      <c r="AC2193">
        <v>0</v>
      </c>
      <c r="AD2193">
        <v>0.35699112958057699</v>
      </c>
      <c r="AE2193">
        <v>3.6249735296284</v>
      </c>
      <c r="AF2193">
        <v>2.7650728000985199</v>
      </c>
      <c r="AG2193">
        <v>0</v>
      </c>
      <c r="AH2193">
        <v>0.280956144064194</v>
      </c>
      <c r="AI2193">
        <v>2.8104717458116002</v>
      </c>
      <c r="AJ2193">
        <v>2.69901641883343</v>
      </c>
      <c r="AK2193">
        <v>0</v>
      </c>
      <c r="AL2193">
        <v>0</v>
      </c>
      <c r="AM2193">
        <v>0.63468510012759505</v>
      </c>
      <c r="AN2193">
        <v>1.2562480805409</v>
      </c>
      <c r="AO2193">
        <v>0</v>
      </c>
      <c r="AP2193">
        <v>0.495862940039836</v>
      </c>
      <c r="AQ2193">
        <v>3.9271665610908002</v>
      </c>
      <c r="AR2193">
        <v>3.0808654218556599</v>
      </c>
      <c r="AS2193">
        <v>0</v>
      </c>
      <c r="AT2193">
        <v>0</v>
      </c>
      <c r="AU2193">
        <v>0.54046741370423002</v>
      </c>
      <c r="AV2193">
        <v>0.95695620106694801</v>
      </c>
      <c r="AW2193">
        <v>0</v>
      </c>
      <c r="AX2193">
        <v>0</v>
      </c>
      <c r="AY2193">
        <v>0.13037142471117999</v>
      </c>
      <c r="AZ2193">
        <v>0.49571653144330702</v>
      </c>
      <c r="BA2193">
        <v>0</v>
      </c>
      <c r="BB2193">
        <v>0</v>
      </c>
      <c r="BC2193">
        <v>0.10147104704926201</v>
      </c>
      <c r="BD2193">
        <v>0.58603619009303398</v>
      </c>
      <c r="BE2193">
        <v>0</v>
      </c>
      <c r="BF2193">
        <v>0</v>
      </c>
      <c r="BG2193">
        <v>0.49484474727240502</v>
      </c>
      <c r="BH2193">
        <v>0.59781575192194403</v>
      </c>
      <c r="BI2193">
        <v>0</v>
      </c>
      <c r="BJ2193">
        <v>0</v>
      </c>
      <c r="BK2193">
        <v>0</v>
      </c>
      <c r="BL2193">
        <v>0.32349198885019598</v>
      </c>
    </row>
    <row r="2194" spans="1:64" x14ac:dyDescent="0.25">
      <c r="A2194" s="15" t="str">
        <f t="shared" si="70"/>
        <v xml:space="preserve">  CLD [NCL+DQ] / [Capital + ALLL]--42094</v>
      </c>
      <c r="B2194" s="15" t="str">
        <f t="shared" si="71"/>
        <v xml:space="preserve">  CLD [NCL+DQ] / [Capital + ALLL]</v>
      </c>
      <c r="C2194">
        <v>8</v>
      </c>
      <c r="D2194" s="22">
        <v>42094</v>
      </c>
      <c r="E2194">
        <v>0</v>
      </c>
      <c r="F2194">
        <v>0</v>
      </c>
      <c r="G2194">
        <v>0.54807184363444295</v>
      </c>
      <c r="H2194">
        <v>0.59820208277401299</v>
      </c>
      <c r="I2194">
        <v>0</v>
      </c>
      <c r="J2194">
        <v>0</v>
      </c>
      <c r="K2194">
        <v>0.23408163597054499</v>
      </c>
      <c r="L2194">
        <v>0.47758199193550299</v>
      </c>
      <c r="M2194">
        <v>0</v>
      </c>
      <c r="N2194">
        <v>0</v>
      </c>
      <c r="O2194">
        <v>0.55918736467420205</v>
      </c>
      <c r="P2194">
        <v>0.73311582084881399</v>
      </c>
      <c r="Q2194">
        <v>0</v>
      </c>
      <c r="R2194">
        <v>0</v>
      </c>
      <c r="S2194">
        <v>0.55236940256146105</v>
      </c>
      <c r="T2194">
        <v>0.53382175153311395</v>
      </c>
      <c r="U2194">
        <v>0</v>
      </c>
      <c r="V2194">
        <v>0</v>
      </c>
      <c r="W2194">
        <v>0.205014117606272</v>
      </c>
      <c r="X2194">
        <v>0.46737098431539598</v>
      </c>
      <c r="Y2194">
        <v>0</v>
      </c>
      <c r="Z2194">
        <v>0</v>
      </c>
      <c r="AA2194">
        <v>1.1447317106742201</v>
      </c>
      <c r="AB2194">
        <v>0.90907413417311</v>
      </c>
      <c r="AC2194">
        <v>0</v>
      </c>
      <c r="AD2194">
        <v>0</v>
      </c>
      <c r="AE2194">
        <v>3.06675937762796E-2</v>
      </c>
      <c r="AF2194">
        <v>0.76038062164524201</v>
      </c>
      <c r="AG2194">
        <v>0</v>
      </c>
      <c r="AH2194">
        <v>0</v>
      </c>
      <c r="AI2194">
        <v>0</v>
      </c>
      <c r="AJ2194">
        <v>0.181583586445003</v>
      </c>
      <c r="AK2194">
        <v>0</v>
      </c>
      <c r="AL2194">
        <v>0</v>
      </c>
      <c r="AM2194">
        <v>0.49275327663552398</v>
      </c>
      <c r="AN2194">
        <v>0.496032728749289</v>
      </c>
      <c r="AO2194">
        <v>0</v>
      </c>
      <c r="AP2194">
        <v>0</v>
      </c>
      <c r="AQ2194">
        <v>0</v>
      </c>
      <c r="AR2194">
        <v>0.27085132447045501</v>
      </c>
      <c r="AS2194">
        <v>0</v>
      </c>
      <c r="AT2194">
        <v>0</v>
      </c>
      <c r="AU2194">
        <v>0.70941505334406596</v>
      </c>
      <c r="AV2194">
        <v>0.876010526838642</v>
      </c>
      <c r="AW2194">
        <v>0</v>
      </c>
      <c r="AX2194">
        <v>0</v>
      </c>
      <c r="AY2194">
        <v>0.50874725632125795</v>
      </c>
      <c r="AZ2194">
        <v>0.64701901605175205</v>
      </c>
      <c r="BA2194">
        <v>0</v>
      </c>
      <c r="BB2194">
        <v>0</v>
      </c>
      <c r="BC2194">
        <v>0</v>
      </c>
      <c r="BD2194">
        <v>0.43096154274676102</v>
      </c>
      <c r="BE2194">
        <v>0</v>
      </c>
      <c r="BF2194">
        <v>0</v>
      </c>
      <c r="BG2194">
        <v>0.58915292124665797</v>
      </c>
      <c r="BH2194">
        <v>0.46121166564252403</v>
      </c>
      <c r="BI2194">
        <v>0</v>
      </c>
      <c r="BJ2194">
        <v>0</v>
      </c>
      <c r="BK2194">
        <v>0.56395086685773299</v>
      </c>
      <c r="BL2194">
        <v>0.65523027677910495</v>
      </c>
    </row>
    <row r="2195" spans="1:64" x14ac:dyDescent="0.25">
      <c r="A2195" s="15" t="str">
        <f t="shared" si="70"/>
        <v xml:space="preserve">  CRE [NCL+DQ] / [Capital + ALLL]--42094</v>
      </c>
      <c r="B2195" s="15" t="str">
        <f t="shared" si="71"/>
        <v xml:space="preserve">  CRE [NCL+DQ] / [Capital + ALLL]</v>
      </c>
      <c r="C2195">
        <v>9</v>
      </c>
      <c r="D2195" s="22">
        <v>42094</v>
      </c>
      <c r="E2195">
        <v>0.138660475315211</v>
      </c>
      <c r="F2195">
        <v>1.2130507529280501</v>
      </c>
      <c r="G2195">
        <v>3.9068152221096799</v>
      </c>
      <c r="H2195">
        <v>3.1780463426253398</v>
      </c>
      <c r="I2195">
        <v>0</v>
      </c>
      <c r="J2195">
        <v>1.02544299995709</v>
      </c>
      <c r="K2195">
        <v>4.4200336900045096</v>
      </c>
      <c r="L2195">
        <v>3.0467781159909202</v>
      </c>
      <c r="M2195">
        <v>0</v>
      </c>
      <c r="N2195">
        <v>1.6515467659741701</v>
      </c>
      <c r="O2195">
        <v>5.1498756331466202</v>
      </c>
      <c r="P2195">
        <v>3.73548136981923</v>
      </c>
      <c r="Q2195">
        <v>4.64524547802203</v>
      </c>
      <c r="R2195">
        <v>7.5645044825540104</v>
      </c>
      <c r="S2195">
        <v>15.1247069091862</v>
      </c>
      <c r="T2195">
        <v>9.8216618300525695</v>
      </c>
      <c r="U2195">
        <v>0</v>
      </c>
      <c r="V2195">
        <v>1.11931196350163</v>
      </c>
      <c r="W2195">
        <v>4.7060188586351099</v>
      </c>
      <c r="X2195">
        <v>2.9805474393859899</v>
      </c>
      <c r="Y2195">
        <v>0</v>
      </c>
      <c r="Z2195">
        <v>1.4466646857822001</v>
      </c>
      <c r="AA2195">
        <v>4.2348275617874096</v>
      </c>
      <c r="AB2195">
        <v>3.3900683867671</v>
      </c>
      <c r="AC2195">
        <v>0</v>
      </c>
      <c r="AD2195">
        <v>1.72634901844727E-2</v>
      </c>
      <c r="AE2195">
        <v>1.9581842583907201</v>
      </c>
      <c r="AF2195">
        <v>2.5561956542318098</v>
      </c>
      <c r="AG2195">
        <v>0</v>
      </c>
      <c r="AH2195">
        <v>0</v>
      </c>
      <c r="AI2195">
        <v>1.07129793787478</v>
      </c>
      <c r="AJ2195">
        <v>0.89195060156726402</v>
      </c>
      <c r="AK2195">
        <v>1.3095005567971101</v>
      </c>
      <c r="AL2195">
        <v>3.98832148956095</v>
      </c>
      <c r="AM2195">
        <v>7.8647476749585197</v>
      </c>
      <c r="AN2195">
        <v>5.4376968577216802</v>
      </c>
      <c r="AO2195">
        <v>0</v>
      </c>
      <c r="AP2195">
        <v>0.13847783635008701</v>
      </c>
      <c r="AQ2195">
        <v>2.1429429226474901</v>
      </c>
      <c r="AR2195">
        <v>1.75481936323772</v>
      </c>
      <c r="AS2195">
        <v>0</v>
      </c>
      <c r="AT2195">
        <v>1.0920601424426299</v>
      </c>
      <c r="AU2195">
        <v>5.1684131418150701</v>
      </c>
      <c r="AV2195">
        <v>4.0997831490857504</v>
      </c>
      <c r="AW2195">
        <v>0.31572618862863899</v>
      </c>
      <c r="AX2195">
        <v>2.6612294771591798</v>
      </c>
      <c r="AY2195">
        <v>7.1935666694457403</v>
      </c>
      <c r="AZ2195">
        <v>4.2389549209266999</v>
      </c>
      <c r="BA2195">
        <v>0</v>
      </c>
      <c r="BB2195">
        <v>0.84764833845923004</v>
      </c>
      <c r="BC2195">
        <v>5.2489241142921097</v>
      </c>
      <c r="BD2195">
        <v>3.5563652672963002</v>
      </c>
      <c r="BE2195">
        <v>0.21814435177489799</v>
      </c>
      <c r="BF2195">
        <v>1.8607231961411099</v>
      </c>
      <c r="BG2195">
        <v>4.5798907693879602</v>
      </c>
      <c r="BH2195">
        <v>3.5271527509735598</v>
      </c>
      <c r="BI2195">
        <v>0</v>
      </c>
      <c r="BJ2195">
        <v>1.6013851840631199</v>
      </c>
      <c r="BK2195">
        <v>5.4370688647957701</v>
      </c>
      <c r="BL2195">
        <v>4.0842358281161397</v>
      </c>
    </row>
    <row r="2196" spans="1:64" x14ac:dyDescent="0.25">
      <c r="A2196" s="15" t="str">
        <f t="shared" si="70"/>
        <v xml:space="preserve">  Res RE [NCL+DQ] / [Capital + ALLL]--42094</v>
      </c>
      <c r="B2196" s="15" t="str">
        <f t="shared" si="71"/>
        <v xml:space="preserve">  Res RE [NCL+DQ] / [Capital + ALLL]</v>
      </c>
      <c r="C2196">
        <v>10</v>
      </c>
      <c r="D2196" s="22">
        <v>42094</v>
      </c>
      <c r="E2196">
        <v>0</v>
      </c>
      <c r="F2196">
        <v>0.81697722402668405</v>
      </c>
      <c r="G2196">
        <v>1.78487149783327</v>
      </c>
      <c r="H2196">
        <v>1.71153413409457</v>
      </c>
      <c r="I2196">
        <v>0</v>
      </c>
      <c r="J2196">
        <v>1.1305894308943101</v>
      </c>
      <c r="K2196">
        <v>3.0275322564258902</v>
      </c>
      <c r="L2196">
        <v>2.1571310471907501</v>
      </c>
      <c r="M2196">
        <v>0.363137572887127</v>
      </c>
      <c r="N2196">
        <v>1.9266475481949099</v>
      </c>
      <c r="O2196">
        <v>4.6820712262808497</v>
      </c>
      <c r="P2196">
        <v>3.3261015231245601</v>
      </c>
      <c r="Q2196">
        <v>3.0363121576879002</v>
      </c>
      <c r="R2196">
        <v>4.4589869178797796</v>
      </c>
      <c r="S2196">
        <v>6.0220858863009399</v>
      </c>
      <c r="T2196">
        <v>4.6294079598232196</v>
      </c>
      <c r="U2196">
        <v>0.19068031497851101</v>
      </c>
      <c r="V2196">
        <v>1.4785810398632899</v>
      </c>
      <c r="W2196">
        <v>3.9269751187947199</v>
      </c>
      <c r="X2196">
        <v>2.59442682686272</v>
      </c>
      <c r="Y2196">
        <v>0</v>
      </c>
      <c r="Z2196">
        <v>1.3143398836822</v>
      </c>
      <c r="AA2196">
        <v>2.4577572964669701</v>
      </c>
      <c r="AB2196">
        <v>2.49749898573479</v>
      </c>
      <c r="AC2196">
        <v>0</v>
      </c>
      <c r="AD2196">
        <v>0.20087969703168099</v>
      </c>
      <c r="AE2196">
        <v>1.0223103422556099</v>
      </c>
      <c r="AF2196">
        <v>0.63304047930392904</v>
      </c>
      <c r="AG2196">
        <v>0</v>
      </c>
      <c r="AH2196">
        <v>1.85850576136786E-2</v>
      </c>
      <c r="AI2196">
        <v>0.78196099129066998</v>
      </c>
      <c r="AJ2196">
        <v>0.52334531436796605</v>
      </c>
      <c r="AK2196">
        <v>1.1800282679432501</v>
      </c>
      <c r="AL2196">
        <v>2.7012655535467398</v>
      </c>
      <c r="AM2196">
        <v>5.3475910357474596</v>
      </c>
      <c r="AN2196">
        <v>3.9893225627553499</v>
      </c>
      <c r="AO2196">
        <v>0</v>
      </c>
      <c r="AP2196">
        <v>0.454562796875978</v>
      </c>
      <c r="AQ2196">
        <v>1.89403648051949</v>
      </c>
      <c r="AR2196">
        <v>1.43360741428572</v>
      </c>
      <c r="AS2196">
        <v>0</v>
      </c>
      <c r="AT2196">
        <v>0.82714252891169504</v>
      </c>
      <c r="AU2196">
        <v>2.3435198717900798</v>
      </c>
      <c r="AV2196">
        <v>1.7376230974854501</v>
      </c>
      <c r="AW2196">
        <v>1.3225137497603401</v>
      </c>
      <c r="AX2196">
        <v>3.1404057180879699</v>
      </c>
      <c r="AY2196">
        <v>6.06234468650909</v>
      </c>
      <c r="AZ2196">
        <v>4.3021621022672401</v>
      </c>
      <c r="BA2196">
        <v>0</v>
      </c>
      <c r="BB2196">
        <v>0.70560889897340795</v>
      </c>
      <c r="BC2196">
        <v>2.29680445260969</v>
      </c>
      <c r="BD2196">
        <v>2.5442332956237999</v>
      </c>
      <c r="BE2196">
        <v>0.26951043694378501</v>
      </c>
      <c r="BF2196">
        <v>1.1697881799160099</v>
      </c>
      <c r="BG2196">
        <v>2.4211004049713698</v>
      </c>
      <c r="BH2196">
        <v>2.1771680299766598</v>
      </c>
      <c r="BI2196">
        <v>0.11369138402692</v>
      </c>
      <c r="BJ2196">
        <v>1.4785810398632899</v>
      </c>
      <c r="BK2196">
        <v>3.78234976010339</v>
      </c>
      <c r="BL2196">
        <v>2.7345636575171399</v>
      </c>
    </row>
    <row r="2197" spans="1:64" x14ac:dyDescent="0.25">
      <c r="A2197" s="15" t="str">
        <f t="shared" si="70"/>
        <v xml:space="preserve">  C&amp;I [NCL+DQ] / [Capital + ALLL]--42094</v>
      </c>
      <c r="B2197" s="15" t="str">
        <f t="shared" si="71"/>
        <v xml:space="preserve">  C&amp;I [NCL+DQ] / [Capital + ALLL]</v>
      </c>
      <c r="C2197">
        <v>11</v>
      </c>
      <c r="D2197" s="22">
        <v>42094</v>
      </c>
      <c r="E2197">
        <v>8.6551264980026604E-2</v>
      </c>
      <c r="F2197">
        <v>0.46025753736360298</v>
      </c>
      <c r="G2197">
        <v>2.12453833829615</v>
      </c>
      <c r="H2197">
        <v>1.46376826868302</v>
      </c>
      <c r="I2197">
        <v>0</v>
      </c>
      <c r="J2197">
        <v>0.53736772486772499</v>
      </c>
      <c r="K2197">
        <v>2.12453833829615</v>
      </c>
      <c r="L2197">
        <v>1.8498497360844799</v>
      </c>
      <c r="M2197">
        <v>2.0860074016266099E-2</v>
      </c>
      <c r="N2197">
        <v>0.461075473516595</v>
      </c>
      <c r="O2197">
        <v>1.69317595600764</v>
      </c>
      <c r="P2197">
        <v>1.4505973351319701</v>
      </c>
      <c r="Q2197">
        <v>0.49605372463884501</v>
      </c>
      <c r="R2197">
        <v>1.87762363789802</v>
      </c>
      <c r="S2197">
        <v>4.5641193504079398</v>
      </c>
      <c r="T2197">
        <v>5.0715009179422204</v>
      </c>
      <c r="U2197">
        <v>0</v>
      </c>
      <c r="V2197">
        <v>0.55666129251617102</v>
      </c>
      <c r="W2197">
        <v>1.98197294419615</v>
      </c>
      <c r="X2197">
        <v>1.83539173012277</v>
      </c>
      <c r="Y2197">
        <v>0.12567324955116699</v>
      </c>
      <c r="Z2197">
        <v>0.61610367537709798</v>
      </c>
      <c r="AA2197">
        <v>2.41729689602376</v>
      </c>
      <c r="AB2197">
        <v>2.0951019693503898</v>
      </c>
      <c r="AC2197">
        <v>0</v>
      </c>
      <c r="AD2197">
        <v>0.498951477176303</v>
      </c>
      <c r="AE2197">
        <v>1.4374470534266399</v>
      </c>
      <c r="AF2197">
        <v>2.1075779311972802</v>
      </c>
      <c r="AG2197">
        <v>0</v>
      </c>
      <c r="AH2197">
        <v>0.49532618909127502</v>
      </c>
      <c r="AI2197">
        <v>1.7331351283216101</v>
      </c>
      <c r="AJ2197">
        <v>1.43807889297825</v>
      </c>
      <c r="AK2197">
        <v>0.100092494257304</v>
      </c>
      <c r="AL2197">
        <v>0.39181541140618198</v>
      </c>
      <c r="AM2197">
        <v>2.20054243232279</v>
      </c>
      <c r="AN2197">
        <v>1.45445579135192</v>
      </c>
      <c r="AO2197">
        <v>0</v>
      </c>
      <c r="AP2197">
        <v>0.55022661706810605</v>
      </c>
      <c r="AQ2197">
        <v>2.18323704562847</v>
      </c>
      <c r="AR2197">
        <v>1.73584467534848</v>
      </c>
      <c r="AS2197">
        <v>0</v>
      </c>
      <c r="AT2197">
        <v>0.50050050050050099</v>
      </c>
      <c r="AU2197">
        <v>1.80248243072001</v>
      </c>
      <c r="AV2197">
        <v>2.0703811830875498</v>
      </c>
      <c r="AW2197">
        <v>8.5302332556672494E-2</v>
      </c>
      <c r="AX2197">
        <v>0.452186135099159</v>
      </c>
      <c r="AY2197">
        <v>1.92667130621372</v>
      </c>
      <c r="AZ2197">
        <v>2.0660863950239499</v>
      </c>
      <c r="BA2197">
        <v>0.42910356680352102</v>
      </c>
      <c r="BB2197">
        <v>1.3885932147626301</v>
      </c>
      <c r="BC2197">
        <v>6.8189731518438901</v>
      </c>
      <c r="BD2197">
        <v>4.5662500153721099</v>
      </c>
      <c r="BE2197">
        <v>7.2103666191355498E-2</v>
      </c>
      <c r="BF2197">
        <v>0.49052950367041798</v>
      </c>
      <c r="BG2197">
        <v>1.9696768419263799</v>
      </c>
      <c r="BH2197">
        <v>1.59843147532883</v>
      </c>
      <c r="BI2197">
        <v>0</v>
      </c>
      <c r="BJ2197">
        <v>0.58466426888729395</v>
      </c>
      <c r="BK2197">
        <v>2.2555116741851902</v>
      </c>
      <c r="BL2197">
        <v>2.0071533336070901</v>
      </c>
    </row>
    <row r="2198" spans="1:64" x14ac:dyDescent="0.25">
      <c r="A2198" s="15" t="str">
        <f t="shared" si="70"/>
        <v xml:space="preserve">  Ind [NCL+DQ] / [Capital + ALLL]--42094</v>
      </c>
      <c r="B2198" s="15" t="str">
        <f t="shared" si="71"/>
        <v xml:space="preserve">  Ind [NCL+DQ] / [Capital + ALLL]</v>
      </c>
      <c r="C2198">
        <v>12</v>
      </c>
      <c r="D2198" s="22">
        <v>42094</v>
      </c>
      <c r="E2198">
        <v>2.4614519049879598E-2</v>
      </c>
      <c r="F2198">
        <v>0.191741422995275</v>
      </c>
      <c r="G2198">
        <v>0.44617958728388202</v>
      </c>
      <c r="H2198">
        <v>0.40217784124882999</v>
      </c>
      <c r="I2198">
        <v>1.27871787221346E-2</v>
      </c>
      <c r="J2198">
        <v>0.14279940724774401</v>
      </c>
      <c r="K2198">
        <v>0.471782090083675</v>
      </c>
      <c r="L2198">
        <v>0.42538518011380799</v>
      </c>
      <c r="M2198">
        <v>6.4736035859345497E-3</v>
      </c>
      <c r="N2198">
        <v>0.13703990778074401</v>
      </c>
      <c r="O2198">
        <v>0.55202252507523997</v>
      </c>
      <c r="P2198">
        <v>0.51272409286349996</v>
      </c>
      <c r="Q2198">
        <v>0.14045883799900499</v>
      </c>
      <c r="R2198">
        <v>0.34468225680384701</v>
      </c>
      <c r="S2198">
        <v>0.49914717896576899</v>
      </c>
      <c r="T2198">
        <v>0.39199245831218199</v>
      </c>
      <c r="U2198">
        <v>2.7161679451085099E-3</v>
      </c>
      <c r="V2198">
        <v>0.12205852850449</v>
      </c>
      <c r="W2198">
        <v>0.47027490777297498</v>
      </c>
      <c r="X2198">
        <v>0.447722808542655</v>
      </c>
      <c r="Y2198">
        <v>4.5920270929598501E-2</v>
      </c>
      <c r="Z2198">
        <v>0.26778437536383698</v>
      </c>
      <c r="AA2198">
        <v>0.71825764596848896</v>
      </c>
      <c r="AB2198">
        <v>0.50970854703100898</v>
      </c>
      <c r="AC2198">
        <v>1.8282683511393699E-2</v>
      </c>
      <c r="AD2198">
        <v>0.15569296641433999</v>
      </c>
      <c r="AE2198">
        <v>0.45797224146933102</v>
      </c>
      <c r="AF2198">
        <v>0.37277966525413397</v>
      </c>
      <c r="AG2198">
        <v>3.3269679290464399E-2</v>
      </c>
      <c r="AH2198">
        <v>0.18606914805807001</v>
      </c>
      <c r="AI2198">
        <v>0.57903960310506097</v>
      </c>
      <c r="AJ2198">
        <v>0.77288321762311596</v>
      </c>
      <c r="AK2198">
        <v>1.36375134823816E-2</v>
      </c>
      <c r="AL2198">
        <v>6.03467193328944E-2</v>
      </c>
      <c r="AM2198">
        <v>0.21553945124014001</v>
      </c>
      <c r="AN2198">
        <v>0.22218503962741301</v>
      </c>
      <c r="AO2198">
        <v>3.5214315483967397E-2</v>
      </c>
      <c r="AP2198">
        <v>0.19842221225100801</v>
      </c>
      <c r="AQ2198">
        <v>0.593953158394946</v>
      </c>
      <c r="AR2198">
        <v>0.49331397580816799</v>
      </c>
      <c r="AS2198">
        <v>0</v>
      </c>
      <c r="AT2198">
        <v>5.5685884220753101E-2</v>
      </c>
      <c r="AU2198">
        <v>0.28379947301804898</v>
      </c>
      <c r="AV2198">
        <v>0.24410979268254401</v>
      </c>
      <c r="AW2198">
        <v>3.6387888644233202E-2</v>
      </c>
      <c r="AX2198">
        <v>0.21199496659501699</v>
      </c>
      <c r="AY2198">
        <v>0.600950408451145</v>
      </c>
      <c r="AZ2198">
        <v>0.51388663760661102</v>
      </c>
      <c r="BA2198">
        <v>1.4744478192916799E-3</v>
      </c>
      <c r="BB2198">
        <v>0.16589643322668601</v>
      </c>
      <c r="BC2198">
        <v>0.54262037744383396</v>
      </c>
      <c r="BD2198">
        <v>0.50964718059766501</v>
      </c>
      <c r="BE2198">
        <v>9.7461795224714608E-3</v>
      </c>
      <c r="BF2198">
        <v>0.11608961303462299</v>
      </c>
      <c r="BG2198">
        <v>0.43341657114078003</v>
      </c>
      <c r="BH2198">
        <v>0.45737930280572903</v>
      </c>
      <c r="BI2198">
        <v>0</v>
      </c>
      <c r="BJ2198">
        <v>1.15778108140875E-2</v>
      </c>
      <c r="BK2198">
        <v>0.191789379619203</v>
      </c>
      <c r="BL2198">
        <v>0.222346829995584</v>
      </c>
    </row>
    <row r="2199" spans="1:64" x14ac:dyDescent="0.25">
      <c r="A2199" s="15" t="str">
        <f t="shared" si="70"/>
        <v xml:space="preserve">  OREO / [Capital + ALLL]--42094</v>
      </c>
      <c r="B2199" s="15" t="str">
        <f t="shared" si="71"/>
        <v xml:space="preserve">  OREO / [Capital + ALLL]</v>
      </c>
      <c r="C2199">
        <v>13</v>
      </c>
      <c r="D2199" s="22">
        <v>42094</v>
      </c>
      <c r="E2199">
        <v>0.129205643702517</v>
      </c>
      <c r="F2199">
        <v>1.8987011632152699</v>
      </c>
      <c r="G2199">
        <v>4.2079207920792099</v>
      </c>
      <c r="H2199">
        <v>3.4778891181175502</v>
      </c>
      <c r="I2199">
        <v>0</v>
      </c>
      <c r="J2199">
        <v>1.2021189894050499</v>
      </c>
      <c r="K2199">
        <v>4.2079207920792099</v>
      </c>
      <c r="L2199">
        <v>3.7652620133913399</v>
      </c>
      <c r="M2199">
        <v>0</v>
      </c>
      <c r="N2199">
        <v>0.95515758138943396</v>
      </c>
      <c r="O2199">
        <v>3.9914317575827298</v>
      </c>
      <c r="P2199">
        <v>3.6554535117117801</v>
      </c>
      <c r="Q2199">
        <v>2.3760021845316501</v>
      </c>
      <c r="R2199">
        <v>3.1813282726896701</v>
      </c>
      <c r="S2199">
        <v>7.7316037449280897</v>
      </c>
      <c r="T2199">
        <v>4.7655296649330099</v>
      </c>
      <c r="U2199">
        <v>0</v>
      </c>
      <c r="V2199">
        <v>1.7246761631085701</v>
      </c>
      <c r="W2199">
        <v>5.6858905194397602</v>
      </c>
      <c r="X2199">
        <v>4.8436280609917803</v>
      </c>
      <c r="Y2199">
        <v>0.75179874341305197</v>
      </c>
      <c r="Z2199">
        <v>2.2603195739014601</v>
      </c>
      <c r="AA2199">
        <v>6.3064724322330799</v>
      </c>
      <c r="AB2199">
        <v>6.4252821054800098</v>
      </c>
      <c r="AC2199">
        <v>0</v>
      </c>
      <c r="AD2199">
        <v>0</v>
      </c>
      <c r="AE2199">
        <v>0.406313883070411</v>
      </c>
      <c r="AF2199">
        <v>0.83637856658104304</v>
      </c>
      <c r="AG2199">
        <v>0</v>
      </c>
      <c r="AH2199">
        <v>0</v>
      </c>
      <c r="AI2199">
        <v>0.89871323651210999</v>
      </c>
      <c r="AJ2199">
        <v>1.05292786501282</v>
      </c>
      <c r="AK2199">
        <v>1.0111517468244899</v>
      </c>
      <c r="AL2199">
        <v>1.8741798915600001</v>
      </c>
      <c r="AM2199">
        <v>3.6662942204611899</v>
      </c>
      <c r="AN2199">
        <v>3.3849828133590698</v>
      </c>
      <c r="AO2199">
        <v>0</v>
      </c>
      <c r="AP2199">
        <v>0</v>
      </c>
      <c r="AQ2199">
        <v>1.5053778243807501</v>
      </c>
      <c r="AR2199">
        <v>1.40373712489236</v>
      </c>
      <c r="AS2199">
        <v>0</v>
      </c>
      <c r="AT2199">
        <v>1.25926587478789</v>
      </c>
      <c r="AU2199">
        <v>5.4414201301848504</v>
      </c>
      <c r="AV2199">
        <v>5.1369048338210703</v>
      </c>
      <c r="AW2199">
        <v>0.51624852984246905</v>
      </c>
      <c r="AX2199">
        <v>2.82769296031559</v>
      </c>
      <c r="AY2199">
        <v>7.5455416383897997</v>
      </c>
      <c r="AZ2199">
        <v>5.4269298316162997</v>
      </c>
      <c r="BA2199">
        <v>0</v>
      </c>
      <c r="BB2199">
        <v>1.9653439351886599</v>
      </c>
      <c r="BC2199">
        <v>7.4803482406701702</v>
      </c>
      <c r="BD2199">
        <v>5.3104699850966099</v>
      </c>
      <c r="BE2199">
        <v>0.79852375661808095</v>
      </c>
      <c r="BF2199">
        <v>2.2735703412295298</v>
      </c>
      <c r="BG2199">
        <v>4.6096280731914998</v>
      </c>
      <c r="BH2199">
        <v>4.5714110264210799</v>
      </c>
      <c r="BI2199">
        <v>0.84475849208697196</v>
      </c>
      <c r="BJ2199">
        <v>3.3703158303619398</v>
      </c>
      <c r="BK2199">
        <v>13.3248921574011</v>
      </c>
      <c r="BL2199">
        <v>9.2769781554783908</v>
      </c>
    </row>
    <row r="2200" spans="1:64" x14ac:dyDescent="0.25">
      <c r="A2200" s="15" t="str">
        <f t="shared" si="70"/>
        <v>ROAA--42094</v>
      </c>
      <c r="B2200" s="15" t="str">
        <f t="shared" si="71"/>
        <v>ROAA</v>
      </c>
      <c r="C2200">
        <v>14</v>
      </c>
      <c r="D2200" s="22">
        <v>42094</v>
      </c>
      <c r="E2200">
        <v>0.66</v>
      </c>
      <c r="F2200">
        <v>0.84</v>
      </c>
      <c r="G2200">
        <v>1.32</v>
      </c>
      <c r="H2200">
        <v>1.0093442622950799</v>
      </c>
      <c r="I2200">
        <v>0.68</v>
      </c>
      <c r="J2200">
        <v>1.04</v>
      </c>
      <c r="K2200">
        <v>1.52</v>
      </c>
      <c r="L2200">
        <v>1.10850085178876</v>
      </c>
      <c r="M2200">
        <v>0.56000000000000005</v>
      </c>
      <c r="N2200">
        <v>0.89</v>
      </c>
      <c r="O2200">
        <v>1.26</v>
      </c>
      <c r="P2200">
        <v>0.92917155425219899</v>
      </c>
      <c r="Q2200">
        <v>0.5575</v>
      </c>
      <c r="R2200">
        <v>0.75</v>
      </c>
      <c r="S2200">
        <v>0.99</v>
      </c>
      <c r="T2200">
        <v>0.76600000000000001</v>
      </c>
      <c r="U2200">
        <v>0.63</v>
      </c>
      <c r="V2200">
        <v>1.04</v>
      </c>
      <c r="W2200">
        <v>1.5075000000000001</v>
      </c>
      <c r="X2200">
        <v>1.0805063291139201</v>
      </c>
      <c r="Y2200">
        <v>0.63</v>
      </c>
      <c r="Z2200">
        <v>0.98</v>
      </c>
      <c r="AA2200">
        <v>1.4</v>
      </c>
      <c r="AB2200">
        <v>0.99245614035087704</v>
      </c>
      <c r="AC2200">
        <v>0.86250000000000004</v>
      </c>
      <c r="AD2200">
        <v>1.2849999999999999</v>
      </c>
      <c r="AE2200">
        <v>1.76</v>
      </c>
      <c r="AF2200">
        <v>1.3570512820512799</v>
      </c>
      <c r="AG2200">
        <v>0.84250000000000003</v>
      </c>
      <c r="AH2200">
        <v>1.2350000000000001</v>
      </c>
      <c r="AI2200">
        <v>1.5974999999999999</v>
      </c>
      <c r="AJ2200">
        <v>1.2426470588235301</v>
      </c>
      <c r="AK2200">
        <v>0.61</v>
      </c>
      <c r="AL2200">
        <v>0.82</v>
      </c>
      <c r="AM2200">
        <v>1.375</v>
      </c>
      <c r="AN2200">
        <v>0.96823529411764697</v>
      </c>
      <c r="AO2200">
        <v>0.69750000000000001</v>
      </c>
      <c r="AP2200">
        <v>1.04</v>
      </c>
      <c r="AQ2200">
        <v>1.5525</v>
      </c>
      <c r="AR2200">
        <v>1.1402536231884099</v>
      </c>
      <c r="AS2200">
        <v>0.70499999999999996</v>
      </c>
      <c r="AT2200">
        <v>1.1000000000000001</v>
      </c>
      <c r="AU2200">
        <v>1.56</v>
      </c>
      <c r="AV2200">
        <v>1.1397354497354499</v>
      </c>
      <c r="AW2200">
        <v>0.53500000000000003</v>
      </c>
      <c r="AX2200">
        <v>0.875</v>
      </c>
      <c r="AY2200">
        <v>1.36</v>
      </c>
      <c r="AZ2200">
        <v>0.94301282051282098</v>
      </c>
      <c r="BA2200">
        <v>0.71499999999999997</v>
      </c>
      <c r="BB2200">
        <v>1.1200000000000001</v>
      </c>
      <c r="BC2200">
        <v>1.56</v>
      </c>
      <c r="BD2200">
        <v>1.1396610169491499</v>
      </c>
      <c r="BE2200">
        <v>0.77749999999999997</v>
      </c>
      <c r="BF2200">
        <v>1.1000000000000001</v>
      </c>
      <c r="BG2200">
        <v>1.4975000000000001</v>
      </c>
      <c r="BH2200">
        <v>1.274375</v>
      </c>
      <c r="BI2200">
        <v>0.54</v>
      </c>
      <c r="BJ2200">
        <v>1</v>
      </c>
      <c r="BK2200">
        <v>1.5</v>
      </c>
      <c r="BL2200">
        <v>1.0047872340425501</v>
      </c>
    </row>
    <row r="2201" spans="1:64" x14ac:dyDescent="0.25">
      <c r="A2201" s="15" t="str">
        <f t="shared" si="70"/>
        <v>NIM--42094</v>
      </c>
      <c r="B2201" s="15" t="str">
        <f t="shared" si="71"/>
        <v>NIM</v>
      </c>
      <c r="C2201">
        <v>15</v>
      </c>
      <c r="D2201" s="22">
        <v>42094</v>
      </c>
      <c r="E2201">
        <v>3.41</v>
      </c>
      <c r="F2201">
        <v>3.59</v>
      </c>
      <c r="G2201">
        <v>4.0199999999999996</v>
      </c>
      <c r="H2201">
        <v>3.70360655737705</v>
      </c>
      <c r="I2201">
        <v>3.39</v>
      </c>
      <c r="J2201">
        <v>3.79</v>
      </c>
      <c r="K2201">
        <v>4.16</v>
      </c>
      <c r="L2201">
        <v>3.7973424190800702</v>
      </c>
      <c r="M2201">
        <v>3.27</v>
      </c>
      <c r="N2201">
        <v>3.68</v>
      </c>
      <c r="O2201">
        <v>4.08</v>
      </c>
      <c r="P2201">
        <v>3.69267595307918</v>
      </c>
      <c r="Q2201">
        <v>3.52</v>
      </c>
      <c r="R2201">
        <v>3.9249999999999998</v>
      </c>
      <c r="S2201">
        <v>4.1425000000000001</v>
      </c>
      <c r="T2201">
        <v>3.8635000000000002</v>
      </c>
      <c r="U2201">
        <v>3.3725000000000001</v>
      </c>
      <c r="V2201">
        <v>3.7650000000000001</v>
      </c>
      <c r="W2201">
        <v>4.16</v>
      </c>
      <c r="X2201">
        <v>3.7570253164556999</v>
      </c>
      <c r="Y2201">
        <v>3.46</v>
      </c>
      <c r="Z2201">
        <v>3.9</v>
      </c>
      <c r="AA2201">
        <v>4.21</v>
      </c>
      <c r="AB2201">
        <v>3.9173684210526298</v>
      </c>
      <c r="AC2201">
        <v>3.51</v>
      </c>
      <c r="AD2201">
        <v>3.8</v>
      </c>
      <c r="AE2201">
        <v>4.1375000000000002</v>
      </c>
      <c r="AF2201">
        <v>3.8146153846153799</v>
      </c>
      <c r="AG2201">
        <v>3.2774999999999999</v>
      </c>
      <c r="AH2201">
        <v>3.83</v>
      </c>
      <c r="AI2201">
        <v>4.3099999999999996</v>
      </c>
      <c r="AJ2201">
        <v>4.1282352941176503</v>
      </c>
      <c r="AK2201">
        <v>3.38</v>
      </c>
      <c r="AL2201">
        <v>3.82</v>
      </c>
      <c r="AM2201">
        <v>4.04</v>
      </c>
      <c r="AN2201">
        <v>3.7449019607843099</v>
      </c>
      <c r="AO2201">
        <v>3.33</v>
      </c>
      <c r="AP2201">
        <v>3.7250000000000001</v>
      </c>
      <c r="AQ2201">
        <v>4.1325000000000003</v>
      </c>
      <c r="AR2201">
        <v>3.73079710144928</v>
      </c>
      <c r="AS2201">
        <v>3.5550000000000002</v>
      </c>
      <c r="AT2201">
        <v>3.9</v>
      </c>
      <c r="AU2201">
        <v>4.3</v>
      </c>
      <c r="AV2201">
        <v>3.9204761904761898</v>
      </c>
      <c r="AW2201">
        <v>3.38</v>
      </c>
      <c r="AX2201">
        <v>3.79</v>
      </c>
      <c r="AY2201">
        <v>4.1475</v>
      </c>
      <c r="AZ2201">
        <v>3.7806410256410299</v>
      </c>
      <c r="BA2201">
        <v>3.4350000000000001</v>
      </c>
      <c r="BB2201">
        <v>3.82</v>
      </c>
      <c r="BC2201">
        <v>4.33</v>
      </c>
      <c r="BD2201">
        <v>3.8857627118644098</v>
      </c>
      <c r="BE2201">
        <v>3.39</v>
      </c>
      <c r="BF2201">
        <v>3.7549999999999999</v>
      </c>
      <c r="BG2201">
        <v>4.0750000000000002</v>
      </c>
      <c r="BH2201">
        <v>3.8082812499999998</v>
      </c>
      <c r="BI2201">
        <v>3.33</v>
      </c>
      <c r="BJ2201">
        <v>3.7250000000000001</v>
      </c>
      <c r="BK2201">
        <v>4.2125000000000004</v>
      </c>
      <c r="BL2201">
        <v>3.7064893617021299</v>
      </c>
    </row>
    <row r="2202" spans="1:64" x14ac:dyDescent="0.25">
      <c r="A2202" s="15" t="str">
        <f t="shared" si="70"/>
        <v>Provisions / Avg Assets--42094</v>
      </c>
      <c r="B2202" s="15" t="str">
        <f t="shared" si="71"/>
        <v>Provisions / Avg Assets</v>
      </c>
      <c r="C2202">
        <v>16</v>
      </c>
      <c r="D2202" s="22">
        <v>42094</v>
      </c>
      <c r="E2202">
        <v>0</v>
      </c>
      <c r="F2202">
        <v>0</v>
      </c>
      <c r="G2202">
        <v>0.11</v>
      </c>
      <c r="H2202">
        <v>6.14754098360656E-2</v>
      </c>
      <c r="I2202">
        <v>0</v>
      </c>
      <c r="J2202">
        <v>0</v>
      </c>
      <c r="K2202">
        <v>0.11</v>
      </c>
      <c r="L2202">
        <v>6.0630323679727399E-2</v>
      </c>
      <c r="M2202">
        <v>0</v>
      </c>
      <c r="N2202">
        <v>0.04</v>
      </c>
      <c r="O2202">
        <v>0.13</v>
      </c>
      <c r="P2202">
        <v>8.6271994134897403E-2</v>
      </c>
      <c r="Q2202">
        <v>0.02</v>
      </c>
      <c r="R2202">
        <v>0.105</v>
      </c>
      <c r="S2202">
        <v>0.17749999999999999</v>
      </c>
      <c r="T2202">
        <v>0.16</v>
      </c>
      <c r="U2202">
        <v>0</v>
      </c>
      <c r="V2202">
        <v>0</v>
      </c>
      <c r="W2202">
        <v>0.12</v>
      </c>
      <c r="X2202">
        <v>6.7816455696202496E-2</v>
      </c>
      <c r="Y2202">
        <v>0</v>
      </c>
      <c r="Z2202">
        <v>0</v>
      </c>
      <c r="AA2202">
        <v>0.05</v>
      </c>
      <c r="AB2202">
        <v>-1.6842105263157901E-2</v>
      </c>
      <c r="AC2202">
        <v>0</v>
      </c>
      <c r="AD2202">
        <v>0</v>
      </c>
      <c r="AE2202">
        <v>0.105</v>
      </c>
      <c r="AF2202">
        <v>-4.3589743589743596E-3</v>
      </c>
      <c r="AG2202">
        <v>0</v>
      </c>
      <c r="AH2202">
        <v>0</v>
      </c>
      <c r="AI2202">
        <v>0.12</v>
      </c>
      <c r="AJ2202">
        <v>0.20838235294117599</v>
      </c>
      <c r="AK2202">
        <v>0</v>
      </c>
      <c r="AL2202">
        <v>0.04</v>
      </c>
      <c r="AM2202">
        <v>0.11</v>
      </c>
      <c r="AN2202">
        <v>7.8627450980392199E-2</v>
      </c>
      <c r="AO2202">
        <v>0</v>
      </c>
      <c r="AP2202">
        <v>0</v>
      </c>
      <c r="AQ2202">
        <v>0.1</v>
      </c>
      <c r="AR2202">
        <v>5.4347826086956499E-2</v>
      </c>
      <c r="AS2202">
        <v>0</v>
      </c>
      <c r="AT2202">
        <v>0.02</v>
      </c>
      <c r="AU2202">
        <v>0.14499999999999999</v>
      </c>
      <c r="AV2202">
        <v>6.6402116402116407E-2</v>
      </c>
      <c r="AW2202">
        <v>0</v>
      </c>
      <c r="AX2202">
        <v>0.01</v>
      </c>
      <c r="AY2202">
        <v>9.7500000000000003E-2</v>
      </c>
      <c r="AZ2202">
        <v>6.8012820512820496E-2</v>
      </c>
      <c r="BA2202">
        <v>0</v>
      </c>
      <c r="BB2202">
        <v>0.05</v>
      </c>
      <c r="BC2202">
        <v>0.18</v>
      </c>
      <c r="BD2202">
        <v>0.106949152542373</v>
      </c>
      <c r="BE2202">
        <v>0</v>
      </c>
      <c r="BF2202">
        <v>0</v>
      </c>
      <c r="BG2202">
        <v>9.5000000000000001E-2</v>
      </c>
      <c r="BH2202">
        <v>0.104375</v>
      </c>
      <c r="BI2202">
        <v>0</v>
      </c>
      <c r="BJ2202">
        <v>0</v>
      </c>
      <c r="BK2202">
        <v>0.11749999999999999</v>
      </c>
      <c r="BL2202">
        <v>1.3829787234042499E-3</v>
      </c>
    </row>
    <row r="2203" spans="1:64" x14ac:dyDescent="0.25">
      <c r="A2203" s="15" t="str">
        <f t="shared" ref="A2203:A2224" si="72">B2203&amp;"--"&amp;D2203</f>
        <v>Negative Earners (last 4 qtrs)--42094</v>
      </c>
      <c r="B2203" s="15" t="str">
        <f t="shared" ref="B2203:B2224" si="73">VLOOKUP(C2203,labels,2,FALSE)</f>
        <v>Negative Earners (last 4 qtrs)</v>
      </c>
      <c r="C2203">
        <v>17</v>
      </c>
      <c r="D2203" s="22">
        <v>42094</v>
      </c>
      <c r="F2203">
        <v>3.27868852459016</v>
      </c>
      <c r="H2203">
        <v>2</v>
      </c>
      <c r="J2203">
        <v>3.1825795644891102</v>
      </c>
      <c r="L2203">
        <v>19</v>
      </c>
      <c r="N2203">
        <v>5.28206970894718</v>
      </c>
      <c r="P2203">
        <v>294</v>
      </c>
      <c r="R2203">
        <v>0</v>
      </c>
      <c r="T2203">
        <v>0</v>
      </c>
      <c r="V2203">
        <v>3.7267080745341601</v>
      </c>
      <c r="X2203">
        <v>12</v>
      </c>
      <c r="Z2203">
        <v>3.5087719298245599</v>
      </c>
      <c r="AB2203">
        <v>2</v>
      </c>
      <c r="AD2203">
        <v>0</v>
      </c>
      <c r="AF2203">
        <v>0</v>
      </c>
      <c r="AH2203">
        <v>2.9411764705882399</v>
      </c>
      <c r="AI2203"/>
      <c r="AJ2203">
        <v>2</v>
      </c>
      <c r="AK2203"/>
      <c r="AL2203">
        <v>5.8823529411764701</v>
      </c>
      <c r="AN2203">
        <v>3</v>
      </c>
      <c r="AP2203">
        <v>2.1428571428571401</v>
      </c>
      <c r="AR2203">
        <v>6</v>
      </c>
      <c r="AT2203">
        <v>4.7120418848167498</v>
      </c>
      <c r="AV2203">
        <v>9</v>
      </c>
      <c r="AX2203">
        <v>4.43037974683544</v>
      </c>
      <c r="AZ2203">
        <v>7</v>
      </c>
      <c r="BB2203">
        <v>5.0847457627118704</v>
      </c>
      <c r="BD2203">
        <v>3</v>
      </c>
      <c r="BF2203">
        <v>1.5625</v>
      </c>
      <c r="BH2203">
        <v>1</v>
      </c>
      <c r="BJ2203">
        <v>6.3829787234042596</v>
      </c>
      <c r="BL2203">
        <v>6</v>
      </c>
    </row>
    <row r="2204" spans="1:64" x14ac:dyDescent="0.25">
      <c r="A2204" s="15" t="str">
        <f t="shared" si="72"/>
        <v>Noncore Funding / Liab--42094</v>
      </c>
      <c r="B2204" s="15" t="str">
        <f t="shared" si="73"/>
        <v>Noncore Funding / Liab</v>
      </c>
      <c r="C2204">
        <v>18</v>
      </c>
      <c r="D2204" s="22">
        <v>42094</v>
      </c>
      <c r="E2204">
        <v>9.0482434950652202</v>
      </c>
      <c r="F2204">
        <v>13.8708831353741</v>
      </c>
      <c r="G2204">
        <v>20.656718572608799</v>
      </c>
      <c r="H2204">
        <v>15.5655340439656</v>
      </c>
      <c r="I2204">
        <v>9.3769043266301004</v>
      </c>
      <c r="J2204">
        <v>14.7465595936717</v>
      </c>
      <c r="K2204">
        <v>21.916044834695601</v>
      </c>
      <c r="L2204">
        <v>17.188475225575498</v>
      </c>
      <c r="M2204">
        <v>12.0158412070884</v>
      </c>
      <c r="N2204">
        <v>18.879276115368899</v>
      </c>
      <c r="O2204">
        <v>28.467214001956101</v>
      </c>
      <c r="P2204">
        <v>21.999190967460098</v>
      </c>
      <c r="Q2204">
        <v>15.177375973666299</v>
      </c>
      <c r="R2204">
        <v>19.919725785009501</v>
      </c>
      <c r="S2204">
        <v>22.948386572007198</v>
      </c>
      <c r="T2204">
        <v>19.644458946987601</v>
      </c>
      <c r="U2204">
        <v>8.5656652126122399</v>
      </c>
      <c r="V2204">
        <v>13.877253352226401</v>
      </c>
      <c r="W2204">
        <v>21.404048446424699</v>
      </c>
      <c r="X2204">
        <v>16.942978981973599</v>
      </c>
      <c r="Y2204">
        <v>9.0270596414534001</v>
      </c>
      <c r="Z2204">
        <v>14.6252354765665</v>
      </c>
      <c r="AA2204">
        <v>19.4226778579614</v>
      </c>
      <c r="AB2204">
        <v>16.273460051623601</v>
      </c>
      <c r="AC2204">
        <v>9.4606391502939697</v>
      </c>
      <c r="AD2204">
        <v>12.625356944924199</v>
      </c>
      <c r="AE2204">
        <v>18.269768793103299</v>
      </c>
      <c r="AF2204">
        <v>14.409346191881101</v>
      </c>
      <c r="AG2204">
        <v>12.6804864938055</v>
      </c>
      <c r="AH2204">
        <v>16.310123508357599</v>
      </c>
      <c r="AI2204">
        <v>24.892901898214401</v>
      </c>
      <c r="AJ2204">
        <v>21.394446121722901</v>
      </c>
      <c r="AK2204">
        <v>10.117835567236501</v>
      </c>
      <c r="AL2204">
        <v>15.864518319275099</v>
      </c>
      <c r="AM2204">
        <v>24.887535604333401</v>
      </c>
      <c r="AN2204">
        <v>19.4940936319028</v>
      </c>
      <c r="AO2204">
        <v>9.5276750426534207</v>
      </c>
      <c r="AP2204">
        <v>14.012788017611101</v>
      </c>
      <c r="AQ2204">
        <v>20.648476970064401</v>
      </c>
      <c r="AR2204">
        <v>16.416277656325899</v>
      </c>
      <c r="AS2204">
        <v>10.422254612583201</v>
      </c>
      <c r="AT2204">
        <v>16.1011431993958</v>
      </c>
      <c r="AU2204">
        <v>25.449084383729101</v>
      </c>
      <c r="AV2204">
        <v>20.138824832214802</v>
      </c>
      <c r="AW2204">
        <v>8.5656652126122399</v>
      </c>
      <c r="AX2204">
        <v>13.467734469739</v>
      </c>
      <c r="AY2204">
        <v>20.635860096081</v>
      </c>
      <c r="AZ2204">
        <v>15.8340301352249</v>
      </c>
      <c r="BA2204">
        <v>8.7193218570217397</v>
      </c>
      <c r="BB2204">
        <v>16.1967387333533</v>
      </c>
      <c r="BC2204">
        <v>27.159478450964599</v>
      </c>
      <c r="BD2204">
        <v>20.853106189761601</v>
      </c>
      <c r="BE2204">
        <v>9.3297868501809695</v>
      </c>
      <c r="BF2204">
        <v>15.4410338559934</v>
      </c>
      <c r="BG2204">
        <v>20.706835444978001</v>
      </c>
      <c r="BH2204">
        <v>17.9496840071645</v>
      </c>
      <c r="BI2204">
        <v>8.1821314399915206</v>
      </c>
      <c r="BJ2204">
        <v>12.9433404204631</v>
      </c>
      <c r="BK2204">
        <v>21.4623032258474</v>
      </c>
      <c r="BL2204">
        <v>16.365310298175299</v>
      </c>
    </row>
    <row r="2205" spans="1:64" x14ac:dyDescent="0.25">
      <c r="A2205" s="15" t="str">
        <f t="shared" si="72"/>
        <v>Brokered Dep / Liab--42094</v>
      </c>
      <c r="B2205" s="15" t="str">
        <f t="shared" si="73"/>
        <v>Brokered Dep / Liab</v>
      </c>
      <c r="C2205">
        <v>19</v>
      </c>
      <c r="D2205" s="22">
        <v>42094</v>
      </c>
      <c r="E2205">
        <v>0</v>
      </c>
      <c r="F2205">
        <v>0</v>
      </c>
      <c r="G2205">
        <v>1.4542510121457499</v>
      </c>
      <c r="H2205">
        <v>2.1921126318452901</v>
      </c>
      <c r="I2205">
        <v>0</v>
      </c>
      <c r="J2205">
        <v>0</v>
      </c>
      <c r="K2205">
        <v>2.2354807566549799</v>
      </c>
      <c r="L2205">
        <v>2.1858766293252798</v>
      </c>
      <c r="M2205">
        <v>0</v>
      </c>
      <c r="N2205">
        <v>0</v>
      </c>
      <c r="O2205">
        <v>2.44441325654708</v>
      </c>
      <c r="P2205">
        <v>2.30252928291103</v>
      </c>
      <c r="Q2205">
        <v>0</v>
      </c>
      <c r="R2205">
        <v>0</v>
      </c>
      <c r="S2205">
        <v>1.2175115751793899</v>
      </c>
      <c r="T2205">
        <v>2.3801151976096002</v>
      </c>
      <c r="U2205">
        <v>0</v>
      </c>
      <c r="V2205">
        <v>0</v>
      </c>
      <c r="W2205">
        <v>2.2566209607627501</v>
      </c>
      <c r="X2205">
        <v>2.1762578167178002</v>
      </c>
      <c r="Y2205">
        <v>0</v>
      </c>
      <c r="Z2205">
        <v>0</v>
      </c>
      <c r="AA2205">
        <v>0.81190588709240097</v>
      </c>
      <c r="AB2205">
        <v>1.54209993930981</v>
      </c>
      <c r="AC2205">
        <v>0</v>
      </c>
      <c r="AD2205">
        <v>0</v>
      </c>
      <c r="AE2205">
        <v>1.58817264929604</v>
      </c>
      <c r="AF2205">
        <v>1.37621194087306</v>
      </c>
      <c r="AG2205">
        <v>0</v>
      </c>
      <c r="AH2205">
        <v>0</v>
      </c>
      <c r="AI2205">
        <v>3.7349674407164999</v>
      </c>
      <c r="AJ2205">
        <v>3.5049863150104499</v>
      </c>
      <c r="AK2205">
        <v>0</v>
      </c>
      <c r="AL2205">
        <v>0.77543424317617904</v>
      </c>
      <c r="AM2205">
        <v>4.8541660563626801</v>
      </c>
      <c r="AN2205">
        <v>3.6133596195569799</v>
      </c>
      <c r="AO2205">
        <v>0</v>
      </c>
      <c r="AP2205">
        <v>0</v>
      </c>
      <c r="AQ2205">
        <v>1.4141152430067201</v>
      </c>
      <c r="AR2205">
        <v>1.8062325509444399</v>
      </c>
      <c r="AS2205">
        <v>0</v>
      </c>
      <c r="AT2205">
        <v>0</v>
      </c>
      <c r="AU2205">
        <v>3.4009632206492699</v>
      </c>
      <c r="AV2205">
        <v>3.0959481990069602</v>
      </c>
      <c r="AW2205">
        <v>0</v>
      </c>
      <c r="AX2205">
        <v>0</v>
      </c>
      <c r="AY2205">
        <v>1.0732175382657601</v>
      </c>
      <c r="AZ2205">
        <v>1.47777309598495</v>
      </c>
      <c r="BA2205">
        <v>0</v>
      </c>
      <c r="BB2205">
        <v>0</v>
      </c>
      <c r="BC2205">
        <v>4.2674042737653197</v>
      </c>
      <c r="BD2205">
        <v>3.2816012730679698</v>
      </c>
      <c r="BE2205">
        <v>0</v>
      </c>
      <c r="BF2205">
        <v>7.8964990081997199E-2</v>
      </c>
      <c r="BG2205">
        <v>3.4526077297809499</v>
      </c>
      <c r="BH2205">
        <v>2.75041991200799</v>
      </c>
      <c r="BI2205">
        <v>0</v>
      </c>
      <c r="BJ2205">
        <v>0</v>
      </c>
      <c r="BK2205">
        <v>2.4726506687516498</v>
      </c>
      <c r="BL2205">
        <v>2.7084290821800998</v>
      </c>
    </row>
    <row r="2206" spans="1:64" x14ac:dyDescent="0.25">
      <c r="A2206" s="15" t="str">
        <f t="shared" si="72"/>
        <v>Liquid Assets / Assets--42094</v>
      </c>
      <c r="B2206" s="15" t="str">
        <f t="shared" si="73"/>
        <v>Liquid Assets / Assets</v>
      </c>
      <c r="C2206">
        <v>20</v>
      </c>
      <c r="D2206" s="22">
        <v>42094</v>
      </c>
      <c r="E2206">
        <v>19.079553598853298</v>
      </c>
      <c r="F2206">
        <v>26.032849208470701</v>
      </c>
      <c r="G2206">
        <v>36.975604546369397</v>
      </c>
      <c r="H2206">
        <v>29.109969433714799</v>
      </c>
      <c r="I2206">
        <v>12.7881927753743</v>
      </c>
      <c r="J2206">
        <v>22.667686257373798</v>
      </c>
      <c r="K2206">
        <v>35.0715614270703</v>
      </c>
      <c r="L2206">
        <v>24.929217815980699</v>
      </c>
      <c r="M2206">
        <v>12.270865821563699</v>
      </c>
      <c r="N2206">
        <v>20.441602884135701</v>
      </c>
      <c r="O2206">
        <v>31.680863762908501</v>
      </c>
      <c r="P2206">
        <v>23.0144239282542</v>
      </c>
      <c r="Q2206">
        <v>27.091056002587699</v>
      </c>
      <c r="R2206">
        <v>34.242988902035201</v>
      </c>
      <c r="S2206">
        <v>41.126764495285499</v>
      </c>
      <c r="T2206">
        <v>35.490997498990801</v>
      </c>
      <c r="U2206">
        <v>13.2573309020373</v>
      </c>
      <c r="V2206">
        <v>23.156631953064899</v>
      </c>
      <c r="W2206">
        <v>35.6071788638953</v>
      </c>
      <c r="X2206">
        <v>25.189510502302099</v>
      </c>
      <c r="Y2206">
        <v>19.079553598853298</v>
      </c>
      <c r="Z2206">
        <v>25.849998605416602</v>
      </c>
      <c r="AA2206">
        <v>38.151066136609998</v>
      </c>
      <c r="AB2206">
        <v>28.867169383991499</v>
      </c>
      <c r="AC2206">
        <v>10.1664406023558</v>
      </c>
      <c r="AD2206">
        <v>15.3706009121666</v>
      </c>
      <c r="AE2206">
        <v>28.650994477591102</v>
      </c>
      <c r="AF2206">
        <v>20.691452899844698</v>
      </c>
      <c r="AG2206">
        <v>10.0140331104431</v>
      </c>
      <c r="AH2206">
        <v>18.597637397741</v>
      </c>
      <c r="AI2206">
        <v>35.078842284847298</v>
      </c>
      <c r="AJ2206">
        <v>24.489233970384699</v>
      </c>
      <c r="AK2206">
        <v>14.735382140102599</v>
      </c>
      <c r="AL2206">
        <v>21.1753941943226</v>
      </c>
      <c r="AM2206">
        <v>29.114440693569701</v>
      </c>
      <c r="AN2206">
        <v>21.840188723742202</v>
      </c>
      <c r="AO2206">
        <v>12.447726772446799</v>
      </c>
      <c r="AP2206">
        <v>22.847361870549499</v>
      </c>
      <c r="AQ2206">
        <v>36.759174387665297</v>
      </c>
      <c r="AR2206">
        <v>25.957050526601499</v>
      </c>
      <c r="AS2206">
        <v>11.7962015454554</v>
      </c>
      <c r="AT2206">
        <v>17.8991666435948</v>
      </c>
      <c r="AU2206">
        <v>27.377114127390701</v>
      </c>
      <c r="AV2206">
        <v>20.899919111177599</v>
      </c>
      <c r="AW2206">
        <v>14.586070749186</v>
      </c>
      <c r="AX2206">
        <v>24.9275919204687</v>
      </c>
      <c r="AY2206">
        <v>36.748059537328899</v>
      </c>
      <c r="AZ2206">
        <v>26.3226813217413</v>
      </c>
      <c r="BA2206">
        <v>12.394799016441199</v>
      </c>
      <c r="BB2206">
        <v>19.773831046828999</v>
      </c>
      <c r="BC2206">
        <v>37.354832894042701</v>
      </c>
      <c r="BD2206">
        <v>26.264568544963801</v>
      </c>
      <c r="BE2206">
        <v>16.353661087834201</v>
      </c>
      <c r="BF2206">
        <v>25.536586283482301</v>
      </c>
      <c r="BG2206">
        <v>35.8998623916453</v>
      </c>
      <c r="BH2206">
        <v>26.640273481593301</v>
      </c>
      <c r="BI2206">
        <v>14.0799332635781</v>
      </c>
      <c r="BJ2206">
        <v>23.939656801107802</v>
      </c>
      <c r="BK2206">
        <v>35.832616942355202</v>
      </c>
      <c r="BL2206">
        <v>26.371422903281701</v>
      </c>
    </row>
    <row r="2207" spans="1:64" x14ac:dyDescent="0.25">
      <c r="A2207" s="15" t="str">
        <f t="shared" si="72"/>
        <v>Net Loan Growth (last 4 qtrs)--42094</v>
      </c>
      <c r="B2207" s="15" t="str">
        <f t="shared" si="73"/>
        <v>Net Loan Growth (last 4 qtrs)</v>
      </c>
      <c r="C2207">
        <v>21</v>
      </c>
      <c r="D2207" s="22">
        <v>42094</v>
      </c>
      <c r="E2207">
        <v>0.17</v>
      </c>
      <c r="F2207">
        <v>5.57</v>
      </c>
      <c r="G2207">
        <v>11.43</v>
      </c>
      <c r="H2207">
        <v>6.7654098360655697</v>
      </c>
      <c r="I2207">
        <v>2.085</v>
      </c>
      <c r="J2207">
        <v>7.3150000000000004</v>
      </c>
      <c r="K2207">
        <v>13.217499999999999</v>
      </c>
      <c r="L2207">
        <v>8.1852218430034096</v>
      </c>
      <c r="M2207">
        <v>1.47</v>
      </c>
      <c r="N2207">
        <v>6.83</v>
      </c>
      <c r="O2207">
        <v>13.44</v>
      </c>
      <c r="P2207">
        <v>8.5744910730719699</v>
      </c>
      <c r="Q2207">
        <v>-1.88</v>
      </c>
      <c r="R2207">
        <v>0.79</v>
      </c>
      <c r="S2207">
        <v>6.2249999999999996</v>
      </c>
      <c r="T2207">
        <v>2.8359999999999999</v>
      </c>
      <c r="U2207">
        <v>1.46</v>
      </c>
      <c r="V2207">
        <v>6.66</v>
      </c>
      <c r="W2207">
        <v>11.89</v>
      </c>
      <c r="X2207">
        <v>7.6898412698412697</v>
      </c>
      <c r="Y2207">
        <v>0.39</v>
      </c>
      <c r="Z2207">
        <v>6.9</v>
      </c>
      <c r="AA2207">
        <v>15.47</v>
      </c>
      <c r="AB2207">
        <v>7.0910526315789504</v>
      </c>
      <c r="AC2207">
        <v>5.0650000000000004</v>
      </c>
      <c r="AD2207">
        <v>9.9149999999999991</v>
      </c>
      <c r="AE2207">
        <v>15.4575</v>
      </c>
      <c r="AF2207">
        <v>14.750769230769199</v>
      </c>
      <c r="AG2207">
        <v>5.15</v>
      </c>
      <c r="AH2207">
        <v>10.345000000000001</v>
      </c>
      <c r="AI2207">
        <v>15.265000000000001</v>
      </c>
      <c r="AJ2207">
        <v>10.7735294117647</v>
      </c>
      <c r="AK2207">
        <v>1.7</v>
      </c>
      <c r="AL2207">
        <v>4</v>
      </c>
      <c r="AM2207">
        <v>8.5050000000000008</v>
      </c>
      <c r="AN2207">
        <v>5.5919607843137298</v>
      </c>
      <c r="AO2207">
        <v>2.4900000000000002</v>
      </c>
      <c r="AP2207">
        <v>7.1849999999999996</v>
      </c>
      <c r="AQ2207">
        <v>12.865</v>
      </c>
      <c r="AR2207">
        <v>8.1888405797101491</v>
      </c>
      <c r="AS2207">
        <v>4.46</v>
      </c>
      <c r="AT2207">
        <v>8.9600000000000009</v>
      </c>
      <c r="AU2207">
        <v>16.305</v>
      </c>
      <c r="AV2207">
        <v>13.859576719576699</v>
      </c>
      <c r="AW2207">
        <v>0.1825</v>
      </c>
      <c r="AX2207">
        <v>4.875</v>
      </c>
      <c r="AY2207">
        <v>9.2249999999999996</v>
      </c>
      <c r="AZ2207">
        <v>6.3189102564102599</v>
      </c>
      <c r="BA2207">
        <v>2.66</v>
      </c>
      <c r="BB2207">
        <v>8.1199999999999992</v>
      </c>
      <c r="BC2207">
        <v>15.58</v>
      </c>
      <c r="BD2207">
        <v>9.58576271186441</v>
      </c>
      <c r="BE2207">
        <v>-0.47</v>
      </c>
      <c r="BF2207">
        <v>5.89</v>
      </c>
      <c r="BG2207">
        <v>13.16</v>
      </c>
      <c r="BH2207">
        <v>6.1547619047619104</v>
      </c>
      <c r="BI2207">
        <v>1.01</v>
      </c>
      <c r="BJ2207">
        <v>7.98</v>
      </c>
      <c r="BK2207">
        <v>16.149999999999999</v>
      </c>
      <c r="BL2207">
        <v>12.184946236559099</v>
      </c>
    </row>
    <row r="2208" spans="1:64" x14ac:dyDescent="0.25">
      <c r="A2208" s="15" t="str">
        <f t="shared" si="72"/>
        <v>Banks w/ Loan Growth (last 4 qtrs)--42094</v>
      </c>
      <c r="B2208" s="15" t="str">
        <f t="shared" si="73"/>
        <v>Banks w/ Loan Growth (last 4 qtrs)</v>
      </c>
      <c r="C2208">
        <v>22</v>
      </c>
      <c r="D2208" s="22">
        <v>42094</v>
      </c>
      <c r="F2208">
        <v>75.409836065573799</v>
      </c>
      <c r="J2208">
        <v>80.2345058626466</v>
      </c>
      <c r="N2208">
        <v>80.039525691699595</v>
      </c>
      <c r="R2208">
        <v>55</v>
      </c>
      <c r="V2208">
        <v>78.260869565217405</v>
      </c>
      <c r="Z2208">
        <v>75.438596491228097</v>
      </c>
      <c r="AD2208">
        <v>89.743589743589794</v>
      </c>
      <c r="AH2208">
        <v>92.647058823529406</v>
      </c>
      <c r="AI2208"/>
      <c r="AK2208"/>
      <c r="AL2208">
        <v>76.470588235294102</v>
      </c>
      <c r="AP2208">
        <v>82.142857142857096</v>
      </c>
      <c r="AT2208">
        <v>88.481675392670198</v>
      </c>
      <c r="AX2208">
        <v>75.949367088607602</v>
      </c>
      <c r="BB2208">
        <v>79.661016949152497</v>
      </c>
      <c r="BF2208">
        <v>71.875</v>
      </c>
      <c r="BJ2208">
        <v>74.468085106383</v>
      </c>
    </row>
    <row r="2209" spans="1:64" x14ac:dyDescent="0.25">
      <c r="A2209" s="15" t="str">
        <f t="shared" si="72"/>
        <v>Equity / Assets--42185</v>
      </c>
      <c r="B2209" s="15" t="str">
        <f t="shared" si="73"/>
        <v>Equity / Assets</v>
      </c>
      <c r="C2209">
        <v>1</v>
      </c>
      <c r="D2209" s="22">
        <v>42185</v>
      </c>
      <c r="E2209">
        <v>9.8961705819251709</v>
      </c>
      <c r="F2209">
        <v>10.565744193322001</v>
      </c>
      <c r="G2209">
        <v>11.867914295854501</v>
      </c>
      <c r="H2209">
        <v>11.010948945690799</v>
      </c>
      <c r="I2209">
        <v>9.2336394252901393</v>
      </c>
      <c r="J2209">
        <v>10.4823614110871</v>
      </c>
      <c r="K2209">
        <v>12.2745981967856</v>
      </c>
      <c r="L2209">
        <v>10.957946003907701</v>
      </c>
      <c r="M2209">
        <v>9.3740209513889798</v>
      </c>
      <c r="N2209">
        <v>10.605472754514601</v>
      </c>
      <c r="O2209">
        <v>12.3765631309425</v>
      </c>
      <c r="P2209">
        <v>11.147002937958399</v>
      </c>
      <c r="Q2209">
        <v>10.163079597182699</v>
      </c>
      <c r="R2209">
        <v>11.921949853217299</v>
      </c>
      <c r="S2209">
        <v>12.7256887161628</v>
      </c>
      <c r="T2209">
        <v>12.1350558108246</v>
      </c>
      <c r="U2209">
        <v>9.1360794999198607</v>
      </c>
      <c r="V2209">
        <v>10.3273596176822</v>
      </c>
      <c r="W2209">
        <v>12.358236116075799</v>
      </c>
      <c r="X2209">
        <v>10.8093775619044</v>
      </c>
      <c r="Y2209">
        <v>9.6695093118900601</v>
      </c>
      <c r="Z2209">
        <v>10.7644266165681</v>
      </c>
      <c r="AA2209">
        <v>11.6939156890629</v>
      </c>
      <c r="AB2209">
        <v>11.097821378673</v>
      </c>
      <c r="AC2209">
        <v>8.8851988645035291</v>
      </c>
      <c r="AD2209">
        <v>9.6040821666884693</v>
      </c>
      <c r="AE2209">
        <v>10.927028072342701</v>
      </c>
      <c r="AF2209">
        <v>10.0038437050684</v>
      </c>
      <c r="AG2209">
        <v>10.0621875472794</v>
      </c>
      <c r="AH2209">
        <v>10.9866282826536</v>
      </c>
      <c r="AI2209">
        <v>12.775413517490501</v>
      </c>
      <c r="AJ2209">
        <v>11.812811134742001</v>
      </c>
      <c r="AK2209">
        <v>9.2070819468852907</v>
      </c>
      <c r="AL2209">
        <v>10.9102924169833</v>
      </c>
      <c r="AM2209">
        <v>13.208448346810901</v>
      </c>
      <c r="AN2209">
        <v>12.2636603332571</v>
      </c>
      <c r="AO2209">
        <v>9.2102889342290304</v>
      </c>
      <c r="AP2209">
        <v>10.452729390214801</v>
      </c>
      <c r="AQ2209">
        <v>11.719446716264599</v>
      </c>
      <c r="AR2209">
        <v>10.7894213629479</v>
      </c>
      <c r="AS2209">
        <v>9.0935575775124793</v>
      </c>
      <c r="AT2209">
        <v>9.9792565953767305</v>
      </c>
      <c r="AU2209">
        <v>11.552843795508601</v>
      </c>
      <c r="AV2209">
        <v>10.4832572801627</v>
      </c>
      <c r="AW2209">
        <v>9.2287845510279194</v>
      </c>
      <c r="AX2209">
        <v>10.644042093807601</v>
      </c>
      <c r="AY2209">
        <v>12.614157589605901</v>
      </c>
      <c r="AZ2209">
        <v>11.1086765229548</v>
      </c>
      <c r="BA2209">
        <v>9.3532061427155195</v>
      </c>
      <c r="BB2209">
        <v>10.614770786256701</v>
      </c>
      <c r="BC2209">
        <v>12.691498503570701</v>
      </c>
      <c r="BD2209">
        <v>11.1602997021467</v>
      </c>
      <c r="BE2209">
        <v>10.1168802473507</v>
      </c>
      <c r="BF2209">
        <v>11.1309202511545</v>
      </c>
      <c r="BG2209">
        <v>13.600599222270599</v>
      </c>
      <c r="BH2209">
        <v>14.117817172926101</v>
      </c>
      <c r="BI2209">
        <v>9.1462339179652492</v>
      </c>
      <c r="BJ2209">
        <v>10.1647703798353</v>
      </c>
      <c r="BK2209">
        <v>12.5764956024885</v>
      </c>
      <c r="BL2209">
        <v>11.7178956856492</v>
      </c>
    </row>
    <row r="2210" spans="1:64" x14ac:dyDescent="0.25">
      <c r="A2210" s="15" t="str">
        <f t="shared" si="72"/>
        <v>Total Risk Based Capital Ratio--42185</v>
      </c>
      <c r="B2210" s="15" t="str">
        <f t="shared" si="73"/>
        <v>Total Risk Based Capital Ratio</v>
      </c>
      <c r="C2210">
        <v>2</v>
      </c>
      <c r="D2210" s="22">
        <v>42185</v>
      </c>
      <c r="E2210">
        <v>14.35</v>
      </c>
      <c r="F2210">
        <v>17.21</v>
      </c>
      <c r="G2210">
        <v>18.8</v>
      </c>
      <c r="H2210">
        <v>18.105932203389798</v>
      </c>
      <c r="I2210">
        <v>13.22</v>
      </c>
      <c r="J2210">
        <v>15.75</v>
      </c>
      <c r="K2210">
        <v>18.82</v>
      </c>
      <c r="L2210">
        <v>17.265129533678799</v>
      </c>
      <c r="M2210">
        <v>13.494999999999999</v>
      </c>
      <c r="N2210">
        <v>16.13</v>
      </c>
      <c r="O2210">
        <v>20.09</v>
      </c>
      <c r="P2210">
        <v>17.893229571984399</v>
      </c>
      <c r="Q2210">
        <v>14.5975</v>
      </c>
      <c r="R2210">
        <v>18.89</v>
      </c>
      <c r="S2210">
        <v>23.247499999999999</v>
      </c>
      <c r="T2210">
        <v>20.691500000000001</v>
      </c>
      <c r="U2210">
        <v>13.11</v>
      </c>
      <c r="V2210">
        <v>15.83</v>
      </c>
      <c r="W2210">
        <v>18.739999999999998</v>
      </c>
      <c r="X2210">
        <v>17.249935691318299</v>
      </c>
      <c r="Y2210">
        <v>14.65</v>
      </c>
      <c r="Z2210">
        <v>17.23</v>
      </c>
      <c r="AA2210">
        <v>19.27</v>
      </c>
      <c r="AB2210">
        <v>17.930727272727299</v>
      </c>
      <c r="AC2210">
        <v>12.16</v>
      </c>
      <c r="AD2210">
        <v>13.59</v>
      </c>
      <c r="AE2210">
        <v>15.63</v>
      </c>
      <c r="AF2210">
        <v>14.664935064935101</v>
      </c>
      <c r="AG2210">
        <v>13.237500000000001</v>
      </c>
      <c r="AH2210">
        <v>15.49</v>
      </c>
      <c r="AI2210">
        <v>19.7425</v>
      </c>
      <c r="AJ2210">
        <v>18.491176470588201</v>
      </c>
      <c r="AK2210">
        <v>14.54</v>
      </c>
      <c r="AL2210">
        <v>16.829999999999998</v>
      </c>
      <c r="AM2210">
        <v>21.135000000000002</v>
      </c>
      <c r="AN2210">
        <v>19.4062745098039</v>
      </c>
      <c r="AO2210">
        <v>12.9825</v>
      </c>
      <c r="AP2210">
        <v>15.35</v>
      </c>
      <c r="AQ2210">
        <v>18.592500000000001</v>
      </c>
      <c r="AR2210">
        <v>17.320602836879399</v>
      </c>
      <c r="AS2210">
        <v>12.342499999999999</v>
      </c>
      <c r="AT2210">
        <v>13.98</v>
      </c>
      <c r="AU2210">
        <v>16.162500000000001</v>
      </c>
      <c r="AV2210">
        <v>15.3345360824742</v>
      </c>
      <c r="AW2210">
        <v>14.65</v>
      </c>
      <c r="AX2210">
        <v>17.22</v>
      </c>
      <c r="AY2210">
        <v>22.142499999999998</v>
      </c>
      <c r="AZ2210">
        <v>19.079133333333299</v>
      </c>
      <c r="BA2210">
        <v>13.58</v>
      </c>
      <c r="BB2210">
        <v>16.309999999999999</v>
      </c>
      <c r="BC2210">
        <v>20.079999999999998</v>
      </c>
      <c r="BD2210">
        <v>17.913859649122799</v>
      </c>
      <c r="BE2210">
        <v>15.545</v>
      </c>
      <c r="BF2210">
        <v>17.84</v>
      </c>
      <c r="BG2210">
        <v>20.12</v>
      </c>
      <c r="BH2210">
        <v>23.0863333333333</v>
      </c>
      <c r="BI2210">
        <v>13.31</v>
      </c>
      <c r="BJ2210">
        <v>15.78</v>
      </c>
      <c r="BK2210">
        <v>18.4375</v>
      </c>
      <c r="BL2210">
        <v>19.407499999999999</v>
      </c>
    </row>
    <row r="2211" spans="1:64" x14ac:dyDescent="0.25">
      <c r="A2211" s="15" t="str">
        <f t="shared" si="72"/>
        <v>Tier 1 Leverage Ratio--42185</v>
      </c>
      <c r="B2211" s="15" t="str">
        <f t="shared" si="73"/>
        <v>Tier 1 Leverage Ratio</v>
      </c>
      <c r="C2211">
        <v>3</v>
      </c>
      <c r="D2211" s="22">
        <v>42185</v>
      </c>
      <c r="E2211">
        <v>9.43</v>
      </c>
      <c r="F2211">
        <v>10.09</v>
      </c>
      <c r="G2211">
        <v>11.05</v>
      </c>
      <c r="H2211">
        <v>10.469491525423701</v>
      </c>
      <c r="I2211">
        <v>9.01</v>
      </c>
      <c r="J2211">
        <v>10.08</v>
      </c>
      <c r="K2211">
        <v>11.53</v>
      </c>
      <c r="L2211">
        <v>10.6039896373057</v>
      </c>
      <c r="M2211">
        <v>9.09</v>
      </c>
      <c r="N2211">
        <v>10.199999999999999</v>
      </c>
      <c r="O2211">
        <v>11.8</v>
      </c>
      <c r="P2211">
        <v>10.744956457291099</v>
      </c>
      <c r="Q2211">
        <v>10.022500000000001</v>
      </c>
      <c r="R2211">
        <v>11.61</v>
      </c>
      <c r="S2211">
        <v>12.685</v>
      </c>
      <c r="T2211">
        <v>11.833</v>
      </c>
      <c r="U2211">
        <v>8.8800000000000008</v>
      </c>
      <c r="V2211">
        <v>10.06</v>
      </c>
      <c r="W2211">
        <v>11.64</v>
      </c>
      <c r="X2211">
        <v>10.4810610932476</v>
      </c>
      <c r="Y2211">
        <v>9.35</v>
      </c>
      <c r="Z2211">
        <v>10.4</v>
      </c>
      <c r="AA2211">
        <v>11.27</v>
      </c>
      <c r="AB2211">
        <v>10.7261818181818</v>
      </c>
      <c r="AC2211">
        <v>8.61</v>
      </c>
      <c r="AD2211">
        <v>9.15</v>
      </c>
      <c r="AE2211">
        <v>10.38</v>
      </c>
      <c r="AF2211">
        <v>9.6110389610389593</v>
      </c>
      <c r="AG2211">
        <v>9.7100000000000009</v>
      </c>
      <c r="AH2211">
        <v>10.56</v>
      </c>
      <c r="AI2211">
        <v>12.13</v>
      </c>
      <c r="AJ2211">
        <v>11.376764705882399</v>
      </c>
      <c r="AK2211">
        <v>9.15</v>
      </c>
      <c r="AL2211">
        <v>10.34</v>
      </c>
      <c r="AM2211">
        <v>12.805</v>
      </c>
      <c r="AN2211">
        <v>11.9303921568627</v>
      </c>
      <c r="AO2211">
        <v>8.9425000000000008</v>
      </c>
      <c r="AP2211">
        <v>10.095000000000001</v>
      </c>
      <c r="AQ2211">
        <v>11.327500000000001</v>
      </c>
      <c r="AR2211">
        <v>10.456773049645401</v>
      </c>
      <c r="AS2211">
        <v>8.93</v>
      </c>
      <c r="AT2211">
        <v>9.65</v>
      </c>
      <c r="AU2211">
        <v>10.7775</v>
      </c>
      <c r="AV2211">
        <v>10.152680412371099</v>
      </c>
      <c r="AW2211">
        <v>8.875</v>
      </c>
      <c r="AX2211">
        <v>10.105</v>
      </c>
      <c r="AY2211">
        <v>12.182499999999999</v>
      </c>
      <c r="AZ2211">
        <v>10.7134</v>
      </c>
      <c r="BA2211">
        <v>9.19</v>
      </c>
      <c r="BB2211">
        <v>10.64</v>
      </c>
      <c r="BC2211">
        <v>12.09</v>
      </c>
      <c r="BD2211">
        <v>10.893333333333301</v>
      </c>
      <c r="BE2211">
        <v>9.5075000000000003</v>
      </c>
      <c r="BF2211">
        <v>10.67</v>
      </c>
      <c r="BG2211">
        <v>12.8925</v>
      </c>
      <c r="BH2211">
        <v>13.6511666666667</v>
      </c>
      <c r="BI2211">
        <v>9.1649999999999991</v>
      </c>
      <c r="BJ2211">
        <v>9.9149999999999991</v>
      </c>
      <c r="BK2211">
        <v>11.3125</v>
      </c>
      <c r="BL2211">
        <v>11.3647826086957</v>
      </c>
    </row>
    <row r="2212" spans="1:64" x14ac:dyDescent="0.25">
      <c r="A2212" s="15" t="str">
        <f t="shared" si="72"/>
        <v>ALLL / Nonaccrual Loans--42185</v>
      </c>
      <c r="B2212" s="15" t="str">
        <f t="shared" si="73"/>
        <v>ALLL / Nonaccrual Loans</v>
      </c>
      <c r="C2212">
        <v>4</v>
      </c>
      <c r="D2212" s="22">
        <v>42185</v>
      </c>
      <c r="E2212">
        <v>107.950459448662</v>
      </c>
      <c r="F2212">
        <v>219.01565995525701</v>
      </c>
      <c r="G2212">
        <v>607.24637681159402</v>
      </c>
      <c r="H2212">
        <v>2202.3764990340501</v>
      </c>
      <c r="I2212">
        <v>92.088208278050502</v>
      </c>
      <c r="J2212">
        <v>183.15397674402101</v>
      </c>
      <c r="K2212">
        <v>522.963164579931</v>
      </c>
      <c r="L2212">
        <v>653.72124171529902</v>
      </c>
      <c r="M2212">
        <v>92.023253941524899</v>
      </c>
      <c r="N2212">
        <v>177.31227844021899</v>
      </c>
      <c r="O2212">
        <v>437.62413638497901</v>
      </c>
      <c r="P2212">
        <v>599.79161969663596</v>
      </c>
      <c r="Q2212">
        <v>62.595047632333802</v>
      </c>
      <c r="R2212">
        <v>104.661239495798</v>
      </c>
      <c r="S2212">
        <v>153.56644966133999</v>
      </c>
      <c r="T2212">
        <v>161.03181956781901</v>
      </c>
      <c r="U2212">
        <v>96.564195298372496</v>
      </c>
      <c r="V2212">
        <v>183.27402135231301</v>
      </c>
      <c r="W2212">
        <v>522.15568862275404</v>
      </c>
      <c r="X2212">
        <v>589.30140310506101</v>
      </c>
      <c r="Y2212">
        <v>81.942538334502999</v>
      </c>
      <c r="Z2212">
        <v>173.873873873874</v>
      </c>
      <c r="AA2212">
        <v>479.25916138125399</v>
      </c>
      <c r="AB2212">
        <v>684.30898471484795</v>
      </c>
      <c r="AC2212">
        <v>145.486111111111</v>
      </c>
      <c r="AD2212">
        <v>323.07692307692298</v>
      </c>
      <c r="AE2212">
        <v>650.88797814207601</v>
      </c>
      <c r="AF2212">
        <v>762.329351687751</v>
      </c>
      <c r="AG2212">
        <v>125.650014493149</v>
      </c>
      <c r="AH2212">
        <v>348.40302261469299</v>
      </c>
      <c r="AI2212">
        <v>1092.1961249724</v>
      </c>
      <c r="AJ2212">
        <v>2730.9446948824898</v>
      </c>
      <c r="AK2212">
        <v>69.408775109412701</v>
      </c>
      <c r="AL2212">
        <v>109.93662348602101</v>
      </c>
      <c r="AM2212">
        <v>283.38145896656499</v>
      </c>
      <c r="AN2212">
        <v>1032.27255228694</v>
      </c>
      <c r="AO2212">
        <v>107.745596205962</v>
      </c>
      <c r="AP2212">
        <v>200.372531304082</v>
      </c>
      <c r="AQ2212">
        <v>664.30683681013102</v>
      </c>
      <c r="AR2212">
        <v>841.74473738085896</v>
      </c>
      <c r="AS2212">
        <v>85.679407949950402</v>
      </c>
      <c r="AT2212">
        <v>206.34755463059301</v>
      </c>
      <c r="AU2212">
        <v>546.29629629629596</v>
      </c>
      <c r="AV2212">
        <v>633.31795161424395</v>
      </c>
      <c r="AW2212">
        <v>78</v>
      </c>
      <c r="AX2212">
        <v>150.803461063041</v>
      </c>
      <c r="AY2212">
        <v>487.80487804877998</v>
      </c>
      <c r="AZ2212">
        <v>561.58254726876601</v>
      </c>
      <c r="BA2212">
        <v>84.713097138646702</v>
      </c>
      <c r="BB2212">
        <v>134.60630847588999</v>
      </c>
      <c r="BC2212">
        <v>509.92210014409198</v>
      </c>
      <c r="BD2212">
        <v>486.95276624462701</v>
      </c>
      <c r="BE2212">
        <v>103.480400574211</v>
      </c>
      <c r="BF2212">
        <v>235.331616201656</v>
      </c>
      <c r="BG2212">
        <v>528.34375</v>
      </c>
      <c r="BH2212">
        <v>750.37322682154195</v>
      </c>
      <c r="BI2212">
        <v>94.943048524509194</v>
      </c>
      <c r="BJ2212">
        <v>184.494153533299</v>
      </c>
      <c r="BK2212">
        <v>376.75726335520102</v>
      </c>
      <c r="BL2212">
        <v>958.65583697763702</v>
      </c>
    </row>
    <row r="2213" spans="1:64" x14ac:dyDescent="0.25">
      <c r="A2213" s="15" t="str">
        <f t="shared" si="72"/>
        <v>[NCL + OREO] / [Total Loans + OREO]--42185</v>
      </c>
      <c r="B2213" s="15" t="str">
        <f t="shared" si="73"/>
        <v>[NCL + OREO] / [Total Loans + OREO]</v>
      </c>
      <c r="C2213">
        <v>5</v>
      </c>
      <c r="D2213" s="22">
        <v>42185</v>
      </c>
      <c r="E2213">
        <v>0.55756376098849603</v>
      </c>
      <c r="F2213">
        <v>1.05228838997628</v>
      </c>
      <c r="G2213">
        <v>2.0730286804668601</v>
      </c>
      <c r="H2213">
        <v>1.5389517751397599</v>
      </c>
      <c r="I2213">
        <v>0.35979131765338201</v>
      </c>
      <c r="J2213">
        <v>1.0629498415371701</v>
      </c>
      <c r="K2213">
        <v>2.3437837485748498</v>
      </c>
      <c r="L2213">
        <v>1.6758421805705199</v>
      </c>
      <c r="M2213">
        <v>0.45304190637634001</v>
      </c>
      <c r="N2213">
        <v>1.1459403905447101</v>
      </c>
      <c r="O2213">
        <v>2.44169556731863</v>
      </c>
      <c r="P2213">
        <v>1.8339895102484001</v>
      </c>
      <c r="Q2213">
        <v>1.96633988411988</v>
      </c>
      <c r="R2213">
        <v>3.06425345350653</v>
      </c>
      <c r="S2213">
        <v>5.3037612544913504</v>
      </c>
      <c r="T2213">
        <v>3.5945702129093098</v>
      </c>
      <c r="U2213">
        <v>0.49383361789068903</v>
      </c>
      <c r="V2213">
        <v>1.1751322512787701</v>
      </c>
      <c r="W2213">
        <v>2.5558283507773001</v>
      </c>
      <c r="X2213">
        <v>1.8283168568138199</v>
      </c>
      <c r="Y2213">
        <v>0.50978484660215595</v>
      </c>
      <c r="Z2213">
        <v>1.2041408584917901</v>
      </c>
      <c r="AA2213">
        <v>2.6487421304963101</v>
      </c>
      <c r="AB2213">
        <v>2.2208838140872502</v>
      </c>
      <c r="AC2213">
        <v>5.6272700919120802E-2</v>
      </c>
      <c r="AD2213">
        <v>0.418797953964194</v>
      </c>
      <c r="AE2213">
        <v>0.96217842984055302</v>
      </c>
      <c r="AF2213">
        <v>0.93709231717967201</v>
      </c>
      <c r="AG2213">
        <v>2.75903296680855E-2</v>
      </c>
      <c r="AH2213">
        <v>0.37053421710659601</v>
      </c>
      <c r="AI2213">
        <v>1.1742170324304999</v>
      </c>
      <c r="AJ2213">
        <v>0.74254388696954099</v>
      </c>
      <c r="AK2213">
        <v>0.95732897637305303</v>
      </c>
      <c r="AL2213">
        <v>1.85931550468726</v>
      </c>
      <c r="AM2213">
        <v>2.6378865595791998</v>
      </c>
      <c r="AN2213">
        <v>2.19080241427995</v>
      </c>
      <c r="AO2213">
        <v>0.19506003913757999</v>
      </c>
      <c r="AP2213">
        <v>0.66704685086785598</v>
      </c>
      <c r="AQ2213">
        <v>1.4381646621913899</v>
      </c>
      <c r="AR2213">
        <v>1.06710448223798</v>
      </c>
      <c r="AS2213">
        <v>0.28890643029686602</v>
      </c>
      <c r="AT2213">
        <v>0.93608050886998195</v>
      </c>
      <c r="AU2213">
        <v>2.17099215158709</v>
      </c>
      <c r="AV2213">
        <v>1.5236571908343099</v>
      </c>
      <c r="AW2213">
        <v>0.78497910938232296</v>
      </c>
      <c r="AX2213">
        <v>1.7795299758905301</v>
      </c>
      <c r="AY2213">
        <v>3.4788323700635799</v>
      </c>
      <c r="AZ2213">
        <v>2.2890153077834299</v>
      </c>
      <c r="BA2213">
        <v>0.37938767018314201</v>
      </c>
      <c r="BB2213">
        <v>1.77161795721603</v>
      </c>
      <c r="BC2213">
        <v>3.1560142913854698</v>
      </c>
      <c r="BD2213">
        <v>2.2904532841109702</v>
      </c>
      <c r="BE2213">
        <v>0.65579326538201399</v>
      </c>
      <c r="BF2213">
        <v>1.46301394192345</v>
      </c>
      <c r="BG2213">
        <v>2.4960738287845898</v>
      </c>
      <c r="BH2213">
        <v>2.1583122766603999</v>
      </c>
      <c r="BI2213">
        <v>0.84254537129788998</v>
      </c>
      <c r="BJ2213">
        <v>1.80064991414486</v>
      </c>
      <c r="BK2213">
        <v>3.7441141265473701</v>
      </c>
      <c r="BL2213">
        <v>2.5528460705641902</v>
      </c>
    </row>
    <row r="2214" spans="1:64" x14ac:dyDescent="0.25">
      <c r="A2214" s="15" t="str">
        <f t="shared" si="72"/>
        <v>[Noncurrent + Delinquent Loans] / [Capital + ALLL]--42185</v>
      </c>
      <c r="B2214" s="15" t="str">
        <f t="shared" si="73"/>
        <v>[Noncurrent + Delinquent Loans] / [Capital + ALLL]</v>
      </c>
      <c r="C2214">
        <v>6</v>
      </c>
      <c r="D2214" s="22">
        <v>42185</v>
      </c>
      <c r="E2214">
        <v>2.36520436595241</v>
      </c>
      <c r="F2214">
        <v>6.2510733298986798</v>
      </c>
      <c r="G2214">
        <v>11.5751293864678</v>
      </c>
      <c r="H2214">
        <v>7.3308504935618801</v>
      </c>
      <c r="I2214">
        <v>2.8149998312350202</v>
      </c>
      <c r="J2214">
        <v>7.7399675912687096</v>
      </c>
      <c r="K2214">
        <v>13.715498938428899</v>
      </c>
      <c r="L2214">
        <v>9.44560462011653</v>
      </c>
      <c r="M2214">
        <v>3.2088296780926902</v>
      </c>
      <c r="N2214">
        <v>7.3932702283818603</v>
      </c>
      <c r="O2214">
        <v>13.7214851010602</v>
      </c>
      <c r="P2214">
        <v>10.114541488030399</v>
      </c>
      <c r="Q2214">
        <v>11.475914508129</v>
      </c>
      <c r="R2214">
        <v>14.767399604011301</v>
      </c>
      <c r="S2214">
        <v>23.220695970695999</v>
      </c>
      <c r="T2214">
        <v>17.681533046338199</v>
      </c>
      <c r="U2214">
        <v>2.86848986493129</v>
      </c>
      <c r="V2214">
        <v>7.6955854780978399</v>
      </c>
      <c r="W2214">
        <v>13.859864781807</v>
      </c>
      <c r="X2214">
        <v>9.5565091619961091</v>
      </c>
      <c r="Y2214">
        <v>2.24327618551701</v>
      </c>
      <c r="Z2214">
        <v>6.7831922281612096</v>
      </c>
      <c r="AA2214">
        <v>12.5210224343537</v>
      </c>
      <c r="AB2214">
        <v>9.3345738297713101</v>
      </c>
      <c r="AC2214">
        <v>2.96994626936173</v>
      </c>
      <c r="AD2214">
        <v>7.11243034942457</v>
      </c>
      <c r="AE2214">
        <v>13.046141282156</v>
      </c>
      <c r="AF2214">
        <v>10.060026472108101</v>
      </c>
      <c r="AG2214">
        <v>0.99282494803344901</v>
      </c>
      <c r="AH2214">
        <v>3.87618531334966</v>
      </c>
      <c r="AI2214">
        <v>9.3305733569852602</v>
      </c>
      <c r="AJ2214">
        <v>5.6113211562359098</v>
      </c>
      <c r="AK2214">
        <v>5.5425746569224401</v>
      </c>
      <c r="AL2214">
        <v>10.1916308173641</v>
      </c>
      <c r="AM2214">
        <v>14.8683896394584</v>
      </c>
      <c r="AN2214">
        <v>12.244276592082199</v>
      </c>
      <c r="AO2214">
        <v>2.2457759977301102</v>
      </c>
      <c r="AP2214">
        <v>7.1448174691520698</v>
      </c>
      <c r="AQ2214">
        <v>12.777468557139599</v>
      </c>
      <c r="AR2214">
        <v>8.8883620621986292</v>
      </c>
      <c r="AS2214">
        <v>2.1125287964413602</v>
      </c>
      <c r="AT2214">
        <v>5.9213884797435199</v>
      </c>
      <c r="AU2214">
        <v>12.8382628450235</v>
      </c>
      <c r="AV2214">
        <v>8.4711466951864605</v>
      </c>
      <c r="AW2214">
        <v>5.2285407763321103</v>
      </c>
      <c r="AX2214">
        <v>10.6808171523538</v>
      </c>
      <c r="AY2214">
        <v>16.6756633354012</v>
      </c>
      <c r="AZ2214">
        <v>11.8476641884575</v>
      </c>
      <c r="BA2214">
        <v>2.3883000134174202</v>
      </c>
      <c r="BB2214">
        <v>8.5882502330565593</v>
      </c>
      <c r="BC2214">
        <v>14.174091843728601</v>
      </c>
      <c r="BD2214">
        <v>12.0746936041458</v>
      </c>
      <c r="BE2214">
        <v>2.4631005537772501</v>
      </c>
      <c r="BF2214">
        <v>5.2878511533220998</v>
      </c>
      <c r="BG2214">
        <v>10.0011623984919</v>
      </c>
      <c r="BH2214">
        <v>7.8713940503575701</v>
      </c>
      <c r="BI2214">
        <v>2.0408198305030401</v>
      </c>
      <c r="BJ2214">
        <v>6.44813824199385</v>
      </c>
      <c r="BK2214">
        <v>11.5868623473743</v>
      </c>
      <c r="BL2214">
        <v>7.6210595724605597</v>
      </c>
    </row>
    <row r="2215" spans="1:64" x14ac:dyDescent="0.25">
      <c r="A2215" s="15" t="str">
        <f t="shared" si="72"/>
        <v xml:space="preserve">  Ag [NCL+DQ] / [Capital + ALLL]--42185</v>
      </c>
      <c r="B2215" s="15" t="str">
        <f t="shared" si="73"/>
        <v xml:space="preserve">  Ag [NCL+DQ] / [Capital + ALLL]</v>
      </c>
      <c r="C2215">
        <v>7</v>
      </c>
      <c r="D2215" s="22">
        <v>42185</v>
      </c>
      <c r="E2215">
        <v>0</v>
      </c>
      <c r="F2215">
        <v>0</v>
      </c>
      <c r="G2215">
        <v>0.90035537679353495</v>
      </c>
      <c r="H2215">
        <v>1.2181417163220201</v>
      </c>
      <c r="I2215">
        <v>0</v>
      </c>
      <c r="J2215">
        <v>0</v>
      </c>
      <c r="K2215">
        <v>0.956116695268448</v>
      </c>
      <c r="L2215">
        <v>1.37971722742335</v>
      </c>
      <c r="M2215">
        <v>0</v>
      </c>
      <c r="N2215">
        <v>0</v>
      </c>
      <c r="O2215">
        <v>0.38839075591885303</v>
      </c>
      <c r="P2215">
        <v>0.69300032471844397</v>
      </c>
      <c r="Q2215">
        <v>0</v>
      </c>
      <c r="R2215">
        <v>0</v>
      </c>
      <c r="S2215">
        <v>0</v>
      </c>
      <c r="T2215">
        <v>6.7572844935711897E-3</v>
      </c>
      <c r="U2215">
        <v>0</v>
      </c>
      <c r="V2215">
        <v>0</v>
      </c>
      <c r="W2215">
        <v>0.69245864872441798</v>
      </c>
      <c r="X2215">
        <v>1.1226526908704599</v>
      </c>
      <c r="Y2215">
        <v>0</v>
      </c>
      <c r="Z2215">
        <v>0</v>
      </c>
      <c r="AA2215">
        <v>1.2303262004838</v>
      </c>
      <c r="AB2215">
        <v>2.2920780830685201</v>
      </c>
      <c r="AC2215">
        <v>0</v>
      </c>
      <c r="AD2215">
        <v>0.225487343613616</v>
      </c>
      <c r="AE2215">
        <v>3.6187930502724401</v>
      </c>
      <c r="AF2215">
        <v>2.8325567523733701</v>
      </c>
      <c r="AG2215">
        <v>0</v>
      </c>
      <c r="AH2215">
        <v>0</v>
      </c>
      <c r="AI2215">
        <v>1.4989970331759801</v>
      </c>
      <c r="AJ2215">
        <v>1.85237472051625</v>
      </c>
      <c r="AK2215">
        <v>0</v>
      </c>
      <c r="AL2215">
        <v>0</v>
      </c>
      <c r="AM2215">
        <v>1.1909167962667699</v>
      </c>
      <c r="AN2215">
        <v>1.07781866468479</v>
      </c>
      <c r="AO2215">
        <v>0</v>
      </c>
      <c r="AP2215">
        <v>0.21395900871495799</v>
      </c>
      <c r="AQ2215">
        <v>3.38752797629239</v>
      </c>
      <c r="AR2215">
        <v>2.62911885489993</v>
      </c>
      <c r="AS2215">
        <v>0</v>
      </c>
      <c r="AT2215">
        <v>0</v>
      </c>
      <c r="AU2215">
        <v>0.39247569689929901</v>
      </c>
      <c r="AV2215">
        <v>1.0068840224520801</v>
      </c>
      <c r="AW2215">
        <v>0</v>
      </c>
      <c r="AX2215">
        <v>0</v>
      </c>
      <c r="AY2215">
        <v>0.13845039626598499</v>
      </c>
      <c r="AZ2215">
        <v>0.49250496162711599</v>
      </c>
      <c r="BA2215">
        <v>0</v>
      </c>
      <c r="BB2215">
        <v>0</v>
      </c>
      <c r="BC2215">
        <v>0</v>
      </c>
      <c r="BD2215">
        <v>0.57583947130310897</v>
      </c>
      <c r="BE2215">
        <v>0</v>
      </c>
      <c r="BF2215">
        <v>0</v>
      </c>
      <c r="BG2215">
        <v>0.362555755547387</v>
      </c>
      <c r="BH2215">
        <v>0.51127087585279696</v>
      </c>
      <c r="BI2215">
        <v>0</v>
      </c>
      <c r="BJ2215">
        <v>0</v>
      </c>
      <c r="BK2215">
        <v>0</v>
      </c>
      <c r="BL2215">
        <v>0.41455032264904701</v>
      </c>
    </row>
    <row r="2216" spans="1:64" x14ac:dyDescent="0.25">
      <c r="A2216" s="15" t="str">
        <f t="shared" si="72"/>
        <v xml:space="preserve">  CLD [NCL+DQ] / [Capital + ALLL]--42185</v>
      </c>
      <c r="B2216" s="15" t="str">
        <f t="shared" si="73"/>
        <v xml:space="preserve">  CLD [NCL+DQ] / [Capital + ALLL]</v>
      </c>
      <c r="C2216">
        <v>8</v>
      </c>
      <c r="D2216" s="22">
        <v>42185</v>
      </c>
      <c r="E2216">
        <v>0</v>
      </c>
      <c r="F2216">
        <v>0</v>
      </c>
      <c r="G2216">
        <v>0.73578187533942796</v>
      </c>
      <c r="H2216">
        <v>0.51598193991700103</v>
      </c>
      <c r="I2216">
        <v>0</v>
      </c>
      <c r="J2216">
        <v>0</v>
      </c>
      <c r="K2216">
        <v>0.17188151856487299</v>
      </c>
      <c r="L2216">
        <v>0.45068724565229001</v>
      </c>
      <c r="M2216">
        <v>0</v>
      </c>
      <c r="N2216">
        <v>0</v>
      </c>
      <c r="O2216">
        <v>0.48169157560908998</v>
      </c>
      <c r="P2216">
        <v>0.66009781954124702</v>
      </c>
      <c r="Q2216">
        <v>0</v>
      </c>
      <c r="R2216">
        <v>0</v>
      </c>
      <c r="S2216">
        <v>0.34260944831578799</v>
      </c>
      <c r="T2216">
        <v>0.45257845088764298</v>
      </c>
      <c r="U2216">
        <v>0</v>
      </c>
      <c r="V2216">
        <v>0</v>
      </c>
      <c r="W2216">
        <v>9.5500848896434606E-2</v>
      </c>
      <c r="X2216">
        <v>0.431118923245424</v>
      </c>
      <c r="Y2216">
        <v>0</v>
      </c>
      <c r="Z2216">
        <v>0</v>
      </c>
      <c r="AA2216">
        <v>1.0976507650046901</v>
      </c>
      <c r="AB2216">
        <v>0.74052522195633397</v>
      </c>
      <c r="AC2216">
        <v>0</v>
      </c>
      <c r="AD2216">
        <v>0</v>
      </c>
      <c r="AE2216">
        <v>1.7213575168964799E-2</v>
      </c>
      <c r="AF2216">
        <v>0.70701564624274105</v>
      </c>
      <c r="AG2216">
        <v>0</v>
      </c>
      <c r="AH2216">
        <v>0</v>
      </c>
      <c r="AI2216">
        <v>3.2437675948445897E-2</v>
      </c>
      <c r="AJ2216">
        <v>0.25751716271631903</v>
      </c>
      <c r="AK2216">
        <v>0</v>
      </c>
      <c r="AL2216">
        <v>1.9368584156498201E-2</v>
      </c>
      <c r="AM2216">
        <v>0.40142166834211201</v>
      </c>
      <c r="AN2216">
        <v>0.56832050913731602</v>
      </c>
      <c r="AO2216">
        <v>0</v>
      </c>
      <c r="AP2216">
        <v>0</v>
      </c>
      <c r="AQ2216">
        <v>0</v>
      </c>
      <c r="AR2216">
        <v>0.31086246335295997</v>
      </c>
      <c r="AS2216">
        <v>0</v>
      </c>
      <c r="AT2216">
        <v>0</v>
      </c>
      <c r="AU2216">
        <v>0.47143033880631302</v>
      </c>
      <c r="AV2216">
        <v>0.694258364746695</v>
      </c>
      <c r="AW2216">
        <v>0</v>
      </c>
      <c r="AX2216">
        <v>0</v>
      </c>
      <c r="AY2216">
        <v>0.37410719785020302</v>
      </c>
      <c r="AZ2216">
        <v>0.63817274266906698</v>
      </c>
      <c r="BA2216">
        <v>0</v>
      </c>
      <c r="BB2216">
        <v>0</v>
      </c>
      <c r="BC2216">
        <v>0</v>
      </c>
      <c r="BD2216">
        <v>0.361805982373677</v>
      </c>
      <c r="BE2216">
        <v>0</v>
      </c>
      <c r="BF2216">
        <v>0</v>
      </c>
      <c r="BG2216">
        <v>0.25458976347713702</v>
      </c>
      <c r="BH2216">
        <v>0.37893336071343497</v>
      </c>
      <c r="BI2216">
        <v>0</v>
      </c>
      <c r="BJ2216">
        <v>0</v>
      </c>
      <c r="BK2216">
        <v>0.42075210487936499</v>
      </c>
      <c r="BL2216">
        <v>0.66359579636539601</v>
      </c>
    </row>
    <row r="2217" spans="1:64" x14ac:dyDescent="0.25">
      <c r="A2217" s="15" t="str">
        <f t="shared" si="72"/>
        <v xml:space="preserve">  CRE [NCL+DQ] / [Capital + ALLL]--42185</v>
      </c>
      <c r="B2217" s="15" t="str">
        <f t="shared" si="73"/>
        <v xml:space="preserve">  CRE [NCL+DQ] / [Capital + ALLL]</v>
      </c>
      <c r="C2217">
        <v>9</v>
      </c>
      <c r="D2217" s="22">
        <v>42185</v>
      </c>
      <c r="E2217">
        <v>0.13572926188353401</v>
      </c>
      <c r="F2217">
        <v>1.2965076466560099</v>
      </c>
      <c r="G2217">
        <v>3.0856288168925401</v>
      </c>
      <c r="H2217">
        <v>2.50909391895707</v>
      </c>
      <c r="I2217">
        <v>0</v>
      </c>
      <c r="J2217">
        <v>1.0409756595397299</v>
      </c>
      <c r="K2217">
        <v>4.0045766590389</v>
      </c>
      <c r="L2217">
        <v>2.71238062631849</v>
      </c>
      <c r="M2217">
        <v>0</v>
      </c>
      <c r="N2217">
        <v>1.4094495168868</v>
      </c>
      <c r="O2217">
        <v>4.6553341702083699</v>
      </c>
      <c r="P2217">
        <v>3.3053756273668502</v>
      </c>
      <c r="Q2217">
        <v>4.1937991349341699</v>
      </c>
      <c r="R2217">
        <v>7.0295198481688104</v>
      </c>
      <c r="S2217">
        <v>12.3793090471173</v>
      </c>
      <c r="T2217">
        <v>8.1477539722563304</v>
      </c>
      <c r="U2217">
        <v>0</v>
      </c>
      <c r="V2217">
        <v>1.0427644350768199</v>
      </c>
      <c r="W2217">
        <v>3.9447626184231699</v>
      </c>
      <c r="X2217">
        <v>2.63239406315774</v>
      </c>
      <c r="Y2217">
        <v>0</v>
      </c>
      <c r="Z2217">
        <v>1.33969118982743</v>
      </c>
      <c r="AA2217">
        <v>3.5472416473696602</v>
      </c>
      <c r="AB2217">
        <v>2.7685723555383599</v>
      </c>
      <c r="AC2217">
        <v>0</v>
      </c>
      <c r="AD2217">
        <v>8.0471239578974493E-2</v>
      </c>
      <c r="AE2217">
        <v>2.1008281693403599</v>
      </c>
      <c r="AF2217">
        <v>2.39129996223883</v>
      </c>
      <c r="AG2217">
        <v>0</v>
      </c>
      <c r="AH2217">
        <v>0</v>
      </c>
      <c r="AI2217">
        <v>1.0348344304513399</v>
      </c>
      <c r="AJ2217">
        <v>0.95801168173685003</v>
      </c>
      <c r="AK2217">
        <v>1.4929143329775201</v>
      </c>
      <c r="AL2217">
        <v>3.6664356942728902</v>
      </c>
      <c r="AM2217">
        <v>7.2983058198655799</v>
      </c>
      <c r="AN2217">
        <v>5.1045016887128902</v>
      </c>
      <c r="AO2217">
        <v>0</v>
      </c>
      <c r="AP2217">
        <v>0.1536624027964</v>
      </c>
      <c r="AQ2217">
        <v>2.1597297038587202</v>
      </c>
      <c r="AR2217">
        <v>1.5756182222825399</v>
      </c>
      <c r="AS2217">
        <v>0</v>
      </c>
      <c r="AT2217">
        <v>1.04187004730827</v>
      </c>
      <c r="AU2217">
        <v>4.0496121993693999</v>
      </c>
      <c r="AV2217">
        <v>3.4420898860348799</v>
      </c>
      <c r="AW2217">
        <v>0</v>
      </c>
      <c r="AX2217">
        <v>2.7994097153719801</v>
      </c>
      <c r="AY2217">
        <v>6.3819986990725104</v>
      </c>
      <c r="AZ2217">
        <v>3.7925222561264902</v>
      </c>
      <c r="BA2217">
        <v>0</v>
      </c>
      <c r="BB2217">
        <v>0.37672777438781702</v>
      </c>
      <c r="BC2217">
        <v>4.65372435632659</v>
      </c>
      <c r="BD2217">
        <v>3.37410564524916</v>
      </c>
      <c r="BE2217">
        <v>5.6057508408626298E-2</v>
      </c>
      <c r="BF2217">
        <v>1.7798669245803</v>
      </c>
      <c r="BG2217">
        <v>3.9580740408886199</v>
      </c>
      <c r="BH2217">
        <v>3.0950385690727602</v>
      </c>
      <c r="BI2217">
        <v>0</v>
      </c>
      <c r="BJ2217">
        <v>1.2428756808038499</v>
      </c>
      <c r="BK2217">
        <v>4.7237051167235</v>
      </c>
      <c r="BL2217">
        <v>3.1598697721829399</v>
      </c>
    </row>
    <row r="2218" spans="1:64" x14ac:dyDescent="0.25">
      <c r="A2218" s="15" t="str">
        <f t="shared" si="72"/>
        <v xml:space="preserve">  Res RE [NCL+DQ] / [Capital + ALLL]--42185</v>
      </c>
      <c r="B2218" s="15" t="str">
        <f t="shared" si="73"/>
        <v xml:space="preserve">  Res RE [NCL+DQ] / [Capital + ALLL]</v>
      </c>
      <c r="C2218">
        <v>10</v>
      </c>
      <c r="D2218" s="22">
        <v>42185</v>
      </c>
      <c r="E2218">
        <v>0</v>
      </c>
      <c r="F2218">
        <v>0.792556857339766</v>
      </c>
      <c r="G2218">
        <v>1.97188019855088</v>
      </c>
      <c r="H2218">
        <v>1.6741057915512401</v>
      </c>
      <c r="I2218">
        <v>0</v>
      </c>
      <c r="J2218">
        <v>0.83179977916820003</v>
      </c>
      <c r="K2218">
        <v>2.94976635514019</v>
      </c>
      <c r="L2218">
        <v>1.9556807852526801</v>
      </c>
      <c r="M2218">
        <v>0.30535142344036498</v>
      </c>
      <c r="N2218">
        <v>1.72055272337</v>
      </c>
      <c r="O2218">
        <v>4.4024349777143996</v>
      </c>
      <c r="P2218">
        <v>3.1062437012723798</v>
      </c>
      <c r="Q2218">
        <v>2.5465644991314198</v>
      </c>
      <c r="R2218">
        <v>4.7724872390981199</v>
      </c>
      <c r="S2218">
        <v>6.2069459236782301</v>
      </c>
      <c r="T2218">
        <v>4.7917853112676996</v>
      </c>
      <c r="U2218">
        <v>0</v>
      </c>
      <c r="V2218">
        <v>1.2275546849493999</v>
      </c>
      <c r="W2218">
        <v>3.5574875798438601</v>
      </c>
      <c r="X2218">
        <v>2.29979311050303</v>
      </c>
      <c r="Y2218">
        <v>0</v>
      </c>
      <c r="Z2218">
        <v>0.88627291793518703</v>
      </c>
      <c r="AA2218">
        <v>2.3742742367929601</v>
      </c>
      <c r="AB2218">
        <v>1.9724400648973499</v>
      </c>
      <c r="AC2218">
        <v>0</v>
      </c>
      <c r="AD2218">
        <v>0.22959476523935299</v>
      </c>
      <c r="AE2218">
        <v>0.62656092538229002</v>
      </c>
      <c r="AF2218">
        <v>0.47239964603593099</v>
      </c>
      <c r="AG2218">
        <v>0</v>
      </c>
      <c r="AH2218">
        <v>0</v>
      </c>
      <c r="AI2218">
        <v>0.54678905978235304</v>
      </c>
      <c r="AJ2218">
        <v>0.49294047300028998</v>
      </c>
      <c r="AK2218">
        <v>0.881242930697132</v>
      </c>
      <c r="AL2218">
        <v>2.7035074138033699</v>
      </c>
      <c r="AM2218">
        <v>5.5369470429350303</v>
      </c>
      <c r="AN2218">
        <v>3.6482305334818701</v>
      </c>
      <c r="AO2218">
        <v>0</v>
      </c>
      <c r="AP2218">
        <v>0.36409734768994001</v>
      </c>
      <c r="AQ2218">
        <v>1.6224313146869001</v>
      </c>
      <c r="AR2218">
        <v>1.29148187520352</v>
      </c>
      <c r="AS2218">
        <v>0</v>
      </c>
      <c r="AT2218">
        <v>0.43348466242925299</v>
      </c>
      <c r="AU2218">
        <v>1.8782782970956</v>
      </c>
      <c r="AV2218">
        <v>1.35533188338484</v>
      </c>
      <c r="AW2218">
        <v>1.8137253890471301</v>
      </c>
      <c r="AX2218">
        <v>3.5457340811840701</v>
      </c>
      <c r="AY2218">
        <v>6.0765269685470704</v>
      </c>
      <c r="AZ2218">
        <v>4.4126822901927998</v>
      </c>
      <c r="BA2218">
        <v>0.15193719929096</v>
      </c>
      <c r="BB2218">
        <v>0.63108910680704999</v>
      </c>
      <c r="BC2218">
        <v>2.3550862265440999</v>
      </c>
      <c r="BD2218">
        <v>2.1804042598968301</v>
      </c>
      <c r="BE2218">
        <v>1.07117353011188E-2</v>
      </c>
      <c r="BF2218">
        <v>0.75519893230724799</v>
      </c>
      <c r="BG2218">
        <v>1.7011702295656601</v>
      </c>
      <c r="BH2218">
        <v>1.34040388857343</v>
      </c>
      <c r="BI2218">
        <v>0</v>
      </c>
      <c r="BJ2218">
        <v>0.94885892305706099</v>
      </c>
      <c r="BK2218">
        <v>3.4091458692692398</v>
      </c>
      <c r="BL2218">
        <v>1.8797471415432401</v>
      </c>
    </row>
    <row r="2219" spans="1:64" x14ac:dyDescent="0.25">
      <c r="A2219" s="15" t="str">
        <f t="shared" si="72"/>
        <v xml:space="preserve">  C&amp;I [NCL+DQ] / [Capital + ALLL]--42185</v>
      </c>
      <c r="B2219" s="15" t="str">
        <f t="shared" si="73"/>
        <v xml:space="preserve">  C&amp;I [NCL+DQ] / [Capital + ALLL]</v>
      </c>
      <c r="C2219">
        <v>11</v>
      </c>
      <c r="D2219" s="22">
        <v>42185</v>
      </c>
      <c r="E2219">
        <v>6.8848007419092194E-2</v>
      </c>
      <c r="F2219">
        <v>0.54085771870296195</v>
      </c>
      <c r="G2219">
        <v>2.0141823237325398</v>
      </c>
      <c r="H2219">
        <v>1.3243447481206201</v>
      </c>
      <c r="I2219">
        <v>8.5918034195377607E-3</v>
      </c>
      <c r="J2219">
        <v>0.47913251796746897</v>
      </c>
      <c r="K2219">
        <v>2.1179164281625602</v>
      </c>
      <c r="L2219">
        <v>1.80331439638477</v>
      </c>
      <c r="M2219">
        <v>1.35637639721884E-2</v>
      </c>
      <c r="N2219">
        <v>0.42408821034775201</v>
      </c>
      <c r="O2219">
        <v>1.62562133825449</v>
      </c>
      <c r="P2219">
        <v>1.3753032086888199</v>
      </c>
      <c r="Q2219">
        <v>0.32303985007623998</v>
      </c>
      <c r="R2219">
        <v>1.1091629370237699</v>
      </c>
      <c r="S2219">
        <v>4.7252198306618602</v>
      </c>
      <c r="T2219">
        <v>3.9210589137807399</v>
      </c>
      <c r="U2219">
        <v>0</v>
      </c>
      <c r="V2219">
        <v>0.48987089860693001</v>
      </c>
      <c r="W2219">
        <v>2.6103383135840601</v>
      </c>
      <c r="X2219">
        <v>1.91760503499301</v>
      </c>
      <c r="Y2219">
        <v>0.12040019727225799</v>
      </c>
      <c r="Z2219">
        <v>0.67684331797234998</v>
      </c>
      <c r="AA2219">
        <v>1.57433961305249</v>
      </c>
      <c r="AB2219">
        <v>1.7020235593537301</v>
      </c>
      <c r="AC2219">
        <v>0</v>
      </c>
      <c r="AD2219">
        <v>0.37327229509639898</v>
      </c>
      <c r="AE2219">
        <v>1.5879921688057399</v>
      </c>
      <c r="AF2219">
        <v>2.7278436057936299</v>
      </c>
      <c r="AG2219">
        <v>0</v>
      </c>
      <c r="AH2219">
        <v>0.42846978627126903</v>
      </c>
      <c r="AI2219">
        <v>1.29424608126316</v>
      </c>
      <c r="AJ2219">
        <v>1.0724517025069</v>
      </c>
      <c r="AK2219">
        <v>5.95568511006812E-2</v>
      </c>
      <c r="AL2219">
        <v>0.38512812916604899</v>
      </c>
      <c r="AM2219">
        <v>1.9163953514751799</v>
      </c>
      <c r="AN2219">
        <v>1.3776347744361599</v>
      </c>
      <c r="AO2219">
        <v>0</v>
      </c>
      <c r="AP2219">
        <v>0.43933192438569202</v>
      </c>
      <c r="AQ2219">
        <v>2.0549461013574302</v>
      </c>
      <c r="AR2219">
        <v>1.7306216139491299</v>
      </c>
      <c r="AS2219">
        <v>0</v>
      </c>
      <c r="AT2219">
        <v>0.423295846560651</v>
      </c>
      <c r="AU2219">
        <v>1.4555497437651901</v>
      </c>
      <c r="AV2219">
        <v>1.69087033434728</v>
      </c>
      <c r="AW2219">
        <v>6.7138743609331794E-2</v>
      </c>
      <c r="AX2219">
        <v>0.43957148557556103</v>
      </c>
      <c r="AY2219">
        <v>2.3642123112061202</v>
      </c>
      <c r="AZ2219">
        <v>1.87293976590193</v>
      </c>
      <c r="BA2219">
        <v>0.208165644342058</v>
      </c>
      <c r="BB2219">
        <v>1.19428358922595</v>
      </c>
      <c r="BC2219">
        <v>5.2555308665829399</v>
      </c>
      <c r="BD2219">
        <v>4.8892087854263897</v>
      </c>
      <c r="BE2219">
        <v>3.9338238680985599E-2</v>
      </c>
      <c r="BF2219">
        <v>0.53440611669546401</v>
      </c>
      <c r="BG2219">
        <v>1.9247482626458301</v>
      </c>
      <c r="BH2219">
        <v>1.72930987681738</v>
      </c>
      <c r="BI2219">
        <v>0</v>
      </c>
      <c r="BJ2219">
        <v>0.54502234649249803</v>
      </c>
      <c r="BK2219">
        <v>2.0738806514421899</v>
      </c>
      <c r="BL2219">
        <v>1.68658365001329</v>
      </c>
    </row>
    <row r="2220" spans="1:64" x14ac:dyDescent="0.25">
      <c r="A2220" s="15" t="str">
        <f t="shared" si="72"/>
        <v xml:space="preserve">  Ind [NCL+DQ] / [Capital + ALLL]--42185</v>
      </c>
      <c r="B2220" s="15" t="str">
        <f t="shared" si="73"/>
        <v xml:space="preserve">  Ind [NCL+DQ] / [Capital + ALLL]</v>
      </c>
      <c r="C2220">
        <v>12</v>
      </c>
      <c r="D2220" s="22">
        <v>42185</v>
      </c>
      <c r="E2220">
        <v>2.3212393742509201E-2</v>
      </c>
      <c r="F2220">
        <v>0.19716795124574299</v>
      </c>
      <c r="G2220">
        <v>0.56770619590781102</v>
      </c>
      <c r="H2220">
        <v>0.35574846029198098</v>
      </c>
      <c r="I2220">
        <v>1.48687829901123E-2</v>
      </c>
      <c r="J2220">
        <v>0.15025167154984601</v>
      </c>
      <c r="K2220">
        <v>0.54416832940322901</v>
      </c>
      <c r="L2220">
        <v>0.415015049006773</v>
      </c>
      <c r="M2220">
        <v>5.61840990374956E-3</v>
      </c>
      <c r="N2220">
        <v>0.13254697719254799</v>
      </c>
      <c r="O2220">
        <v>0.57540257072887502</v>
      </c>
      <c r="P2220">
        <v>0.52763383713348599</v>
      </c>
      <c r="Q2220">
        <v>0.20188678535559701</v>
      </c>
      <c r="R2220">
        <v>0.38069422275220399</v>
      </c>
      <c r="S2220">
        <v>0.81970366143134898</v>
      </c>
      <c r="T2220">
        <v>0.62460967489096997</v>
      </c>
      <c r="U2220">
        <v>5.4361120926313504E-3</v>
      </c>
      <c r="V2220">
        <v>0.12738853503184699</v>
      </c>
      <c r="W2220">
        <v>0.52671181339352902</v>
      </c>
      <c r="X2220">
        <v>0.41192164509851797</v>
      </c>
      <c r="Y2220">
        <v>3.3140983422537899E-2</v>
      </c>
      <c r="Z2220">
        <v>0.26442590198613197</v>
      </c>
      <c r="AA2220">
        <v>0.79892189464431096</v>
      </c>
      <c r="AB2220">
        <v>0.46206809053783199</v>
      </c>
      <c r="AC2220">
        <v>4.3682958792408903E-2</v>
      </c>
      <c r="AD2220">
        <v>0.145145983364037</v>
      </c>
      <c r="AE2220">
        <v>0.52806796005051104</v>
      </c>
      <c r="AF2220">
        <v>0.35646259372946099</v>
      </c>
      <c r="AG2220">
        <v>4.6420091076607398E-2</v>
      </c>
      <c r="AH2220">
        <v>0.26148934425085002</v>
      </c>
      <c r="AI2220">
        <v>0.67536862196292902</v>
      </c>
      <c r="AJ2220">
        <v>0.83412354868305805</v>
      </c>
      <c r="AK2220">
        <v>4.8787929091869296E-3</v>
      </c>
      <c r="AL2220">
        <v>9.6024582293066998E-2</v>
      </c>
      <c r="AM2220">
        <v>0.25612203558122199</v>
      </c>
      <c r="AN2220">
        <v>0.25740285503682903</v>
      </c>
      <c r="AO2220">
        <v>3.9474502071115601E-2</v>
      </c>
      <c r="AP2220">
        <v>0.18155809837566</v>
      </c>
      <c r="AQ2220">
        <v>0.58348462672457602</v>
      </c>
      <c r="AR2220">
        <v>0.45775789217095197</v>
      </c>
      <c r="AS2220">
        <v>0</v>
      </c>
      <c r="AT2220">
        <v>5.2145846503200602E-2</v>
      </c>
      <c r="AU2220">
        <v>0.30655062233074398</v>
      </c>
      <c r="AV2220">
        <v>0.24438945161123901</v>
      </c>
      <c r="AW2220">
        <v>5.3442378753324603E-2</v>
      </c>
      <c r="AX2220">
        <v>0.25612203558122199</v>
      </c>
      <c r="AY2220">
        <v>0.70030664673604603</v>
      </c>
      <c r="AZ2220">
        <v>0.514870072326858</v>
      </c>
      <c r="BA2220">
        <v>9.2988655384043106E-3</v>
      </c>
      <c r="BB2220">
        <v>0.15025167154984601</v>
      </c>
      <c r="BC2220">
        <v>0.61829774900975798</v>
      </c>
      <c r="BD2220">
        <v>0.571559889679635</v>
      </c>
      <c r="BE2220">
        <v>7.08323644910236E-3</v>
      </c>
      <c r="BF2220">
        <v>9.8865390376914095E-2</v>
      </c>
      <c r="BG2220">
        <v>0.72602896609527501</v>
      </c>
      <c r="BH2220">
        <v>0.80503679831007202</v>
      </c>
      <c r="BI2220">
        <v>0</v>
      </c>
      <c r="BJ2220">
        <v>1.2259116102929899E-2</v>
      </c>
      <c r="BK2220">
        <v>0.237188498788418</v>
      </c>
      <c r="BL2220">
        <v>0.22038208983211999</v>
      </c>
    </row>
    <row r="2221" spans="1:64" x14ac:dyDescent="0.25">
      <c r="A2221" s="15" t="str">
        <f t="shared" si="72"/>
        <v xml:space="preserve">  OREO / [Capital + ALLL]--42185</v>
      </c>
      <c r="B2221" s="15" t="str">
        <f t="shared" si="73"/>
        <v xml:space="preserve">  OREO / [Capital + ALLL]</v>
      </c>
      <c r="C2221">
        <v>13</v>
      </c>
      <c r="D2221" s="22">
        <v>42185</v>
      </c>
      <c r="E2221">
        <v>5.3814947545210497E-2</v>
      </c>
      <c r="F2221">
        <v>1.43663417136993</v>
      </c>
      <c r="G2221">
        <v>3.70032596319033</v>
      </c>
      <c r="H2221">
        <v>2.8621844398671499</v>
      </c>
      <c r="I2221">
        <v>0</v>
      </c>
      <c r="J2221">
        <v>0.93887094441498298</v>
      </c>
      <c r="K2221">
        <v>3.8352272727272698</v>
      </c>
      <c r="L2221">
        <v>3.3352416040314901</v>
      </c>
      <c r="M2221">
        <v>0</v>
      </c>
      <c r="N2221">
        <v>0.84186928780824299</v>
      </c>
      <c r="O2221">
        <v>3.70658157230663</v>
      </c>
      <c r="P2221">
        <v>3.3886765642640202</v>
      </c>
      <c r="Q2221">
        <v>2.1838819432088701</v>
      </c>
      <c r="R2221">
        <v>3.4353694035810598</v>
      </c>
      <c r="S2221">
        <v>9.3598239513310908</v>
      </c>
      <c r="T2221">
        <v>5.07008544883809</v>
      </c>
      <c r="U2221">
        <v>0</v>
      </c>
      <c r="V2221">
        <v>1.23823675086677</v>
      </c>
      <c r="W2221">
        <v>5.1590191794124802</v>
      </c>
      <c r="X2221">
        <v>4.4444196862274703</v>
      </c>
      <c r="Y2221">
        <v>0</v>
      </c>
      <c r="Z2221">
        <v>1.34612895471607</v>
      </c>
      <c r="AA2221">
        <v>4.7986011657019096</v>
      </c>
      <c r="AB2221">
        <v>4.9382030495656499</v>
      </c>
      <c r="AC2221">
        <v>0</v>
      </c>
      <c r="AD2221">
        <v>0</v>
      </c>
      <c r="AE2221">
        <v>0.246745391542258</v>
      </c>
      <c r="AF2221">
        <v>0.70287719015369499</v>
      </c>
      <c r="AG2221">
        <v>0</v>
      </c>
      <c r="AH2221">
        <v>0</v>
      </c>
      <c r="AI2221">
        <v>0.87392987361311703</v>
      </c>
      <c r="AJ2221">
        <v>0.76744234052378901</v>
      </c>
      <c r="AK2221">
        <v>0.76050954806864401</v>
      </c>
      <c r="AL2221">
        <v>1.7175223826055199</v>
      </c>
      <c r="AM2221">
        <v>3.6919040347188199</v>
      </c>
      <c r="AN2221">
        <v>3.1586562258059301</v>
      </c>
      <c r="AO2221">
        <v>0</v>
      </c>
      <c r="AP2221">
        <v>0</v>
      </c>
      <c r="AQ2221">
        <v>1.27414017667582</v>
      </c>
      <c r="AR2221">
        <v>1.18134236965451</v>
      </c>
      <c r="AS2221">
        <v>0</v>
      </c>
      <c r="AT2221">
        <v>1.0272005327768201</v>
      </c>
      <c r="AU2221">
        <v>4.5863549473792498</v>
      </c>
      <c r="AV2221">
        <v>4.2218763413586</v>
      </c>
      <c r="AW2221">
        <v>0.44570172582220802</v>
      </c>
      <c r="AX2221">
        <v>2.3960207316260602</v>
      </c>
      <c r="AY2221">
        <v>7.6202166804623799</v>
      </c>
      <c r="AZ2221">
        <v>5.0984537715712896</v>
      </c>
      <c r="BA2221">
        <v>0</v>
      </c>
      <c r="BB2221">
        <v>1.70937001742742</v>
      </c>
      <c r="BC2221">
        <v>4.4002741603838196</v>
      </c>
      <c r="BD2221">
        <v>4.3735070840559898</v>
      </c>
      <c r="BE2221">
        <v>0.25631315022870998</v>
      </c>
      <c r="BF2221">
        <v>1.7319531702639701</v>
      </c>
      <c r="BG2221">
        <v>5.1144841044420497</v>
      </c>
      <c r="BH2221">
        <v>4.3992163004568798</v>
      </c>
      <c r="BI2221">
        <v>0.67835946088297405</v>
      </c>
      <c r="BJ2221">
        <v>2.9553220291881002</v>
      </c>
      <c r="BK2221">
        <v>12.038130981563</v>
      </c>
      <c r="BL2221">
        <v>8.7682941841296902</v>
      </c>
    </row>
    <row r="2222" spans="1:64" x14ac:dyDescent="0.25">
      <c r="A2222" s="15" t="str">
        <f t="shared" si="72"/>
        <v>ROAA--42185</v>
      </c>
      <c r="B2222" s="15" t="str">
        <f t="shared" si="73"/>
        <v>ROAA</v>
      </c>
      <c r="C2222">
        <v>14</v>
      </c>
      <c r="D2222" s="22">
        <v>42185</v>
      </c>
      <c r="E2222">
        <v>0.74</v>
      </c>
      <c r="F2222">
        <v>0.99</v>
      </c>
      <c r="G2222">
        <v>1.3049999999999999</v>
      </c>
      <c r="H2222">
        <v>1.11372881355932</v>
      </c>
      <c r="I2222">
        <v>0.72</v>
      </c>
      <c r="J2222">
        <v>1.05</v>
      </c>
      <c r="K2222">
        <v>1.51</v>
      </c>
      <c r="L2222">
        <v>1.1362521588946499</v>
      </c>
      <c r="M2222">
        <v>0.59</v>
      </c>
      <c r="N2222">
        <v>0.92</v>
      </c>
      <c r="O2222">
        <v>1.27</v>
      </c>
      <c r="P2222">
        <v>0.95549935149156895</v>
      </c>
      <c r="Q2222">
        <v>0.57999999999999996</v>
      </c>
      <c r="R2222">
        <v>0.73499999999999999</v>
      </c>
      <c r="S2222">
        <v>0.98</v>
      </c>
      <c r="T2222">
        <v>0.81699999999999995</v>
      </c>
      <c r="U2222">
        <v>0.67</v>
      </c>
      <c r="V2222">
        <v>1.04</v>
      </c>
      <c r="W2222">
        <v>1.51</v>
      </c>
      <c r="X2222">
        <v>1.0979742765273299</v>
      </c>
      <c r="Y2222">
        <v>0.80500000000000005</v>
      </c>
      <c r="Z2222">
        <v>1.06</v>
      </c>
      <c r="AA2222">
        <v>1.415</v>
      </c>
      <c r="AB2222">
        <v>1.1632727272727299</v>
      </c>
      <c r="AC2222">
        <v>0.92</v>
      </c>
      <c r="AD2222">
        <v>1.27</v>
      </c>
      <c r="AE2222">
        <v>1.75</v>
      </c>
      <c r="AF2222">
        <v>1.3441558441558401</v>
      </c>
      <c r="AG2222">
        <v>0.79</v>
      </c>
      <c r="AH2222">
        <v>1.2050000000000001</v>
      </c>
      <c r="AI2222">
        <v>1.6975</v>
      </c>
      <c r="AJ2222">
        <v>1.2598529411764701</v>
      </c>
      <c r="AK2222">
        <v>0.62</v>
      </c>
      <c r="AL2222">
        <v>0.84</v>
      </c>
      <c r="AM2222">
        <v>1.3</v>
      </c>
      <c r="AN2222">
        <v>0.99803921568627496</v>
      </c>
      <c r="AO2222">
        <v>0.74</v>
      </c>
      <c r="AP2222">
        <v>1.1100000000000001</v>
      </c>
      <c r="AQ2222">
        <v>1.5575000000000001</v>
      </c>
      <c r="AR2222">
        <v>1.17836879432624</v>
      </c>
      <c r="AS2222">
        <v>0.74</v>
      </c>
      <c r="AT2222">
        <v>1.03</v>
      </c>
      <c r="AU2222">
        <v>1.54</v>
      </c>
      <c r="AV2222">
        <v>1.14731958762887</v>
      </c>
      <c r="AW2222">
        <v>0.62749999999999995</v>
      </c>
      <c r="AX2222">
        <v>0.91500000000000004</v>
      </c>
      <c r="AY2222">
        <v>1.355</v>
      </c>
      <c r="AZ2222">
        <v>0.99853333333333305</v>
      </c>
      <c r="BA2222">
        <v>0.68</v>
      </c>
      <c r="BB2222">
        <v>1.06</v>
      </c>
      <c r="BC2222">
        <v>1.54</v>
      </c>
      <c r="BD2222">
        <v>1.1499999999999999</v>
      </c>
      <c r="BE2222">
        <v>0.81499999999999995</v>
      </c>
      <c r="BF2222">
        <v>1.135</v>
      </c>
      <c r="BG2222">
        <v>1.4650000000000001</v>
      </c>
      <c r="BH2222">
        <v>1.2509999999999999</v>
      </c>
      <c r="BI2222">
        <v>0.63249999999999995</v>
      </c>
      <c r="BJ2222">
        <v>0.98</v>
      </c>
      <c r="BK2222">
        <v>1.4125000000000001</v>
      </c>
      <c r="BL2222">
        <v>1.0061956521739099</v>
      </c>
    </row>
    <row r="2223" spans="1:64" x14ac:dyDescent="0.25">
      <c r="A2223" s="15" t="str">
        <f t="shared" si="72"/>
        <v>NIM--42185</v>
      </c>
      <c r="B2223" s="15" t="str">
        <f t="shared" si="73"/>
        <v>NIM</v>
      </c>
      <c r="C2223">
        <v>15</v>
      </c>
      <c r="D2223" s="22">
        <v>42185</v>
      </c>
      <c r="E2223">
        <v>3.4350000000000001</v>
      </c>
      <c r="F2223">
        <v>3.66</v>
      </c>
      <c r="G2223">
        <v>4.1050000000000004</v>
      </c>
      <c r="H2223">
        <v>3.6818644067796602</v>
      </c>
      <c r="I2223">
        <v>3.44</v>
      </c>
      <c r="J2223">
        <v>3.85</v>
      </c>
      <c r="K2223">
        <v>4.21</v>
      </c>
      <c r="L2223">
        <v>3.8328842832469801</v>
      </c>
      <c r="M2223">
        <v>3.3</v>
      </c>
      <c r="N2223">
        <v>3.71</v>
      </c>
      <c r="O2223">
        <v>4.1100000000000003</v>
      </c>
      <c r="P2223">
        <v>3.72024087455994</v>
      </c>
      <c r="Q2223">
        <v>3.5924999999999998</v>
      </c>
      <c r="R2223">
        <v>3.9249999999999998</v>
      </c>
      <c r="S2223">
        <v>4.12</v>
      </c>
      <c r="T2223">
        <v>3.8904999999999998</v>
      </c>
      <c r="U2223">
        <v>3.42</v>
      </c>
      <c r="V2223">
        <v>3.81</v>
      </c>
      <c r="W2223">
        <v>4.2300000000000004</v>
      </c>
      <c r="X2223">
        <v>3.7911575562700999</v>
      </c>
      <c r="Y2223">
        <v>3.4849999999999999</v>
      </c>
      <c r="Z2223">
        <v>3.98</v>
      </c>
      <c r="AA2223">
        <v>4.2649999999999997</v>
      </c>
      <c r="AB2223">
        <v>3.9385454545454501</v>
      </c>
      <c r="AC2223">
        <v>3.58</v>
      </c>
      <c r="AD2223">
        <v>3.86</v>
      </c>
      <c r="AE2223">
        <v>4.2</v>
      </c>
      <c r="AF2223">
        <v>3.8537662337662302</v>
      </c>
      <c r="AG2223">
        <v>3.2850000000000001</v>
      </c>
      <c r="AH2223">
        <v>3.88</v>
      </c>
      <c r="AI2223">
        <v>4.3025000000000002</v>
      </c>
      <c r="AJ2223">
        <v>4.1529411764705904</v>
      </c>
      <c r="AK2223">
        <v>3.46</v>
      </c>
      <c r="AL2223">
        <v>3.86</v>
      </c>
      <c r="AM2223">
        <v>4.1150000000000002</v>
      </c>
      <c r="AN2223">
        <v>3.8078431372549</v>
      </c>
      <c r="AO2223">
        <v>3.37</v>
      </c>
      <c r="AP2223">
        <v>3.7850000000000001</v>
      </c>
      <c r="AQ2223">
        <v>4.1974999999999998</v>
      </c>
      <c r="AR2223">
        <v>3.7736879432624102</v>
      </c>
      <c r="AS2223">
        <v>3.5575000000000001</v>
      </c>
      <c r="AT2223">
        <v>3.94</v>
      </c>
      <c r="AU2223">
        <v>4.2925000000000004</v>
      </c>
      <c r="AV2223">
        <v>3.9286597938144299</v>
      </c>
      <c r="AW2223">
        <v>3.4350000000000001</v>
      </c>
      <c r="AX2223">
        <v>3.81</v>
      </c>
      <c r="AY2223">
        <v>4.1924999999999999</v>
      </c>
      <c r="AZ2223">
        <v>3.8239999999999998</v>
      </c>
      <c r="BA2223">
        <v>3.37</v>
      </c>
      <c r="BB2223">
        <v>3.86</v>
      </c>
      <c r="BC2223">
        <v>4.3600000000000003</v>
      </c>
      <c r="BD2223">
        <v>3.9168421052631599</v>
      </c>
      <c r="BE2223">
        <v>3.4525000000000001</v>
      </c>
      <c r="BF2223">
        <v>3.8450000000000002</v>
      </c>
      <c r="BG2223">
        <v>4.1100000000000003</v>
      </c>
      <c r="BH2223">
        <v>4.0880000000000001</v>
      </c>
      <c r="BI2223">
        <v>3.3525</v>
      </c>
      <c r="BJ2223">
        <v>3.78</v>
      </c>
      <c r="BK2223">
        <v>4.2125000000000004</v>
      </c>
      <c r="BL2223">
        <v>3.74</v>
      </c>
    </row>
    <row r="2224" spans="1:64" x14ac:dyDescent="0.25">
      <c r="A2224" s="15" t="str">
        <f t="shared" si="72"/>
        <v>Provisions / Avg Assets--42185</v>
      </c>
      <c r="B2224" s="15" t="str">
        <f t="shared" si="73"/>
        <v>Provisions / Avg Assets</v>
      </c>
      <c r="C2224">
        <v>16</v>
      </c>
      <c r="D2224" s="22">
        <v>42185</v>
      </c>
      <c r="E2224">
        <v>0</v>
      </c>
      <c r="F2224">
        <v>0.03</v>
      </c>
      <c r="G2224">
        <v>0.12</v>
      </c>
      <c r="H2224">
        <v>6.8644067796610198E-2</v>
      </c>
      <c r="I2224">
        <v>0</v>
      </c>
      <c r="J2224">
        <v>0.03</v>
      </c>
      <c r="K2224">
        <v>0.13</v>
      </c>
      <c r="L2224">
        <v>7.3678756476683899E-2</v>
      </c>
      <c r="M2224">
        <v>0</v>
      </c>
      <c r="N2224">
        <v>0.05</v>
      </c>
      <c r="O2224">
        <v>0.14000000000000001</v>
      </c>
      <c r="P2224">
        <v>9.0628126737076195E-2</v>
      </c>
      <c r="Q2224">
        <v>0.06</v>
      </c>
      <c r="R2224">
        <v>0.1</v>
      </c>
      <c r="S2224">
        <v>0.14499999999999999</v>
      </c>
      <c r="T2224">
        <v>0.13750000000000001</v>
      </c>
      <c r="U2224">
        <v>0</v>
      </c>
      <c r="V2224">
        <v>0.03</v>
      </c>
      <c r="W2224">
        <v>0.13</v>
      </c>
      <c r="X2224">
        <v>8.3794212218649494E-2</v>
      </c>
      <c r="Y2224">
        <v>0</v>
      </c>
      <c r="Z2224">
        <v>0</v>
      </c>
      <c r="AA2224">
        <v>6.5000000000000002E-2</v>
      </c>
      <c r="AB2224">
        <v>-6.7272727272727302E-3</v>
      </c>
      <c r="AC2224">
        <v>0</v>
      </c>
      <c r="AD2224">
        <v>0</v>
      </c>
      <c r="AE2224">
        <v>0.11</v>
      </c>
      <c r="AF2224">
        <v>2.3896103896103901E-2</v>
      </c>
      <c r="AG2224">
        <v>0</v>
      </c>
      <c r="AH2224">
        <v>0.04</v>
      </c>
      <c r="AI2224">
        <v>0.17</v>
      </c>
      <c r="AJ2224">
        <v>0.220147058823529</v>
      </c>
      <c r="AK2224">
        <v>0</v>
      </c>
      <c r="AL2224">
        <v>0.04</v>
      </c>
      <c r="AM2224">
        <v>0.125</v>
      </c>
      <c r="AN2224">
        <v>8.56862745098039E-2</v>
      </c>
      <c r="AO2224">
        <v>0</v>
      </c>
      <c r="AP2224">
        <v>0.03</v>
      </c>
      <c r="AQ2224">
        <v>0.13</v>
      </c>
      <c r="AR2224">
        <v>7.4787234042553205E-2</v>
      </c>
      <c r="AS2224">
        <v>0</v>
      </c>
      <c r="AT2224">
        <v>0.05</v>
      </c>
      <c r="AU2224">
        <v>0.15</v>
      </c>
      <c r="AV2224">
        <v>7.9896907216494797E-2</v>
      </c>
      <c r="AW2224">
        <v>0</v>
      </c>
      <c r="AX2224">
        <v>0.03</v>
      </c>
      <c r="AY2224">
        <v>0.10249999999999999</v>
      </c>
      <c r="AZ2224">
        <v>6.3066666666666701E-2</v>
      </c>
      <c r="BA2224">
        <v>0</v>
      </c>
      <c r="BB2224">
        <v>0.06</v>
      </c>
      <c r="BC2224">
        <v>0.18</v>
      </c>
      <c r="BD2224">
        <v>0.130350877192982</v>
      </c>
      <c r="BE2224">
        <v>0</v>
      </c>
      <c r="BF2224">
        <v>0.02</v>
      </c>
      <c r="BG2224">
        <v>9.2499999999999999E-2</v>
      </c>
      <c r="BH2224">
        <v>0.17883333333333301</v>
      </c>
      <c r="BI2224">
        <v>0</v>
      </c>
      <c r="BJ2224">
        <v>0</v>
      </c>
      <c r="BK2224">
        <v>0.115</v>
      </c>
      <c r="BL2224">
        <v>4.3478260869565202E-2</v>
      </c>
    </row>
    <row r="2225" spans="1:64" x14ac:dyDescent="0.25">
      <c r="A2225" s="15" t="str">
        <f t="shared" ref="A2225:A2288" si="74">B2225&amp;"--"&amp;D2225</f>
        <v>Negative Earners (last 4 qtrs)--42185</v>
      </c>
      <c r="B2225" s="15" t="str">
        <f t="shared" ref="B2225:B2288" si="75">VLOOKUP(C2225,labels,2,FALSE)</f>
        <v>Negative Earners (last 4 qtrs)</v>
      </c>
      <c r="C2225">
        <v>17</v>
      </c>
      <c r="D2225" s="22">
        <v>42185</v>
      </c>
      <c r="F2225">
        <v>1.6949152542372901</v>
      </c>
      <c r="H2225">
        <v>1</v>
      </c>
      <c r="J2225">
        <v>3.2258064516128999</v>
      </c>
      <c r="L2225">
        <v>19</v>
      </c>
      <c r="N2225">
        <v>4.9391683312148196</v>
      </c>
      <c r="P2225">
        <v>272</v>
      </c>
      <c r="R2225">
        <v>0</v>
      </c>
      <c r="T2225">
        <v>0</v>
      </c>
      <c r="V2225">
        <v>4.41640378548896</v>
      </c>
      <c r="X2225">
        <v>14</v>
      </c>
      <c r="Z2225">
        <v>1.8181818181818199</v>
      </c>
      <c r="AB2225">
        <v>1</v>
      </c>
      <c r="AD2225">
        <v>0</v>
      </c>
      <c r="AF2225">
        <v>0</v>
      </c>
      <c r="AH2225">
        <v>2.9411764705882399</v>
      </c>
      <c r="AI2225"/>
      <c r="AJ2225">
        <v>2</v>
      </c>
      <c r="AK2225"/>
      <c r="AL2225">
        <v>3.9215686274509798</v>
      </c>
      <c r="AN2225">
        <v>2</v>
      </c>
      <c r="AP2225">
        <v>2.4475524475524502</v>
      </c>
      <c r="AR2225">
        <v>7</v>
      </c>
      <c r="AT2225">
        <v>3.5714285714285698</v>
      </c>
      <c r="AV2225">
        <v>7</v>
      </c>
      <c r="AX2225">
        <v>3.9473684210526301</v>
      </c>
      <c r="AZ2225">
        <v>6</v>
      </c>
      <c r="BB2225">
        <v>3.5087719298245599</v>
      </c>
      <c r="BD2225">
        <v>2</v>
      </c>
      <c r="BF2225">
        <v>1.6666666666666701</v>
      </c>
      <c r="BH2225">
        <v>1</v>
      </c>
      <c r="BJ2225">
        <v>5.4347826086956497</v>
      </c>
      <c r="BL2225">
        <v>5</v>
      </c>
    </row>
    <row r="2226" spans="1:64" x14ac:dyDescent="0.25">
      <c r="A2226" s="15" t="str">
        <f t="shared" si="74"/>
        <v>Noncore Funding / Liab--42185</v>
      </c>
      <c r="B2226" s="15" t="str">
        <f t="shared" si="75"/>
        <v>Noncore Funding / Liab</v>
      </c>
      <c r="C2226">
        <v>18</v>
      </c>
      <c r="D2226" s="22">
        <v>42185</v>
      </c>
      <c r="E2226">
        <v>10.1865381206634</v>
      </c>
      <c r="F2226">
        <v>14.3972720410235</v>
      </c>
      <c r="G2226">
        <v>21.444803208400799</v>
      </c>
      <c r="H2226">
        <v>16.6896318932775</v>
      </c>
      <c r="I2226">
        <v>10.0133437582114</v>
      </c>
      <c r="J2226">
        <v>15.498979690992099</v>
      </c>
      <c r="K2226">
        <v>23.2982171799028</v>
      </c>
      <c r="L2226">
        <v>18.0351500358137</v>
      </c>
      <c r="M2226">
        <v>12.484786070357</v>
      </c>
      <c r="N2226">
        <v>19.3181375868968</v>
      </c>
      <c r="O2226">
        <v>29.255113698658999</v>
      </c>
      <c r="P2226">
        <v>22.549996780081301</v>
      </c>
      <c r="Q2226">
        <v>14.6715548453908</v>
      </c>
      <c r="R2226">
        <v>19.048429324329401</v>
      </c>
      <c r="S2226">
        <v>22.899300940064801</v>
      </c>
      <c r="T2226">
        <v>19.381905026213399</v>
      </c>
      <c r="U2226">
        <v>9.0110213711892992</v>
      </c>
      <c r="V2226">
        <v>14.234648734737201</v>
      </c>
      <c r="W2226">
        <v>21.955552697265599</v>
      </c>
      <c r="X2226">
        <v>17.531503004847</v>
      </c>
      <c r="Y2226">
        <v>8.9947295495761903</v>
      </c>
      <c r="Z2226">
        <v>15.0122414856984</v>
      </c>
      <c r="AA2226">
        <v>20.136387986094299</v>
      </c>
      <c r="AB2226">
        <v>17.286140783419601</v>
      </c>
      <c r="AC2226">
        <v>10.559418076598501</v>
      </c>
      <c r="AD2226">
        <v>14.9768303985171</v>
      </c>
      <c r="AE2226">
        <v>20.655176950401302</v>
      </c>
      <c r="AF2226">
        <v>16.863389096590801</v>
      </c>
      <c r="AG2226">
        <v>13.2699289403587</v>
      </c>
      <c r="AH2226">
        <v>17.563925895931</v>
      </c>
      <c r="AI2226">
        <v>26.402614692591701</v>
      </c>
      <c r="AJ2226">
        <v>22.172090145441199</v>
      </c>
      <c r="AK2226">
        <v>11.2443273007451</v>
      </c>
      <c r="AL2226">
        <v>15.972736098193501</v>
      </c>
      <c r="AM2226">
        <v>25.006113700759101</v>
      </c>
      <c r="AN2226">
        <v>19.6774680598819</v>
      </c>
      <c r="AO2226">
        <v>10.466370437475501</v>
      </c>
      <c r="AP2226">
        <v>15.441450080591</v>
      </c>
      <c r="AQ2226">
        <v>23.000848925872699</v>
      </c>
      <c r="AR2226">
        <v>17.734311165438498</v>
      </c>
      <c r="AS2226">
        <v>11.3505897226116</v>
      </c>
      <c r="AT2226">
        <v>17.519766197176601</v>
      </c>
      <c r="AU2226">
        <v>26.551858019299399</v>
      </c>
      <c r="AV2226">
        <v>20.682627050553599</v>
      </c>
      <c r="AW2226">
        <v>8.5545774831836603</v>
      </c>
      <c r="AX2226">
        <v>13.969753474813</v>
      </c>
      <c r="AY2226">
        <v>20.203726259372299</v>
      </c>
      <c r="AZ2226">
        <v>16.197850946263301</v>
      </c>
      <c r="BA2226">
        <v>10.1240022089462</v>
      </c>
      <c r="BB2226">
        <v>17.384195124483298</v>
      </c>
      <c r="BC2226">
        <v>25.640493542305599</v>
      </c>
      <c r="BD2226">
        <v>21.583427156072101</v>
      </c>
      <c r="BE2226">
        <v>8.5626536278093006</v>
      </c>
      <c r="BF2226">
        <v>13.5246738982972</v>
      </c>
      <c r="BG2226">
        <v>19.888524646980098</v>
      </c>
      <c r="BH2226">
        <v>18.0970970531441</v>
      </c>
      <c r="BI2226">
        <v>8.03334463236272</v>
      </c>
      <c r="BJ2226">
        <v>12.990196683008399</v>
      </c>
      <c r="BK2226">
        <v>21.7757545672827</v>
      </c>
      <c r="BL2226">
        <v>17.0547809807926</v>
      </c>
    </row>
    <row r="2227" spans="1:64" x14ac:dyDescent="0.25">
      <c r="A2227" s="15" t="str">
        <f t="shared" si="74"/>
        <v>Brokered Dep / Liab--42185</v>
      </c>
      <c r="B2227" s="15" t="str">
        <f t="shared" si="75"/>
        <v>Brokered Dep / Liab</v>
      </c>
      <c r="C2227">
        <v>19</v>
      </c>
      <c r="D2227" s="22">
        <v>42185</v>
      </c>
      <c r="E2227">
        <v>0</v>
      </c>
      <c r="F2227">
        <v>0</v>
      </c>
      <c r="G2227">
        <v>2.1511033513264599</v>
      </c>
      <c r="H2227">
        <v>2.36364730125011</v>
      </c>
      <c r="I2227">
        <v>0</v>
      </c>
      <c r="J2227">
        <v>0</v>
      </c>
      <c r="K2227">
        <v>2.6502855734067499</v>
      </c>
      <c r="L2227">
        <v>2.32136599905771</v>
      </c>
      <c r="M2227">
        <v>0</v>
      </c>
      <c r="N2227">
        <v>0</v>
      </c>
      <c r="O2227">
        <v>2.6364551210509699</v>
      </c>
      <c r="P2227">
        <v>2.3971067496178602</v>
      </c>
      <c r="Q2227">
        <v>0</v>
      </c>
      <c r="R2227">
        <v>0</v>
      </c>
      <c r="S2227">
        <v>1.05766873415715</v>
      </c>
      <c r="T2227">
        <v>2.23679117479971</v>
      </c>
      <c r="U2227">
        <v>0</v>
      </c>
      <c r="V2227">
        <v>0</v>
      </c>
      <c r="W2227">
        <v>2.5212265494906299</v>
      </c>
      <c r="X2227">
        <v>2.2814946290167701</v>
      </c>
      <c r="Y2227">
        <v>0</v>
      </c>
      <c r="Z2227">
        <v>0</v>
      </c>
      <c r="AA2227">
        <v>0.99074845673258405</v>
      </c>
      <c r="AB2227">
        <v>1.79350766466316</v>
      </c>
      <c r="AC2227">
        <v>0</v>
      </c>
      <c r="AD2227">
        <v>0</v>
      </c>
      <c r="AE2227">
        <v>2.4234447223798998</v>
      </c>
      <c r="AF2227">
        <v>1.7797928477356699</v>
      </c>
      <c r="AG2227">
        <v>0</v>
      </c>
      <c r="AH2227">
        <v>2.0430456369169101E-2</v>
      </c>
      <c r="AI2227">
        <v>3.7179727586145601</v>
      </c>
      <c r="AJ2227">
        <v>3.75542926984699</v>
      </c>
      <c r="AK2227">
        <v>0</v>
      </c>
      <c r="AL2227">
        <v>0.67616648902587195</v>
      </c>
      <c r="AM2227">
        <v>5.39865860856544</v>
      </c>
      <c r="AN2227">
        <v>3.4155078354052701</v>
      </c>
      <c r="AO2227">
        <v>0</v>
      </c>
      <c r="AP2227">
        <v>0</v>
      </c>
      <c r="AQ2227">
        <v>1.73741195107708</v>
      </c>
      <c r="AR2227">
        <v>2.05942455440174</v>
      </c>
      <c r="AS2227">
        <v>0</v>
      </c>
      <c r="AT2227">
        <v>0</v>
      </c>
      <c r="AU2227">
        <v>3.64533264919476</v>
      </c>
      <c r="AV2227">
        <v>3.0323036417999401</v>
      </c>
      <c r="AW2227">
        <v>0</v>
      </c>
      <c r="AX2227">
        <v>0</v>
      </c>
      <c r="AY2227">
        <v>1.15192130754014</v>
      </c>
      <c r="AZ2227">
        <v>1.50130393309912</v>
      </c>
      <c r="BA2227">
        <v>0</v>
      </c>
      <c r="BB2227">
        <v>0</v>
      </c>
      <c r="BC2227">
        <v>5.5862800960840202</v>
      </c>
      <c r="BD2227">
        <v>3.59472462332069</v>
      </c>
      <c r="BE2227">
        <v>0</v>
      </c>
      <c r="BF2227">
        <v>0</v>
      </c>
      <c r="BG2227">
        <v>1.84328964689108</v>
      </c>
      <c r="BH2227">
        <v>3.2679875172037098</v>
      </c>
      <c r="BI2227">
        <v>0</v>
      </c>
      <c r="BJ2227">
        <v>0</v>
      </c>
      <c r="BK2227">
        <v>2.6641734219720501</v>
      </c>
      <c r="BL2227">
        <v>2.8502852410303898</v>
      </c>
    </row>
    <row r="2228" spans="1:64" x14ac:dyDescent="0.25">
      <c r="A2228" s="15" t="str">
        <f t="shared" si="74"/>
        <v>Liquid Assets / Assets--42185</v>
      </c>
      <c r="B2228" s="15" t="str">
        <f t="shared" si="75"/>
        <v>Liquid Assets / Assets</v>
      </c>
      <c r="C2228">
        <v>20</v>
      </c>
      <c r="D2228" s="22">
        <v>42185</v>
      </c>
      <c r="E2228">
        <v>14.3022007716253</v>
      </c>
      <c r="F2228">
        <v>24.752045087117398</v>
      </c>
      <c r="G2228">
        <v>33.110354094964201</v>
      </c>
      <c r="H2228">
        <v>25.401593094215499</v>
      </c>
      <c r="I2228">
        <v>10.3223725828258</v>
      </c>
      <c r="J2228">
        <v>19.684274747063899</v>
      </c>
      <c r="K2228">
        <v>32.763707892795701</v>
      </c>
      <c r="L2228">
        <v>22.692244338124802</v>
      </c>
      <c r="M2228">
        <v>11.031848584803701</v>
      </c>
      <c r="N2228">
        <v>19.035253877997398</v>
      </c>
      <c r="O2228">
        <v>30.151342501359299</v>
      </c>
      <c r="P2228">
        <v>21.616318673493701</v>
      </c>
      <c r="Q2228">
        <v>23.549932276085698</v>
      </c>
      <c r="R2228">
        <v>33.110354094964201</v>
      </c>
      <c r="S2228">
        <v>40.231439127053498</v>
      </c>
      <c r="T2228">
        <v>33.4264590633681</v>
      </c>
      <c r="U2228">
        <v>11.897894179437101</v>
      </c>
      <c r="V2228">
        <v>20.5558082080655</v>
      </c>
      <c r="W2228">
        <v>33.258258258258302</v>
      </c>
      <c r="X2228">
        <v>23.596019570377798</v>
      </c>
      <c r="Y2228">
        <v>14.6744948026587</v>
      </c>
      <c r="Z2228">
        <v>24.504702991271898</v>
      </c>
      <c r="AA2228">
        <v>36.953251941185499</v>
      </c>
      <c r="AB2228">
        <v>25.761438568705199</v>
      </c>
      <c r="AC2228">
        <v>4.7823400738056696</v>
      </c>
      <c r="AD2228">
        <v>9.7614939382383703</v>
      </c>
      <c r="AE2228">
        <v>21.898375721308</v>
      </c>
      <c r="AF2228">
        <v>15.6345525370562</v>
      </c>
      <c r="AG2228">
        <v>8.1192842484810299</v>
      </c>
      <c r="AH2228">
        <v>16.123881862849501</v>
      </c>
      <c r="AI2228">
        <v>30.8455807010175</v>
      </c>
      <c r="AJ2228">
        <v>22.379859345601201</v>
      </c>
      <c r="AK2228">
        <v>13.7509756086198</v>
      </c>
      <c r="AL2228">
        <v>20.288924439429401</v>
      </c>
      <c r="AM2228">
        <v>27.0348573537593</v>
      </c>
      <c r="AN2228">
        <v>20.899764811143399</v>
      </c>
      <c r="AO2228">
        <v>9.3859066442470294</v>
      </c>
      <c r="AP2228">
        <v>18.906466492061401</v>
      </c>
      <c r="AQ2228">
        <v>33.356714612423097</v>
      </c>
      <c r="AR2228">
        <v>22.768697134069001</v>
      </c>
      <c r="AS2228">
        <v>8.9272081108024306</v>
      </c>
      <c r="AT2228">
        <v>15.025359666315</v>
      </c>
      <c r="AU2228">
        <v>25.099440123171298</v>
      </c>
      <c r="AV2228">
        <v>18.1411754682861</v>
      </c>
      <c r="AW2228">
        <v>13.2204143435838</v>
      </c>
      <c r="AX2228">
        <v>23.162827525890901</v>
      </c>
      <c r="AY2228">
        <v>33.273708876256698</v>
      </c>
      <c r="AZ2228">
        <v>25.017057856705801</v>
      </c>
      <c r="BA2228">
        <v>9.3445343289773906</v>
      </c>
      <c r="BB2228">
        <v>18.823765354725499</v>
      </c>
      <c r="BC2228">
        <v>36.341178323620397</v>
      </c>
      <c r="BD2228">
        <v>24.159958261058101</v>
      </c>
      <c r="BE2228">
        <v>14.2782530826245</v>
      </c>
      <c r="BF2228">
        <v>26.357442476304399</v>
      </c>
      <c r="BG2228">
        <v>35.923032082107397</v>
      </c>
      <c r="BH2228">
        <v>26.600688544635599</v>
      </c>
      <c r="BI2228">
        <v>13.9020426740903</v>
      </c>
      <c r="BJ2228">
        <v>23.167850750264002</v>
      </c>
      <c r="BK2228">
        <v>34.849211268358999</v>
      </c>
      <c r="BL2228">
        <v>25.557962151834801</v>
      </c>
    </row>
    <row r="2229" spans="1:64" x14ac:dyDescent="0.25">
      <c r="A2229" s="15" t="str">
        <f t="shared" si="74"/>
        <v>Net Loan Growth (last 4 qtrs)--42185</v>
      </c>
      <c r="B2229" s="15" t="str">
        <f t="shared" si="75"/>
        <v>Net Loan Growth (last 4 qtrs)</v>
      </c>
      <c r="C2229">
        <v>21</v>
      </c>
      <c r="D2229" s="22">
        <v>42185</v>
      </c>
      <c r="E2229">
        <v>1.5249999999999999</v>
      </c>
      <c r="F2229">
        <v>5.45</v>
      </c>
      <c r="G2229">
        <v>13.074999999999999</v>
      </c>
      <c r="H2229">
        <v>8.1598305084745792</v>
      </c>
      <c r="I2229">
        <v>2.2875000000000001</v>
      </c>
      <c r="J2229">
        <v>7.09</v>
      </c>
      <c r="K2229">
        <v>12.91</v>
      </c>
      <c r="L2229">
        <v>8.3432006920415205</v>
      </c>
      <c r="M2229">
        <v>1.3474999999999999</v>
      </c>
      <c r="N2229">
        <v>6.61</v>
      </c>
      <c r="O2229">
        <v>13.17</v>
      </c>
      <c r="P2229">
        <v>8.2978850446428591</v>
      </c>
      <c r="Q2229">
        <v>-0.66500000000000004</v>
      </c>
      <c r="R2229">
        <v>0.92</v>
      </c>
      <c r="S2229">
        <v>3.8875000000000002</v>
      </c>
      <c r="T2229">
        <v>2.629</v>
      </c>
      <c r="U2229">
        <v>2.2250000000000001</v>
      </c>
      <c r="V2229">
        <v>6.6849999999999996</v>
      </c>
      <c r="W2229">
        <v>12.317500000000001</v>
      </c>
      <c r="X2229">
        <v>7.9637096774193497</v>
      </c>
      <c r="Y2229">
        <v>2.77</v>
      </c>
      <c r="Z2229">
        <v>9.7899999999999991</v>
      </c>
      <c r="AA2229">
        <v>16.88</v>
      </c>
      <c r="AB2229">
        <v>10.6589090909091</v>
      </c>
      <c r="AC2229">
        <v>4.96</v>
      </c>
      <c r="AD2229">
        <v>9.01</v>
      </c>
      <c r="AE2229">
        <v>14.69</v>
      </c>
      <c r="AF2229">
        <v>13.8262337662338</v>
      </c>
      <c r="AG2229">
        <v>4.4375</v>
      </c>
      <c r="AH2229">
        <v>10.074999999999999</v>
      </c>
      <c r="AI2229">
        <v>12.955</v>
      </c>
      <c r="AJ2229">
        <v>9.2436764705882393</v>
      </c>
      <c r="AK2229">
        <v>0.45</v>
      </c>
      <c r="AL2229">
        <v>5.15</v>
      </c>
      <c r="AM2229">
        <v>9.0250000000000004</v>
      </c>
      <c r="AN2229">
        <v>6.1619607843137301</v>
      </c>
      <c r="AO2229">
        <v>2.8050000000000002</v>
      </c>
      <c r="AP2229">
        <v>7.665</v>
      </c>
      <c r="AQ2229">
        <v>12.31</v>
      </c>
      <c r="AR2229">
        <v>8.2236879432624104</v>
      </c>
      <c r="AS2229">
        <v>4.47</v>
      </c>
      <c r="AT2229">
        <v>10.72</v>
      </c>
      <c r="AU2229">
        <v>15.8475</v>
      </c>
      <c r="AV2229">
        <v>13.0381443298969</v>
      </c>
      <c r="AW2229">
        <v>1.5725</v>
      </c>
      <c r="AX2229">
        <v>5.4649999999999999</v>
      </c>
      <c r="AY2229">
        <v>9.4324999999999992</v>
      </c>
      <c r="AZ2229">
        <v>6.5732666666666697</v>
      </c>
      <c r="BA2229">
        <v>1.49</v>
      </c>
      <c r="BB2229">
        <v>8.86</v>
      </c>
      <c r="BC2229">
        <v>14.14</v>
      </c>
      <c r="BD2229">
        <v>9.4264912280701694</v>
      </c>
      <c r="BE2229">
        <v>1.51</v>
      </c>
      <c r="BF2229">
        <v>5.59</v>
      </c>
      <c r="BG2229">
        <v>12.2</v>
      </c>
      <c r="BH2229">
        <v>6.6044067796610202</v>
      </c>
      <c r="BI2229">
        <v>2.09</v>
      </c>
      <c r="BJ2229">
        <v>7.21</v>
      </c>
      <c r="BK2229">
        <v>14.43</v>
      </c>
      <c r="BL2229">
        <v>12.272417582417599</v>
      </c>
    </row>
    <row r="2230" spans="1:64" x14ac:dyDescent="0.25">
      <c r="A2230" s="15" t="str">
        <f t="shared" si="74"/>
        <v>Banks w/ Loan Growth (last 4 qtrs)--42185</v>
      </c>
      <c r="B2230" s="15" t="str">
        <f t="shared" si="75"/>
        <v>Banks w/ Loan Growth (last 4 qtrs)</v>
      </c>
      <c r="C2230">
        <v>22</v>
      </c>
      <c r="D2230" s="22">
        <v>42185</v>
      </c>
      <c r="F2230">
        <v>79.661016949152497</v>
      </c>
      <c r="J2230">
        <v>83.361629881154499</v>
      </c>
      <c r="N2230">
        <v>79.952787361539905</v>
      </c>
      <c r="R2230">
        <v>60</v>
      </c>
      <c r="V2230">
        <v>82.334384858044203</v>
      </c>
      <c r="Z2230">
        <v>89.090909090909093</v>
      </c>
      <c r="AD2230">
        <v>88.3116883116883</v>
      </c>
      <c r="AH2230">
        <v>86.764705882352899</v>
      </c>
      <c r="AI2230"/>
      <c r="AK2230"/>
      <c r="AL2230">
        <v>80.392156862745097</v>
      </c>
      <c r="AP2230">
        <v>83.216783216783199</v>
      </c>
      <c r="AT2230">
        <v>85.2040816326531</v>
      </c>
      <c r="AX2230">
        <v>82.236842105263193</v>
      </c>
      <c r="BB2230">
        <v>85.964912280701796</v>
      </c>
      <c r="BF2230">
        <v>78.3333333333333</v>
      </c>
      <c r="BJ2230">
        <v>81.521739130434796</v>
      </c>
    </row>
    <row r="2231" spans="1:64" x14ac:dyDescent="0.25">
      <c r="A2231" s="15" t="str">
        <f t="shared" si="74"/>
        <v>Equity / Assets--42277</v>
      </c>
      <c r="B2231" s="15" t="str">
        <f t="shared" si="75"/>
        <v>Equity / Assets</v>
      </c>
      <c r="C2231">
        <v>1</v>
      </c>
      <c r="D2231" s="22">
        <v>42277</v>
      </c>
      <c r="E2231">
        <v>10.1987742004167</v>
      </c>
      <c r="F2231">
        <v>10.911566745426599</v>
      </c>
      <c r="G2231">
        <v>11.8347514835631</v>
      </c>
      <c r="H2231">
        <v>11.182373818689801</v>
      </c>
      <c r="I2231">
        <v>9.3835397548994308</v>
      </c>
      <c r="J2231">
        <v>10.7027992493498</v>
      </c>
      <c r="K2231">
        <v>12.306308217122799</v>
      </c>
      <c r="L2231">
        <v>11.1304792533992</v>
      </c>
      <c r="M2231">
        <v>9.4883920648835698</v>
      </c>
      <c r="N2231">
        <v>10.776759315579501</v>
      </c>
      <c r="O2231">
        <v>12.526952602620501</v>
      </c>
      <c r="P2231">
        <v>11.311943097060301</v>
      </c>
      <c r="Q2231">
        <v>9.8106540539955098</v>
      </c>
      <c r="R2231">
        <v>11.5009305099726</v>
      </c>
      <c r="S2231">
        <v>12.818962482764499</v>
      </c>
      <c r="T2231">
        <v>12.0139658374419</v>
      </c>
      <c r="U2231">
        <v>9.2829081206250592</v>
      </c>
      <c r="V2231">
        <v>10.601625701353001</v>
      </c>
      <c r="W2231">
        <v>12.507162776598999</v>
      </c>
      <c r="X2231">
        <v>11.003598769236101</v>
      </c>
      <c r="Y2231">
        <v>9.7664449493631196</v>
      </c>
      <c r="Z2231">
        <v>10.7677995584706</v>
      </c>
      <c r="AA2231">
        <v>11.9842243368594</v>
      </c>
      <c r="AB2231">
        <v>11.2093709784889</v>
      </c>
      <c r="AC2231">
        <v>8.9460243442899898</v>
      </c>
      <c r="AD2231">
        <v>9.8995114409864193</v>
      </c>
      <c r="AE2231">
        <v>11.323299441334299</v>
      </c>
      <c r="AF2231">
        <v>10.236959896298201</v>
      </c>
      <c r="AG2231">
        <v>10.1959904108174</v>
      </c>
      <c r="AH2231">
        <v>11.2112451292532</v>
      </c>
      <c r="AI2231">
        <v>13.023450994830201</v>
      </c>
      <c r="AJ2231">
        <v>12.0422252831859</v>
      </c>
      <c r="AK2231">
        <v>9.4131473134402199</v>
      </c>
      <c r="AL2231">
        <v>11.0749477991899</v>
      </c>
      <c r="AM2231">
        <v>12.6690102403007</v>
      </c>
      <c r="AN2231">
        <v>12.3076377623659</v>
      </c>
      <c r="AO2231">
        <v>9.3508749967220002</v>
      </c>
      <c r="AP2231">
        <v>10.7153437913977</v>
      </c>
      <c r="AQ2231">
        <v>11.8727064013272</v>
      </c>
      <c r="AR2231">
        <v>11.0444090892313</v>
      </c>
      <c r="AS2231">
        <v>9.1758158152664606</v>
      </c>
      <c r="AT2231">
        <v>9.9909504904250408</v>
      </c>
      <c r="AU2231">
        <v>11.466869170346801</v>
      </c>
      <c r="AV2231">
        <v>10.5087641590606</v>
      </c>
      <c r="AW2231">
        <v>9.3541001495442195</v>
      </c>
      <c r="AX2231">
        <v>10.704171499758999</v>
      </c>
      <c r="AY2231">
        <v>12.619357093264201</v>
      </c>
      <c r="AZ2231">
        <v>11.2121304542456</v>
      </c>
      <c r="BA2231">
        <v>9.5700588133381306</v>
      </c>
      <c r="BB2231">
        <v>11.109344297672701</v>
      </c>
      <c r="BC2231">
        <v>13.281378301309299</v>
      </c>
      <c r="BD2231">
        <v>11.664225194483301</v>
      </c>
      <c r="BE2231">
        <v>10.561513934324401</v>
      </c>
      <c r="BF2231">
        <v>11.461081208119101</v>
      </c>
      <c r="BG2231">
        <v>13.8954020959921</v>
      </c>
      <c r="BH2231">
        <v>14.6996204765987</v>
      </c>
      <c r="BI2231">
        <v>9.2968998029723799</v>
      </c>
      <c r="BJ2231">
        <v>10.389827778427</v>
      </c>
      <c r="BK2231">
        <v>12.683879833533</v>
      </c>
      <c r="BL2231">
        <v>11.8768995317067</v>
      </c>
    </row>
    <row r="2232" spans="1:64" x14ac:dyDescent="0.25">
      <c r="A2232" s="15" t="str">
        <f t="shared" si="74"/>
        <v>Total Risk Based Capital Ratio--42277</v>
      </c>
      <c r="B2232" s="15" t="str">
        <f t="shared" si="75"/>
        <v>Total Risk Based Capital Ratio</v>
      </c>
      <c r="C2232">
        <v>2</v>
      </c>
      <c r="D2232" s="22">
        <v>42277</v>
      </c>
      <c r="E2232">
        <v>14.16</v>
      </c>
      <c r="F2232">
        <v>17.010000000000002</v>
      </c>
      <c r="G2232">
        <v>19.27</v>
      </c>
      <c r="H2232">
        <v>17.6878947368421</v>
      </c>
      <c r="I2232">
        <v>13.305</v>
      </c>
      <c r="J2232">
        <v>15.75</v>
      </c>
      <c r="K2232">
        <v>18.925000000000001</v>
      </c>
      <c r="L2232">
        <v>17.2092844677138</v>
      </c>
      <c r="M2232">
        <v>13.5175</v>
      </c>
      <c r="N2232">
        <v>16.079999999999998</v>
      </c>
      <c r="O2232">
        <v>20.102499999999999</v>
      </c>
      <c r="P2232">
        <v>17.885363568215901</v>
      </c>
      <c r="Q2232">
        <v>14.227499999999999</v>
      </c>
      <c r="R2232">
        <v>19.065000000000001</v>
      </c>
      <c r="S2232">
        <v>23.712499999999999</v>
      </c>
      <c r="T2232">
        <v>20.418500000000002</v>
      </c>
      <c r="U2232">
        <v>13.282500000000001</v>
      </c>
      <c r="V2232">
        <v>15.76</v>
      </c>
      <c r="W2232">
        <v>18.7</v>
      </c>
      <c r="X2232">
        <v>17.361883116883099</v>
      </c>
      <c r="Y2232">
        <v>14.13</v>
      </c>
      <c r="Z2232">
        <v>17.260000000000002</v>
      </c>
      <c r="AA2232">
        <v>19.362500000000001</v>
      </c>
      <c r="AB2232">
        <v>17.728703703703701</v>
      </c>
      <c r="AC2232">
        <v>12.09</v>
      </c>
      <c r="AD2232">
        <v>13.49</v>
      </c>
      <c r="AE2232">
        <v>15.97</v>
      </c>
      <c r="AF2232">
        <v>14.6801298701299</v>
      </c>
      <c r="AG2232">
        <v>13.6225</v>
      </c>
      <c r="AH2232">
        <v>15.705</v>
      </c>
      <c r="AI2232">
        <v>19.38</v>
      </c>
      <c r="AJ2232">
        <v>17.9137878787879</v>
      </c>
      <c r="AK2232">
        <v>14.3</v>
      </c>
      <c r="AL2232">
        <v>16.57</v>
      </c>
      <c r="AM2232">
        <v>20.785</v>
      </c>
      <c r="AN2232">
        <v>19.189607843137299</v>
      </c>
      <c r="AO2232">
        <v>13.065</v>
      </c>
      <c r="AP2232">
        <v>15.605</v>
      </c>
      <c r="AQ2232">
        <v>18.62</v>
      </c>
      <c r="AR2232">
        <v>17.153297872340399</v>
      </c>
      <c r="AS2232">
        <v>12.48</v>
      </c>
      <c r="AT2232">
        <v>13.91</v>
      </c>
      <c r="AU2232">
        <v>16.305</v>
      </c>
      <c r="AV2232">
        <v>15.02</v>
      </c>
      <c r="AW2232">
        <v>14.234999999999999</v>
      </c>
      <c r="AX2232">
        <v>17.37</v>
      </c>
      <c r="AY2232">
        <v>22.172499999999999</v>
      </c>
      <c r="AZ2232">
        <v>18.941282051282101</v>
      </c>
      <c r="BA2232">
        <v>13.49</v>
      </c>
      <c r="BB2232">
        <v>16.37</v>
      </c>
      <c r="BC2232">
        <v>19.579999999999998</v>
      </c>
      <c r="BD2232">
        <v>17.5487719298246</v>
      </c>
      <c r="BE2232">
        <v>15.36</v>
      </c>
      <c r="BF2232">
        <v>17.61</v>
      </c>
      <c r="BG2232">
        <v>20.34</v>
      </c>
      <c r="BH2232">
        <v>24.0801886792453</v>
      </c>
      <c r="BI2232">
        <v>13.475</v>
      </c>
      <c r="BJ2232">
        <v>15.75</v>
      </c>
      <c r="BK2232">
        <v>18.32</v>
      </c>
      <c r="BL2232">
        <v>19.691978021977999</v>
      </c>
    </row>
    <row r="2233" spans="1:64" x14ac:dyDescent="0.25">
      <c r="A2233" s="15" t="str">
        <f t="shared" si="74"/>
        <v>Tier 1 Leverage Ratio--42277</v>
      </c>
      <c r="B2233" s="15" t="str">
        <f t="shared" si="75"/>
        <v>Tier 1 Leverage Ratio</v>
      </c>
      <c r="C2233">
        <v>3</v>
      </c>
      <c r="D2233" s="22">
        <v>42277</v>
      </c>
      <c r="E2233">
        <v>9.56</v>
      </c>
      <c r="F2233">
        <v>10.23</v>
      </c>
      <c r="G2233">
        <v>11.24</v>
      </c>
      <c r="H2233">
        <v>10.6150877192982</v>
      </c>
      <c r="I2233">
        <v>9.1</v>
      </c>
      <c r="J2233">
        <v>10.16</v>
      </c>
      <c r="K2233">
        <v>11.74</v>
      </c>
      <c r="L2233">
        <v>10.6864572425829</v>
      </c>
      <c r="M2233">
        <v>9.17</v>
      </c>
      <c r="N2233">
        <v>10.26</v>
      </c>
      <c r="O2233">
        <v>11.88</v>
      </c>
      <c r="P2233">
        <v>10.8453673163418</v>
      </c>
      <c r="Q2233">
        <v>9.9</v>
      </c>
      <c r="R2233">
        <v>11.66</v>
      </c>
      <c r="S2233">
        <v>12.3375</v>
      </c>
      <c r="T2233">
        <v>11.794499999999999</v>
      </c>
      <c r="U2233">
        <v>9.02</v>
      </c>
      <c r="V2233">
        <v>10.07</v>
      </c>
      <c r="W2233">
        <v>11.755000000000001</v>
      </c>
      <c r="X2233">
        <v>10.5576623376623</v>
      </c>
      <c r="Y2233">
        <v>9.2974999999999994</v>
      </c>
      <c r="Z2233">
        <v>10.42</v>
      </c>
      <c r="AA2233">
        <v>11.494999999999999</v>
      </c>
      <c r="AB2233">
        <v>10.7768518518519</v>
      </c>
      <c r="AC2233">
        <v>8.57</v>
      </c>
      <c r="AD2233">
        <v>9.41</v>
      </c>
      <c r="AE2233">
        <v>10.52</v>
      </c>
      <c r="AF2233">
        <v>9.73727272727273</v>
      </c>
      <c r="AG2233">
        <v>9.9474999999999998</v>
      </c>
      <c r="AH2233">
        <v>10.66</v>
      </c>
      <c r="AI2233">
        <v>12.342499999999999</v>
      </c>
      <c r="AJ2233">
        <v>11.5792424242424</v>
      </c>
      <c r="AK2233">
        <v>9.3000000000000007</v>
      </c>
      <c r="AL2233">
        <v>10.38</v>
      </c>
      <c r="AM2233">
        <v>12.525</v>
      </c>
      <c r="AN2233">
        <v>11.925098039215699</v>
      </c>
      <c r="AO2233">
        <v>9.1125000000000007</v>
      </c>
      <c r="AP2233">
        <v>10.175000000000001</v>
      </c>
      <c r="AQ2233">
        <v>11.465</v>
      </c>
      <c r="AR2233">
        <v>10.6204609929078</v>
      </c>
      <c r="AS2233">
        <v>8.92</v>
      </c>
      <c r="AT2233">
        <v>9.67</v>
      </c>
      <c r="AU2233">
        <v>10.755000000000001</v>
      </c>
      <c r="AV2233">
        <v>10.082124352331601</v>
      </c>
      <c r="AW2233">
        <v>8.9849999999999994</v>
      </c>
      <c r="AX2233">
        <v>10.125</v>
      </c>
      <c r="AY2233">
        <v>12.157500000000001</v>
      </c>
      <c r="AZ2233">
        <v>10.7241025641026</v>
      </c>
      <c r="BA2233">
        <v>9.32</v>
      </c>
      <c r="BB2233">
        <v>10.81</v>
      </c>
      <c r="BC2233">
        <v>12.39</v>
      </c>
      <c r="BD2233">
        <v>11.1110526315789</v>
      </c>
      <c r="BE2233">
        <v>9.76</v>
      </c>
      <c r="BF2233">
        <v>10.78</v>
      </c>
      <c r="BG2233">
        <v>13.77</v>
      </c>
      <c r="BH2233">
        <v>14.198867924528299</v>
      </c>
      <c r="BI2233">
        <v>9.0500000000000007</v>
      </c>
      <c r="BJ2233">
        <v>9.9</v>
      </c>
      <c r="BK2233">
        <v>11.37</v>
      </c>
      <c r="BL2233">
        <v>11.331428571428599</v>
      </c>
    </row>
    <row r="2234" spans="1:64" x14ac:dyDescent="0.25">
      <c r="A2234" s="15" t="str">
        <f t="shared" si="74"/>
        <v>ALLL / Nonaccrual Loans--42277</v>
      </c>
      <c r="B2234" s="15" t="str">
        <f t="shared" si="75"/>
        <v>ALLL / Nonaccrual Loans</v>
      </c>
      <c r="C2234">
        <v>4</v>
      </c>
      <c r="D2234" s="22">
        <v>42277</v>
      </c>
      <c r="E2234">
        <v>114.741226380535</v>
      </c>
      <c r="F2234">
        <v>216.58475336686999</v>
      </c>
      <c r="G2234">
        <v>587.88835564536498</v>
      </c>
      <c r="H2234">
        <v>1638.0774005435801</v>
      </c>
      <c r="I2234">
        <v>91.300208193431004</v>
      </c>
      <c r="J2234">
        <v>192.503957783641</v>
      </c>
      <c r="K2234">
        <v>484.34108130247802</v>
      </c>
      <c r="L2234">
        <v>747.76885100141601</v>
      </c>
      <c r="M2234">
        <v>92.099842012329205</v>
      </c>
      <c r="N2234">
        <v>183.06554470853399</v>
      </c>
      <c r="O2234">
        <v>434.99765037594</v>
      </c>
      <c r="P2234">
        <v>644.49279501714398</v>
      </c>
      <c r="Q2234">
        <v>68.430439346432607</v>
      </c>
      <c r="R2234">
        <v>107.492529400424</v>
      </c>
      <c r="S2234">
        <v>175.82628239026999</v>
      </c>
      <c r="T2234">
        <v>151.40273511525399</v>
      </c>
      <c r="U2234">
        <v>93.656716417910403</v>
      </c>
      <c r="V2234">
        <v>193.007915567282</v>
      </c>
      <c r="W2234">
        <v>463.34841628959299</v>
      </c>
      <c r="X2234">
        <v>683.87856179848598</v>
      </c>
      <c r="Y2234">
        <v>97.096317280453306</v>
      </c>
      <c r="Z2234">
        <v>208.09248554913299</v>
      </c>
      <c r="AA2234">
        <v>445.71428571428601</v>
      </c>
      <c r="AB2234">
        <v>1322.83971556652</v>
      </c>
      <c r="AC2234">
        <v>109.429207592285</v>
      </c>
      <c r="AD2234">
        <v>282.33826758278599</v>
      </c>
      <c r="AE2234">
        <v>707.60802247513698</v>
      </c>
      <c r="AF2234">
        <v>1151.1395613039899</v>
      </c>
      <c r="AG2234">
        <v>127.891698844243</v>
      </c>
      <c r="AH2234">
        <v>410.30670470756098</v>
      </c>
      <c r="AI2234">
        <v>1370</v>
      </c>
      <c r="AJ2234">
        <v>2276.16010953164</v>
      </c>
      <c r="AK2234">
        <v>64.026013359180297</v>
      </c>
      <c r="AL2234">
        <v>110.48995829177601</v>
      </c>
      <c r="AM2234">
        <v>207.47464036169299</v>
      </c>
      <c r="AN2234">
        <v>218.17078476379001</v>
      </c>
      <c r="AO2234">
        <v>107.384696139505</v>
      </c>
      <c r="AP2234">
        <v>216.60878447395299</v>
      </c>
      <c r="AQ2234">
        <v>640.97602739726005</v>
      </c>
      <c r="AR2234">
        <v>1130.7948384808401</v>
      </c>
      <c r="AS2234">
        <v>93.542074363992199</v>
      </c>
      <c r="AT2234">
        <v>219.89528795811501</v>
      </c>
      <c r="AU2234">
        <v>604.13793103448302</v>
      </c>
      <c r="AV2234">
        <v>1077.0783574061199</v>
      </c>
      <c r="AW2234">
        <v>80.745341614906806</v>
      </c>
      <c r="AX2234">
        <v>148.10606060606099</v>
      </c>
      <c r="AY2234">
        <v>363.473589973142</v>
      </c>
      <c r="AZ2234">
        <v>440.257249620153</v>
      </c>
      <c r="BA2234">
        <v>82.683419304970599</v>
      </c>
      <c r="BB2234">
        <v>132.61105092091</v>
      </c>
      <c r="BC2234">
        <v>358.52941176470603</v>
      </c>
      <c r="BD2234">
        <v>519.23927923350698</v>
      </c>
      <c r="BE2234">
        <v>133.07973683320901</v>
      </c>
      <c r="BF2234">
        <v>213.67914573924801</v>
      </c>
      <c r="BG2234">
        <v>593.97240886725604</v>
      </c>
      <c r="BH2234">
        <v>1381.1907313474801</v>
      </c>
      <c r="BI2234">
        <v>98.432241777305705</v>
      </c>
      <c r="BJ2234">
        <v>185.028044232864</v>
      </c>
      <c r="BK2234">
        <v>379.49002217294901</v>
      </c>
      <c r="BL2234">
        <v>1220.09939927656</v>
      </c>
    </row>
    <row r="2235" spans="1:64" x14ac:dyDescent="0.25">
      <c r="A2235" s="15" t="str">
        <f t="shared" si="74"/>
        <v>[NCL + OREO] / [Total Loans + OREO]--42277</v>
      </c>
      <c r="B2235" s="15" t="str">
        <f t="shared" si="75"/>
        <v>[NCL + OREO] / [Total Loans + OREO]</v>
      </c>
      <c r="C2235">
        <v>5</v>
      </c>
      <c r="D2235" s="22">
        <v>42277</v>
      </c>
      <c r="E2235">
        <v>0.42495854063018201</v>
      </c>
      <c r="F2235">
        <v>1.0597568072529</v>
      </c>
      <c r="G2235">
        <v>1.7004675541260901</v>
      </c>
      <c r="H2235">
        <v>1.43597914177874</v>
      </c>
      <c r="I2235">
        <v>0.33494409951864801</v>
      </c>
      <c r="J2235">
        <v>0.99474595101128804</v>
      </c>
      <c r="K2235">
        <v>2.1606498508705698</v>
      </c>
      <c r="L2235">
        <v>1.5624155783729801</v>
      </c>
      <c r="M2235">
        <v>0.42128270430537501</v>
      </c>
      <c r="N2235">
        <v>1.0838562464346799</v>
      </c>
      <c r="O2235">
        <v>2.34530793781299</v>
      </c>
      <c r="P2235">
        <v>1.7282335030160001</v>
      </c>
      <c r="Q2235">
        <v>2.03156274671738</v>
      </c>
      <c r="R2235">
        <v>2.7236743166342801</v>
      </c>
      <c r="S2235">
        <v>4.5950611437414803</v>
      </c>
      <c r="T2235">
        <v>3.3343076851111202</v>
      </c>
      <c r="U2235">
        <v>0.41350347278307198</v>
      </c>
      <c r="V2235">
        <v>1.09425287356322</v>
      </c>
      <c r="W2235">
        <v>2.36974262397991</v>
      </c>
      <c r="X2235">
        <v>1.7151301114088999</v>
      </c>
      <c r="Y2235">
        <v>0.44376770526884501</v>
      </c>
      <c r="Z2235">
        <v>1.1570014628557099</v>
      </c>
      <c r="AA2235">
        <v>2.0806064267165301</v>
      </c>
      <c r="AB2235">
        <v>1.9566924508597301</v>
      </c>
      <c r="AC2235">
        <v>5.8967048780355899E-2</v>
      </c>
      <c r="AD2235">
        <v>0.39923544100872499</v>
      </c>
      <c r="AE2235">
        <v>0.94067583079033601</v>
      </c>
      <c r="AF2235">
        <v>0.85959055107430604</v>
      </c>
      <c r="AG2235">
        <v>2.0423505934509398E-2</v>
      </c>
      <c r="AH2235">
        <v>0.27916282267143699</v>
      </c>
      <c r="AI2235">
        <v>0.85867931815194498</v>
      </c>
      <c r="AJ2235">
        <v>0.65262058642390997</v>
      </c>
      <c r="AK2235">
        <v>1.0665584534639001</v>
      </c>
      <c r="AL2235">
        <v>1.6336368505623999</v>
      </c>
      <c r="AM2235">
        <v>2.7292413438673102</v>
      </c>
      <c r="AN2235">
        <v>2.1092152809882498</v>
      </c>
      <c r="AO2235">
        <v>0.17389757752382501</v>
      </c>
      <c r="AP2235">
        <v>0.624827706662333</v>
      </c>
      <c r="AQ2235">
        <v>1.3638478380138199</v>
      </c>
      <c r="AR2235">
        <v>1.00446338675383</v>
      </c>
      <c r="AS2235">
        <v>0.29490101846643002</v>
      </c>
      <c r="AT2235">
        <v>0.91823912579322997</v>
      </c>
      <c r="AU2235">
        <v>1.8810012811852099</v>
      </c>
      <c r="AV2235">
        <v>1.44224301954755</v>
      </c>
      <c r="AW2235">
        <v>0.73858537061837903</v>
      </c>
      <c r="AX2235">
        <v>1.67677657582358</v>
      </c>
      <c r="AY2235">
        <v>3.19027147684608</v>
      </c>
      <c r="AZ2235">
        <v>2.1147297902543301</v>
      </c>
      <c r="BA2235">
        <v>0.415520928811488</v>
      </c>
      <c r="BB2235">
        <v>1.5627219775536301</v>
      </c>
      <c r="BC2235">
        <v>2.7418578633883501</v>
      </c>
      <c r="BD2235">
        <v>2.1988380481120902</v>
      </c>
      <c r="BE2235">
        <v>0.71025039526540601</v>
      </c>
      <c r="BF2235">
        <v>1.43348868096225</v>
      </c>
      <c r="BG2235">
        <v>2.68349384630578</v>
      </c>
      <c r="BH2235">
        <v>2.1267874160224598</v>
      </c>
      <c r="BI2235">
        <v>0.61050057560938498</v>
      </c>
      <c r="BJ2235">
        <v>1.7390721772975199</v>
      </c>
      <c r="BK2235">
        <v>3.6594702855474499</v>
      </c>
      <c r="BL2235">
        <v>2.4353779109336702</v>
      </c>
    </row>
    <row r="2236" spans="1:64" x14ac:dyDescent="0.25">
      <c r="A2236" s="15" t="str">
        <f t="shared" si="74"/>
        <v>[Noncurrent + Delinquent Loans] / [Capital + ALLL]--42277</v>
      </c>
      <c r="B2236" s="15" t="str">
        <f t="shared" si="75"/>
        <v>[Noncurrent + Delinquent Loans] / [Capital + ALLL]</v>
      </c>
      <c r="C2236">
        <v>6</v>
      </c>
      <c r="D2236" s="22">
        <v>42277</v>
      </c>
      <c r="E2236">
        <v>2.34756381953297</v>
      </c>
      <c r="F2236">
        <v>6.3071270685226102</v>
      </c>
      <c r="G2236">
        <v>10.0822073136162</v>
      </c>
      <c r="H2236">
        <v>7.0474710374808502</v>
      </c>
      <c r="I2236">
        <v>2.81230702667068</v>
      </c>
      <c r="J2236">
        <v>7.0374377840294304</v>
      </c>
      <c r="K2236">
        <v>12.3657096971209</v>
      </c>
      <c r="L2236">
        <v>8.7689865813930297</v>
      </c>
      <c r="M2236">
        <v>3.10753307235897</v>
      </c>
      <c r="N2236">
        <v>7.1720097876844697</v>
      </c>
      <c r="O2236">
        <v>13.2870555868395</v>
      </c>
      <c r="P2236">
        <v>9.6665969368953704</v>
      </c>
      <c r="Q2236">
        <v>11.2398705166709</v>
      </c>
      <c r="R2236">
        <v>12.276559005471499</v>
      </c>
      <c r="S2236">
        <v>16.357690030569</v>
      </c>
      <c r="T2236">
        <v>14.788927859270199</v>
      </c>
      <c r="U2236">
        <v>3.22615670052175</v>
      </c>
      <c r="V2236">
        <v>7.4620841532397399</v>
      </c>
      <c r="W2236">
        <v>12.983225121118499</v>
      </c>
      <c r="X2236">
        <v>8.8687225498892008</v>
      </c>
      <c r="Y2236">
        <v>2.5034151702507899</v>
      </c>
      <c r="Z2236">
        <v>7.3650604185872197</v>
      </c>
      <c r="AA2236">
        <v>12.178597461073201</v>
      </c>
      <c r="AB2236">
        <v>9.2309934916160596</v>
      </c>
      <c r="AC2236">
        <v>1.1398817900365901</v>
      </c>
      <c r="AD2236">
        <v>5.3578049684835003</v>
      </c>
      <c r="AE2236">
        <v>10.8911691039832</v>
      </c>
      <c r="AF2236">
        <v>8.6968038273945307</v>
      </c>
      <c r="AG2236">
        <v>0.60954560413968295</v>
      </c>
      <c r="AH2236">
        <v>3.5745707161445601</v>
      </c>
      <c r="AI2236">
        <v>7.5246808471296598</v>
      </c>
      <c r="AJ2236">
        <v>5.1452155078011304</v>
      </c>
      <c r="AK2236">
        <v>5.8437276185175904</v>
      </c>
      <c r="AL2236">
        <v>11.3661159600997</v>
      </c>
      <c r="AM2236">
        <v>15.5733121700632</v>
      </c>
      <c r="AN2236">
        <v>12.1275993960843</v>
      </c>
      <c r="AO2236">
        <v>1.9240340126938</v>
      </c>
      <c r="AP2236">
        <v>6.0171954957936302</v>
      </c>
      <c r="AQ2236">
        <v>11.616515714179799</v>
      </c>
      <c r="AR2236">
        <v>7.9508308941047101</v>
      </c>
      <c r="AS2236">
        <v>1.9587986878398</v>
      </c>
      <c r="AT2236">
        <v>5.8274527657637201</v>
      </c>
      <c r="AU2236">
        <v>11.427761925633</v>
      </c>
      <c r="AV2236">
        <v>8.0134794620942706</v>
      </c>
      <c r="AW2236">
        <v>4.2551047503167903</v>
      </c>
      <c r="AX2236">
        <v>10.5531505919359</v>
      </c>
      <c r="AY2236">
        <v>15.052293408448501</v>
      </c>
      <c r="AZ2236">
        <v>11.057397678631601</v>
      </c>
      <c r="BA2236">
        <v>2.7475993551552498</v>
      </c>
      <c r="BB2236">
        <v>8.9743199195784005</v>
      </c>
      <c r="BC2236">
        <v>14.9025069637883</v>
      </c>
      <c r="BD2236">
        <v>10.9757463275931</v>
      </c>
      <c r="BE2236">
        <v>3.3741918103448301</v>
      </c>
      <c r="BF2236">
        <v>5.9412513138241998</v>
      </c>
      <c r="BG2236">
        <v>9.2628752745911704</v>
      </c>
      <c r="BH2236">
        <v>6.9989336481720397</v>
      </c>
      <c r="BI2236">
        <v>3.4563065705550899</v>
      </c>
      <c r="BJ2236">
        <v>6.8255917347673298</v>
      </c>
      <c r="BK2236">
        <v>10.444520539744</v>
      </c>
      <c r="BL2236">
        <v>7.6216724497264599</v>
      </c>
    </row>
    <row r="2237" spans="1:64" x14ac:dyDescent="0.25">
      <c r="A2237" s="15" t="str">
        <f t="shared" si="74"/>
        <v xml:space="preserve">  Ag [NCL+DQ] / [Capital + ALLL]--42277</v>
      </c>
      <c r="B2237" s="15" t="str">
        <f t="shared" si="75"/>
        <v xml:space="preserve">  Ag [NCL+DQ] / [Capital + ALLL]</v>
      </c>
      <c r="C2237">
        <v>7</v>
      </c>
      <c r="D2237" s="22">
        <v>42277</v>
      </c>
      <c r="E2237">
        <v>0</v>
      </c>
      <c r="F2237">
        <v>0</v>
      </c>
      <c r="G2237">
        <v>0.58783968914240203</v>
      </c>
      <c r="H2237">
        <v>1.02454628984602</v>
      </c>
      <c r="I2237">
        <v>0</v>
      </c>
      <c r="J2237">
        <v>0</v>
      </c>
      <c r="K2237">
        <v>0.77402850702356196</v>
      </c>
      <c r="L2237">
        <v>1.11241200676565</v>
      </c>
      <c r="M2237">
        <v>0</v>
      </c>
      <c r="N2237">
        <v>0</v>
      </c>
      <c r="O2237">
        <v>0.31182782558191202</v>
      </c>
      <c r="P2237">
        <v>0.60015069397387899</v>
      </c>
      <c r="Q2237">
        <v>0</v>
      </c>
      <c r="R2237">
        <v>0</v>
      </c>
      <c r="S2237">
        <v>0</v>
      </c>
      <c r="T2237">
        <v>5.4051457466586499E-3</v>
      </c>
      <c r="U2237">
        <v>0</v>
      </c>
      <c r="V2237">
        <v>0</v>
      </c>
      <c r="W2237">
        <v>0.67298365473058397</v>
      </c>
      <c r="X2237">
        <v>1.05910001397221</v>
      </c>
      <c r="Y2237">
        <v>0</v>
      </c>
      <c r="Z2237">
        <v>0</v>
      </c>
      <c r="AA2237">
        <v>0.84928699565586396</v>
      </c>
      <c r="AB2237">
        <v>2.12608412238977</v>
      </c>
      <c r="AC2237">
        <v>0</v>
      </c>
      <c r="AD2237">
        <v>0.13778705636743199</v>
      </c>
      <c r="AE2237">
        <v>1.5052485640720901</v>
      </c>
      <c r="AF2237">
        <v>1.56029543749557</v>
      </c>
      <c r="AG2237">
        <v>0</v>
      </c>
      <c r="AH2237">
        <v>0</v>
      </c>
      <c r="AI2237">
        <v>0.74557005507261198</v>
      </c>
      <c r="AJ2237">
        <v>1.1223870632237001</v>
      </c>
      <c r="AK2237">
        <v>0</v>
      </c>
      <c r="AL2237">
        <v>0</v>
      </c>
      <c r="AM2237">
        <v>0.86790542395794501</v>
      </c>
      <c r="AN2237">
        <v>1.1263272622696301</v>
      </c>
      <c r="AO2237">
        <v>0</v>
      </c>
      <c r="AP2237">
        <v>0.147653405726348</v>
      </c>
      <c r="AQ2237">
        <v>2.6353228451305299</v>
      </c>
      <c r="AR2237">
        <v>1.95220631423157</v>
      </c>
      <c r="AS2237">
        <v>0</v>
      </c>
      <c r="AT2237">
        <v>0</v>
      </c>
      <c r="AU2237">
        <v>0.176882283584293</v>
      </c>
      <c r="AV2237">
        <v>0.83394590584661299</v>
      </c>
      <c r="AW2237">
        <v>0</v>
      </c>
      <c r="AX2237">
        <v>0</v>
      </c>
      <c r="AY2237">
        <v>0.13518786899913399</v>
      </c>
      <c r="AZ2237">
        <v>0.48941088763731</v>
      </c>
      <c r="BA2237">
        <v>0</v>
      </c>
      <c r="BB2237">
        <v>0</v>
      </c>
      <c r="BC2237">
        <v>0</v>
      </c>
      <c r="BD2237">
        <v>0.36338405412085401</v>
      </c>
      <c r="BE2237">
        <v>0</v>
      </c>
      <c r="BF2237">
        <v>0</v>
      </c>
      <c r="BG2237">
        <v>0.53722088771610099</v>
      </c>
      <c r="BH2237">
        <v>0.53890303852104005</v>
      </c>
      <c r="BI2237">
        <v>0</v>
      </c>
      <c r="BJ2237">
        <v>0</v>
      </c>
      <c r="BK2237">
        <v>0</v>
      </c>
      <c r="BL2237">
        <v>0.49236157738663</v>
      </c>
    </row>
    <row r="2238" spans="1:64" x14ac:dyDescent="0.25">
      <c r="A2238" s="15" t="str">
        <f t="shared" si="74"/>
        <v xml:space="preserve">  CLD [NCL+DQ] / [Capital + ALLL]--42277</v>
      </c>
      <c r="B2238" s="15" t="str">
        <f t="shared" si="75"/>
        <v xml:space="preserve">  CLD [NCL+DQ] / [Capital + ALLL]</v>
      </c>
      <c r="C2238">
        <v>8</v>
      </c>
      <c r="D2238" s="22">
        <v>42277</v>
      </c>
      <c r="E2238">
        <v>0</v>
      </c>
      <c r="F2238">
        <v>0</v>
      </c>
      <c r="G2238">
        <v>0.255740256852171</v>
      </c>
      <c r="H2238">
        <v>0.460048973885747</v>
      </c>
      <c r="I2238">
        <v>0</v>
      </c>
      <c r="J2238">
        <v>0</v>
      </c>
      <c r="K2238">
        <v>0.105766543352924</v>
      </c>
      <c r="L2238">
        <v>0.36070777124644099</v>
      </c>
      <c r="M2238">
        <v>0</v>
      </c>
      <c r="N2238">
        <v>0</v>
      </c>
      <c r="O2238">
        <v>0.39513530247991602</v>
      </c>
      <c r="P2238">
        <v>0.583428082504583</v>
      </c>
      <c r="Q2238">
        <v>0</v>
      </c>
      <c r="R2238">
        <v>0</v>
      </c>
      <c r="S2238">
        <v>0.12742074329995201</v>
      </c>
      <c r="T2238">
        <v>0.216956664354817</v>
      </c>
      <c r="U2238">
        <v>0</v>
      </c>
      <c r="V2238">
        <v>0</v>
      </c>
      <c r="W2238">
        <v>7.1980367834862002E-2</v>
      </c>
      <c r="X2238">
        <v>0.37342191814471398</v>
      </c>
      <c r="Y2238">
        <v>0</v>
      </c>
      <c r="Z2238">
        <v>0</v>
      </c>
      <c r="AA2238">
        <v>0.60186855600843903</v>
      </c>
      <c r="AB2238">
        <v>0.57226729842241497</v>
      </c>
      <c r="AC2238">
        <v>0</v>
      </c>
      <c r="AD2238">
        <v>0</v>
      </c>
      <c r="AE2238">
        <v>0</v>
      </c>
      <c r="AF2238">
        <v>0.44959467354928101</v>
      </c>
      <c r="AG2238">
        <v>0</v>
      </c>
      <c r="AH2238">
        <v>0</v>
      </c>
      <c r="AI2238">
        <v>0</v>
      </c>
      <c r="AJ2238">
        <v>0.21410991066349699</v>
      </c>
      <c r="AK2238">
        <v>0</v>
      </c>
      <c r="AL2238">
        <v>0</v>
      </c>
      <c r="AM2238">
        <v>0.39025250812772</v>
      </c>
      <c r="AN2238">
        <v>0.448250609832478</v>
      </c>
      <c r="AO2238">
        <v>0</v>
      </c>
      <c r="AP2238">
        <v>0</v>
      </c>
      <c r="AQ2238">
        <v>0</v>
      </c>
      <c r="AR2238">
        <v>0.197267137214057</v>
      </c>
      <c r="AS2238">
        <v>0</v>
      </c>
      <c r="AT2238">
        <v>0</v>
      </c>
      <c r="AU2238">
        <v>0.36910976056202699</v>
      </c>
      <c r="AV2238">
        <v>0.615254397192463</v>
      </c>
      <c r="AW2238">
        <v>0</v>
      </c>
      <c r="AX2238">
        <v>0</v>
      </c>
      <c r="AY2238">
        <v>0.27621080250667901</v>
      </c>
      <c r="AZ2238">
        <v>0.50176405367356003</v>
      </c>
      <c r="BA2238">
        <v>0</v>
      </c>
      <c r="BB2238">
        <v>0</v>
      </c>
      <c r="BC2238">
        <v>0</v>
      </c>
      <c r="BD2238">
        <v>0.412596363281373</v>
      </c>
      <c r="BE2238">
        <v>0</v>
      </c>
      <c r="BF2238">
        <v>0</v>
      </c>
      <c r="BG2238">
        <v>0.20990488684814701</v>
      </c>
      <c r="BH2238">
        <v>0.359401167829769</v>
      </c>
      <c r="BI2238">
        <v>0</v>
      </c>
      <c r="BJ2238">
        <v>0</v>
      </c>
      <c r="BK2238">
        <v>0.36515341673651303</v>
      </c>
      <c r="BL2238">
        <v>0.57212201139012198</v>
      </c>
    </row>
    <row r="2239" spans="1:64" x14ac:dyDescent="0.25">
      <c r="A2239" s="15" t="str">
        <f t="shared" si="74"/>
        <v xml:space="preserve">  CRE [NCL+DQ] / [Capital + ALLL]--42277</v>
      </c>
      <c r="B2239" s="15" t="str">
        <f t="shared" si="75"/>
        <v xml:space="preserve">  CRE [NCL+DQ] / [Capital + ALLL]</v>
      </c>
      <c r="C2239">
        <v>9</v>
      </c>
      <c r="D2239" s="22">
        <v>42277</v>
      </c>
      <c r="E2239">
        <v>0.329591741550325</v>
      </c>
      <c r="F2239">
        <v>1.4659602437955599</v>
      </c>
      <c r="G2239">
        <v>2.7448664049199101</v>
      </c>
      <c r="H2239">
        <v>2.7224699578634199</v>
      </c>
      <c r="I2239">
        <v>0</v>
      </c>
      <c r="J2239">
        <v>0.92054396028018204</v>
      </c>
      <c r="K2239">
        <v>3.5831154329785102</v>
      </c>
      <c r="L2239">
        <v>2.48571096269109</v>
      </c>
      <c r="M2239">
        <v>0</v>
      </c>
      <c r="N2239">
        <v>1.3218762674378199</v>
      </c>
      <c r="O2239">
        <v>4.2540285419662602</v>
      </c>
      <c r="P2239">
        <v>3.0854728025734501</v>
      </c>
      <c r="Q2239">
        <v>4.6265241058730204</v>
      </c>
      <c r="R2239">
        <v>5.9015380775272197</v>
      </c>
      <c r="S2239">
        <v>7.5446213903337904</v>
      </c>
      <c r="T2239">
        <v>7.1376672155838996</v>
      </c>
      <c r="U2239">
        <v>0</v>
      </c>
      <c r="V2239">
        <v>0.97112853994275705</v>
      </c>
      <c r="W2239">
        <v>3.45328806659953</v>
      </c>
      <c r="X2239">
        <v>2.3741807149098699</v>
      </c>
      <c r="Y2239">
        <v>0</v>
      </c>
      <c r="Z2239">
        <v>1.24045011827339</v>
      </c>
      <c r="AA2239">
        <v>3.0804939300575098</v>
      </c>
      <c r="AB2239">
        <v>2.5908336141686199</v>
      </c>
      <c r="AC2239">
        <v>0</v>
      </c>
      <c r="AD2239">
        <v>0.34702549575070801</v>
      </c>
      <c r="AE2239">
        <v>2.6095158247746801</v>
      </c>
      <c r="AF2239">
        <v>2.1704006776570202</v>
      </c>
      <c r="AG2239">
        <v>0</v>
      </c>
      <c r="AH2239">
        <v>0</v>
      </c>
      <c r="AI2239">
        <v>0.907958149785143</v>
      </c>
      <c r="AJ2239">
        <v>1.11150740021697</v>
      </c>
      <c r="AK2239">
        <v>0.93529076165379799</v>
      </c>
      <c r="AL2239">
        <v>3.00478033234692</v>
      </c>
      <c r="AM2239">
        <v>6.7741091993677802</v>
      </c>
      <c r="AN2239">
        <v>4.58527850756969</v>
      </c>
      <c r="AO2239">
        <v>0</v>
      </c>
      <c r="AP2239">
        <v>0.17579883452246101</v>
      </c>
      <c r="AQ2239">
        <v>2.1636778590486099</v>
      </c>
      <c r="AR2239">
        <v>1.41673421958517</v>
      </c>
      <c r="AS2239">
        <v>0</v>
      </c>
      <c r="AT2239">
        <v>1.02657004830918</v>
      </c>
      <c r="AU2239">
        <v>4.6336155175534097</v>
      </c>
      <c r="AV2239">
        <v>3.1939501851476102</v>
      </c>
      <c r="AW2239">
        <v>0.144146936903603</v>
      </c>
      <c r="AX2239">
        <v>2.1691649727707301</v>
      </c>
      <c r="AY2239">
        <v>5.4548131344138797</v>
      </c>
      <c r="AZ2239">
        <v>3.3834392376063001</v>
      </c>
      <c r="BA2239">
        <v>0</v>
      </c>
      <c r="BB2239">
        <v>1.1361324018178101</v>
      </c>
      <c r="BC2239">
        <v>4.42208394015623</v>
      </c>
      <c r="BD2239">
        <v>3.3375510975409601</v>
      </c>
      <c r="BE2239">
        <v>0</v>
      </c>
      <c r="BF2239">
        <v>1.5725078009525399</v>
      </c>
      <c r="BG2239">
        <v>2.8712947914248099</v>
      </c>
      <c r="BH2239">
        <v>2.2085627640422101</v>
      </c>
      <c r="BI2239">
        <v>0</v>
      </c>
      <c r="BJ2239">
        <v>1.01689217581309</v>
      </c>
      <c r="BK2239">
        <v>3.8801640053227899</v>
      </c>
      <c r="BL2239">
        <v>2.8637550682683499</v>
      </c>
    </row>
    <row r="2240" spans="1:64" x14ac:dyDescent="0.25">
      <c r="A2240" s="15" t="str">
        <f t="shared" si="74"/>
        <v xml:space="preserve">  Res RE [NCL+DQ] / [Capital + ALLL]--42277</v>
      </c>
      <c r="B2240" s="15" t="str">
        <f t="shared" si="75"/>
        <v xml:space="preserve">  Res RE [NCL+DQ] / [Capital + ALLL]</v>
      </c>
      <c r="C2240">
        <v>10</v>
      </c>
      <c r="D2240" s="22">
        <v>42277</v>
      </c>
      <c r="E2240">
        <v>0</v>
      </c>
      <c r="F2240">
        <v>0.59216328587627598</v>
      </c>
      <c r="G2240">
        <v>1.9280564076006801</v>
      </c>
      <c r="H2240">
        <v>1.48922479417978</v>
      </c>
      <c r="I2240">
        <v>0</v>
      </c>
      <c r="J2240">
        <v>0.99490215425094597</v>
      </c>
      <c r="K2240">
        <v>2.8754336573233901</v>
      </c>
      <c r="L2240">
        <v>1.9366751306463801</v>
      </c>
      <c r="M2240">
        <v>0.33804740965449198</v>
      </c>
      <c r="N2240">
        <v>1.7240098273384401</v>
      </c>
      <c r="O2240">
        <v>4.3750862494962597</v>
      </c>
      <c r="P2240">
        <v>3.1024999618102802</v>
      </c>
      <c r="Q2240">
        <v>3.0942943601990902</v>
      </c>
      <c r="R2240">
        <v>4.0894984178212201</v>
      </c>
      <c r="S2240">
        <v>6.2133457351522701</v>
      </c>
      <c r="T2240">
        <v>4.6595612619351501</v>
      </c>
      <c r="U2240">
        <v>0.162672446407916</v>
      </c>
      <c r="V2240">
        <v>1.35475997313076</v>
      </c>
      <c r="W2240">
        <v>3.5348369504019899</v>
      </c>
      <c r="X2240">
        <v>2.2510166673197198</v>
      </c>
      <c r="Y2240">
        <v>0</v>
      </c>
      <c r="Z2240">
        <v>0.94474867821923803</v>
      </c>
      <c r="AA2240">
        <v>2.8625555959580899</v>
      </c>
      <c r="AB2240">
        <v>1.8512512961768399</v>
      </c>
      <c r="AC2240">
        <v>0</v>
      </c>
      <c r="AD2240">
        <v>6.4693391379795906E-2</v>
      </c>
      <c r="AE2240">
        <v>0.79198695550896803</v>
      </c>
      <c r="AF2240">
        <v>0.49432300480733299</v>
      </c>
      <c r="AG2240">
        <v>0</v>
      </c>
      <c r="AH2240">
        <v>0</v>
      </c>
      <c r="AI2240">
        <v>0.52023026978906906</v>
      </c>
      <c r="AJ2240">
        <v>0.45161801150453201</v>
      </c>
      <c r="AK2240">
        <v>1.02890635873727</v>
      </c>
      <c r="AL2240">
        <v>2.6958753241198599</v>
      </c>
      <c r="AM2240">
        <v>6.2774526555991699</v>
      </c>
      <c r="AN2240">
        <v>3.86411848021875</v>
      </c>
      <c r="AO2240">
        <v>0</v>
      </c>
      <c r="AP2240">
        <v>0.46629285484073302</v>
      </c>
      <c r="AQ2240">
        <v>1.7500831020340599</v>
      </c>
      <c r="AR2240">
        <v>1.3186420055080299</v>
      </c>
      <c r="AS2240">
        <v>0</v>
      </c>
      <c r="AT2240">
        <v>0.60814383923849802</v>
      </c>
      <c r="AU2240">
        <v>1.7260214280245401</v>
      </c>
      <c r="AV2240">
        <v>1.4295294858179599</v>
      </c>
      <c r="AW2240">
        <v>1.25825991159027</v>
      </c>
      <c r="AX2240">
        <v>3.4278296506353798</v>
      </c>
      <c r="AY2240">
        <v>5.9679704442113302</v>
      </c>
      <c r="AZ2240">
        <v>4.06402381182001</v>
      </c>
      <c r="BA2240">
        <v>0.14401152092167399</v>
      </c>
      <c r="BB2240">
        <v>0.66603980567309196</v>
      </c>
      <c r="BC2240">
        <v>2.5861268455752602</v>
      </c>
      <c r="BD2240">
        <v>2.0747240269213001</v>
      </c>
      <c r="BE2240">
        <v>0.13326741611675899</v>
      </c>
      <c r="BF2240">
        <v>1.09061339030885</v>
      </c>
      <c r="BG2240">
        <v>1.91855055011221</v>
      </c>
      <c r="BH2240">
        <v>1.60627988829941</v>
      </c>
      <c r="BI2240">
        <v>0</v>
      </c>
      <c r="BJ2240">
        <v>1.1696496092765301</v>
      </c>
      <c r="BK2240">
        <v>2.7684404688925102</v>
      </c>
      <c r="BL2240">
        <v>2.02217638318126</v>
      </c>
    </row>
    <row r="2241" spans="1:64" x14ac:dyDescent="0.25">
      <c r="A2241" s="15" t="str">
        <f t="shared" si="74"/>
        <v xml:space="preserve">  C&amp;I [NCL+DQ] / [Capital + ALLL]--42277</v>
      </c>
      <c r="B2241" s="15" t="str">
        <f t="shared" si="75"/>
        <v xml:space="preserve">  C&amp;I [NCL+DQ] / [Capital + ALLL]</v>
      </c>
      <c r="C2241">
        <v>11</v>
      </c>
      <c r="D2241" s="22">
        <v>42277</v>
      </c>
      <c r="E2241">
        <v>4.8192771084337303E-2</v>
      </c>
      <c r="F2241">
        <v>0.36883942766295702</v>
      </c>
      <c r="G2241">
        <v>1.72472100101454</v>
      </c>
      <c r="H2241">
        <v>1.14275218346422</v>
      </c>
      <c r="I2241">
        <v>9.5139521119563496E-3</v>
      </c>
      <c r="J2241">
        <v>0.56049478160030897</v>
      </c>
      <c r="K2241">
        <v>2.2922211268319099</v>
      </c>
      <c r="L2241">
        <v>1.75348666265071</v>
      </c>
      <c r="M2241">
        <v>7.1731206332442798E-3</v>
      </c>
      <c r="N2241">
        <v>0.37583985050167401</v>
      </c>
      <c r="O2241">
        <v>1.5802924965610401</v>
      </c>
      <c r="P2241">
        <v>1.3535047690292299</v>
      </c>
      <c r="Q2241">
        <v>0.66028382599889102</v>
      </c>
      <c r="R2241">
        <v>1.48168086274419</v>
      </c>
      <c r="S2241">
        <v>2.9361025339036102</v>
      </c>
      <c r="T2241">
        <v>2.2596248620958299</v>
      </c>
      <c r="U2241">
        <v>9.3956239878940796E-3</v>
      </c>
      <c r="V2241">
        <v>0.60170719454484001</v>
      </c>
      <c r="W2241">
        <v>2.7182174620164501</v>
      </c>
      <c r="X2241">
        <v>1.87585705162048</v>
      </c>
      <c r="Y2241">
        <v>0</v>
      </c>
      <c r="Z2241">
        <v>0.64905541134870404</v>
      </c>
      <c r="AA2241">
        <v>2.4529923929158501</v>
      </c>
      <c r="AB2241">
        <v>2.0660462527637602</v>
      </c>
      <c r="AC2241">
        <v>5.5560206714412898E-2</v>
      </c>
      <c r="AD2241">
        <v>0.34682080924855502</v>
      </c>
      <c r="AE2241">
        <v>2.1539922449948601</v>
      </c>
      <c r="AF2241">
        <v>2.1067818783054499</v>
      </c>
      <c r="AG2241">
        <v>0</v>
      </c>
      <c r="AH2241">
        <v>0.49857793240287401</v>
      </c>
      <c r="AI2241">
        <v>1.3704415889411701</v>
      </c>
      <c r="AJ2241">
        <v>1.0747159453406701</v>
      </c>
      <c r="AK2241">
        <v>7.0642336625571706E-2</v>
      </c>
      <c r="AL2241">
        <v>0.46700394729526901</v>
      </c>
      <c r="AM2241">
        <v>2.1745062049507502</v>
      </c>
      <c r="AN2241">
        <v>1.7267838702243801</v>
      </c>
      <c r="AO2241">
        <v>0</v>
      </c>
      <c r="AP2241">
        <v>0.48713217473619602</v>
      </c>
      <c r="AQ2241">
        <v>2.4973726941986998</v>
      </c>
      <c r="AR2241">
        <v>1.6987592221315899</v>
      </c>
      <c r="AS2241">
        <v>0</v>
      </c>
      <c r="AT2241">
        <v>0.49557522123893799</v>
      </c>
      <c r="AU2241">
        <v>1.75779777999661</v>
      </c>
      <c r="AV2241">
        <v>1.70687212734028</v>
      </c>
      <c r="AW2241">
        <v>1.31330475725805E-2</v>
      </c>
      <c r="AX2241">
        <v>0.55992420869947102</v>
      </c>
      <c r="AY2241">
        <v>2.1124326509503399</v>
      </c>
      <c r="AZ2241">
        <v>1.8022772160874501</v>
      </c>
      <c r="BA2241">
        <v>0.15149140678054601</v>
      </c>
      <c r="BB2241">
        <v>1.5885022692889601</v>
      </c>
      <c r="BC2241">
        <v>5.7195816231960803</v>
      </c>
      <c r="BD2241">
        <v>4.2002222942253198</v>
      </c>
      <c r="BE2241">
        <v>6.8989306657468094E-2</v>
      </c>
      <c r="BF2241">
        <v>0.54383616935398205</v>
      </c>
      <c r="BG2241">
        <v>1.57933728448276</v>
      </c>
      <c r="BH2241">
        <v>1.5784947961626301</v>
      </c>
      <c r="BI2241">
        <v>1.4430954525164E-2</v>
      </c>
      <c r="BJ2241">
        <v>0.58572421324332402</v>
      </c>
      <c r="BK2241">
        <v>2.2210081948638498</v>
      </c>
      <c r="BL2241">
        <v>1.7259990429322301</v>
      </c>
    </row>
    <row r="2242" spans="1:64" x14ac:dyDescent="0.25">
      <c r="A2242" s="15" t="str">
        <f t="shared" si="74"/>
        <v xml:space="preserve">  Ind [NCL+DQ] / [Capital + ALLL]--42277</v>
      </c>
      <c r="B2242" s="15" t="str">
        <f t="shared" si="75"/>
        <v xml:space="preserve">  Ind [NCL+DQ] / [Capital + ALLL]</v>
      </c>
      <c r="C2242">
        <v>12</v>
      </c>
      <c r="D2242" s="22">
        <v>42277</v>
      </c>
      <c r="E2242">
        <v>4.6228159553190699E-2</v>
      </c>
      <c r="F2242">
        <v>0.22759601706970101</v>
      </c>
      <c r="G2242">
        <v>0.48998127713819101</v>
      </c>
      <c r="H2242">
        <v>0.37794886986746101</v>
      </c>
      <c r="I2242">
        <v>1.53791467703762E-2</v>
      </c>
      <c r="J2242">
        <v>0.15988147203480799</v>
      </c>
      <c r="K2242">
        <v>0.48007953426340999</v>
      </c>
      <c r="L2242">
        <v>0.43145663321646299</v>
      </c>
      <c r="M2242">
        <v>5.6472913759849901E-3</v>
      </c>
      <c r="N2242">
        <v>0.13348369526977699</v>
      </c>
      <c r="O2242">
        <v>0.58270739246714598</v>
      </c>
      <c r="P2242">
        <v>0.53041763964081001</v>
      </c>
      <c r="Q2242">
        <v>0.17017492291936501</v>
      </c>
      <c r="R2242">
        <v>0.35754637760541602</v>
      </c>
      <c r="S2242">
        <v>0.73119769488196795</v>
      </c>
      <c r="T2242">
        <v>0.53139904274115102</v>
      </c>
      <c r="U2242">
        <v>0</v>
      </c>
      <c r="V2242">
        <v>0.119008984710797</v>
      </c>
      <c r="W2242">
        <v>0.4428529084269</v>
      </c>
      <c r="X2242">
        <v>0.42335350609613698</v>
      </c>
      <c r="Y2242">
        <v>0.13244430285672501</v>
      </c>
      <c r="Z2242">
        <v>0.26608522984083999</v>
      </c>
      <c r="AA2242">
        <v>0.73444136192978304</v>
      </c>
      <c r="AB2242">
        <v>0.440350794182511</v>
      </c>
      <c r="AC2242">
        <v>2.39549646664271E-2</v>
      </c>
      <c r="AD2242">
        <v>0.15836705965159201</v>
      </c>
      <c r="AE2242">
        <v>0.42946102641185302</v>
      </c>
      <c r="AF2242">
        <v>0.39985320494211901</v>
      </c>
      <c r="AG2242">
        <v>1.4976329503796199E-2</v>
      </c>
      <c r="AH2242">
        <v>0.108534021668098</v>
      </c>
      <c r="AI2242">
        <v>0.77001600627184497</v>
      </c>
      <c r="AJ2242">
        <v>0.96578329910933203</v>
      </c>
      <c r="AK2242">
        <v>1.8801945796497899E-2</v>
      </c>
      <c r="AL2242">
        <v>9.7710508669412804E-2</v>
      </c>
      <c r="AM2242">
        <v>0.31908046791226302</v>
      </c>
      <c r="AN2242">
        <v>0.27295689836461201</v>
      </c>
      <c r="AO2242">
        <v>2.87470241561333E-2</v>
      </c>
      <c r="AP2242">
        <v>0.199891648807519</v>
      </c>
      <c r="AQ2242">
        <v>0.52718376552903301</v>
      </c>
      <c r="AR2242">
        <v>0.45347227038225502</v>
      </c>
      <c r="AS2242">
        <v>0</v>
      </c>
      <c r="AT2242">
        <v>6.01503759398496E-2</v>
      </c>
      <c r="AU2242">
        <v>0.29173980987008502</v>
      </c>
      <c r="AV2242">
        <v>0.25477723864914298</v>
      </c>
      <c r="AW2242">
        <v>6.6724512464115607E-2</v>
      </c>
      <c r="AX2242">
        <v>0.29031558461643697</v>
      </c>
      <c r="AY2242">
        <v>0.662570191769696</v>
      </c>
      <c r="AZ2242">
        <v>0.53551981795428005</v>
      </c>
      <c r="BA2242">
        <v>0</v>
      </c>
      <c r="BB2242">
        <v>0.14787430683918701</v>
      </c>
      <c r="BC2242">
        <v>0.70776557745733604</v>
      </c>
      <c r="BD2242">
        <v>0.570940338670061</v>
      </c>
      <c r="BE2242">
        <v>1.5435539472104499E-2</v>
      </c>
      <c r="BF2242">
        <v>0.149212489638022</v>
      </c>
      <c r="BG2242">
        <v>0.47113398325662298</v>
      </c>
      <c r="BH2242">
        <v>0.87737229231045299</v>
      </c>
      <c r="BI2242">
        <v>0</v>
      </c>
      <c r="BJ2242">
        <v>1.52776716828355E-2</v>
      </c>
      <c r="BK2242">
        <v>0.21433319503646101</v>
      </c>
      <c r="BL2242">
        <v>0.20514217199850501</v>
      </c>
    </row>
    <row r="2243" spans="1:64" x14ac:dyDescent="0.25">
      <c r="A2243" s="15" t="str">
        <f t="shared" si="74"/>
        <v xml:space="preserve">  OREO / [Capital + ALLL]--42277</v>
      </c>
      <c r="B2243" s="15" t="str">
        <f t="shared" si="75"/>
        <v xml:space="preserve">  OREO / [Capital + ALLL]</v>
      </c>
      <c r="C2243">
        <v>13</v>
      </c>
      <c r="D2243" s="22">
        <v>42277</v>
      </c>
      <c r="E2243">
        <v>0.13203154859108401</v>
      </c>
      <c r="F2243">
        <v>1.2928718191876101</v>
      </c>
      <c r="G2243">
        <v>2.7663736216495098</v>
      </c>
      <c r="H2243">
        <v>2.5023242573551099</v>
      </c>
      <c r="I2243">
        <v>0</v>
      </c>
      <c r="J2243">
        <v>0.78250583846410504</v>
      </c>
      <c r="K2243">
        <v>3.4196211827327101</v>
      </c>
      <c r="L2243">
        <v>3.0202510730952099</v>
      </c>
      <c r="M2243">
        <v>0</v>
      </c>
      <c r="N2243">
        <v>0.75675499208606001</v>
      </c>
      <c r="O2243">
        <v>3.3812655192293501</v>
      </c>
      <c r="P2243">
        <v>3.1546300072214</v>
      </c>
      <c r="Q2243">
        <v>1.7977014725785001</v>
      </c>
      <c r="R2243">
        <v>3.9449171408115999</v>
      </c>
      <c r="S2243">
        <v>8.9009658322246707</v>
      </c>
      <c r="T2243">
        <v>4.99886541934747</v>
      </c>
      <c r="U2243">
        <v>0</v>
      </c>
      <c r="V2243">
        <v>1.15655799190307</v>
      </c>
      <c r="W2243">
        <v>4.84275741847335</v>
      </c>
      <c r="X2243">
        <v>4.0223948673810499</v>
      </c>
      <c r="Y2243">
        <v>0</v>
      </c>
      <c r="Z2243">
        <v>0.97933438056265798</v>
      </c>
      <c r="AA2243">
        <v>4.45416442643495</v>
      </c>
      <c r="AB2243">
        <v>4.35553991231808</v>
      </c>
      <c r="AC2243">
        <v>0</v>
      </c>
      <c r="AD2243">
        <v>0</v>
      </c>
      <c r="AE2243">
        <v>0.28278258059303502</v>
      </c>
      <c r="AF2243">
        <v>0.662538011164298</v>
      </c>
      <c r="AG2243">
        <v>0</v>
      </c>
      <c r="AH2243">
        <v>0</v>
      </c>
      <c r="AI2243">
        <v>0.81671130008790604</v>
      </c>
      <c r="AJ2243">
        <v>0.71791600872886896</v>
      </c>
      <c r="AK2243">
        <v>0.49309544102673297</v>
      </c>
      <c r="AL2243">
        <v>1.69024214816591</v>
      </c>
      <c r="AM2243">
        <v>3.17768787235994</v>
      </c>
      <c r="AN2243">
        <v>2.8849210378959902</v>
      </c>
      <c r="AO2243">
        <v>0</v>
      </c>
      <c r="AP2243">
        <v>0</v>
      </c>
      <c r="AQ2243">
        <v>1.1542283276819001</v>
      </c>
      <c r="AR2243">
        <v>1.0691145611503901</v>
      </c>
      <c r="AS2243">
        <v>0</v>
      </c>
      <c r="AT2243">
        <v>1.05549336318567</v>
      </c>
      <c r="AU2243">
        <v>4.4499451575480604</v>
      </c>
      <c r="AV2243">
        <v>3.88156487957911</v>
      </c>
      <c r="AW2243">
        <v>0.35971197455382198</v>
      </c>
      <c r="AX2243">
        <v>1.9823183440605801</v>
      </c>
      <c r="AY2243">
        <v>6.7830045950247699</v>
      </c>
      <c r="AZ2243">
        <v>4.6038411789557001</v>
      </c>
      <c r="BA2243">
        <v>0</v>
      </c>
      <c r="BB2243">
        <v>1.44508670520231</v>
      </c>
      <c r="BC2243">
        <v>3.1907851184959601</v>
      </c>
      <c r="BD2243">
        <v>3.9959205351107401</v>
      </c>
      <c r="BE2243">
        <v>0.20780497149448801</v>
      </c>
      <c r="BF2243">
        <v>1.72843555264021</v>
      </c>
      <c r="BG2243">
        <v>3.6491317207715599</v>
      </c>
      <c r="BH2243">
        <v>4.81967730945727</v>
      </c>
      <c r="BI2243">
        <v>0.33944762987944199</v>
      </c>
      <c r="BJ2243">
        <v>2.8029022468689102</v>
      </c>
      <c r="BK2243">
        <v>10.6336652461484</v>
      </c>
      <c r="BL2243">
        <v>8.2507580563882605</v>
      </c>
    </row>
    <row r="2244" spans="1:64" x14ac:dyDescent="0.25">
      <c r="A2244" s="15" t="str">
        <f t="shared" si="74"/>
        <v>ROAA--42277</v>
      </c>
      <c r="B2244" s="15" t="str">
        <f t="shared" si="75"/>
        <v>ROAA</v>
      </c>
      <c r="C2244">
        <v>14</v>
      </c>
      <c r="D2244" s="22">
        <v>42277</v>
      </c>
      <c r="E2244">
        <v>0.76</v>
      </c>
      <c r="F2244">
        <v>1.08</v>
      </c>
      <c r="G2244">
        <v>1.39</v>
      </c>
      <c r="H2244">
        <v>1.17473684210526</v>
      </c>
      <c r="I2244">
        <v>0.74</v>
      </c>
      <c r="J2244">
        <v>1.0900000000000001</v>
      </c>
      <c r="K2244">
        <v>1.5349999999999999</v>
      </c>
      <c r="L2244">
        <v>1.15591623036649</v>
      </c>
      <c r="M2244">
        <v>0.62</v>
      </c>
      <c r="N2244">
        <v>0.94</v>
      </c>
      <c r="O2244">
        <v>1.28</v>
      </c>
      <c r="P2244">
        <v>0.97624812593703103</v>
      </c>
      <c r="Q2244">
        <v>0.6</v>
      </c>
      <c r="R2244">
        <v>0.745</v>
      </c>
      <c r="S2244">
        <v>0.99</v>
      </c>
      <c r="T2244">
        <v>0.82250000000000001</v>
      </c>
      <c r="U2244">
        <v>0.73</v>
      </c>
      <c r="V2244">
        <v>1.08</v>
      </c>
      <c r="W2244">
        <v>1.53</v>
      </c>
      <c r="X2244">
        <v>1.1222402597402601</v>
      </c>
      <c r="Y2244">
        <v>0.82499999999999996</v>
      </c>
      <c r="Z2244">
        <v>1.115</v>
      </c>
      <c r="AA2244">
        <v>1.4675</v>
      </c>
      <c r="AB2244">
        <v>1.2055555555555599</v>
      </c>
      <c r="AC2244">
        <v>0.94</v>
      </c>
      <c r="AD2244">
        <v>1.21</v>
      </c>
      <c r="AE2244">
        <v>1.74</v>
      </c>
      <c r="AF2244">
        <v>1.3387012987013001</v>
      </c>
      <c r="AG2244">
        <v>0.83750000000000002</v>
      </c>
      <c r="AH2244">
        <v>1.22</v>
      </c>
      <c r="AI2244">
        <v>1.7250000000000001</v>
      </c>
      <c r="AJ2244">
        <v>1.2749999999999999</v>
      </c>
      <c r="AK2244">
        <v>0.625</v>
      </c>
      <c r="AL2244">
        <v>0.85</v>
      </c>
      <c r="AM2244">
        <v>1.23</v>
      </c>
      <c r="AN2244">
        <v>1.01352941176471</v>
      </c>
      <c r="AO2244">
        <v>0.78249999999999997</v>
      </c>
      <c r="AP2244">
        <v>1.1499999999999999</v>
      </c>
      <c r="AQ2244">
        <v>1.58</v>
      </c>
      <c r="AR2244">
        <v>1.21567375886525</v>
      </c>
      <c r="AS2244">
        <v>0.74</v>
      </c>
      <c r="AT2244">
        <v>1.07</v>
      </c>
      <c r="AU2244">
        <v>1.54</v>
      </c>
      <c r="AV2244">
        <v>1.15414507772021</v>
      </c>
      <c r="AW2244">
        <v>0.64</v>
      </c>
      <c r="AX2244">
        <v>0.92500000000000004</v>
      </c>
      <c r="AY2244">
        <v>1.4225000000000001</v>
      </c>
      <c r="AZ2244">
        <v>1.02391025641026</v>
      </c>
      <c r="BA2244">
        <v>0.71</v>
      </c>
      <c r="BB2244">
        <v>1.1599999999999999</v>
      </c>
      <c r="BC2244">
        <v>1.56</v>
      </c>
      <c r="BD2244">
        <v>1.1582456140350901</v>
      </c>
      <c r="BE2244">
        <v>0.85</v>
      </c>
      <c r="BF2244">
        <v>1.17</v>
      </c>
      <c r="BG2244">
        <v>1.46</v>
      </c>
      <c r="BH2244">
        <v>1.23603773584906</v>
      </c>
      <c r="BI2244">
        <v>0.66500000000000004</v>
      </c>
      <c r="BJ2244">
        <v>0.99</v>
      </c>
      <c r="BK2244">
        <v>1.4550000000000001</v>
      </c>
      <c r="BL2244">
        <v>1.0281318681318701</v>
      </c>
    </row>
    <row r="2245" spans="1:64" x14ac:dyDescent="0.25">
      <c r="A2245" s="15" t="str">
        <f t="shared" si="74"/>
        <v>NIM--42277</v>
      </c>
      <c r="B2245" s="15" t="str">
        <f t="shared" si="75"/>
        <v>NIM</v>
      </c>
      <c r="C2245">
        <v>15</v>
      </c>
      <c r="D2245" s="22">
        <v>42277</v>
      </c>
      <c r="E2245">
        <v>3.52</v>
      </c>
      <c r="F2245">
        <v>3.71</v>
      </c>
      <c r="G2245">
        <v>4.1399999999999997</v>
      </c>
      <c r="H2245">
        <v>3.7984210526315798</v>
      </c>
      <c r="I2245">
        <v>3.5</v>
      </c>
      <c r="J2245">
        <v>3.88</v>
      </c>
      <c r="K2245">
        <v>4.26</v>
      </c>
      <c r="L2245">
        <v>3.8651832460733</v>
      </c>
      <c r="M2245">
        <v>3.33</v>
      </c>
      <c r="N2245">
        <v>3.73</v>
      </c>
      <c r="O2245">
        <v>4.1399999999999997</v>
      </c>
      <c r="P2245">
        <v>3.74757496251874</v>
      </c>
      <c r="Q2245">
        <v>3.62</v>
      </c>
      <c r="R2245">
        <v>3.9449999999999998</v>
      </c>
      <c r="S2245">
        <v>4.1425000000000001</v>
      </c>
      <c r="T2245">
        <v>3.9095</v>
      </c>
      <c r="U2245">
        <v>3.4824999999999999</v>
      </c>
      <c r="V2245">
        <v>3.86</v>
      </c>
      <c r="W2245">
        <v>4.2474999999999996</v>
      </c>
      <c r="X2245">
        <v>3.8188311688311698</v>
      </c>
      <c r="Y2245">
        <v>3.56</v>
      </c>
      <c r="Z2245">
        <v>4.0549999999999997</v>
      </c>
      <c r="AA2245">
        <v>4.3049999999999997</v>
      </c>
      <c r="AB2245">
        <v>4.0440740740740697</v>
      </c>
      <c r="AC2245">
        <v>3.6</v>
      </c>
      <c r="AD2245">
        <v>3.91</v>
      </c>
      <c r="AE2245">
        <v>4.25</v>
      </c>
      <c r="AF2245">
        <v>3.8506493506493502</v>
      </c>
      <c r="AG2245">
        <v>3.3374999999999999</v>
      </c>
      <c r="AH2245">
        <v>3.8849999999999998</v>
      </c>
      <c r="AI2245">
        <v>4.4375</v>
      </c>
      <c r="AJ2245">
        <v>4.2187878787878796</v>
      </c>
      <c r="AK2245">
        <v>3.4849999999999999</v>
      </c>
      <c r="AL2245">
        <v>3.88</v>
      </c>
      <c r="AM2245">
        <v>4.1399999999999997</v>
      </c>
      <c r="AN2245">
        <v>3.8341176470588199</v>
      </c>
      <c r="AO2245">
        <v>3.4424999999999999</v>
      </c>
      <c r="AP2245">
        <v>3.86</v>
      </c>
      <c r="AQ2245">
        <v>4.2474999999999996</v>
      </c>
      <c r="AR2245">
        <v>3.8118794326241101</v>
      </c>
      <c r="AS2245">
        <v>3.605</v>
      </c>
      <c r="AT2245">
        <v>3.99</v>
      </c>
      <c r="AU2245">
        <v>4.3499999999999996</v>
      </c>
      <c r="AV2245">
        <v>3.9567875647668398</v>
      </c>
      <c r="AW2245">
        <v>3.44</v>
      </c>
      <c r="AX2245">
        <v>3.88</v>
      </c>
      <c r="AY2245">
        <v>4.24</v>
      </c>
      <c r="AZ2245">
        <v>3.8500641025641</v>
      </c>
      <c r="BA2245">
        <v>3.62</v>
      </c>
      <c r="BB2245">
        <v>3.88</v>
      </c>
      <c r="BC2245">
        <v>4.42</v>
      </c>
      <c r="BD2245">
        <v>3.9092982456140399</v>
      </c>
      <c r="BE2245">
        <v>3.49</v>
      </c>
      <c r="BF2245">
        <v>3.89</v>
      </c>
      <c r="BG2245">
        <v>4.1900000000000004</v>
      </c>
      <c r="BH2245">
        <v>4.2067924528301903</v>
      </c>
      <c r="BI2245">
        <v>3.43</v>
      </c>
      <c r="BJ2245">
        <v>3.82</v>
      </c>
      <c r="BK2245">
        <v>4.2699999999999996</v>
      </c>
      <c r="BL2245">
        <v>3.7735164835164801</v>
      </c>
    </row>
    <row r="2246" spans="1:64" x14ac:dyDescent="0.25">
      <c r="A2246" s="15" t="str">
        <f t="shared" si="74"/>
        <v>Provisions / Avg Assets--42277</v>
      </c>
      <c r="B2246" s="15" t="str">
        <f t="shared" si="75"/>
        <v>Provisions / Avg Assets</v>
      </c>
      <c r="C2246">
        <v>16</v>
      </c>
      <c r="D2246" s="22">
        <v>42277</v>
      </c>
      <c r="E2246">
        <v>0</v>
      </c>
      <c r="F2246">
        <v>0.04</v>
      </c>
      <c r="G2246">
        <v>0.09</v>
      </c>
      <c r="H2246">
        <v>6.7192982456140304E-2</v>
      </c>
      <c r="I2246">
        <v>0</v>
      </c>
      <c r="J2246">
        <v>0.04</v>
      </c>
      <c r="K2246">
        <v>0.13</v>
      </c>
      <c r="L2246">
        <v>7.8691099476439805E-2</v>
      </c>
      <c r="M2246">
        <v>0</v>
      </c>
      <c r="N2246">
        <v>0.06</v>
      </c>
      <c r="O2246">
        <v>0.15</v>
      </c>
      <c r="P2246">
        <v>9.3054722638680698E-2</v>
      </c>
      <c r="Q2246">
        <v>7.0000000000000007E-2</v>
      </c>
      <c r="R2246">
        <v>0.13500000000000001</v>
      </c>
      <c r="S2246">
        <v>0.17</v>
      </c>
      <c r="T2246">
        <v>0.14499999999999999</v>
      </c>
      <c r="U2246">
        <v>0</v>
      </c>
      <c r="V2246">
        <v>0.04</v>
      </c>
      <c r="W2246">
        <v>0.14000000000000001</v>
      </c>
      <c r="X2246">
        <v>8.0259740259740295E-2</v>
      </c>
      <c r="Y2246">
        <v>0</v>
      </c>
      <c r="Z2246">
        <v>0</v>
      </c>
      <c r="AA2246">
        <v>0.09</v>
      </c>
      <c r="AB2246">
        <v>1.25925925925926E-2</v>
      </c>
      <c r="AC2246">
        <v>0</v>
      </c>
      <c r="AD2246">
        <v>0.02</v>
      </c>
      <c r="AE2246">
        <v>0.13</v>
      </c>
      <c r="AF2246">
        <v>5.8571428571428601E-2</v>
      </c>
      <c r="AG2246">
        <v>0</v>
      </c>
      <c r="AH2246">
        <v>0.05</v>
      </c>
      <c r="AI2246">
        <v>0.185</v>
      </c>
      <c r="AJ2246">
        <v>0.24272727272727301</v>
      </c>
      <c r="AK2246">
        <v>0</v>
      </c>
      <c r="AL2246">
        <v>0.04</v>
      </c>
      <c r="AM2246">
        <v>0.12</v>
      </c>
      <c r="AN2246">
        <v>8.4117647058823505E-2</v>
      </c>
      <c r="AO2246">
        <v>0</v>
      </c>
      <c r="AP2246">
        <v>0.04</v>
      </c>
      <c r="AQ2246">
        <v>0.13</v>
      </c>
      <c r="AR2246">
        <v>8.3900709219858205E-2</v>
      </c>
      <c r="AS2246">
        <v>0</v>
      </c>
      <c r="AT2246">
        <v>0.06</v>
      </c>
      <c r="AU2246">
        <v>0.15</v>
      </c>
      <c r="AV2246">
        <v>8.9533678756476706E-2</v>
      </c>
      <c r="AW2246">
        <v>0</v>
      </c>
      <c r="AX2246">
        <v>0.03</v>
      </c>
      <c r="AY2246">
        <v>0.1</v>
      </c>
      <c r="AZ2246">
        <v>6.25E-2</v>
      </c>
      <c r="BA2246">
        <v>0</v>
      </c>
      <c r="BB2246">
        <v>0.06</v>
      </c>
      <c r="BC2246">
        <v>0.2</v>
      </c>
      <c r="BD2246">
        <v>0.149649122807018</v>
      </c>
      <c r="BE2246">
        <v>0</v>
      </c>
      <c r="BF2246">
        <v>0.03</v>
      </c>
      <c r="BG2246">
        <v>0.11</v>
      </c>
      <c r="BH2246">
        <v>0.212452830188679</v>
      </c>
      <c r="BI2246">
        <v>0</v>
      </c>
      <c r="BJ2246">
        <v>0.01</v>
      </c>
      <c r="BK2246">
        <v>0.13</v>
      </c>
      <c r="BL2246">
        <v>4.5164835164835201E-2</v>
      </c>
    </row>
    <row r="2247" spans="1:64" x14ac:dyDescent="0.25">
      <c r="A2247" s="15" t="str">
        <f t="shared" si="74"/>
        <v>Negative Earners (last 4 qtrs)--42277</v>
      </c>
      <c r="B2247" s="15" t="str">
        <f t="shared" si="75"/>
        <v>Negative Earners (last 4 qtrs)</v>
      </c>
      <c r="C2247">
        <v>17</v>
      </c>
      <c r="D2247" s="22">
        <v>42277</v>
      </c>
      <c r="F2247">
        <v>0</v>
      </c>
      <c r="H2247">
        <v>0</v>
      </c>
      <c r="J2247">
        <v>2.2298456260720401</v>
      </c>
      <c r="L2247">
        <v>13</v>
      </c>
      <c r="N2247">
        <v>4.53710506980162</v>
      </c>
      <c r="P2247">
        <v>247</v>
      </c>
      <c r="R2247">
        <v>0</v>
      </c>
      <c r="T2247">
        <v>0</v>
      </c>
      <c r="V2247">
        <v>2.8662420382165599</v>
      </c>
      <c r="X2247">
        <v>9</v>
      </c>
      <c r="Z2247">
        <v>1.8518518518518501</v>
      </c>
      <c r="AB2247">
        <v>1</v>
      </c>
      <c r="AD2247">
        <v>0</v>
      </c>
      <c r="AF2247">
        <v>0</v>
      </c>
      <c r="AH2247">
        <v>1.51515151515152</v>
      </c>
      <c r="AI2247"/>
      <c r="AJ2247">
        <v>1</v>
      </c>
      <c r="AK2247"/>
      <c r="AL2247">
        <v>3.9215686274509798</v>
      </c>
      <c r="AN2247">
        <v>2</v>
      </c>
      <c r="AP2247">
        <v>1.3986013986014001</v>
      </c>
      <c r="AR2247">
        <v>4</v>
      </c>
      <c r="AT2247">
        <v>3.5897435897435899</v>
      </c>
      <c r="AV2247">
        <v>7</v>
      </c>
      <c r="AX2247">
        <v>3.16455696202532</v>
      </c>
      <c r="AZ2247">
        <v>5</v>
      </c>
      <c r="BB2247">
        <v>3.5087719298245599</v>
      </c>
      <c r="BD2247">
        <v>2</v>
      </c>
      <c r="BF2247">
        <v>0</v>
      </c>
      <c r="BH2247">
        <v>0</v>
      </c>
      <c r="BJ2247">
        <v>4.3956043956044004</v>
      </c>
      <c r="BL2247">
        <v>4</v>
      </c>
    </row>
    <row r="2248" spans="1:64" x14ac:dyDescent="0.25">
      <c r="A2248" s="15" t="str">
        <f t="shared" si="74"/>
        <v>Noncore Funding / Liab--42277</v>
      </c>
      <c r="B2248" s="15" t="str">
        <f t="shared" si="75"/>
        <v>Noncore Funding / Liab</v>
      </c>
      <c r="C2248">
        <v>18</v>
      </c>
      <c r="D2248" s="22">
        <v>42277</v>
      </c>
      <c r="E2248">
        <v>9.0915165892612499</v>
      </c>
      <c r="F2248">
        <v>14.0761405227816</v>
      </c>
      <c r="G2248">
        <v>21.2779134682484</v>
      </c>
      <c r="H2248">
        <v>16.401169690263501</v>
      </c>
      <c r="I2248">
        <v>9.8098350760612707</v>
      </c>
      <c r="J2248">
        <v>15.679833346686999</v>
      </c>
      <c r="K2248">
        <v>23.600767166558899</v>
      </c>
      <c r="L2248">
        <v>18.379980351102201</v>
      </c>
      <c r="M2248">
        <v>12.4300050045251</v>
      </c>
      <c r="N2248">
        <v>19.204833664770799</v>
      </c>
      <c r="O2248">
        <v>29.5367199414986</v>
      </c>
      <c r="P2248">
        <v>22.5562513144137</v>
      </c>
      <c r="Q2248">
        <v>14.9261114329662</v>
      </c>
      <c r="R2248">
        <v>18.376243193219501</v>
      </c>
      <c r="S2248">
        <v>22.099776532980801</v>
      </c>
      <c r="T2248">
        <v>19.249602029083899</v>
      </c>
      <c r="U2248">
        <v>9.1540504614754905</v>
      </c>
      <c r="V2248">
        <v>14.2802975143625</v>
      </c>
      <c r="W2248">
        <v>22.289651226041698</v>
      </c>
      <c r="X2248">
        <v>17.5392135989803</v>
      </c>
      <c r="Y2248">
        <v>9.0991923898420595</v>
      </c>
      <c r="Z2248">
        <v>14.588348562527999</v>
      </c>
      <c r="AA2248">
        <v>20.288217347016801</v>
      </c>
      <c r="AB2248">
        <v>17.2144562172424</v>
      </c>
      <c r="AC2248">
        <v>10.8025824893475</v>
      </c>
      <c r="AD2248">
        <v>15.997935516584899</v>
      </c>
      <c r="AE2248">
        <v>23.744152699748501</v>
      </c>
      <c r="AF2248">
        <v>18.8308840662555</v>
      </c>
      <c r="AG2248">
        <v>12.772190185060801</v>
      </c>
      <c r="AH2248">
        <v>19.467310855617601</v>
      </c>
      <c r="AI2248">
        <v>26.363193787130001</v>
      </c>
      <c r="AJ2248">
        <v>22.947053318659101</v>
      </c>
      <c r="AK2248">
        <v>10.2817975272664</v>
      </c>
      <c r="AL2248">
        <v>16.753529987417899</v>
      </c>
      <c r="AM2248">
        <v>25.7895119053697</v>
      </c>
      <c r="AN2248">
        <v>19.831373088980801</v>
      </c>
      <c r="AO2248">
        <v>10.315030744208199</v>
      </c>
      <c r="AP2248">
        <v>16.023986859314199</v>
      </c>
      <c r="AQ2248">
        <v>24.967361104580501</v>
      </c>
      <c r="AR2248">
        <v>18.685230480045199</v>
      </c>
      <c r="AS2248">
        <v>11.521114704099</v>
      </c>
      <c r="AT2248">
        <v>18.043880432313099</v>
      </c>
      <c r="AU2248">
        <v>27.482199335763202</v>
      </c>
      <c r="AV2248">
        <v>20.9820246402507</v>
      </c>
      <c r="AW2248">
        <v>8.3657090178061004</v>
      </c>
      <c r="AX2248">
        <v>14.075884855940799</v>
      </c>
      <c r="AY2248">
        <v>19.602642161112701</v>
      </c>
      <c r="AZ2248">
        <v>16.015252586561701</v>
      </c>
      <c r="BA2248">
        <v>8.9178844483472908</v>
      </c>
      <c r="BB2248">
        <v>15.6370377503852</v>
      </c>
      <c r="BC2248">
        <v>22.694611332183801</v>
      </c>
      <c r="BD2248">
        <v>20.703666906481001</v>
      </c>
      <c r="BE2248">
        <v>9.53554635645194</v>
      </c>
      <c r="BF2248">
        <v>16.4460358056266</v>
      </c>
      <c r="BG2248">
        <v>23.231035323857501</v>
      </c>
      <c r="BH2248">
        <v>20.517138989705899</v>
      </c>
      <c r="BI2248">
        <v>7.8790969806531796</v>
      </c>
      <c r="BJ2248">
        <v>12.425657219241</v>
      </c>
      <c r="BK2248">
        <v>21.370051754975901</v>
      </c>
      <c r="BL2248">
        <v>16.554962510008</v>
      </c>
    </row>
    <row r="2249" spans="1:64" x14ac:dyDescent="0.25">
      <c r="A2249" s="15" t="str">
        <f t="shared" si="74"/>
        <v>Brokered Dep / Liab--42277</v>
      </c>
      <c r="B2249" s="15" t="str">
        <f t="shared" si="75"/>
        <v>Brokered Dep / Liab</v>
      </c>
      <c r="C2249">
        <v>19</v>
      </c>
      <c r="D2249" s="22">
        <v>42277</v>
      </c>
      <c r="E2249">
        <v>0</v>
      </c>
      <c r="F2249">
        <v>0.12928994067600599</v>
      </c>
      <c r="G2249">
        <v>2.13853424862599</v>
      </c>
      <c r="H2249">
        <v>2.4884042581486998</v>
      </c>
      <c r="I2249">
        <v>0</v>
      </c>
      <c r="J2249">
        <v>0</v>
      </c>
      <c r="K2249">
        <v>2.9921132506876802</v>
      </c>
      <c r="L2249">
        <v>2.5267156630136598</v>
      </c>
      <c r="M2249">
        <v>0</v>
      </c>
      <c r="N2249">
        <v>0</v>
      </c>
      <c r="O2249">
        <v>2.85172249753656</v>
      </c>
      <c r="P2249">
        <v>2.4698131349973198</v>
      </c>
      <c r="Q2249">
        <v>0</v>
      </c>
      <c r="R2249">
        <v>0</v>
      </c>
      <c r="S2249">
        <v>1.46760021230979</v>
      </c>
      <c r="T2249">
        <v>2.5792464947878702</v>
      </c>
      <c r="U2249">
        <v>0</v>
      </c>
      <c r="V2249">
        <v>0</v>
      </c>
      <c r="W2249">
        <v>2.8695599975830901</v>
      </c>
      <c r="X2249">
        <v>2.4111376311906101</v>
      </c>
      <c r="Y2249">
        <v>0</v>
      </c>
      <c r="Z2249">
        <v>0</v>
      </c>
      <c r="AA2249">
        <v>0.66609854340894403</v>
      </c>
      <c r="AB2249">
        <v>1.8089776729714</v>
      </c>
      <c r="AC2249">
        <v>0</v>
      </c>
      <c r="AD2249">
        <v>0</v>
      </c>
      <c r="AE2249">
        <v>2.7449419568822599</v>
      </c>
      <c r="AF2249">
        <v>2.5208750332744998</v>
      </c>
      <c r="AG2249">
        <v>0</v>
      </c>
      <c r="AH2249">
        <v>0.15728806282419999</v>
      </c>
      <c r="AI2249">
        <v>3.9637861210219199</v>
      </c>
      <c r="AJ2249">
        <v>3.99902427342573</v>
      </c>
      <c r="AK2249">
        <v>0</v>
      </c>
      <c r="AL2249">
        <v>0.69715189651914</v>
      </c>
      <c r="AM2249">
        <v>5.5230053731281803</v>
      </c>
      <c r="AN2249">
        <v>3.4668059052867499</v>
      </c>
      <c r="AO2249">
        <v>0</v>
      </c>
      <c r="AP2249">
        <v>0</v>
      </c>
      <c r="AQ2249">
        <v>3.1944305616947601</v>
      </c>
      <c r="AR2249">
        <v>2.4321296663039198</v>
      </c>
      <c r="AS2249">
        <v>0</v>
      </c>
      <c r="AT2249">
        <v>0</v>
      </c>
      <c r="AU2249">
        <v>4.2417320970177803</v>
      </c>
      <c r="AV2249">
        <v>3.3031929440246701</v>
      </c>
      <c r="AW2249">
        <v>0</v>
      </c>
      <c r="AX2249">
        <v>0</v>
      </c>
      <c r="AY2249">
        <v>1.4035607903771601</v>
      </c>
      <c r="AZ2249">
        <v>1.45111584367666</v>
      </c>
      <c r="BA2249">
        <v>0</v>
      </c>
      <c r="BB2249">
        <v>0</v>
      </c>
      <c r="BC2249">
        <v>5.9929218486773097</v>
      </c>
      <c r="BD2249">
        <v>3.55019743942466</v>
      </c>
      <c r="BE2249">
        <v>0</v>
      </c>
      <c r="BF2249">
        <v>0</v>
      </c>
      <c r="BG2249">
        <v>3.1647766720666501</v>
      </c>
      <c r="BH2249">
        <v>4.1393541715961897</v>
      </c>
      <c r="BI2249">
        <v>0</v>
      </c>
      <c r="BJ2249">
        <v>0</v>
      </c>
      <c r="BK2249">
        <v>3.15073102720189</v>
      </c>
      <c r="BL2249">
        <v>2.8612704233841502</v>
      </c>
    </row>
    <row r="2250" spans="1:64" x14ac:dyDescent="0.25">
      <c r="A2250" s="15" t="str">
        <f t="shared" si="74"/>
        <v>Liquid Assets / Assets--42277</v>
      </c>
      <c r="B2250" s="15" t="str">
        <f t="shared" si="75"/>
        <v>Liquid Assets / Assets</v>
      </c>
      <c r="C2250">
        <v>20</v>
      </c>
      <c r="D2250" s="22">
        <v>42277</v>
      </c>
      <c r="E2250">
        <v>16.756356998992899</v>
      </c>
      <c r="F2250">
        <v>21.829134930836702</v>
      </c>
      <c r="G2250">
        <v>32.672396415547297</v>
      </c>
      <c r="H2250">
        <v>24.732263235920001</v>
      </c>
      <c r="I2250">
        <v>10.6445599621028</v>
      </c>
      <c r="J2250">
        <v>19.461068973690399</v>
      </c>
      <c r="K2250">
        <v>31.616853577429701</v>
      </c>
      <c r="L2250">
        <v>22.266258303966399</v>
      </c>
      <c r="M2250">
        <v>10.8787436285299</v>
      </c>
      <c r="N2250">
        <v>18.5388195769711</v>
      </c>
      <c r="O2250">
        <v>29.809411726014002</v>
      </c>
      <c r="P2250">
        <v>21.2336230557367</v>
      </c>
      <c r="Q2250">
        <v>25.591564523934199</v>
      </c>
      <c r="R2250">
        <v>36.919151971502103</v>
      </c>
      <c r="S2250">
        <v>42.100558024702799</v>
      </c>
      <c r="T2250">
        <v>35.515080797835097</v>
      </c>
      <c r="U2250">
        <v>11.696322366261599</v>
      </c>
      <c r="V2250">
        <v>20.2690710669713</v>
      </c>
      <c r="W2250">
        <v>32.406731243423998</v>
      </c>
      <c r="X2250">
        <v>23.553467324386499</v>
      </c>
      <c r="Y2250">
        <v>14.349079333431501</v>
      </c>
      <c r="Z2250">
        <v>22.473921110045001</v>
      </c>
      <c r="AA2250">
        <v>33.2798050781143</v>
      </c>
      <c r="AB2250">
        <v>24.545846153260701</v>
      </c>
      <c r="AC2250">
        <v>4.0163232699458202</v>
      </c>
      <c r="AD2250">
        <v>8.7221559015519006</v>
      </c>
      <c r="AE2250">
        <v>20.7655408438061</v>
      </c>
      <c r="AF2250">
        <v>14.607813128214101</v>
      </c>
      <c r="AG2250">
        <v>8.2559433227509196</v>
      </c>
      <c r="AH2250">
        <v>15.6560948996887</v>
      </c>
      <c r="AI2250">
        <v>26.5232067918325</v>
      </c>
      <c r="AJ2250">
        <v>20.6082547766303</v>
      </c>
      <c r="AK2250">
        <v>16.861553416347899</v>
      </c>
      <c r="AL2250">
        <v>19.784535580174101</v>
      </c>
      <c r="AM2250">
        <v>25.940533995689002</v>
      </c>
      <c r="AN2250">
        <v>20.6926628387622</v>
      </c>
      <c r="AO2250">
        <v>8.7427876141830296</v>
      </c>
      <c r="AP2250">
        <v>18.494788479624599</v>
      </c>
      <c r="AQ2250">
        <v>31.7433369067891</v>
      </c>
      <c r="AR2250">
        <v>21.654275105689401</v>
      </c>
      <c r="AS2250">
        <v>9.7320231259889702</v>
      </c>
      <c r="AT2250">
        <v>15.644473597900999</v>
      </c>
      <c r="AU2250">
        <v>24.3699196387049</v>
      </c>
      <c r="AV2250">
        <v>18.0842836661575</v>
      </c>
      <c r="AW2250">
        <v>13.092545930754699</v>
      </c>
      <c r="AX2250">
        <v>21.797779792941</v>
      </c>
      <c r="AY2250">
        <v>35.319341851646698</v>
      </c>
      <c r="AZ2250">
        <v>24.749685976755199</v>
      </c>
      <c r="BA2250">
        <v>9.8227386287028597</v>
      </c>
      <c r="BB2250">
        <v>19.781753855007</v>
      </c>
      <c r="BC2250">
        <v>32.506825900685897</v>
      </c>
      <c r="BD2250">
        <v>23.211989037483701</v>
      </c>
      <c r="BE2250">
        <v>14.935396429367501</v>
      </c>
      <c r="BF2250">
        <v>25.373875271486199</v>
      </c>
      <c r="BG2250">
        <v>33.754089492258899</v>
      </c>
      <c r="BH2250">
        <v>26.017458325386698</v>
      </c>
      <c r="BI2250">
        <v>13.6923842262758</v>
      </c>
      <c r="BJ2250">
        <v>22.288509827690699</v>
      </c>
      <c r="BK2250">
        <v>34.293299412661597</v>
      </c>
      <c r="BL2250">
        <v>25.672339395788502</v>
      </c>
    </row>
    <row r="2251" spans="1:64" x14ac:dyDescent="0.25">
      <c r="A2251" s="15" t="str">
        <f t="shared" si="74"/>
        <v>Net Loan Growth (last 4 qtrs)--42277</v>
      </c>
      <c r="B2251" s="15" t="str">
        <f t="shared" si="75"/>
        <v>Net Loan Growth (last 4 qtrs)</v>
      </c>
      <c r="C2251">
        <v>21</v>
      </c>
      <c r="D2251" s="22">
        <v>42277</v>
      </c>
      <c r="E2251">
        <v>2.4900000000000002</v>
      </c>
      <c r="F2251">
        <v>5.68</v>
      </c>
      <c r="G2251">
        <v>9.98</v>
      </c>
      <c r="H2251">
        <v>7.2077192982456104</v>
      </c>
      <c r="I2251">
        <v>2.0425</v>
      </c>
      <c r="J2251">
        <v>6.1349999999999998</v>
      </c>
      <c r="K2251">
        <v>11.79</v>
      </c>
      <c r="L2251">
        <v>7.6889685314685297</v>
      </c>
      <c r="M2251">
        <v>1.5774999999999999</v>
      </c>
      <c r="N2251">
        <v>6.62</v>
      </c>
      <c r="O2251">
        <v>12.8125</v>
      </c>
      <c r="P2251">
        <v>8.1572910391566307</v>
      </c>
      <c r="Q2251">
        <v>-1.5425</v>
      </c>
      <c r="R2251">
        <v>0.87</v>
      </c>
      <c r="S2251">
        <v>4.68</v>
      </c>
      <c r="T2251">
        <v>2.1204999999999998</v>
      </c>
      <c r="U2251">
        <v>2.09</v>
      </c>
      <c r="V2251">
        <v>5.93</v>
      </c>
      <c r="W2251">
        <v>11.13</v>
      </c>
      <c r="X2251">
        <v>7.2024429967426702</v>
      </c>
      <c r="Y2251">
        <v>3.3250000000000002</v>
      </c>
      <c r="Z2251">
        <v>9.1349999999999998</v>
      </c>
      <c r="AA2251">
        <v>15.76</v>
      </c>
      <c r="AB2251">
        <v>12.304814814814801</v>
      </c>
      <c r="AC2251">
        <v>1.99</v>
      </c>
      <c r="AD2251">
        <v>6.68</v>
      </c>
      <c r="AE2251">
        <v>12.92</v>
      </c>
      <c r="AF2251">
        <v>10.8871428571429</v>
      </c>
      <c r="AG2251">
        <v>1.7925</v>
      </c>
      <c r="AH2251">
        <v>6.3650000000000002</v>
      </c>
      <c r="AI2251">
        <v>12.535</v>
      </c>
      <c r="AJ2251">
        <v>8.5212121212121197</v>
      </c>
      <c r="AK2251">
        <v>2.58</v>
      </c>
      <c r="AL2251">
        <v>6.3</v>
      </c>
      <c r="AM2251">
        <v>11.574999999999999</v>
      </c>
      <c r="AN2251">
        <v>7.5652941176470598</v>
      </c>
      <c r="AO2251">
        <v>1.8925000000000001</v>
      </c>
      <c r="AP2251">
        <v>5.665</v>
      </c>
      <c r="AQ2251">
        <v>11.1525</v>
      </c>
      <c r="AR2251">
        <v>7.0880851063829802</v>
      </c>
      <c r="AS2251">
        <v>4.01</v>
      </c>
      <c r="AT2251">
        <v>9.84</v>
      </c>
      <c r="AU2251">
        <v>15.04</v>
      </c>
      <c r="AV2251">
        <v>12.7724352331606</v>
      </c>
      <c r="AW2251">
        <v>0.65749999999999997</v>
      </c>
      <c r="AX2251">
        <v>4.6950000000000003</v>
      </c>
      <c r="AY2251">
        <v>10.199999999999999</v>
      </c>
      <c r="AZ2251">
        <v>6.2621153846153801</v>
      </c>
      <c r="BA2251">
        <v>1.61</v>
      </c>
      <c r="BB2251">
        <v>8.8000000000000007</v>
      </c>
      <c r="BC2251">
        <v>15.05</v>
      </c>
      <c r="BD2251">
        <v>9.7184210526315802</v>
      </c>
      <c r="BE2251">
        <v>2.0499999999999998</v>
      </c>
      <c r="BF2251">
        <v>4.9649999999999999</v>
      </c>
      <c r="BG2251">
        <v>9.11</v>
      </c>
      <c r="BH2251">
        <v>6.2067307692307701</v>
      </c>
      <c r="BI2251">
        <v>2.1124999999999998</v>
      </c>
      <c r="BJ2251">
        <v>8.7249999999999996</v>
      </c>
      <c r="BK2251">
        <v>14.07</v>
      </c>
      <c r="BL2251">
        <v>12.5455555555556</v>
      </c>
    </row>
    <row r="2252" spans="1:64" x14ac:dyDescent="0.25">
      <c r="A2252" s="15" t="str">
        <f t="shared" si="74"/>
        <v>Banks w/ Loan Growth (last 4 qtrs)--42277</v>
      </c>
      <c r="B2252" s="15" t="str">
        <f t="shared" si="75"/>
        <v>Banks w/ Loan Growth (last 4 qtrs)</v>
      </c>
      <c r="C2252">
        <v>22</v>
      </c>
      <c r="D2252" s="22">
        <v>42277</v>
      </c>
      <c r="F2252">
        <v>85.964912280701796</v>
      </c>
      <c r="J2252">
        <v>82.847341337907395</v>
      </c>
      <c r="N2252">
        <v>80.418809698750906</v>
      </c>
      <c r="R2252">
        <v>60</v>
      </c>
      <c r="V2252">
        <v>83.439490445859903</v>
      </c>
      <c r="Z2252">
        <v>92.592592592592595</v>
      </c>
      <c r="AD2252">
        <v>83.116883116883102</v>
      </c>
      <c r="AH2252">
        <v>80.303030303030297</v>
      </c>
      <c r="AI2252"/>
      <c r="AK2252"/>
      <c r="AL2252">
        <v>80.392156862745097</v>
      </c>
      <c r="AP2252">
        <v>82.867132867132895</v>
      </c>
      <c r="AT2252">
        <v>89.230769230769198</v>
      </c>
      <c r="AX2252">
        <v>77.848101265822805</v>
      </c>
      <c r="BB2252">
        <v>80.701754385964904</v>
      </c>
      <c r="BF2252">
        <v>81.132075471698101</v>
      </c>
      <c r="BJ2252">
        <v>81.3186813186813</v>
      </c>
    </row>
    <row r="2253" spans="1:64" x14ac:dyDescent="0.25">
      <c r="A2253" s="15" t="str">
        <f t="shared" si="74"/>
        <v>Equity / Assets--42369</v>
      </c>
      <c r="B2253" s="15" t="str">
        <f t="shared" si="75"/>
        <v>Equity / Assets</v>
      </c>
      <c r="C2253">
        <v>1</v>
      </c>
      <c r="D2253" s="22">
        <v>42369</v>
      </c>
      <c r="E2253">
        <v>9.8178168241449892</v>
      </c>
      <c r="F2253">
        <v>10.535416071308299</v>
      </c>
      <c r="G2253">
        <v>11.6970671659654</v>
      </c>
      <c r="H2253">
        <v>10.9798722394523</v>
      </c>
      <c r="I2253">
        <v>9.2171525951669206</v>
      </c>
      <c r="J2253">
        <v>10.4619676704685</v>
      </c>
      <c r="K2253">
        <v>12.010857159205599</v>
      </c>
      <c r="L2253">
        <v>10.923546630502701</v>
      </c>
      <c r="M2253">
        <v>9.3873450331298098</v>
      </c>
      <c r="N2253">
        <v>10.615566182699901</v>
      </c>
      <c r="O2253">
        <v>12.348165346803</v>
      </c>
      <c r="P2253">
        <v>11.153848834902201</v>
      </c>
      <c r="Q2253">
        <v>9.9408675351616296</v>
      </c>
      <c r="R2253">
        <v>11.662309175883999</v>
      </c>
      <c r="S2253">
        <v>12.3597355768393</v>
      </c>
      <c r="T2253">
        <v>12.1018629017734</v>
      </c>
      <c r="U2253">
        <v>9.1479417842040593</v>
      </c>
      <c r="V2253">
        <v>10.1845233324715</v>
      </c>
      <c r="W2253">
        <v>12.0067460172586</v>
      </c>
      <c r="X2253">
        <v>10.745724081605101</v>
      </c>
      <c r="Y2253">
        <v>9.8130519068755593</v>
      </c>
      <c r="Z2253">
        <v>10.535416071308299</v>
      </c>
      <c r="AA2253">
        <v>11.599015397508699</v>
      </c>
      <c r="AB2253">
        <v>11.055828766717701</v>
      </c>
      <c r="AC2253">
        <v>9.01613437638329</v>
      </c>
      <c r="AD2253">
        <v>9.9189756910193907</v>
      </c>
      <c r="AE2253">
        <v>11.1989395918289</v>
      </c>
      <c r="AF2253">
        <v>10.158100873590801</v>
      </c>
      <c r="AG2253">
        <v>9.9783682779634209</v>
      </c>
      <c r="AH2253">
        <v>10.996401028277599</v>
      </c>
      <c r="AI2253">
        <v>13.0432647770311</v>
      </c>
      <c r="AJ2253">
        <v>11.8584351635032</v>
      </c>
      <c r="AK2253">
        <v>9.0067939593329793</v>
      </c>
      <c r="AL2253">
        <v>10.7037604621007</v>
      </c>
      <c r="AM2253">
        <v>12.413758865437901</v>
      </c>
      <c r="AN2253">
        <v>12.0144426915833</v>
      </c>
      <c r="AO2253">
        <v>9.1746164084633399</v>
      </c>
      <c r="AP2253">
        <v>10.3247312106949</v>
      </c>
      <c r="AQ2253">
        <v>11.6804497776304</v>
      </c>
      <c r="AR2253">
        <v>10.749843985955399</v>
      </c>
      <c r="AS2253">
        <v>9.11376701633103</v>
      </c>
      <c r="AT2253">
        <v>9.9764286110668792</v>
      </c>
      <c r="AU2253">
        <v>11.613545568887201</v>
      </c>
      <c r="AV2253">
        <v>10.408851331198299</v>
      </c>
      <c r="AW2253">
        <v>9.1675773845069592</v>
      </c>
      <c r="AX2253">
        <v>10.631816638422</v>
      </c>
      <c r="AY2253">
        <v>12.4980265986107</v>
      </c>
      <c r="AZ2253">
        <v>11.111117468072299</v>
      </c>
      <c r="BA2253">
        <v>9.4295775614389594</v>
      </c>
      <c r="BB2253">
        <v>10.8351283026727</v>
      </c>
      <c r="BC2253">
        <v>12.739280385685101</v>
      </c>
      <c r="BD2253">
        <v>11.4337957388157</v>
      </c>
      <c r="BE2253">
        <v>9.5952752539139006</v>
      </c>
      <c r="BF2253">
        <v>11.065913968336099</v>
      </c>
      <c r="BG2253">
        <v>13.4702226758195</v>
      </c>
      <c r="BH2253">
        <v>14.1145299441002</v>
      </c>
      <c r="BI2253">
        <v>9.2009579465607505</v>
      </c>
      <c r="BJ2253">
        <v>10.1692898642982</v>
      </c>
      <c r="BK2253">
        <v>12.463758617299</v>
      </c>
      <c r="BL2253">
        <v>11.7066186347353</v>
      </c>
    </row>
    <row r="2254" spans="1:64" x14ac:dyDescent="0.25">
      <c r="A2254" s="15" t="str">
        <f t="shared" si="74"/>
        <v>Total Risk Based Capital Ratio--42369</v>
      </c>
      <c r="B2254" s="15" t="str">
        <f t="shared" si="75"/>
        <v>Total Risk Based Capital Ratio</v>
      </c>
      <c r="C2254">
        <v>2</v>
      </c>
      <c r="D2254" s="22">
        <v>42369</v>
      </c>
      <c r="E2254">
        <v>14.085000000000001</v>
      </c>
      <c r="F2254">
        <v>17.45</v>
      </c>
      <c r="G2254">
        <v>19.074999999999999</v>
      </c>
      <c r="H2254">
        <v>17.856964285714302</v>
      </c>
      <c r="I2254">
        <v>13.265000000000001</v>
      </c>
      <c r="J2254">
        <v>15.4</v>
      </c>
      <c r="K2254">
        <v>18.809999999999999</v>
      </c>
      <c r="L2254">
        <v>17.090439367311099</v>
      </c>
      <c r="M2254">
        <v>13.4</v>
      </c>
      <c r="N2254">
        <v>15.92</v>
      </c>
      <c r="O2254">
        <v>19.7925</v>
      </c>
      <c r="P2254">
        <v>17.712157235092999</v>
      </c>
      <c r="Q2254">
        <v>14.36</v>
      </c>
      <c r="R2254">
        <v>19.079999999999998</v>
      </c>
      <c r="S2254">
        <v>23.762499999999999</v>
      </c>
      <c r="T2254">
        <v>20.405000000000001</v>
      </c>
      <c r="U2254">
        <v>13.1875</v>
      </c>
      <c r="V2254">
        <v>15.33</v>
      </c>
      <c r="W2254">
        <v>18.645</v>
      </c>
      <c r="X2254">
        <v>17.129803921568602</v>
      </c>
      <c r="Y2254">
        <v>14.1625</v>
      </c>
      <c r="Z2254">
        <v>17.734999999999999</v>
      </c>
      <c r="AA2254">
        <v>19.4375</v>
      </c>
      <c r="AB2254">
        <v>18.142037037036999</v>
      </c>
      <c r="AC2254">
        <v>12.2325</v>
      </c>
      <c r="AD2254">
        <v>13.62</v>
      </c>
      <c r="AE2254">
        <v>15.9475</v>
      </c>
      <c r="AF2254">
        <v>14.7267105263158</v>
      </c>
      <c r="AG2254">
        <v>13.37</v>
      </c>
      <c r="AH2254">
        <v>15.7</v>
      </c>
      <c r="AI2254">
        <v>18.940000000000001</v>
      </c>
      <c r="AJ2254">
        <v>17.719538461538502</v>
      </c>
      <c r="AK2254">
        <v>13.845000000000001</v>
      </c>
      <c r="AL2254">
        <v>16.309999999999999</v>
      </c>
      <c r="AM2254">
        <v>20.405000000000001</v>
      </c>
      <c r="AN2254">
        <v>18.748823529411801</v>
      </c>
      <c r="AO2254">
        <v>12.8325</v>
      </c>
      <c r="AP2254">
        <v>15.154999999999999</v>
      </c>
      <c r="AQ2254">
        <v>18.465</v>
      </c>
      <c r="AR2254">
        <v>16.918812949640301</v>
      </c>
      <c r="AS2254">
        <v>12.522500000000001</v>
      </c>
      <c r="AT2254">
        <v>14.055</v>
      </c>
      <c r="AU2254">
        <v>16.54</v>
      </c>
      <c r="AV2254">
        <v>14.8382631578947</v>
      </c>
      <c r="AW2254">
        <v>14.327500000000001</v>
      </c>
      <c r="AX2254">
        <v>17.434999999999999</v>
      </c>
      <c r="AY2254">
        <v>22.327500000000001</v>
      </c>
      <c r="AZ2254">
        <v>19.148037974683501</v>
      </c>
      <c r="BA2254">
        <v>12.994999999999999</v>
      </c>
      <c r="BB2254">
        <v>15.4</v>
      </c>
      <c r="BC2254">
        <v>18.887499999999999</v>
      </c>
      <c r="BD2254">
        <v>17.682592592592599</v>
      </c>
      <c r="BE2254">
        <v>14.51</v>
      </c>
      <c r="BF2254">
        <v>17.605</v>
      </c>
      <c r="BG2254">
        <v>20.067499999999999</v>
      </c>
      <c r="BH2254">
        <v>23.691296296296301</v>
      </c>
      <c r="BI2254">
        <v>13.47</v>
      </c>
      <c r="BJ2254">
        <v>15.244999999999999</v>
      </c>
      <c r="BK2254">
        <v>18.36</v>
      </c>
      <c r="BL2254">
        <v>19.768000000000001</v>
      </c>
    </row>
    <row r="2255" spans="1:64" x14ac:dyDescent="0.25">
      <c r="A2255" s="15" t="str">
        <f t="shared" si="74"/>
        <v>Tier 1 Leverage Ratio--42369</v>
      </c>
      <c r="B2255" s="15" t="str">
        <f t="shared" si="75"/>
        <v>Tier 1 Leverage Ratio</v>
      </c>
      <c r="C2255">
        <v>3</v>
      </c>
      <c r="D2255" s="22">
        <v>42369</v>
      </c>
      <c r="E2255">
        <v>9.375</v>
      </c>
      <c r="F2255">
        <v>10.1</v>
      </c>
      <c r="G2255">
        <v>10.725</v>
      </c>
      <c r="H2255">
        <v>10.5201785714286</v>
      </c>
      <c r="I2255">
        <v>9</v>
      </c>
      <c r="J2255">
        <v>10.09</v>
      </c>
      <c r="K2255">
        <v>11.635</v>
      </c>
      <c r="L2255">
        <v>10.625782073813699</v>
      </c>
      <c r="M2255">
        <v>9.1300000000000008</v>
      </c>
      <c r="N2255">
        <v>10.220000000000001</v>
      </c>
      <c r="O2255">
        <v>11.8325</v>
      </c>
      <c r="P2255">
        <v>10.7863672616787</v>
      </c>
      <c r="Q2255">
        <v>9.7324999999999999</v>
      </c>
      <c r="R2255">
        <v>11.605</v>
      </c>
      <c r="S2255">
        <v>12.047499999999999</v>
      </c>
      <c r="T2255">
        <v>11.689</v>
      </c>
      <c r="U2255">
        <v>8.9749999999999996</v>
      </c>
      <c r="V2255">
        <v>10.025</v>
      </c>
      <c r="W2255">
        <v>11.6275</v>
      </c>
      <c r="X2255">
        <v>10.5339869281046</v>
      </c>
      <c r="Y2255">
        <v>9.1274999999999995</v>
      </c>
      <c r="Z2255">
        <v>10.065</v>
      </c>
      <c r="AA2255">
        <v>11.01</v>
      </c>
      <c r="AB2255">
        <v>10.6172222222222</v>
      </c>
      <c r="AC2255">
        <v>8.6675000000000004</v>
      </c>
      <c r="AD2255">
        <v>9.33</v>
      </c>
      <c r="AE2255">
        <v>10.5025</v>
      </c>
      <c r="AF2255">
        <v>9.7371052631579005</v>
      </c>
      <c r="AG2255">
        <v>9.61</v>
      </c>
      <c r="AH2255">
        <v>10.74</v>
      </c>
      <c r="AI2255">
        <v>12.44</v>
      </c>
      <c r="AJ2255">
        <v>11.4489230769231</v>
      </c>
      <c r="AK2255">
        <v>8.89</v>
      </c>
      <c r="AL2255">
        <v>10.18</v>
      </c>
      <c r="AM2255">
        <v>12.19</v>
      </c>
      <c r="AN2255">
        <v>11.7639215686275</v>
      </c>
      <c r="AO2255">
        <v>8.9525000000000006</v>
      </c>
      <c r="AP2255">
        <v>10.085000000000001</v>
      </c>
      <c r="AQ2255">
        <v>11.227499999999999</v>
      </c>
      <c r="AR2255">
        <v>10.522158273381301</v>
      </c>
      <c r="AS2255">
        <v>8.8825000000000003</v>
      </c>
      <c r="AT2255">
        <v>9.5299999999999994</v>
      </c>
      <c r="AU2255">
        <v>10.785</v>
      </c>
      <c r="AV2255">
        <v>10.061894736842101</v>
      </c>
      <c r="AW2255">
        <v>8.8975000000000009</v>
      </c>
      <c r="AX2255">
        <v>10.105</v>
      </c>
      <c r="AY2255">
        <v>12.005000000000001</v>
      </c>
      <c r="AZ2255">
        <v>10.746202531645601</v>
      </c>
      <c r="BA2255">
        <v>9.3650000000000002</v>
      </c>
      <c r="BB2255">
        <v>10.805</v>
      </c>
      <c r="BC2255">
        <v>12.395</v>
      </c>
      <c r="BD2255">
        <v>11.187037037036999</v>
      </c>
      <c r="BE2255">
        <v>9.4049999999999994</v>
      </c>
      <c r="BF2255">
        <v>10.47</v>
      </c>
      <c r="BG2255">
        <v>12.76</v>
      </c>
      <c r="BH2255">
        <v>13.761296296296299</v>
      </c>
      <c r="BI2255">
        <v>9.1875</v>
      </c>
      <c r="BJ2255">
        <v>9.99</v>
      </c>
      <c r="BK2255">
        <v>11.33</v>
      </c>
      <c r="BL2255">
        <v>11.339222222222199</v>
      </c>
    </row>
    <row r="2256" spans="1:64" x14ac:dyDescent="0.25">
      <c r="A2256" s="15" t="str">
        <f t="shared" si="74"/>
        <v>ALLL / Nonaccrual Loans--42369</v>
      </c>
      <c r="B2256" s="15" t="str">
        <f t="shared" si="75"/>
        <v>ALLL / Nonaccrual Loans</v>
      </c>
      <c r="C2256">
        <v>4</v>
      </c>
      <c r="D2256" s="22">
        <v>42369</v>
      </c>
      <c r="E2256">
        <v>133.333333333333</v>
      </c>
      <c r="F2256">
        <v>265.15151515151501</v>
      </c>
      <c r="G2256">
        <v>761.16022099447503</v>
      </c>
      <c r="H2256">
        <v>1337.5495550528599</v>
      </c>
      <c r="I2256">
        <v>91.419149318018697</v>
      </c>
      <c r="J2256">
        <v>183.05369127516801</v>
      </c>
      <c r="K2256">
        <v>483.77067430025397</v>
      </c>
      <c r="L2256">
        <v>684.24157434862002</v>
      </c>
      <c r="M2256">
        <v>93.139977067437599</v>
      </c>
      <c r="N2256">
        <v>184.55007679974901</v>
      </c>
      <c r="O2256">
        <v>450.92777522873899</v>
      </c>
      <c r="P2256">
        <v>640.05517508289995</v>
      </c>
      <c r="Q2256">
        <v>94.962650293198095</v>
      </c>
      <c r="R2256">
        <v>138.98565859092199</v>
      </c>
      <c r="S2256">
        <v>181.88869321003</v>
      </c>
      <c r="T2256">
        <v>178.192855003018</v>
      </c>
      <c r="U2256">
        <v>91.071428571428598</v>
      </c>
      <c r="V2256">
        <v>180.808080808081</v>
      </c>
      <c r="W2256">
        <v>384.51492537313402</v>
      </c>
      <c r="X2256">
        <v>640.94548400961503</v>
      </c>
      <c r="Y2256">
        <v>97.2996314207616</v>
      </c>
      <c r="Z2256">
        <v>150.87229588276301</v>
      </c>
      <c r="AA2256">
        <v>379.29907481898601</v>
      </c>
      <c r="AB2256">
        <v>2274.9590922745501</v>
      </c>
      <c r="AC2256">
        <v>111.916344623778</v>
      </c>
      <c r="AD2256">
        <v>229.552567020563</v>
      </c>
      <c r="AE2256">
        <v>699.43879755560602</v>
      </c>
      <c r="AF2256">
        <v>1136.4967804975599</v>
      </c>
      <c r="AG2256">
        <v>143.118910287744</v>
      </c>
      <c r="AH2256">
        <v>348.34700861390502</v>
      </c>
      <c r="AI2256">
        <v>1131.75257731959</v>
      </c>
      <c r="AJ2256">
        <v>950.75285330735801</v>
      </c>
      <c r="AK2256">
        <v>65.417330836749898</v>
      </c>
      <c r="AL2256">
        <v>144.49950445986099</v>
      </c>
      <c r="AM2256">
        <v>386.60466956865798</v>
      </c>
      <c r="AN2256">
        <v>1963.9162179058801</v>
      </c>
      <c r="AO2256">
        <v>96.398281362384694</v>
      </c>
      <c r="AP2256">
        <v>227.50125691302199</v>
      </c>
      <c r="AQ2256">
        <v>675.48664122137404</v>
      </c>
      <c r="AR2256">
        <v>743.46431949122496</v>
      </c>
      <c r="AS2256">
        <v>101.31219245489299</v>
      </c>
      <c r="AT2256">
        <v>219.16108650760299</v>
      </c>
      <c r="AU2256">
        <v>659.01603827931797</v>
      </c>
      <c r="AV2256">
        <v>748.42994599596</v>
      </c>
      <c r="AW2256">
        <v>81.100141043723596</v>
      </c>
      <c r="AX2256">
        <v>169.058823529412</v>
      </c>
      <c r="AY2256">
        <v>327.5</v>
      </c>
      <c r="AZ2256">
        <v>846.83632659443299</v>
      </c>
      <c r="BA2256">
        <v>80.907686979696507</v>
      </c>
      <c r="BB2256">
        <v>145.19379844961199</v>
      </c>
      <c r="BC2256">
        <v>274.787430384846</v>
      </c>
      <c r="BD2256">
        <v>347.31394212551697</v>
      </c>
      <c r="BE2256">
        <v>107.548695888075</v>
      </c>
      <c r="BF2256">
        <v>178.485435752878</v>
      </c>
      <c r="BG2256">
        <v>379.12194000689601</v>
      </c>
      <c r="BH2256">
        <v>3614.3208262623002</v>
      </c>
      <c r="BI2256">
        <v>98.160919540229898</v>
      </c>
      <c r="BJ2256">
        <v>172.805380471143</v>
      </c>
      <c r="BK2256">
        <v>314.97227356746799</v>
      </c>
      <c r="BL2256">
        <v>2316.81892475213</v>
      </c>
    </row>
    <row r="2257" spans="1:64" x14ac:dyDescent="0.25">
      <c r="A2257" s="15" t="str">
        <f t="shared" si="74"/>
        <v>[NCL + OREO] / [Total Loans + OREO]--42369</v>
      </c>
      <c r="B2257" s="15" t="str">
        <f t="shared" si="75"/>
        <v>[NCL + OREO] / [Total Loans + OREO]</v>
      </c>
      <c r="C2257">
        <v>5</v>
      </c>
      <c r="D2257" s="22">
        <v>42369</v>
      </c>
      <c r="E2257">
        <v>0.35397678146161299</v>
      </c>
      <c r="F2257">
        <v>1.06479925169893</v>
      </c>
      <c r="G2257">
        <v>1.5194424823917001</v>
      </c>
      <c r="H2257">
        <v>1.2990469453846401</v>
      </c>
      <c r="I2257">
        <v>0.30865429155957103</v>
      </c>
      <c r="J2257">
        <v>0.91878935736211798</v>
      </c>
      <c r="K2257">
        <v>1.98996836354478</v>
      </c>
      <c r="L2257">
        <v>1.49086458964125</v>
      </c>
      <c r="M2257">
        <v>0.37272021270244898</v>
      </c>
      <c r="N2257">
        <v>0.99709866032285299</v>
      </c>
      <c r="O2257">
        <v>2.19455852307666</v>
      </c>
      <c r="P2257">
        <v>1.62446170216119</v>
      </c>
      <c r="Q2257">
        <v>1.85806589865037</v>
      </c>
      <c r="R2257">
        <v>2.4686677143803899</v>
      </c>
      <c r="S2257">
        <v>2.8790268375440702</v>
      </c>
      <c r="T2257">
        <v>2.7263573069637799</v>
      </c>
      <c r="U2257">
        <v>0.43798817618906399</v>
      </c>
      <c r="V2257">
        <v>1.07928458850134</v>
      </c>
      <c r="W2257">
        <v>2.3110573843893101</v>
      </c>
      <c r="X2257">
        <v>1.68798961737269</v>
      </c>
      <c r="Y2257">
        <v>0.37927909211167099</v>
      </c>
      <c r="Z2257">
        <v>1.06479925169893</v>
      </c>
      <c r="AA2257">
        <v>2.4450843555914101</v>
      </c>
      <c r="AB2257">
        <v>1.8459763600791099</v>
      </c>
      <c r="AC2257">
        <v>4.5176877538148502E-2</v>
      </c>
      <c r="AD2257">
        <v>0.43454753046489702</v>
      </c>
      <c r="AE2257">
        <v>0.99025247248730697</v>
      </c>
      <c r="AF2257">
        <v>0.92721152463683298</v>
      </c>
      <c r="AG2257">
        <v>6.47584509778526E-3</v>
      </c>
      <c r="AH2257">
        <v>0.21629324505136299</v>
      </c>
      <c r="AI2257">
        <v>0.838045014989377</v>
      </c>
      <c r="AJ2257">
        <v>0.58655103757005</v>
      </c>
      <c r="AK2257">
        <v>0.64743893936661701</v>
      </c>
      <c r="AL2257">
        <v>1.4506546299947001</v>
      </c>
      <c r="AM2257">
        <v>2.28172153069894</v>
      </c>
      <c r="AN2257">
        <v>1.8644107835980701</v>
      </c>
      <c r="AO2257">
        <v>9.9175527642206301E-2</v>
      </c>
      <c r="AP2257">
        <v>0.64234741924935701</v>
      </c>
      <c r="AQ2257">
        <v>1.3393917914525399</v>
      </c>
      <c r="AR2257">
        <v>0.97384799937975897</v>
      </c>
      <c r="AS2257">
        <v>0.248927018334827</v>
      </c>
      <c r="AT2257">
        <v>0.79558270928747199</v>
      </c>
      <c r="AU2257">
        <v>1.8916586996906</v>
      </c>
      <c r="AV2257">
        <v>1.4116164629971799</v>
      </c>
      <c r="AW2257">
        <v>0.54617571340807303</v>
      </c>
      <c r="AX2257">
        <v>1.5070838962687201</v>
      </c>
      <c r="AY2257">
        <v>2.86075276814563</v>
      </c>
      <c r="AZ2257">
        <v>1.9076412814396699</v>
      </c>
      <c r="BA2257">
        <v>0.45270644719773101</v>
      </c>
      <c r="BB2257">
        <v>1.44420710281402</v>
      </c>
      <c r="BC2257">
        <v>2.38705656924814</v>
      </c>
      <c r="BD2257">
        <v>2.1582426125112302</v>
      </c>
      <c r="BE2257">
        <v>0.67360540096074795</v>
      </c>
      <c r="BF2257">
        <v>1.4906670649856999</v>
      </c>
      <c r="BG2257">
        <v>3.05963719906189</v>
      </c>
      <c r="BH2257">
        <v>2.37148985664802</v>
      </c>
      <c r="BI2257">
        <v>0.70277438544702597</v>
      </c>
      <c r="BJ2257">
        <v>1.5860905878573699</v>
      </c>
      <c r="BK2257">
        <v>3.7382435810944901</v>
      </c>
      <c r="BL2257">
        <v>2.3473070099360198</v>
      </c>
    </row>
    <row r="2258" spans="1:64" x14ac:dyDescent="0.25">
      <c r="A2258" s="15" t="str">
        <f t="shared" si="74"/>
        <v>[Noncurrent + Delinquent Loans] / [Capital + ALLL]--42369</v>
      </c>
      <c r="B2258" s="15" t="str">
        <f t="shared" si="75"/>
        <v>[Noncurrent + Delinquent Loans] / [Capital + ALLL]</v>
      </c>
      <c r="C2258">
        <v>6</v>
      </c>
      <c r="D2258" s="22">
        <v>42369</v>
      </c>
      <c r="E2258">
        <v>3.0395534965934701</v>
      </c>
      <c r="F2258">
        <v>7.7053104432489601</v>
      </c>
      <c r="G2258">
        <v>11.005886455382001</v>
      </c>
      <c r="H2258">
        <v>7.8468850745310501</v>
      </c>
      <c r="I2258">
        <v>2.7806040747489602</v>
      </c>
      <c r="J2258">
        <v>7.39166729908173</v>
      </c>
      <c r="K2258">
        <v>13.083958812954201</v>
      </c>
      <c r="L2258">
        <v>8.9533695939470803</v>
      </c>
      <c r="M2258">
        <v>2.9984591304589299</v>
      </c>
      <c r="N2258">
        <v>7.1481461839117202</v>
      </c>
      <c r="O2258">
        <v>13.3287302198175</v>
      </c>
      <c r="P2258">
        <v>9.73017086441868</v>
      </c>
      <c r="Q2258">
        <v>8.2492707146601294</v>
      </c>
      <c r="R2258">
        <v>12.159818128592899</v>
      </c>
      <c r="S2258">
        <v>16.7822552586311</v>
      </c>
      <c r="T2258">
        <v>13.454751016110899</v>
      </c>
      <c r="U2258">
        <v>3.1568909709434201</v>
      </c>
      <c r="V2258">
        <v>7.6919485649924697</v>
      </c>
      <c r="W2258">
        <v>13.119376766156501</v>
      </c>
      <c r="X2258">
        <v>9.2614938171735108</v>
      </c>
      <c r="Y2258">
        <v>3.69000557831012</v>
      </c>
      <c r="Z2258">
        <v>7.9974242859764102</v>
      </c>
      <c r="AA2258">
        <v>12.9849013726199</v>
      </c>
      <c r="AB2258">
        <v>10.972035924614699</v>
      </c>
      <c r="AC2258">
        <v>1.59185247169747</v>
      </c>
      <c r="AD2258">
        <v>5.4605904234349198</v>
      </c>
      <c r="AE2258">
        <v>13.221302154158501</v>
      </c>
      <c r="AF2258">
        <v>9.1441917640587302</v>
      </c>
      <c r="AG2258">
        <v>0.65720294426919001</v>
      </c>
      <c r="AH2258">
        <v>2.84395781408156</v>
      </c>
      <c r="AI2258">
        <v>8.1007751937984498</v>
      </c>
      <c r="AJ2258">
        <v>5.33708237291291</v>
      </c>
      <c r="AK2258">
        <v>3.9684537545396101</v>
      </c>
      <c r="AL2258">
        <v>7.8266331658291497</v>
      </c>
      <c r="AM2258">
        <v>15.274276979438101</v>
      </c>
      <c r="AN2258">
        <v>11.2131849610911</v>
      </c>
      <c r="AO2258">
        <v>1.41076896870976</v>
      </c>
      <c r="AP2258">
        <v>6.3918744365632802</v>
      </c>
      <c r="AQ2258">
        <v>12.8461175095904</v>
      </c>
      <c r="AR2258">
        <v>8.3004961619763193</v>
      </c>
      <c r="AS2258">
        <v>1.93308202463636</v>
      </c>
      <c r="AT2258">
        <v>5.9701787574312499</v>
      </c>
      <c r="AU2258">
        <v>11.4518651545174</v>
      </c>
      <c r="AV2258">
        <v>8.0462463716753803</v>
      </c>
      <c r="AW2258">
        <v>4.54499838768524</v>
      </c>
      <c r="AX2258">
        <v>8.97157949409449</v>
      </c>
      <c r="AY2258">
        <v>16.116154379096301</v>
      </c>
      <c r="AZ2258">
        <v>11.156659214440401</v>
      </c>
      <c r="BA2258">
        <v>3.5869013976540098</v>
      </c>
      <c r="BB2258">
        <v>9.3295109883652394</v>
      </c>
      <c r="BC2258">
        <v>15.351731032305601</v>
      </c>
      <c r="BD2258">
        <v>14.0036045271347</v>
      </c>
      <c r="BE2258">
        <v>2.9003628952513099</v>
      </c>
      <c r="BF2258">
        <v>6.0716008017424103</v>
      </c>
      <c r="BG2258">
        <v>10.882881877907201</v>
      </c>
      <c r="BH2258">
        <v>8.0572327904665393</v>
      </c>
      <c r="BI2258">
        <v>2.6278178478468002</v>
      </c>
      <c r="BJ2258">
        <v>6.6492697463313402</v>
      </c>
      <c r="BK2258">
        <v>10.8580322580773</v>
      </c>
      <c r="BL2258">
        <v>8.2075307237848207</v>
      </c>
    </row>
    <row r="2259" spans="1:64" x14ac:dyDescent="0.25">
      <c r="A2259" s="15" t="str">
        <f t="shared" si="74"/>
        <v xml:space="preserve">  Ag [NCL+DQ] / [Capital + ALLL]--42369</v>
      </c>
      <c r="B2259" s="15" t="str">
        <f t="shared" si="75"/>
        <v xml:space="preserve">  Ag [NCL+DQ] / [Capital + ALLL]</v>
      </c>
      <c r="C2259">
        <v>7</v>
      </c>
      <c r="D2259" s="22">
        <v>42369</v>
      </c>
      <c r="E2259">
        <v>0</v>
      </c>
      <c r="F2259">
        <v>0</v>
      </c>
      <c r="G2259">
        <v>0.69309108961141896</v>
      </c>
      <c r="H2259">
        <v>1.2059395086200499</v>
      </c>
      <c r="I2259">
        <v>0</v>
      </c>
      <c r="J2259">
        <v>0</v>
      </c>
      <c r="K2259">
        <v>0.98951358397587796</v>
      </c>
      <c r="L2259">
        <v>1.2821218383741799</v>
      </c>
      <c r="M2259">
        <v>0</v>
      </c>
      <c r="N2259">
        <v>0</v>
      </c>
      <c r="O2259">
        <v>0.35346199252715399</v>
      </c>
      <c r="P2259">
        <v>0.62105518395574999</v>
      </c>
      <c r="Q2259">
        <v>0</v>
      </c>
      <c r="R2259">
        <v>0</v>
      </c>
      <c r="S2259">
        <v>0</v>
      </c>
      <c r="T2259">
        <v>1.5790882487238599E-2</v>
      </c>
      <c r="U2259">
        <v>0</v>
      </c>
      <c r="V2259">
        <v>0</v>
      </c>
      <c r="W2259">
        <v>0.90221142231094698</v>
      </c>
      <c r="X2259">
        <v>1.21564115446014</v>
      </c>
      <c r="Y2259">
        <v>0</v>
      </c>
      <c r="Z2259">
        <v>0</v>
      </c>
      <c r="AA2259">
        <v>1.4715634732446401</v>
      </c>
      <c r="AB2259">
        <v>2.3617916530182201</v>
      </c>
      <c r="AC2259">
        <v>0</v>
      </c>
      <c r="AD2259">
        <v>0.12398220665408401</v>
      </c>
      <c r="AE2259">
        <v>2.5991347090306798</v>
      </c>
      <c r="AF2259">
        <v>1.93750589076949</v>
      </c>
      <c r="AG2259">
        <v>0</v>
      </c>
      <c r="AH2259">
        <v>0</v>
      </c>
      <c r="AI2259">
        <v>0.81689358155043101</v>
      </c>
      <c r="AJ2259">
        <v>1.1676241763767199</v>
      </c>
      <c r="AK2259">
        <v>0</v>
      </c>
      <c r="AL2259">
        <v>0</v>
      </c>
      <c r="AM2259">
        <v>0.92371313813167599</v>
      </c>
      <c r="AN2259">
        <v>1.14043009057191</v>
      </c>
      <c r="AO2259">
        <v>0</v>
      </c>
      <c r="AP2259">
        <v>0.33723486292340499</v>
      </c>
      <c r="AQ2259">
        <v>3.1486430333072</v>
      </c>
      <c r="AR2259">
        <v>2.2883729960698398</v>
      </c>
      <c r="AS2259">
        <v>0</v>
      </c>
      <c r="AT2259">
        <v>0</v>
      </c>
      <c r="AU2259">
        <v>0.44837363275825798</v>
      </c>
      <c r="AV2259">
        <v>0.98921609867782401</v>
      </c>
      <c r="AW2259">
        <v>0</v>
      </c>
      <c r="AX2259">
        <v>0</v>
      </c>
      <c r="AY2259">
        <v>0.15031487924553999</v>
      </c>
      <c r="AZ2259">
        <v>0.69262076073330803</v>
      </c>
      <c r="BA2259">
        <v>0</v>
      </c>
      <c r="BB2259">
        <v>0</v>
      </c>
      <c r="BC2259">
        <v>0</v>
      </c>
      <c r="BD2259">
        <v>0.98358266614937895</v>
      </c>
      <c r="BE2259">
        <v>0</v>
      </c>
      <c r="BF2259">
        <v>0</v>
      </c>
      <c r="BG2259">
        <v>0.270200194554438</v>
      </c>
      <c r="BH2259">
        <v>0.50515822821551803</v>
      </c>
      <c r="BI2259">
        <v>0</v>
      </c>
      <c r="BJ2259">
        <v>0</v>
      </c>
      <c r="BK2259">
        <v>0</v>
      </c>
      <c r="BL2259">
        <v>0.83151038938135402</v>
      </c>
    </row>
    <row r="2260" spans="1:64" x14ac:dyDescent="0.25">
      <c r="A2260" s="15" t="str">
        <f t="shared" si="74"/>
        <v xml:space="preserve">  CLD [NCL+DQ] / [Capital + ALLL]--42369</v>
      </c>
      <c r="B2260" s="15" t="str">
        <f t="shared" si="75"/>
        <v xml:space="preserve">  CLD [NCL+DQ] / [Capital + ALLL]</v>
      </c>
      <c r="C2260">
        <v>8</v>
      </c>
      <c r="D2260" s="22">
        <v>42369</v>
      </c>
      <c r="E2260">
        <v>0</v>
      </c>
      <c r="F2260">
        <v>0</v>
      </c>
      <c r="G2260">
        <v>0.123990573267</v>
      </c>
      <c r="H2260">
        <v>0.451353482899509</v>
      </c>
      <c r="I2260">
        <v>0</v>
      </c>
      <c r="J2260">
        <v>0</v>
      </c>
      <c r="K2260">
        <v>7.3688908919459603E-2</v>
      </c>
      <c r="L2260">
        <v>0.33604947567629001</v>
      </c>
      <c r="M2260">
        <v>0</v>
      </c>
      <c r="N2260">
        <v>0</v>
      </c>
      <c r="O2260">
        <v>0.32036263679096599</v>
      </c>
      <c r="P2260">
        <v>0.52939330964060605</v>
      </c>
      <c r="Q2260">
        <v>0</v>
      </c>
      <c r="R2260">
        <v>0</v>
      </c>
      <c r="S2260">
        <v>0.32704826421052502</v>
      </c>
      <c r="T2260">
        <v>0.14098202128617901</v>
      </c>
      <c r="U2260">
        <v>0</v>
      </c>
      <c r="V2260">
        <v>0</v>
      </c>
      <c r="W2260">
        <v>0</v>
      </c>
      <c r="X2260">
        <v>0.32757760697067401</v>
      </c>
      <c r="Y2260">
        <v>0</v>
      </c>
      <c r="Z2260">
        <v>0</v>
      </c>
      <c r="AA2260">
        <v>0.98642675613368502</v>
      </c>
      <c r="AB2260">
        <v>0.64052336651741204</v>
      </c>
      <c r="AC2260">
        <v>0</v>
      </c>
      <c r="AD2260">
        <v>0</v>
      </c>
      <c r="AE2260">
        <v>0</v>
      </c>
      <c r="AF2260">
        <v>0.407989283009004</v>
      </c>
      <c r="AG2260">
        <v>0</v>
      </c>
      <c r="AH2260">
        <v>0</v>
      </c>
      <c r="AI2260">
        <v>0</v>
      </c>
      <c r="AJ2260">
        <v>0.28990239866577799</v>
      </c>
      <c r="AK2260">
        <v>0</v>
      </c>
      <c r="AL2260">
        <v>0</v>
      </c>
      <c r="AM2260">
        <v>0.36856995858424502</v>
      </c>
      <c r="AN2260">
        <v>0.45021307938780802</v>
      </c>
      <c r="AO2260">
        <v>0</v>
      </c>
      <c r="AP2260">
        <v>0</v>
      </c>
      <c r="AQ2260">
        <v>0</v>
      </c>
      <c r="AR2260">
        <v>0.20821658197136</v>
      </c>
      <c r="AS2260">
        <v>0</v>
      </c>
      <c r="AT2260">
        <v>0</v>
      </c>
      <c r="AU2260">
        <v>0.20280016326075301</v>
      </c>
      <c r="AV2260">
        <v>0.34922366562805501</v>
      </c>
      <c r="AW2260">
        <v>0</v>
      </c>
      <c r="AX2260">
        <v>0</v>
      </c>
      <c r="AY2260">
        <v>0.26586627918122202</v>
      </c>
      <c r="AZ2260">
        <v>0.46682893541008003</v>
      </c>
      <c r="BA2260">
        <v>0</v>
      </c>
      <c r="BB2260">
        <v>0</v>
      </c>
      <c r="BC2260">
        <v>0</v>
      </c>
      <c r="BD2260">
        <v>0.32617831993261798</v>
      </c>
      <c r="BE2260">
        <v>0</v>
      </c>
      <c r="BF2260">
        <v>0</v>
      </c>
      <c r="BG2260">
        <v>0.25859352320041201</v>
      </c>
      <c r="BH2260">
        <v>0.46601647584959</v>
      </c>
      <c r="BI2260">
        <v>0</v>
      </c>
      <c r="BJ2260">
        <v>0</v>
      </c>
      <c r="BK2260">
        <v>0.26433851157604399</v>
      </c>
      <c r="BL2260">
        <v>0.54048533970495405</v>
      </c>
    </row>
    <row r="2261" spans="1:64" x14ac:dyDescent="0.25">
      <c r="A2261" s="15" t="str">
        <f t="shared" si="74"/>
        <v xml:space="preserve">  CRE [NCL+DQ] / [Capital + ALLL]--42369</v>
      </c>
      <c r="B2261" s="15" t="str">
        <f t="shared" si="75"/>
        <v xml:space="preserve">  CRE [NCL+DQ] / [Capital + ALLL]</v>
      </c>
      <c r="C2261">
        <v>9</v>
      </c>
      <c r="D2261" s="22">
        <v>42369</v>
      </c>
      <c r="E2261">
        <v>0.12302645068689801</v>
      </c>
      <c r="F2261">
        <v>1.5114878830970699</v>
      </c>
      <c r="G2261">
        <v>4.0930288618714101</v>
      </c>
      <c r="H2261">
        <v>3.1401806050832901</v>
      </c>
      <c r="I2261">
        <v>0</v>
      </c>
      <c r="J2261">
        <v>0.76319694721221099</v>
      </c>
      <c r="K2261">
        <v>3.490140970034</v>
      </c>
      <c r="L2261">
        <v>2.3939118688948602</v>
      </c>
      <c r="M2261">
        <v>0</v>
      </c>
      <c r="N2261">
        <v>1.2076332774265</v>
      </c>
      <c r="O2261">
        <v>4.0033552312292802</v>
      </c>
      <c r="P2261">
        <v>2.9586760052617498</v>
      </c>
      <c r="Q2261">
        <v>3.3934905670324098</v>
      </c>
      <c r="R2261">
        <v>5.8571824744227898</v>
      </c>
      <c r="S2261">
        <v>8.94191743594474</v>
      </c>
      <c r="T2261">
        <v>6.9986152235750598</v>
      </c>
      <c r="U2261">
        <v>0</v>
      </c>
      <c r="V2261">
        <v>0.83563554672011098</v>
      </c>
      <c r="W2261">
        <v>3.8046916139827101</v>
      </c>
      <c r="X2261">
        <v>2.39414405686068</v>
      </c>
      <c r="Y2261">
        <v>0</v>
      </c>
      <c r="Z2261">
        <v>1.1183333145471801</v>
      </c>
      <c r="AA2261">
        <v>3.5416419181994701</v>
      </c>
      <c r="AB2261">
        <v>2.6220104055793101</v>
      </c>
      <c r="AC2261">
        <v>0</v>
      </c>
      <c r="AD2261">
        <v>0.184410950636448</v>
      </c>
      <c r="AE2261">
        <v>2.5849962980041101</v>
      </c>
      <c r="AF2261">
        <v>2.4914637426264399</v>
      </c>
      <c r="AG2261">
        <v>0</v>
      </c>
      <c r="AH2261">
        <v>0</v>
      </c>
      <c r="AI2261">
        <v>0.44431131745794</v>
      </c>
      <c r="AJ2261">
        <v>0.90558761556010703</v>
      </c>
      <c r="AK2261">
        <v>0.79563921814662997</v>
      </c>
      <c r="AL2261">
        <v>2.0686175580222002</v>
      </c>
      <c r="AM2261">
        <v>5.3526213155328897</v>
      </c>
      <c r="AN2261">
        <v>3.7224682735983299</v>
      </c>
      <c r="AO2261">
        <v>0</v>
      </c>
      <c r="AP2261">
        <v>9.1886696114566499E-2</v>
      </c>
      <c r="AQ2261">
        <v>1.7897685977681901</v>
      </c>
      <c r="AR2261">
        <v>1.42636425298507</v>
      </c>
      <c r="AS2261">
        <v>0</v>
      </c>
      <c r="AT2261">
        <v>0.76286712202387497</v>
      </c>
      <c r="AU2261">
        <v>3.2604153217500098</v>
      </c>
      <c r="AV2261">
        <v>2.4405894728899802</v>
      </c>
      <c r="AW2261">
        <v>0</v>
      </c>
      <c r="AX2261">
        <v>1.8570310163116399</v>
      </c>
      <c r="AY2261">
        <v>4.6345520411579102</v>
      </c>
      <c r="AZ2261">
        <v>3.1519751965474199</v>
      </c>
      <c r="BA2261">
        <v>0</v>
      </c>
      <c r="BB2261">
        <v>0.63845746371687595</v>
      </c>
      <c r="BC2261">
        <v>3.9525065711388798</v>
      </c>
      <c r="BD2261">
        <v>3.9231758313194001</v>
      </c>
      <c r="BE2261">
        <v>0.347238872138112</v>
      </c>
      <c r="BF2261">
        <v>1.67566778328104</v>
      </c>
      <c r="BG2261">
        <v>4.1891467909909199</v>
      </c>
      <c r="BH2261">
        <v>3.29608836672789</v>
      </c>
      <c r="BI2261">
        <v>0</v>
      </c>
      <c r="BJ2261">
        <v>1.3702623257517099</v>
      </c>
      <c r="BK2261">
        <v>3.90189546764599</v>
      </c>
      <c r="BL2261">
        <v>3.2760750646621699</v>
      </c>
    </row>
    <row r="2262" spans="1:64" x14ac:dyDescent="0.25">
      <c r="A2262" s="15" t="str">
        <f t="shared" si="74"/>
        <v xml:space="preserve">  Res RE [NCL+DQ] / [Capital + ALLL]--42369</v>
      </c>
      <c r="B2262" s="15" t="str">
        <f t="shared" si="75"/>
        <v xml:space="preserve">  Res RE [NCL+DQ] / [Capital + ALLL]</v>
      </c>
      <c r="C2262">
        <v>10</v>
      </c>
      <c r="D2262" s="22">
        <v>42369</v>
      </c>
      <c r="E2262">
        <v>3.7135397911415201E-2</v>
      </c>
      <c r="F2262">
        <v>0.77035403639524902</v>
      </c>
      <c r="G2262">
        <v>2.1703328540036702</v>
      </c>
      <c r="H2262">
        <v>1.7623637526253499</v>
      </c>
      <c r="I2262">
        <v>0</v>
      </c>
      <c r="J2262">
        <v>0.93372110821980703</v>
      </c>
      <c r="K2262">
        <v>2.6803575632394301</v>
      </c>
      <c r="L2262">
        <v>2.0016364373541</v>
      </c>
      <c r="M2262">
        <v>0.36580642915023798</v>
      </c>
      <c r="N2262">
        <v>1.7927233289159601</v>
      </c>
      <c r="O2262">
        <v>4.4206985588939398</v>
      </c>
      <c r="P2262">
        <v>3.2338943671940399</v>
      </c>
      <c r="Q2262">
        <v>2.3876299189916801</v>
      </c>
      <c r="R2262">
        <v>3.5761037141188701</v>
      </c>
      <c r="S2262">
        <v>5.6268933382575597</v>
      </c>
      <c r="T2262">
        <v>4.3536244427771802</v>
      </c>
      <c r="U2262">
        <v>0.12654816282171</v>
      </c>
      <c r="V2262">
        <v>1.3682181254680299</v>
      </c>
      <c r="W2262">
        <v>3.5844000485640501</v>
      </c>
      <c r="X2262">
        <v>2.2883419346739799</v>
      </c>
      <c r="Y2262">
        <v>0</v>
      </c>
      <c r="Z2262">
        <v>0.82220523836787895</v>
      </c>
      <c r="AA2262">
        <v>2.08116720622826</v>
      </c>
      <c r="AB2262">
        <v>2.6495660137538701</v>
      </c>
      <c r="AC2262">
        <v>0</v>
      </c>
      <c r="AD2262">
        <v>5.0979098569586503E-2</v>
      </c>
      <c r="AE2262">
        <v>0.76837221830602498</v>
      </c>
      <c r="AF2262">
        <v>0.73857249034434502</v>
      </c>
      <c r="AG2262">
        <v>0</v>
      </c>
      <c r="AH2262">
        <v>0</v>
      </c>
      <c r="AI2262">
        <v>0.48921866657950103</v>
      </c>
      <c r="AJ2262">
        <v>0.483547153585551</v>
      </c>
      <c r="AK2262">
        <v>1.1752981507949301</v>
      </c>
      <c r="AL2262">
        <v>2.1393149579056598</v>
      </c>
      <c r="AM2262">
        <v>5.3289216098897301</v>
      </c>
      <c r="AN2262">
        <v>3.79584590698743</v>
      </c>
      <c r="AO2262">
        <v>0</v>
      </c>
      <c r="AP2262">
        <v>0.405015325402237</v>
      </c>
      <c r="AQ2262">
        <v>1.6451787563089</v>
      </c>
      <c r="AR2262">
        <v>1.19546817782891</v>
      </c>
      <c r="AS2262">
        <v>0</v>
      </c>
      <c r="AT2262">
        <v>0.57957141521736799</v>
      </c>
      <c r="AU2262">
        <v>2.3734920278079601</v>
      </c>
      <c r="AV2262">
        <v>1.69456613817989</v>
      </c>
      <c r="AW2262">
        <v>1.4126752393980899</v>
      </c>
      <c r="AX2262">
        <v>3.3023629197344602</v>
      </c>
      <c r="AY2262">
        <v>6.4345019729120496</v>
      </c>
      <c r="AZ2262">
        <v>4.4927796090057797</v>
      </c>
      <c r="BA2262">
        <v>6.1910822097794402E-2</v>
      </c>
      <c r="BB2262">
        <v>0.88930102300928104</v>
      </c>
      <c r="BC2262">
        <v>3.8055271018570598</v>
      </c>
      <c r="BD2262">
        <v>3.40571383788759</v>
      </c>
      <c r="BE2262">
        <v>9.1225388564118201E-2</v>
      </c>
      <c r="BF2262">
        <v>1.0595757472673499</v>
      </c>
      <c r="BG2262">
        <v>1.52454634482922</v>
      </c>
      <c r="BH2262">
        <v>1.3984250914729699</v>
      </c>
      <c r="BI2262">
        <v>0.25649228533979901</v>
      </c>
      <c r="BJ2262">
        <v>1.4461589828307799</v>
      </c>
      <c r="BK2262">
        <v>3.2645017363839699</v>
      </c>
      <c r="BL2262">
        <v>2.2674775464841801</v>
      </c>
    </row>
    <row r="2263" spans="1:64" x14ac:dyDescent="0.25">
      <c r="A2263" s="15" t="str">
        <f t="shared" si="74"/>
        <v xml:space="preserve">  C&amp;I [NCL+DQ] / [Capital + ALLL]--42369</v>
      </c>
      <c r="B2263" s="15" t="str">
        <f t="shared" si="75"/>
        <v xml:space="preserve">  C&amp;I [NCL+DQ] / [Capital + ALLL]</v>
      </c>
      <c r="C2263">
        <v>11</v>
      </c>
      <c r="D2263" s="22">
        <v>42369</v>
      </c>
      <c r="E2263">
        <v>0</v>
      </c>
      <c r="F2263">
        <v>0.35365510841116898</v>
      </c>
      <c r="G2263">
        <v>1.4538316269753799</v>
      </c>
      <c r="H2263">
        <v>1.05922600708022</v>
      </c>
      <c r="I2263">
        <v>0</v>
      </c>
      <c r="J2263">
        <v>0.50199203187250996</v>
      </c>
      <c r="K2263">
        <v>2.2634732784863001</v>
      </c>
      <c r="L2263">
        <v>1.7561902838667101</v>
      </c>
      <c r="M2263">
        <v>0</v>
      </c>
      <c r="N2263">
        <v>0.37076222235449302</v>
      </c>
      <c r="O2263">
        <v>1.5153976509551501</v>
      </c>
      <c r="P2263">
        <v>1.3329779643569399</v>
      </c>
      <c r="Q2263">
        <v>0.20719991496110099</v>
      </c>
      <c r="R2263">
        <v>0.77779960712372498</v>
      </c>
      <c r="S2263">
        <v>2.0853986441655601</v>
      </c>
      <c r="T2263">
        <v>1.3022079649446401</v>
      </c>
      <c r="U2263">
        <v>0</v>
      </c>
      <c r="V2263">
        <v>0.51319851694472596</v>
      </c>
      <c r="W2263">
        <v>2.4620383427797701</v>
      </c>
      <c r="X2263">
        <v>1.84850737081765</v>
      </c>
      <c r="Y2263">
        <v>4.6627102827532699E-2</v>
      </c>
      <c r="Z2263">
        <v>0.65266298407032497</v>
      </c>
      <c r="AA2263">
        <v>2.27348812353388</v>
      </c>
      <c r="AB2263">
        <v>2.4515048659862</v>
      </c>
      <c r="AC2263">
        <v>0</v>
      </c>
      <c r="AD2263">
        <v>0.67645118571598595</v>
      </c>
      <c r="AE2263">
        <v>2.89440165676882</v>
      </c>
      <c r="AF2263">
        <v>2.3560357293985299</v>
      </c>
      <c r="AG2263">
        <v>0</v>
      </c>
      <c r="AH2263">
        <v>0.34767060693354501</v>
      </c>
      <c r="AI2263">
        <v>1.0767790262172301</v>
      </c>
      <c r="AJ2263">
        <v>1.13492404376622</v>
      </c>
      <c r="AK2263">
        <v>2.9978715112270299E-3</v>
      </c>
      <c r="AL2263">
        <v>0.40155175934118298</v>
      </c>
      <c r="AM2263">
        <v>2.3403583702866202</v>
      </c>
      <c r="AN2263">
        <v>1.78055939824653</v>
      </c>
      <c r="AO2263">
        <v>0</v>
      </c>
      <c r="AP2263">
        <v>0.52691803572720197</v>
      </c>
      <c r="AQ2263">
        <v>2.3243730607364901</v>
      </c>
      <c r="AR2263">
        <v>1.82920532184664</v>
      </c>
      <c r="AS2263">
        <v>0</v>
      </c>
      <c r="AT2263">
        <v>0.52570825498686302</v>
      </c>
      <c r="AU2263">
        <v>2.09274431427438</v>
      </c>
      <c r="AV2263">
        <v>1.89620013176016</v>
      </c>
      <c r="AW2263">
        <v>0</v>
      </c>
      <c r="AX2263">
        <v>0.44467774798444898</v>
      </c>
      <c r="AY2263">
        <v>1.66442468381589</v>
      </c>
      <c r="AZ2263">
        <v>1.55175246477225</v>
      </c>
      <c r="BA2263">
        <v>7.7982727328090404E-2</v>
      </c>
      <c r="BB2263">
        <v>0.90972824733674496</v>
      </c>
      <c r="BC2263">
        <v>4.9201728337392803</v>
      </c>
      <c r="BD2263">
        <v>4.3574889001821902</v>
      </c>
      <c r="BE2263">
        <v>1.49893575561351E-3</v>
      </c>
      <c r="BF2263">
        <v>0.42932034789106699</v>
      </c>
      <c r="BG2263">
        <v>2.5486393853513798</v>
      </c>
      <c r="BH2263">
        <v>1.74616467722653</v>
      </c>
      <c r="BI2263">
        <v>1.49893575561351E-3</v>
      </c>
      <c r="BJ2263">
        <v>0.42797835854315203</v>
      </c>
      <c r="BK2263">
        <v>1.85914102011613</v>
      </c>
      <c r="BL2263">
        <v>1.36969284595241</v>
      </c>
    </row>
    <row r="2264" spans="1:64" x14ac:dyDescent="0.25">
      <c r="A2264" s="15" t="str">
        <f t="shared" si="74"/>
        <v xml:space="preserve">  Ind [NCL+DQ] / [Capital + ALLL]--42369</v>
      </c>
      <c r="B2264" s="15" t="str">
        <f t="shared" si="75"/>
        <v xml:space="preserve">  Ind [NCL+DQ] / [Capital + ALLL]</v>
      </c>
      <c r="C2264">
        <v>12</v>
      </c>
      <c r="D2264" s="22">
        <v>42369</v>
      </c>
      <c r="E2264">
        <v>1.88406275128171E-2</v>
      </c>
      <c r="F2264">
        <v>0.22601207704052301</v>
      </c>
      <c r="G2264">
        <v>0.46110963811876499</v>
      </c>
      <c r="H2264">
        <v>0.415105482922557</v>
      </c>
      <c r="I2264">
        <v>1.41325060918945E-2</v>
      </c>
      <c r="J2264">
        <v>0.14374170720919899</v>
      </c>
      <c r="K2264">
        <v>0.47881688214502</v>
      </c>
      <c r="L2264">
        <v>0.46377027429635398</v>
      </c>
      <c r="M2264">
        <v>6.9255632020701003E-3</v>
      </c>
      <c r="N2264">
        <v>0.138047436059231</v>
      </c>
      <c r="O2264">
        <v>0.61236241615331499</v>
      </c>
      <c r="P2264">
        <v>0.563153540222878</v>
      </c>
      <c r="Q2264">
        <v>0.27132408905574801</v>
      </c>
      <c r="R2264">
        <v>0.38415307142794702</v>
      </c>
      <c r="S2264">
        <v>0.71233826669817302</v>
      </c>
      <c r="T2264">
        <v>0.59980620542487195</v>
      </c>
      <c r="U2264">
        <v>0</v>
      </c>
      <c r="V2264">
        <v>9.0949872655707295E-2</v>
      </c>
      <c r="W2264">
        <v>0.43887193590880402</v>
      </c>
      <c r="X2264">
        <v>0.412184346781588</v>
      </c>
      <c r="Y2264">
        <v>8.8116514882773403E-2</v>
      </c>
      <c r="Z2264">
        <v>0.27817397860142801</v>
      </c>
      <c r="AA2264">
        <v>0.88932717122915805</v>
      </c>
      <c r="AB2264">
        <v>0.609570599529207</v>
      </c>
      <c r="AC2264">
        <v>2.88850695291855E-2</v>
      </c>
      <c r="AD2264">
        <v>0.153501289267438</v>
      </c>
      <c r="AE2264">
        <v>0.55206536001818096</v>
      </c>
      <c r="AF2264">
        <v>0.45884036480391599</v>
      </c>
      <c r="AG2264">
        <v>2.3768366464995701E-2</v>
      </c>
      <c r="AH2264">
        <v>0.15173360364160601</v>
      </c>
      <c r="AI2264">
        <v>0.858983536148891</v>
      </c>
      <c r="AJ2264">
        <v>1.0507214068022399</v>
      </c>
      <c r="AK2264">
        <v>1.8625530930818601E-2</v>
      </c>
      <c r="AL2264">
        <v>0.12554927809165101</v>
      </c>
      <c r="AM2264">
        <v>0.27095504534644899</v>
      </c>
      <c r="AN2264">
        <v>0.28496382036088203</v>
      </c>
      <c r="AO2264">
        <v>2.92091057721625E-2</v>
      </c>
      <c r="AP2264">
        <v>0.17960221471766299</v>
      </c>
      <c r="AQ2264">
        <v>0.55817938280624801</v>
      </c>
      <c r="AR2264">
        <v>0.495339618537886</v>
      </c>
      <c r="AS2264">
        <v>0</v>
      </c>
      <c r="AT2264">
        <v>6.93542813759849E-2</v>
      </c>
      <c r="AU2264">
        <v>0.340445987408449</v>
      </c>
      <c r="AV2264">
        <v>0.376604573429277</v>
      </c>
      <c r="AW2264">
        <v>7.7454832517151004E-2</v>
      </c>
      <c r="AX2264">
        <v>0.27652068482068698</v>
      </c>
      <c r="AY2264">
        <v>0.60537230496358596</v>
      </c>
      <c r="AZ2264">
        <v>0.57750917527205103</v>
      </c>
      <c r="BA2264">
        <v>8.5207478673587494E-3</v>
      </c>
      <c r="BB2264">
        <v>0.18394945923344699</v>
      </c>
      <c r="BC2264">
        <v>0.49298497222554999</v>
      </c>
      <c r="BD2264">
        <v>0.75212346184507495</v>
      </c>
      <c r="BE2264">
        <v>1.7507124797324601E-2</v>
      </c>
      <c r="BF2264">
        <v>9.1322952211134498E-2</v>
      </c>
      <c r="BG2264">
        <v>0.50138471449770206</v>
      </c>
      <c r="BH2264">
        <v>0.65000175301195395</v>
      </c>
      <c r="BI2264">
        <v>0</v>
      </c>
      <c r="BJ2264">
        <v>2.2101914039501701E-2</v>
      </c>
      <c r="BK2264">
        <v>0.185218051598498</v>
      </c>
      <c r="BL2264">
        <v>0.19475073525286499</v>
      </c>
    </row>
    <row r="2265" spans="1:64" x14ac:dyDescent="0.25">
      <c r="A2265" s="15" t="str">
        <f t="shared" si="74"/>
        <v xml:space="preserve">  OREO / [Capital + ALLL]--42369</v>
      </c>
      <c r="B2265" s="15" t="str">
        <f t="shared" si="75"/>
        <v xml:space="preserve">  OREO / [Capital + ALLL]</v>
      </c>
      <c r="C2265">
        <v>13</v>
      </c>
      <c r="D2265" s="22">
        <v>42369</v>
      </c>
      <c r="E2265">
        <v>8.4395196038851705E-2</v>
      </c>
      <c r="F2265">
        <v>1.1407940271688299</v>
      </c>
      <c r="G2265">
        <v>2.6810576244037398</v>
      </c>
      <c r="H2265">
        <v>2.2578727371784399</v>
      </c>
      <c r="I2265">
        <v>0</v>
      </c>
      <c r="J2265">
        <v>0.56903220070239902</v>
      </c>
      <c r="K2265">
        <v>3.1707065425124399</v>
      </c>
      <c r="L2265">
        <v>2.7434656235845698</v>
      </c>
      <c r="M2265">
        <v>0</v>
      </c>
      <c r="N2265">
        <v>0.67324197278703901</v>
      </c>
      <c r="O2265">
        <v>3.07549979262875</v>
      </c>
      <c r="P2265">
        <v>2.85809222639381</v>
      </c>
      <c r="Q2265">
        <v>1.7502254435840701</v>
      </c>
      <c r="R2265">
        <v>3.1249650481502398</v>
      </c>
      <c r="S2265">
        <v>7.1639918138347198</v>
      </c>
      <c r="T2265">
        <v>4.4694526096729499</v>
      </c>
      <c r="U2265">
        <v>0</v>
      </c>
      <c r="V2265">
        <v>1.02205947831235</v>
      </c>
      <c r="W2265">
        <v>4.4784694182949698</v>
      </c>
      <c r="X2265">
        <v>3.7695664145335099</v>
      </c>
      <c r="Y2265">
        <v>0</v>
      </c>
      <c r="Z2265">
        <v>0.61817943683566701</v>
      </c>
      <c r="AA2265">
        <v>3.11492906067526</v>
      </c>
      <c r="AB2265">
        <v>2.9662729011592601</v>
      </c>
      <c r="AC2265">
        <v>0</v>
      </c>
      <c r="AD2265">
        <v>0</v>
      </c>
      <c r="AE2265">
        <v>0.29820715840950501</v>
      </c>
      <c r="AF2265">
        <v>0.61330847851960901</v>
      </c>
      <c r="AG2265">
        <v>0</v>
      </c>
      <c r="AH2265">
        <v>0</v>
      </c>
      <c r="AI2265">
        <v>0.52927212110991495</v>
      </c>
      <c r="AJ2265">
        <v>0.68840643632021703</v>
      </c>
      <c r="AK2265">
        <v>0.41333183102806698</v>
      </c>
      <c r="AL2265">
        <v>1.30793729321913</v>
      </c>
      <c r="AM2265">
        <v>2.9745600583195499</v>
      </c>
      <c r="AN2265">
        <v>2.5173476287274799</v>
      </c>
      <c r="AO2265">
        <v>0</v>
      </c>
      <c r="AP2265">
        <v>0</v>
      </c>
      <c r="AQ2265">
        <v>1.07141868103543</v>
      </c>
      <c r="AR2265">
        <v>1.042154763064</v>
      </c>
      <c r="AS2265">
        <v>0</v>
      </c>
      <c r="AT2265">
        <v>0.88541024382331301</v>
      </c>
      <c r="AU2265">
        <v>4.02160890084643</v>
      </c>
      <c r="AV2265">
        <v>3.2981106448756199</v>
      </c>
      <c r="AW2265">
        <v>0.11136002790898999</v>
      </c>
      <c r="AX2265">
        <v>1.53518065294919</v>
      </c>
      <c r="AY2265">
        <v>6.1841133275635602</v>
      </c>
      <c r="AZ2265">
        <v>4.11291930362479</v>
      </c>
      <c r="BA2265">
        <v>0</v>
      </c>
      <c r="BB2265">
        <v>0.64469568950646405</v>
      </c>
      <c r="BC2265">
        <v>3.2265439037836199</v>
      </c>
      <c r="BD2265">
        <v>2.9197861696476299</v>
      </c>
      <c r="BE2265">
        <v>0.14482806552277699</v>
      </c>
      <c r="BF2265">
        <v>1.32035236779303</v>
      </c>
      <c r="BG2265">
        <v>5.3893117678551903</v>
      </c>
      <c r="BH2265">
        <v>5.4201888231331798</v>
      </c>
      <c r="BI2265">
        <v>7.7532048150732696E-2</v>
      </c>
      <c r="BJ2265">
        <v>2.7651340377740001</v>
      </c>
      <c r="BK2265">
        <v>8.8003182386227294</v>
      </c>
      <c r="BL2265">
        <v>7.78488711790156</v>
      </c>
    </row>
    <row r="2266" spans="1:64" x14ac:dyDescent="0.25">
      <c r="A2266" s="15" t="str">
        <f t="shared" si="74"/>
        <v>ROAA--42369</v>
      </c>
      <c r="B2266" s="15" t="str">
        <f t="shared" si="75"/>
        <v>ROAA</v>
      </c>
      <c r="C2266">
        <v>14</v>
      </c>
      <c r="D2266" s="22">
        <v>42369</v>
      </c>
      <c r="E2266">
        <v>0.76249999999999996</v>
      </c>
      <c r="F2266">
        <v>1.03</v>
      </c>
      <c r="G2266">
        <v>1.385</v>
      </c>
      <c r="H2266">
        <v>1.11964285714286</v>
      </c>
      <c r="I2266">
        <v>0.72499999999999998</v>
      </c>
      <c r="J2266">
        <v>1.05</v>
      </c>
      <c r="K2266">
        <v>1.48</v>
      </c>
      <c r="L2266">
        <v>1.1174516695957799</v>
      </c>
      <c r="M2266">
        <v>0.6</v>
      </c>
      <c r="N2266">
        <v>0.92500000000000004</v>
      </c>
      <c r="O2266">
        <v>1.26</v>
      </c>
      <c r="P2266">
        <v>0.95812951006456504</v>
      </c>
      <c r="Q2266">
        <v>0.60250000000000004</v>
      </c>
      <c r="R2266">
        <v>0.76</v>
      </c>
      <c r="S2266">
        <v>0.97</v>
      </c>
      <c r="T2266">
        <v>0.80500000000000005</v>
      </c>
      <c r="U2266">
        <v>0.6875</v>
      </c>
      <c r="V2266">
        <v>1.02</v>
      </c>
      <c r="W2266">
        <v>1.4624999999999999</v>
      </c>
      <c r="X2266">
        <v>1.07732026143791</v>
      </c>
      <c r="Y2266">
        <v>0.76249999999999996</v>
      </c>
      <c r="Z2266">
        <v>1.105</v>
      </c>
      <c r="AA2266">
        <v>1.43</v>
      </c>
      <c r="AB2266">
        <v>1.1883333333333299</v>
      </c>
      <c r="AC2266">
        <v>0.90749999999999997</v>
      </c>
      <c r="AD2266">
        <v>1.2050000000000001</v>
      </c>
      <c r="AE2266">
        <v>1.66</v>
      </c>
      <c r="AF2266">
        <v>1.2969736842105299</v>
      </c>
      <c r="AG2266">
        <v>0.8</v>
      </c>
      <c r="AH2266">
        <v>1.22</v>
      </c>
      <c r="AI2266">
        <v>1.71</v>
      </c>
      <c r="AJ2266">
        <v>1.2595384615384599</v>
      </c>
      <c r="AK2266">
        <v>0.64500000000000002</v>
      </c>
      <c r="AL2266">
        <v>0.86</v>
      </c>
      <c r="AM2266">
        <v>1.175</v>
      </c>
      <c r="AN2266">
        <v>0.98901960784313703</v>
      </c>
      <c r="AO2266">
        <v>0.77249999999999996</v>
      </c>
      <c r="AP2266">
        <v>1.1200000000000001</v>
      </c>
      <c r="AQ2266">
        <v>1.5575000000000001</v>
      </c>
      <c r="AR2266">
        <v>1.17956834532374</v>
      </c>
      <c r="AS2266">
        <v>0.7</v>
      </c>
      <c r="AT2266">
        <v>1.04</v>
      </c>
      <c r="AU2266">
        <v>1.43</v>
      </c>
      <c r="AV2266">
        <v>1.1067368421052599</v>
      </c>
      <c r="AW2266">
        <v>0.58499999999999996</v>
      </c>
      <c r="AX2266">
        <v>0.9</v>
      </c>
      <c r="AY2266">
        <v>1.335</v>
      </c>
      <c r="AZ2266">
        <v>0.94873417721519004</v>
      </c>
      <c r="BA2266">
        <v>0.66249999999999998</v>
      </c>
      <c r="BB2266">
        <v>1.0549999999999999</v>
      </c>
      <c r="BC2266">
        <v>1.4275</v>
      </c>
      <c r="BD2266">
        <v>1.11333333333333</v>
      </c>
      <c r="BE2266">
        <v>0.76500000000000001</v>
      </c>
      <c r="BF2266">
        <v>1.0349999999999999</v>
      </c>
      <c r="BG2266">
        <v>1.4424999999999999</v>
      </c>
      <c r="BH2266">
        <v>1.20259259259259</v>
      </c>
      <c r="BI2266">
        <v>0.6925</v>
      </c>
      <c r="BJ2266">
        <v>0.995</v>
      </c>
      <c r="BK2266">
        <v>1.41</v>
      </c>
      <c r="BL2266">
        <v>1.0233333333333301</v>
      </c>
    </row>
    <row r="2267" spans="1:64" x14ac:dyDescent="0.25">
      <c r="A2267" s="15" t="str">
        <f t="shared" si="74"/>
        <v>NIM--42369</v>
      </c>
      <c r="B2267" s="15" t="str">
        <f t="shared" si="75"/>
        <v>NIM</v>
      </c>
      <c r="C2267">
        <v>15</v>
      </c>
      <c r="D2267" s="22">
        <v>42369</v>
      </c>
      <c r="E2267">
        <v>3.51</v>
      </c>
      <c r="F2267">
        <v>3.7549999999999999</v>
      </c>
      <c r="G2267">
        <v>4.1449999999999996</v>
      </c>
      <c r="H2267">
        <v>3.8083928571428598</v>
      </c>
      <c r="I2267">
        <v>3.5</v>
      </c>
      <c r="J2267">
        <v>3.89</v>
      </c>
      <c r="K2267">
        <v>4.2750000000000004</v>
      </c>
      <c r="L2267">
        <v>3.8756942003514898</v>
      </c>
      <c r="M2267">
        <v>3.33</v>
      </c>
      <c r="N2267">
        <v>3.74</v>
      </c>
      <c r="O2267">
        <v>4.1500000000000004</v>
      </c>
      <c r="P2267">
        <v>3.7545176604633501</v>
      </c>
      <c r="Q2267">
        <v>3.6425000000000001</v>
      </c>
      <c r="R2267">
        <v>4</v>
      </c>
      <c r="S2267">
        <v>4.1725000000000003</v>
      </c>
      <c r="T2267">
        <v>3.9209999999999998</v>
      </c>
      <c r="U2267">
        <v>3.46</v>
      </c>
      <c r="V2267">
        <v>3.8450000000000002</v>
      </c>
      <c r="W2267">
        <v>4.2525000000000004</v>
      </c>
      <c r="X2267">
        <v>3.8090849673202598</v>
      </c>
      <c r="Y2267">
        <v>3.5575000000000001</v>
      </c>
      <c r="Z2267">
        <v>4.0750000000000002</v>
      </c>
      <c r="AA2267">
        <v>4.4050000000000002</v>
      </c>
      <c r="AB2267">
        <v>4.0829629629629602</v>
      </c>
      <c r="AC2267">
        <v>3.6575000000000002</v>
      </c>
      <c r="AD2267">
        <v>3.96</v>
      </c>
      <c r="AE2267">
        <v>4.2525000000000004</v>
      </c>
      <c r="AF2267">
        <v>3.9203947368421099</v>
      </c>
      <c r="AG2267">
        <v>3.37</v>
      </c>
      <c r="AH2267">
        <v>3.88</v>
      </c>
      <c r="AI2267">
        <v>4.45</v>
      </c>
      <c r="AJ2267">
        <v>4.2475384615384604</v>
      </c>
      <c r="AK2267">
        <v>3.5</v>
      </c>
      <c r="AL2267">
        <v>3.88</v>
      </c>
      <c r="AM2267">
        <v>4.1449999999999996</v>
      </c>
      <c r="AN2267">
        <v>3.8523529411764699</v>
      </c>
      <c r="AO2267">
        <v>3.48</v>
      </c>
      <c r="AP2267">
        <v>3.87</v>
      </c>
      <c r="AQ2267">
        <v>4.2575000000000003</v>
      </c>
      <c r="AR2267">
        <v>3.8455755395683502</v>
      </c>
      <c r="AS2267">
        <v>3.6175000000000002</v>
      </c>
      <c r="AT2267">
        <v>3.99</v>
      </c>
      <c r="AU2267">
        <v>4.37</v>
      </c>
      <c r="AV2267">
        <v>3.9832631578947399</v>
      </c>
      <c r="AW2267">
        <v>3.44</v>
      </c>
      <c r="AX2267">
        <v>3.85</v>
      </c>
      <c r="AY2267">
        <v>4.2249999999999996</v>
      </c>
      <c r="AZ2267">
        <v>3.8026582278481</v>
      </c>
      <c r="BA2267">
        <v>3.5724999999999998</v>
      </c>
      <c r="BB2267">
        <v>3.855</v>
      </c>
      <c r="BC2267">
        <v>4.3650000000000002</v>
      </c>
      <c r="BD2267">
        <v>3.9327777777777801</v>
      </c>
      <c r="BE2267">
        <v>3.43</v>
      </c>
      <c r="BF2267">
        <v>3.9049999999999998</v>
      </c>
      <c r="BG2267">
        <v>4.1100000000000003</v>
      </c>
      <c r="BH2267">
        <v>3.89222222222222</v>
      </c>
      <c r="BI2267">
        <v>3.43</v>
      </c>
      <c r="BJ2267">
        <v>3.79</v>
      </c>
      <c r="BK2267">
        <v>4.2275</v>
      </c>
      <c r="BL2267">
        <v>3.7716666666666701</v>
      </c>
    </row>
    <row r="2268" spans="1:64" x14ac:dyDescent="0.25">
      <c r="A2268" s="15" t="str">
        <f t="shared" si="74"/>
        <v>Provisions / Avg Assets--42369</v>
      </c>
      <c r="B2268" s="15" t="str">
        <f t="shared" si="75"/>
        <v>Provisions / Avg Assets</v>
      </c>
      <c r="C2268">
        <v>16</v>
      </c>
      <c r="D2268" s="22">
        <v>42369</v>
      </c>
      <c r="E2268">
        <v>0</v>
      </c>
      <c r="F2268">
        <v>0.04</v>
      </c>
      <c r="G2268">
        <v>0.11</v>
      </c>
      <c r="H2268">
        <v>6.1607142857142902E-2</v>
      </c>
      <c r="I2268">
        <v>0</v>
      </c>
      <c r="J2268">
        <v>0.05</v>
      </c>
      <c r="K2268">
        <v>0.14499999999999999</v>
      </c>
      <c r="L2268">
        <v>8.9103690685413003E-2</v>
      </c>
      <c r="M2268">
        <v>0</v>
      </c>
      <c r="N2268">
        <v>0.06</v>
      </c>
      <c r="O2268">
        <v>0.16</v>
      </c>
      <c r="P2268">
        <v>0.10467147740220301</v>
      </c>
      <c r="Q2268">
        <v>7.2499999999999995E-2</v>
      </c>
      <c r="R2268">
        <v>0.13500000000000001</v>
      </c>
      <c r="S2268">
        <v>0.16750000000000001</v>
      </c>
      <c r="T2268">
        <v>0.13900000000000001</v>
      </c>
      <c r="U2268">
        <v>0</v>
      </c>
      <c r="V2268">
        <v>0.05</v>
      </c>
      <c r="W2268">
        <v>0.15</v>
      </c>
      <c r="X2268">
        <v>8.2973856209150307E-2</v>
      </c>
      <c r="Y2268">
        <v>0</v>
      </c>
      <c r="Z2268">
        <v>1.4999999999999999E-2</v>
      </c>
      <c r="AA2268">
        <v>9.7500000000000003E-2</v>
      </c>
      <c r="AB2268">
        <v>7.8148148148148106E-2</v>
      </c>
      <c r="AC2268">
        <v>0</v>
      </c>
      <c r="AD2268">
        <v>0.04</v>
      </c>
      <c r="AE2268">
        <v>0.13</v>
      </c>
      <c r="AF2268">
        <v>7.6184210526315799E-2</v>
      </c>
      <c r="AG2268">
        <v>0.01</v>
      </c>
      <c r="AH2268">
        <v>7.0000000000000007E-2</v>
      </c>
      <c r="AI2268">
        <v>0.17</v>
      </c>
      <c r="AJ2268">
        <v>0.28569230769230802</v>
      </c>
      <c r="AK2268">
        <v>0</v>
      </c>
      <c r="AL2268">
        <v>0.04</v>
      </c>
      <c r="AM2268">
        <v>0.125</v>
      </c>
      <c r="AN2268">
        <v>7.1764705882352897E-2</v>
      </c>
      <c r="AO2268">
        <v>0</v>
      </c>
      <c r="AP2268">
        <v>0.05</v>
      </c>
      <c r="AQ2268">
        <v>0.14000000000000001</v>
      </c>
      <c r="AR2268">
        <v>9.2625899280575505E-2</v>
      </c>
      <c r="AS2268">
        <v>0</v>
      </c>
      <c r="AT2268">
        <v>0.09</v>
      </c>
      <c r="AU2268">
        <v>0.17</v>
      </c>
      <c r="AV2268">
        <v>0.12984210526315801</v>
      </c>
      <c r="AW2268">
        <v>0</v>
      </c>
      <c r="AX2268">
        <v>3.5000000000000003E-2</v>
      </c>
      <c r="AY2268">
        <v>0.11</v>
      </c>
      <c r="AZ2268">
        <v>5.6075949367088603E-2</v>
      </c>
      <c r="BA2268">
        <v>0</v>
      </c>
      <c r="BB2268">
        <v>9.5000000000000001E-2</v>
      </c>
      <c r="BC2268">
        <v>0.215</v>
      </c>
      <c r="BD2268">
        <v>0.14703703703703699</v>
      </c>
      <c r="BE2268">
        <v>0</v>
      </c>
      <c r="BF2268">
        <v>0.03</v>
      </c>
      <c r="BG2268">
        <v>0.11</v>
      </c>
      <c r="BH2268">
        <v>0.17092592592592601</v>
      </c>
      <c r="BI2268">
        <v>0</v>
      </c>
      <c r="BJ2268">
        <v>1.4999999999999999E-2</v>
      </c>
      <c r="BK2268">
        <v>0.13</v>
      </c>
      <c r="BL2268">
        <v>3.51111111111111E-2</v>
      </c>
    </row>
    <row r="2269" spans="1:64" x14ac:dyDescent="0.25">
      <c r="A2269" s="15" t="str">
        <f t="shared" si="74"/>
        <v>Negative Earners (last 4 qtrs)--42369</v>
      </c>
      <c r="B2269" s="15" t="str">
        <f t="shared" si="75"/>
        <v>Negative Earners (last 4 qtrs)</v>
      </c>
      <c r="C2269">
        <v>17</v>
      </c>
      <c r="D2269" s="22">
        <v>42369</v>
      </c>
      <c r="F2269">
        <v>0</v>
      </c>
      <c r="H2269">
        <v>0</v>
      </c>
      <c r="J2269">
        <v>2.59067357512953</v>
      </c>
      <c r="L2269">
        <v>15</v>
      </c>
      <c r="N2269">
        <v>4.1139240506329102</v>
      </c>
      <c r="P2269">
        <v>221</v>
      </c>
      <c r="R2269">
        <v>0</v>
      </c>
      <c r="T2269">
        <v>0</v>
      </c>
      <c r="V2269">
        <v>2.8846153846153801</v>
      </c>
      <c r="X2269">
        <v>9</v>
      </c>
      <c r="Z2269">
        <v>5.5555555555555598</v>
      </c>
      <c r="AB2269">
        <v>3</v>
      </c>
      <c r="AD2269">
        <v>0</v>
      </c>
      <c r="AF2269">
        <v>0</v>
      </c>
      <c r="AH2269">
        <v>1.5384615384615401</v>
      </c>
      <c r="AI2269"/>
      <c r="AJ2269">
        <v>1</v>
      </c>
      <c r="AK2269"/>
      <c r="AL2269">
        <v>3.9215686274509798</v>
      </c>
      <c r="AN2269">
        <v>2</v>
      </c>
      <c r="AP2269">
        <v>1.7730496453900699</v>
      </c>
      <c r="AR2269">
        <v>5</v>
      </c>
      <c r="AT2269">
        <v>3.6458333333333299</v>
      </c>
      <c r="AV2269">
        <v>7</v>
      </c>
      <c r="AX2269">
        <v>3.125</v>
      </c>
      <c r="AZ2269">
        <v>5</v>
      </c>
      <c r="BB2269">
        <v>5.5555555555555598</v>
      </c>
      <c r="BD2269">
        <v>3</v>
      </c>
      <c r="BF2269">
        <v>0</v>
      </c>
      <c r="BH2269">
        <v>0</v>
      </c>
      <c r="BJ2269">
        <v>5.5555555555555598</v>
      </c>
      <c r="BL2269">
        <v>5</v>
      </c>
    </row>
    <row r="2270" spans="1:64" x14ac:dyDescent="0.25">
      <c r="A2270" s="15" t="str">
        <f t="shared" si="74"/>
        <v>Noncore Funding / Liab--42369</v>
      </c>
      <c r="B2270" s="15" t="str">
        <f t="shared" si="75"/>
        <v>Noncore Funding / Liab</v>
      </c>
      <c r="C2270">
        <v>18</v>
      </c>
      <c r="D2270" s="22">
        <v>42369</v>
      </c>
      <c r="E2270">
        <v>8.7189960425279995</v>
      </c>
      <c r="F2270">
        <v>13.2504521415678</v>
      </c>
      <c r="G2270">
        <v>19.053779186819199</v>
      </c>
      <c r="H2270">
        <v>14.9191591098615</v>
      </c>
      <c r="I2270">
        <v>9.1418064625447197</v>
      </c>
      <c r="J2270">
        <v>14.7369630140133</v>
      </c>
      <c r="K2270">
        <v>22.169082524314501</v>
      </c>
      <c r="L2270">
        <v>17.4005155770447</v>
      </c>
      <c r="M2270">
        <v>11.994980683341501</v>
      </c>
      <c r="N2270">
        <v>18.9200277459259</v>
      </c>
      <c r="O2270">
        <v>29.115296343443099</v>
      </c>
      <c r="P2270">
        <v>22.181021246430301</v>
      </c>
      <c r="Q2270">
        <v>14.2742162647006</v>
      </c>
      <c r="R2270">
        <v>18.5929835664456</v>
      </c>
      <c r="S2270">
        <v>22.649669576402999</v>
      </c>
      <c r="T2270">
        <v>18.941628498782499</v>
      </c>
      <c r="U2270">
        <v>8.1180622843038392</v>
      </c>
      <c r="V2270">
        <v>13.5785161855359</v>
      </c>
      <c r="W2270">
        <v>21.0186092513045</v>
      </c>
      <c r="X2270">
        <v>16.636910101163</v>
      </c>
      <c r="Y2270">
        <v>8.4247684165831007</v>
      </c>
      <c r="Z2270">
        <v>14.042772369615699</v>
      </c>
      <c r="AA2270">
        <v>20.320795182668899</v>
      </c>
      <c r="AB2270">
        <v>16.629881024001001</v>
      </c>
      <c r="AC2270">
        <v>9.6001715303038999</v>
      </c>
      <c r="AD2270">
        <v>14.612105005053699</v>
      </c>
      <c r="AE2270">
        <v>20.857625628590799</v>
      </c>
      <c r="AF2270">
        <v>16.773251267010099</v>
      </c>
      <c r="AG2270">
        <v>13.377192541993001</v>
      </c>
      <c r="AH2270">
        <v>18.7296812476215</v>
      </c>
      <c r="AI2270">
        <v>25.337384537329299</v>
      </c>
      <c r="AJ2270">
        <v>22.116377847471799</v>
      </c>
      <c r="AK2270">
        <v>8.7913481760080998</v>
      </c>
      <c r="AL2270">
        <v>15.657620041753701</v>
      </c>
      <c r="AM2270">
        <v>25.266132418643402</v>
      </c>
      <c r="AN2270">
        <v>19.298242937711599</v>
      </c>
      <c r="AO2270">
        <v>9.2220254256034604</v>
      </c>
      <c r="AP2270">
        <v>14.7011102277378</v>
      </c>
      <c r="AQ2270">
        <v>22.023512900594401</v>
      </c>
      <c r="AR2270">
        <v>16.976948527787599</v>
      </c>
      <c r="AS2270">
        <v>10.9642405436043</v>
      </c>
      <c r="AT2270">
        <v>16.671585619679099</v>
      </c>
      <c r="AU2270">
        <v>27.082150836953399</v>
      </c>
      <c r="AV2270">
        <v>20.333063184584201</v>
      </c>
      <c r="AW2270">
        <v>7.5828179042845996</v>
      </c>
      <c r="AX2270">
        <v>13.449989699865</v>
      </c>
      <c r="AY2270">
        <v>19.1241825488571</v>
      </c>
      <c r="AZ2270">
        <v>15.655860830883499</v>
      </c>
      <c r="BA2270">
        <v>9.5854227035449906</v>
      </c>
      <c r="BB2270">
        <v>15.8592900412165</v>
      </c>
      <c r="BC2270">
        <v>22.427429921402599</v>
      </c>
      <c r="BD2270">
        <v>20.2714621424415</v>
      </c>
      <c r="BE2270">
        <v>8.2637605831580405</v>
      </c>
      <c r="BF2270">
        <v>15.352424116501201</v>
      </c>
      <c r="BG2270">
        <v>20.527101100501699</v>
      </c>
      <c r="BH2270">
        <v>18.076530213609001</v>
      </c>
      <c r="BI2270">
        <v>7.4289900512428302</v>
      </c>
      <c r="BJ2270">
        <v>11.1490933736254</v>
      </c>
      <c r="BK2270">
        <v>20.020833366762101</v>
      </c>
      <c r="BL2270">
        <v>16.0349533741452</v>
      </c>
    </row>
    <row r="2271" spans="1:64" x14ac:dyDescent="0.25">
      <c r="A2271" s="15" t="str">
        <f t="shared" si="74"/>
        <v>Brokered Dep / Liab--42369</v>
      </c>
      <c r="B2271" s="15" t="str">
        <f t="shared" si="75"/>
        <v>Brokered Dep / Liab</v>
      </c>
      <c r="C2271">
        <v>19</v>
      </c>
      <c r="D2271" s="22">
        <v>42369</v>
      </c>
      <c r="E2271">
        <v>0</v>
      </c>
      <c r="F2271">
        <v>0</v>
      </c>
      <c r="G2271">
        <v>1.8223466609730301</v>
      </c>
      <c r="H2271">
        <v>2.1144033742083099</v>
      </c>
      <c r="I2271">
        <v>0</v>
      </c>
      <c r="J2271">
        <v>0</v>
      </c>
      <c r="K2271">
        <v>2.8178239722460798</v>
      </c>
      <c r="L2271">
        <v>2.4204535113725201</v>
      </c>
      <c r="M2271">
        <v>0</v>
      </c>
      <c r="N2271">
        <v>0</v>
      </c>
      <c r="O2271">
        <v>2.8708317620619499</v>
      </c>
      <c r="P2271">
        <v>2.4589003232137201</v>
      </c>
      <c r="Q2271">
        <v>0</v>
      </c>
      <c r="R2271">
        <v>0</v>
      </c>
      <c r="S2271">
        <v>1.47053664384622</v>
      </c>
      <c r="T2271">
        <v>2.6208402623098701</v>
      </c>
      <c r="U2271">
        <v>0</v>
      </c>
      <c r="V2271">
        <v>0</v>
      </c>
      <c r="W2271">
        <v>2.7871022251948601</v>
      </c>
      <c r="X2271">
        <v>2.2424072091163101</v>
      </c>
      <c r="Y2271">
        <v>0</v>
      </c>
      <c r="Z2271">
        <v>0</v>
      </c>
      <c r="AA2271">
        <v>0.71266671701310502</v>
      </c>
      <c r="AB2271">
        <v>2.33778017734004</v>
      </c>
      <c r="AC2271">
        <v>0</v>
      </c>
      <c r="AD2271">
        <v>0</v>
      </c>
      <c r="AE2271">
        <v>2.56890295203107</v>
      </c>
      <c r="AF2271">
        <v>2.2082228160628201</v>
      </c>
      <c r="AG2271">
        <v>0</v>
      </c>
      <c r="AH2271">
        <v>0.184182661476742</v>
      </c>
      <c r="AI2271">
        <v>4.2086030267264203</v>
      </c>
      <c r="AJ2271">
        <v>4.0678657772732301</v>
      </c>
      <c r="AK2271">
        <v>0</v>
      </c>
      <c r="AL2271">
        <v>0.34504107797511002</v>
      </c>
      <c r="AM2271">
        <v>4.8871829441674102</v>
      </c>
      <c r="AN2271">
        <v>3.2909152127005998</v>
      </c>
      <c r="AO2271">
        <v>0</v>
      </c>
      <c r="AP2271">
        <v>0</v>
      </c>
      <c r="AQ2271">
        <v>2.78942996731082</v>
      </c>
      <c r="AR2271">
        <v>2.19178366943461</v>
      </c>
      <c r="AS2271">
        <v>0</v>
      </c>
      <c r="AT2271">
        <v>6.61120039056938E-3</v>
      </c>
      <c r="AU2271">
        <v>4.3457272706773598</v>
      </c>
      <c r="AV2271">
        <v>3.5337657011916699</v>
      </c>
      <c r="AW2271">
        <v>0</v>
      </c>
      <c r="AX2271">
        <v>0</v>
      </c>
      <c r="AY2271">
        <v>0.97959204545683798</v>
      </c>
      <c r="AZ2271">
        <v>1.5291651926860199</v>
      </c>
      <c r="BA2271">
        <v>0</v>
      </c>
      <c r="BB2271">
        <v>0</v>
      </c>
      <c r="BC2271">
        <v>4.7893346242788901</v>
      </c>
      <c r="BD2271">
        <v>3.54461256139601</v>
      </c>
      <c r="BE2271">
        <v>0</v>
      </c>
      <c r="BF2271">
        <v>0</v>
      </c>
      <c r="BG2271">
        <v>2.4217280202195801</v>
      </c>
      <c r="BH2271">
        <v>2.6523187472236902</v>
      </c>
      <c r="BI2271">
        <v>0</v>
      </c>
      <c r="BJ2271">
        <v>0</v>
      </c>
      <c r="BK2271">
        <v>2.6771944843018902</v>
      </c>
      <c r="BL2271">
        <v>2.7311767882521401</v>
      </c>
    </row>
    <row r="2272" spans="1:64" x14ac:dyDescent="0.25">
      <c r="A2272" s="15" t="str">
        <f t="shared" si="74"/>
        <v>Liquid Assets / Assets--42369</v>
      </c>
      <c r="B2272" s="15" t="str">
        <f t="shared" si="75"/>
        <v>Liquid Assets / Assets</v>
      </c>
      <c r="C2272">
        <v>20</v>
      </c>
      <c r="D2272" s="22">
        <v>42369</v>
      </c>
      <c r="E2272">
        <v>16.1836211709746</v>
      </c>
      <c r="F2272">
        <v>23.3206479283329</v>
      </c>
      <c r="G2272">
        <v>34.895654553015099</v>
      </c>
      <c r="H2272">
        <v>26.4729538826276</v>
      </c>
      <c r="I2272">
        <v>11.8509441661542</v>
      </c>
      <c r="J2272">
        <v>20.8946181548921</v>
      </c>
      <c r="K2272">
        <v>33.510967307643099</v>
      </c>
      <c r="L2272">
        <v>23.585230753751201</v>
      </c>
      <c r="M2272">
        <v>10.9008827397396</v>
      </c>
      <c r="N2272">
        <v>18.520206131888401</v>
      </c>
      <c r="O2272">
        <v>29.772481239209199</v>
      </c>
      <c r="P2272">
        <v>21.3448827021206</v>
      </c>
      <c r="Q2272">
        <v>24.121023971115701</v>
      </c>
      <c r="R2272">
        <v>33.985961129981902</v>
      </c>
      <c r="S2272">
        <v>41.0937785789827</v>
      </c>
      <c r="T2272">
        <v>34.536970707154701</v>
      </c>
      <c r="U2272">
        <v>12.8395842843026</v>
      </c>
      <c r="V2272">
        <v>22.795542747529499</v>
      </c>
      <c r="W2272">
        <v>33.9888054191644</v>
      </c>
      <c r="X2272">
        <v>25.059448235783201</v>
      </c>
      <c r="Y2272">
        <v>16.3109670795738</v>
      </c>
      <c r="Z2272">
        <v>23.679240574648599</v>
      </c>
      <c r="AA2272">
        <v>37.522816557749998</v>
      </c>
      <c r="AB2272">
        <v>26.4924510254728</v>
      </c>
      <c r="AC2272">
        <v>5.8566329939977697</v>
      </c>
      <c r="AD2272">
        <v>11.729104296308501</v>
      </c>
      <c r="AE2272">
        <v>21.899619103776502</v>
      </c>
      <c r="AF2272">
        <v>16.440089579955501</v>
      </c>
      <c r="AG2272">
        <v>8.9536485216697308</v>
      </c>
      <c r="AH2272">
        <v>15.7805884796578</v>
      </c>
      <c r="AI2272">
        <v>29.343730637625701</v>
      </c>
      <c r="AJ2272">
        <v>21.651705879837699</v>
      </c>
      <c r="AK2272">
        <v>15.2038050595717</v>
      </c>
      <c r="AL2272">
        <v>18.983692793266702</v>
      </c>
      <c r="AM2272">
        <v>25.347689758326698</v>
      </c>
      <c r="AN2272">
        <v>20.579869770097801</v>
      </c>
      <c r="AO2272">
        <v>11.0323744302923</v>
      </c>
      <c r="AP2272">
        <v>19.9842864104826</v>
      </c>
      <c r="AQ2272">
        <v>33.4491312481153</v>
      </c>
      <c r="AR2272">
        <v>23.623648817030102</v>
      </c>
      <c r="AS2272">
        <v>9.9748047746366204</v>
      </c>
      <c r="AT2272">
        <v>16.299928210548099</v>
      </c>
      <c r="AU2272">
        <v>24.9373290369725</v>
      </c>
      <c r="AV2272">
        <v>18.695768576541301</v>
      </c>
      <c r="AW2272">
        <v>14.6263780359773</v>
      </c>
      <c r="AX2272">
        <v>23.806678970804398</v>
      </c>
      <c r="AY2272">
        <v>35.536923977873201</v>
      </c>
      <c r="AZ2272">
        <v>26.184108498282001</v>
      </c>
      <c r="BA2272">
        <v>11.4737518000641</v>
      </c>
      <c r="BB2272">
        <v>20.6909390160104</v>
      </c>
      <c r="BC2272">
        <v>37.104495453179297</v>
      </c>
      <c r="BD2272">
        <v>24.527387501387</v>
      </c>
      <c r="BE2272">
        <v>16.145922629137399</v>
      </c>
      <c r="BF2272">
        <v>25.166068140317101</v>
      </c>
      <c r="BG2272">
        <v>36.1561402611839</v>
      </c>
      <c r="BH2272">
        <v>27.843560296351399</v>
      </c>
      <c r="BI2272">
        <v>14.810960626466199</v>
      </c>
      <c r="BJ2272">
        <v>24.118856938663502</v>
      </c>
      <c r="BK2272">
        <v>34.563865183993499</v>
      </c>
      <c r="BL2272">
        <v>26.5650370882672</v>
      </c>
    </row>
    <row r="2273" spans="1:64" x14ac:dyDescent="0.25">
      <c r="A2273" s="15" t="str">
        <f t="shared" si="74"/>
        <v>Net Loan Growth (last 4 qtrs)--42369</v>
      </c>
      <c r="B2273" s="15" t="str">
        <f t="shared" si="75"/>
        <v>Net Loan Growth (last 4 qtrs)</v>
      </c>
      <c r="C2273">
        <v>21</v>
      </c>
      <c r="D2273" s="22">
        <v>42369</v>
      </c>
      <c r="E2273">
        <v>2.6675</v>
      </c>
      <c r="F2273">
        <v>6.76</v>
      </c>
      <c r="G2273">
        <v>11.0025</v>
      </c>
      <c r="H2273">
        <v>7.4123214285714303</v>
      </c>
      <c r="I2273">
        <v>1.0125</v>
      </c>
      <c r="J2273">
        <v>5.58</v>
      </c>
      <c r="K2273">
        <v>11.102499999999999</v>
      </c>
      <c r="L2273">
        <v>7.0118133802816898</v>
      </c>
      <c r="M2273">
        <v>1.2725</v>
      </c>
      <c r="N2273">
        <v>6.4450000000000003</v>
      </c>
      <c r="O2273">
        <v>12.4975</v>
      </c>
      <c r="P2273">
        <v>7.82366132723112</v>
      </c>
      <c r="Q2273">
        <v>-1.07</v>
      </c>
      <c r="R2273">
        <v>2.4550000000000001</v>
      </c>
      <c r="S2273">
        <v>4.4450000000000003</v>
      </c>
      <c r="T2273">
        <v>1.71</v>
      </c>
      <c r="U2273">
        <v>0.72499999999999998</v>
      </c>
      <c r="V2273">
        <v>5.13</v>
      </c>
      <c r="W2273">
        <v>9.92</v>
      </c>
      <c r="X2273">
        <v>6.08540983606557</v>
      </c>
      <c r="Y2273">
        <v>4.3499999999999996</v>
      </c>
      <c r="Z2273">
        <v>10.85</v>
      </c>
      <c r="AA2273">
        <v>15.654999999999999</v>
      </c>
      <c r="AB2273">
        <v>12.6288888888889</v>
      </c>
      <c r="AC2273">
        <v>-9.2499999999999999E-2</v>
      </c>
      <c r="AD2273">
        <v>6.24</v>
      </c>
      <c r="AE2273">
        <v>12.445</v>
      </c>
      <c r="AF2273">
        <v>10.1456578947368</v>
      </c>
      <c r="AG2273">
        <v>-1.1000000000000001</v>
      </c>
      <c r="AH2273">
        <v>5.71</v>
      </c>
      <c r="AI2273">
        <v>10.28</v>
      </c>
      <c r="AJ2273">
        <v>6.2013846153846197</v>
      </c>
      <c r="AK2273">
        <v>3.24</v>
      </c>
      <c r="AL2273">
        <v>7.15</v>
      </c>
      <c r="AM2273">
        <v>13.355</v>
      </c>
      <c r="AN2273">
        <v>10.098039215686301</v>
      </c>
      <c r="AO2273">
        <v>7.4999999999999997E-2</v>
      </c>
      <c r="AP2273">
        <v>5.0250000000000004</v>
      </c>
      <c r="AQ2273">
        <v>9.9525000000000006</v>
      </c>
      <c r="AR2273">
        <v>5.6978417266187096</v>
      </c>
      <c r="AS2273">
        <v>4.4675000000000002</v>
      </c>
      <c r="AT2273">
        <v>9.81</v>
      </c>
      <c r="AU2273">
        <v>15.42</v>
      </c>
      <c r="AV2273">
        <v>12.267947368421099</v>
      </c>
      <c r="AW2273">
        <v>0.38500000000000001</v>
      </c>
      <c r="AX2273">
        <v>4.3849999999999998</v>
      </c>
      <c r="AY2273">
        <v>9.5625</v>
      </c>
      <c r="AZ2273">
        <v>5.8930379746835397</v>
      </c>
      <c r="BA2273">
        <v>3.8675000000000002</v>
      </c>
      <c r="BB2273">
        <v>8.8800000000000008</v>
      </c>
      <c r="BC2273">
        <v>16.035</v>
      </c>
      <c r="BD2273">
        <v>11.305740740740699</v>
      </c>
      <c r="BE2273">
        <v>0.47</v>
      </c>
      <c r="BF2273">
        <v>5.16</v>
      </c>
      <c r="BG2273">
        <v>8.17</v>
      </c>
      <c r="BH2273">
        <v>5.61415094339623</v>
      </c>
      <c r="BI2273">
        <v>0.84</v>
      </c>
      <c r="BJ2273">
        <v>6.82</v>
      </c>
      <c r="BK2273">
        <v>14.4</v>
      </c>
      <c r="BL2273">
        <v>9.3076404494381997</v>
      </c>
    </row>
    <row r="2274" spans="1:64" x14ac:dyDescent="0.25">
      <c r="A2274" s="15" t="str">
        <f t="shared" si="74"/>
        <v>Banks w/ Loan Growth (last 4 qtrs)--42369</v>
      </c>
      <c r="B2274" s="15" t="str">
        <f t="shared" si="75"/>
        <v>Banks w/ Loan Growth (last 4 qtrs)</v>
      </c>
      <c r="C2274">
        <v>22</v>
      </c>
      <c r="D2274" s="22">
        <v>42369</v>
      </c>
      <c r="F2274">
        <v>82.142857142857096</v>
      </c>
      <c r="J2274">
        <v>78.238341968911897</v>
      </c>
      <c r="N2274">
        <v>79.504839910647803</v>
      </c>
      <c r="R2274">
        <v>70</v>
      </c>
      <c r="V2274">
        <v>78.205128205128204</v>
      </c>
      <c r="Z2274">
        <v>88.8888888888889</v>
      </c>
      <c r="AD2274">
        <v>73.684210526315795</v>
      </c>
      <c r="AH2274">
        <v>72.307692307692307</v>
      </c>
      <c r="AI2274"/>
      <c r="AK2274"/>
      <c r="AL2274">
        <v>84.313725490196106</v>
      </c>
      <c r="AP2274">
        <v>75.177304964539005</v>
      </c>
      <c r="AT2274">
        <v>91.1458333333333</v>
      </c>
      <c r="AX2274">
        <v>76.875</v>
      </c>
      <c r="BB2274">
        <v>81.481481481481495</v>
      </c>
      <c r="BF2274">
        <v>75.925925925925895</v>
      </c>
      <c r="BJ2274">
        <v>78.8888888888889</v>
      </c>
    </row>
    <row r="2275" spans="1:64" x14ac:dyDescent="0.25">
      <c r="A2275" s="15" t="str">
        <f t="shared" si="74"/>
        <v>Equity / Assets--42460</v>
      </c>
      <c r="B2275" s="15" t="str">
        <f t="shared" si="75"/>
        <v>Equity / Assets</v>
      </c>
      <c r="C2275">
        <v>1</v>
      </c>
      <c r="D2275" s="22">
        <v>42460</v>
      </c>
      <c r="E2275">
        <v>10.1973684210526</v>
      </c>
      <c r="F2275">
        <v>10.960271994139999</v>
      </c>
      <c r="G2275">
        <v>12.141941000427501</v>
      </c>
      <c r="H2275">
        <v>11.246167688876501</v>
      </c>
      <c r="I2275">
        <v>9.5534254450737901</v>
      </c>
      <c r="J2275">
        <v>10.6322990542309</v>
      </c>
      <c r="K2275">
        <v>12.207480372027399</v>
      </c>
      <c r="L2275">
        <v>11.191353377046401</v>
      </c>
      <c r="M2275">
        <v>9.5319642158535896</v>
      </c>
      <c r="N2275">
        <v>10.771564341425901</v>
      </c>
      <c r="O2275">
        <v>12.487407464207999</v>
      </c>
      <c r="P2275">
        <v>11.2991517545763</v>
      </c>
      <c r="Q2275">
        <v>10.330283883929299</v>
      </c>
      <c r="R2275">
        <v>11.813924705291599</v>
      </c>
      <c r="S2275">
        <v>12.471830520692601</v>
      </c>
      <c r="T2275">
        <v>11.8258824854825</v>
      </c>
      <c r="U2275">
        <v>9.36334027977089</v>
      </c>
      <c r="V2275">
        <v>10.561865613232801</v>
      </c>
      <c r="W2275">
        <v>12.3079499509558</v>
      </c>
      <c r="X2275">
        <v>11.0655363090296</v>
      </c>
      <c r="Y2275">
        <v>9.7904177765773301</v>
      </c>
      <c r="Z2275">
        <v>10.8131614658688</v>
      </c>
      <c r="AA2275">
        <v>11.7419590673884</v>
      </c>
      <c r="AB2275">
        <v>11.1885226004994</v>
      </c>
      <c r="AC2275">
        <v>9.5190076742556098</v>
      </c>
      <c r="AD2275">
        <v>10.2867319357995</v>
      </c>
      <c r="AE2275">
        <v>11.437178285526301</v>
      </c>
      <c r="AF2275">
        <v>10.484180722382501</v>
      </c>
      <c r="AG2275">
        <v>10.2616954400622</v>
      </c>
      <c r="AH2275">
        <v>11.3078389748205</v>
      </c>
      <c r="AI2275">
        <v>12.6118986213616</v>
      </c>
      <c r="AJ2275">
        <v>12.0420625709507</v>
      </c>
      <c r="AK2275">
        <v>9.6653231739783099</v>
      </c>
      <c r="AL2275">
        <v>11.090593736192</v>
      </c>
      <c r="AM2275">
        <v>12.808708827943301</v>
      </c>
      <c r="AN2275">
        <v>12.4098667499822</v>
      </c>
      <c r="AO2275">
        <v>9.5640215899911691</v>
      </c>
      <c r="AP2275">
        <v>10.607145699053101</v>
      </c>
      <c r="AQ2275">
        <v>11.8943227857071</v>
      </c>
      <c r="AR2275">
        <v>11.0998235490946</v>
      </c>
      <c r="AS2275">
        <v>9.2989582592058309</v>
      </c>
      <c r="AT2275">
        <v>10.330454776250299</v>
      </c>
      <c r="AU2275">
        <v>11.607185505973799</v>
      </c>
      <c r="AV2275">
        <v>10.763546631492099</v>
      </c>
      <c r="AW2275">
        <v>9.4263747517524799</v>
      </c>
      <c r="AX2275">
        <v>10.6203367227297</v>
      </c>
      <c r="AY2275">
        <v>12.5429153228883</v>
      </c>
      <c r="AZ2275">
        <v>11.252659463833901</v>
      </c>
      <c r="BA2275">
        <v>9.8011939547303797</v>
      </c>
      <c r="BB2275">
        <v>10.6284079735407</v>
      </c>
      <c r="BC2275">
        <v>12.636131403217901</v>
      </c>
      <c r="BD2275">
        <v>11.433674331228699</v>
      </c>
      <c r="BE2275">
        <v>10.069943942056</v>
      </c>
      <c r="BF2275">
        <v>11.234375361223201</v>
      </c>
      <c r="BG2275">
        <v>13.228207722946401</v>
      </c>
      <c r="BH2275">
        <v>14.694087990722901</v>
      </c>
      <c r="BI2275">
        <v>9.3754971150033803</v>
      </c>
      <c r="BJ2275">
        <v>10.5088905707922</v>
      </c>
      <c r="BK2275">
        <v>12.4379862856558</v>
      </c>
      <c r="BL2275">
        <v>12.093183691660499</v>
      </c>
    </row>
    <row r="2276" spans="1:64" x14ac:dyDescent="0.25">
      <c r="A2276" s="15" t="str">
        <f t="shared" si="74"/>
        <v>Total Risk Based Capital Ratio--42460</v>
      </c>
      <c r="B2276" s="15" t="str">
        <f t="shared" si="75"/>
        <v>Total Risk Based Capital Ratio</v>
      </c>
      <c r="C2276">
        <v>2</v>
      </c>
      <c r="D2276" s="22">
        <v>42460</v>
      </c>
      <c r="E2276">
        <v>14.22</v>
      </c>
      <c r="F2276">
        <v>17.010000000000002</v>
      </c>
      <c r="G2276">
        <v>19.89</v>
      </c>
      <c r="H2276">
        <v>18.141754385964902</v>
      </c>
      <c r="I2276">
        <v>13.324999999999999</v>
      </c>
      <c r="J2276">
        <v>15.52</v>
      </c>
      <c r="K2276">
        <v>18.989999999999998</v>
      </c>
      <c r="L2276">
        <v>17.2390442477876</v>
      </c>
      <c r="M2276">
        <v>13.44</v>
      </c>
      <c r="N2276">
        <v>15.92</v>
      </c>
      <c r="O2276">
        <v>20.079999999999998</v>
      </c>
      <c r="P2276">
        <v>17.814755606670499</v>
      </c>
      <c r="Q2276">
        <v>14.102499999999999</v>
      </c>
      <c r="R2276">
        <v>18.495000000000001</v>
      </c>
      <c r="S2276">
        <v>22.86</v>
      </c>
      <c r="T2276">
        <v>19.611000000000001</v>
      </c>
      <c r="U2276">
        <v>13.06</v>
      </c>
      <c r="V2276">
        <v>15.46</v>
      </c>
      <c r="W2276">
        <v>18.91</v>
      </c>
      <c r="X2276">
        <v>17.348613861386099</v>
      </c>
      <c r="Y2276">
        <v>14.047499999999999</v>
      </c>
      <c r="Z2276">
        <v>17.204999999999998</v>
      </c>
      <c r="AA2276">
        <v>19.6875</v>
      </c>
      <c r="AB2276">
        <v>18.177037037037</v>
      </c>
      <c r="AC2276">
        <v>12.345000000000001</v>
      </c>
      <c r="AD2276">
        <v>13.87</v>
      </c>
      <c r="AE2276">
        <v>16.234999999999999</v>
      </c>
      <c r="AF2276">
        <v>14.9794736842105</v>
      </c>
      <c r="AG2276">
        <v>13.5725</v>
      </c>
      <c r="AH2276">
        <v>15.64</v>
      </c>
      <c r="AI2276">
        <v>19.065000000000001</v>
      </c>
      <c r="AJ2276">
        <v>18.034531250000001</v>
      </c>
      <c r="AK2276">
        <v>14.24</v>
      </c>
      <c r="AL2276">
        <v>16.170000000000002</v>
      </c>
      <c r="AM2276">
        <v>20.805</v>
      </c>
      <c r="AN2276">
        <v>19.033725490196101</v>
      </c>
      <c r="AO2276">
        <v>13.195</v>
      </c>
      <c r="AP2276">
        <v>15.25</v>
      </c>
      <c r="AQ2276">
        <v>18.655000000000001</v>
      </c>
      <c r="AR2276">
        <v>17.207090909090901</v>
      </c>
      <c r="AS2276">
        <v>12.52</v>
      </c>
      <c r="AT2276">
        <v>14.115</v>
      </c>
      <c r="AU2276">
        <v>16.487500000000001</v>
      </c>
      <c r="AV2276">
        <v>15.035101010101</v>
      </c>
      <c r="AW2276">
        <v>13.952500000000001</v>
      </c>
      <c r="AX2276">
        <v>17.355</v>
      </c>
      <c r="AY2276">
        <v>22.195</v>
      </c>
      <c r="AZ2276">
        <v>19.0871710526316</v>
      </c>
      <c r="BA2276">
        <v>12.95</v>
      </c>
      <c r="BB2276">
        <v>15.52</v>
      </c>
      <c r="BC2276">
        <v>18.940000000000001</v>
      </c>
      <c r="BD2276">
        <v>16.753773584905701</v>
      </c>
      <c r="BE2276">
        <v>14.324999999999999</v>
      </c>
      <c r="BF2276">
        <v>18.09</v>
      </c>
      <c r="BG2276">
        <v>20.074999999999999</v>
      </c>
      <c r="BH2276">
        <v>23.7254166666667</v>
      </c>
      <c r="BI2276">
        <v>13.112500000000001</v>
      </c>
      <c r="BJ2276">
        <v>15.34</v>
      </c>
      <c r="BK2276">
        <v>18.29</v>
      </c>
      <c r="BL2276">
        <v>19.0252272727273</v>
      </c>
    </row>
    <row r="2277" spans="1:64" x14ac:dyDescent="0.25">
      <c r="A2277" s="15" t="str">
        <f t="shared" si="74"/>
        <v>Tier 1 Leverage Ratio--42460</v>
      </c>
      <c r="B2277" s="15" t="str">
        <f t="shared" si="75"/>
        <v>Tier 1 Leverage Ratio</v>
      </c>
      <c r="C2277">
        <v>3</v>
      </c>
      <c r="D2277" s="22">
        <v>42460</v>
      </c>
      <c r="E2277">
        <v>9.4600000000000009</v>
      </c>
      <c r="F2277">
        <v>10.34</v>
      </c>
      <c r="G2277">
        <v>10.81</v>
      </c>
      <c r="H2277">
        <v>10.644035087719301</v>
      </c>
      <c r="I2277">
        <v>9.1150000000000002</v>
      </c>
      <c r="J2277">
        <v>10.15</v>
      </c>
      <c r="K2277">
        <v>11.645</v>
      </c>
      <c r="L2277">
        <v>10.6849734513274</v>
      </c>
      <c r="M2277">
        <v>9.15</v>
      </c>
      <c r="N2277">
        <v>10.29</v>
      </c>
      <c r="O2277">
        <v>11.85</v>
      </c>
      <c r="P2277">
        <v>10.8231090665133</v>
      </c>
      <c r="Q2277">
        <v>9.6549999999999994</v>
      </c>
      <c r="R2277">
        <v>11.33</v>
      </c>
      <c r="S2277">
        <v>12.182499999999999</v>
      </c>
      <c r="T2277">
        <v>11.3095</v>
      </c>
      <c r="U2277">
        <v>8.94</v>
      </c>
      <c r="V2277">
        <v>10.039999999999999</v>
      </c>
      <c r="W2277">
        <v>11.7</v>
      </c>
      <c r="X2277">
        <v>10.581254125412499</v>
      </c>
      <c r="Y2277">
        <v>9.2974999999999994</v>
      </c>
      <c r="Z2277">
        <v>10.195</v>
      </c>
      <c r="AA2277">
        <v>11.4825</v>
      </c>
      <c r="AB2277">
        <v>10.7103703703704</v>
      </c>
      <c r="AC2277">
        <v>8.8175000000000008</v>
      </c>
      <c r="AD2277">
        <v>9.5250000000000004</v>
      </c>
      <c r="AE2277">
        <v>10.81</v>
      </c>
      <c r="AF2277">
        <v>9.8931578947368397</v>
      </c>
      <c r="AG2277">
        <v>9.58</v>
      </c>
      <c r="AH2277">
        <v>10.89</v>
      </c>
      <c r="AI2277">
        <v>12.265000000000001</v>
      </c>
      <c r="AJ2277">
        <v>11.56078125</v>
      </c>
      <c r="AK2277">
        <v>9.3249999999999993</v>
      </c>
      <c r="AL2277">
        <v>10.34</v>
      </c>
      <c r="AM2277">
        <v>12.195</v>
      </c>
      <c r="AN2277">
        <v>11.837254901960801</v>
      </c>
      <c r="AO2277">
        <v>9.1050000000000004</v>
      </c>
      <c r="AP2277">
        <v>10.15</v>
      </c>
      <c r="AQ2277">
        <v>11.445</v>
      </c>
      <c r="AR2277">
        <v>10.6058545454545</v>
      </c>
      <c r="AS2277">
        <v>8.9049999999999994</v>
      </c>
      <c r="AT2277">
        <v>9.7650000000000006</v>
      </c>
      <c r="AU2277">
        <v>10.975</v>
      </c>
      <c r="AV2277">
        <v>10.2072222222222</v>
      </c>
      <c r="AW2277">
        <v>8.8275000000000006</v>
      </c>
      <c r="AX2277">
        <v>9.92</v>
      </c>
      <c r="AY2277">
        <v>12.047499999999999</v>
      </c>
      <c r="AZ2277">
        <v>10.678881578947401</v>
      </c>
      <c r="BA2277">
        <v>9.2899999999999991</v>
      </c>
      <c r="BB2277">
        <v>10.33</v>
      </c>
      <c r="BC2277">
        <v>11.83</v>
      </c>
      <c r="BD2277">
        <v>10.9420754716981</v>
      </c>
      <c r="BE2277">
        <v>9.5050000000000008</v>
      </c>
      <c r="BF2277">
        <v>10.59</v>
      </c>
      <c r="BG2277">
        <v>12.79</v>
      </c>
      <c r="BH2277">
        <v>13.3497916666667</v>
      </c>
      <c r="BI2277">
        <v>9.1950000000000003</v>
      </c>
      <c r="BJ2277">
        <v>10.029999999999999</v>
      </c>
      <c r="BK2277">
        <v>11.33</v>
      </c>
      <c r="BL2277">
        <v>11.0786363636364</v>
      </c>
    </row>
    <row r="2278" spans="1:64" x14ac:dyDescent="0.25">
      <c r="A2278" s="15" t="str">
        <f t="shared" si="74"/>
        <v>ALLL / Nonaccrual Loans--42460</v>
      </c>
      <c r="B2278" s="15" t="str">
        <f t="shared" si="75"/>
        <v>ALLL / Nonaccrual Loans</v>
      </c>
      <c r="C2278">
        <v>4</v>
      </c>
      <c r="D2278" s="22">
        <v>42460</v>
      </c>
      <c r="E2278">
        <v>117.405978784957</v>
      </c>
      <c r="F2278">
        <v>169.71608832807601</v>
      </c>
      <c r="G2278">
        <v>480.03663003663002</v>
      </c>
      <c r="H2278">
        <v>1687.51606103322</v>
      </c>
      <c r="I2278">
        <v>87.038789025544006</v>
      </c>
      <c r="J2278">
        <v>190.81081081081101</v>
      </c>
      <c r="K2278">
        <v>493.51351351351298</v>
      </c>
      <c r="L2278">
        <v>643.91021343059697</v>
      </c>
      <c r="M2278">
        <v>93.300865555205306</v>
      </c>
      <c r="N2278">
        <v>183.27402135231301</v>
      </c>
      <c r="O2278">
        <v>454.62355730763198</v>
      </c>
      <c r="P2278">
        <v>635.53399793931897</v>
      </c>
      <c r="Q2278">
        <v>61.574791853335903</v>
      </c>
      <c r="R2278">
        <v>113.36838880947499</v>
      </c>
      <c r="S2278">
        <v>176.03171396890599</v>
      </c>
      <c r="T2278">
        <v>140.52209814487901</v>
      </c>
      <c r="U2278">
        <v>88.348123886042799</v>
      </c>
      <c r="V2278">
        <v>193.31983805668</v>
      </c>
      <c r="W2278">
        <v>441.29116888506798</v>
      </c>
      <c r="X2278">
        <v>598.31295998675296</v>
      </c>
      <c r="Y2278">
        <v>77.414358114544797</v>
      </c>
      <c r="Z2278">
        <v>133.781467055528</v>
      </c>
      <c r="AA2278">
        <v>304.64602816295798</v>
      </c>
      <c r="AB2278">
        <v>601.54090840585195</v>
      </c>
      <c r="AC2278">
        <v>84.545578602620097</v>
      </c>
      <c r="AD2278">
        <v>233.02357597659599</v>
      </c>
      <c r="AE2278">
        <v>743.15380646640699</v>
      </c>
      <c r="AF2278">
        <v>1531.0006069333999</v>
      </c>
      <c r="AG2278">
        <v>160.881925961771</v>
      </c>
      <c r="AH2278">
        <v>451.77999623281198</v>
      </c>
      <c r="AI2278">
        <v>905.82524271844704</v>
      </c>
      <c r="AJ2278">
        <v>1404.4601421796101</v>
      </c>
      <c r="AK2278">
        <v>76.675941306473803</v>
      </c>
      <c r="AL2278">
        <v>143.49593495935</v>
      </c>
      <c r="AM2278">
        <v>385.74784154393097</v>
      </c>
      <c r="AN2278">
        <v>357.21317397705798</v>
      </c>
      <c r="AO2278">
        <v>86.948853615520306</v>
      </c>
      <c r="AP2278">
        <v>205.856087927185</v>
      </c>
      <c r="AQ2278">
        <v>569.62962962963002</v>
      </c>
      <c r="AR2278">
        <v>832.45708979664005</v>
      </c>
      <c r="AS2278">
        <v>97.3125</v>
      </c>
      <c r="AT2278">
        <v>226.50586940572299</v>
      </c>
      <c r="AU2278">
        <v>615.00307881773404</v>
      </c>
      <c r="AV2278">
        <v>797.83348529570901</v>
      </c>
      <c r="AW2278">
        <v>87.221083435134005</v>
      </c>
      <c r="AX2278">
        <v>170.807453416149</v>
      </c>
      <c r="AY2278">
        <v>360.95454545454498</v>
      </c>
      <c r="AZ2278">
        <v>722.31332894248897</v>
      </c>
      <c r="BA2278">
        <v>100.78431372548999</v>
      </c>
      <c r="BB2278">
        <v>169.71608832807601</v>
      </c>
      <c r="BC2278">
        <v>402.17391304347802</v>
      </c>
      <c r="BD2278">
        <v>743.44375177286304</v>
      </c>
      <c r="BE2278">
        <v>103.809602042235</v>
      </c>
      <c r="BF2278">
        <v>187.16991531979701</v>
      </c>
      <c r="BG2278">
        <v>404.24666603613002</v>
      </c>
      <c r="BH2278">
        <v>763.956599048302</v>
      </c>
      <c r="BI2278">
        <v>109.899716296775</v>
      </c>
      <c r="BJ2278">
        <v>183.73865336149601</v>
      </c>
      <c r="BK2278">
        <v>356.42808683853502</v>
      </c>
      <c r="BL2278">
        <v>558.15266289719705</v>
      </c>
    </row>
    <row r="2279" spans="1:64" x14ac:dyDescent="0.25">
      <c r="A2279" s="15" t="str">
        <f t="shared" si="74"/>
        <v>[NCL + OREO] / [Total Loans + OREO]--42460</v>
      </c>
      <c r="B2279" s="15" t="str">
        <f t="shared" si="75"/>
        <v>[NCL + OREO] / [Total Loans + OREO]</v>
      </c>
      <c r="C2279">
        <v>5</v>
      </c>
      <c r="D2279" s="22">
        <v>42460</v>
      </c>
      <c r="E2279">
        <v>0.61941787805755799</v>
      </c>
      <c r="F2279">
        <v>1.2089983381849401</v>
      </c>
      <c r="G2279">
        <v>1.93174582961925</v>
      </c>
      <c r="H2279">
        <v>1.5264092975950401</v>
      </c>
      <c r="I2279">
        <v>0.34035245309683898</v>
      </c>
      <c r="J2279">
        <v>1.0648321788800099</v>
      </c>
      <c r="K2279">
        <v>2.2211516114981298</v>
      </c>
      <c r="L2279">
        <v>1.5964668346289601</v>
      </c>
      <c r="M2279">
        <v>0.38007774459882498</v>
      </c>
      <c r="N2279">
        <v>1.0390902918854199</v>
      </c>
      <c r="O2279">
        <v>2.2445826590383899</v>
      </c>
      <c r="P2279">
        <v>1.6314487621070199</v>
      </c>
      <c r="Q2279">
        <v>2.09447328026297</v>
      </c>
      <c r="R2279">
        <v>2.5824206420256801</v>
      </c>
      <c r="S2279">
        <v>3.7177376075748199</v>
      </c>
      <c r="T2279">
        <v>2.8818713545007699</v>
      </c>
      <c r="U2279">
        <v>0.50270329817222903</v>
      </c>
      <c r="V2279">
        <v>1.1515408555521101</v>
      </c>
      <c r="W2279">
        <v>2.3773066547408499</v>
      </c>
      <c r="X2279">
        <v>1.7523831351025401</v>
      </c>
      <c r="Y2279">
        <v>0.62898155448431103</v>
      </c>
      <c r="Z2279">
        <v>1.36370503159375</v>
      </c>
      <c r="AA2279">
        <v>3.0175640311885501</v>
      </c>
      <c r="AB2279">
        <v>2.1228120541214599</v>
      </c>
      <c r="AC2279">
        <v>7.7418493523739307E-2</v>
      </c>
      <c r="AD2279">
        <v>0.51802102037665398</v>
      </c>
      <c r="AE2279">
        <v>1.6009044889198301</v>
      </c>
      <c r="AF2279">
        <v>1.14208414631497</v>
      </c>
      <c r="AG2279">
        <v>8.6208338065755702E-2</v>
      </c>
      <c r="AH2279">
        <v>0.37218657126510901</v>
      </c>
      <c r="AI2279">
        <v>1.1090345016216701</v>
      </c>
      <c r="AJ2279">
        <v>0.70296379656013697</v>
      </c>
      <c r="AK2279">
        <v>0.67115471866060294</v>
      </c>
      <c r="AL2279">
        <v>1.5826118444876101</v>
      </c>
      <c r="AM2279">
        <v>2.5759157733888198</v>
      </c>
      <c r="AN2279">
        <v>1.83852350280392</v>
      </c>
      <c r="AO2279">
        <v>0.14755335464546099</v>
      </c>
      <c r="AP2279">
        <v>0.74938195302843003</v>
      </c>
      <c r="AQ2279">
        <v>1.69244629016207</v>
      </c>
      <c r="AR2279">
        <v>1.2561123364542099</v>
      </c>
      <c r="AS2279">
        <v>0.29607738810913298</v>
      </c>
      <c r="AT2279">
        <v>0.92969301086866196</v>
      </c>
      <c r="AU2279">
        <v>1.9041950885368399</v>
      </c>
      <c r="AV2279">
        <v>1.42446031175323</v>
      </c>
      <c r="AW2279">
        <v>0.57776546857696398</v>
      </c>
      <c r="AX2279">
        <v>1.45633571630494</v>
      </c>
      <c r="AY2279">
        <v>2.8884346868083801</v>
      </c>
      <c r="AZ2279">
        <v>1.91779939495038</v>
      </c>
      <c r="BA2279">
        <v>0.33277283256705398</v>
      </c>
      <c r="BB2279">
        <v>1.0910398849012899</v>
      </c>
      <c r="BC2279">
        <v>2.2109376288064899</v>
      </c>
      <c r="BD2279">
        <v>2.0031667532789799</v>
      </c>
      <c r="BE2279">
        <v>0.67773873072200697</v>
      </c>
      <c r="BF2279">
        <v>1.4177234130101399</v>
      </c>
      <c r="BG2279">
        <v>2.4554086927241601</v>
      </c>
      <c r="BH2279">
        <v>2.0145908352939199</v>
      </c>
      <c r="BI2279">
        <v>0.70146365671780098</v>
      </c>
      <c r="BJ2279">
        <v>1.4383676200033499</v>
      </c>
      <c r="BK2279">
        <v>3.5634429031117398</v>
      </c>
      <c r="BL2279">
        <v>2.3437970952170701</v>
      </c>
    </row>
    <row r="2280" spans="1:64" x14ac:dyDescent="0.25">
      <c r="A2280" s="15" t="str">
        <f t="shared" si="74"/>
        <v>[Noncurrent + Delinquent Loans] / [Capital + ALLL]--42460</v>
      </c>
      <c r="B2280" s="15" t="str">
        <f t="shared" si="75"/>
        <v>[Noncurrent + Delinquent Loans] / [Capital + ALLL]</v>
      </c>
      <c r="C2280">
        <v>6</v>
      </c>
      <c r="D2280" s="22">
        <v>42460</v>
      </c>
      <c r="E2280">
        <v>3.87963193235514</v>
      </c>
      <c r="F2280">
        <v>8.1859702541281205</v>
      </c>
      <c r="G2280">
        <v>13.001457562506999</v>
      </c>
      <c r="H2280">
        <v>10.257234733429</v>
      </c>
      <c r="I2280">
        <v>3.7950117847948199</v>
      </c>
      <c r="J2280">
        <v>8.4842130731077905</v>
      </c>
      <c r="K2280">
        <v>15.0944228955513</v>
      </c>
      <c r="L2280">
        <v>10.831186002689099</v>
      </c>
      <c r="M2280">
        <v>3.3311198106803701</v>
      </c>
      <c r="N2280">
        <v>7.5094369930126099</v>
      </c>
      <c r="O2280">
        <v>13.9916849203612</v>
      </c>
      <c r="P2280">
        <v>10.074393097703799</v>
      </c>
      <c r="Q2280">
        <v>7.4652511791239498</v>
      </c>
      <c r="R2280">
        <v>11.665649165649199</v>
      </c>
      <c r="S2280">
        <v>17.774827559729001</v>
      </c>
      <c r="T2280">
        <v>14.2035197875107</v>
      </c>
      <c r="U2280">
        <v>3.7209146350226798</v>
      </c>
      <c r="V2280">
        <v>8.3537493394821496</v>
      </c>
      <c r="W2280">
        <v>14.9136769927758</v>
      </c>
      <c r="X2280">
        <v>10.526211237629701</v>
      </c>
      <c r="Y2280">
        <v>6.0802619826506499</v>
      </c>
      <c r="Z2280">
        <v>10.0724411570081</v>
      </c>
      <c r="AA2280">
        <v>18.542008762375499</v>
      </c>
      <c r="AB2280">
        <v>14.030262058182</v>
      </c>
      <c r="AC2280">
        <v>3.4972806188466801</v>
      </c>
      <c r="AD2280">
        <v>9.99030014435737</v>
      </c>
      <c r="AE2280">
        <v>16.3002164370122</v>
      </c>
      <c r="AF2280">
        <v>13.0395371884384</v>
      </c>
      <c r="AG2280">
        <v>1.6674448316057799</v>
      </c>
      <c r="AH2280">
        <v>4.5237980033450196</v>
      </c>
      <c r="AI2280">
        <v>10.0221804996934</v>
      </c>
      <c r="AJ2280">
        <v>7.7055628387695503</v>
      </c>
      <c r="AK2280">
        <v>4.87359399658345</v>
      </c>
      <c r="AL2280">
        <v>8.9660543908613004</v>
      </c>
      <c r="AM2280">
        <v>14.889826052354801</v>
      </c>
      <c r="AN2280">
        <v>11.399505839538101</v>
      </c>
      <c r="AO2280">
        <v>3.3500619096678701</v>
      </c>
      <c r="AP2280">
        <v>9.7834260791096401</v>
      </c>
      <c r="AQ2280">
        <v>16.504035763231698</v>
      </c>
      <c r="AR2280">
        <v>11.925376879403601</v>
      </c>
      <c r="AS2280">
        <v>3.2426461402802098</v>
      </c>
      <c r="AT2280">
        <v>7.1619517190225697</v>
      </c>
      <c r="AU2280">
        <v>13.3729601713689</v>
      </c>
      <c r="AV2280">
        <v>9.5711396027476905</v>
      </c>
      <c r="AW2280">
        <v>4.2034317621934898</v>
      </c>
      <c r="AX2280">
        <v>9.3108941995775307</v>
      </c>
      <c r="AY2280">
        <v>15.108165171743099</v>
      </c>
      <c r="AZ2280">
        <v>11.2014535050674</v>
      </c>
      <c r="BA2280">
        <v>2.5084350544966298</v>
      </c>
      <c r="BB2280">
        <v>7.2166868949165899</v>
      </c>
      <c r="BC2280">
        <v>15.2442448062886</v>
      </c>
      <c r="BD2280">
        <v>12.340724839094801</v>
      </c>
      <c r="BE2280">
        <v>3.8560785700670901</v>
      </c>
      <c r="BF2280">
        <v>6.5097212395301698</v>
      </c>
      <c r="BG2280">
        <v>9.4181233422124198</v>
      </c>
      <c r="BH2280">
        <v>8.1073069994112501</v>
      </c>
      <c r="BI2280">
        <v>3.0675942095313902</v>
      </c>
      <c r="BJ2280">
        <v>7.0760887969239104</v>
      </c>
      <c r="BK2280">
        <v>10.9573654763911</v>
      </c>
      <c r="BL2280">
        <v>8.7770323414157296</v>
      </c>
    </row>
    <row r="2281" spans="1:64" x14ac:dyDescent="0.25">
      <c r="A2281" s="15" t="str">
        <f t="shared" si="74"/>
        <v xml:space="preserve">  Ag [NCL+DQ] / [Capital + ALLL]--42460</v>
      </c>
      <c r="B2281" s="15" t="str">
        <f t="shared" si="75"/>
        <v xml:space="preserve">  Ag [NCL+DQ] / [Capital + ALLL]</v>
      </c>
      <c r="C2281">
        <v>7</v>
      </c>
      <c r="D2281" s="22">
        <v>42460</v>
      </c>
      <c r="E2281">
        <v>0</v>
      </c>
      <c r="F2281">
        <v>0</v>
      </c>
      <c r="G2281">
        <v>2.8747617445902001</v>
      </c>
      <c r="H2281">
        <v>3.5362957438647502</v>
      </c>
      <c r="I2281">
        <v>0</v>
      </c>
      <c r="J2281">
        <v>0</v>
      </c>
      <c r="K2281">
        <v>2.2352261623082899</v>
      </c>
      <c r="L2281">
        <v>2.3608051482740899</v>
      </c>
      <c r="M2281">
        <v>0</v>
      </c>
      <c r="N2281">
        <v>0</v>
      </c>
      <c r="O2281">
        <v>0.56554381972056</v>
      </c>
      <c r="P2281">
        <v>0.99412350113622505</v>
      </c>
      <c r="Q2281">
        <v>0</v>
      </c>
      <c r="R2281">
        <v>0</v>
      </c>
      <c r="S2281">
        <v>0</v>
      </c>
      <c r="T2281">
        <v>1.33557961938752E-2</v>
      </c>
      <c r="U2281">
        <v>0</v>
      </c>
      <c r="V2281">
        <v>0</v>
      </c>
      <c r="W2281">
        <v>1.56280909990109</v>
      </c>
      <c r="X2281">
        <v>1.8287246236657999</v>
      </c>
      <c r="Y2281">
        <v>0</v>
      </c>
      <c r="Z2281">
        <v>0.29626563163217501</v>
      </c>
      <c r="AA2281">
        <v>4.0556844988949896</v>
      </c>
      <c r="AB2281">
        <v>5.6268510029521099</v>
      </c>
      <c r="AC2281">
        <v>0</v>
      </c>
      <c r="AD2281">
        <v>1.2868716143530301</v>
      </c>
      <c r="AE2281">
        <v>5.09659798003847</v>
      </c>
      <c r="AF2281">
        <v>4.2768495667417303</v>
      </c>
      <c r="AG2281">
        <v>0</v>
      </c>
      <c r="AH2281">
        <v>1.9365471775855E-2</v>
      </c>
      <c r="AI2281">
        <v>3.48917606312774</v>
      </c>
      <c r="AJ2281">
        <v>3.0076253354357299</v>
      </c>
      <c r="AK2281">
        <v>0</v>
      </c>
      <c r="AL2281">
        <v>0</v>
      </c>
      <c r="AM2281">
        <v>1.3703805523777399</v>
      </c>
      <c r="AN2281">
        <v>1.50397294794744</v>
      </c>
      <c r="AO2281">
        <v>0</v>
      </c>
      <c r="AP2281">
        <v>1.3273161667109099</v>
      </c>
      <c r="AQ2281">
        <v>5.1884040823198401</v>
      </c>
      <c r="AR2281">
        <v>4.5652904857863899</v>
      </c>
      <c r="AS2281">
        <v>0</v>
      </c>
      <c r="AT2281">
        <v>0</v>
      </c>
      <c r="AU2281">
        <v>0.85756378427759405</v>
      </c>
      <c r="AV2281">
        <v>1.4034634906674099</v>
      </c>
      <c r="AW2281">
        <v>0</v>
      </c>
      <c r="AX2281">
        <v>0</v>
      </c>
      <c r="AY2281">
        <v>0.366474933157732</v>
      </c>
      <c r="AZ2281">
        <v>0.56689059305287504</v>
      </c>
      <c r="BA2281">
        <v>0</v>
      </c>
      <c r="BB2281">
        <v>0</v>
      </c>
      <c r="BC2281">
        <v>0</v>
      </c>
      <c r="BD2281">
        <v>0.81557011852760597</v>
      </c>
      <c r="BE2281">
        <v>0</v>
      </c>
      <c r="BF2281">
        <v>0</v>
      </c>
      <c r="BG2281">
        <v>0.71680457788446095</v>
      </c>
      <c r="BH2281">
        <v>0.94385963875270795</v>
      </c>
      <c r="BI2281">
        <v>0</v>
      </c>
      <c r="BJ2281">
        <v>0</v>
      </c>
      <c r="BK2281">
        <v>0.19525530472963001</v>
      </c>
      <c r="BL2281">
        <v>1.1975649052751101</v>
      </c>
    </row>
    <row r="2282" spans="1:64" x14ac:dyDescent="0.25">
      <c r="A2282" s="15" t="str">
        <f t="shared" si="74"/>
        <v xml:space="preserve">  CLD [NCL+DQ] / [Capital + ALLL]--42460</v>
      </c>
      <c r="B2282" s="15" t="str">
        <f t="shared" si="75"/>
        <v xml:space="preserve">  CLD [NCL+DQ] / [Capital + ALLL]</v>
      </c>
      <c r="C2282">
        <v>8</v>
      </c>
      <c r="D2282" s="22">
        <v>42460</v>
      </c>
      <c r="E2282">
        <v>0</v>
      </c>
      <c r="F2282">
        <v>0</v>
      </c>
      <c r="G2282">
        <v>3.8142316611741701E-2</v>
      </c>
      <c r="H2282">
        <v>0.33648424367093199</v>
      </c>
      <c r="I2282">
        <v>0</v>
      </c>
      <c r="J2282">
        <v>0</v>
      </c>
      <c r="K2282">
        <v>7.5660562525253897E-2</v>
      </c>
      <c r="L2282">
        <v>0.30444423774995</v>
      </c>
      <c r="M2282">
        <v>0</v>
      </c>
      <c r="N2282">
        <v>0</v>
      </c>
      <c r="O2282">
        <v>0.33234411188087298</v>
      </c>
      <c r="P2282">
        <v>0.50675453280032201</v>
      </c>
      <c r="Q2282">
        <v>0</v>
      </c>
      <c r="R2282">
        <v>0</v>
      </c>
      <c r="S2282">
        <v>0.12466933091865801</v>
      </c>
      <c r="T2282">
        <v>0.17684775010395401</v>
      </c>
      <c r="U2282">
        <v>0</v>
      </c>
      <c r="V2282">
        <v>0</v>
      </c>
      <c r="W2282">
        <v>0</v>
      </c>
      <c r="X2282">
        <v>0.29081383599233701</v>
      </c>
      <c r="Y2282">
        <v>0</v>
      </c>
      <c r="Z2282">
        <v>0</v>
      </c>
      <c r="AA2282">
        <v>0.96087389143496205</v>
      </c>
      <c r="AB2282">
        <v>0.57104344402188001</v>
      </c>
      <c r="AC2282">
        <v>0</v>
      </c>
      <c r="AD2282">
        <v>0</v>
      </c>
      <c r="AE2282">
        <v>0.18782759141196601</v>
      </c>
      <c r="AF2282">
        <v>0.42287441833093098</v>
      </c>
      <c r="AG2282">
        <v>0</v>
      </c>
      <c r="AH2282">
        <v>0</v>
      </c>
      <c r="AI2282">
        <v>0</v>
      </c>
      <c r="AJ2282">
        <v>0.14442269028216601</v>
      </c>
      <c r="AK2282">
        <v>0</v>
      </c>
      <c r="AL2282">
        <v>0</v>
      </c>
      <c r="AM2282">
        <v>0.39896382527208502</v>
      </c>
      <c r="AN2282">
        <v>0.35613940704057301</v>
      </c>
      <c r="AO2282">
        <v>0</v>
      </c>
      <c r="AP2282">
        <v>0</v>
      </c>
      <c r="AQ2282">
        <v>0</v>
      </c>
      <c r="AR2282">
        <v>0.20532510695388601</v>
      </c>
      <c r="AS2282">
        <v>0</v>
      </c>
      <c r="AT2282">
        <v>0</v>
      </c>
      <c r="AU2282">
        <v>0.24498276415068501</v>
      </c>
      <c r="AV2282">
        <v>0.34279999483380902</v>
      </c>
      <c r="AW2282">
        <v>0</v>
      </c>
      <c r="AX2282">
        <v>0</v>
      </c>
      <c r="AY2282">
        <v>0.104956867842719</v>
      </c>
      <c r="AZ2282">
        <v>0.36242880963915097</v>
      </c>
      <c r="BA2282">
        <v>0</v>
      </c>
      <c r="BB2282">
        <v>0</v>
      </c>
      <c r="BC2282">
        <v>0</v>
      </c>
      <c r="BD2282">
        <v>0.19123366672029099</v>
      </c>
      <c r="BE2282">
        <v>0</v>
      </c>
      <c r="BF2282">
        <v>0</v>
      </c>
      <c r="BG2282">
        <v>0.26868601766097799</v>
      </c>
      <c r="BH2282">
        <v>0.39732326636279303</v>
      </c>
      <c r="BI2282">
        <v>0</v>
      </c>
      <c r="BJ2282">
        <v>0</v>
      </c>
      <c r="BK2282">
        <v>0.167051123064823</v>
      </c>
      <c r="BL2282">
        <v>0.402719375881394</v>
      </c>
    </row>
    <row r="2283" spans="1:64" x14ac:dyDescent="0.25">
      <c r="A2283" s="15" t="str">
        <f t="shared" si="74"/>
        <v xml:space="preserve">  CRE [NCL+DQ] / [Capital + ALLL]--42460</v>
      </c>
      <c r="B2283" s="15" t="str">
        <f t="shared" si="75"/>
        <v xml:space="preserve">  CRE [NCL+DQ] / [Capital + ALLL]</v>
      </c>
      <c r="C2283">
        <v>9</v>
      </c>
      <c r="D2283" s="22">
        <v>42460</v>
      </c>
      <c r="E2283">
        <v>0</v>
      </c>
      <c r="F2283">
        <v>1.34383417261974</v>
      </c>
      <c r="G2283">
        <v>3.1376845500991002</v>
      </c>
      <c r="H2283">
        <v>2.7391431813571101</v>
      </c>
      <c r="I2283">
        <v>0</v>
      </c>
      <c r="J2283">
        <v>1.0469615355435899</v>
      </c>
      <c r="K2283">
        <v>3.7623209741757599</v>
      </c>
      <c r="L2283">
        <v>2.4189944469545699</v>
      </c>
      <c r="M2283">
        <v>0</v>
      </c>
      <c r="N2283">
        <v>1.21461159621718</v>
      </c>
      <c r="O2283">
        <v>3.9692407033159798</v>
      </c>
      <c r="P2283">
        <v>2.90308459099762</v>
      </c>
      <c r="Q2283">
        <v>3.5244773713602702</v>
      </c>
      <c r="R2283">
        <v>5.7718963552919602</v>
      </c>
      <c r="S2283">
        <v>11.7277184247581</v>
      </c>
      <c r="T2283">
        <v>8.9419749773229409</v>
      </c>
      <c r="U2283">
        <v>0</v>
      </c>
      <c r="V2283">
        <v>1.0834886439018201</v>
      </c>
      <c r="W2283">
        <v>3.5815112095211701</v>
      </c>
      <c r="X2283">
        <v>2.2990702722560901</v>
      </c>
      <c r="Y2283">
        <v>0</v>
      </c>
      <c r="Z2283">
        <v>1.36629760913756</v>
      </c>
      <c r="AA2283">
        <v>3.4609740728648699</v>
      </c>
      <c r="AB2283">
        <v>2.5340949394132499</v>
      </c>
      <c r="AC2283">
        <v>0</v>
      </c>
      <c r="AD2283">
        <v>0.138977538616611</v>
      </c>
      <c r="AE2283">
        <v>2.4790885994555301</v>
      </c>
      <c r="AF2283">
        <v>2.5807995152514001</v>
      </c>
      <c r="AG2283">
        <v>0</v>
      </c>
      <c r="AH2283">
        <v>0</v>
      </c>
      <c r="AI2283">
        <v>0.63925603244555695</v>
      </c>
      <c r="AJ2283">
        <v>0.88858087614649495</v>
      </c>
      <c r="AK2283">
        <v>1.15809412558541</v>
      </c>
      <c r="AL2283">
        <v>2.8233381884195601</v>
      </c>
      <c r="AM2283">
        <v>5.2976270877224998</v>
      </c>
      <c r="AN2283">
        <v>4.0024735949524599</v>
      </c>
      <c r="AO2283">
        <v>0</v>
      </c>
      <c r="AP2283">
        <v>0.199064711830131</v>
      </c>
      <c r="AQ2283">
        <v>2.2226602660729902</v>
      </c>
      <c r="AR2283">
        <v>1.50897210167268</v>
      </c>
      <c r="AS2283">
        <v>0</v>
      </c>
      <c r="AT2283">
        <v>1.09578313217941</v>
      </c>
      <c r="AU2283">
        <v>3.7063120235230702</v>
      </c>
      <c r="AV2283">
        <v>2.5171167076371299</v>
      </c>
      <c r="AW2283">
        <v>0</v>
      </c>
      <c r="AX2283">
        <v>2.36173275033534</v>
      </c>
      <c r="AY2283">
        <v>4.90746423835225</v>
      </c>
      <c r="AZ2283">
        <v>3.2843153873244399</v>
      </c>
      <c r="BA2283">
        <v>0</v>
      </c>
      <c r="BB2283">
        <v>0.218979129314812</v>
      </c>
      <c r="BC2283">
        <v>3.1932124951793299</v>
      </c>
      <c r="BD2283">
        <v>3.62629361546235</v>
      </c>
      <c r="BE2283">
        <v>0.15348037431713801</v>
      </c>
      <c r="BF2283">
        <v>1.4228155573588199</v>
      </c>
      <c r="BG2283">
        <v>3.06520009144737</v>
      </c>
      <c r="BH2283">
        <v>2.67591918771826</v>
      </c>
      <c r="BI2283">
        <v>0</v>
      </c>
      <c r="BJ2283">
        <v>1.6245819866153499</v>
      </c>
      <c r="BK2283">
        <v>4.2559855204066697</v>
      </c>
      <c r="BL2283">
        <v>3.2401236485848401</v>
      </c>
    </row>
    <row r="2284" spans="1:64" x14ac:dyDescent="0.25">
      <c r="A2284" s="15" t="str">
        <f t="shared" si="74"/>
        <v xml:space="preserve">  Res RE [NCL+DQ] / [Capital + ALLL]--42460</v>
      </c>
      <c r="B2284" s="15" t="str">
        <f t="shared" si="75"/>
        <v xml:space="preserve">  Res RE [NCL+DQ] / [Capital + ALLL]</v>
      </c>
      <c r="C2284">
        <v>10</v>
      </c>
      <c r="D2284" s="22">
        <v>42460</v>
      </c>
      <c r="E2284">
        <v>4.83113004523694E-2</v>
      </c>
      <c r="F2284">
        <v>0.95820254419296202</v>
      </c>
      <c r="G2284">
        <v>2.8036388785444499</v>
      </c>
      <c r="H2284">
        <v>1.7608624592451101</v>
      </c>
      <c r="I2284">
        <v>0</v>
      </c>
      <c r="J2284">
        <v>0.96153846153846201</v>
      </c>
      <c r="K2284">
        <v>2.75271112569017</v>
      </c>
      <c r="L2284">
        <v>1.95002695851144</v>
      </c>
      <c r="M2284">
        <v>0.33208378479810502</v>
      </c>
      <c r="N2284">
        <v>1.7035095715588</v>
      </c>
      <c r="O2284">
        <v>4.1284942036688799</v>
      </c>
      <c r="P2284">
        <v>2.96968983336044</v>
      </c>
      <c r="Q2284">
        <v>1.6588220363956201</v>
      </c>
      <c r="R2284">
        <v>3.0269424934850502</v>
      </c>
      <c r="S2284">
        <v>4.7669763526588502</v>
      </c>
      <c r="T2284">
        <v>3.2913704955937901</v>
      </c>
      <c r="U2284">
        <v>0.15791918253599599</v>
      </c>
      <c r="V2284">
        <v>1.29835482436639</v>
      </c>
      <c r="W2284">
        <v>3.4699714013345999</v>
      </c>
      <c r="X2284">
        <v>2.3384186606803299</v>
      </c>
      <c r="Y2284">
        <v>0</v>
      </c>
      <c r="Z2284">
        <v>1.17513320965304</v>
      </c>
      <c r="AA2284">
        <v>3.0291022725758299</v>
      </c>
      <c r="AB2284">
        <v>2.32199140965702</v>
      </c>
      <c r="AC2284">
        <v>0</v>
      </c>
      <c r="AD2284">
        <v>0.226937274987599</v>
      </c>
      <c r="AE2284">
        <v>0.78546983252517399</v>
      </c>
      <c r="AF2284">
        <v>0.52061722835306801</v>
      </c>
      <c r="AG2284">
        <v>0</v>
      </c>
      <c r="AH2284">
        <v>0</v>
      </c>
      <c r="AI2284">
        <v>0.63471128952705202</v>
      </c>
      <c r="AJ2284">
        <v>0.50181256707958299</v>
      </c>
      <c r="AK2284">
        <v>0.79151866264289095</v>
      </c>
      <c r="AL2284">
        <v>1.7967531342076399</v>
      </c>
      <c r="AM2284">
        <v>4.0753967356377503</v>
      </c>
      <c r="AN2284">
        <v>3.1714913570822501</v>
      </c>
      <c r="AO2284">
        <v>0</v>
      </c>
      <c r="AP2284">
        <v>0.54200542005420005</v>
      </c>
      <c r="AQ2284">
        <v>1.86110561627046</v>
      </c>
      <c r="AR2284">
        <v>1.3697772124924199</v>
      </c>
      <c r="AS2284">
        <v>0</v>
      </c>
      <c r="AT2284">
        <v>0.71451641030956803</v>
      </c>
      <c r="AU2284">
        <v>2.1677699149290199</v>
      </c>
      <c r="AV2284">
        <v>1.5972086271716499</v>
      </c>
      <c r="AW2284">
        <v>1.1062740432135001</v>
      </c>
      <c r="AX2284">
        <v>3.0726247344573601</v>
      </c>
      <c r="AY2284">
        <v>5.8548698282593197</v>
      </c>
      <c r="AZ2284">
        <v>4.08453022237331</v>
      </c>
      <c r="BA2284">
        <v>0</v>
      </c>
      <c r="BB2284">
        <v>0.76559333483449699</v>
      </c>
      <c r="BC2284">
        <v>2.0440010885464499</v>
      </c>
      <c r="BD2284">
        <v>1.9818538254470599</v>
      </c>
      <c r="BE2284">
        <v>0.17068044187717099</v>
      </c>
      <c r="BF2284">
        <v>1.0855389612339701</v>
      </c>
      <c r="BG2284">
        <v>1.5556329384940999</v>
      </c>
      <c r="BH2284">
        <v>1.5237187482987899</v>
      </c>
      <c r="BI2284">
        <v>0.118731553703079</v>
      </c>
      <c r="BJ2284">
        <v>1.00284410787932</v>
      </c>
      <c r="BK2284">
        <v>2.5324793878812799</v>
      </c>
      <c r="BL2284">
        <v>1.98927366605235</v>
      </c>
    </row>
    <row r="2285" spans="1:64" x14ac:dyDescent="0.25">
      <c r="A2285" s="15" t="str">
        <f t="shared" si="74"/>
        <v xml:space="preserve">  C&amp;I [NCL+DQ] / [Capital + ALLL]--42460</v>
      </c>
      <c r="B2285" s="15" t="str">
        <f t="shared" si="75"/>
        <v xml:space="preserve">  C&amp;I [NCL+DQ] / [Capital + ALLL]</v>
      </c>
      <c r="C2285">
        <v>11</v>
      </c>
      <c r="D2285" s="22">
        <v>42460</v>
      </c>
      <c r="E2285">
        <v>5.6789865906377898E-2</v>
      </c>
      <c r="F2285">
        <v>0.71899369623115095</v>
      </c>
      <c r="G2285">
        <v>1.8723994452149799</v>
      </c>
      <c r="H2285">
        <v>1.4102935386584401</v>
      </c>
      <c r="I2285">
        <v>8.6236937222800708E-3</v>
      </c>
      <c r="J2285">
        <v>0.70123246918826998</v>
      </c>
      <c r="K2285">
        <v>2.74617887872741</v>
      </c>
      <c r="L2285">
        <v>2.0625768671317402</v>
      </c>
      <c r="M2285">
        <v>1.6115520758609E-2</v>
      </c>
      <c r="N2285">
        <v>0.42828441221149599</v>
      </c>
      <c r="O2285">
        <v>1.77743504635711</v>
      </c>
      <c r="P2285">
        <v>1.4721097041120299</v>
      </c>
      <c r="Q2285">
        <v>0.202173632461013</v>
      </c>
      <c r="R2285">
        <v>0.70308854543473198</v>
      </c>
      <c r="S2285">
        <v>1.63009554991206</v>
      </c>
      <c r="T2285">
        <v>1.30317858544419</v>
      </c>
      <c r="U2285">
        <v>0</v>
      </c>
      <c r="V2285">
        <v>0.75540803479455199</v>
      </c>
      <c r="W2285">
        <v>3.06434411660149</v>
      </c>
      <c r="X2285">
        <v>2.1503175460391701</v>
      </c>
      <c r="Y2285">
        <v>0.12413301525832</v>
      </c>
      <c r="Z2285">
        <v>0.81197710727041805</v>
      </c>
      <c r="AA2285">
        <v>2.38218558792888</v>
      </c>
      <c r="AB2285">
        <v>2.7221540623104099</v>
      </c>
      <c r="AC2285">
        <v>8.5950034380013807E-2</v>
      </c>
      <c r="AD2285">
        <v>0.80664934188332205</v>
      </c>
      <c r="AE2285">
        <v>3.0618276189159599</v>
      </c>
      <c r="AF2285">
        <v>2.8924137012745899</v>
      </c>
      <c r="AG2285">
        <v>0</v>
      </c>
      <c r="AH2285">
        <v>0.44142065308218098</v>
      </c>
      <c r="AI2285">
        <v>1.50416844782875</v>
      </c>
      <c r="AJ2285">
        <v>1.2669756030725601</v>
      </c>
      <c r="AK2285">
        <v>1.30741741479997E-2</v>
      </c>
      <c r="AL2285">
        <v>0.301483102358376</v>
      </c>
      <c r="AM2285">
        <v>2.3921665800111902</v>
      </c>
      <c r="AN2285">
        <v>1.97353589860304</v>
      </c>
      <c r="AO2285">
        <v>0</v>
      </c>
      <c r="AP2285">
        <v>0.70588235294117696</v>
      </c>
      <c r="AQ2285">
        <v>3.1415685789677701</v>
      </c>
      <c r="AR2285">
        <v>2.1856703676673201</v>
      </c>
      <c r="AS2285">
        <v>2.5589885923948799E-2</v>
      </c>
      <c r="AT2285">
        <v>0.84515713124536196</v>
      </c>
      <c r="AU2285">
        <v>2.8137678490521099</v>
      </c>
      <c r="AV2285">
        <v>2.20663134645249</v>
      </c>
      <c r="AW2285">
        <v>5.7288190948087903E-2</v>
      </c>
      <c r="AX2285">
        <v>0.53235661885506402</v>
      </c>
      <c r="AY2285">
        <v>2.0415217816524698</v>
      </c>
      <c r="AZ2285">
        <v>1.8428179996778</v>
      </c>
      <c r="BA2285">
        <v>0.104412320653837</v>
      </c>
      <c r="BB2285">
        <v>1.8922445935868799</v>
      </c>
      <c r="BC2285">
        <v>6.7102004053141204</v>
      </c>
      <c r="BD2285">
        <v>4.3651832974348102</v>
      </c>
      <c r="BE2285">
        <v>0.116649112250958</v>
      </c>
      <c r="BF2285">
        <v>0.51992686222272699</v>
      </c>
      <c r="BG2285">
        <v>1.9902168755933001</v>
      </c>
      <c r="BH2285">
        <v>1.6288984903358701</v>
      </c>
      <c r="BI2285">
        <v>0</v>
      </c>
      <c r="BJ2285">
        <v>0.54766401693886702</v>
      </c>
      <c r="BK2285">
        <v>2.0197491011801398</v>
      </c>
      <c r="BL2285">
        <v>1.6642736947524399</v>
      </c>
    </row>
    <row r="2286" spans="1:64" x14ac:dyDescent="0.25">
      <c r="A2286" s="15" t="str">
        <f t="shared" si="74"/>
        <v xml:space="preserve">  Ind [NCL+DQ] / [Capital + ALLL]--42460</v>
      </c>
      <c r="B2286" s="15" t="str">
        <f t="shared" si="75"/>
        <v xml:space="preserve">  Ind [NCL+DQ] / [Capital + ALLL]</v>
      </c>
      <c r="C2286">
        <v>12</v>
      </c>
      <c r="D2286" s="22">
        <v>42460</v>
      </c>
      <c r="E2286">
        <v>2.9316915860451501E-2</v>
      </c>
      <c r="F2286">
        <v>0.14455509155155799</v>
      </c>
      <c r="G2286">
        <v>0.502022033189234</v>
      </c>
      <c r="H2286">
        <v>0.39510541852547498</v>
      </c>
      <c r="I2286">
        <v>5.5455832583854404E-3</v>
      </c>
      <c r="J2286">
        <v>0.13353172332226901</v>
      </c>
      <c r="K2286">
        <v>0.49356685474973799</v>
      </c>
      <c r="L2286">
        <v>0.458371532470221</v>
      </c>
      <c r="M2286">
        <v>4.0148550944137202E-3</v>
      </c>
      <c r="N2286">
        <v>0.120409391932571</v>
      </c>
      <c r="O2286">
        <v>0.53813891761980304</v>
      </c>
      <c r="P2286">
        <v>0.487165173777591</v>
      </c>
      <c r="Q2286">
        <v>0.23576036824488</v>
      </c>
      <c r="R2286">
        <v>0.39148670595700802</v>
      </c>
      <c r="S2286">
        <v>0.67991043400314299</v>
      </c>
      <c r="T2286">
        <v>0.54455926907167695</v>
      </c>
      <c r="U2286">
        <v>0</v>
      </c>
      <c r="V2286">
        <v>8.6322654901208495E-2</v>
      </c>
      <c r="W2286">
        <v>0.403299725022915</v>
      </c>
      <c r="X2286">
        <v>0.39468253707928902</v>
      </c>
      <c r="Y2286">
        <v>6.1297705983070702E-2</v>
      </c>
      <c r="Z2286">
        <v>0.17964488813686899</v>
      </c>
      <c r="AA2286">
        <v>0.63347340944168395</v>
      </c>
      <c r="AB2286">
        <v>0.46576051510649202</v>
      </c>
      <c r="AC2286">
        <v>2.1737344997239699E-2</v>
      </c>
      <c r="AD2286">
        <v>0.14861024071532999</v>
      </c>
      <c r="AE2286">
        <v>0.52266637321284304</v>
      </c>
      <c r="AF2286">
        <v>0.63647138801560299</v>
      </c>
      <c r="AG2286">
        <v>3.2016005984194101E-2</v>
      </c>
      <c r="AH2286">
        <v>0.26374661572681302</v>
      </c>
      <c r="AI2286">
        <v>0.92901971347996903</v>
      </c>
      <c r="AJ2286">
        <v>1.03412130530692</v>
      </c>
      <c r="AK2286">
        <v>0</v>
      </c>
      <c r="AL2286">
        <v>6.64325709404954E-2</v>
      </c>
      <c r="AM2286">
        <v>0.210179911522441</v>
      </c>
      <c r="AN2286">
        <v>0.21374054005835999</v>
      </c>
      <c r="AO2286">
        <v>2.95817509093644E-2</v>
      </c>
      <c r="AP2286">
        <v>0.16402933230413</v>
      </c>
      <c r="AQ2286">
        <v>0.68945654890906305</v>
      </c>
      <c r="AR2286">
        <v>0.49813154722646202</v>
      </c>
      <c r="AS2286">
        <v>0</v>
      </c>
      <c r="AT2286">
        <v>4.91704386103584E-2</v>
      </c>
      <c r="AU2286">
        <v>0.30185385250029001</v>
      </c>
      <c r="AV2286">
        <v>0.35635954866706798</v>
      </c>
      <c r="AW2286">
        <v>4.46226215143719E-2</v>
      </c>
      <c r="AX2286">
        <v>0.192330454872149</v>
      </c>
      <c r="AY2286">
        <v>0.55904465663161795</v>
      </c>
      <c r="AZ2286">
        <v>0.49819389156819999</v>
      </c>
      <c r="BA2286">
        <v>0</v>
      </c>
      <c r="BB2286">
        <v>5.4842328306119903E-2</v>
      </c>
      <c r="BC2286">
        <v>0.57631160572337004</v>
      </c>
      <c r="BD2286">
        <v>0.65041780690120998</v>
      </c>
      <c r="BE2286">
        <v>1.6825435817944E-2</v>
      </c>
      <c r="BF2286">
        <v>0.14062641769755799</v>
      </c>
      <c r="BG2286">
        <v>0.76894484015252795</v>
      </c>
      <c r="BH2286">
        <v>0.80461087922471497</v>
      </c>
      <c r="BI2286">
        <v>0</v>
      </c>
      <c r="BJ2286">
        <v>4.1916560227006801E-3</v>
      </c>
      <c r="BK2286">
        <v>0.122744478631152</v>
      </c>
      <c r="BL2286">
        <v>0.25685579018378701</v>
      </c>
    </row>
    <row r="2287" spans="1:64" x14ac:dyDescent="0.25">
      <c r="A2287" s="15" t="str">
        <f t="shared" si="74"/>
        <v xml:space="preserve">  OREO / [Capital + ALLL]--42460</v>
      </c>
      <c r="B2287" s="15" t="str">
        <f t="shared" si="75"/>
        <v xml:space="preserve">  OREO / [Capital + ALLL]</v>
      </c>
      <c r="C2287">
        <v>13</v>
      </c>
      <c r="D2287" s="22">
        <v>42460</v>
      </c>
      <c r="E2287">
        <v>0</v>
      </c>
      <c r="F2287">
        <v>0.77569489334195196</v>
      </c>
      <c r="G2287">
        <v>2.5605037554055099</v>
      </c>
      <c r="H2287">
        <v>1.97706665073173</v>
      </c>
      <c r="I2287">
        <v>0</v>
      </c>
      <c r="J2287">
        <v>0.49970605526161099</v>
      </c>
      <c r="K2287">
        <v>3.1598178938544601</v>
      </c>
      <c r="L2287">
        <v>2.6120123342086399</v>
      </c>
      <c r="M2287">
        <v>0</v>
      </c>
      <c r="N2287">
        <v>0.60031497045202897</v>
      </c>
      <c r="O2287">
        <v>2.8917402345385401</v>
      </c>
      <c r="P2287">
        <v>2.7044118113654201</v>
      </c>
      <c r="Q2287">
        <v>1.85427317506792</v>
      </c>
      <c r="R2287">
        <v>3.5555157032378699</v>
      </c>
      <c r="S2287">
        <v>6.07376626157986</v>
      </c>
      <c r="T2287">
        <v>4.4966134069541299</v>
      </c>
      <c r="U2287">
        <v>0</v>
      </c>
      <c r="V2287">
        <v>0.99620493358633799</v>
      </c>
      <c r="W2287">
        <v>4.32656444260257</v>
      </c>
      <c r="X2287">
        <v>3.5356704608223302</v>
      </c>
      <c r="Y2287">
        <v>0</v>
      </c>
      <c r="Z2287">
        <v>0.66215049712600005</v>
      </c>
      <c r="AA2287">
        <v>3.0690169278774202</v>
      </c>
      <c r="AB2287">
        <v>3.0624006259761098</v>
      </c>
      <c r="AC2287">
        <v>0</v>
      </c>
      <c r="AD2287">
        <v>0</v>
      </c>
      <c r="AE2287">
        <v>0.162447873535538</v>
      </c>
      <c r="AF2287">
        <v>0.56316936506853299</v>
      </c>
      <c r="AG2287">
        <v>0</v>
      </c>
      <c r="AH2287">
        <v>0</v>
      </c>
      <c r="AI2287">
        <v>0.44035628688120498</v>
      </c>
      <c r="AJ2287">
        <v>0.58150324012468402</v>
      </c>
      <c r="AK2287">
        <v>0.26158986131425199</v>
      </c>
      <c r="AL2287">
        <v>1.0808834284042701</v>
      </c>
      <c r="AM2287">
        <v>3.01882730216811</v>
      </c>
      <c r="AN2287">
        <v>2.5566159776347899</v>
      </c>
      <c r="AO2287">
        <v>0</v>
      </c>
      <c r="AP2287">
        <v>0</v>
      </c>
      <c r="AQ2287">
        <v>1.0048847942865899</v>
      </c>
      <c r="AR2287">
        <v>1.0645584108193</v>
      </c>
      <c r="AS2287">
        <v>0</v>
      </c>
      <c r="AT2287">
        <v>0.66325040447838901</v>
      </c>
      <c r="AU2287">
        <v>3.4806885378828598</v>
      </c>
      <c r="AV2287">
        <v>3.1905984112453001</v>
      </c>
      <c r="AW2287">
        <v>0</v>
      </c>
      <c r="AX2287">
        <v>1.66680033867317</v>
      </c>
      <c r="AY2287">
        <v>5.9170749160250997</v>
      </c>
      <c r="AZ2287">
        <v>4.0955863486915298</v>
      </c>
      <c r="BA2287">
        <v>0</v>
      </c>
      <c r="BB2287">
        <v>0.94112040980432998</v>
      </c>
      <c r="BC2287">
        <v>3.2035542051617201</v>
      </c>
      <c r="BD2287">
        <v>3.0475166315300899</v>
      </c>
      <c r="BE2287">
        <v>0.25729888047835198</v>
      </c>
      <c r="BF2287">
        <v>1.2370978402600199</v>
      </c>
      <c r="BG2287">
        <v>3.2782496011066802</v>
      </c>
      <c r="BH2287">
        <v>3.4583464805171502</v>
      </c>
      <c r="BI2287">
        <v>0</v>
      </c>
      <c r="BJ2287">
        <v>2.93604575453843</v>
      </c>
      <c r="BK2287">
        <v>8.7597154460046305</v>
      </c>
      <c r="BL2287">
        <v>7.2902355174095499</v>
      </c>
    </row>
    <row r="2288" spans="1:64" x14ac:dyDescent="0.25">
      <c r="A2288" s="15" t="str">
        <f t="shared" si="74"/>
        <v>ROAA--42460</v>
      </c>
      <c r="B2288" s="15" t="str">
        <f t="shared" si="75"/>
        <v>ROAA</v>
      </c>
      <c r="C2288">
        <v>14</v>
      </c>
      <c r="D2288" s="22">
        <v>42460</v>
      </c>
      <c r="E2288">
        <v>0.72</v>
      </c>
      <c r="F2288">
        <v>1.06</v>
      </c>
      <c r="G2288">
        <v>1.44</v>
      </c>
      <c r="H2288">
        <v>1.2050877192982501</v>
      </c>
      <c r="I2288">
        <v>0.68500000000000005</v>
      </c>
      <c r="J2288">
        <v>1.03</v>
      </c>
      <c r="K2288">
        <v>1.45</v>
      </c>
      <c r="L2288">
        <v>1.0801592920354</v>
      </c>
      <c r="M2288">
        <v>0.6</v>
      </c>
      <c r="N2288">
        <v>0.92</v>
      </c>
      <c r="O2288">
        <v>1.28</v>
      </c>
      <c r="P2288">
        <v>0.96241326432815799</v>
      </c>
      <c r="Q2288">
        <v>0.55500000000000005</v>
      </c>
      <c r="R2288">
        <v>0.72499999999999998</v>
      </c>
      <c r="S2288">
        <v>0.91</v>
      </c>
      <c r="T2288">
        <v>0.76649999999999996</v>
      </c>
      <c r="U2288">
        <v>0.65</v>
      </c>
      <c r="V2288">
        <v>1.03</v>
      </c>
      <c r="W2288">
        <v>1.45</v>
      </c>
      <c r="X2288">
        <v>1.0501650165016501</v>
      </c>
      <c r="Y2288">
        <v>0.66500000000000004</v>
      </c>
      <c r="Z2288">
        <v>0.995</v>
      </c>
      <c r="AA2288">
        <v>1.395</v>
      </c>
      <c r="AB2288">
        <v>1.1200000000000001</v>
      </c>
      <c r="AC2288">
        <v>0.84</v>
      </c>
      <c r="AD2288">
        <v>1.2050000000000001</v>
      </c>
      <c r="AE2288">
        <v>1.58</v>
      </c>
      <c r="AF2288">
        <v>1.25276315789474</v>
      </c>
      <c r="AG2288">
        <v>0.83499999999999996</v>
      </c>
      <c r="AH2288">
        <v>1.1200000000000001</v>
      </c>
      <c r="AI2288">
        <v>1.48</v>
      </c>
      <c r="AJ2288">
        <v>1.1737500000000001</v>
      </c>
      <c r="AK2288">
        <v>0.63500000000000001</v>
      </c>
      <c r="AL2288">
        <v>0.9</v>
      </c>
      <c r="AM2288">
        <v>1.28</v>
      </c>
      <c r="AN2288">
        <v>0.98960784313725503</v>
      </c>
      <c r="AO2288">
        <v>0.77</v>
      </c>
      <c r="AP2288">
        <v>1.0900000000000001</v>
      </c>
      <c r="AQ2288">
        <v>1.53</v>
      </c>
      <c r="AR2288">
        <v>1.16174545454545</v>
      </c>
      <c r="AS2288">
        <v>0.66249999999999998</v>
      </c>
      <c r="AT2288">
        <v>1.0349999999999999</v>
      </c>
      <c r="AU2288">
        <v>1.4475</v>
      </c>
      <c r="AV2288">
        <v>1.0602525252525301</v>
      </c>
      <c r="AW2288">
        <v>0.5625</v>
      </c>
      <c r="AX2288">
        <v>0.91</v>
      </c>
      <c r="AY2288">
        <v>1.24</v>
      </c>
      <c r="AZ2288">
        <v>0.85144736842105295</v>
      </c>
      <c r="BA2288">
        <v>0.71</v>
      </c>
      <c r="BB2288">
        <v>1.08</v>
      </c>
      <c r="BC2288">
        <v>1.48</v>
      </c>
      <c r="BD2288">
        <v>1.12056603773585</v>
      </c>
      <c r="BE2288">
        <v>0.61499999999999999</v>
      </c>
      <c r="BF2288">
        <v>0.97</v>
      </c>
      <c r="BG2288">
        <v>1.33</v>
      </c>
      <c r="BH2288">
        <v>1.12104166666667</v>
      </c>
      <c r="BI2288">
        <v>0.55000000000000004</v>
      </c>
      <c r="BJ2288">
        <v>0.99</v>
      </c>
      <c r="BK2288">
        <v>1.4275</v>
      </c>
      <c r="BL2288">
        <v>1.0088636363636401</v>
      </c>
    </row>
    <row r="2289" spans="1:64" x14ac:dyDescent="0.25">
      <c r="A2289" s="15" t="str">
        <f t="shared" ref="A2289:A2352" si="76">B2289&amp;"--"&amp;D2289</f>
        <v>NIM--42460</v>
      </c>
      <c r="B2289" s="15" t="str">
        <f t="shared" ref="B2289:B2352" si="77">VLOOKUP(C2289,labels,2,FALSE)</f>
        <v>NIM</v>
      </c>
      <c r="C2289">
        <v>15</v>
      </c>
      <c r="D2289" s="22">
        <v>42460</v>
      </c>
      <c r="E2289">
        <v>3.55</v>
      </c>
      <c r="F2289">
        <v>3.76</v>
      </c>
      <c r="G2289">
        <v>4.07</v>
      </c>
      <c r="H2289">
        <v>3.7610526315789499</v>
      </c>
      <c r="I2289">
        <v>3.49</v>
      </c>
      <c r="J2289">
        <v>3.87</v>
      </c>
      <c r="K2289">
        <v>4.2300000000000004</v>
      </c>
      <c r="L2289">
        <v>3.8518407079646</v>
      </c>
      <c r="M2289">
        <v>3.34</v>
      </c>
      <c r="N2289">
        <v>3.73</v>
      </c>
      <c r="O2289">
        <v>4.1449999999999996</v>
      </c>
      <c r="P2289">
        <v>3.7571286179796801</v>
      </c>
      <c r="Q2289">
        <v>3.5724999999999998</v>
      </c>
      <c r="R2289">
        <v>3.74</v>
      </c>
      <c r="S2289">
        <v>4.2474999999999996</v>
      </c>
      <c r="T2289">
        <v>3.7410000000000001</v>
      </c>
      <c r="U2289">
        <v>3.44</v>
      </c>
      <c r="V2289">
        <v>3.81</v>
      </c>
      <c r="W2289">
        <v>4.2</v>
      </c>
      <c r="X2289">
        <v>3.7965016501650202</v>
      </c>
      <c r="Y2289">
        <v>3.65</v>
      </c>
      <c r="Z2289">
        <v>4.0199999999999996</v>
      </c>
      <c r="AA2289">
        <v>4.42</v>
      </c>
      <c r="AB2289">
        <v>4.0570370370370403</v>
      </c>
      <c r="AC2289">
        <v>3.62</v>
      </c>
      <c r="AD2289">
        <v>3.93</v>
      </c>
      <c r="AE2289">
        <v>4.2149999999999999</v>
      </c>
      <c r="AF2289">
        <v>3.9023684210526302</v>
      </c>
      <c r="AG2289">
        <v>3.4624999999999999</v>
      </c>
      <c r="AH2289">
        <v>3.875</v>
      </c>
      <c r="AI2289">
        <v>4.3849999999999998</v>
      </c>
      <c r="AJ2289">
        <v>4.26171875</v>
      </c>
      <c r="AK2289">
        <v>3.4849999999999999</v>
      </c>
      <c r="AL2289">
        <v>3.82</v>
      </c>
      <c r="AM2289">
        <v>4.1100000000000003</v>
      </c>
      <c r="AN2289">
        <v>3.78529411764706</v>
      </c>
      <c r="AO2289">
        <v>3.47</v>
      </c>
      <c r="AP2289">
        <v>3.89</v>
      </c>
      <c r="AQ2289">
        <v>4.26</v>
      </c>
      <c r="AR2289">
        <v>3.83992727272727</v>
      </c>
      <c r="AS2289">
        <v>3.5674999999999999</v>
      </c>
      <c r="AT2289">
        <v>3.95</v>
      </c>
      <c r="AU2289">
        <v>4.3075000000000001</v>
      </c>
      <c r="AV2289">
        <v>3.9329797979798</v>
      </c>
      <c r="AW2289">
        <v>3.44</v>
      </c>
      <c r="AX2289">
        <v>3.8050000000000002</v>
      </c>
      <c r="AY2289">
        <v>4.1475</v>
      </c>
      <c r="AZ2289">
        <v>3.7766447368421101</v>
      </c>
      <c r="BA2289">
        <v>3.56</v>
      </c>
      <c r="BB2289">
        <v>3.82</v>
      </c>
      <c r="BC2289">
        <v>4.34</v>
      </c>
      <c r="BD2289">
        <v>3.95</v>
      </c>
      <c r="BE2289">
        <v>3.3925000000000001</v>
      </c>
      <c r="BF2289">
        <v>3.8250000000000002</v>
      </c>
      <c r="BG2289">
        <v>4.085</v>
      </c>
      <c r="BH2289">
        <v>3.9193750000000001</v>
      </c>
      <c r="BI2289">
        <v>3.41</v>
      </c>
      <c r="BJ2289">
        <v>3.7549999999999999</v>
      </c>
      <c r="BK2289">
        <v>4.0925000000000002</v>
      </c>
      <c r="BL2289">
        <v>3.71681818181818</v>
      </c>
    </row>
    <row r="2290" spans="1:64" x14ac:dyDescent="0.25">
      <c r="A2290" s="15" t="str">
        <f t="shared" si="76"/>
        <v>Provisions / Avg Assets--42460</v>
      </c>
      <c r="B2290" s="15" t="str">
        <f t="shared" si="77"/>
        <v>Provisions / Avg Assets</v>
      </c>
      <c r="C2290">
        <v>16</v>
      </c>
      <c r="D2290" s="22">
        <v>42460</v>
      </c>
      <c r="E2290">
        <v>0</v>
      </c>
      <c r="F2290">
        <v>0.03</v>
      </c>
      <c r="G2290">
        <v>0.12</v>
      </c>
      <c r="H2290">
        <v>3.9122807017543899E-2</v>
      </c>
      <c r="I2290">
        <v>0</v>
      </c>
      <c r="J2290">
        <v>0.02</v>
      </c>
      <c r="K2290">
        <v>0.13</v>
      </c>
      <c r="L2290">
        <v>9.2318584070796503E-2</v>
      </c>
      <c r="M2290">
        <v>0</v>
      </c>
      <c r="N2290">
        <v>0.05</v>
      </c>
      <c r="O2290">
        <v>0.15</v>
      </c>
      <c r="P2290">
        <v>0.104585010542457</v>
      </c>
      <c r="Q2290">
        <v>4.2500000000000003E-2</v>
      </c>
      <c r="R2290">
        <v>9.5000000000000001E-2</v>
      </c>
      <c r="S2290">
        <v>0.16500000000000001</v>
      </c>
      <c r="T2290">
        <v>0.13450000000000001</v>
      </c>
      <c r="U2290">
        <v>0</v>
      </c>
      <c r="V2290">
        <v>0.02</v>
      </c>
      <c r="W2290">
        <v>0.14000000000000001</v>
      </c>
      <c r="X2290">
        <v>8.1716171617161701E-2</v>
      </c>
      <c r="Y2290">
        <v>0</v>
      </c>
      <c r="Z2290">
        <v>0</v>
      </c>
      <c r="AA2290">
        <v>0.105</v>
      </c>
      <c r="AB2290">
        <v>7.4629629629629601E-2</v>
      </c>
      <c r="AC2290">
        <v>0</v>
      </c>
      <c r="AD2290">
        <v>0.06</v>
      </c>
      <c r="AE2290">
        <v>0.16250000000000001</v>
      </c>
      <c r="AF2290">
        <v>0.119736842105263</v>
      </c>
      <c r="AG2290">
        <v>0</v>
      </c>
      <c r="AH2290">
        <v>5.0000000000000001E-3</v>
      </c>
      <c r="AI2290">
        <v>0.1125</v>
      </c>
      <c r="AJ2290">
        <v>0.28203125000000001</v>
      </c>
      <c r="AK2290">
        <v>0</v>
      </c>
      <c r="AL2290">
        <v>0.01</v>
      </c>
      <c r="AM2290">
        <v>0.09</v>
      </c>
      <c r="AN2290">
        <v>4.3137254901960799E-3</v>
      </c>
      <c r="AO2290">
        <v>0</v>
      </c>
      <c r="AP2290">
        <v>0.02</v>
      </c>
      <c r="AQ2290">
        <v>0.13</v>
      </c>
      <c r="AR2290">
        <v>8.4872727272727294E-2</v>
      </c>
      <c r="AS2290">
        <v>0</v>
      </c>
      <c r="AT2290">
        <v>0.04</v>
      </c>
      <c r="AU2290">
        <v>0.15</v>
      </c>
      <c r="AV2290">
        <v>8.8939393939393901E-2</v>
      </c>
      <c r="AW2290">
        <v>0</v>
      </c>
      <c r="AX2290">
        <v>0</v>
      </c>
      <c r="AY2290">
        <v>0.1</v>
      </c>
      <c r="AZ2290">
        <v>6.6907894736842097E-2</v>
      </c>
      <c r="BA2290">
        <v>0</v>
      </c>
      <c r="BB2290">
        <v>0.05</v>
      </c>
      <c r="BC2290">
        <v>0.19</v>
      </c>
      <c r="BD2290">
        <v>0.118867924528302</v>
      </c>
      <c r="BE2290">
        <v>0</v>
      </c>
      <c r="BF2290">
        <v>0.01</v>
      </c>
      <c r="BG2290">
        <v>0.09</v>
      </c>
      <c r="BH2290">
        <v>0.19520833333333301</v>
      </c>
      <c r="BI2290">
        <v>0</v>
      </c>
      <c r="BJ2290">
        <v>0</v>
      </c>
      <c r="BK2290">
        <v>0.13250000000000001</v>
      </c>
      <c r="BL2290">
        <v>1.19318181818182E-2</v>
      </c>
    </row>
    <row r="2291" spans="1:64" x14ac:dyDescent="0.25">
      <c r="A2291" s="15" t="str">
        <f t="shared" si="76"/>
        <v>Negative Earners (last 4 qtrs)--42460</v>
      </c>
      <c r="B2291" s="15" t="str">
        <f t="shared" si="77"/>
        <v>Negative Earners (last 4 qtrs)</v>
      </c>
      <c r="C2291">
        <v>17</v>
      </c>
      <c r="D2291" s="22">
        <v>42460</v>
      </c>
      <c r="F2291">
        <v>0</v>
      </c>
      <c r="H2291">
        <v>0</v>
      </c>
      <c r="J2291">
        <v>3.1304347826086998</v>
      </c>
      <c r="L2291">
        <v>18</v>
      </c>
      <c r="N2291">
        <v>4.358444486192</v>
      </c>
      <c r="P2291">
        <v>232</v>
      </c>
      <c r="R2291">
        <v>0</v>
      </c>
      <c r="T2291">
        <v>0</v>
      </c>
      <c r="V2291">
        <v>3.55987055016181</v>
      </c>
      <c r="X2291">
        <v>11</v>
      </c>
      <c r="Z2291">
        <v>5.5555555555555598</v>
      </c>
      <c r="AB2291">
        <v>3</v>
      </c>
      <c r="AD2291">
        <v>0</v>
      </c>
      <c r="AF2291">
        <v>0</v>
      </c>
      <c r="AH2291">
        <v>1.5625</v>
      </c>
      <c r="AI2291"/>
      <c r="AJ2291">
        <v>1</v>
      </c>
      <c r="AK2291"/>
      <c r="AL2291">
        <v>5.8823529411764701</v>
      </c>
      <c r="AN2291">
        <v>3</v>
      </c>
      <c r="AP2291">
        <v>1.7921146953405001</v>
      </c>
      <c r="AR2291">
        <v>5</v>
      </c>
      <c r="AT2291">
        <v>3.9603960396039599</v>
      </c>
      <c r="AV2291">
        <v>8</v>
      </c>
      <c r="AX2291">
        <v>4.5454545454545503</v>
      </c>
      <c r="AZ2291">
        <v>7</v>
      </c>
      <c r="BB2291">
        <v>3.7735849056603801</v>
      </c>
      <c r="BD2291">
        <v>2</v>
      </c>
      <c r="BF2291">
        <v>2.0833333333333299</v>
      </c>
      <c r="BH2291">
        <v>1</v>
      </c>
      <c r="BJ2291">
        <v>5.6818181818181799</v>
      </c>
      <c r="BL2291">
        <v>5</v>
      </c>
    </row>
    <row r="2292" spans="1:64" x14ac:dyDescent="0.25">
      <c r="A2292" s="15" t="str">
        <f t="shared" si="76"/>
        <v>Noncore Funding / Liab--42460</v>
      </c>
      <c r="B2292" s="15" t="str">
        <f t="shared" si="77"/>
        <v>Noncore Funding / Liab</v>
      </c>
      <c r="C2292">
        <v>18</v>
      </c>
      <c r="D2292" s="22">
        <v>42460</v>
      </c>
      <c r="E2292">
        <v>8.5566138508100398</v>
      </c>
      <c r="F2292">
        <v>12.4672593062941</v>
      </c>
      <c r="G2292">
        <v>16.4927703875072</v>
      </c>
      <c r="H2292">
        <v>14.387007818434499</v>
      </c>
      <c r="I2292">
        <v>8.9323354677297697</v>
      </c>
      <c r="J2292">
        <v>15.180440941002599</v>
      </c>
      <c r="K2292">
        <v>22.583496392662099</v>
      </c>
      <c r="L2292">
        <v>17.545085694911801</v>
      </c>
      <c r="M2292">
        <v>11.7514325635993</v>
      </c>
      <c r="N2292">
        <v>18.858674868390001</v>
      </c>
      <c r="O2292">
        <v>29.092565203253098</v>
      </c>
      <c r="P2292">
        <v>22.136654883018199</v>
      </c>
      <c r="Q2292">
        <v>13.369111607602299</v>
      </c>
      <c r="R2292">
        <v>18.1870248669298</v>
      </c>
      <c r="S2292">
        <v>21.912679341499501</v>
      </c>
      <c r="T2292">
        <v>19.070889740205399</v>
      </c>
      <c r="U2292">
        <v>8.4766534159955498</v>
      </c>
      <c r="V2292">
        <v>13.442253218596001</v>
      </c>
      <c r="W2292">
        <v>21.9880795032295</v>
      </c>
      <c r="X2292">
        <v>16.873998541380999</v>
      </c>
      <c r="Y2292">
        <v>8.2011233848993808</v>
      </c>
      <c r="Z2292">
        <v>13.8543106585791</v>
      </c>
      <c r="AA2292">
        <v>20.3896674743511</v>
      </c>
      <c r="AB2292">
        <v>16.739458416367</v>
      </c>
      <c r="AC2292">
        <v>9.6112984961233199</v>
      </c>
      <c r="AD2292">
        <v>15.2872157481263</v>
      </c>
      <c r="AE2292">
        <v>19.7695396380232</v>
      </c>
      <c r="AF2292">
        <v>16.395860296431898</v>
      </c>
      <c r="AG2292">
        <v>12.7974106568801</v>
      </c>
      <c r="AH2292">
        <v>18.384463780563799</v>
      </c>
      <c r="AI2292">
        <v>24.875768045421498</v>
      </c>
      <c r="AJ2292">
        <v>22.396433887027001</v>
      </c>
      <c r="AK2292">
        <v>9.0814585708411002</v>
      </c>
      <c r="AL2292">
        <v>15.667276051188299</v>
      </c>
      <c r="AM2292">
        <v>25.206893659443399</v>
      </c>
      <c r="AN2292">
        <v>19.487172565552701</v>
      </c>
      <c r="AO2292">
        <v>9.0745478500231496</v>
      </c>
      <c r="AP2292">
        <v>15.1729540416832</v>
      </c>
      <c r="AQ2292">
        <v>22.794900551634701</v>
      </c>
      <c r="AR2292">
        <v>17.378789728333398</v>
      </c>
      <c r="AS2292">
        <v>10.975294098742999</v>
      </c>
      <c r="AT2292">
        <v>17.731159223841601</v>
      </c>
      <c r="AU2292">
        <v>27.0378539996744</v>
      </c>
      <c r="AV2292">
        <v>20.480870779748699</v>
      </c>
      <c r="AW2292">
        <v>7.3330707792604501</v>
      </c>
      <c r="AX2292">
        <v>13.1011206173654</v>
      </c>
      <c r="AY2292">
        <v>19.175955943362698</v>
      </c>
      <c r="AZ2292">
        <v>15.323496884395199</v>
      </c>
      <c r="BA2292">
        <v>9.2064307030773698</v>
      </c>
      <c r="BB2292">
        <v>16.531740289716399</v>
      </c>
      <c r="BC2292">
        <v>23.231428720060499</v>
      </c>
      <c r="BD2292">
        <v>20.054923609267199</v>
      </c>
      <c r="BE2292">
        <v>8.2352682639649206</v>
      </c>
      <c r="BF2292">
        <v>13.2407258534853</v>
      </c>
      <c r="BG2292">
        <v>18.8236244267909</v>
      </c>
      <c r="BH2292">
        <v>15.6443710985302</v>
      </c>
      <c r="BI2292">
        <v>7.3073128614320098</v>
      </c>
      <c r="BJ2292">
        <v>11.447059750378299</v>
      </c>
      <c r="BK2292">
        <v>19.691361091863701</v>
      </c>
      <c r="BL2292">
        <v>15.8517574275269</v>
      </c>
    </row>
    <row r="2293" spans="1:64" x14ac:dyDescent="0.25">
      <c r="A2293" s="15" t="str">
        <f t="shared" si="76"/>
        <v>Brokered Dep / Liab--42460</v>
      </c>
      <c r="B2293" s="15" t="str">
        <f t="shared" si="77"/>
        <v>Brokered Dep / Liab</v>
      </c>
      <c r="C2293">
        <v>19</v>
      </c>
      <c r="D2293" s="22">
        <v>42460</v>
      </c>
      <c r="E2293">
        <v>0</v>
      </c>
      <c r="F2293">
        <v>0</v>
      </c>
      <c r="G2293">
        <v>1.2363379498575899</v>
      </c>
      <c r="H2293">
        <v>2.0511176049006901</v>
      </c>
      <c r="I2293">
        <v>0</v>
      </c>
      <c r="J2293">
        <v>0</v>
      </c>
      <c r="K2293">
        <v>2.8340041571682502</v>
      </c>
      <c r="L2293">
        <v>2.4849058998659701</v>
      </c>
      <c r="M2293">
        <v>0</v>
      </c>
      <c r="N2293">
        <v>0</v>
      </c>
      <c r="O2293">
        <v>2.9597328416959399</v>
      </c>
      <c r="P2293">
        <v>2.5244201049887698</v>
      </c>
      <c r="Q2293">
        <v>0</v>
      </c>
      <c r="R2293">
        <v>0</v>
      </c>
      <c r="S2293">
        <v>1.05447347083814</v>
      </c>
      <c r="T2293">
        <v>2.6748024957447898</v>
      </c>
      <c r="U2293">
        <v>0</v>
      </c>
      <c r="V2293">
        <v>0</v>
      </c>
      <c r="W2293">
        <v>2.78220507228141</v>
      </c>
      <c r="X2293">
        <v>2.3643574568683499</v>
      </c>
      <c r="Y2293">
        <v>0</v>
      </c>
      <c r="Z2293">
        <v>0</v>
      </c>
      <c r="AA2293">
        <v>1.0839133916647501</v>
      </c>
      <c r="AB2293">
        <v>2.3459817487673198</v>
      </c>
      <c r="AC2293">
        <v>0</v>
      </c>
      <c r="AD2293">
        <v>0</v>
      </c>
      <c r="AE2293">
        <v>2.58849492118651</v>
      </c>
      <c r="AF2293">
        <v>2.06243766182138</v>
      </c>
      <c r="AG2293">
        <v>0</v>
      </c>
      <c r="AH2293">
        <v>0.52145874718989405</v>
      </c>
      <c r="AI2293">
        <v>4.5048952062170704</v>
      </c>
      <c r="AJ2293">
        <v>4.1923369546037703</v>
      </c>
      <c r="AK2293">
        <v>0</v>
      </c>
      <c r="AL2293">
        <v>0.34344035839663201</v>
      </c>
      <c r="AM2293">
        <v>4.8101756836776799</v>
      </c>
      <c r="AN2293">
        <v>3.28378855083107</v>
      </c>
      <c r="AO2293">
        <v>0</v>
      </c>
      <c r="AP2293">
        <v>0</v>
      </c>
      <c r="AQ2293">
        <v>3.1495679734327902</v>
      </c>
      <c r="AR2293">
        <v>2.3511774594297399</v>
      </c>
      <c r="AS2293">
        <v>0</v>
      </c>
      <c r="AT2293">
        <v>0.275576571179526</v>
      </c>
      <c r="AU2293">
        <v>5.1541281112830601</v>
      </c>
      <c r="AV2293">
        <v>3.5913848299926898</v>
      </c>
      <c r="AW2293">
        <v>0</v>
      </c>
      <c r="AX2293">
        <v>0</v>
      </c>
      <c r="AY2293">
        <v>0.62179411129095896</v>
      </c>
      <c r="AZ2293">
        <v>1.5870762774189899</v>
      </c>
      <c r="BA2293">
        <v>0</v>
      </c>
      <c r="BB2293">
        <v>0</v>
      </c>
      <c r="BC2293">
        <v>3.5728785127617102</v>
      </c>
      <c r="BD2293">
        <v>3.78911309669577</v>
      </c>
      <c r="BE2293">
        <v>0</v>
      </c>
      <c r="BF2293">
        <v>0</v>
      </c>
      <c r="BG2293">
        <v>1.2831765372122299</v>
      </c>
      <c r="BH2293">
        <v>1.45188289305979</v>
      </c>
      <c r="BI2293">
        <v>0</v>
      </c>
      <c r="BJ2293">
        <v>0</v>
      </c>
      <c r="BK2293">
        <v>2.48878602268501</v>
      </c>
      <c r="BL2293">
        <v>2.86258029062085</v>
      </c>
    </row>
    <row r="2294" spans="1:64" x14ac:dyDescent="0.25">
      <c r="A2294" s="15" t="str">
        <f t="shared" si="76"/>
        <v>Liquid Assets / Assets--42460</v>
      </c>
      <c r="B2294" s="15" t="str">
        <f t="shared" si="77"/>
        <v>Liquid Assets / Assets</v>
      </c>
      <c r="C2294">
        <v>20</v>
      </c>
      <c r="D2294" s="22">
        <v>42460</v>
      </c>
      <c r="E2294">
        <v>17.1589589927272</v>
      </c>
      <c r="F2294">
        <v>22.283850949801099</v>
      </c>
      <c r="G2294">
        <v>36.384058816664698</v>
      </c>
      <c r="H2294">
        <v>26.360109233096701</v>
      </c>
      <c r="I2294">
        <v>11.478722752925099</v>
      </c>
      <c r="J2294">
        <v>19.883990036676</v>
      </c>
      <c r="K2294">
        <v>32.969203409879803</v>
      </c>
      <c r="L2294">
        <v>23.0910037699974</v>
      </c>
      <c r="M2294">
        <v>11.163702844317401</v>
      </c>
      <c r="N2294">
        <v>18.722051161581</v>
      </c>
      <c r="O2294">
        <v>29.799547012659598</v>
      </c>
      <c r="P2294">
        <v>21.4621457081657</v>
      </c>
      <c r="Q2294">
        <v>23.3269011676418</v>
      </c>
      <c r="R2294">
        <v>33.5091729167303</v>
      </c>
      <c r="S2294">
        <v>42.514340776911801</v>
      </c>
      <c r="T2294">
        <v>35.373292502896902</v>
      </c>
      <c r="U2294">
        <v>12.7958144208447</v>
      </c>
      <c r="V2294">
        <v>21.611606086887999</v>
      </c>
      <c r="W2294">
        <v>33.509075194468501</v>
      </c>
      <c r="X2294">
        <v>23.983103443356999</v>
      </c>
      <c r="Y2294">
        <v>15.7210703760278</v>
      </c>
      <c r="Z2294">
        <v>23.5876301868946</v>
      </c>
      <c r="AA2294">
        <v>36.728594865228096</v>
      </c>
      <c r="AB2294">
        <v>26.0325181183211</v>
      </c>
      <c r="AC2294">
        <v>5.9181306854351901</v>
      </c>
      <c r="AD2294">
        <v>12.1534143436115</v>
      </c>
      <c r="AE2294">
        <v>23.5779355407401</v>
      </c>
      <c r="AF2294">
        <v>17.218549913844299</v>
      </c>
      <c r="AG2294">
        <v>9.4092719550935495</v>
      </c>
      <c r="AH2294">
        <v>17.454023778988802</v>
      </c>
      <c r="AI2294">
        <v>30.867362402132301</v>
      </c>
      <c r="AJ2294">
        <v>22.478470447402401</v>
      </c>
      <c r="AK2294">
        <v>11.582094234804501</v>
      </c>
      <c r="AL2294">
        <v>17.917721554359499</v>
      </c>
      <c r="AM2294">
        <v>26.331992737635801</v>
      </c>
      <c r="AN2294">
        <v>19.635659782958999</v>
      </c>
      <c r="AO2294">
        <v>11.1032009195293</v>
      </c>
      <c r="AP2294">
        <v>19.207556912235901</v>
      </c>
      <c r="AQ2294">
        <v>32.2717223777545</v>
      </c>
      <c r="AR2294">
        <v>22.9523435875807</v>
      </c>
      <c r="AS2294">
        <v>9.8329000260851505</v>
      </c>
      <c r="AT2294">
        <v>16.443275098835901</v>
      </c>
      <c r="AU2294">
        <v>25.676551950364701</v>
      </c>
      <c r="AV2294">
        <v>18.710171065603401</v>
      </c>
      <c r="AW2294">
        <v>14.795592798728</v>
      </c>
      <c r="AX2294">
        <v>23.882842714422999</v>
      </c>
      <c r="AY2294">
        <v>36.057285429514501</v>
      </c>
      <c r="AZ2294">
        <v>26.114806046549798</v>
      </c>
      <c r="BA2294">
        <v>9.4580811299649898</v>
      </c>
      <c r="BB2294">
        <v>18.385112202004098</v>
      </c>
      <c r="BC2294">
        <v>32.7527841828975</v>
      </c>
      <c r="BD2294">
        <v>23.705854309120902</v>
      </c>
      <c r="BE2294">
        <v>18.0350425810038</v>
      </c>
      <c r="BF2294">
        <v>28.1857464727136</v>
      </c>
      <c r="BG2294">
        <v>34.297818812724799</v>
      </c>
      <c r="BH2294">
        <v>27.660971035127002</v>
      </c>
      <c r="BI2294">
        <v>14.209522000721201</v>
      </c>
      <c r="BJ2294">
        <v>24.135505705302901</v>
      </c>
      <c r="BK2294">
        <v>33.215846230204697</v>
      </c>
      <c r="BL2294">
        <v>25.419066315475199</v>
      </c>
    </row>
    <row r="2295" spans="1:64" x14ac:dyDescent="0.25">
      <c r="A2295" s="15" t="str">
        <f t="shared" si="76"/>
        <v>Net Loan Growth (last 4 qtrs)--42460</v>
      </c>
      <c r="B2295" s="15" t="str">
        <f t="shared" si="77"/>
        <v>Net Loan Growth (last 4 qtrs)</v>
      </c>
      <c r="C2295">
        <v>21</v>
      </c>
      <c r="D2295" s="22">
        <v>42460</v>
      </c>
      <c r="E2295">
        <v>3.54</v>
      </c>
      <c r="F2295">
        <v>6.87</v>
      </c>
      <c r="G2295">
        <v>12.8</v>
      </c>
      <c r="H2295">
        <v>8.65473684210526</v>
      </c>
      <c r="I2295">
        <v>1.4475</v>
      </c>
      <c r="J2295">
        <v>6.45</v>
      </c>
      <c r="K2295">
        <v>12.0975</v>
      </c>
      <c r="L2295">
        <v>7.8000531914893596</v>
      </c>
      <c r="M2295">
        <v>1.63</v>
      </c>
      <c r="N2295">
        <v>6.9950000000000001</v>
      </c>
      <c r="O2295">
        <v>13.12</v>
      </c>
      <c r="P2295">
        <v>8.2494397381594204</v>
      </c>
      <c r="Q2295">
        <v>-1.01</v>
      </c>
      <c r="R2295">
        <v>1.675</v>
      </c>
      <c r="S2295">
        <v>5.0149999999999997</v>
      </c>
      <c r="T2295">
        <v>1.24</v>
      </c>
      <c r="U2295">
        <v>1.36</v>
      </c>
      <c r="V2295">
        <v>5.9</v>
      </c>
      <c r="W2295">
        <v>10.94</v>
      </c>
      <c r="X2295">
        <v>7.2212582781457</v>
      </c>
      <c r="Y2295">
        <v>6.5650000000000004</v>
      </c>
      <c r="Z2295">
        <v>10.42</v>
      </c>
      <c r="AA2295">
        <v>15.1</v>
      </c>
      <c r="AB2295">
        <v>12.9416666666667</v>
      </c>
      <c r="AC2295">
        <v>1.655</v>
      </c>
      <c r="AD2295">
        <v>7.31</v>
      </c>
      <c r="AE2295">
        <v>12.025</v>
      </c>
      <c r="AF2295">
        <v>7.1185526315789502</v>
      </c>
      <c r="AG2295">
        <v>0.95250000000000001</v>
      </c>
      <c r="AH2295">
        <v>6.24</v>
      </c>
      <c r="AI2295">
        <v>12.422499999999999</v>
      </c>
      <c r="AJ2295">
        <v>8.6845312499999991</v>
      </c>
      <c r="AK2295">
        <v>3.1349999999999998</v>
      </c>
      <c r="AL2295">
        <v>7.36</v>
      </c>
      <c r="AM2295">
        <v>14.375</v>
      </c>
      <c r="AN2295">
        <v>10.763137254902</v>
      </c>
      <c r="AO2295">
        <v>1.2649999999999999</v>
      </c>
      <c r="AP2295">
        <v>5.9</v>
      </c>
      <c r="AQ2295">
        <v>10.945</v>
      </c>
      <c r="AR2295">
        <v>6.8184363636363603</v>
      </c>
      <c r="AS2295">
        <v>5.52</v>
      </c>
      <c r="AT2295">
        <v>10.31</v>
      </c>
      <c r="AU2295">
        <v>17.077500000000001</v>
      </c>
      <c r="AV2295">
        <v>12.9738383838384</v>
      </c>
      <c r="AW2295">
        <v>-0.06</v>
      </c>
      <c r="AX2295">
        <v>4.875</v>
      </c>
      <c r="AY2295">
        <v>9.5775000000000006</v>
      </c>
      <c r="AZ2295">
        <v>6.0239473684210498</v>
      </c>
      <c r="BA2295">
        <v>1.81</v>
      </c>
      <c r="BB2295">
        <v>8.61</v>
      </c>
      <c r="BC2295">
        <v>15.52</v>
      </c>
      <c r="BD2295">
        <v>10.1343396226415</v>
      </c>
      <c r="BE2295">
        <v>0.73499999999999999</v>
      </c>
      <c r="BF2295">
        <v>5.21</v>
      </c>
      <c r="BG2295">
        <v>9.6649999999999991</v>
      </c>
      <c r="BH2295">
        <v>5.9980851063829803</v>
      </c>
      <c r="BI2295">
        <v>1.655</v>
      </c>
      <c r="BJ2295">
        <v>6.46</v>
      </c>
      <c r="BK2295">
        <v>16.28</v>
      </c>
      <c r="BL2295">
        <v>9.5518390804597697</v>
      </c>
    </row>
    <row r="2296" spans="1:64" x14ac:dyDescent="0.25">
      <c r="A2296" s="15" t="str">
        <f t="shared" si="76"/>
        <v>Banks w/ Loan Growth (last 4 qtrs)--42460</v>
      </c>
      <c r="B2296" s="15" t="str">
        <f t="shared" si="77"/>
        <v>Banks w/ Loan Growth (last 4 qtrs)</v>
      </c>
      <c r="C2296">
        <v>22</v>
      </c>
      <c r="D2296" s="22">
        <v>42460</v>
      </c>
      <c r="F2296">
        <v>91.228070175438603</v>
      </c>
      <c r="J2296">
        <v>81.565217391304301</v>
      </c>
      <c r="N2296">
        <v>81.082096562089006</v>
      </c>
      <c r="R2296">
        <v>70</v>
      </c>
      <c r="V2296">
        <v>80.582524271844704</v>
      </c>
      <c r="Z2296">
        <v>87.037037037036995</v>
      </c>
      <c r="AD2296">
        <v>81.578947368421098</v>
      </c>
      <c r="AH2296">
        <v>79.6875</v>
      </c>
      <c r="AI2296"/>
      <c r="AK2296"/>
      <c r="AL2296">
        <v>88.235294117647101</v>
      </c>
      <c r="AP2296">
        <v>81.720430107526894</v>
      </c>
      <c r="AT2296">
        <v>92.574257425742601</v>
      </c>
      <c r="AX2296">
        <v>74.675324675324703</v>
      </c>
      <c r="BB2296">
        <v>84.905660377358501</v>
      </c>
      <c r="BF2296">
        <v>75</v>
      </c>
      <c r="BJ2296">
        <v>79.545454545454504</v>
      </c>
    </row>
    <row r="2297" spans="1:64" x14ac:dyDescent="0.25">
      <c r="A2297" s="15" t="str">
        <f t="shared" si="76"/>
        <v>Equity / Assets--42551</v>
      </c>
      <c r="B2297" s="15" t="str">
        <f t="shared" si="77"/>
        <v>Equity / Assets</v>
      </c>
      <c r="C2297">
        <v>1</v>
      </c>
      <c r="D2297" s="22">
        <v>42551</v>
      </c>
      <c r="E2297">
        <v>10.332396367778101</v>
      </c>
      <c r="F2297">
        <v>11.276487641591199</v>
      </c>
      <c r="G2297">
        <v>12.257555659125901</v>
      </c>
      <c r="H2297">
        <v>11.517632944557199</v>
      </c>
      <c r="I2297">
        <v>9.6777966953707892</v>
      </c>
      <c r="J2297">
        <v>10.9499803867224</v>
      </c>
      <c r="K2297">
        <v>12.436159282025899</v>
      </c>
      <c r="L2297">
        <v>11.3816528012339</v>
      </c>
      <c r="M2297">
        <v>9.6734227585786101</v>
      </c>
      <c r="N2297">
        <v>10.932212167944</v>
      </c>
      <c r="O2297">
        <v>12.703574088377501</v>
      </c>
      <c r="P2297">
        <v>11.4736714715742</v>
      </c>
      <c r="Q2297">
        <v>10.4883798466151</v>
      </c>
      <c r="R2297">
        <v>11.9437206829191</v>
      </c>
      <c r="S2297">
        <v>13.011423047147799</v>
      </c>
      <c r="T2297">
        <v>12.040319644756201</v>
      </c>
      <c r="U2297">
        <v>9.5241642975082694</v>
      </c>
      <c r="V2297">
        <v>10.828129003110201</v>
      </c>
      <c r="W2297">
        <v>12.4744876492686</v>
      </c>
      <c r="X2297">
        <v>11.243804461371001</v>
      </c>
      <c r="Y2297">
        <v>9.9791474084743204</v>
      </c>
      <c r="Z2297">
        <v>11.042449262170001</v>
      </c>
      <c r="AA2297">
        <v>12.081403508771899</v>
      </c>
      <c r="AB2297">
        <v>11.378936103124399</v>
      </c>
      <c r="AC2297">
        <v>9.3039141179472793</v>
      </c>
      <c r="AD2297">
        <v>10.553275991884201</v>
      </c>
      <c r="AE2297">
        <v>12.0019337817031</v>
      </c>
      <c r="AF2297">
        <v>10.743822222732099</v>
      </c>
      <c r="AG2297">
        <v>10.5350218813221</v>
      </c>
      <c r="AH2297">
        <v>11.2627322218594</v>
      </c>
      <c r="AI2297">
        <v>13.363835265439601</v>
      </c>
      <c r="AJ2297">
        <v>12.2687760903626</v>
      </c>
      <c r="AK2297">
        <v>9.5962338720296092</v>
      </c>
      <c r="AL2297">
        <v>11.3411199881443</v>
      </c>
      <c r="AM2297">
        <v>13.0059671347153</v>
      </c>
      <c r="AN2297">
        <v>12.603093684123699</v>
      </c>
      <c r="AO2297">
        <v>9.7316847030724798</v>
      </c>
      <c r="AP2297">
        <v>10.93122573826</v>
      </c>
      <c r="AQ2297">
        <v>12.162799041029</v>
      </c>
      <c r="AR2297">
        <v>11.3365293268765</v>
      </c>
      <c r="AS2297">
        <v>9.5097512328443106</v>
      </c>
      <c r="AT2297">
        <v>10.663720254468799</v>
      </c>
      <c r="AU2297">
        <v>12.1528200077822</v>
      </c>
      <c r="AV2297">
        <v>11.1064918664916</v>
      </c>
      <c r="AW2297">
        <v>9.5155268963176596</v>
      </c>
      <c r="AX2297">
        <v>10.7973152182738</v>
      </c>
      <c r="AY2297">
        <v>12.692629523743101</v>
      </c>
      <c r="AZ2297">
        <v>11.363476519602999</v>
      </c>
      <c r="BA2297">
        <v>9.7399959374365199</v>
      </c>
      <c r="BB2297">
        <v>11.0923353143932</v>
      </c>
      <c r="BC2297">
        <v>13.435605230477</v>
      </c>
      <c r="BD2297">
        <v>11.647851976401499</v>
      </c>
      <c r="BE2297">
        <v>10.6755222112868</v>
      </c>
      <c r="BF2297">
        <v>11.5154531933113</v>
      </c>
      <c r="BG2297">
        <v>13.1733147180648</v>
      </c>
      <c r="BH2297">
        <v>14.607991994565101</v>
      </c>
      <c r="BI2297">
        <v>9.25618687173049</v>
      </c>
      <c r="BJ2297">
        <v>10.8447536637581</v>
      </c>
      <c r="BK2297">
        <v>12.890445182891799</v>
      </c>
      <c r="BL2297">
        <v>12.3181476306554</v>
      </c>
    </row>
    <row r="2298" spans="1:64" x14ac:dyDescent="0.25">
      <c r="A2298" s="15" t="str">
        <f t="shared" si="76"/>
        <v>Total Risk Based Capital Ratio--42551</v>
      </c>
      <c r="B2298" s="15" t="str">
        <f t="shared" si="77"/>
        <v>Total Risk Based Capital Ratio</v>
      </c>
      <c r="C2298">
        <v>2</v>
      </c>
      <c r="D2298" s="22">
        <v>42551</v>
      </c>
      <c r="E2298">
        <v>14.37</v>
      </c>
      <c r="F2298">
        <v>17.059999999999999</v>
      </c>
      <c r="G2298">
        <v>19.600000000000001</v>
      </c>
      <c r="H2298">
        <v>17.808070175438601</v>
      </c>
      <c r="I2298">
        <v>13.2325</v>
      </c>
      <c r="J2298">
        <v>15.43</v>
      </c>
      <c r="K2298">
        <v>18.9175</v>
      </c>
      <c r="L2298">
        <v>17.072275985663101</v>
      </c>
      <c r="M2298">
        <v>13.407500000000001</v>
      </c>
      <c r="N2298">
        <v>15.85</v>
      </c>
      <c r="O2298">
        <v>19.9725</v>
      </c>
      <c r="P2298">
        <v>17.761026682134599</v>
      </c>
      <c r="Q2298">
        <v>14.3225</v>
      </c>
      <c r="R2298">
        <v>18.75</v>
      </c>
      <c r="S2298">
        <v>23.342500000000001</v>
      </c>
      <c r="T2298">
        <v>19.759</v>
      </c>
      <c r="U2298">
        <v>13.105</v>
      </c>
      <c r="V2298">
        <v>15.47</v>
      </c>
      <c r="W2298">
        <v>18.760000000000002</v>
      </c>
      <c r="X2298">
        <v>17.118039867109601</v>
      </c>
      <c r="Y2298">
        <v>13.86</v>
      </c>
      <c r="Z2298">
        <v>16.38</v>
      </c>
      <c r="AA2298">
        <v>19.18</v>
      </c>
      <c r="AB2298">
        <v>17.666037735849098</v>
      </c>
      <c r="AC2298">
        <v>12.3375</v>
      </c>
      <c r="AD2298">
        <v>13.965</v>
      </c>
      <c r="AE2298">
        <v>16.202500000000001</v>
      </c>
      <c r="AF2298">
        <v>15.0588157894737</v>
      </c>
      <c r="AG2298">
        <v>13.55</v>
      </c>
      <c r="AH2298">
        <v>15.8</v>
      </c>
      <c r="AI2298">
        <v>19.495000000000001</v>
      </c>
      <c r="AJ2298">
        <v>18.0066666666667</v>
      </c>
      <c r="AK2298">
        <v>14.01</v>
      </c>
      <c r="AL2298">
        <v>16.079999999999998</v>
      </c>
      <c r="AM2298">
        <v>20.357500000000002</v>
      </c>
      <c r="AN2298">
        <v>18.890416666666699</v>
      </c>
      <c r="AO2298">
        <v>13.244999999999999</v>
      </c>
      <c r="AP2298">
        <v>15.385</v>
      </c>
      <c r="AQ2298">
        <v>18.29</v>
      </c>
      <c r="AR2298">
        <v>17.035255474452601</v>
      </c>
      <c r="AS2298">
        <v>12.577500000000001</v>
      </c>
      <c r="AT2298">
        <v>13.96</v>
      </c>
      <c r="AU2298">
        <v>16.754999999999999</v>
      </c>
      <c r="AV2298">
        <v>15.37175</v>
      </c>
      <c r="AW2298">
        <v>13.94</v>
      </c>
      <c r="AX2298">
        <v>17</v>
      </c>
      <c r="AY2298">
        <v>21.79</v>
      </c>
      <c r="AZ2298">
        <v>18.656190476190499</v>
      </c>
      <c r="BA2298">
        <v>12.97</v>
      </c>
      <c r="BB2298">
        <v>14.99</v>
      </c>
      <c r="BC2298">
        <v>19.149999999999999</v>
      </c>
      <c r="BD2298">
        <v>16.933396226415098</v>
      </c>
      <c r="BE2298">
        <v>15.047499999999999</v>
      </c>
      <c r="BF2298">
        <v>17.635000000000002</v>
      </c>
      <c r="BG2298">
        <v>19.86</v>
      </c>
      <c r="BH2298">
        <v>23.933043478260899</v>
      </c>
      <c r="BI2298">
        <v>13.397500000000001</v>
      </c>
      <c r="BJ2298">
        <v>15.4</v>
      </c>
      <c r="BK2298">
        <v>18.502500000000001</v>
      </c>
      <c r="BL2298">
        <v>19.493837209302299</v>
      </c>
    </row>
    <row r="2299" spans="1:64" x14ac:dyDescent="0.25">
      <c r="A2299" s="15" t="str">
        <f t="shared" si="76"/>
        <v>Tier 1 Leverage Ratio--42551</v>
      </c>
      <c r="B2299" s="15" t="str">
        <f t="shared" si="77"/>
        <v>Tier 1 Leverage Ratio</v>
      </c>
      <c r="C2299">
        <v>3</v>
      </c>
      <c r="D2299" s="22">
        <v>42551</v>
      </c>
      <c r="E2299">
        <v>9.7100000000000009</v>
      </c>
      <c r="F2299">
        <v>10.5</v>
      </c>
      <c r="G2299">
        <v>11.47</v>
      </c>
      <c r="H2299">
        <v>10.810877192982501</v>
      </c>
      <c r="I2299">
        <v>9.1575000000000006</v>
      </c>
      <c r="J2299">
        <v>10.25</v>
      </c>
      <c r="K2299">
        <v>11.8</v>
      </c>
      <c r="L2299">
        <v>10.7929390681004</v>
      </c>
      <c r="M2299">
        <v>9.1999999999999993</v>
      </c>
      <c r="N2299">
        <v>10.31</v>
      </c>
      <c r="O2299">
        <v>11.9125</v>
      </c>
      <c r="P2299">
        <v>10.8729137664346</v>
      </c>
      <c r="Q2299">
        <v>9.8424999999999994</v>
      </c>
      <c r="R2299">
        <v>11.335000000000001</v>
      </c>
      <c r="S2299">
        <v>12.342499999999999</v>
      </c>
      <c r="T2299">
        <v>11.352499999999999</v>
      </c>
      <c r="U2299">
        <v>9.0449999999999999</v>
      </c>
      <c r="V2299">
        <v>10.199999999999999</v>
      </c>
      <c r="W2299">
        <v>11.795</v>
      </c>
      <c r="X2299">
        <v>10.6768438538206</v>
      </c>
      <c r="Y2299">
        <v>9.44</v>
      </c>
      <c r="Z2299">
        <v>10.44</v>
      </c>
      <c r="AA2299">
        <v>11.57</v>
      </c>
      <c r="AB2299">
        <v>10.852830188679199</v>
      </c>
      <c r="AC2299">
        <v>8.8925000000000001</v>
      </c>
      <c r="AD2299">
        <v>9.6199999999999992</v>
      </c>
      <c r="AE2299">
        <v>10.8825</v>
      </c>
      <c r="AF2299">
        <v>10.009736842105299</v>
      </c>
      <c r="AG2299">
        <v>9.93</v>
      </c>
      <c r="AH2299">
        <v>10.9</v>
      </c>
      <c r="AI2299">
        <v>12.535</v>
      </c>
      <c r="AJ2299">
        <v>11.727777777777799</v>
      </c>
      <c r="AK2299">
        <v>9.3074999999999992</v>
      </c>
      <c r="AL2299">
        <v>10.265000000000001</v>
      </c>
      <c r="AM2299">
        <v>12.175000000000001</v>
      </c>
      <c r="AN2299">
        <v>12.024374999999999</v>
      </c>
      <c r="AO2299">
        <v>9.1925000000000008</v>
      </c>
      <c r="AP2299">
        <v>10.305</v>
      </c>
      <c r="AQ2299">
        <v>11.52</v>
      </c>
      <c r="AR2299">
        <v>10.792810218978101</v>
      </c>
      <c r="AS2299">
        <v>8.9375</v>
      </c>
      <c r="AT2299">
        <v>9.9450000000000003</v>
      </c>
      <c r="AU2299">
        <v>11.205</v>
      </c>
      <c r="AV2299">
        <v>10.436249999999999</v>
      </c>
      <c r="AW2299">
        <v>8.8699999999999992</v>
      </c>
      <c r="AX2299">
        <v>10.029999999999999</v>
      </c>
      <c r="AY2299">
        <v>12.02</v>
      </c>
      <c r="AZ2299">
        <v>10.7138095238095</v>
      </c>
      <c r="BA2299">
        <v>9.18</v>
      </c>
      <c r="BB2299">
        <v>10.59</v>
      </c>
      <c r="BC2299">
        <v>11.96</v>
      </c>
      <c r="BD2299">
        <v>11.046037735849101</v>
      </c>
      <c r="BE2299">
        <v>9.6199999999999992</v>
      </c>
      <c r="BF2299">
        <v>10.795</v>
      </c>
      <c r="BG2299">
        <v>12.32</v>
      </c>
      <c r="BH2299">
        <v>13.824347826086999</v>
      </c>
      <c r="BI2299">
        <v>9.15</v>
      </c>
      <c r="BJ2299">
        <v>10.119999999999999</v>
      </c>
      <c r="BK2299">
        <v>11.49</v>
      </c>
      <c r="BL2299">
        <v>11.638604651162799</v>
      </c>
    </row>
    <row r="2300" spans="1:64" x14ac:dyDescent="0.25">
      <c r="A2300" s="15" t="str">
        <f t="shared" si="76"/>
        <v>ALLL / Nonaccrual Loans--42551</v>
      </c>
      <c r="B2300" s="15" t="str">
        <f t="shared" si="77"/>
        <v>ALLL / Nonaccrual Loans</v>
      </c>
      <c r="C2300">
        <v>4</v>
      </c>
      <c r="D2300" s="22">
        <v>42551</v>
      </c>
      <c r="E2300">
        <v>117.473588269448</v>
      </c>
      <c r="F2300">
        <v>192.44808206722999</v>
      </c>
      <c r="G2300">
        <v>538.29816017316</v>
      </c>
      <c r="H2300">
        <v>1849.2612445459899</v>
      </c>
      <c r="I2300">
        <v>95.537067018448496</v>
      </c>
      <c r="J2300">
        <v>187.014961583277</v>
      </c>
      <c r="K2300">
        <v>495.02781495733598</v>
      </c>
      <c r="L2300">
        <v>654.79968758282303</v>
      </c>
      <c r="M2300">
        <v>96.867790542264501</v>
      </c>
      <c r="N2300">
        <v>192.38931988828199</v>
      </c>
      <c r="O2300">
        <v>483.89548196908203</v>
      </c>
      <c r="P2300">
        <v>648.47913513244202</v>
      </c>
      <c r="Q2300">
        <v>75.644426841884297</v>
      </c>
      <c r="R2300">
        <v>157.81710824635999</v>
      </c>
      <c r="S2300">
        <v>226.622663016866</v>
      </c>
      <c r="T2300">
        <v>230.55608118766301</v>
      </c>
      <c r="U2300">
        <v>98.355558404923698</v>
      </c>
      <c r="V2300">
        <v>182.02897678869701</v>
      </c>
      <c r="W2300">
        <v>482.04692133263597</v>
      </c>
      <c r="X2300">
        <v>640.57298529551895</v>
      </c>
      <c r="Y2300">
        <v>87.395092344841103</v>
      </c>
      <c r="Z2300">
        <v>144.869565217391</v>
      </c>
      <c r="AA2300">
        <v>257.200737957071</v>
      </c>
      <c r="AB2300">
        <v>1359.5589516038699</v>
      </c>
      <c r="AC2300">
        <v>82.500736226096606</v>
      </c>
      <c r="AD2300">
        <v>229.23614567778299</v>
      </c>
      <c r="AE2300">
        <v>639.41260373444004</v>
      </c>
      <c r="AF2300">
        <v>1185.7552342413501</v>
      </c>
      <c r="AG2300">
        <v>159.32173295454501</v>
      </c>
      <c r="AH2300">
        <v>403.97355615074099</v>
      </c>
      <c r="AI2300">
        <v>970.295026789394</v>
      </c>
      <c r="AJ2300">
        <v>1738.75012803918</v>
      </c>
      <c r="AK2300">
        <v>81.398776121748099</v>
      </c>
      <c r="AL2300">
        <v>166.130119801794</v>
      </c>
      <c r="AM2300">
        <v>352.60176991150399</v>
      </c>
      <c r="AN2300">
        <v>305.759110548558</v>
      </c>
      <c r="AO2300">
        <v>90.338147593526699</v>
      </c>
      <c r="AP2300">
        <v>188.299476809353</v>
      </c>
      <c r="AQ2300">
        <v>535.01672671127096</v>
      </c>
      <c r="AR2300">
        <v>845.16603409735103</v>
      </c>
      <c r="AS2300">
        <v>102.64567983924999</v>
      </c>
      <c r="AT2300">
        <v>198.31387808041501</v>
      </c>
      <c r="AU2300">
        <v>529.34131736527002</v>
      </c>
      <c r="AV2300">
        <v>652.13104883123697</v>
      </c>
      <c r="AW2300">
        <v>90.052365667119801</v>
      </c>
      <c r="AX2300">
        <v>178.957259110047</v>
      </c>
      <c r="AY2300">
        <v>346.40498286096499</v>
      </c>
      <c r="AZ2300">
        <v>439.97932903035098</v>
      </c>
      <c r="BA2300">
        <v>101.682242990654</v>
      </c>
      <c r="BB2300">
        <v>185.951940850277</v>
      </c>
      <c r="BC2300">
        <v>404.97896213183702</v>
      </c>
      <c r="BD2300">
        <v>778.66298378176702</v>
      </c>
      <c r="BE2300">
        <v>97.395740827804801</v>
      </c>
      <c r="BF2300">
        <v>197.60809567617301</v>
      </c>
      <c r="BG2300">
        <v>565.99577990585897</v>
      </c>
      <c r="BH2300">
        <v>675.38219863622601</v>
      </c>
      <c r="BI2300">
        <v>106.59712989085</v>
      </c>
      <c r="BJ2300">
        <v>189.39825781516799</v>
      </c>
      <c r="BK2300">
        <v>372.44349746059999</v>
      </c>
      <c r="BL2300">
        <v>673.70899054462097</v>
      </c>
    </row>
    <row r="2301" spans="1:64" x14ac:dyDescent="0.25">
      <c r="A2301" s="15" t="str">
        <f t="shared" si="76"/>
        <v>[NCL + OREO] / [Total Loans + OREO]--42551</v>
      </c>
      <c r="B2301" s="15" t="str">
        <f t="shared" si="77"/>
        <v>[NCL + OREO] / [Total Loans + OREO]</v>
      </c>
      <c r="C2301">
        <v>5</v>
      </c>
      <c r="D2301" s="22">
        <v>42551</v>
      </c>
      <c r="E2301">
        <v>0.59149102462811498</v>
      </c>
      <c r="F2301">
        <v>1.1680637625395101</v>
      </c>
      <c r="G2301">
        <v>1.7419112421685501</v>
      </c>
      <c r="H2301">
        <v>1.35199665382849</v>
      </c>
      <c r="I2301">
        <v>0.399228174925087</v>
      </c>
      <c r="J2301">
        <v>1.08036564566374</v>
      </c>
      <c r="K2301">
        <v>2.1738536978016998</v>
      </c>
      <c r="L2301">
        <v>1.55292950092218</v>
      </c>
      <c r="M2301">
        <v>0.37754331544254199</v>
      </c>
      <c r="N2301">
        <v>1.00528199011757</v>
      </c>
      <c r="O2301">
        <v>2.1196979815886801</v>
      </c>
      <c r="P2301">
        <v>1.57370741929119</v>
      </c>
      <c r="Q2301">
        <v>2.12974693782524</v>
      </c>
      <c r="R2301">
        <v>2.6936142688455198</v>
      </c>
      <c r="S2301">
        <v>3.17727782211443</v>
      </c>
      <c r="T2301">
        <v>2.87597082840119</v>
      </c>
      <c r="U2301">
        <v>0.45451424921771799</v>
      </c>
      <c r="V2301">
        <v>1.10810528756553</v>
      </c>
      <c r="W2301">
        <v>2.16873499270929</v>
      </c>
      <c r="X2301">
        <v>1.6328351904787</v>
      </c>
      <c r="Y2301">
        <v>0.64089438551947298</v>
      </c>
      <c r="Z2301">
        <v>1.2626311983269201</v>
      </c>
      <c r="AA2301">
        <v>2.1922428330522798</v>
      </c>
      <c r="AB2301">
        <v>1.9428806128635501</v>
      </c>
      <c r="AC2301">
        <v>0.12614717480948801</v>
      </c>
      <c r="AD2301">
        <v>0.749007658542163</v>
      </c>
      <c r="AE2301">
        <v>1.5952516701559301</v>
      </c>
      <c r="AF2301">
        <v>1.2717095822312801</v>
      </c>
      <c r="AG2301">
        <v>5.9915601328807203E-2</v>
      </c>
      <c r="AH2301">
        <v>0.38478949751018598</v>
      </c>
      <c r="AI2301">
        <v>1.1925227506362399</v>
      </c>
      <c r="AJ2301">
        <v>0.80393134180752601</v>
      </c>
      <c r="AK2301">
        <v>0.69431832043429298</v>
      </c>
      <c r="AL2301">
        <v>1.3716366565757201</v>
      </c>
      <c r="AM2301">
        <v>2.3444565963072801</v>
      </c>
      <c r="AN2301">
        <v>1.8038152309104001</v>
      </c>
      <c r="AO2301">
        <v>0.15487521968387299</v>
      </c>
      <c r="AP2301">
        <v>0.79576531041217002</v>
      </c>
      <c r="AQ2301">
        <v>1.65536222405509</v>
      </c>
      <c r="AR2301">
        <v>1.3025203843146</v>
      </c>
      <c r="AS2301">
        <v>0.35304766369874302</v>
      </c>
      <c r="AT2301">
        <v>1.0091610395858699</v>
      </c>
      <c r="AU2301">
        <v>1.86836733819324</v>
      </c>
      <c r="AV2301">
        <v>1.3586740640813399</v>
      </c>
      <c r="AW2301">
        <v>0.60535699477568605</v>
      </c>
      <c r="AX2301">
        <v>1.3430746347011999</v>
      </c>
      <c r="AY2301">
        <v>2.6031164069660901</v>
      </c>
      <c r="AZ2301">
        <v>1.79024886699149</v>
      </c>
      <c r="BA2301">
        <v>0.41900054914881901</v>
      </c>
      <c r="BB2301">
        <v>1.0862881738061101</v>
      </c>
      <c r="BC2301">
        <v>2.7638640429338102</v>
      </c>
      <c r="BD2301">
        <v>1.99243595688005</v>
      </c>
      <c r="BE2301">
        <v>0.58034524620258798</v>
      </c>
      <c r="BF2301">
        <v>1.2626916360253799</v>
      </c>
      <c r="BG2301">
        <v>2.2458019985577402</v>
      </c>
      <c r="BH2301">
        <v>1.8950165216385699</v>
      </c>
      <c r="BI2301">
        <v>0.75480639046845399</v>
      </c>
      <c r="BJ2301">
        <v>1.3936864325465399</v>
      </c>
      <c r="BK2301">
        <v>3.0493970077517099</v>
      </c>
      <c r="BL2301">
        <v>2.25330949140838</v>
      </c>
    </row>
    <row r="2302" spans="1:64" x14ac:dyDescent="0.25">
      <c r="A2302" s="15" t="str">
        <f t="shared" si="76"/>
        <v>[Noncurrent + Delinquent Loans] / [Capital + ALLL]--42551</v>
      </c>
      <c r="B2302" s="15" t="str">
        <f t="shared" si="77"/>
        <v>[Noncurrent + Delinquent Loans] / [Capital + ALLL]</v>
      </c>
      <c r="C2302">
        <v>6</v>
      </c>
      <c r="D2302" s="22">
        <v>42551</v>
      </c>
      <c r="E2302">
        <v>4.6169808058101296</v>
      </c>
      <c r="F2302">
        <v>7.3359424774733801</v>
      </c>
      <c r="G2302">
        <v>12.4126069378365</v>
      </c>
      <c r="H2302">
        <v>8.8555319226434008</v>
      </c>
      <c r="I2302">
        <v>3.0380086925289098</v>
      </c>
      <c r="J2302">
        <v>7.3015433984091596</v>
      </c>
      <c r="K2302">
        <v>14.165137115784001</v>
      </c>
      <c r="L2302">
        <v>9.6608852650509895</v>
      </c>
      <c r="M2302">
        <v>2.8413458527465698</v>
      </c>
      <c r="N2302">
        <v>6.7433924531010199</v>
      </c>
      <c r="O2302">
        <v>12.8729507745714</v>
      </c>
      <c r="P2302">
        <v>9.2710887209721395</v>
      </c>
      <c r="Q2302">
        <v>7.2676843764377201</v>
      </c>
      <c r="R2302">
        <v>12.5961505235997</v>
      </c>
      <c r="S2302">
        <v>18.079869402083499</v>
      </c>
      <c r="T2302">
        <v>12.937124773075199</v>
      </c>
      <c r="U2302">
        <v>3.0467715227885699</v>
      </c>
      <c r="V2302">
        <v>6.7434396828393401</v>
      </c>
      <c r="W2302">
        <v>14.020010894153399</v>
      </c>
      <c r="X2302">
        <v>9.0708596292401005</v>
      </c>
      <c r="Y2302">
        <v>5.2074440840020504</v>
      </c>
      <c r="Z2302">
        <v>9.3299497867285801</v>
      </c>
      <c r="AA2302">
        <v>13.620355063609599</v>
      </c>
      <c r="AB2302">
        <v>12.759739105678699</v>
      </c>
      <c r="AC2302">
        <v>3.3861927743372</v>
      </c>
      <c r="AD2302">
        <v>10.2678067200725</v>
      </c>
      <c r="AE2302">
        <v>15.1276944265424</v>
      </c>
      <c r="AF2302">
        <v>12.6517190468827</v>
      </c>
      <c r="AG2302">
        <v>1.5564985709960599</v>
      </c>
      <c r="AH2302">
        <v>5.0379848060775698</v>
      </c>
      <c r="AI2302">
        <v>9.1514341038700007</v>
      </c>
      <c r="AJ2302">
        <v>6.8151425373001304</v>
      </c>
      <c r="AK2302">
        <v>3.0288565418081501</v>
      </c>
      <c r="AL2302">
        <v>8.5595711623279094</v>
      </c>
      <c r="AM2302">
        <v>13.2756746287557</v>
      </c>
      <c r="AN2302">
        <v>10.482698173367901</v>
      </c>
      <c r="AO2302">
        <v>2.8983885536721798</v>
      </c>
      <c r="AP2302">
        <v>8.0722655246205992</v>
      </c>
      <c r="AQ2302">
        <v>15.0586315965844</v>
      </c>
      <c r="AR2302">
        <v>10.7330113669151</v>
      </c>
      <c r="AS2302">
        <v>2.45160325282757</v>
      </c>
      <c r="AT2302">
        <v>6.6699123893203502</v>
      </c>
      <c r="AU2302">
        <v>12.065813684405899</v>
      </c>
      <c r="AV2302">
        <v>8.5534914939367894</v>
      </c>
      <c r="AW2302">
        <v>4.4684241019698696</v>
      </c>
      <c r="AX2302">
        <v>9.2436974789915993</v>
      </c>
      <c r="AY2302">
        <v>14.6288209606987</v>
      </c>
      <c r="AZ2302">
        <v>10.2926489046427</v>
      </c>
      <c r="BA2302">
        <v>3.51234243697479</v>
      </c>
      <c r="BB2302">
        <v>6.9105789226537899</v>
      </c>
      <c r="BC2302">
        <v>14.1709276844412</v>
      </c>
      <c r="BD2302">
        <v>11.5241276403372</v>
      </c>
      <c r="BE2302">
        <v>2.5132493471866</v>
      </c>
      <c r="BF2302">
        <v>5.3615089719147999</v>
      </c>
      <c r="BG2302">
        <v>10.8450823854284</v>
      </c>
      <c r="BH2302">
        <v>7.8442177528174799</v>
      </c>
      <c r="BI2302">
        <v>2.3904390826537698</v>
      </c>
      <c r="BJ2302">
        <v>6.0946332244408197</v>
      </c>
      <c r="BK2302">
        <v>11.982422284890999</v>
      </c>
      <c r="BL2302">
        <v>8.1571067228636505</v>
      </c>
    </row>
    <row r="2303" spans="1:64" x14ac:dyDescent="0.25">
      <c r="A2303" s="15" t="str">
        <f t="shared" si="76"/>
        <v xml:space="preserve">  Ag [NCL+DQ] / [Capital + ALLL]--42551</v>
      </c>
      <c r="B2303" s="15" t="str">
        <f t="shared" si="77"/>
        <v xml:space="preserve">  Ag [NCL+DQ] / [Capital + ALLL]</v>
      </c>
      <c r="C2303">
        <v>7</v>
      </c>
      <c r="D2303" s="22">
        <v>42551</v>
      </c>
      <c r="E2303">
        <v>0</v>
      </c>
      <c r="F2303">
        <v>3.6378797292436503E-2</v>
      </c>
      <c r="G2303">
        <v>2.70171817133143</v>
      </c>
      <c r="H2303">
        <v>2.9404052952967001</v>
      </c>
      <c r="I2303">
        <v>0</v>
      </c>
      <c r="J2303">
        <v>0</v>
      </c>
      <c r="K2303">
        <v>1.84421877663941</v>
      </c>
      <c r="L2303">
        <v>2.1786617246885198</v>
      </c>
      <c r="M2303">
        <v>0</v>
      </c>
      <c r="N2303">
        <v>0</v>
      </c>
      <c r="O2303">
        <v>0.481394746323276</v>
      </c>
      <c r="P2303">
        <v>0.81636044526282903</v>
      </c>
      <c r="Q2303">
        <v>0</v>
      </c>
      <c r="R2303">
        <v>0</v>
      </c>
      <c r="S2303">
        <v>0</v>
      </c>
      <c r="T2303">
        <v>9.2073028220408092E-3</v>
      </c>
      <c r="U2303">
        <v>0</v>
      </c>
      <c r="V2303">
        <v>0</v>
      </c>
      <c r="W2303">
        <v>1.3541018763680199</v>
      </c>
      <c r="X2303">
        <v>1.5124579392465101</v>
      </c>
      <c r="Y2303">
        <v>0</v>
      </c>
      <c r="Z2303">
        <v>3.4540882588631902E-2</v>
      </c>
      <c r="AA2303">
        <v>2.9827021972884502</v>
      </c>
      <c r="AB2303">
        <v>3.66234688888014</v>
      </c>
      <c r="AC2303">
        <v>0</v>
      </c>
      <c r="AD2303">
        <v>0.95315153132999597</v>
      </c>
      <c r="AE2303">
        <v>5.0305849944985601</v>
      </c>
      <c r="AF2303">
        <v>4.98273120293607</v>
      </c>
      <c r="AG2303">
        <v>0</v>
      </c>
      <c r="AH2303">
        <v>0</v>
      </c>
      <c r="AI2303">
        <v>3.9418289562766202</v>
      </c>
      <c r="AJ2303">
        <v>2.97263207755794</v>
      </c>
      <c r="AK2303">
        <v>0</v>
      </c>
      <c r="AL2303">
        <v>0</v>
      </c>
      <c r="AM2303">
        <v>1.1372031950791599</v>
      </c>
      <c r="AN2303">
        <v>2.1396809328904398</v>
      </c>
      <c r="AO2303">
        <v>0</v>
      </c>
      <c r="AP2303">
        <v>0.73803212791642503</v>
      </c>
      <c r="AQ2303">
        <v>5.0273196923524202</v>
      </c>
      <c r="AR2303">
        <v>4.1411017950553299</v>
      </c>
      <c r="AS2303">
        <v>0</v>
      </c>
      <c r="AT2303">
        <v>0</v>
      </c>
      <c r="AU2303">
        <v>0.86496868363536195</v>
      </c>
      <c r="AV2303">
        <v>1.69998467837068</v>
      </c>
      <c r="AW2303">
        <v>0</v>
      </c>
      <c r="AX2303">
        <v>0</v>
      </c>
      <c r="AY2303">
        <v>0.249546279491833</v>
      </c>
      <c r="AZ2303">
        <v>0.72655585806036604</v>
      </c>
      <c r="BA2303">
        <v>0</v>
      </c>
      <c r="BB2303">
        <v>0</v>
      </c>
      <c r="BC2303">
        <v>8.3182397531361099E-2</v>
      </c>
      <c r="BD2303">
        <v>1.6292580012626701</v>
      </c>
      <c r="BE2303">
        <v>0</v>
      </c>
      <c r="BF2303">
        <v>0</v>
      </c>
      <c r="BG2303">
        <v>0.16856445619782701</v>
      </c>
      <c r="BH2303">
        <v>0.63451435869020101</v>
      </c>
      <c r="BI2303">
        <v>0</v>
      </c>
      <c r="BJ2303">
        <v>0</v>
      </c>
      <c r="BK2303">
        <v>0</v>
      </c>
      <c r="BL2303">
        <v>0.83943508695355196</v>
      </c>
    </row>
    <row r="2304" spans="1:64" x14ac:dyDescent="0.25">
      <c r="A2304" s="15" t="str">
        <f t="shared" si="76"/>
        <v xml:space="preserve">  CLD [NCL+DQ] / [Capital + ALLL]--42551</v>
      </c>
      <c r="B2304" s="15" t="str">
        <f t="shared" si="77"/>
        <v xml:space="preserve">  CLD [NCL+DQ] / [Capital + ALLL]</v>
      </c>
      <c r="C2304">
        <v>8</v>
      </c>
      <c r="D2304" s="22">
        <v>42551</v>
      </c>
      <c r="E2304">
        <v>0</v>
      </c>
      <c r="F2304">
        <v>0</v>
      </c>
      <c r="G2304">
        <v>0</v>
      </c>
      <c r="H2304">
        <v>0.281928269266496</v>
      </c>
      <c r="I2304">
        <v>0</v>
      </c>
      <c r="J2304">
        <v>0</v>
      </c>
      <c r="K2304">
        <v>4.7369926332312497E-2</v>
      </c>
      <c r="L2304">
        <v>0.25591198544249599</v>
      </c>
      <c r="M2304">
        <v>0</v>
      </c>
      <c r="N2304">
        <v>0</v>
      </c>
      <c r="O2304">
        <v>0.27794667362222097</v>
      </c>
      <c r="P2304">
        <v>0.45900800862762497</v>
      </c>
      <c r="Q2304">
        <v>0</v>
      </c>
      <c r="R2304">
        <v>0</v>
      </c>
      <c r="S2304">
        <v>9.0856452018771294E-2</v>
      </c>
      <c r="T2304">
        <v>0.175739534830088</v>
      </c>
      <c r="U2304">
        <v>0</v>
      </c>
      <c r="V2304">
        <v>0</v>
      </c>
      <c r="W2304">
        <v>0</v>
      </c>
      <c r="X2304">
        <v>0.26529352169044801</v>
      </c>
      <c r="Y2304">
        <v>0</v>
      </c>
      <c r="Z2304">
        <v>0</v>
      </c>
      <c r="AA2304">
        <v>0.62355971262030596</v>
      </c>
      <c r="AB2304">
        <v>0.48447269283456401</v>
      </c>
      <c r="AC2304">
        <v>0</v>
      </c>
      <c r="AD2304">
        <v>0</v>
      </c>
      <c r="AE2304">
        <v>0</v>
      </c>
      <c r="AF2304">
        <v>0.22818849460778701</v>
      </c>
      <c r="AG2304">
        <v>0</v>
      </c>
      <c r="AH2304">
        <v>0</v>
      </c>
      <c r="AI2304">
        <v>0</v>
      </c>
      <c r="AJ2304">
        <v>0.136299496065999</v>
      </c>
      <c r="AK2304">
        <v>0</v>
      </c>
      <c r="AL2304">
        <v>0</v>
      </c>
      <c r="AM2304">
        <v>0.39408167716797099</v>
      </c>
      <c r="AN2304">
        <v>0.396980224590324</v>
      </c>
      <c r="AO2304">
        <v>0</v>
      </c>
      <c r="AP2304">
        <v>0</v>
      </c>
      <c r="AQ2304">
        <v>0</v>
      </c>
      <c r="AR2304">
        <v>0.14633701846307101</v>
      </c>
      <c r="AS2304">
        <v>0</v>
      </c>
      <c r="AT2304">
        <v>0</v>
      </c>
      <c r="AU2304">
        <v>0.11590792724209099</v>
      </c>
      <c r="AV2304">
        <v>0.27317830190847697</v>
      </c>
      <c r="AW2304">
        <v>0</v>
      </c>
      <c r="AX2304">
        <v>0</v>
      </c>
      <c r="AY2304">
        <v>0.21784428869104</v>
      </c>
      <c r="AZ2304">
        <v>0.428218376011616</v>
      </c>
      <c r="BA2304">
        <v>0</v>
      </c>
      <c r="BB2304">
        <v>0</v>
      </c>
      <c r="BC2304">
        <v>0</v>
      </c>
      <c r="BD2304">
        <v>0.14291406283191299</v>
      </c>
      <c r="BE2304">
        <v>0</v>
      </c>
      <c r="BF2304">
        <v>0</v>
      </c>
      <c r="BG2304">
        <v>0.36259429292929501</v>
      </c>
      <c r="BH2304">
        <v>0.43843522720029199</v>
      </c>
      <c r="BI2304">
        <v>0</v>
      </c>
      <c r="BJ2304">
        <v>0</v>
      </c>
      <c r="BK2304">
        <v>8.0667734939315006E-2</v>
      </c>
      <c r="BL2304">
        <v>0.36267976411424602</v>
      </c>
    </row>
    <row r="2305" spans="1:64" x14ac:dyDescent="0.25">
      <c r="A2305" s="15" t="str">
        <f t="shared" si="76"/>
        <v xml:space="preserve">  CRE [NCL+DQ] / [Capital + ALLL]--42551</v>
      </c>
      <c r="B2305" s="15" t="str">
        <f t="shared" si="77"/>
        <v xml:space="preserve">  CRE [NCL+DQ] / [Capital + ALLL]</v>
      </c>
      <c r="C2305">
        <v>9</v>
      </c>
      <c r="D2305" s="22">
        <v>42551</v>
      </c>
      <c r="E2305">
        <v>0</v>
      </c>
      <c r="F2305">
        <v>1.4118747078073901</v>
      </c>
      <c r="G2305">
        <v>2.9454207427736701</v>
      </c>
      <c r="H2305">
        <v>2.2655146641019299</v>
      </c>
      <c r="I2305">
        <v>0</v>
      </c>
      <c r="J2305">
        <v>0.81498773945548897</v>
      </c>
      <c r="K2305">
        <v>3.14896537162323</v>
      </c>
      <c r="L2305">
        <v>2.2136184778408801</v>
      </c>
      <c r="M2305">
        <v>0</v>
      </c>
      <c r="N2305">
        <v>1.0893240361713701</v>
      </c>
      <c r="O2305">
        <v>3.5638845791371998</v>
      </c>
      <c r="P2305">
        <v>2.6048551363228398</v>
      </c>
      <c r="Q2305">
        <v>2.94434717054546</v>
      </c>
      <c r="R2305">
        <v>5.0444119193872199</v>
      </c>
      <c r="S2305">
        <v>10.739941321908701</v>
      </c>
      <c r="T2305">
        <v>6.6557346119345704</v>
      </c>
      <c r="U2305">
        <v>0</v>
      </c>
      <c r="V2305">
        <v>0.76376936316695399</v>
      </c>
      <c r="W2305">
        <v>3.18153911845237</v>
      </c>
      <c r="X2305">
        <v>2.1459988908297198</v>
      </c>
      <c r="Y2305">
        <v>0</v>
      </c>
      <c r="Z2305">
        <v>2.0320108851332002</v>
      </c>
      <c r="AA2305">
        <v>4.3499075182243496</v>
      </c>
      <c r="AB2305">
        <v>2.6568238360784302</v>
      </c>
      <c r="AC2305">
        <v>0</v>
      </c>
      <c r="AD2305">
        <v>0.33214638861808798</v>
      </c>
      <c r="AE2305">
        <v>2.56939946372073</v>
      </c>
      <c r="AF2305">
        <v>1.8766352778772</v>
      </c>
      <c r="AG2305">
        <v>0</v>
      </c>
      <c r="AH2305">
        <v>0</v>
      </c>
      <c r="AI2305">
        <v>0.66064165996476498</v>
      </c>
      <c r="AJ2305">
        <v>0.63118982699802695</v>
      </c>
      <c r="AK2305">
        <v>0.66175898382980303</v>
      </c>
      <c r="AL2305">
        <v>2.18429614306095</v>
      </c>
      <c r="AM2305">
        <v>4.8467758830279202</v>
      </c>
      <c r="AN2305">
        <v>3.5971292459975301</v>
      </c>
      <c r="AO2305">
        <v>0</v>
      </c>
      <c r="AP2305">
        <v>0.131332549373913</v>
      </c>
      <c r="AQ2305">
        <v>2.16436112614582</v>
      </c>
      <c r="AR2305">
        <v>1.43021035151913</v>
      </c>
      <c r="AS2305">
        <v>0</v>
      </c>
      <c r="AT2305">
        <v>0.83203923657794598</v>
      </c>
      <c r="AU2305">
        <v>3.0720089935544501</v>
      </c>
      <c r="AV2305">
        <v>2.2983404079832401</v>
      </c>
      <c r="AW2305">
        <v>0</v>
      </c>
      <c r="AX2305">
        <v>2.0191094285199198</v>
      </c>
      <c r="AY2305">
        <v>4.6176046176046199</v>
      </c>
      <c r="AZ2305">
        <v>3.0188453310899299</v>
      </c>
      <c r="BA2305">
        <v>0</v>
      </c>
      <c r="BB2305">
        <v>0.596439713708937</v>
      </c>
      <c r="BC2305">
        <v>3.0390358920618299</v>
      </c>
      <c r="BD2305">
        <v>2.3485473857779899</v>
      </c>
      <c r="BE2305">
        <v>0.248284921424264</v>
      </c>
      <c r="BF2305">
        <v>1.1781480288299799</v>
      </c>
      <c r="BG2305">
        <v>3.3471533716429902</v>
      </c>
      <c r="BH2305">
        <v>2.8857437307476399</v>
      </c>
      <c r="BI2305">
        <v>0</v>
      </c>
      <c r="BJ2305">
        <v>0.91079593692666205</v>
      </c>
      <c r="BK2305">
        <v>3.3097935790830499</v>
      </c>
      <c r="BL2305">
        <v>2.8103791806556102</v>
      </c>
    </row>
    <row r="2306" spans="1:64" x14ac:dyDescent="0.25">
      <c r="A2306" s="15" t="str">
        <f t="shared" si="76"/>
        <v xml:space="preserve">  Res RE [NCL+DQ] / [Capital + ALLL]--42551</v>
      </c>
      <c r="B2306" s="15" t="str">
        <f t="shared" si="77"/>
        <v xml:space="preserve">  Res RE [NCL+DQ] / [Capital + ALLL]</v>
      </c>
      <c r="C2306">
        <v>10</v>
      </c>
      <c r="D2306" s="22">
        <v>42551</v>
      </c>
      <c r="E2306">
        <v>4.9233743912918897E-2</v>
      </c>
      <c r="F2306">
        <v>0.69262937794040802</v>
      </c>
      <c r="G2306">
        <v>1.7306395624703399</v>
      </c>
      <c r="H2306">
        <v>1.35992151964508</v>
      </c>
      <c r="I2306">
        <v>0</v>
      </c>
      <c r="J2306">
        <v>0.84114313001811103</v>
      </c>
      <c r="K2306">
        <v>2.6186848011064998</v>
      </c>
      <c r="L2306">
        <v>1.7212629898477201</v>
      </c>
      <c r="M2306">
        <v>0.27458251390389199</v>
      </c>
      <c r="N2306">
        <v>1.49624374052111</v>
      </c>
      <c r="O2306">
        <v>3.8507017135880699</v>
      </c>
      <c r="P2306">
        <v>2.75464452017557</v>
      </c>
      <c r="Q2306">
        <v>2.62722236015497</v>
      </c>
      <c r="R2306">
        <v>3.6193742408679999</v>
      </c>
      <c r="S2306">
        <v>4.7523069365987203</v>
      </c>
      <c r="T2306">
        <v>3.95643859365184</v>
      </c>
      <c r="U2306">
        <v>7.2858806411604804E-2</v>
      </c>
      <c r="V2306">
        <v>1.1397148110883699</v>
      </c>
      <c r="W2306">
        <v>3.0837747572857102</v>
      </c>
      <c r="X2306">
        <v>2.0318621185814099</v>
      </c>
      <c r="Y2306">
        <v>0</v>
      </c>
      <c r="Z2306">
        <v>0.78086389245823895</v>
      </c>
      <c r="AA2306">
        <v>2.5343511450381699</v>
      </c>
      <c r="AB2306">
        <v>2.1201180517802798</v>
      </c>
      <c r="AC2306">
        <v>0</v>
      </c>
      <c r="AD2306">
        <v>0.118722760460231</v>
      </c>
      <c r="AE2306">
        <v>0.79072373931606998</v>
      </c>
      <c r="AF2306">
        <v>0.57801258412482603</v>
      </c>
      <c r="AG2306">
        <v>0</v>
      </c>
      <c r="AH2306">
        <v>0</v>
      </c>
      <c r="AI2306">
        <v>0.51686815971553601</v>
      </c>
      <c r="AJ2306">
        <v>0.48612168343116902</v>
      </c>
      <c r="AK2306">
        <v>0.99289670223663395</v>
      </c>
      <c r="AL2306">
        <v>1.45055973633645</v>
      </c>
      <c r="AM2306">
        <v>3.4736572490041402</v>
      </c>
      <c r="AN2306">
        <v>2.3354423161915698</v>
      </c>
      <c r="AO2306">
        <v>0</v>
      </c>
      <c r="AP2306">
        <v>0.55334120372024198</v>
      </c>
      <c r="AQ2306">
        <v>1.70699154438992</v>
      </c>
      <c r="AR2306">
        <v>1.2053640968538599</v>
      </c>
      <c r="AS2306">
        <v>0</v>
      </c>
      <c r="AT2306">
        <v>0.70381296670857796</v>
      </c>
      <c r="AU2306">
        <v>2.3349062522124502</v>
      </c>
      <c r="AV2306">
        <v>1.49509692119755</v>
      </c>
      <c r="AW2306">
        <v>0.73181887482847996</v>
      </c>
      <c r="AX2306">
        <v>3.1596224866639302</v>
      </c>
      <c r="AY2306">
        <v>5.7453416149068302</v>
      </c>
      <c r="AZ2306">
        <v>3.6355728066794599</v>
      </c>
      <c r="BA2306">
        <v>0</v>
      </c>
      <c r="BB2306">
        <v>0.49581207278328698</v>
      </c>
      <c r="BC2306">
        <v>2.1576253838280399</v>
      </c>
      <c r="BD2306">
        <v>1.7885228839759499</v>
      </c>
      <c r="BE2306">
        <v>0.329245877497918</v>
      </c>
      <c r="BF2306">
        <v>1.0330426679865601</v>
      </c>
      <c r="BG2306">
        <v>1.5114034513985899</v>
      </c>
      <c r="BH2306">
        <v>1.3152278539020299</v>
      </c>
      <c r="BI2306">
        <v>5.00683896693613E-2</v>
      </c>
      <c r="BJ2306">
        <v>1.3547126336325599</v>
      </c>
      <c r="BK2306">
        <v>2.6724065367059402</v>
      </c>
      <c r="BL2306">
        <v>1.96039130580364</v>
      </c>
    </row>
    <row r="2307" spans="1:64" x14ac:dyDescent="0.25">
      <c r="A2307" s="15" t="str">
        <f t="shared" si="76"/>
        <v xml:space="preserve">  C&amp;I [NCL+DQ] / [Capital + ALLL]--42551</v>
      </c>
      <c r="B2307" s="15" t="str">
        <f t="shared" si="77"/>
        <v xml:space="preserve">  C&amp;I [NCL+DQ] / [Capital + ALLL]</v>
      </c>
      <c r="C2307">
        <v>11</v>
      </c>
      <c r="D2307" s="22">
        <v>42551</v>
      </c>
      <c r="E2307">
        <v>0.105857445306987</v>
      </c>
      <c r="F2307">
        <v>0.71680898350684297</v>
      </c>
      <c r="G2307">
        <v>1.8675427978557799</v>
      </c>
      <c r="H2307">
        <v>1.58790134629338</v>
      </c>
      <c r="I2307">
        <v>3.3768529546081297E-2</v>
      </c>
      <c r="J2307">
        <v>0.65385271309313697</v>
      </c>
      <c r="K2307">
        <v>2.3796841255982399</v>
      </c>
      <c r="L2307">
        <v>1.89398711290151</v>
      </c>
      <c r="M2307">
        <v>5.9211793177454302E-3</v>
      </c>
      <c r="N2307">
        <v>0.40202776387545403</v>
      </c>
      <c r="O2307">
        <v>1.6915661634468699</v>
      </c>
      <c r="P2307">
        <v>1.44298297203255</v>
      </c>
      <c r="Q2307">
        <v>0.239530802219384</v>
      </c>
      <c r="R2307">
        <v>0.79272017303581299</v>
      </c>
      <c r="S2307">
        <v>1.5842742863107699</v>
      </c>
      <c r="T2307">
        <v>1.60778525581396</v>
      </c>
      <c r="U2307">
        <v>0</v>
      </c>
      <c r="V2307">
        <v>0.65847405794398195</v>
      </c>
      <c r="W2307">
        <v>2.46439810034183</v>
      </c>
      <c r="X2307">
        <v>1.92301063402851</v>
      </c>
      <c r="Y2307">
        <v>0.242005185825411</v>
      </c>
      <c r="Z2307">
        <v>0.79649988781691705</v>
      </c>
      <c r="AA2307">
        <v>3.1161255805805599</v>
      </c>
      <c r="AB2307">
        <v>3.44246118203298</v>
      </c>
      <c r="AC2307">
        <v>2.9628036724429398E-2</v>
      </c>
      <c r="AD2307">
        <v>1.0302949058559101</v>
      </c>
      <c r="AE2307">
        <v>3.6485058758445401</v>
      </c>
      <c r="AF2307">
        <v>2.59701851062992</v>
      </c>
      <c r="AG2307">
        <v>1.5797788309636601E-2</v>
      </c>
      <c r="AH2307">
        <v>0.47089549285742599</v>
      </c>
      <c r="AI2307">
        <v>1.7809167954028799</v>
      </c>
      <c r="AJ2307">
        <v>1.2435840929504201</v>
      </c>
      <c r="AK2307">
        <v>2.0714417234395099E-2</v>
      </c>
      <c r="AL2307">
        <v>0.48209936190922698</v>
      </c>
      <c r="AM2307">
        <v>1.4677546783476401</v>
      </c>
      <c r="AN2307">
        <v>1.4861789156333201</v>
      </c>
      <c r="AO2307">
        <v>5.2710899369650503E-2</v>
      </c>
      <c r="AP2307">
        <v>0.76823897303058597</v>
      </c>
      <c r="AQ2307">
        <v>2.9861115266976102</v>
      </c>
      <c r="AR2307">
        <v>2.1308343006208399</v>
      </c>
      <c r="AS2307">
        <v>3.5011513333831998E-2</v>
      </c>
      <c r="AT2307">
        <v>0.62815422875089</v>
      </c>
      <c r="AU2307">
        <v>2.09233610285118</v>
      </c>
      <c r="AV2307">
        <v>1.5690768634491701</v>
      </c>
      <c r="AW2307">
        <v>4.8301011906199398E-3</v>
      </c>
      <c r="AX2307">
        <v>0.57935660923921295</v>
      </c>
      <c r="AY2307">
        <v>1.61251791686574</v>
      </c>
      <c r="AZ2307">
        <v>1.66259240276989</v>
      </c>
      <c r="BA2307">
        <v>0.20056712082440001</v>
      </c>
      <c r="BB2307">
        <v>1.9492025989368</v>
      </c>
      <c r="BC2307">
        <v>4.5924967658473497</v>
      </c>
      <c r="BD2307">
        <v>4.1399094863290502</v>
      </c>
      <c r="BE2307">
        <v>8.5533068400136907E-3</v>
      </c>
      <c r="BF2307">
        <v>0.71433518863230105</v>
      </c>
      <c r="BG2307">
        <v>2.3801996288376701</v>
      </c>
      <c r="BH2307">
        <v>1.7973123361402299</v>
      </c>
      <c r="BI2307">
        <v>0</v>
      </c>
      <c r="BJ2307">
        <v>0.73056965007463703</v>
      </c>
      <c r="BK2307">
        <v>2.31527274222488</v>
      </c>
      <c r="BL2307">
        <v>1.87187405835829</v>
      </c>
    </row>
    <row r="2308" spans="1:64" x14ac:dyDescent="0.25">
      <c r="A2308" s="15" t="str">
        <f t="shared" si="76"/>
        <v xml:space="preserve">  Ind [NCL+DQ] / [Capital + ALLL]--42551</v>
      </c>
      <c r="B2308" s="15" t="str">
        <f t="shared" si="77"/>
        <v xml:space="preserve">  Ind [NCL+DQ] / [Capital + ALLL]</v>
      </c>
      <c r="C2308">
        <v>12</v>
      </c>
      <c r="D2308" s="22">
        <v>42551</v>
      </c>
      <c r="E2308">
        <v>3.7032099423780503E-2</v>
      </c>
      <c r="F2308">
        <v>0.15682174594877199</v>
      </c>
      <c r="G2308">
        <v>0.40724182196449898</v>
      </c>
      <c r="H2308">
        <v>0.37991998197662802</v>
      </c>
      <c r="I2308">
        <v>1.2911639856324901E-2</v>
      </c>
      <c r="J2308">
        <v>0.125742774282118</v>
      </c>
      <c r="K2308">
        <v>0.46335621592851201</v>
      </c>
      <c r="L2308">
        <v>0.45613477698714</v>
      </c>
      <c r="M2308">
        <v>3.0627498891930599E-3</v>
      </c>
      <c r="N2308">
        <v>0.118893223870115</v>
      </c>
      <c r="O2308">
        <v>0.53108565765806204</v>
      </c>
      <c r="P2308">
        <v>0.50270964551027897</v>
      </c>
      <c r="Q2308">
        <v>0.182895295691968</v>
      </c>
      <c r="R2308">
        <v>0.38609487716947299</v>
      </c>
      <c r="S2308">
        <v>0.85272136684585698</v>
      </c>
      <c r="T2308">
        <v>0.60397301547458104</v>
      </c>
      <c r="U2308">
        <v>0</v>
      </c>
      <c r="V2308">
        <v>9.7545114615509701E-2</v>
      </c>
      <c r="W2308">
        <v>0.41884997659209799</v>
      </c>
      <c r="X2308">
        <v>0.42061052377152702</v>
      </c>
      <c r="Y2308">
        <v>4.65482669722143E-2</v>
      </c>
      <c r="Z2308">
        <v>0.24836671885967301</v>
      </c>
      <c r="AA2308">
        <v>0.56242969628796402</v>
      </c>
      <c r="AB2308">
        <v>0.54607461703251103</v>
      </c>
      <c r="AC2308">
        <v>3.1309542062751002E-2</v>
      </c>
      <c r="AD2308">
        <v>0.13050047858244601</v>
      </c>
      <c r="AE2308">
        <v>0.532236593077417</v>
      </c>
      <c r="AF2308">
        <v>0.48466712811207102</v>
      </c>
      <c r="AG2308">
        <v>2.7977401076582E-2</v>
      </c>
      <c r="AH2308">
        <v>0.123360335540113</v>
      </c>
      <c r="AI2308">
        <v>0.81890671901242995</v>
      </c>
      <c r="AJ2308">
        <v>1.02233937641018</v>
      </c>
      <c r="AK2308">
        <v>1.5419059873655201E-2</v>
      </c>
      <c r="AL2308">
        <v>9.2700362763484798E-2</v>
      </c>
      <c r="AM2308">
        <v>0.21059403829776799</v>
      </c>
      <c r="AN2308">
        <v>0.19844608142320799</v>
      </c>
      <c r="AO2308">
        <v>3.1294714392846402E-2</v>
      </c>
      <c r="AP2308">
        <v>0.142751339137451</v>
      </c>
      <c r="AQ2308">
        <v>0.52671709945768996</v>
      </c>
      <c r="AR2308">
        <v>0.47324592852305802</v>
      </c>
      <c r="AS2308">
        <v>0</v>
      </c>
      <c r="AT2308">
        <v>4.0436742986318101E-2</v>
      </c>
      <c r="AU2308">
        <v>0.27265334671944602</v>
      </c>
      <c r="AV2308">
        <v>0.23989469769482299</v>
      </c>
      <c r="AW2308">
        <v>4.1695621959694201E-2</v>
      </c>
      <c r="AX2308">
        <v>0.20892092343048199</v>
      </c>
      <c r="AY2308">
        <v>0.81911262798634799</v>
      </c>
      <c r="AZ2308">
        <v>0.58299202203650302</v>
      </c>
      <c r="BA2308">
        <v>0</v>
      </c>
      <c r="BB2308">
        <v>7.0984915705412599E-2</v>
      </c>
      <c r="BC2308">
        <v>0.51746442432082795</v>
      </c>
      <c r="BD2308">
        <v>0.63181991810974103</v>
      </c>
      <c r="BE2308">
        <v>2.6194755576080201E-2</v>
      </c>
      <c r="BF2308">
        <v>0.123985353847479</v>
      </c>
      <c r="BG2308">
        <v>0.66148939561226405</v>
      </c>
      <c r="BH2308">
        <v>0.87196405745803995</v>
      </c>
      <c r="BI2308">
        <v>0</v>
      </c>
      <c r="BJ2308">
        <v>1.26930276118095E-2</v>
      </c>
      <c r="BK2308">
        <v>0.16328336991079201</v>
      </c>
      <c r="BL2308">
        <v>0.25393749505562602</v>
      </c>
    </row>
    <row r="2309" spans="1:64" x14ac:dyDescent="0.25">
      <c r="A2309" s="15" t="str">
        <f t="shared" si="76"/>
        <v xml:space="preserve">  OREO / [Capital + ALLL]--42551</v>
      </c>
      <c r="B2309" s="15" t="str">
        <f t="shared" si="77"/>
        <v xml:space="preserve">  OREO / [Capital + ALLL]</v>
      </c>
      <c r="C2309">
        <v>13</v>
      </c>
      <c r="D2309" s="22">
        <v>42551</v>
      </c>
      <c r="E2309">
        <v>0</v>
      </c>
      <c r="F2309">
        <v>0.74882463508055896</v>
      </c>
      <c r="G2309">
        <v>2.2891448652870001</v>
      </c>
      <c r="H2309">
        <v>1.7555206955140099</v>
      </c>
      <c r="I2309">
        <v>0</v>
      </c>
      <c r="J2309">
        <v>0.45377413324982502</v>
      </c>
      <c r="K2309">
        <v>2.9649202556255401</v>
      </c>
      <c r="L2309">
        <v>2.4044409549543402</v>
      </c>
      <c r="M2309">
        <v>0</v>
      </c>
      <c r="N2309">
        <v>0.52850932059089395</v>
      </c>
      <c r="O2309">
        <v>2.7230080473242002</v>
      </c>
      <c r="P2309">
        <v>2.56634115854057</v>
      </c>
      <c r="Q2309">
        <v>3.0355199771135499</v>
      </c>
      <c r="R2309">
        <v>4.4235836112330702</v>
      </c>
      <c r="S2309">
        <v>6.50971967352503</v>
      </c>
      <c r="T2309">
        <v>5.14651009696665</v>
      </c>
      <c r="U2309">
        <v>0</v>
      </c>
      <c r="V2309">
        <v>0.97257469503801697</v>
      </c>
      <c r="W2309">
        <v>4.01497938336031</v>
      </c>
      <c r="X2309">
        <v>3.2618764389578301</v>
      </c>
      <c r="Y2309">
        <v>0</v>
      </c>
      <c r="Z2309">
        <v>0.61321069119509397</v>
      </c>
      <c r="AA2309">
        <v>3.0984829004885599</v>
      </c>
      <c r="AB2309">
        <v>2.8302885812401399</v>
      </c>
      <c r="AC2309">
        <v>0</v>
      </c>
      <c r="AD2309">
        <v>0</v>
      </c>
      <c r="AE2309">
        <v>9.7562135005715298E-2</v>
      </c>
      <c r="AF2309">
        <v>0.47155573174146898</v>
      </c>
      <c r="AG2309">
        <v>0</v>
      </c>
      <c r="AH2309">
        <v>0</v>
      </c>
      <c r="AI2309">
        <v>0.39194809222525001</v>
      </c>
      <c r="AJ2309">
        <v>0.52442890349521698</v>
      </c>
      <c r="AK2309">
        <v>0.21437541760405801</v>
      </c>
      <c r="AL2309">
        <v>1.05039519064975</v>
      </c>
      <c r="AM2309">
        <v>2.7718822491181099</v>
      </c>
      <c r="AN2309">
        <v>2.1466361783552199</v>
      </c>
      <c r="AO2309">
        <v>0</v>
      </c>
      <c r="AP2309">
        <v>0</v>
      </c>
      <c r="AQ2309">
        <v>0.83786390457215698</v>
      </c>
      <c r="AR2309">
        <v>0.95208039717109205</v>
      </c>
      <c r="AS2309">
        <v>0</v>
      </c>
      <c r="AT2309">
        <v>0.61450650266969797</v>
      </c>
      <c r="AU2309">
        <v>3.3357720874097598</v>
      </c>
      <c r="AV2309">
        <v>2.8904120816835102</v>
      </c>
      <c r="AW2309">
        <v>0</v>
      </c>
      <c r="AX2309">
        <v>1.79895225857468</v>
      </c>
      <c r="AY2309">
        <v>5.6067022647762803</v>
      </c>
      <c r="AZ2309">
        <v>3.71290423901501</v>
      </c>
      <c r="BA2309">
        <v>0</v>
      </c>
      <c r="BB2309">
        <v>0.771741985515766</v>
      </c>
      <c r="BC2309">
        <v>3.1399405607959698</v>
      </c>
      <c r="BD2309">
        <v>3.06801419091429</v>
      </c>
      <c r="BE2309">
        <v>0.19458224849344</v>
      </c>
      <c r="BF2309">
        <v>1.0917899307377601</v>
      </c>
      <c r="BG2309">
        <v>2.8854546838150199</v>
      </c>
      <c r="BH2309">
        <v>2.93874500832827</v>
      </c>
      <c r="BI2309">
        <v>0.141440049508784</v>
      </c>
      <c r="BJ2309">
        <v>2.6611655161951102</v>
      </c>
      <c r="BK2309">
        <v>8.2984260854068808</v>
      </c>
      <c r="BL2309">
        <v>6.89484941273657</v>
      </c>
    </row>
    <row r="2310" spans="1:64" x14ac:dyDescent="0.25">
      <c r="A2310" s="15" t="str">
        <f t="shared" si="76"/>
        <v>ROAA--42551</v>
      </c>
      <c r="B2310" s="15" t="str">
        <f t="shared" si="77"/>
        <v>ROAA</v>
      </c>
      <c r="C2310">
        <v>14</v>
      </c>
      <c r="D2310" s="22">
        <v>42551</v>
      </c>
      <c r="E2310">
        <v>0.75</v>
      </c>
      <c r="F2310">
        <v>1.06</v>
      </c>
      <c r="G2310">
        <v>1.58</v>
      </c>
      <c r="H2310">
        <v>1.2287719298245601</v>
      </c>
      <c r="I2310">
        <v>0.73</v>
      </c>
      <c r="J2310">
        <v>1.0649999999999999</v>
      </c>
      <c r="K2310">
        <v>1.52</v>
      </c>
      <c r="L2310">
        <v>1.12865591397849</v>
      </c>
      <c r="M2310">
        <v>0.64</v>
      </c>
      <c r="N2310">
        <v>0.95</v>
      </c>
      <c r="O2310">
        <v>1.3</v>
      </c>
      <c r="P2310">
        <v>0.98838940448569201</v>
      </c>
      <c r="Q2310">
        <v>0.53</v>
      </c>
      <c r="R2310">
        <v>0.71</v>
      </c>
      <c r="S2310">
        <v>0.9325</v>
      </c>
      <c r="T2310">
        <v>0.78900000000000003</v>
      </c>
      <c r="U2310">
        <v>0.71</v>
      </c>
      <c r="V2310">
        <v>1.07</v>
      </c>
      <c r="W2310">
        <v>1.5049999999999999</v>
      </c>
      <c r="X2310">
        <v>1.0975415282392</v>
      </c>
      <c r="Y2310">
        <v>0.74</v>
      </c>
      <c r="Z2310">
        <v>0.98</v>
      </c>
      <c r="AA2310">
        <v>1.52</v>
      </c>
      <c r="AB2310">
        <v>1.2198113207547201</v>
      </c>
      <c r="AC2310">
        <v>0.8125</v>
      </c>
      <c r="AD2310">
        <v>1.21</v>
      </c>
      <c r="AE2310">
        <v>1.59</v>
      </c>
      <c r="AF2310">
        <v>1.1997368421052601</v>
      </c>
      <c r="AG2310">
        <v>0.81</v>
      </c>
      <c r="AH2310">
        <v>1.18</v>
      </c>
      <c r="AI2310">
        <v>1.64</v>
      </c>
      <c r="AJ2310">
        <v>1.2422222222222199</v>
      </c>
      <c r="AK2310">
        <v>0.69499999999999995</v>
      </c>
      <c r="AL2310">
        <v>0.94499999999999995</v>
      </c>
      <c r="AM2310">
        <v>1.4750000000000001</v>
      </c>
      <c r="AN2310">
        <v>1.0614583333333301</v>
      </c>
      <c r="AO2310">
        <v>0.78</v>
      </c>
      <c r="AP2310">
        <v>1.125</v>
      </c>
      <c r="AQ2310">
        <v>1.5674999999999999</v>
      </c>
      <c r="AR2310">
        <v>1.1860948905109501</v>
      </c>
      <c r="AS2310">
        <v>0.74</v>
      </c>
      <c r="AT2310">
        <v>1.1000000000000001</v>
      </c>
      <c r="AU2310">
        <v>1.5449999999999999</v>
      </c>
      <c r="AV2310">
        <v>1.1702999999999999</v>
      </c>
      <c r="AW2310">
        <v>0.63</v>
      </c>
      <c r="AX2310">
        <v>0.91</v>
      </c>
      <c r="AY2310">
        <v>1.36</v>
      </c>
      <c r="AZ2310">
        <v>0.96231292517006795</v>
      </c>
      <c r="BA2310">
        <v>0.71</v>
      </c>
      <c r="BB2310">
        <v>1.1599999999999999</v>
      </c>
      <c r="BC2310">
        <v>1.56</v>
      </c>
      <c r="BD2310">
        <v>1.1103773584905701</v>
      </c>
      <c r="BE2310">
        <v>0.65</v>
      </c>
      <c r="BF2310">
        <v>1.05</v>
      </c>
      <c r="BG2310">
        <v>1.3225</v>
      </c>
      <c r="BH2310">
        <v>1.11326086956522</v>
      </c>
      <c r="BI2310">
        <v>0.69</v>
      </c>
      <c r="BJ2310">
        <v>1.01</v>
      </c>
      <c r="BK2310">
        <v>1.5275000000000001</v>
      </c>
      <c r="BL2310">
        <v>1.10488372093023</v>
      </c>
    </row>
    <row r="2311" spans="1:64" x14ac:dyDescent="0.25">
      <c r="A2311" s="15" t="str">
        <f t="shared" si="76"/>
        <v>NIM--42551</v>
      </c>
      <c r="B2311" s="15" t="str">
        <f t="shared" si="77"/>
        <v>NIM</v>
      </c>
      <c r="C2311">
        <v>15</v>
      </c>
      <c r="D2311" s="22">
        <v>42551</v>
      </c>
      <c r="E2311">
        <v>3.59</v>
      </c>
      <c r="F2311">
        <v>3.86</v>
      </c>
      <c r="G2311">
        <v>4.1100000000000003</v>
      </c>
      <c r="H2311">
        <v>3.8008771929824601</v>
      </c>
      <c r="I2311">
        <v>3.54</v>
      </c>
      <c r="J2311">
        <v>3.9049999999999998</v>
      </c>
      <c r="K2311">
        <v>4.24</v>
      </c>
      <c r="L2311">
        <v>3.8777060931899601</v>
      </c>
      <c r="M2311">
        <v>3.35</v>
      </c>
      <c r="N2311">
        <v>3.74</v>
      </c>
      <c r="O2311">
        <v>4.1500000000000004</v>
      </c>
      <c r="P2311">
        <v>3.7660982211910299</v>
      </c>
      <c r="Q2311">
        <v>3.6225000000000001</v>
      </c>
      <c r="R2311">
        <v>3.8149999999999999</v>
      </c>
      <c r="S2311">
        <v>4.2275</v>
      </c>
      <c r="T2311">
        <v>3.8170000000000002</v>
      </c>
      <c r="U2311">
        <v>3.47</v>
      </c>
      <c r="V2311">
        <v>3.86</v>
      </c>
      <c r="W2311">
        <v>4.2050000000000001</v>
      </c>
      <c r="X2311">
        <v>3.8183056478405302</v>
      </c>
      <c r="Y2311">
        <v>3.67</v>
      </c>
      <c r="Z2311">
        <v>4.08</v>
      </c>
      <c r="AA2311">
        <v>4.42</v>
      </c>
      <c r="AB2311">
        <v>4.0930188679245303</v>
      </c>
      <c r="AC2311">
        <v>3.6274999999999999</v>
      </c>
      <c r="AD2311">
        <v>3.98</v>
      </c>
      <c r="AE2311">
        <v>4.2625000000000002</v>
      </c>
      <c r="AF2311">
        <v>3.91552631578947</v>
      </c>
      <c r="AG2311">
        <v>3.4550000000000001</v>
      </c>
      <c r="AH2311">
        <v>3.91</v>
      </c>
      <c r="AI2311">
        <v>4.4050000000000002</v>
      </c>
      <c r="AJ2311">
        <v>4.2844444444444401</v>
      </c>
      <c r="AK2311">
        <v>3.59</v>
      </c>
      <c r="AL2311">
        <v>3.92</v>
      </c>
      <c r="AM2311">
        <v>4.1174999999999997</v>
      </c>
      <c r="AN2311">
        <v>3.8529166666666699</v>
      </c>
      <c r="AO2311">
        <v>3.52</v>
      </c>
      <c r="AP2311">
        <v>3.915</v>
      </c>
      <c r="AQ2311">
        <v>4.2699999999999996</v>
      </c>
      <c r="AR2311">
        <v>3.8664963503649599</v>
      </c>
      <c r="AS2311">
        <v>3.64</v>
      </c>
      <c r="AT2311">
        <v>3.9649999999999999</v>
      </c>
      <c r="AU2311">
        <v>4.3</v>
      </c>
      <c r="AV2311">
        <v>3.9510999999999998</v>
      </c>
      <c r="AW2311">
        <v>3.45</v>
      </c>
      <c r="AX2311">
        <v>3.86</v>
      </c>
      <c r="AY2311">
        <v>4.25</v>
      </c>
      <c r="AZ2311">
        <v>3.8197278911564601</v>
      </c>
      <c r="BA2311">
        <v>3.64</v>
      </c>
      <c r="BB2311">
        <v>3.84</v>
      </c>
      <c r="BC2311">
        <v>4.33</v>
      </c>
      <c r="BD2311">
        <v>3.97132075471698</v>
      </c>
      <c r="BE2311">
        <v>3.3525</v>
      </c>
      <c r="BF2311">
        <v>3.84</v>
      </c>
      <c r="BG2311">
        <v>4.0350000000000001</v>
      </c>
      <c r="BH2311">
        <v>3.9106521739130402</v>
      </c>
      <c r="BI2311">
        <v>3.4</v>
      </c>
      <c r="BJ2311">
        <v>3.8050000000000002</v>
      </c>
      <c r="BK2311">
        <v>4.1174999999999997</v>
      </c>
      <c r="BL2311">
        <v>3.7412790697674398</v>
      </c>
    </row>
    <row r="2312" spans="1:64" x14ac:dyDescent="0.25">
      <c r="A2312" s="15" t="str">
        <f t="shared" si="76"/>
        <v>Provisions / Avg Assets--42551</v>
      </c>
      <c r="B2312" s="15" t="str">
        <f t="shared" si="77"/>
        <v>Provisions / Avg Assets</v>
      </c>
      <c r="C2312">
        <v>16</v>
      </c>
      <c r="D2312" s="22">
        <v>42551</v>
      </c>
      <c r="E2312">
        <v>0</v>
      </c>
      <c r="F2312">
        <v>0.03</v>
      </c>
      <c r="G2312">
        <v>0.15</v>
      </c>
      <c r="H2312">
        <v>7.1578947368421006E-2</v>
      </c>
      <c r="I2312">
        <v>0</v>
      </c>
      <c r="J2312">
        <v>0.04</v>
      </c>
      <c r="K2312">
        <v>0.14249999999999999</v>
      </c>
      <c r="L2312">
        <v>0.10112903225806499</v>
      </c>
      <c r="M2312">
        <v>0</v>
      </c>
      <c r="N2312">
        <v>0.06</v>
      </c>
      <c r="O2312">
        <v>0.16</v>
      </c>
      <c r="P2312">
        <v>0.113138051044084</v>
      </c>
      <c r="Q2312">
        <v>0.05</v>
      </c>
      <c r="R2312">
        <v>9.5000000000000001E-2</v>
      </c>
      <c r="S2312">
        <v>0.19</v>
      </c>
      <c r="T2312">
        <v>0.1285</v>
      </c>
      <c r="U2312">
        <v>0</v>
      </c>
      <c r="V2312">
        <v>0.03</v>
      </c>
      <c r="W2312">
        <v>0.14000000000000001</v>
      </c>
      <c r="X2312">
        <v>8.3421926910298996E-2</v>
      </c>
      <c r="Y2312">
        <v>0</v>
      </c>
      <c r="Z2312">
        <v>0</v>
      </c>
      <c r="AA2312">
        <v>0.12</v>
      </c>
      <c r="AB2312">
        <v>8.4150943396226405E-2</v>
      </c>
      <c r="AC2312">
        <v>0</v>
      </c>
      <c r="AD2312">
        <v>7.0000000000000007E-2</v>
      </c>
      <c r="AE2312">
        <v>0.1525</v>
      </c>
      <c r="AF2312">
        <v>0.176184210526316</v>
      </c>
      <c r="AG2312">
        <v>0</v>
      </c>
      <c r="AH2312">
        <v>0.04</v>
      </c>
      <c r="AI2312">
        <v>0.18</v>
      </c>
      <c r="AJ2312">
        <v>0.31666666666666698</v>
      </c>
      <c r="AK2312">
        <v>0</v>
      </c>
      <c r="AL2312">
        <v>0.04</v>
      </c>
      <c r="AM2312">
        <v>9.2499999999999999E-2</v>
      </c>
      <c r="AN2312">
        <v>2.5416666666666698E-2</v>
      </c>
      <c r="AO2312">
        <v>0</v>
      </c>
      <c r="AP2312">
        <v>0.04</v>
      </c>
      <c r="AQ2312">
        <v>0.15</v>
      </c>
      <c r="AR2312">
        <v>9.9452554744525606E-2</v>
      </c>
      <c r="AS2312">
        <v>0</v>
      </c>
      <c r="AT2312">
        <v>0.06</v>
      </c>
      <c r="AU2312">
        <v>0.16</v>
      </c>
      <c r="AV2312">
        <v>0.10174999999999999</v>
      </c>
      <c r="AW2312">
        <v>0</v>
      </c>
      <c r="AX2312">
        <v>0.02</v>
      </c>
      <c r="AY2312">
        <v>0.1</v>
      </c>
      <c r="AZ2312">
        <v>5.9183673469387799E-2</v>
      </c>
      <c r="BA2312">
        <v>0</v>
      </c>
      <c r="BB2312">
        <v>0.04</v>
      </c>
      <c r="BC2312">
        <v>0.22</v>
      </c>
      <c r="BD2312">
        <v>0.18188679245282999</v>
      </c>
      <c r="BE2312">
        <v>0</v>
      </c>
      <c r="BF2312">
        <v>0.03</v>
      </c>
      <c r="BG2312">
        <v>0.1075</v>
      </c>
      <c r="BH2312">
        <v>0.18565217391304401</v>
      </c>
      <c r="BI2312">
        <v>0</v>
      </c>
      <c r="BJ2312">
        <v>0</v>
      </c>
      <c r="BK2312">
        <v>0.1275</v>
      </c>
      <c r="BL2312">
        <v>1.5813953488372098E-2</v>
      </c>
    </row>
    <row r="2313" spans="1:64" x14ac:dyDescent="0.25">
      <c r="A2313" s="15" t="str">
        <f t="shared" si="76"/>
        <v>Negative Earners (last 4 qtrs)--42551</v>
      </c>
      <c r="B2313" s="15" t="str">
        <f t="shared" si="77"/>
        <v>Negative Earners (last 4 qtrs)</v>
      </c>
      <c r="C2313">
        <v>17</v>
      </c>
      <c r="D2313" s="22">
        <v>42551</v>
      </c>
      <c r="F2313">
        <v>0</v>
      </c>
      <c r="H2313">
        <v>0</v>
      </c>
      <c r="J2313">
        <v>2.8169014084507</v>
      </c>
      <c r="L2313">
        <v>16</v>
      </c>
      <c r="N2313">
        <v>4.1508718726307796</v>
      </c>
      <c r="P2313">
        <v>219</v>
      </c>
      <c r="R2313">
        <v>0</v>
      </c>
      <c r="T2313">
        <v>0</v>
      </c>
      <c r="V2313">
        <v>2.9315960912052099</v>
      </c>
      <c r="X2313">
        <v>9</v>
      </c>
      <c r="Z2313">
        <v>3.7735849056603801</v>
      </c>
      <c r="AB2313">
        <v>2</v>
      </c>
      <c r="AD2313">
        <v>2.6315789473684199</v>
      </c>
      <c r="AF2313">
        <v>2</v>
      </c>
      <c r="AH2313">
        <v>1.5873015873015901</v>
      </c>
      <c r="AI2313"/>
      <c r="AJ2313">
        <v>1</v>
      </c>
      <c r="AK2313"/>
      <c r="AL2313">
        <v>4.1666666666666696</v>
      </c>
      <c r="AN2313">
        <v>2</v>
      </c>
      <c r="AP2313">
        <v>1.7985611510791399</v>
      </c>
      <c r="AR2313">
        <v>5</v>
      </c>
      <c r="AT2313">
        <v>2.4509803921568598</v>
      </c>
      <c r="AV2313">
        <v>5</v>
      </c>
      <c r="AX2313">
        <v>4.6979865771812097</v>
      </c>
      <c r="AZ2313">
        <v>7</v>
      </c>
      <c r="BB2313">
        <v>3.7735849056603801</v>
      </c>
      <c r="BD2313">
        <v>2</v>
      </c>
      <c r="BF2313">
        <v>0</v>
      </c>
      <c r="BH2313">
        <v>0</v>
      </c>
      <c r="BJ2313">
        <v>3.4883720930232598</v>
      </c>
      <c r="BL2313">
        <v>3</v>
      </c>
    </row>
    <row r="2314" spans="1:64" x14ac:dyDescent="0.25">
      <c r="A2314" s="15" t="str">
        <f t="shared" si="76"/>
        <v>Noncore Funding / Liab--42551</v>
      </c>
      <c r="B2314" s="15" t="str">
        <f t="shared" si="77"/>
        <v>Noncore Funding / Liab</v>
      </c>
      <c r="C2314">
        <v>18</v>
      </c>
      <c r="D2314" s="22">
        <v>42551</v>
      </c>
      <c r="E2314">
        <v>8.7878929489841795</v>
      </c>
      <c r="F2314">
        <v>12.9715888970608</v>
      </c>
      <c r="G2314">
        <v>18.771012327232</v>
      </c>
      <c r="H2314">
        <v>14.8349189627847</v>
      </c>
      <c r="I2314">
        <v>9.0992430741832102</v>
      </c>
      <c r="J2314">
        <v>15.559714127663</v>
      </c>
      <c r="K2314">
        <v>23.190845760404802</v>
      </c>
      <c r="L2314">
        <v>18.1049912941643</v>
      </c>
      <c r="M2314">
        <v>11.947016525552</v>
      </c>
      <c r="N2314">
        <v>19.357716593428002</v>
      </c>
      <c r="O2314">
        <v>30.017239074431899</v>
      </c>
      <c r="P2314">
        <v>22.5969094941496</v>
      </c>
      <c r="Q2314">
        <v>13.8860622566523</v>
      </c>
      <c r="R2314">
        <v>18.100415951013101</v>
      </c>
      <c r="S2314">
        <v>21.063367675570198</v>
      </c>
      <c r="T2314">
        <v>19.059680651881202</v>
      </c>
      <c r="U2314">
        <v>8.2280740819473799</v>
      </c>
      <c r="V2314">
        <v>13.526483282726</v>
      </c>
      <c r="W2314">
        <v>22.253000891583799</v>
      </c>
      <c r="X2314">
        <v>17.2351360522687</v>
      </c>
      <c r="Y2314">
        <v>8.7057134906337392</v>
      </c>
      <c r="Z2314">
        <v>13.3254283817834</v>
      </c>
      <c r="AA2314">
        <v>21.8160339708183</v>
      </c>
      <c r="AB2314">
        <v>17.276487489912899</v>
      </c>
      <c r="AC2314">
        <v>10.007042189307001</v>
      </c>
      <c r="AD2314">
        <v>16.1395929449302</v>
      </c>
      <c r="AE2314">
        <v>21.249099214837599</v>
      </c>
      <c r="AF2314">
        <v>17.9299056939285</v>
      </c>
      <c r="AG2314">
        <v>13.3492155072529</v>
      </c>
      <c r="AH2314">
        <v>18.825237324284402</v>
      </c>
      <c r="AI2314">
        <v>28.358531490237699</v>
      </c>
      <c r="AJ2314">
        <v>23.259671251783601</v>
      </c>
      <c r="AK2314">
        <v>8.9933569101106201</v>
      </c>
      <c r="AL2314">
        <v>17.155319835102201</v>
      </c>
      <c r="AM2314">
        <v>27.581554284587</v>
      </c>
      <c r="AN2314">
        <v>19.772855636476098</v>
      </c>
      <c r="AO2314">
        <v>9.1682961710619395</v>
      </c>
      <c r="AP2314">
        <v>15.559714127663</v>
      </c>
      <c r="AQ2314">
        <v>24.3339251208691</v>
      </c>
      <c r="AR2314">
        <v>17.908163903207502</v>
      </c>
      <c r="AS2314">
        <v>11.103382373993799</v>
      </c>
      <c r="AT2314">
        <v>18.031268395482101</v>
      </c>
      <c r="AU2314">
        <v>27.943815312992601</v>
      </c>
      <c r="AV2314">
        <v>20.656221306307</v>
      </c>
      <c r="AW2314">
        <v>7.2395696754641303</v>
      </c>
      <c r="AX2314">
        <v>12.928109710367499</v>
      </c>
      <c r="AY2314">
        <v>20.150516513034098</v>
      </c>
      <c r="AZ2314">
        <v>15.638327082930999</v>
      </c>
      <c r="BA2314">
        <v>11.1833734586441</v>
      </c>
      <c r="BB2314">
        <v>18.1936600554946</v>
      </c>
      <c r="BC2314">
        <v>25.8228232278951</v>
      </c>
      <c r="BD2314">
        <v>21.491129123948401</v>
      </c>
      <c r="BE2314">
        <v>9.5702216326019105</v>
      </c>
      <c r="BF2314">
        <v>13.8042843331166</v>
      </c>
      <c r="BG2314">
        <v>18.180703815608702</v>
      </c>
      <c r="BH2314">
        <v>17.273870766071699</v>
      </c>
      <c r="BI2314">
        <v>7.25148292038463</v>
      </c>
      <c r="BJ2314">
        <v>11.655696580925699</v>
      </c>
      <c r="BK2314">
        <v>20.364394128518999</v>
      </c>
      <c r="BL2314">
        <v>16.447122939591502</v>
      </c>
    </row>
    <row r="2315" spans="1:64" x14ac:dyDescent="0.25">
      <c r="A2315" s="15" t="str">
        <f t="shared" si="76"/>
        <v>Brokered Dep / Liab--42551</v>
      </c>
      <c r="B2315" s="15" t="str">
        <f t="shared" si="77"/>
        <v>Brokered Dep / Liab</v>
      </c>
      <c r="C2315">
        <v>19</v>
      </c>
      <c r="D2315" s="22">
        <v>42551</v>
      </c>
      <c r="E2315">
        <v>0</v>
      </c>
      <c r="F2315">
        <v>0</v>
      </c>
      <c r="G2315">
        <v>2.5111468234291401</v>
      </c>
      <c r="H2315">
        <v>2.2625051240627401</v>
      </c>
      <c r="I2315">
        <v>0</v>
      </c>
      <c r="J2315">
        <v>0</v>
      </c>
      <c r="K2315">
        <v>3.4802974457676701</v>
      </c>
      <c r="L2315">
        <v>2.5649240313829198</v>
      </c>
      <c r="M2315">
        <v>0</v>
      </c>
      <c r="N2315">
        <v>0</v>
      </c>
      <c r="O2315">
        <v>3.1997159473199499</v>
      </c>
      <c r="P2315">
        <v>2.6030117017413699</v>
      </c>
      <c r="Q2315">
        <v>0</v>
      </c>
      <c r="R2315">
        <v>0</v>
      </c>
      <c r="S2315">
        <v>0.98638680073901397</v>
      </c>
      <c r="T2315">
        <v>2.7397703177008599</v>
      </c>
      <c r="U2315">
        <v>0</v>
      </c>
      <c r="V2315">
        <v>0</v>
      </c>
      <c r="W2315">
        <v>2.7311858747726601</v>
      </c>
      <c r="X2315">
        <v>2.3531237554775499</v>
      </c>
      <c r="Y2315">
        <v>0</v>
      </c>
      <c r="Z2315">
        <v>0</v>
      </c>
      <c r="AA2315">
        <v>1.5667173004255699</v>
      </c>
      <c r="AB2315">
        <v>2.7397772990571001</v>
      </c>
      <c r="AC2315">
        <v>0</v>
      </c>
      <c r="AD2315">
        <v>0</v>
      </c>
      <c r="AE2315">
        <v>2.5821802127012901</v>
      </c>
      <c r="AF2315">
        <v>2.1679872902528898</v>
      </c>
      <c r="AG2315">
        <v>0</v>
      </c>
      <c r="AH2315">
        <v>0.18333222892231599</v>
      </c>
      <c r="AI2315">
        <v>5.82407338229548</v>
      </c>
      <c r="AJ2315">
        <v>4.3797655291131603</v>
      </c>
      <c r="AK2315">
        <v>0</v>
      </c>
      <c r="AL2315">
        <v>0.60551814504863899</v>
      </c>
      <c r="AM2315">
        <v>5.5905980241974298</v>
      </c>
      <c r="AN2315">
        <v>3.5667003800571302</v>
      </c>
      <c r="AO2315">
        <v>0</v>
      </c>
      <c r="AP2315">
        <v>0</v>
      </c>
      <c r="AQ2315">
        <v>3.16381598057571</v>
      </c>
      <c r="AR2315">
        <v>2.3888391374706499</v>
      </c>
      <c r="AS2315">
        <v>0</v>
      </c>
      <c r="AT2315">
        <v>0.38162214762681301</v>
      </c>
      <c r="AU2315">
        <v>5.23252917120349</v>
      </c>
      <c r="AV2315">
        <v>3.60563109122864</v>
      </c>
      <c r="AW2315">
        <v>0</v>
      </c>
      <c r="AX2315">
        <v>0</v>
      </c>
      <c r="AY2315">
        <v>1.4069067980866801</v>
      </c>
      <c r="AZ2315">
        <v>1.8081558091243799</v>
      </c>
      <c r="BA2315">
        <v>0</v>
      </c>
      <c r="BB2315">
        <v>0.80367856664910298</v>
      </c>
      <c r="BC2315">
        <v>5.3928601569752699</v>
      </c>
      <c r="BD2315">
        <v>4.3278988377757797</v>
      </c>
      <c r="BE2315">
        <v>0</v>
      </c>
      <c r="BF2315">
        <v>0</v>
      </c>
      <c r="BG2315">
        <v>2.0680131822393002</v>
      </c>
      <c r="BH2315">
        <v>1.76279730354973</v>
      </c>
      <c r="BI2315">
        <v>0</v>
      </c>
      <c r="BJ2315">
        <v>0</v>
      </c>
      <c r="BK2315">
        <v>2.2724666968974399</v>
      </c>
      <c r="BL2315">
        <v>2.77750059658934</v>
      </c>
    </row>
    <row r="2316" spans="1:64" x14ac:dyDescent="0.25">
      <c r="A2316" s="15" t="str">
        <f t="shared" si="76"/>
        <v>Liquid Assets / Assets--42551</v>
      </c>
      <c r="B2316" s="15" t="str">
        <f t="shared" si="77"/>
        <v>Liquid Assets / Assets</v>
      </c>
      <c r="C2316">
        <v>20</v>
      </c>
      <c r="D2316" s="22">
        <v>42551</v>
      </c>
      <c r="E2316">
        <v>14.367382372550299</v>
      </c>
      <c r="F2316">
        <v>20.7945257555598</v>
      </c>
      <c r="G2316">
        <v>34.391091431363101</v>
      </c>
      <c r="H2316">
        <v>24.553160387950701</v>
      </c>
      <c r="I2316">
        <v>10.489220346735101</v>
      </c>
      <c r="J2316">
        <v>18.629021508207099</v>
      </c>
      <c r="K2316">
        <v>31.2347474984904</v>
      </c>
      <c r="L2316">
        <v>21.818650313655201</v>
      </c>
      <c r="M2316">
        <v>10.489220346735101</v>
      </c>
      <c r="N2316">
        <v>17.789433857948399</v>
      </c>
      <c r="O2316">
        <v>28.8883349855343</v>
      </c>
      <c r="P2316">
        <v>20.7265827014214</v>
      </c>
      <c r="Q2316">
        <v>23.0343860998587</v>
      </c>
      <c r="R2316">
        <v>32.935637436571</v>
      </c>
      <c r="S2316">
        <v>42.188511118427201</v>
      </c>
      <c r="T2316">
        <v>34.462609498529098</v>
      </c>
      <c r="U2316">
        <v>12.0411998477511</v>
      </c>
      <c r="V2316">
        <v>20.438165516450301</v>
      </c>
      <c r="W2316">
        <v>31.345180007448501</v>
      </c>
      <c r="X2316">
        <v>22.976417982016699</v>
      </c>
      <c r="Y2316">
        <v>11.578305911029901</v>
      </c>
      <c r="Z2316">
        <v>20.657236943131601</v>
      </c>
      <c r="AA2316">
        <v>35.761119590687301</v>
      </c>
      <c r="AB2316">
        <v>23.877730619866899</v>
      </c>
      <c r="AC2316">
        <v>4.3112489320947898</v>
      </c>
      <c r="AD2316">
        <v>9.618678435983</v>
      </c>
      <c r="AE2316">
        <v>21.0358003483143</v>
      </c>
      <c r="AF2316">
        <v>14.915477271729801</v>
      </c>
      <c r="AG2316">
        <v>8.1224773081470296</v>
      </c>
      <c r="AH2316">
        <v>15.939907281536501</v>
      </c>
      <c r="AI2316">
        <v>27.909188490555898</v>
      </c>
      <c r="AJ2316">
        <v>21.431013608290598</v>
      </c>
      <c r="AK2316">
        <v>13.4750135380327</v>
      </c>
      <c r="AL2316">
        <v>17.734036675995402</v>
      </c>
      <c r="AM2316">
        <v>25.2319918479987</v>
      </c>
      <c r="AN2316">
        <v>19.001696269946699</v>
      </c>
      <c r="AO2316">
        <v>9.8496029942832504</v>
      </c>
      <c r="AP2316">
        <v>17.238952548675002</v>
      </c>
      <c r="AQ2316">
        <v>30.974875331515999</v>
      </c>
      <c r="AR2316">
        <v>21.362767187790499</v>
      </c>
      <c r="AS2316">
        <v>10.2230420853504</v>
      </c>
      <c r="AT2316">
        <v>14.7559582654844</v>
      </c>
      <c r="AU2316">
        <v>23.812504545407698</v>
      </c>
      <c r="AV2316">
        <v>18.1503963776664</v>
      </c>
      <c r="AW2316">
        <v>13.8304440909793</v>
      </c>
      <c r="AX2316">
        <v>22.35639774657</v>
      </c>
      <c r="AY2316">
        <v>34.317434720585503</v>
      </c>
      <c r="AZ2316">
        <v>24.775131509276999</v>
      </c>
      <c r="BA2316">
        <v>9.4743800947159098</v>
      </c>
      <c r="BB2316">
        <v>17.042506485731401</v>
      </c>
      <c r="BC2316">
        <v>30.392949578499</v>
      </c>
      <c r="BD2316">
        <v>22.449089751834901</v>
      </c>
      <c r="BE2316">
        <v>16.333340322512299</v>
      </c>
      <c r="BF2316">
        <v>26.223937292325299</v>
      </c>
      <c r="BG2316">
        <v>32.723458030308201</v>
      </c>
      <c r="BH2316">
        <v>25.9799222911561</v>
      </c>
      <c r="BI2316">
        <v>13.019102860176</v>
      </c>
      <c r="BJ2316">
        <v>22.176571633563999</v>
      </c>
      <c r="BK2316">
        <v>33.026855819950399</v>
      </c>
      <c r="BL2316">
        <v>24.700585283651598</v>
      </c>
    </row>
    <row r="2317" spans="1:64" x14ac:dyDescent="0.25">
      <c r="A2317" s="15" t="str">
        <f t="shared" si="76"/>
        <v>Net Loan Growth (last 4 qtrs)--42551</v>
      </c>
      <c r="B2317" s="15" t="str">
        <f t="shared" si="77"/>
        <v>Net Loan Growth (last 4 qtrs)</v>
      </c>
      <c r="C2317">
        <v>21</v>
      </c>
      <c r="D2317" s="22">
        <v>42551</v>
      </c>
      <c r="E2317">
        <v>0.24</v>
      </c>
      <c r="F2317">
        <v>5.15</v>
      </c>
      <c r="G2317">
        <v>11.47</v>
      </c>
      <c r="H2317">
        <v>6.1045614035087699</v>
      </c>
      <c r="I2317">
        <v>0.15</v>
      </c>
      <c r="J2317">
        <v>4.84</v>
      </c>
      <c r="K2317">
        <v>10.57</v>
      </c>
      <c r="L2317">
        <v>5.9611131059245999</v>
      </c>
      <c r="M2317">
        <v>1.42</v>
      </c>
      <c r="N2317">
        <v>6.625</v>
      </c>
      <c r="O2317">
        <v>12.7125</v>
      </c>
      <c r="P2317">
        <v>7.9314790372670796</v>
      </c>
      <c r="Q2317">
        <v>-1.3075000000000001</v>
      </c>
      <c r="R2317">
        <v>3.07</v>
      </c>
      <c r="S2317">
        <v>5.5175000000000001</v>
      </c>
      <c r="T2317">
        <v>2.5790000000000002</v>
      </c>
      <c r="U2317">
        <v>-0.19</v>
      </c>
      <c r="V2317">
        <v>4.5949999999999998</v>
      </c>
      <c r="W2317">
        <v>9.5474999999999994</v>
      </c>
      <c r="X2317">
        <v>5.4948666666666703</v>
      </c>
      <c r="Y2317">
        <v>3.19</v>
      </c>
      <c r="Z2317">
        <v>7.86</v>
      </c>
      <c r="AA2317">
        <v>12.09</v>
      </c>
      <c r="AB2317">
        <v>8.3509433962264108</v>
      </c>
      <c r="AC2317">
        <v>-0.95</v>
      </c>
      <c r="AD2317">
        <v>3.72</v>
      </c>
      <c r="AE2317">
        <v>7.9</v>
      </c>
      <c r="AF2317">
        <v>3.41552631578947</v>
      </c>
      <c r="AG2317">
        <v>0.22500000000000001</v>
      </c>
      <c r="AH2317">
        <v>5.6</v>
      </c>
      <c r="AI2317">
        <v>11.265000000000001</v>
      </c>
      <c r="AJ2317">
        <v>7.16222222222222</v>
      </c>
      <c r="AK2317">
        <v>3.4925000000000002</v>
      </c>
      <c r="AL2317">
        <v>7.54</v>
      </c>
      <c r="AM2317">
        <v>12.8225</v>
      </c>
      <c r="AN2317">
        <v>10.625</v>
      </c>
      <c r="AO2317">
        <v>-0.62</v>
      </c>
      <c r="AP2317">
        <v>3.8849999999999998</v>
      </c>
      <c r="AQ2317">
        <v>8.4849999999999994</v>
      </c>
      <c r="AR2317">
        <v>4.8129927007299296</v>
      </c>
      <c r="AS2317">
        <v>3.2050000000000001</v>
      </c>
      <c r="AT2317">
        <v>8.1950000000000003</v>
      </c>
      <c r="AU2317">
        <v>15.234999999999999</v>
      </c>
      <c r="AV2317">
        <v>10.141400000000001</v>
      </c>
      <c r="AW2317">
        <v>-0.43</v>
      </c>
      <c r="AX2317">
        <v>4.6100000000000003</v>
      </c>
      <c r="AY2317">
        <v>9.48</v>
      </c>
      <c r="AZ2317">
        <v>5.4423809523809501</v>
      </c>
      <c r="BA2317">
        <v>0.59</v>
      </c>
      <c r="BB2317">
        <v>5.27</v>
      </c>
      <c r="BC2317">
        <v>12.89</v>
      </c>
      <c r="BD2317">
        <v>6.7026415094339598</v>
      </c>
      <c r="BE2317">
        <v>-1.1200000000000001</v>
      </c>
      <c r="BF2317">
        <v>4.7699999999999996</v>
      </c>
      <c r="BG2317">
        <v>9.1300000000000008</v>
      </c>
      <c r="BH2317">
        <v>4.0199999999999996</v>
      </c>
      <c r="BI2317">
        <v>1.44</v>
      </c>
      <c r="BJ2317">
        <v>5.81</v>
      </c>
      <c r="BK2317">
        <v>13.09</v>
      </c>
      <c r="BL2317">
        <v>8.3616470588235305</v>
      </c>
    </row>
    <row r="2318" spans="1:64" x14ac:dyDescent="0.25">
      <c r="A2318" s="15" t="str">
        <f t="shared" si="76"/>
        <v>Banks w/ Loan Growth (last 4 qtrs)--42551</v>
      </c>
      <c r="B2318" s="15" t="str">
        <f t="shared" si="77"/>
        <v>Banks w/ Loan Growth (last 4 qtrs)</v>
      </c>
      <c r="C2318">
        <v>22</v>
      </c>
      <c r="D2318" s="22">
        <v>42551</v>
      </c>
      <c r="F2318">
        <v>75.438596491228097</v>
      </c>
      <c r="J2318">
        <v>75.352112676056294</v>
      </c>
      <c r="N2318">
        <v>80.288097043214606</v>
      </c>
      <c r="R2318">
        <v>55</v>
      </c>
      <c r="V2318">
        <v>73.615635179153102</v>
      </c>
      <c r="Z2318">
        <v>83.018867924528294</v>
      </c>
      <c r="AD2318">
        <v>72.368421052631604</v>
      </c>
      <c r="AH2318">
        <v>74.603174603174594</v>
      </c>
      <c r="AI2318"/>
      <c r="AK2318"/>
      <c r="AL2318">
        <v>91.6666666666667</v>
      </c>
      <c r="AP2318">
        <v>72.6618705035971</v>
      </c>
      <c r="AT2318">
        <v>84.313725490196106</v>
      </c>
      <c r="AX2318">
        <v>73.825503355704697</v>
      </c>
      <c r="BB2318">
        <v>77.358490566037702</v>
      </c>
      <c r="BF2318">
        <v>69.565217391304301</v>
      </c>
      <c r="BJ2318">
        <v>79.069767441860506</v>
      </c>
    </row>
    <row r="2319" spans="1:64" x14ac:dyDescent="0.25">
      <c r="A2319" s="15" t="str">
        <f t="shared" si="76"/>
        <v>Equity / Assets--42643</v>
      </c>
      <c r="B2319" s="15" t="str">
        <f t="shared" si="77"/>
        <v>Equity / Assets</v>
      </c>
      <c r="C2319">
        <v>1</v>
      </c>
      <c r="D2319" s="22">
        <v>42643</v>
      </c>
      <c r="E2319">
        <v>10.378801760555699</v>
      </c>
      <c r="F2319">
        <v>11.2626699329102</v>
      </c>
      <c r="G2319">
        <v>12.149285816139299</v>
      </c>
      <c r="H2319">
        <v>11.553469504260899</v>
      </c>
      <c r="I2319">
        <v>9.6148093987836099</v>
      </c>
      <c r="J2319">
        <v>10.9731663685152</v>
      </c>
      <c r="K2319">
        <v>12.3901345999085</v>
      </c>
      <c r="L2319">
        <v>11.3913117385933</v>
      </c>
      <c r="M2319">
        <v>9.6469122255595696</v>
      </c>
      <c r="N2319">
        <v>10.923784443935601</v>
      </c>
      <c r="O2319">
        <v>12.7382073139801</v>
      </c>
      <c r="P2319">
        <v>11.4965795249362</v>
      </c>
      <c r="Q2319">
        <v>9.8993056176521694</v>
      </c>
      <c r="R2319">
        <v>11.8846723439078</v>
      </c>
      <c r="S2319">
        <v>12.3758091012593</v>
      </c>
      <c r="T2319">
        <v>11.778670928461301</v>
      </c>
      <c r="U2319">
        <v>9.4684689760048002</v>
      </c>
      <c r="V2319">
        <v>10.7916755778684</v>
      </c>
      <c r="W2319">
        <v>12.199599976593699</v>
      </c>
      <c r="X2319">
        <v>11.1748232227903</v>
      </c>
      <c r="Y2319">
        <v>9.7995821474350109</v>
      </c>
      <c r="Z2319">
        <v>10.800175504921601</v>
      </c>
      <c r="AA2319">
        <v>12.4137991744579</v>
      </c>
      <c r="AB2319">
        <v>11.4273163759295</v>
      </c>
      <c r="AC2319">
        <v>9.5173900103338696</v>
      </c>
      <c r="AD2319">
        <v>10.6773670294094</v>
      </c>
      <c r="AE2319">
        <v>11.914660046776</v>
      </c>
      <c r="AF2319">
        <v>10.8824335075726</v>
      </c>
      <c r="AG2319">
        <v>10.7924117029903</v>
      </c>
      <c r="AH2319">
        <v>11.4349584332313</v>
      </c>
      <c r="AI2319">
        <v>13.232371692063399</v>
      </c>
      <c r="AJ2319">
        <v>12.5549982196657</v>
      </c>
      <c r="AK2319">
        <v>9.4019882029737492</v>
      </c>
      <c r="AL2319">
        <v>11.2513063587686</v>
      </c>
      <c r="AM2319">
        <v>12.9667244031092</v>
      </c>
      <c r="AN2319">
        <v>12.640349093051</v>
      </c>
      <c r="AO2319">
        <v>9.7721848788911405</v>
      </c>
      <c r="AP2319">
        <v>11.086467801198999</v>
      </c>
      <c r="AQ2319">
        <v>12.414254383179999</v>
      </c>
      <c r="AR2319">
        <v>11.419945451684301</v>
      </c>
      <c r="AS2319">
        <v>9.4354965205336097</v>
      </c>
      <c r="AT2319">
        <v>10.5497438630962</v>
      </c>
      <c r="AU2319">
        <v>11.882121021812299</v>
      </c>
      <c r="AV2319">
        <v>10.897856306525901</v>
      </c>
      <c r="AW2319">
        <v>9.4020994979461392</v>
      </c>
      <c r="AX2319">
        <v>10.674536256323799</v>
      </c>
      <c r="AY2319">
        <v>12.3901345999085</v>
      </c>
      <c r="AZ2319">
        <v>11.2444811638793</v>
      </c>
      <c r="BA2319">
        <v>9.6893292747388795</v>
      </c>
      <c r="BB2319">
        <v>10.947531687320801</v>
      </c>
      <c r="BC2319">
        <v>12.914388612447</v>
      </c>
      <c r="BD2319">
        <v>11.5677835234961</v>
      </c>
      <c r="BE2319">
        <v>10.781897356846899</v>
      </c>
      <c r="BF2319">
        <v>11.596656258488499</v>
      </c>
      <c r="BG2319">
        <v>13.859187638351299</v>
      </c>
      <c r="BH2319">
        <v>14.6442533724373</v>
      </c>
      <c r="BI2319">
        <v>9.4111662215439402</v>
      </c>
      <c r="BJ2319">
        <v>10.6075132113398</v>
      </c>
      <c r="BK2319">
        <v>12.485586664726201</v>
      </c>
      <c r="BL2319">
        <v>12.188722581294201</v>
      </c>
    </row>
    <row r="2320" spans="1:64" x14ac:dyDescent="0.25">
      <c r="A2320" s="15" t="str">
        <f t="shared" si="76"/>
        <v>Total Risk Based Capital Ratio--42643</v>
      </c>
      <c r="B2320" s="15" t="str">
        <f t="shared" si="77"/>
        <v>Total Risk Based Capital Ratio</v>
      </c>
      <c r="C2320">
        <v>2</v>
      </c>
      <c r="D2320" s="22">
        <v>42643</v>
      </c>
      <c r="E2320">
        <v>14.227499999999999</v>
      </c>
      <c r="F2320">
        <v>17.22</v>
      </c>
      <c r="G2320">
        <v>19.739999999999998</v>
      </c>
      <c r="H2320">
        <v>17.927499999999998</v>
      </c>
      <c r="I2320">
        <v>13.23</v>
      </c>
      <c r="J2320">
        <v>15.68</v>
      </c>
      <c r="K2320">
        <v>18.97</v>
      </c>
      <c r="L2320">
        <v>17.1694918330309</v>
      </c>
      <c r="M2320">
        <v>13.41</v>
      </c>
      <c r="N2320">
        <v>15.91</v>
      </c>
      <c r="O2320">
        <v>19.98</v>
      </c>
      <c r="P2320">
        <v>17.803794319294798</v>
      </c>
      <c r="Q2320">
        <v>14.14</v>
      </c>
      <c r="R2320">
        <v>19.094999999999999</v>
      </c>
      <c r="S2320">
        <v>22.8825</v>
      </c>
      <c r="T2320">
        <v>19.710999999999999</v>
      </c>
      <c r="U2320">
        <v>13.0975</v>
      </c>
      <c r="V2320">
        <v>15.68</v>
      </c>
      <c r="W2320">
        <v>18.545000000000002</v>
      </c>
      <c r="X2320">
        <v>17.185302013422799</v>
      </c>
      <c r="Y2320">
        <v>14.074999999999999</v>
      </c>
      <c r="Z2320">
        <v>16.309999999999999</v>
      </c>
      <c r="AA2320">
        <v>19.16</v>
      </c>
      <c r="AB2320">
        <v>17.730196078431401</v>
      </c>
      <c r="AC2320">
        <v>12.452500000000001</v>
      </c>
      <c r="AD2320">
        <v>14.225</v>
      </c>
      <c r="AE2320">
        <v>16.522500000000001</v>
      </c>
      <c r="AF2320">
        <v>15.321578947368399</v>
      </c>
      <c r="AG2320">
        <v>13.635</v>
      </c>
      <c r="AH2320">
        <v>15.845000000000001</v>
      </c>
      <c r="AI2320">
        <v>19.822500000000002</v>
      </c>
      <c r="AJ2320">
        <v>18.116129032258101</v>
      </c>
      <c r="AK2320">
        <v>14.02</v>
      </c>
      <c r="AL2320">
        <v>16.23</v>
      </c>
      <c r="AM2320">
        <v>21.125</v>
      </c>
      <c r="AN2320">
        <v>19.0353191489362</v>
      </c>
      <c r="AO2320">
        <v>13.15</v>
      </c>
      <c r="AP2320">
        <v>15.34</v>
      </c>
      <c r="AQ2320">
        <v>18.62</v>
      </c>
      <c r="AR2320">
        <v>17.139963099631</v>
      </c>
      <c r="AS2320">
        <v>12.635</v>
      </c>
      <c r="AT2320">
        <v>14.17</v>
      </c>
      <c r="AU2320">
        <v>16.577500000000001</v>
      </c>
      <c r="AV2320">
        <v>15.617295918367301</v>
      </c>
      <c r="AW2320">
        <v>13.97</v>
      </c>
      <c r="AX2320">
        <v>17.02</v>
      </c>
      <c r="AY2320">
        <v>21.14</v>
      </c>
      <c r="AZ2320">
        <v>18.570340136054401</v>
      </c>
      <c r="BA2320">
        <v>13.032500000000001</v>
      </c>
      <c r="BB2320">
        <v>15.744999999999999</v>
      </c>
      <c r="BC2320">
        <v>19.504999999999999</v>
      </c>
      <c r="BD2320">
        <v>17.057692307692299</v>
      </c>
      <c r="BE2320">
        <v>16.012499999999999</v>
      </c>
      <c r="BF2320">
        <v>18.414999999999999</v>
      </c>
      <c r="BG2320">
        <v>19.95</v>
      </c>
      <c r="BH2320">
        <v>26.764199999999999</v>
      </c>
      <c r="BI2320">
        <v>13.46</v>
      </c>
      <c r="BJ2320">
        <v>15.65</v>
      </c>
      <c r="BK2320">
        <v>18.59</v>
      </c>
      <c r="BL2320">
        <v>21.3042352941176</v>
      </c>
    </row>
    <row r="2321" spans="1:64" x14ac:dyDescent="0.25">
      <c r="A2321" s="15" t="str">
        <f t="shared" si="76"/>
        <v>Tier 1 Leverage Ratio--42643</v>
      </c>
      <c r="B2321" s="15" t="str">
        <f t="shared" si="77"/>
        <v>Tier 1 Leverage Ratio</v>
      </c>
      <c r="C2321">
        <v>3</v>
      </c>
      <c r="D2321" s="22">
        <v>42643</v>
      </c>
      <c r="E2321">
        <v>9.8650000000000002</v>
      </c>
      <c r="F2321">
        <v>10.47</v>
      </c>
      <c r="G2321">
        <v>11.484999999999999</v>
      </c>
      <c r="H2321">
        <v>10.8644642857143</v>
      </c>
      <c r="I2321">
        <v>9.2100000000000009</v>
      </c>
      <c r="J2321">
        <v>10.33</v>
      </c>
      <c r="K2321">
        <v>11.89</v>
      </c>
      <c r="L2321">
        <v>10.886842105263201</v>
      </c>
      <c r="M2321">
        <v>9.24</v>
      </c>
      <c r="N2321">
        <v>10.38</v>
      </c>
      <c r="O2321">
        <v>12.03</v>
      </c>
      <c r="P2321">
        <v>10.9629343780607</v>
      </c>
      <c r="Q2321">
        <v>9.2750000000000004</v>
      </c>
      <c r="R2321">
        <v>11.46</v>
      </c>
      <c r="S2321">
        <v>12.295</v>
      </c>
      <c r="T2321">
        <v>11.254</v>
      </c>
      <c r="U2321">
        <v>9.07</v>
      </c>
      <c r="V2321">
        <v>10.255000000000001</v>
      </c>
      <c r="W2321">
        <v>11.654999999999999</v>
      </c>
      <c r="X2321">
        <v>10.707986577181201</v>
      </c>
      <c r="Y2321">
        <v>9.5350000000000001</v>
      </c>
      <c r="Z2321">
        <v>10.45</v>
      </c>
      <c r="AA2321">
        <v>11.654999999999999</v>
      </c>
      <c r="AB2321">
        <v>10.932941176470599</v>
      </c>
      <c r="AC2321">
        <v>9.0399999999999991</v>
      </c>
      <c r="AD2321">
        <v>9.89</v>
      </c>
      <c r="AE2321">
        <v>11.2125</v>
      </c>
      <c r="AF2321">
        <v>10.248157894736799</v>
      </c>
      <c r="AG2321">
        <v>10.077500000000001</v>
      </c>
      <c r="AH2321">
        <v>11.164999999999999</v>
      </c>
      <c r="AI2321">
        <v>12.842499999999999</v>
      </c>
      <c r="AJ2321">
        <v>12.0104838709677</v>
      </c>
      <c r="AK2321">
        <v>9.3949999999999996</v>
      </c>
      <c r="AL2321">
        <v>10.49</v>
      </c>
      <c r="AM2321">
        <v>12.35</v>
      </c>
      <c r="AN2321">
        <v>12.1782978723404</v>
      </c>
      <c r="AO2321">
        <v>9.3049999999999997</v>
      </c>
      <c r="AP2321">
        <v>10.48</v>
      </c>
      <c r="AQ2321">
        <v>11.92</v>
      </c>
      <c r="AR2321">
        <v>10.954760147601499</v>
      </c>
      <c r="AS2321">
        <v>9.06</v>
      </c>
      <c r="AT2321">
        <v>9.92</v>
      </c>
      <c r="AU2321">
        <v>11.14</v>
      </c>
      <c r="AV2321">
        <v>10.3602040816327</v>
      </c>
      <c r="AW2321">
        <v>9.0500000000000007</v>
      </c>
      <c r="AX2321">
        <v>9.89</v>
      </c>
      <c r="AY2321">
        <v>11.98</v>
      </c>
      <c r="AZ2321">
        <v>10.671768707483</v>
      </c>
      <c r="BA2321">
        <v>9.2550000000000008</v>
      </c>
      <c r="BB2321">
        <v>10.545</v>
      </c>
      <c r="BC2321">
        <v>12.115</v>
      </c>
      <c r="BD2321">
        <v>11.0825</v>
      </c>
      <c r="BE2321">
        <v>9.9275000000000002</v>
      </c>
      <c r="BF2321">
        <v>11.05</v>
      </c>
      <c r="BG2321">
        <v>13.37</v>
      </c>
      <c r="BH2321">
        <v>14.204599999999999</v>
      </c>
      <c r="BI2321">
        <v>9.18</v>
      </c>
      <c r="BJ2321">
        <v>10.27</v>
      </c>
      <c r="BK2321">
        <v>11.18</v>
      </c>
      <c r="BL2321">
        <v>11.720823529411801</v>
      </c>
    </row>
    <row r="2322" spans="1:64" x14ac:dyDescent="0.25">
      <c r="A2322" s="15" t="str">
        <f t="shared" si="76"/>
        <v>ALLL / Nonaccrual Loans--42643</v>
      </c>
      <c r="B2322" s="15" t="str">
        <f t="shared" si="77"/>
        <v>ALLL / Nonaccrual Loans</v>
      </c>
      <c r="C2322">
        <v>4</v>
      </c>
      <c r="D2322" s="22">
        <v>42643</v>
      </c>
      <c r="E2322">
        <v>121.743510934536</v>
      </c>
      <c r="F2322">
        <v>205.10638297872299</v>
      </c>
      <c r="G2322">
        <v>591.93548387096803</v>
      </c>
      <c r="H2322">
        <v>2905.0659716662899</v>
      </c>
      <c r="I2322">
        <v>98.627630375114407</v>
      </c>
      <c r="J2322">
        <v>186.402569593148</v>
      </c>
      <c r="K2322">
        <v>514.36567164179098</v>
      </c>
      <c r="L2322">
        <v>639.13313150554404</v>
      </c>
      <c r="M2322">
        <v>96.362365368682703</v>
      </c>
      <c r="N2322">
        <v>191.999977057183</v>
      </c>
      <c r="O2322">
        <v>476.81085716565002</v>
      </c>
      <c r="P2322">
        <v>615.99970059886505</v>
      </c>
      <c r="Q2322">
        <v>82.071314866727604</v>
      </c>
      <c r="R2322">
        <v>118.60086767895901</v>
      </c>
      <c r="S2322">
        <v>200.09761839528301</v>
      </c>
      <c r="T2322">
        <v>166.55146769503099</v>
      </c>
      <c r="U2322">
        <v>98.896393386863593</v>
      </c>
      <c r="V2322">
        <v>186.29441624365501</v>
      </c>
      <c r="W2322">
        <v>516.62983425414404</v>
      </c>
      <c r="X2322">
        <v>673.14660648456004</v>
      </c>
      <c r="Y2322">
        <v>113.664665799158</v>
      </c>
      <c r="Z2322">
        <v>182.39823982398201</v>
      </c>
      <c r="AA2322">
        <v>388.47926267281099</v>
      </c>
      <c r="AB2322">
        <v>953.886780940324</v>
      </c>
      <c r="AC2322">
        <v>90.297115857129498</v>
      </c>
      <c r="AD2322">
        <v>213.636363636364</v>
      </c>
      <c r="AE2322">
        <v>838.16232696285704</v>
      </c>
      <c r="AF2322">
        <v>939.73542393137097</v>
      </c>
      <c r="AG2322">
        <v>146.44246003168701</v>
      </c>
      <c r="AH2322">
        <v>220.38128249566699</v>
      </c>
      <c r="AI2322">
        <v>848.01925013863297</v>
      </c>
      <c r="AJ2322">
        <v>2751.6511225638501</v>
      </c>
      <c r="AK2322">
        <v>78.661868671117702</v>
      </c>
      <c r="AL2322">
        <v>175.084745762712</v>
      </c>
      <c r="AM2322">
        <v>357.56540280473502</v>
      </c>
      <c r="AN2322">
        <v>429.05491864004</v>
      </c>
      <c r="AO2322">
        <v>92.133382471358402</v>
      </c>
      <c r="AP2322">
        <v>191.50278782398999</v>
      </c>
      <c r="AQ2322">
        <v>566.60633484162895</v>
      </c>
      <c r="AR2322">
        <v>709.46217830137698</v>
      </c>
      <c r="AS2322">
        <v>102.434786365937</v>
      </c>
      <c r="AT2322">
        <v>212.37911025145101</v>
      </c>
      <c r="AU2322">
        <v>666.91402386760706</v>
      </c>
      <c r="AV2322">
        <v>701.71046770803196</v>
      </c>
      <c r="AW2322">
        <v>88.623853211009205</v>
      </c>
      <c r="AX2322">
        <v>146.11689351481201</v>
      </c>
      <c r="AY2322">
        <v>348.14814814814798</v>
      </c>
      <c r="AZ2322">
        <v>492.76370327999501</v>
      </c>
      <c r="BA2322">
        <v>82.001294416644299</v>
      </c>
      <c r="BB2322">
        <v>171.274038461538</v>
      </c>
      <c r="BC2322">
        <v>289.20398009950202</v>
      </c>
      <c r="BD2322">
        <v>613.22112820553104</v>
      </c>
      <c r="BE2322">
        <v>119.16376306620199</v>
      </c>
      <c r="BF2322">
        <v>295.03759398496197</v>
      </c>
      <c r="BG2322">
        <v>681.70426065162906</v>
      </c>
      <c r="BH2322">
        <v>1173.8852490214499</v>
      </c>
      <c r="BI2322">
        <v>103.409816019714</v>
      </c>
      <c r="BJ2322">
        <v>200.83084556768799</v>
      </c>
      <c r="BK2322">
        <v>426.71813902281599</v>
      </c>
      <c r="BL2322">
        <v>461.88940585646799</v>
      </c>
    </row>
    <row r="2323" spans="1:64" x14ac:dyDescent="0.25">
      <c r="A2323" s="15" t="str">
        <f t="shared" si="76"/>
        <v>[NCL + OREO] / [Total Loans + OREO]--42643</v>
      </c>
      <c r="B2323" s="15" t="str">
        <f t="shared" si="77"/>
        <v>[NCL + OREO] / [Total Loans + OREO]</v>
      </c>
      <c r="C2323">
        <v>5</v>
      </c>
      <c r="D2323" s="22">
        <v>42643</v>
      </c>
      <c r="E2323">
        <v>0.55426554039981801</v>
      </c>
      <c r="F2323">
        <v>0.97802992257649402</v>
      </c>
      <c r="G2323">
        <v>1.6955892573964599</v>
      </c>
      <c r="H2323">
        <v>1.3451403040499801</v>
      </c>
      <c r="I2323">
        <v>0.38241946362714702</v>
      </c>
      <c r="J2323">
        <v>1.04524155172699</v>
      </c>
      <c r="K2323">
        <v>2.04919017767814</v>
      </c>
      <c r="L2323">
        <v>1.5285069142988399</v>
      </c>
      <c r="M2323">
        <v>0.37182553945688701</v>
      </c>
      <c r="N2323">
        <v>0.98013202861327497</v>
      </c>
      <c r="O2323">
        <v>2.0858223815213099</v>
      </c>
      <c r="P2323">
        <v>1.53766829827153</v>
      </c>
      <c r="Q2323">
        <v>1.8559117334130499</v>
      </c>
      <c r="R2323">
        <v>2.4859157657021198</v>
      </c>
      <c r="S2323">
        <v>3.27167247913721</v>
      </c>
      <c r="T2323">
        <v>2.8488835161546699</v>
      </c>
      <c r="U2323">
        <v>0.43061000295211199</v>
      </c>
      <c r="V2323">
        <v>1.1276871677273601</v>
      </c>
      <c r="W2323">
        <v>2.3349686231814699</v>
      </c>
      <c r="X2323">
        <v>1.6249908430882101</v>
      </c>
      <c r="Y2323">
        <v>0.604353848598284</v>
      </c>
      <c r="Z2323">
        <v>1.1672227697495801</v>
      </c>
      <c r="AA2323">
        <v>2.0797187620565798</v>
      </c>
      <c r="AB2323">
        <v>1.8472080967209601</v>
      </c>
      <c r="AC2323">
        <v>6.7989431528652902E-2</v>
      </c>
      <c r="AD2323">
        <v>0.62749240718942301</v>
      </c>
      <c r="AE2323">
        <v>1.6451150182764001</v>
      </c>
      <c r="AF2323">
        <v>1.2574866941629099</v>
      </c>
      <c r="AG2323">
        <v>4.1869342930351702E-2</v>
      </c>
      <c r="AH2323">
        <v>0.43271119418089199</v>
      </c>
      <c r="AI2323">
        <v>1.2236284493871401</v>
      </c>
      <c r="AJ2323">
        <v>0.797778545047507</v>
      </c>
      <c r="AK2323">
        <v>0.579498400499042</v>
      </c>
      <c r="AL2323">
        <v>1.3521879378319399</v>
      </c>
      <c r="AM2323">
        <v>2.5253823561386199</v>
      </c>
      <c r="AN2323">
        <v>1.79978987138585</v>
      </c>
      <c r="AO2323">
        <v>0.18104507503102399</v>
      </c>
      <c r="AP2323">
        <v>0.79320718219899899</v>
      </c>
      <c r="AQ2323">
        <v>1.7021364340651</v>
      </c>
      <c r="AR2323">
        <v>1.2973568897154399</v>
      </c>
      <c r="AS2323">
        <v>0.37504135824489498</v>
      </c>
      <c r="AT2323">
        <v>0.86096017156736804</v>
      </c>
      <c r="AU2323">
        <v>1.7712903677317</v>
      </c>
      <c r="AV2323">
        <v>1.4672718410399299</v>
      </c>
      <c r="AW2323">
        <v>0.59589073747437704</v>
      </c>
      <c r="AX2323">
        <v>1.3530570633023999</v>
      </c>
      <c r="AY2323">
        <v>2.66315321706726</v>
      </c>
      <c r="AZ2323">
        <v>1.82132861188614</v>
      </c>
      <c r="BA2323">
        <v>0.54000076229373395</v>
      </c>
      <c r="BB2323">
        <v>1.2104897135568999</v>
      </c>
      <c r="BC2323">
        <v>2.85264090379507</v>
      </c>
      <c r="BD2323">
        <v>2.16164320478345</v>
      </c>
      <c r="BE2323">
        <v>0.44946686776369599</v>
      </c>
      <c r="BF2323">
        <v>1.15187909876979</v>
      </c>
      <c r="BG2323">
        <v>1.94640338504937</v>
      </c>
      <c r="BH2323">
        <v>1.7362154671308201</v>
      </c>
      <c r="BI2323">
        <v>0.61446878005945305</v>
      </c>
      <c r="BJ2323">
        <v>1.4682733284915499</v>
      </c>
      <c r="BK2323">
        <v>3.3464459727305398</v>
      </c>
      <c r="BL2323">
        <v>2.17402113105546</v>
      </c>
    </row>
    <row r="2324" spans="1:64" x14ac:dyDescent="0.25">
      <c r="A2324" s="15" t="str">
        <f t="shared" si="76"/>
        <v>[Noncurrent + Delinquent Loans] / [Capital + ALLL]--42643</v>
      </c>
      <c r="B2324" s="15" t="str">
        <f t="shared" si="77"/>
        <v>[Noncurrent + Delinquent Loans] / [Capital + ALLL]</v>
      </c>
      <c r="C2324">
        <v>6</v>
      </c>
      <c r="D2324" s="22">
        <v>42643</v>
      </c>
      <c r="E2324">
        <v>3.0739798283657902</v>
      </c>
      <c r="F2324">
        <v>6.4988669214930104</v>
      </c>
      <c r="G2324">
        <v>10.873354374382</v>
      </c>
      <c r="H2324">
        <v>8.1537260035696804</v>
      </c>
      <c r="I2324">
        <v>2.9477020602218702</v>
      </c>
      <c r="J2324">
        <v>7.19517449375269</v>
      </c>
      <c r="K2324">
        <v>13.6307580703663</v>
      </c>
      <c r="L2324">
        <v>9.64255590123269</v>
      </c>
      <c r="M2324">
        <v>2.8643013355415401</v>
      </c>
      <c r="N2324">
        <v>6.6459740733978396</v>
      </c>
      <c r="O2324">
        <v>12.6905203572316</v>
      </c>
      <c r="P2324">
        <v>9.2496974082204098</v>
      </c>
      <c r="Q2324">
        <v>7.0920998657807299</v>
      </c>
      <c r="R2324">
        <v>9.7058806417677292</v>
      </c>
      <c r="S2324">
        <v>18.932822716082601</v>
      </c>
      <c r="T2324">
        <v>12.309725649481701</v>
      </c>
      <c r="U2324">
        <v>3.2525550240756398</v>
      </c>
      <c r="V2324">
        <v>7.08247323964346</v>
      </c>
      <c r="W2324">
        <v>13.430903803305901</v>
      </c>
      <c r="X2324">
        <v>9.4135895535539298</v>
      </c>
      <c r="Y2324">
        <v>4.0790637955490503</v>
      </c>
      <c r="Z2324">
        <v>8.5091393009511105</v>
      </c>
      <c r="AA2324">
        <v>11.756831835732401</v>
      </c>
      <c r="AB2324">
        <v>11.3662909953007</v>
      </c>
      <c r="AC2324">
        <v>2.5575339813519702</v>
      </c>
      <c r="AD2324">
        <v>7.3571521444004704</v>
      </c>
      <c r="AE2324">
        <v>13.612017551300699</v>
      </c>
      <c r="AF2324">
        <v>10.953664438561701</v>
      </c>
      <c r="AG2324">
        <v>1.65462244370541</v>
      </c>
      <c r="AH2324">
        <v>4.9557171392055004</v>
      </c>
      <c r="AI2324">
        <v>10.5904477724643</v>
      </c>
      <c r="AJ2324">
        <v>7.19032362967745</v>
      </c>
      <c r="AK2324">
        <v>3.1494937695871199</v>
      </c>
      <c r="AL2324">
        <v>8.1615417098545002</v>
      </c>
      <c r="AM2324">
        <v>19.585077700836099</v>
      </c>
      <c r="AN2324">
        <v>11.693446085802099</v>
      </c>
      <c r="AO2324">
        <v>3.0660171928906701</v>
      </c>
      <c r="AP2324">
        <v>7.7439339184305602</v>
      </c>
      <c r="AQ2324">
        <v>14.9425990525716</v>
      </c>
      <c r="AR2324">
        <v>10.576636206188001</v>
      </c>
      <c r="AS2324">
        <v>2.3860381346390902</v>
      </c>
      <c r="AT2324">
        <v>6.4988669214930104</v>
      </c>
      <c r="AU2324">
        <v>11.709227077550899</v>
      </c>
      <c r="AV2324">
        <v>9.13066903205298</v>
      </c>
      <c r="AW2324">
        <v>4.39696547453166</v>
      </c>
      <c r="AX2324">
        <v>9.1448311823751798</v>
      </c>
      <c r="AY2324">
        <v>15.3722004270745</v>
      </c>
      <c r="AZ2324">
        <v>10.7150847215027</v>
      </c>
      <c r="BA2324">
        <v>4.2594966589478602</v>
      </c>
      <c r="BB2324">
        <v>7.8559974395372398</v>
      </c>
      <c r="BC2324">
        <v>14.6968272003742</v>
      </c>
      <c r="BD2324">
        <v>12.3196735765474</v>
      </c>
      <c r="BE2324">
        <v>1.93061850725017</v>
      </c>
      <c r="BF2324">
        <v>4.5951802520810299</v>
      </c>
      <c r="BG2324">
        <v>9.8367260929800597</v>
      </c>
      <c r="BH2324">
        <v>6.9698337512417297</v>
      </c>
      <c r="BI2324">
        <v>2.7616072696294198</v>
      </c>
      <c r="BJ2324">
        <v>6.0798218100822803</v>
      </c>
      <c r="BK2324">
        <v>10.9469580383708</v>
      </c>
      <c r="BL2324">
        <v>7.3188642740741496</v>
      </c>
    </row>
    <row r="2325" spans="1:64" x14ac:dyDescent="0.25">
      <c r="A2325" s="15" t="str">
        <f t="shared" si="76"/>
        <v xml:space="preserve">  Ag [NCL+DQ] / [Capital + ALLL]--42643</v>
      </c>
      <c r="B2325" s="15" t="str">
        <f t="shared" si="77"/>
        <v xml:space="preserve">  Ag [NCL+DQ] / [Capital + ALLL]</v>
      </c>
      <c r="C2325">
        <v>7</v>
      </c>
      <c r="D2325" s="22">
        <v>42643</v>
      </c>
      <c r="E2325">
        <v>0</v>
      </c>
      <c r="F2325">
        <v>0</v>
      </c>
      <c r="G2325">
        <v>1.8761542788664201</v>
      </c>
      <c r="H2325">
        <v>1.4793467876767901</v>
      </c>
      <c r="I2325">
        <v>0</v>
      </c>
      <c r="J2325">
        <v>0</v>
      </c>
      <c r="K2325">
        <v>1.62316231623162</v>
      </c>
      <c r="L2325">
        <v>1.7244700766106</v>
      </c>
      <c r="M2325">
        <v>0</v>
      </c>
      <c r="N2325">
        <v>0</v>
      </c>
      <c r="O2325">
        <v>0.44081632653061198</v>
      </c>
      <c r="P2325">
        <v>0.79134766878603602</v>
      </c>
      <c r="Q2325">
        <v>0</v>
      </c>
      <c r="R2325">
        <v>0</v>
      </c>
      <c r="S2325">
        <v>0</v>
      </c>
      <c r="T2325">
        <v>1.4172257372285601E-2</v>
      </c>
      <c r="U2325">
        <v>0</v>
      </c>
      <c r="V2325">
        <v>0</v>
      </c>
      <c r="W2325">
        <v>1.3279636148938601</v>
      </c>
      <c r="X2325">
        <v>1.47546728407648</v>
      </c>
      <c r="Y2325">
        <v>0</v>
      </c>
      <c r="Z2325">
        <v>2.2082854871477799E-3</v>
      </c>
      <c r="AA2325">
        <v>2.6017473015164501</v>
      </c>
      <c r="AB2325">
        <v>2.91423804656801</v>
      </c>
      <c r="AC2325">
        <v>0</v>
      </c>
      <c r="AD2325">
        <v>0.14525010495920901</v>
      </c>
      <c r="AE2325">
        <v>3.21455223943937</v>
      </c>
      <c r="AF2325">
        <v>3.4409427362559799</v>
      </c>
      <c r="AG2325">
        <v>0</v>
      </c>
      <c r="AH2325">
        <v>0</v>
      </c>
      <c r="AI2325">
        <v>2.1297880661707</v>
      </c>
      <c r="AJ2325">
        <v>2.1798988900590501</v>
      </c>
      <c r="AK2325">
        <v>0</v>
      </c>
      <c r="AL2325">
        <v>0</v>
      </c>
      <c r="AM2325">
        <v>1.05058273684165</v>
      </c>
      <c r="AN2325">
        <v>1.68097477760932</v>
      </c>
      <c r="AO2325">
        <v>0</v>
      </c>
      <c r="AP2325">
        <v>0.54532359296223898</v>
      </c>
      <c r="AQ2325">
        <v>4.2923671947204003</v>
      </c>
      <c r="AR2325">
        <v>3.2789719199997198</v>
      </c>
      <c r="AS2325">
        <v>0</v>
      </c>
      <c r="AT2325">
        <v>0</v>
      </c>
      <c r="AU2325">
        <v>0.61991205784517001</v>
      </c>
      <c r="AV2325">
        <v>1.46867344204812</v>
      </c>
      <c r="AW2325">
        <v>0</v>
      </c>
      <c r="AX2325">
        <v>0</v>
      </c>
      <c r="AY2325">
        <v>0.10990099009901</v>
      </c>
      <c r="AZ2325">
        <v>0.53843244445120497</v>
      </c>
      <c r="BA2325">
        <v>0</v>
      </c>
      <c r="BB2325">
        <v>0</v>
      </c>
      <c r="BC2325">
        <v>2.1481354184567799E-3</v>
      </c>
      <c r="BD2325">
        <v>2.0860063787669798</v>
      </c>
      <c r="BE2325">
        <v>0</v>
      </c>
      <c r="BF2325">
        <v>0</v>
      </c>
      <c r="BG2325">
        <v>0.340910591915565</v>
      </c>
      <c r="BH2325">
        <v>0.74884734981107703</v>
      </c>
      <c r="BI2325">
        <v>0</v>
      </c>
      <c r="BJ2325">
        <v>0</v>
      </c>
      <c r="BK2325">
        <v>6.2068965517241399E-2</v>
      </c>
      <c r="BL2325">
        <v>0.91008136279104102</v>
      </c>
    </row>
    <row r="2326" spans="1:64" x14ac:dyDescent="0.25">
      <c r="A2326" s="15" t="str">
        <f t="shared" si="76"/>
        <v xml:space="preserve">  CLD [NCL+DQ] / [Capital + ALLL]--42643</v>
      </c>
      <c r="B2326" s="15" t="str">
        <f t="shared" si="77"/>
        <v xml:space="preserve">  CLD [NCL+DQ] / [Capital + ALLL]</v>
      </c>
      <c r="C2326">
        <v>8</v>
      </c>
      <c r="D2326" s="22">
        <v>42643</v>
      </c>
      <c r="E2326">
        <v>0</v>
      </c>
      <c r="F2326">
        <v>0</v>
      </c>
      <c r="G2326">
        <v>0</v>
      </c>
      <c r="H2326">
        <v>0.30951203615304301</v>
      </c>
      <c r="I2326">
        <v>0</v>
      </c>
      <c r="J2326">
        <v>0</v>
      </c>
      <c r="K2326">
        <v>5.37414767476923E-2</v>
      </c>
      <c r="L2326">
        <v>0.29021460249693598</v>
      </c>
      <c r="M2326">
        <v>0</v>
      </c>
      <c r="N2326">
        <v>0</v>
      </c>
      <c r="O2326">
        <v>0.26277793820386902</v>
      </c>
      <c r="P2326">
        <v>0.43106431096320003</v>
      </c>
      <c r="Q2326">
        <v>0</v>
      </c>
      <c r="R2326">
        <v>0</v>
      </c>
      <c r="S2326">
        <v>4.1709950577643498E-2</v>
      </c>
      <c r="T2326">
        <v>0.198840403356427</v>
      </c>
      <c r="U2326">
        <v>0</v>
      </c>
      <c r="V2326">
        <v>0</v>
      </c>
      <c r="W2326">
        <v>1.9033044959754001E-2</v>
      </c>
      <c r="X2326">
        <v>0.268548069049524</v>
      </c>
      <c r="Y2326">
        <v>0</v>
      </c>
      <c r="Z2326">
        <v>0</v>
      </c>
      <c r="AA2326">
        <v>0.47321068989342902</v>
      </c>
      <c r="AB2326">
        <v>0.57970186193272799</v>
      </c>
      <c r="AC2326">
        <v>0</v>
      </c>
      <c r="AD2326">
        <v>0</v>
      </c>
      <c r="AE2326">
        <v>5.1198736116631102E-2</v>
      </c>
      <c r="AF2326">
        <v>0.40021766525767799</v>
      </c>
      <c r="AG2326">
        <v>0</v>
      </c>
      <c r="AH2326">
        <v>0</v>
      </c>
      <c r="AI2326">
        <v>0</v>
      </c>
      <c r="AJ2326">
        <v>0.36835264937047502</v>
      </c>
      <c r="AK2326">
        <v>0</v>
      </c>
      <c r="AL2326">
        <v>0</v>
      </c>
      <c r="AM2326">
        <v>0.237863594528161</v>
      </c>
      <c r="AN2326">
        <v>0.26500100388067899</v>
      </c>
      <c r="AO2326">
        <v>0</v>
      </c>
      <c r="AP2326">
        <v>0</v>
      </c>
      <c r="AQ2326">
        <v>0</v>
      </c>
      <c r="AR2326">
        <v>0.223301118781179</v>
      </c>
      <c r="AS2326">
        <v>0</v>
      </c>
      <c r="AT2326">
        <v>0</v>
      </c>
      <c r="AU2326">
        <v>0.27029650540516298</v>
      </c>
      <c r="AV2326">
        <v>0.43178898501220703</v>
      </c>
      <c r="AW2326">
        <v>0</v>
      </c>
      <c r="AX2326">
        <v>0</v>
      </c>
      <c r="AY2326">
        <v>0.113616997102767</v>
      </c>
      <c r="AZ2326">
        <v>0.35688757515804498</v>
      </c>
      <c r="BA2326">
        <v>0</v>
      </c>
      <c r="BB2326">
        <v>0</v>
      </c>
      <c r="BC2326">
        <v>0</v>
      </c>
      <c r="BD2326">
        <v>0.219277724541172</v>
      </c>
      <c r="BE2326">
        <v>0</v>
      </c>
      <c r="BF2326">
        <v>0</v>
      </c>
      <c r="BG2326">
        <v>0.189924980154979</v>
      </c>
      <c r="BH2326">
        <v>0.280033759219661</v>
      </c>
      <c r="BI2326">
        <v>0</v>
      </c>
      <c r="BJ2326">
        <v>0</v>
      </c>
      <c r="BK2326">
        <v>7.3412455646641395E-2</v>
      </c>
      <c r="BL2326">
        <v>0.283288806376439</v>
      </c>
    </row>
    <row r="2327" spans="1:64" x14ac:dyDescent="0.25">
      <c r="A2327" s="15" t="str">
        <f t="shared" si="76"/>
        <v xml:space="preserve">  CRE [NCL+DQ] / [Capital + ALLL]--42643</v>
      </c>
      <c r="B2327" s="15" t="str">
        <f t="shared" si="77"/>
        <v xml:space="preserve">  CRE [NCL+DQ] / [Capital + ALLL]</v>
      </c>
      <c r="C2327">
        <v>9</v>
      </c>
      <c r="D2327" s="22">
        <v>42643</v>
      </c>
      <c r="E2327">
        <v>0.14882489346595701</v>
      </c>
      <c r="F2327">
        <v>1.4071152303321099</v>
      </c>
      <c r="G2327">
        <v>2.5821258715183202</v>
      </c>
      <c r="H2327">
        <v>2.2724942942429598</v>
      </c>
      <c r="I2327">
        <v>0</v>
      </c>
      <c r="J2327">
        <v>0.85918422718639798</v>
      </c>
      <c r="K2327">
        <v>3.1580732700135701</v>
      </c>
      <c r="L2327">
        <v>2.2741523220523701</v>
      </c>
      <c r="M2327">
        <v>0</v>
      </c>
      <c r="N2327">
        <v>1.0526045324517399</v>
      </c>
      <c r="O2327">
        <v>3.4506141445898302</v>
      </c>
      <c r="P2327">
        <v>2.5979686556786201</v>
      </c>
      <c r="Q2327">
        <v>2.38823695887814</v>
      </c>
      <c r="R2327">
        <v>4.3245989218630196</v>
      </c>
      <c r="S2327">
        <v>7.0353227722943101</v>
      </c>
      <c r="T2327">
        <v>5.4331461424897798</v>
      </c>
      <c r="U2327">
        <v>0</v>
      </c>
      <c r="V2327">
        <v>0.952841689590601</v>
      </c>
      <c r="W2327">
        <v>3.2699730947536998</v>
      </c>
      <c r="X2327">
        <v>2.3403094037668501</v>
      </c>
      <c r="Y2327">
        <v>2.49174609107332E-2</v>
      </c>
      <c r="Z2327">
        <v>1.44808552263835</v>
      </c>
      <c r="AA2327">
        <v>3.6132033372326799</v>
      </c>
      <c r="AB2327">
        <v>2.3446351112503101</v>
      </c>
      <c r="AC2327">
        <v>0</v>
      </c>
      <c r="AD2327">
        <v>0.21093836434862701</v>
      </c>
      <c r="AE2327">
        <v>2.1765509281033601</v>
      </c>
      <c r="AF2327">
        <v>1.91467144037504</v>
      </c>
      <c r="AG2327">
        <v>0</v>
      </c>
      <c r="AH2327">
        <v>0</v>
      </c>
      <c r="AI2327">
        <v>0.93561797511036304</v>
      </c>
      <c r="AJ2327">
        <v>0.95522975696424195</v>
      </c>
      <c r="AK2327">
        <v>0.59816147546100995</v>
      </c>
      <c r="AL2327">
        <v>1.6067614005758299</v>
      </c>
      <c r="AM2327">
        <v>4.7491015666588297</v>
      </c>
      <c r="AN2327">
        <v>3.5146503049183599</v>
      </c>
      <c r="AO2327">
        <v>0</v>
      </c>
      <c r="AP2327">
        <v>0.21302691885611</v>
      </c>
      <c r="AQ2327">
        <v>2.0018810414561798</v>
      </c>
      <c r="AR2327">
        <v>1.6157715449091099</v>
      </c>
      <c r="AS2327">
        <v>0</v>
      </c>
      <c r="AT2327">
        <v>1.1862840589769501</v>
      </c>
      <c r="AU2327">
        <v>3.3407782743148799</v>
      </c>
      <c r="AV2327">
        <v>2.76757390106722</v>
      </c>
      <c r="AW2327">
        <v>0</v>
      </c>
      <c r="AX2327">
        <v>1.4940536664077</v>
      </c>
      <c r="AY2327">
        <v>4.5765669037713099</v>
      </c>
      <c r="AZ2327">
        <v>2.7894872494672001</v>
      </c>
      <c r="BA2327">
        <v>0</v>
      </c>
      <c r="BB2327">
        <v>0.77557235125262702</v>
      </c>
      <c r="BC2327">
        <v>3.0459693808652402</v>
      </c>
      <c r="BD2327">
        <v>2.4735344524801799</v>
      </c>
      <c r="BE2327">
        <v>0</v>
      </c>
      <c r="BF2327">
        <v>1.08939024487152</v>
      </c>
      <c r="BG2327">
        <v>3.2302170788962399</v>
      </c>
      <c r="BH2327">
        <v>2.5176573423014599</v>
      </c>
      <c r="BI2327">
        <v>0</v>
      </c>
      <c r="BJ2327">
        <v>1.0794751176033699</v>
      </c>
      <c r="BK2327">
        <v>3.3486719212720399</v>
      </c>
      <c r="BL2327">
        <v>2.5122344179693599</v>
      </c>
    </row>
    <row r="2328" spans="1:64" x14ac:dyDescent="0.25">
      <c r="A2328" s="15" t="str">
        <f t="shared" si="76"/>
        <v xml:space="preserve">  Res RE [NCL+DQ] / [Capital + ALLL]--42643</v>
      </c>
      <c r="B2328" s="15" t="str">
        <f t="shared" si="77"/>
        <v xml:space="preserve">  Res RE [NCL+DQ] / [Capital + ALLL]</v>
      </c>
      <c r="C2328">
        <v>10</v>
      </c>
      <c r="D2328" s="22">
        <v>42643</v>
      </c>
      <c r="E2328">
        <v>0.184174169647806</v>
      </c>
      <c r="F2328">
        <v>0.79694762819684695</v>
      </c>
      <c r="G2328">
        <v>2.5017426100426001</v>
      </c>
      <c r="H2328">
        <v>1.7883647549472299</v>
      </c>
      <c r="I2328">
        <v>0</v>
      </c>
      <c r="J2328">
        <v>0.86684324584637595</v>
      </c>
      <c r="K2328">
        <v>2.8047662694775402</v>
      </c>
      <c r="L2328">
        <v>1.94027098505272</v>
      </c>
      <c r="M2328">
        <v>0.27880063124671201</v>
      </c>
      <c r="N2328">
        <v>1.5133171912832899</v>
      </c>
      <c r="O2328">
        <v>3.9218605759209102</v>
      </c>
      <c r="P2328">
        <v>2.8071206335476502</v>
      </c>
      <c r="Q2328">
        <v>2.50227043078038</v>
      </c>
      <c r="R2328">
        <v>3.3642411803798198</v>
      </c>
      <c r="S2328">
        <v>5.82627435267871</v>
      </c>
      <c r="T2328">
        <v>4.4811753298073302</v>
      </c>
      <c r="U2328">
        <v>6.7462491555684595E-2</v>
      </c>
      <c r="V2328">
        <v>1.1937693505774001</v>
      </c>
      <c r="W2328">
        <v>3.4705173100095701</v>
      </c>
      <c r="X2328">
        <v>2.1656445735676102</v>
      </c>
      <c r="Y2328">
        <v>0.106343838428125</v>
      </c>
      <c r="Z2328">
        <v>0.85758470406298304</v>
      </c>
      <c r="AA2328">
        <v>2.9666228762047</v>
      </c>
      <c r="AB2328">
        <v>2.4539934791034401</v>
      </c>
      <c r="AC2328">
        <v>0</v>
      </c>
      <c r="AD2328">
        <v>0.162039433548989</v>
      </c>
      <c r="AE2328">
        <v>0.74357461851101003</v>
      </c>
      <c r="AF2328">
        <v>0.79540179956499302</v>
      </c>
      <c r="AG2328">
        <v>0</v>
      </c>
      <c r="AH2328">
        <v>0</v>
      </c>
      <c r="AI2328">
        <v>0.48213090246421603</v>
      </c>
      <c r="AJ2328">
        <v>0.49394537736160399</v>
      </c>
      <c r="AK2328">
        <v>0.96803031501489101</v>
      </c>
      <c r="AL2328">
        <v>1.7856221293285901</v>
      </c>
      <c r="AM2328">
        <v>4.10684156516563</v>
      </c>
      <c r="AN2328">
        <v>3.2579837374003602</v>
      </c>
      <c r="AO2328">
        <v>0</v>
      </c>
      <c r="AP2328">
        <v>0.45899367801160501</v>
      </c>
      <c r="AQ2328">
        <v>1.9580867041098</v>
      </c>
      <c r="AR2328">
        <v>1.3978188270090799</v>
      </c>
      <c r="AS2328">
        <v>0</v>
      </c>
      <c r="AT2328">
        <v>0.73427660814231999</v>
      </c>
      <c r="AU2328">
        <v>2.52445216431307</v>
      </c>
      <c r="AV2328">
        <v>1.7812086482824701</v>
      </c>
      <c r="AW2328">
        <v>1.0181618051733601</v>
      </c>
      <c r="AX2328">
        <v>3.1189834424335801</v>
      </c>
      <c r="AY2328">
        <v>6.3339382940108901</v>
      </c>
      <c r="AZ2328">
        <v>4.1226614498464604</v>
      </c>
      <c r="BA2328">
        <v>0</v>
      </c>
      <c r="BB2328">
        <v>0.71430060441535204</v>
      </c>
      <c r="BC2328">
        <v>3.3264306570055</v>
      </c>
      <c r="BD2328">
        <v>2.4941609824051998</v>
      </c>
      <c r="BE2328">
        <v>0.24273527219094701</v>
      </c>
      <c r="BF2328">
        <v>0.91197743586011504</v>
      </c>
      <c r="BG2328">
        <v>1.64415305833847</v>
      </c>
      <c r="BH2328">
        <v>1.2178606810324899</v>
      </c>
      <c r="BI2328">
        <v>8.6808831855067006E-2</v>
      </c>
      <c r="BJ2328">
        <v>1.0932105868814701</v>
      </c>
      <c r="BK2328">
        <v>2.8918449971081599</v>
      </c>
      <c r="BL2328">
        <v>1.92781953595765</v>
      </c>
    </row>
    <row r="2329" spans="1:64" x14ac:dyDescent="0.25">
      <c r="A2329" s="15" t="str">
        <f t="shared" si="76"/>
        <v xml:space="preserve">  C&amp;I [NCL+DQ] / [Capital + ALLL]--42643</v>
      </c>
      <c r="B2329" s="15" t="str">
        <f t="shared" si="77"/>
        <v xml:space="preserve">  C&amp;I [NCL+DQ] / [Capital + ALLL]</v>
      </c>
      <c r="C2329">
        <v>11</v>
      </c>
      <c r="D2329" s="22">
        <v>42643</v>
      </c>
      <c r="E2329">
        <v>0.13885827468085299</v>
      </c>
      <c r="F2329">
        <v>0.80298195542662898</v>
      </c>
      <c r="G2329">
        <v>2.8448714393905998</v>
      </c>
      <c r="H2329">
        <v>1.99598172456358</v>
      </c>
      <c r="I2329">
        <v>3.7717549436930897E-2</v>
      </c>
      <c r="J2329">
        <v>0.74827718789743003</v>
      </c>
      <c r="K2329">
        <v>2.47241379310345</v>
      </c>
      <c r="L2329">
        <v>1.95186854990098</v>
      </c>
      <c r="M2329">
        <v>8.2802259261086503E-3</v>
      </c>
      <c r="N2329">
        <v>0.400133377792598</v>
      </c>
      <c r="O2329">
        <v>1.7050992554926601</v>
      </c>
      <c r="P2329">
        <v>1.4022904046858899</v>
      </c>
      <c r="Q2329">
        <v>0.12846945748170099</v>
      </c>
      <c r="R2329">
        <v>0.64429592482018105</v>
      </c>
      <c r="S2329">
        <v>1.4494072466607399</v>
      </c>
      <c r="T2329">
        <v>1.6979327522190399</v>
      </c>
      <c r="U2329">
        <v>5.2768969372548102E-2</v>
      </c>
      <c r="V2329">
        <v>0.87816760224538903</v>
      </c>
      <c r="W2329">
        <v>2.8448714393905998</v>
      </c>
      <c r="X2329">
        <v>2.0676741081362202</v>
      </c>
      <c r="Y2329">
        <v>0.18730173506675399</v>
      </c>
      <c r="Z2329">
        <v>0.750533550304335</v>
      </c>
      <c r="AA2329">
        <v>2.8095764758516499</v>
      </c>
      <c r="AB2329">
        <v>2.95257349703521</v>
      </c>
      <c r="AC2329">
        <v>0</v>
      </c>
      <c r="AD2329">
        <v>0.86923972042750297</v>
      </c>
      <c r="AE2329">
        <v>3.1261896029398102</v>
      </c>
      <c r="AF2329">
        <v>2.5463719924531301</v>
      </c>
      <c r="AG2329">
        <v>0</v>
      </c>
      <c r="AH2329">
        <v>0.61026842407618598</v>
      </c>
      <c r="AI2329">
        <v>1.6167071050914501</v>
      </c>
      <c r="AJ2329">
        <v>1.2609751658994</v>
      </c>
      <c r="AK2329">
        <v>5.7648329999931601E-2</v>
      </c>
      <c r="AL2329">
        <v>0.29962769034516501</v>
      </c>
      <c r="AM2329">
        <v>1.5640116806409801</v>
      </c>
      <c r="AN2329">
        <v>1.6821543545601001</v>
      </c>
      <c r="AO2329">
        <v>2.3635564719738399E-2</v>
      </c>
      <c r="AP2329">
        <v>0.94818828310193004</v>
      </c>
      <c r="AQ2329">
        <v>3.1807789103685602</v>
      </c>
      <c r="AR2329">
        <v>2.2493774473502102</v>
      </c>
      <c r="AS2329">
        <v>3.9496608391190201E-2</v>
      </c>
      <c r="AT2329">
        <v>0.67235488831149104</v>
      </c>
      <c r="AU2329">
        <v>1.87358889173954</v>
      </c>
      <c r="AV2329">
        <v>1.71308288568339</v>
      </c>
      <c r="AW2329">
        <v>6.4169011303618101E-2</v>
      </c>
      <c r="AX2329">
        <v>0.57126535275635504</v>
      </c>
      <c r="AY2329">
        <v>2.42988653393278</v>
      </c>
      <c r="AZ2329">
        <v>1.9633755028909801</v>
      </c>
      <c r="BA2329">
        <v>0.47890250737787798</v>
      </c>
      <c r="BB2329">
        <v>1.7859858588833399</v>
      </c>
      <c r="BC2329">
        <v>4.3442773550440004</v>
      </c>
      <c r="BD2329">
        <v>3.8022694233497401</v>
      </c>
      <c r="BE2329">
        <v>0</v>
      </c>
      <c r="BF2329">
        <v>0.32622307930885902</v>
      </c>
      <c r="BG2329">
        <v>1.76345355647386</v>
      </c>
      <c r="BH2329">
        <v>1.4675067260018</v>
      </c>
      <c r="BI2329">
        <v>0</v>
      </c>
      <c r="BJ2329">
        <v>0.63621019049208904</v>
      </c>
      <c r="BK2329">
        <v>1.6719503191905201</v>
      </c>
      <c r="BL2329">
        <v>1.4026484162521899</v>
      </c>
    </row>
    <row r="2330" spans="1:64" x14ac:dyDescent="0.25">
      <c r="A2330" s="15" t="str">
        <f t="shared" si="76"/>
        <v xml:space="preserve">  Ind [NCL+DQ] / [Capital + ALLL]--42643</v>
      </c>
      <c r="B2330" s="15" t="str">
        <f t="shared" si="77"/>
        <v xml:space="preserve">  Ind [NCL+DQ] / [Capital + ALLL]</v>
      </c>
      <c r="C2330">
        <v>12</v>
      </c>
      <c r="D2330" s="22">
        <v>42643</v>
      </c>
      <c r="E2330">
        <v>3.2706233290243199E-2</v>
      </c>
      <c r="F2330">
        <v>0.129688254206621</v>
      </c>
      <c r="G2330">
        <v>0.40976372818284701</v>
      </c>
      <c r="H2330">
        <v>0.33120653752957002</v>
      </c>
      <c r="I2330">
        <v>6.9570057047446798E-3</v>
      </c>
      <c r="J2330">
        <v>0.128762272654112</v>
      </c>
      <c r="K2330">
        <v>0.50054406964091402</v>
      </c>
      <c r="L2330">
        <v>0.43141880482677297</v>
      </c>
      <c r="M2330">
        <v>4.10728221136074E-3</v>
      </c>
      <c r="N2330">
        <v>0.12731262020207501</v>
      </c>
      <c r="O2330">
        <v>0.55604098816426994</v>
      </c>
      <c r="P2330">
        <v>0.51543951762416995</v>
      </c>
      <c r="Q2330">
        <v>0.26842179822497098</v>
      </c>
      <c r="R2330">
        <v>0.45464045704057898</v>
      </c>
      <c r="S2330">
        <v>0.76642567224758995</v>
      </c>
      <c r="T2330">
        <v>0.56923476525330596</v>
      </c>
      <c r="U2330">
        <v>0</v>
      </c>
      <c r="V2330">
        <v>9.8573603491080797E-2</v>
      </c>
      <c r="W2330">
        <v>0.44571432484386198</v>
      </c>
      <c r="X2330">
        <v>0.38909824367431201</v>
      </c>
      <c r="Y2330">
        <v>7.0235845550937703E-2</v>
      </c>
      <c r="Z2330">
        <v>0.20611473720371001</v>
      </c>
      <c r="AA2330">
        <v>0.70534877909263305</v>
      </c>
      <c r="AB2330">
        <v>0.54062288653011403</v>
      </c>
      <c r="AC2330">
        <v>1.94321555190708E-2</v>
      </c>
      <c r="AD2330">
        <v>0.142932091378699</v>
      </c>
      <c r="AE2330">
        <v>0.461771482686546</v>
      </c>
      <c r="AF2330">
        <v>0.33550621747221798</v>
      </c>
      <c r="AG2330">
        <v>2.06097064316049E-2</v>
      </c>
      <c r="AH2330">
        <v>0.14796337561024001</v>
      </c>
      <c r="AI2330">
        <v>0.89450601315443401</v>
      </c>
      <c r="AJ2330">
        <v>1.2721274250502099</v>
      </c>
      <c r="AK2330">
        <v>4.7884169869500202E-3</v>
      </c>
      <c r="AL2330">
        <v>7.1198659091920399E-2</v>
      </c>
      <c r="AM2330">
        <v>0.228692696212211</v>
      </c>
      <c r="AN2330">
        <v>0.23545129873326201</v>
      </c>
      <c r="AO2330">
        <v>3.2838546400608598E-2</v>
      </c>
      <c r="AP2330">
        <v>0.18511135159765299</v>
      </c>
      <c r="AQ2330">
        <v>0.55188800249951797</v>
      </c>
      <c r="AR2330">
        <v>0.44343396092904502</v>
      </c>
      <c r="AS2330">
        <v>0</v>
      </c>
      <c r="AT2330">
        <v>6.0041562875372399E-2</v>
      </c>
      <c r="AU2330">
        <v>0.28557725704831399</v>
      </c>
      <c r="AV2330">
        <v>0.31558675318099999</v>
      </c>
      <c r="AW2330">
        <v>2.3245002324500198E-2</v>
      </c>
      <c r="AX2330">
        <v>0.25467638535171699</v>
      </c>
      <c r="AY2330">
        <v>0.67089755213055302</v>
      </c>
      <c r="AZ2330">
        <v>0.55476082153039796</v>
      </c>
      <c r="BA2330">
        <v>0</v>
      </c>
      <c r="BB2330">
        <v>7.7465957820832307E-2</v>
      </c>
      <c r="BC2330">
        <v>0.729082074603432</v>
      </c>
      <c r="BD2330">
        <v>0.86487505300248302</v>
      </c>
      <c r="BE2330">
        <v>0</v>
      </c>
      <c r="BF2330">
        <v>9.6127073496710097E-2</v>
      </c>
      <c r="BG2330">
        <v>0.32827131002062299</v>
      </c>
      <c r="BH2330">
        <v>0.67474702817863996</v>
      </c>
      <c r="BI2330">
        <v>0</v>
      </c>
      <c r="BJ2330">
        <v>6.8740333390616996E-3</v>
      </c>
      <c r="BK2330">
        <v>8.5001659556210404E-2</v>
      </c>
      <c r="BL2330">
        <v>0.149485558095203</v>
      </c>
    </row>
    <row r="2331" spans="1:64" x14ac:dyDescent="0.25">
      <c r="A2331" s="15" t="str">
        <f t="shared" si="76"/>
        <v xml:space="preserve">  OREO / [Capital + ALLL]--42643</v>
      </c>
      <c r="B2331" s="15" t="str">
        <f t="shared" si="77"/>
        <v xml:space="preserve">  OREO / [Capital + ALLL]</v>
      </c>
      <c r="C2331">
        <v>13</v>
      </c>
      <c r="D2331" s="22">
        <v>42643</v>
      </c>
      <c r="E2331">
        <v>0</v>
      </c>
      <c r="F2331">
        <v>0.56018232759245901</v>
      </c>
      <c r="G2331">
        <v>1.78198922555062</v>
      </c>
      <c r="H2331">
        <v>1.45751978764795</v>
      </c>
      <c r="I2331">
        <v>0</v>
      </c>
      <c r="J2331">
        <v>0.28994447871684098</v>
      </c>
      <c r="K2331">
        <v>2.5664463507242301</v>
      </c>
      <c r="L2331">
        <v>2.1995817829387798</v>
      </c>
      <c r="M2331">
        <v>0</v>
      </c>
      <c r="N2331">
        <v>0.44230769230769201</v>
      </c>
      <c r="O2331">
        <v>2.5194165561659401</v>
      </c>
      <c r="P2331">
        <v>2.3761421665592501</v>
      </c>
      <c r="Q2331">
        <v>2.8003843525359402</v>
      </c>
      <c r="R2331">
        <v>3.5617917585379399</v>
      </c>
      <c r="S2331">
        <v>5.6424403855910699</v>
      </c>
      <c r="T2331">
        <v>4.6529601827885001</v>
      </c>
      <c r="U2331">
        <v>0</v>
      </c>
      <c r="V2331">
        <v>0.84937416024326395</v>
      </c>
      <c r="W2331">
        <v>3.2932099438966498</v>
      </c>
      <c r="X2331">
        <v>3.0024921808329901</v>
      </c>
      <c r="Y2331">
        <v>0</v>
      </c>
      <c r="Z2331">
        <v>0.53152249985813504</v>
      </c>
      <c r="AA2331">
        <v>1.6962115957383499</v>
      </c>
      <c r="AB2331">
        <v>2.5230028841382799</v>
      </c>
      <c r="AC2331">
        <v>0</v>
      </c>
      <c r="AD2331">
        <v>0</v>
      </c>
      <c r="AE2331">
        <v>0.16295596319856401</v>
      </c>
      <c r="AF2331">
        <v>0.51956370853362599</v>
      </c>
      <c r="AG2331">
        <v>0</v>
      </c>
      <c r="AH2331">
        <v>0</v>
      </c>
      <c r="AI2331">
        <v>0.21284143076918999</v>
      </c>
      <c r="AJ2331">
        <v>0.45412801628638899</v>
      </c>
      <c r="AK2331">
        <v>0.11775370338997899</v>
      </c>
      <c r="AL2331">
        <v>0.92241228326230396</v>
      </c>
      <c r="AM2331">
        <v>2.7254508789024299</v>
      </c>
      <c r="AN2331">
        <v>1.9801269130864501</v>
      </c>
      <c r="AO2331">
        <v>0</v>
      </c>
      <c r="AP2331">
        <v>0</v>
      </c>
      <c r="AQ2331">
        <v>0.65305963785821397</v>
      </c>
      <c r="AR2331">
        <v>0.91402258598252795</v>
      </c>
      <c r="AS2331">
        <v>0</v>
      </c>
      <c r="AT2331">
        <v>0.58161276223621905</v>
      </c>
      <c r="AU2331">
        <v>3.0881254698073199</v>
      </c>
      <c r="AV2331">
        <v>2.8100052673329898</v>
      </c>
      <c r="AW2331">
        <v>0</v>
      </c>
      <c r="AX2331">
        <v>1.46162745854223</v>
      </c>
      <c r="AY2331">
        <v>4.6001485516216896</v>
      </c>
      <c r="AZ2331">
        <v>3.2892784660778598</v>
      </c>
      <c r="BA2331">
        <v>0</v>
      </c>
      <c r="BB2331">
        <v>0.79348728764063103</v>
      </c>
      <c r="BC2331">
        <v>2.6599849051268301</v>
      </c>
      <c r="BD2331">
        <v>3.1217107908613402</v>
      </c>
      <c r="BE2331">
        <v>0.23910699267485899</v>
      </c>
      <c r="BF2331">
        <v>0.91675682654304502</v>
      </c>
      <c r="BG2331">
        <v>2.9456405522064699</v>
      </c>
      <c r="BH2331">
        <v>2.9285468172264002</v>
      </c>
      <c r="BI2331">
        <v>0</v>
      </c>
      <c r="BJ2331">
        <v>2.7647862257356901</v>
      </c>
      <c r="BK2331">
        <v>8.2602339181286606</v>
      </c>
      <c r="BL2331">
        <v>7.01409248526556</v>
      </c>
    </row>
    <row r="2332" spans="1:64" x14ac:dyDescent="0.25">
      <c r="A2332" s="15" t="str">
        <f t="shared" si="76"/>
        <v>ROAA--42643</v>
      </c>
      <c r="B2332" s="15" t="str">
        <f t="shared" si="77"/>
        <v>ROAA</v>
      </c>
      <c r="C2332">
        <v>14</v>
      </c>
      <c r="D2332" s="22">
        <v>42643</v>
      </c>
      <c r="E2332">
        <v>0.8075</v>
      </c>
      <c r="F2332">
        <v>1.1000000000000001</v>
      </c>
      <c r="G2332">
        <v>1.5049999999999999</v>
      </c>
      <c r="H2332">
        <v>1.1996428571428599</v>
      </c>
      <c r="I2332">
        <v>0.74</v>
      </c>
      <c r="J2332">
        <v>1.1000000000000001</v>
      </c>
      <c r="K2332">
        <v>1.52</v>
      </c>
      <c r="L2332">
        <v>1.1552087114337599</v>
      </c>
      <c r="M2332">
        <v>0.66</v>
      </c>
      <c r="N2332">
        <v>0.96</v>
      </c>
      <c r="O2332">
        <v>1.31</v>
      </c>
      <c r="P2332">
        <v>1.0074142997061699</v>
      </c>
      <c r="Q2332">
        <v>0.66749999999999998</v>
      </c>
      <c r="R2332">
        <v>0.77</v>
      </c>
      <c r="S2332">
        <v>0.94</v>
      </c>
      <c r="T2332">
        <v>0.83699999999999997</v>
      </c>
      <c r="U2332">
        <v>0.70750000000000002</v>
      </c>
      <c r="V2332">
        <v>1.105</v>
      </c>
      <c r="W2332">
        <v>1.5</v>
      </c>
      <c r="X2332">
        <v>1.1201677852348999</v>
      </c>
      <c r="Y2332">
        <v>0.8</v>
      </c>
      <c r="Z2332">
        <v>1.08</v>
      </c>
      <c r="AA2332">
        <v>1.4650000000000001</v>
      </c>
      <c r="AB2332">
        <v>1.20882352941176</v>
      </c>
      <c r="AC2332">
        <v>0.90500000000000003</v>
      </c>
      <c r="AD2332">
        <v>1.2549999999999999</v>
      </c>
      <c r="AE2332">
        <v>1.5649999999999999</v>
      </c>
      <c r="AF2332">
        <v>1.26684210526316</v>
      </c>
      <c r="AG2332">
        <v>0.82</v>
      </c>
      <c r="AH2332">
        <v>1.2050000000000001</v>
      </c>
      <c r="AI2332">
        <v>1.7324999999999999</v>
      </c>
      <c r="AJ2332">
        <v>1.27467741935484</v>
      </c>
      <c r="AK2332">
        <v>0.68</v>
      </c>
      <c r="AL2332">
        <v>0.94</v>
      </c>
      <c r="AM2332">
        <v>1.45</v>
      </c>
      <c r="AN2332">
        <v>1.10489361702128</v>
      </c>
      <c r="AO2332">
        <v>0.82</v>
      </c>
      <c r="AP2332">
        <v>1.1200000000000001</v>
      </c>
      <c r="AQ2332">
        <v>1.585</v>
      </c>
      <c r="AR2332">
        <v>1.2122509225092299</v>
      </c>
      <c r="AS2332">
        <v>0.74</v>
      </c>
      <c r="AT2332">
        <v>1.125</v>
      </c>
      <c r="AU2332">
        <v>1.56</v>
      </c>
      <c r="AV2332">
        <v>1.18540816326531</v>
      </c>
      <c r="AW2332">
        <v>0.64</v>
      </c>
      <c r="AX2332">
        <v>0.94</v>
      </c>
      <c r="AY2332">
        <v>1.35</v>
      </c>
      <c r="AZ2332">
        <v>0.99006802721088405</v>
      </c>
      <c r="BA2332">
        <v>0.6825</v>
      </c>
      <c r="BB2332">
        <v>1.085</v>
      </c>
      <c r="BC2332">
        <v>1.4924999999999999</v>
      </c>
      <c r="BD2332">
        <v>1.0440384615384599</v>
      </c>
      <c r="BE2332">
        <v>0.66249999999999998</v>
      </c>
      <c r="BF2332">
        <v>1.0449999999999999</v>
      </c>
      <c r="BG2332">
        <v>1.395</v>
      </c>
      <c r="BH2332">
        <v>1.3380000000000001</v>
      </c>
      <c r="BI2332">
        <v>0.72</v>
      </c>
      <c r="BJ2332">
        <v>1.0900000000000001</v>
      </c>
      <c r="BK2332">
        <v>1.55</v>
      </c>
      <c r="BL2332">
        <v>1.25494117647059</v>
      </c>
    </row>
    <row r="2333" spans="1:64" x14ac:dyDescent="0.25">
      <c r="A2333" s="15" t="str">
        <f t="shared" si="76"/>
        <v>NIM--42643</v>
      </c>
      <c r="B2333" s="15" t="str">
        <f t="shared" si="77"/>
        <v>NIM</v>
      </c>
      <c r="C2333">
        <v>15</v>
      </c>
      <c r="D2333" s="22">
        <v>42643</v>
      </c>
      <c r="E2333">
        <v>3.5950000000000002</v>
      </c>
      <c r="F2333">
        <v>3.835</v>
      </c>
      <c r="G2333">
        <v>4.1425000000000001</v>
      </c>
      <c r="H2333">
        <v>3.82089285714286</v>
      </c>
      <c r="I2333">
        <v>3.55</v>
      </c>
      <c r="J2333">
        <v>3.93</v>
      </c>
      <c r="K2333">
        <v>4.2699999999999996</v>
      </c>
      <c r="L2333">
        <v>3.8972413793103402</v>
      </c>
      <c r="M2333">
        <v>3.35</v>
      </c>
      <c r="N2333">
        <v>3.76</v>
      </c>
      <c r="O2333">
        <v>4.17</v>
      </c>
      <c r="P2333">
        <v>3.7759412340842302</v>
      </c>
      <c r="Q2333">
        <v>3.645</v>
      </c>
      <c r="R2333">
        <v>3.85</v>
      </c>
      <c r="S2333">
        <v>4.2850000000000001</v>
      </c>
      <c r="T2333">
        <v>3.86</v>
      </c>
      <c r="U2333">
        <v>3.49</v>
      </c>
      <c r="V2333">
        <v>3.86</v>
      </c>
      <c r="W2333">
        <v>4.22</v>
      </c>
      <c r="X2333">
        <v>3.8310067114094002</v>
      </c>
      <c r="Y2333">
        <v>3.7050000000000001</v>
      </c>
      <c r="Z2333">
        <v>4.12</v>
      </c>
      <c r="AA2333">
        <v>4.4550000000000001</v>
      </c>
      <c r="AB2333">
        <v>4.0972549019607802</v>
      </c>
      <c r="AC2333">
        <v>3.6475</v>
      </c>
      <c r="AD2333">
        <v>4.0549999999999997</v>
      </c>
      <c r="AE2333">
        <v>4.2850000000000001</v>
      </c>
      <c r="AF2333">
        <v>3.95907894736842</v>
      </c>
      <c r="AG2333">
        <v>3.4849999999999999</v>
      </c>
      <c r="AH2333">
        <v>3.95</v>
      </c>
      <c r="AI2333">
        <v>4.4349999999999996</v>
      </c>
      <c r="AJ2333">
        <v>4.3369354838709704</v>
      </c>
      <c r="AK2333">
        <v>3.58</v>
      </c>
      <c r="AL2333">
        <v>3.85</v>
      </c>
      <c r="AM2333">
        <v>4.1399999999999997</v>
      </c>
      <c r="AN2333">
        <v>3.8544680851063799</v>
      </c>
      <c r="AO2333">
        <v>3.55</v>
      </c>
      <c r="AP2333">
        <v>3.94</v>
      </c>
      <c r="AQ2333">
        <v>4.2949999999999999</v>
      </c>
      <c r="AR2333">
        <v>3.9051291512915101</v>
      </c>
      <c r="AS2333">
        <v>3.6549999999999998</v>
      </c>
      <c r="AT2333">
        <v>3.97</v>
      </c>
      <c r="AU2333">
        <v>4.2575000000000003</v>
      </c>
      <c r="AV2333">
        <v>3.94285714285714</v>
      </c>
      <c r="AW2333">
        <v>3.48</v>
      </c>
      <c r="AX2333">
        <v>3.86</v>
      </c>
      <c r="AY2333">
        <v>4.24</v>
      </c>
      <c r="AZ2333">
        <v>3.81755102040816</v>
      </c>
      <c r="BA2333">
        <v>3.6025</v>
      </c>
      <c r="BB2333">
        <v>3.9049999999999998</v>
      </c>
      <c r="BC2333">
        <v>4.2874999999999996</v>
      </c>
      <c r="BD2333">
        <v>3.95576923076923</v>
      </c>
      <c r="BE2333">
        <v>3.3224999999999998</v>
      </c>
      <c r="BF2333">
        <v>3.84</v>
      </c>
      <c r="BG2333">
        <v>4.165</v>
      </c>
      <c r="BH2333">
        <v>3.9062000000000001</v>
      </c>
      <c r="BI2333">
        <v>3.39</v>
      </c>
      <c r="BJ2333">
        <v>3.77</v>
      </c>
      <c r="BK2333">
        <v>4.1399999999999997</v>
      </c>
      <c r="BL2333">
        <v>3.7691764705882398</v>
      </c>
    </row>
    <row r="2334" spans="1:64" x14ac:dyDescent="0.25">
      <c r="A2334" s="15" t="str">
        <f t="shared" si="76"/>
        <v>Provisions / Avg Assets--42643</v>
      </c>
      <c r="B2334" s="15" t="str">
        <f t="shared" si="77"/>
        <v>Provisions / Avg Assets</v>
      </c>
      <c r="C2334">
        <v>16</v>
      </c>
      <c r="D2334" s="22">
        <v>42643</v>
      </c>
      <c r="E2334">
        <v>0</v>
      </c>
      <c r="F2334">
        <v>3.5000000000000003E-2</v>
      </c>
      <c r="G2334">
        <v>0.15</v>
      </c>
      <c r="H2334">
        <v>8.3214285714285699E-2</v>
      </c>
      <c r="I2334">
        <v>0</v>
      </c>
      <c r="J2334">
        <v>0.06</v>
      </c>
      <c r="K2334">
        <v>0.15</v>
      </c>
      <c r="L2334">
        <v>0.104446460980036</v>
      </c>
      <c r="M2334">
        <v>0</v>
      </c>
      <c r="N2334">
        <v>7.0000000000000007E-2</v>
      </c>
      <c r="O2334">
        <v>0.16</v>
      </c>
      <c r="P2334">
        <v>0.114748285994123</v>
      </c>
      <c r="Q2334">
        <v>4.7500000000000001E-2</v>
      </c>
      <c r="R2334">
        <v>9.5000000000000001E-2</v>
      </c>
      <c r="S2334">
        <v>0.17249999999999999</v>
      </c>
      <c r="T2334">
        <v>0.112</v>
      </c>
      <c r="U2334">
        <v>0</v>
      </c>
      <c r="V2334">
        <v>0.05</v>
      </c>
      <c r="W2334">
        <v>0.14000000000000001</v>
      </c>
      <c r="X2334">
        <v>8.6510067114093994E-2</v>
      </c>
      <c r="Y2334">
        <v>0</v>
      </c>
      <c r="Z2334">
        <v>0.04</v>
      </c>
      <c r="AA2334">
        <v>0.13</v>
      </c>
      <c r="AB2334">
        <v>8.6078431372549002E-2</v>
      </c>
      <c r="AC2334">
        <v>0</v>
      </c>
      <c r="AD2334">
        <v>7.0000000000000007E-2</v>
      </c>
      <c r="AE2334">
        <v>0.1875</v>
      </c>
      <c r="AF2334">
        <v>0.15513157894736801</v>
      </c>
      <c r="AG2334">
        <v>0</v>
      </c>
      <c r="AH2334">
        <v>7.0000000000000007E-2</v>
      </c>
      <c r="AI2334">
        <v>0.185</v>
      </c>
      <c r="AJ2334">
        <v>0.363709677419355</v>
      </c>
      <c r="AK2334">
        <v>0</v>
      </c>
      <c r="AL2334">
        <v>0.05</v>
      </c>
      <c r="AM2334">
        <v>0.12</v>
      </c>
      <c r="AN2334">
        <v>6.36170212765957E-2</v>
      </c>
      <c r="AO2334">
        <v>0</v>
      </c>
      <c r="AP2334">
        <v>0.06</v>
      </c>
      <c r="AQ2334">
        <v>0.14000000000000001</v>
      </c>
      <c r="AR2334">
        <v>0.10332103321033199</v>
      </c>
      <c r="AS2334">
        <v>0</v>
      </c>
      <c r="AT2334">
        <v>7.0000000000000007E-2</v>
      </c>
      <c r="AU2334">
        <v>0.17</v>
      </c>
      <c r="AV2334">
        <v>0.11989795918367301</v>
      </c>
      <c r="AW2334">
        <v>0</v>
      </c>
      <c r="AX2334">
        <v>0.03</v>
      </c>
      <c r="AY2334">
        <v>0.12</v>
      </c>
      <c r="AZ2334">
        <v>6.6870748299319702E-2</v>
      </c>
      <c r="BA2334">
        <v>0</v>
      </c>
      <c r="BB2334">
        <v>0.125</v>
      </c>
      <c r="BC2334">
        <v>0.21249999999999999</v>
      </c>
      <c r="BD2334">
        <v>0.23</v>
      </c>
      <c r="BE2334">
        <v>0</v>
      </c>
      <c r="BF2334">
        <v>4.4999999999999998E-2</v>
      </c>
      <c r="BG2334">
        <v>0.11749999999999999</v>
      </c>
      <c r="BH2334">
        <v>0.21779999999999999</v>
      </c>
      <c r="BI2334">
        <v>0</v>
      </c>
      <c r="BJ2334">
        <v>0</v>
      </c>
      <c r="BK2334">
        <v>0.15</v>
      </c>
      <c r="BL2334">
        <v>3.1882352941176501E-2</v>
      </c>
    </row>
    <row r="2335" spans="1:64" x14ac:dyDescent="0.25">
      <c r="A2335" s="15" t="str">
        <f t="shared" si="76"/>
        <v>Negative Earners (last 4 qtrs)--42643</v>
      </c>
      <c r="B2335" s="15" t="str">
        <f t="shared" si="77"/>
        <v>Negative Earners (last 4 qtrs)</v>
      </c>
      <c r="C2335">
        <v>17</v>
      </c>
      <c r="D2335" s="22">
        <v>42643</v>
      </c>
      <c r="F2335">
        <v>0</v>
      </c>
      <c r="H2335">
        <v>0</v>
      </c>
      <c r="J2335">
        <v>3.0303030303030298</v>
      </c>
      <c r="L2335">
        <v>17</v>
      </c>
      <c r="N2335">
        <v>3.9162987137646401</v>
      </c>
      <c r="P2335">
        <v>204</v>
      </c>
      <c r="R2335">
        <v>0</v>
      </c>
      <c r="T2335">
        <v>0</v>
      </c>
      <c r="V2335">
        <v>3.9473684210526301</v>
      </c>
      <c r="X2335">
        <v>12</v>
      </c>
      <c r="Z2335">
        <v>3.9215686274509798</v>
      </c>
      <c r="AB2335">
        <v>2</v>
      </c>
      <c r="AD2335">
        <v>1.31578947368421</v>
      </c>
      <c r="AF2335">
        <v>1</v>
      </c>
      <c r="AH2335">
        <v>1.61290322580645</v>
      </c>
      <c r="AI2335"/>
      <c r="AJ2335">
        <v>1</v>
      </c>
      <c r="AK2335"/>
      <c r="AL2335">
        <v>2.12765957446809</v>
      </c>
      <c r="AN2335">
        <v>1</v>
      </c>
      <c r="AP2335">
        <v>1.8181818181818199</v>
      </c>
      <c r="AR2335">
        <v>5</v>
      </c>
      <c r="AT2335">
        <v>4.0404040404040398</v>
      </c>
      <c r="AV2335">
        <v>8</v>
      </c>
      <c r="AX2335">
        <v>2.6845637583892601</v>
      </c>
      <c r="AZ2335">
        <v>4</v>
      </c>
      <c r="BB2335">
        <v>9.6153846153846203</v>
      </c>
      <c r="BD2335">
        <v>5</v>
      </c>
      <c r="BF2335">
        <v>2</v>
      </c>
      <c r="BH2335">
        <v>1</v>
      </c>
      <c r="BJ2335">
        <v>8.2352941176470598</v>
      </c>
      <c r="BL2335">
        <v>7</v>
      </c>
    </row>
    <row r="2336" spans="1:64" x14ac:dyDescent="0.25">
      <c r="A2336" s="15" t="str">
        <f t="shared" si="76"/>
        <v>Noncore Funding / Liab--42643</v>
      </c>
      <c r="B2336" s="15" t="str">
        <f t="shared" si="77"/>
        <v>Noncore Funding / Liab</v>
      </c>
      <c r="C2336">
        <v>18</v>
      </c>
      <c r="D2336" s="22">
        <v>42643</v>
      </c>
      <c r="E2336">
        <v>8.4429285288600706</v>
      </c>
      <c r="F2336">
        <v>12.681507798534399</v>
      </c>
      <c r="G2336">
        <v>21.102435023403899</v>
      </c>
      <c r="H2336">
        <v>15.451054080394099</v>
      </c>
      <c r="I2336">
        <v>8.9467345724691292</v>
      </c>
      <c r="J2336">
        <v>15.765136816145899</v>
      </c>
      <c r="K2336">
        <v>24.040663190708699</v>
      </c>
      <c r="L2336">
        <v>18.1824701203868</v>
      </c>
      <c r="M2336">
        <v>11.872796031260201</v>
      </c>
      <c r="N2336">
        <v>19.333428108499401</v>
      </c>
      <c r="O2336">
        <v>30.175824973680701</v>
      </c>
      <c r="P2336">
        <v>22.6143652405373</v>
      </c>
      <c r="Q2336">
        <v>14.0694059150907</v>
      </c>
      <c r="R2336">
        <v>17.468546622210301</v>
      </c>
      <c r="S2336">
        <v>20.452132949423099</v>
      </c>
      <c r="T2336">
        <v>18.3591946081686</v>
      </c>
      <c r="U2336">
        <v>8.2178062843886508</v>
      </c>
      <c r="V2336">
        <v>13.8958442894589</v>
      </c>
      <c r="W2336">
        <v>22.0668566155103</v>
      </c>
      <c r="X2336">
        <v>16.977666228506699</v>
      </c>
      <c r="Y2336">
        <v>8.2933278174542409</v>
      </c>
      <c r="Z2336">
        <v>14.275819290809499</v>
      </c>
      <c r="AA2336">
        <v>22.293381447377701</v>
      </c>
      <c r="AB2336">
        <v>17.267162921890399</v>
      </c>
      <c r="AC2336">
        <v>10.940838201953801</v>
      </c>
      <c r="AD2336">
        <v>17.468742809783301</v>
      </c>
      <c r="AE2336">
        <v>25.132124654631301</v>
      </c>
      <c r="AF2336">
        <v>19.011408767229899</v>
      </c>
      <c r="AG2336">
        <v>14.049277834583</v>
      </c>
      <c r="AH2336">
        <v>20.0210939285801</v>
      </c>
      <c r="AI2336">
        <v>28.680651245067999</v>
      </c>
      <c r="AJ2336">
        <v>23.779187609857299</v>
      </c>
      <c r="AK2336">
        <v>9.0783446861869503</v>
      </c>
      <c r="AL2336">
        <v>16.242106389810601</v>
      </c>
      <c r="AM2336">
        <v>28.832543319548101</v>
      </c>
      <c r="AN2336">
        <v>20.2329871532501</v>
      </c>
      <c r="AO2336">
        <v>9.2575860467643007</v>
      </c>
      <c r="AP2336">
        <v>15.9659831861063</v>
      </c>
      <c r="AQ2336">
        <v>24.8204032049848</v>
      </c>
      <c r="AR2336">
        <v>18.3976540051058</v>
      </c>
      <c r="AS2336">
        <v>10.406999710606</v>
      </c>
      <c r="AT2336">
        <v>17.3175881986636</v>
      </c>
      <c r="AU2336">
        <v>27.0853489900936</v>
      </c>
      <c r="AV2336">
        <v>20.1495442659775</v>
      </c>
      <c r="AW2336">
        <v>7.6987224704130401</v>
      </c>
      <c r="AX2336">
        <v>12.6249300391781</v>
      </c>
      <c r="AY2336">
        <v>19.775131250871102</v>
      </c>
      <c r="AZ2336">
        <v>15.8304125102554</v>
      </c>
      <c r="BA2336">
        <v>8.6373745723311792</v>
      </c>
      <c r="BB2336">
        <v>17.5547486832441</v>
      </c>
      <c r="BC2336">
        <v>25.491951069906701</v>
      </c>
      <c r="BD2336">
        <v>21.439546542633298</v>
      </c>
      <c r="BE2336">
        <v>8.7185795527837406</v>
      </c>
      <c r="BF2336">
        <v>14.5712640091718</v>
      </c>
      <c r="BG2336">
        <v>18.585811944943099</v>
      </c>
      <c r="BH2336">
        <v>16.8363986288124</v>
      </c>
      <c r="BI2336">
        <v>7.4035072708904401</v>
      </c>
      <c r="BJ2336">
        <v>11.8788858492912</v>
      </c>
      <c r="BK2336">
        <v>20.2564930571574</v>
      </c>
      <c r="BL2336">
        <v>15.717719564381399</v>
      </c>
    </row>
    <row r="2337" spans="1:64" x14ac:dyDescent="0.25">
      <c r="A2337" s="15" t="str">
        <f t="shared" si="76"/>
        <v>Brokered Dep / Liab--42643</v>
      </c>
      <c r="B2337" s="15" t="str">
        <f t="shared" si="77"/>
        <v>Brokered Dep / Liab</v>
      </c>
      <c r="C2337">
        <v>19</v>
      </c>
      <c r="D2337" s="22">
        <v>42643</v>
      </c>
      <c r="E2337">
        <v>0</v>
      </c>
      <c r="F2337">
        <v>0</v>
      </c>
      <c r="G2337">
        <v>2.6503088855624899</v>
      </c>
      <c r="H2337">
        <v>2.4591422779262699</v>
      </c>
      <c r="I2337">
        <v>0</v>
      </c>
      <c r="J2337">
        <v>0</v>
      </c>
      <c r="K2337">
        <v>3.5348962543788698</v>
      </c>
      <c r="L2337">
        <v>2.5926970943494601</v>
      </c>
      <c r="M2337">
        <v>0</v>
      </c>
      <c r="N2337">
        <v>0</v>
      </c>
      <c r="O2337">
        <v>3.3049475064171099</v>
      </c>
      <c r="P2337">
        <v>2.6308087655147601</v>
      </c>
      <c r="Q2337">
        <v>0</v>
      </c>
      <c r="R2337">
        <v>0</v>
      </c>
      <c r="S2337">
        <v>0.99478734892559895</v>
      </c>
      <c r="T2337">
        <v>2.6355494646559099</v>
      </c>
      <c r="U2337">
        <v>0</v>
      </c>
      <c r="V2337">
        <v>0</v>
      </c>
      <c r="W2337">
        <v>2.5761642545217001</v>
      </c>
      <c r="X2337">
        <v>2.3603520840480998</v>
      </c>
      <c r="Y2337">
        <v>0</v>
      </c>
      <c r="Z2337">
        <v>0</v>
      </c>
      <c r="AA2337">
        <v>1.5621958595474199</v>
      </c>
      <c r="AB2337">
        <v>2.63333100563371</v>
      </c>
      <c r="AC2337">
        <v>0</v>
      </c>
      <c r="AD2337">
        <v>0</v>
      </c>
      <c r="AE2337">
        <v>2.56855825148596</v>
      </c>
      <c r="AF2337">
        <v>2.3017668811269401</v>
      </c>
      <c r="AG2337">
        <v>0</v>
      </c>
      <c r="AH2337">
        <v>9.3477591656843398E-2</v>
      </c>
      <c r="AI2337">
        <v>5.9440284322366601</v>
      </c>
      <c r="AJ2337">
        <v>4.3399295153650099</v>
      </c>
      <c r="AK2337">
        <v>0</v>
      </c>
      <c r="AL2337">
        <v>0.71314913930276302</v>
      </c>
      <c r="AM2337">
        <v>6.3968310340443901</v>
      </c>
      <c r="AN2337">
        <v>3.8300581548075598</v>
      </c>
      <c r="AO2337">
        <v>0</v>
      </c>
      <c r="AP2337">
        <v>0</v>
      </c>
      <c r="AQ2337">
        <v>3.4037226322877898</v>
      </c>
      <c r="AR2337">
        <v>2.3699289441704798</v>
      </c>
      <c r="AS2337">
        <v>0</v>
      </c>
      <c r="AT2337">
        <v>0.114002068601118</v>
      </c>
      <c r="AU2337">
        <v>5.0807125623735603</v>
      </c>
      <c r="AV2337">
        <v>3.5615169165240501</v>
      </c>
      <c r="AW2337">
        <v>0</v>
      </c>
      <c r="AX2337">
        <v>0</v>
      </c>
      <c r="AY2337">
        <v>1.4642529249746901</v>
      </c>
      <c r="AZ2337">
        <v>1.9065722907623801</v>
      </c>
      <c r="BA2337">
        <v>0</v>
      </c>
      <c r="BB2337">
        <v>0.189604273721347</v>
      </c>
      <c r="BC2337">
        <v>5.48437862092696</v>
      </c>
      <c r="BD2337">
        <v>4.3655527648588004</v>
      </c>
      <c r="BE2337">
        <v>0</v>
      </c>
      <c r="BF2337">
        <v>0</v>
      </c>
      <c r="BG2337">
        <v>1.56332228286276</v>
      </c>
      <c r="BH2337">
        <v>1.7011048883634301</v>
      </c>
      <c r="BI2337">
        <v>0</v>
      </c>
      <c r="BJ2337">
        <v>0</v>
      </c>
      <c r="BK2337">
        <v>1.8559073531049299</v>
      </c>
      <c r="BL2337">
        <v>2.7118169955855702</v>
      </c>
    </row>
    <row r="2338" spans="1:64" x14ac:dyDescent="0.25">
      <c r="A2338" s="15" t="str">
        <f t="shared" si="76"/>
        <v>Liquid Assets / Assets--42643</v>
      </c>
      <c r="B2338" s="15" t="str">
        <f t="shared" si="77"/>
        <v>Liquid Assets / Assets</v>
      </c>
      <c r="C2338">
        <v>20</v>
      </c>
      <c r="D2338" s="22">
        <v>42643</v>
      </c>
      <c r="E2338">
        <v>13.927589915707401</v>
      </c>
      <c r="F2338">
        <v>21.153795040055499</v>
      </c>
      <c r="G2338">
        <v>35.592314916944503</v>
      </c>
      <c r="H2338">
        <v>24.667600019801299</v>
      </c>
      <c r="I2338">
        <v>10.8462929148077</v>
      </c>
      <c r="J2338">
        <v>18.554493257130702</v>
      </c>
      <c r="K2338">
        <v>31.564698804635</v>
      </c>
      <c r="L2338">
        <v>21.9812147949017</v>
      </c>
      <c r="M2338">
        <v>10.6740959816208</v>
      </c>
      <c r="N2338">
        <v>17.696946166632301</v>
      </c>
      <c r="O2338">
        <v>28.6709967686776</v>
      </c>
      <c r="P2338">
        <v>20.656027941055399</v>
      </c>
      <c r="Q2338">
        <v>25.444071788183798</v>
      </c>
      <c r="R2338">
        <v>35.693899893050997</v>
      </c>
      <c r="S2338">
        <v>43.861265180623498</v>
      </c>
      <c r="T2338">
        <v>35.7915150992782</v>
      </c>
      <c r="U2338">
        <v>12.4964961507275</v>
      </c>
      <c r="V2338">
        <v>21.1491391235271</v>
      </c>
      <c r="W2338">
        <v>32.629800399298702</v>
      </c>
      <c r="X2338">
        <v>23.394512987110101</v>
      </c>
      <c r="Y2338">
        <v>12.3106078496489</v>
      </c>
      <c r="Z2338">
        <v>20.276737904563301</v>
      </c>
      <c r="AA2338">
        <v>36.566756071800903</v>
      </c>
      <c r="AB2338">
        <v>24.137302335015299</v>
      </c>
      <c r="AC2338">
        <v>4.3024753411733601</v>
      </c>
      <c r="AD2338">
        <v>9.5418579554051295</v>
      </c>
      <c r="AE2338">
        <v>21.858020331793501</v>
      </c>
      <c r="AF2338">
        <v>14.843050110296399</v>
      </c>
      <c r="AG2338">
        <v>8.2442041597065305</v>
      </c>
      <c r="AH2338">
        <v>13.194283887449201</v>
      </c>
      <c r="AI2338">
        <v>28.463069810821899</v>
      </c>
      <c r="AJ2338">
        <v>20.438048267847499</v>
      </c>
      <c r="AK2338">
        <v>12.557815637609</v>
      </c>
      <c r="AL2338">
        <v>17.936465087962102</v>
      </c>
      <c r="AM2338">
        <v>24.817546871398601</v>
      </c>
      <c r="AN2338">
        <v>19.051789561676301</v>
      </c>
      <c r="AO2338">
        <v>9.1511494117213203</v>
      </c>
      <c r="AP2338">
        <v>17.094980877656401</v>
      </c>
      <c r="AQ2338">
        <v>30.468368935220699</v>
      </c>
      <c r="AR2338">
        <v>21.024258357916398</v>
      </c>
      <c r="AS2338">
        <v>9.5509184112441705</v>
      </c>
      <c r="AT2338">
        <v>16.195372391037701</v>
      </c>
      <c r="AU2338">
        <v>25.957162235502</v>
      </c>
      <c r="AV2338">
        <v>19.079523247575601</v>
      </c>
      <c r="AW2338">
        <v>13.369706262051</v>
      </c>
      <c r="AX2338">
        <v>23.3682399061613</v>
      </c>
      <c r="AY2338">
        <v>35.519075902780301</v>
      </c>
      <c r="AZ2338">
        <v>25.2738296774966</v>
      </c>
      <c r="BA2338">
        <v>9.3142296354617002</v>
      </c>
      <c r="BB2338">
        <v>20.7054848331648</v>
      </c>
      <c r="BC2338">
        <v>35.032172935850497</v>
      </c>
      <c r="BD2338">
        <v>23.218822139479801</v>
      </c>
      <c r="BE2338">
        <v>14.1481991673773</v>
      </c>
      <c r="BF2338">
        <v>26.044420173873799</v>
      </c>
      <c r="BG2338">
        <v>33.2361893958849</v>
      </c>
      <c r="BH2338">
        <v>26.9788091321415</v>
      </c>
      <c r="BI2338">
        <v>15.031174521148101</v>
      </c>
      <c r="BJ2338">
        <v>23.226788028359</v>
      </c>
      <c r="BK2338">
        <v>32.963622274812003</v>
      </c>
      <c r="BL2338">
        <v>25.714912827107899</v>
      </c>
    </row>
    <row r="2339" spans="1:64" x14ac:dyDescent="0.25">
      <c r="A2339" s="15" t="str">
        <f t="shared" si="76"/>
        <v>Net Loan Growth (last 4 qtrs)--42643</v>
      </c>
      <c r="B2339" s="15" t="str">
        <f t="shared" si="77"/>
        <v>Net Loan Growth (last 4 qtrs)</v>
      </c>
      <c r="C2339">
        <v>21</v>
      </c>
      <c r="D2339" s="22">
        <v>42643</v>
      </c>
      <c r="E2339">
        <v>0.2175</v>
      </c>
      <c r="F2339">
        <v>5.415</v>
      </c>
      <c r="G2339">
        <v>9.9525000000000006</v>
      </c>
      <c r="H2339">
        <v>5.7946428571428603</v>
      </c>
      <c r="I2339">
        <v>-2.2499999999999999E-2</v>
      </c>
      <c r="J2339">
        <v>4.33</v>
      </c>
      <c r="K2339">
        <v>9.6199999999999992</v>
      </c>
      <c r="L2339">
        <v>5.3495999999999997</v>
      </c>
      <c r="M2339">
        <v>1.57</v>
      </c>
      <c r="N2339">
        <v>6.47</v>
      </c>
      <c r="O2339">
        <v>12.705</v>
      </c>
      <c r="P2339">
        <v>8.0469935154254308</v>
      </c>
      <c r="Q2339">
        <v>-0.73250000000000004</v>
      </c>
      <c r="R2339">
        <v>3.8149999999999999</v>
      </c>
      <c r="S2339">
        <v>5.72</v>
      </c>
      <c r="T2339">
        <v>3.6755</v>
      </c>
      <c r="U2339">
        <v>0.26500000000000001</v>
      </c>
      <c r="V2339">
        <v>4.3099999999999996</v>
      </c>
      <c r="W2339">
        <v>9.5350000000000001</v>
      </c>
      <c r="X2339">
        <v>5.49717171717172</v>
      </c>
      <c r="Y2339">
        <v>1.395</v>
      </c>
      <c r="Z2339">
        <v>6.82</v>
      </c>
      <c r="AA2339">
        <v>11.2</v>
      </c>
      <c r="AB2339">
        <v>6.9349019607843099</v>
      </c>
      <c r="AC2339">
        <v>-2.9375</v>
      </c>
      <c r="AD2339">
        <v>1.1399999999999999</v>
      </c>
      <c r="AE2339">
        <v>5.9824999999999999</v>
      </c>
      <c r="AF2339">
        <v>1.6059210526315799</v>
      </c>
      <c r="AG2339">
        <v>0.5675</v>
      </c>
      <c r="AH2339">
        <v>4.1500000000000004</v>
      </c>
      <c r="AI2339">
        <v>11.904999999999999</v>
      </c>
      <c r="AJ2339">
        <v>5.9575806451612898</v>
      </c>
      <c r="AK2339">
        <v>2.4849999999999999</v>
      </c>
      <c r="AL2339">
        <v>6.96</v>
      </c>
      <c r="AM2339">
        <v>12.76</v>
      </c>
      <c r="AN2339">
        <v>8.5357446808510602</v>
      </c>
      <c r="AO2339">
        <v>-1.2150000000000001</v>
      </c>
      <c r="AP2339">
        <v>3.02</v>
      </c>
      <c r="AQ2339">
        <v>7.8849999999999998</v>
      </c>
      <c r="AR2339">
        <v>3.88856088560886</v>
      </c>
      <c r="AS2339">
        <v>2.7774999999999999</v>
      </c>
      <c r="AT2339">
        <v>7.6150000000000002</v>
      </c>
      <c r="AU2339">
        <v>14.272500000000001</v>
      </c>
      <c r="AV2339">
        <v>9.5905102040816299</v>
      </c>
      <c r="AW2339">
        <v>0.6</v>
      </c>
      <c r="AX2339">
        <v>4.97</v>
      </c>
      <c r="AY2339">
        <v>9.7899999999999991</v>
      </c>
      <c r="AZ2339">
        <v>5.4741496598639499</v>
      </c>
      <c r="BA2339">
        <v>2.2925</v>
      </c>
      <c r="BB2339">
        <v>4.415</v>
      </c>
      <c r="BC2339">
        <v>12.48</v>
      </c>
      <c r="BD2339">
        <v>6.95826923076923</v>
      </c>
      <c r="BE2339">
        <v>-2.2000000000000002</v>
      </c>
      <c r="BF2339">
        <v>3.45</v>
      </c>
      <c r="BG2339">
        <v>8.34</v>
      </c>
      <c r="BH2339">
        <v>3.5183673469387799</v>
      </c>
      <c r="BI2339">
        <v>2.0074999999999998</v>
      </c>
      <c r="BJ2339">
        <v>5.93</v>
      </c>
      <c r="BK2339">
        <v>12.2775</v>
      </c>
      <c r="BL2339">
        <v>7.9019047619047598</v>
      </c>
    </row>
    <row r="2340" spans="1:64" x14ac:dyDescent="0.25">
      <c r="A2340" s="15" t="str">
        <f t="shared" si="76"/>
        <v>Banks w/ Loan Growth (last 4 qtrs)--42643</v>
      </c>
      <c r="B2340" s="15" t="str">
        <f t="shared" si="77"/>
        <v>Banks w/ Loan Growth (last 4 qtrs)</v>
      </c>
      <c r="C2340">
        <v>22</v>
      </c>
      <c r="D2340" s="22">
        <v>42643</v>
      </c>
      <c r="F2340">
        <v>80.357142857142904</v>
      </c>
      <c r="J2340">
        <v>74.688057040998203</v>
      </c>
      <c r="N2340">
        <v>80.341716260318705</v>
      </c>
      <c r="R2340">
        <v>65</v>
      </c>
      <c r="V2340">
        <v>76.315789473684205</v>
      </c>
      <c r="Z2340">
        <v>80.392156862745097</v>
      </c>
      <c r="AD2340">
        <v>55.2631578947368</v>
      </c>
      <c r="AH2340">
        <v>79.0322580645161</v>
      </c>
      <c r="AI2340"/>
      <c r="AK2340"/>
      <c r="AL2340">
        <v>87.2340425531915</v>
      </c>
      <c r="AP2340">
        <v>68.727272727272705</v>
      </c>
      <c r="AT2340">
        <v>85.858585858585897</v>
      </c>
      <c r="AX2340">
        <v>76.510067114093999</v>
      </c>
      <c r="BB2340">
        <v>86.538461538461505</v>
      </c>
      <c r="BF2340">
        <v>68</v>
      </c>
      <c r="BJ2340">
        <v>83.529411764705898</v>
      </c>
    </row>
    <row r="2341" spans="1:64" x14ac:dyDescent="0.25">
      <c r="A2341" s="15" t="str">
        <f t="shared" si="76"/>
        <v>Equity / Assets--42735</v>
      </c>
      <c r="B2341" s="15" t="str">
        <f t="shared" si="77"/>
        <v>Equity / Assets</v>
      </c>
      <c r="C2341">
        <v>1</v>
      </c>
      <c r="D2341" s="22">
        <v>42735</v>
      </c>
      <c r="E2341">
        <v>10.075955620017099</v>
      </c>
      <c r="F2341">
        <v>10.6302414539279</v>
      </c>
      <c r="G2341">
        <v>11.585035396595201</v>
      </c>
      <c r="H2341">
        <v>11.1331851067432</v>
      </c>
      <c r="I2341">
        <v>9.2050116294429198</v>
      </c>
      <c r="J2341">
        <v>10.440090269691</v>
      </c>
      <c r="K2341">
        <v>11.8731493209934</v>
      </c>
      <c r="L2341">
        <v>10.9133517939995</v>
      </c>
      <c r="M2341">
        <v>9.2835060364956306</v>
      </c>
      <c r="N2341">
        <v>10.5601575624167</v>
      </c>
      <c r="O2341">
        <v>12.285132750506399</v>
      </c>
      <c r="P2341">
        <v>11.0823878242433</v>
      </c>
      <c r="Q2341">
        <v>9.7426982473566301</v>
      </c>
      <c r="R2341">
        <v>11.289820240913199</v>
      </c>
      <c r="S2341">
        <v>12.3555280890881</v>
      </c>
      <c r="T2341">
        <v>11.2911368428393</v>
      </c>
      <c r="U2341">
        <v>9.0758548072125098</v>
      </c>
      <c r="V2341">
        <v>10.296050747416899</v>
      </c>
      <c r="W2341">
        <v>11.854144866296901</v>
      </c>
      <c r="X2341">
        <v>10.772458916455999</v>
      </c>
      <c r="Y2341">
        <v>9.8106884158338605</v>
      </c>
      <c r="Z2341">
        <v>10.5991654614586</v>
      </c>
      <c r="AA2341">
        <v>11.4140477564417</v>
      </c>
      <c r="AB2341">
        <v>11.1121289446915</v>
      </c>
      <c r="AC2341">
        <v>9.0978654408089206</v>
      </c>
      <c r="AD2341">
        <v>10.165171917364001</v>
      </c>
      <c r="AE2341">
        <v>11.5919346251374</v>
      </c>
      <c r="AF2341">
        <v>10.3422372829172</v>
      </c>
      <c r="AG2341">
        <v>10.2729190574982</v>
      </c>
      <c r="AH2341">
        <v>11.1419172393477</v>
      </c>
      <c r="AI2341">
        <v>12.7440488527682</v>
      </c>
      <c r="AJ2341">
        <v>12.0018014034203</v>
      </c>
      <c r="AK2341">
        <v>9.5292729584440803</v>
      </c>
      <c r="AL2341">
        <v>10.454187856480599</v>
      </c>
      <c r="AM2341">
        <v>12.421208989993101</v>
      </c>
      <c r="AN2341">
        <v>12.0961393660124</v>
      </c>
      <c r="AO2341">
        <v>9.2302094904121699</v>
      </c>
      <c r="AP2341">
        <v>10.502728160157</v>
      </c>
      <c r="AQ2341">
        <v>11.7587662168487</v>
      </c>
      <c r="AR2341">
        <v>10.848366558445999</v>
      </c>
      <c r="AS2341">
        <v>9.0719332003340192</v>
      </c>
      <c r="AT2341">
        <v>10.101861847544299</v>
      </c>
      <c r="AU2341">
        <v>11.411019606203601</v>
      </c>
      <c r="AV2341">
        <v>10.4684005611538</v>
      </c>
      <c r="AW2341">
        <v>9.0133179400486494</v>
      </c>
      <c r="AX2341">
        <v>10.3458737864078</v>
      </c>
      <c r="AY2341">
        <v>12.0057236589537</v>
      </c>
      <c r="AZ2341">
        <v>10.7276762146168</v>
      </c>
      <c r="BA2341">
        <v>9.1050045402523097</v>
      </c>
      <c r="BB2341">
        <v>10.234600200773601</v>
      </c>
      <c r="BC2341">
        <v>12.661884226459</v>
      </c>
      <c r="BD2341">
        <v>11.107219549314999</v>
      </c>
      <c r="BE2341">
        <v>10.0893598955392</v>
      </c>
      <c r="BF2341">
        <v>10.978811223121999</v>
      </c>
      <c r="BG2341">
        <v>12.9977486474637</v>
      </c>
      <c r="BH2341">
        <v>14.2069207680616</v>
      </c>
      <c r="BI2341">
        <v>9.0619408733191307</v>
      </c>
      <c r="BJ2341">
        <v>9.9893946810246401</v>
      </c>
      <c r="BK2341">
        <v>11.9604794052947</v>
      </c>
      <c r="BL2341">
        <v>11.7208135328691</v>
      </c>
    </row>
    <row r="2342" spans="1:64" x14ac:dyDescent="0.25">
      <c r="A2342" s="15" t="str">
        <f t="shared" si="76"/>
        <v>Total Risk Based Capital Ratio--42735</v>
      </c>
      <c r="B2342" s="15" t="str">
        <f t="shared" si="77"/>
        <v>Total Risk Based Capital Ratio</v>
      </c>
      <c r="C2342">
        <v>2</v>
      </c>
      <c r="D2342" s="22">
        <v>42735</v>
      </c>
      <c r="E2342">
        <v>14.045</v>
      </c>
      <c r="F2342">
        <v>16.46</v>
      </c>
      <c r="G2342">
        <v>20.057500000000001</v>
      </c>
      <c r="H2342">
        <v>17.9175</v>
      </c>
      <c r="I2342">
        <v>13.35</v>
      </c>
      <c r="J2342">
        <v>15.46</v>
      </c>
      <c r="K2342">
        <v>19.175000000000001</v>
      </c>
      <c r="L2342">
        <v>17.107738970588201</v>
      </c>
      <c r="M2342">
        <v>13.35</v>
      </c>
      <c r="N2342">
        <v>15.75</v>
      </c>
      <c r="O2342">
        <v>19.824999999999999</v>
      </c>
      <c r="P2342">
        <v>17.679583746283399</v>
      </c>
      <c r="Q2342">
        <v>14.2225</v>
      </c>
      <c r="R2342">
        <v>17.88</v>
      </c>
      <c r="S2342">
        <v>22.6525</v>
      </c>
      <c r="T2342">
        <v>19.4755</v>
      </c>
      <c r="U2342">
        <v>13.25</v>
      </c>
      <c r="V2342">
        <v>15.32</v>
      </c>
      <c r="W2342">
        <v>18.905000000000001</v>
      </c>
      <c r="X2342">
        <v>17.127074829931999</v>
      </c>
      <c r="Y2342">
        <v>14.1075</v>
      </c>
      <c r="Z2342">
        <v>16.824999999999999</v>
      </c>
      <c r="AA2342">
        <v>19.545000000000002</v>
      </c>
      <c r="AB2342">
        <v>18.2028</v>
      </c>
      <c r="AC2342">
        <v>12.6875</v>
      </c>
      <c r="AD2342">
        <v>14.39</v>
      </c>
      <c r="AE2342">
        <v>17.037500000000001</v>
      </c>
      <c r="AF2342">
        <v>15.418026315789501</v>
      </c>
      <c r="AG2342">
        <v>13.6525</v>
      </c>
      <c r="AH2342">
        <v>15.88</v>
      </c>
      <c r="AI2342">
        <v>19.9575</v>
      </c>
      <c r="AJ2342">
        <v>17.935806451612901</v>
      </c>
      <c r="AK2342">
        <v>14.215</v>
      </c>
      <c r="AL2342">
        <v>16.190000000000001</v>
      </c>
      <c r="AM2342">
        <v>20.239999999999998</v>
      </c>
      <c r="AN2342">
        <v>18.864042553191499</v>
      </c>
      <c r="AO2342">
        <v>13.2575</v>
      </c>
      <c r="AP2342">
        <v>15.39</v>
      </c>
      <c r="AQ2342">
        <v>18.952500000000001</v>
      </c>
      <c r="AR2342">
        <v>16.839166666666699</v>
      </c>
      <c r="AS2342">
        <v>12.685</v>
      </c>
      <c r="AT2342">
        <v>14.164999999999999</v>
      </c>
      <c r="AU2342">
        <v>16.475000000000001</v>
      </c>
      <c r="AV2342">
        <v>15.695204081632699</v>
      </c>
      <c r="AW2342">
        <v>13.84</v>
      </c>
      <c r="AX2342">
        <v>16.760000000000002</v>
      </c>
      <c r="AY2342">
        <v>21.48</v>
      </c>
      <c r="AZ2342">
        <v>18.4511888111888</v>
      </c>
      <c r="BA2342">
        <v>12.785</v>
      </c>
      <c r="BB2342">
        <v>15.015000000000001</v>
      </c>
      <c r="BC2342">
        <v>19.105</v>
      </c>
      <c r="BD2342">
        <v>16.664200000000001</v>
      </c>
      <c r="BE2342">
        <v>14.09</v>
      </c>
      <c r="BF2342">
        <v>17.5</v>
      </c>
      <c r="BG2342">
        <v>20.010000000000002</v>
      </c>
      <c r="BH2342">
        <v>25.194509803921601</v>
      </c>
      <c r="BI2342">
        <v>13.61</v>
      </c>
      <c r="BJ2342">
        <v>15.22</v>
      </c>
      <c r="BK2342">
        <v>18.91</v>
      </c>
      <c r="BL2342">
        <v>20.845185185185201</v>
      </c>
    </row>
    <row r="2343" spans="1:64" x14ac:dyDescent="0.25">
      <c r="A2343" s="15" t="str">
        <f t="shared" si="76"/>
        <v>Tier 1 Leverage Ratio--42735</v>
      </c>
      <c r="B2343" s="15" t="str">
        <f t="shared" si="77"/>
        <v>Tier 1 Leverage Ratio</v>
      </c>
      <c r="C2343">
        <v>3</v>
      </c>
      <c r="D2343" s="22">
        <v>42735</v>
      </c>
      <c r="E2343">
        <v>9.7799999999999994</v>
      </c>
      <c r="F2343">
        <v>10.39</v>
      </c>
      <c r="G2343">
        <v>11.452500000000001</v>
      </c>
      <c r="H2343">
        <v>10.8183928571429</v>
      </c>
      <c r="I2343">
        <v>9.2125000000000004</v>
      </c>
      <c r="J2343">
        <v>10.285</v>
      </c>
      <c r="K2343">
        <v>11.797499999999999</v>
      </c>
      <c r="L2343">
        <v>10.7831617647059</v>
      </c>
      <c r="M2343">
        <v>9.19</v>
      </c>
      <c r="N2343">
        <v>10.31</v>
      </c>
      <c r="O2343">
        <v>11.91</v>
      </c>
      <c r="P2343">
        <v>10.8815064420218</v>
      </c>
      <c r="Q2343">
        <v>9.3149999999999995</v>
      </c>
      <c r="R2343">
        <v>11.42</v>
      </c>
      <c r="S2343">
        <v>11.9825</v>
      </c>
      <c r="T2343">
        <v>11.108000000000001</v>
      </c>
      <c r="U2343">
        <v>8.99</v>
      </c>
      <c r="V2343">
        <v>10.125</v>
      </c>
      <c r="W2343">
        <v>11.74</v>
      </c>
      <c r="X2343">
        <v>10.7107482993197</v>
      </c>
      <c r="Y2343">
        <v>9.3224999999999998</v>
      </c>
      <c r="Z2343">
        <v>10.44</v>
      </c>
      <c r="AA2343">
        <v>11.5025</v>
      </c>
      <c r="AB2343">
        <v>10.858000000000001</v>
      </c>
      <c r="AC2343">
        <v>9.07</v>
      </c>
      <c r="AD2343">
        <v>9.92</v>
      </c>
      <c r="AE2343">
        <v>11.025</v>
      </c>
      <c r="AF2343">
        <v>10.1619736842105</v>
      </c>
      <c r="AG2343">
        <v>9.9625000000000004</v>
      </c>
      <c r="AH2343">
        <v>10.945</v>
      </c>
      <c r="AI2343">
        <v>12.3675</v>
      </c>
      <c r="AJ2343">
        <v>11.691451612903199</v>
      </c>
      <c r="AK2343">
        <v>9.4649999999999999</v>
      </c>
      <c r="AL2343">
        <v>10.3</v>
      </c>
      <c r="AM2343">
        <v>12</v>
      </c>
      <c r="AN2343">
        <v>12.0657446808511</v>
      </c>
      <c r="AO2343">
        <v>9.2249999999999996</v>
      </c>
      <c r="AP2343">
        <v>10.385</v>
      </c>
      <c r="AQ2343">
        <v>11.827500000000001</v>
      </c>
      <c r="AR2343">
        <v>10.768750000000001</v>
      </c>
      <c r="AS2343">
        <v>9.0274999999999999</v>
      </c>
      <c r="AT2343">
        <v>9.8849999999999998</v>
      </c>
      <c r="AU2343">
        <v>10.95</v>
      </c>
      <c r="AV2343">
        <v>10.3089795918367</v>
      </c>
      <c r="AW2343">
        <v>8.73</v>
      </c>
      <c r="AX2343">
        <v>9.94</v>
      </c>
      <c r="AY2343">
        <v>11.9</v>
      </c>
      <c r="AZ2343">
        <v>10.510629370629401</v>
      </c>
      <c r="BA2343">
        <v>9.2550000000000008</v>
      </c>
      <c r="BB2343">
        <v>10.06</v>
      </c>
      <c r="BC2343">
        <v>11.6275</v>
      </c>
      <c r="BD2343">
        <v>10.861800000000001</v>
      </c>
      <c r="BE2343">
        <v>9.66</v>
      </c>
      <c r="BF2343">
        <v>10.83</v>
      </c>
      <c r="BG2343">
        <v>12.51</v>
      </c>
      <c r="BH2343">
        <v>13.738431372549</v>
      </c>
      <c r="BI2343">
        <v>9.24</v>
      </c>
      <c r="BJ2343">
        <v>10.039999999999999</v>
      </c>
      <c r="BK2343">
        <v>10.96</v>
      </c>
      <c r="BL2343">
        <v>11.5008641975309</v>
      </c>
    </row>
    <row r="2344" spans="1:64" x14ac:dyDescent="0.25">
      <c r="A2344" s="15" t="str">
        <f t="shared" si="76"/>
        <v>ALLL / Nonaccrual Loans--42735</v>
      </c>
      <c r="B2344" s="15" t="str">
        <f t="shared" si="77"/>
        <v>ALLL / Nonaccrual Loans</v>
      </c>
      <c r="C2344">
        <v>4</v>
      </c>
      <c r="D2344" s="22">
        <v>42735</v>
      </c>
      <c r="E2344">
        <v>128.433580463271</v>
      </c>
      <c r="F2344">
        <v>189.981585215243</v>
      </c>
      <c r="G2344">
        <v>544.20461491442495</v>
      </c>
      <c r="H2344">
        <v>1842.82801731208</v>
      </c>
      <c r="I2344">
        <v>102.68010907003401</v>
      </c>
      <c r="J2344">
        <v>188.37093908057801</v>
      </c>
      <c r="K2344">
        <v>490.74712643678203</v>
      </c>
      <c r="L2344">
        <v>725.999678455403</v>
      </c>
      <c r="M2344">
        <v>99.297058084519705</v>
      </c>
      <c r="N2344">
        <v>193.952090477702</v>
      </c>
      <c r="O2344">
        <v>487.91441517505302</v>
      </c>
      <c r="P2344">
        <v>718.97941274211303</v>
      </c>
      <c r="Q2344">
        <v>81.477898176814605</v>
      </c>
      <c r="R2344">
        <v>131.61290322580601</v>
      </c>
      <c r="S2344">
        <v>194.04368455497399</v>
      </c>
      <c r="T2344">
        <v>162.16233593109601</v>
      </c>
      <c r="U2344">
        <v>104.091902012795</v>
      </c>
      <c r="V2344">
        <v>192.345960915935</v>
      </c>
      <c r="W2344">
        <v>525.19834608101996</v>
      </c>
      <c r="X2344">
        <v>593.36620449170596</v>
      </c>
      <c r="Y2344">
        <v>84.052157966903906</v>
      </c>
      <c r="Z2344">
        <v>170.769230769231</v>
      </c>
      <c r="AA2344">
        <v>406.55909619328997</v>
      </c>
      <c r="AB2344">
        <v>1119.6463730964899</v>
      </c>
      <c r="AC2344">
        <v>100.34975287849601</v>
      </c>
      <c r="AD2344">
        <v>219.55611233686099</v>
      </c>
      <c r="AE2344">
        <v>937.53627607077897</v>
      </c>
      <c r="AF2344">
        <v>1775.4350292629799</v>
      </c>
      <c r="AG2344">
        <v>153.23164709755301</v>
      </c>
      <c r="AH2344">
        <v>266.23885142484198</v>
      </c>
      <c r="AI2344">
        <v>1067.2645739910299</v>
      </c>
      <c r="AJ2344">
        <v>1417.3767969683199</v>
      </c>
      <c r="AK2344">
        <v>72.211605298890404</v>
      </c>
      <c r="AL2344">
        <v>127.77048440718499</v>
      </c>
      <c r="AM2344">
        <v>327.626865257156</v>
      </c>
      <c r="AN2344">
        <v>1026.45922325979</v>
      </c>
      <c r="AO2344">
        <v>103.013095126008</v>
      </c>
      <c r="AP2344">
        <v>205.61730845573601</v>
      </c>
      <c r="AQ2344">
        <v>528.65868584550503</v>
      </c>
      <c r="AR2344">
        <v>831.22870740061899</v>
      </c>
      <c r="AS2344">
        <v>108.937706002959</v>
      </c>
      <c r="AT2344">
        <v>222.47422680412399</v>
      </c>
      <c r="AU2344">
        <v>628.02668259657503</v>
      </c>
      <c r="AV2344">
        <v>725.76503490317396</v>
      </c>
      <c r="AW2344">
        <v>88.098495212038301</v>
      </c>
      <c r="AX2344">
        <v>147.28682170542601</v>
      </c>
      <c r="AY2344">
        <v>389.47368421052602</v>
      </c>
      <c r="AZ2344">
        <v>545.03343528602795</v>
      </c>
      <c r="BA2344">
        <v>102.597721480028</v>
      </c>
      <c r="BB2344">
        <v>212.17038539553801</v>
      </c>
      <c r="BC2344">
        <v>561.16601776979098</v>
      </c>
      <c r="BD2344">
        <v>965.27630823255402</v>
      </c>
      <c r="BE2344">
        <v>106.424906927864</v>
      </c>
      <c r="BF2344">
        <v>185.21362403578601</v>
      </c>
      <c r="BG2344">
        <v>661.21241504385898</v>
      </c>
      <c r="BH2344">
        <v>1354.5267889060699</v>
      </c>
      <c r="BI2344">
        <v>127.27730611822599</v>
      </c>
      <c r="BJ2344">
        <v>246.71417303647499</v>
      </c>
      <c r="BK2344">
        <v>485.04822818347401</v>
      </c>
      <c r="BL2344">
        <v>488.381902455285</v>
      </c>
    </row>
    <row r="2345" spans="1:64" x14ac:dyDescent="0.25">
      <c r="A2345" s="15" t="str">
        <f t="shared" si="76"/>
        <v>[NCL + OREO] / [Total Loans + OREO]--42735</v>
      </c>
      <c r="B2345" s="15" t="str">
        <f t="shared" si="77"/>
        <v>[NCL + OREO] / [Total Loans + OREO]</v>
      </c>
      <c r="C2345">
        <v>5</v>
      </c>
      <c r="D2345" s="22">
        <v>42735</v>
      </c>
      <c r="E2345">
        <v>0.47276304682148401</v>
      </c>
      <c r="F2345">
        <v>0.97257604484637605</v>
      </c>
      <c r="G2345">
        <v>1.60538333365709</v>
      </c>
      <c r="H2345">
        <v>1.21054018285667</v>
      </c>
      <c r="I2345">
        <v>0.30660865962295403</v>
      </c>
      <c r="J2345">
        <v>0.92225790729933399</v>
      </c>
      <c r="K2345">
        <v>1.9323249103786</v>
      </c>
      <c r="L2345">
        <v>1.3901391641766501</v>
      </c>
      <c r="M2345">
        <v>0.337559387627136</v>
      </c>
      <c r="N2345">
        <v>0.90977225529887296</v>
      </c>
      <c r="O2345">
        <v>1.94636640963742</v>
      </c>
      <c r="P2345">
        <v>1.43372087475596</v>
      </c>
      <c r="Q2345">
        <v>1.60617022205365</v>
      </c>
      <c r="R2345">
        <v>2.02392392985753</v>
      </c>
      <c r="S2345">
        <v>3.1714787004150899</v>
      </c>
      <c r="T2345">
        <v>2.4238557673124701</v>
      </c>
      <c r="U2345">
        <v>0.34350535229269902</v>
      </c>
      <c r="V2345">
        <v>0.922180876880764</v>
      </c>
      <c r="W2345">
        <v>1.9790911288373201</v>
      </c>
      <c r="X2345">
        <v>1.4794154555301</v>
      </c>
      <c r="Y2345">
        <v>0.58723252207189802</v>
      </c>
      <c r="Z2345">
        <v>0.96991848618635901</v>
      </c>
      <c r="AA2345">
        <v>2.3623864306760098</v>
      </c>
      <c r="AB2345">
        <v>1.7677463822205901</v>
      </c>
      <c r="AC2345">
        <v>6.4147499630814203E-2</v>
      </c>
      <c r="AD2345">
        <v>0.56849100340475101</v>
      </c>
      <c r="AE2345">
        <v>1.6352305951075301</v>
      </c>
      <c r="AF2345">
        <v>1.1212625693497</v>
      </c>
      <c r="AG2345">
        <v>6.8466570213419495E-2</v>
      </c>
      <c r="AH2345">
        <v>0.38800162662626397</v>
      </c>
      <c r="AI2345">
        <v>1.12627693063995</v>
      </c>
      <c r="AJ2345">
        <v>0.76177832526648703</v>
      </c>
      <c r="AK2345">
        <v>0.56498789703999996</v>
      </c>
      <c r="AL2345">
        <v>1.2723589992297399</v>
      </c>
      <c r="AM2345">
        <v>2.3919907965609699</v>
      </c>
      <c r="AN2345">
        <v>1.7108879716034799</v>
      </c>
      <c r="AO2345">
        <v>0.145152738555302</v>
      </c>
      <c r="AP2345">
        <v>0.66837143463719895</v>
      </c>
      <c r="AQ2345">
        <v>1.62269355699705</v>
      </c>
      <c r="AR2345">
        <v>1.1101479752032199</v>
      </c>
      <c r="AS2345">
        <v>0.29229222395301901</v>
      </c>
      <c r="AT2345">
        <v>0.797255430673392</v>
      </c>
      <c r="AU2345">
        <v>1.66654241183539</v>
      </c>
      <c r="AV2345">
        <v>1.2348425579764899</v>
      </c>
      <c r="AW2345">
        <v>0.48520007910870799</v>
      </c>
      <c r="AX2345">
        <v>1.21016135484731</v>
      </c>
      <c r="AY2345">
        <v>2.58059778218403</v>
      </c>
      <c r="AZ2345">
        <v>1.65467457276984</v>
      </c>
      <c r="BA2345">
        <v>0.25242635227666499</v>
      </c>
      <c r="BB2345">
        <v>0.91329412390041798</v>
      </c>
      <c r="BC2345">
        <v>2.2407491138665701</v>
      </c>
      <c r="BD2345">
        <v>1.89138480958758</v>
      </c>
      <c r="BE2345">
        <v>0.58373507155629001</v>
      </c>
      <c r="BF2345">
        <v>1.2115190864885701</v>
      </c>
      <c r="BG2345">
        <v>2.11545101133563</v>
      </c>
      <c r="BH2345">
        <v>1.7772860006817199</v>
      </c>
      <c r="BI2345">
        <v>0.56054772331725899</v>
      </c>
      <c r="BJ2345">
        <v>1.20117614133661</v>
      </c>
      <c r="BK2345">
        <v>2.9636244368836802</v>
      </c>
      <c r="BL2345">
        <v>1.96389203519411</v>
      </c>
    </row>
    <row r="2346" spans="1:64" x14ac:dyDescent="0.25">
      <c r="A2346" s="15" t="str">
        <f t="shared" si="76"/>
        <v>[Noncurrent + Delinquent Loans] / [Capital + ALLL]--42735</v>
      </c>
      <c r="B2346" s="15" t="str">
        <f t="shared" si="77"/>
        <v>[Noncurrent + Delinquent Loans] / [Capital + ALLL]</v>
      </c>
      <c r="C2346">
        <v>6</v>
      </c>
      <c r="D2346" s="22">
        <v>42735</v>
      </c>
      <c r="E2346">
        <v>2.4801612063251999</v>
      </c>
      <c r="F2346">
        <v>7.0828729516479303</v>
      </c>
      <c r="G2346">
        <v>11.2216941054599</v>
      </c>
      <c r="H2346">
        <v>8.4357911489797903</v>
      </c>
      <c r="I2346">
        <v>2.63270558987757</v>
      </c>
      <c r="J2346">
        <v>6.8071804210538698</v>
      </c>
      <c r="K2346">
        <v>13.960005979097501</v>
      </c>
      <c r="L2346">
        <v>9.3805074383432494</v>
      </c>
      <c r="M2346">
        <v>2.9544831198227701</v>
      </c>
      <c r="N2346">
        <v>6.7601782458983202</v>
      </c>
      <c r="O2346">
        <v>13.2063387570588</v>
      </c>
      <c r="P2346">
        <v>9.5308247231509302</v>
      </c>
      <c r="Q2346">
        <v>7.8974809450566603</v>
      </c>
      <c r="R2346">
        <v>12.574957552279299</v>
      </c>
      <c r="S2346">
        <v>16.918680859176298</v>
      </c>
      <c r="T2346">
        <v>12.5596666253532</v>
      </c>
      <c r="U2346">
        <v>2.4021597203026901</v>
      </c>
      <c r="V2346">
        <v>6.3367345674546396</v>
      </c>
      <c r="W2346">
        <v>13.114158373582899</v>
      </c>
      <c r="X2346">
        <v>8.7943489519576605</v>
      </c>
      <c r="Y2346">
        <v>4.7308862240531502</v>
      </c>
      <c r="Z2346">
        <v>9.6331196172798208</v>
      </c>
      <c r="AA2346">
        <v>18.8295734950803</v>
      </c>
      <c r="AB2346">
        <v>13.150182626874701</v>
      </c>
      <c r="AC2346">
        <v>2.5931248168379302</v>
      </c>
      <c r="AD2346">
        <v>8.2146444704591204</v>
      </c>
      <c r="AE2346">
        <v>14.2209979545664</v>
      </c>
      <c r="AF2346">
        <v>10.153703644087299</v>
      </c>
      <c r="AG2346">
        <v>1.18636772840555</v>
      </c>
      <c r="AH2346">
        <v>4.3322237117795401</v>
      </c>
      <c r="AI2346">
        <v>10.4773726486647</v>
      </c>
      <c r="AJ2346">
        <v>7.1390322423989598</v>
      </c>
      <c r="AK2346">
        <v>3.16705148092041</v>
      </c>
      <c r="AL2346">
        <v>9.1681431608788095</v>
      </c>
      <c r="AM2346">
        <v>18.3861561438944</v>
      </c>
      <c r="AN2346">
        <v>11.412502604069701</v>
      </c>
      <c r="AO2346">
        <v>2.3283298378625998</v>
      </c>
      <c r="AP2346">
        <v>6.8503960762380496</v>
      </c>
      <c r="AQ2346">
        <v>14.9019748877522</v>
      </c>
      <c r="AR2346">
        <v>9.66021014535756</v>
      </c>
      <c r="AS2346">
        <v>2.2422806143266198</v>
      </c>
      <c r="AT2346">
        <v>5.49743033862155</v>
      </c>
      <c r="AU2346">
        <v>12.4419054259111</v>
      </c>
      <c r="AV2346">
        <v>8.3145964825627399</v>
      </c>
      <c r="AW2346">
        <v>4.0061879867705104</v>
      </c>
      <c r="AX2346">
        <v>8.4703869189086394</v>
      </c>
      <c r="AY2346">
        <v>16.249304396215901</v>
      </c>
      <c r="AZ2346">
        <v>10.649026888428599</v>
      </c>
      <c r="BA2346">
        <v>2.8897112276675001</v>
      </c>
      <c r="BB2346">
        <v>6.7292716578903402</v>
      </c>
      <c r="BC2346">
        <v>13.1932570187353</v>
      </c>
      <c r="BD2346">
        <v>10.8119386896163</v>
      </c>
      <c r="BE2346">
        <v>3.0538248555987999</v>
      </c>
      <c r="BF2346">
        <v>6.5175089939587698</v>
      </c>
      <c r="BG2346">
        <v>11.7440590799806</v>
      </c>
      <c r="BH2346">
        <v>8.6012755420758307</v>
      </c>
      <c r="BI2346">
        <v>1.9799618320610699</v>
      </c>
      <c r="BJ2346">
        <v>5.23835702505301</v>
      </c>
      <c r="BK2346">
        <v>9.3077873918417797</v>
      </c>
      <c r="BL2346">
        <v>7.0540396840278001</v>
      </c>
    </row>
    <row r="2347" spans="1:64" x14ac:dyDescent="0.25">
      <c r="A2347" s="15" t="str">
        <f t="shared" si="76"/>
        <v xml:space="preserve">  Ag [NCL+DQ] / [Capital + ALLL]--42735</v>
      </c>
      <c r="B2347" s="15" t="str">
        <f t="shared" si="77"/>
        <v xml:space="preserve">  Ag [NCL+DQ] / [Capital + ALLL]</v>
      </c>
      <c r="C2347">
        <v>7</v>
      </c>
      <c r="D2347" s="22">
        <v>42735</v>
      </c>
      <c r="E2347">
        <v>0</v>
      </c>
      <c r="F2347">
        <v>0</v>
      </c>
      <c r="G2347">
        <v>2.5394553319568098</v>
      </c>
      <c r="H2347">
        <v>2.1585425175855999</v>
      </c>
      <c r="I2347">
        <v>0</v>
      </c>
      <c r="J2347">
        <v>0</v>
      </c>
      <c r="K2347">
        <v>1.9085661446537201</v>
      </c>
      <c r="L2347">
        <v>1.8323568192189601</v>
      </c>
      <c r="M2347">
        <v>0</v>
      </c>
      <c r="N2347">
        <v>0</v>
      </c>
      <c r="O2347">
        <v>0.45423807051427301</v>
      </c>
      <c r="P2347">
        <v>0.80246591074312601</v>
      </c>
      <c r="Q2347">
        <v>0</v>
      </c>
      <c r="R2347">
        <v>0</v>
      </c>
      <c r="S2347">
        <v>0</v>
      </c>
      <c r="T2347">
        <v>1.6591772832054701E-2</v>
      </c>
      <c r="U2347">
        <v>0</v>
      </c>
      <c r="V2347">
        <v>0</v>
      </c>
      <c r="W2347">
        <v>1.16370348342324</v>
      </c>
      <c r="X2347">
        <v>1.3497336390463299</v>
      </c>
      <c r="Y2347">
        <v>0</v>
      </c>
      <c r="Z2347">
        <v>0</v>
      </c>
      <c r="AA2347">
        <v>2.4322937894988801</v>
      </c>
      <c r="AB2347">
        <v>3.90977378001145</v>
      </c>
      <c r="AC2347">
        <v>0</v>
      </c>
      <c r="AD2347">
        <v>0.29792442518016998</v>
      </c>
      <c r="AE2347">
        <v>4.8753049643933899</v>
      </c>
      <c r="AF2347">
        <v>3.5776873073529001</v>
      </c>
      <c r="AG2347">
        <v>0</v>
      </c>
      <c r="AH2347">
        <v>4.0516286114190898E-2</v>
      </c>
      <c r="AI2347">
        <v>3.0067032902008899</v>
      </c>
      <c r="AJ2347">
        <v>2.5944197411862402</v>
      </c>
      <c r="AK2347">
        <v>0</v>
      </c>
      <c r="AL2347">
        <v>0</v>
      </c>
      <c r="AM2347">
        <v>1.5691830376310001</v>
      </c>
      <c r="AN2347">
        <v>2.1200681222197599</v>
      </c>
      <c r="AO2347">
        <v>0</v>
      </c>
      <c r="AP2347">
        <v>0.52786506214699602</v>
      </c>
      <c r="AQ2347">
        <v>4.8187790998880899</v>
      </c>
      <c r="AR2347">
        <v>3.3385979966683998</v>
      </c>
      <c r="AS2347">
        <v>0</v>
      </c>
      <c r="AT2347">
        <v>0</v>
      </c>
      <c r="AU2347">
        <v>0.705411551166372</v>
      </c>
      <c r="AV2347">
        <v>1.2703993053824501</v>
      </c>
      <c r="AW2347">
        <v>0</v>
      </c>
      <c r="AX2347">
        <v>0</v>
      </c>
      <c r="AY2347">
        <v>0.311630495269894</v>
      </c>
      <c r="AZ2347">
        <v>0.79437424182145899</v>
      </c>
      <c r="BA2347">
        <v>0</v>
      </c>
      <c r="BB2347">
        <v>0</v>
      </c>
      <c r="BC2347">
        <v>0.473517488628168</v>
      </c>
      <c r="BD2347">
        <v>1.79898491883251</v>
      </c>
      <c r="BE2347">
        <v>0</v>
      </c>
      <c r="BF2347">
        <v>0</v>
      </c>
      <c r="BG2347">
        <v>0.82535566757157297</v>
      </c>
      <c r="BH2347">
        <v>1.05679984187605</v>
      </c>
      <c r="BI2347">
        <v>0</v>
      </c>
      <c r="BJ2347">
        <v>0</v>
      </c>
      <c r="BK2347">
        <v>0.122077190346511</v>
      </c>
      <c r="BL2347">
        <v>0.77349649656403996</v>
      </c>
    </row>
    <row r="2348" spans="1:64" x14ac:dyDescent="0.25">
      <c r="A2348" s="15" t="str">
        <f t="shared" si="76"/>
        <v xml:space="preserve">  CLD [NCL+DQ] / [Capital + ALLL]--42735</v>
      </c>
      <c r="B2348" s="15" t="str">
        <f t="shared" si="77"/>
        <v xml:space="preserve">  CLD [NCL+DQ] / [Capital + ALLL]</v>
      </c>
      <c r="C2348">
        <v>8</v>
      </c>
      <c r="D2348" s="22">
        <v>42735</v>
      </c>
      <c r="E2348">
        <v>0</v>
      </c>
      <c r="F2348">
        <v>0</v>
      </c>
      <c r="G2348">
        <v>0.108400363888321</v>
      </c>
      <c r="H2348">
        <v>0.42126252443967699</v>
      </c>
      <c r="I2348">
        <v>0</v>
      </c>
      <c r="J2348">
        <v>0</v>
      </c>
      <c r="K2348">
        <v>5.1721680021866299E-2</v>
      </c>
      <c r="L2348">
        <v>0.28133071177921398</v>
      </c>
      <c r="M2348">
        <v>0</v>
      </c>
      <c r="N2348">
        <v>0</v>
      </c>
      <c r="O2348">
        <v>0.267621907629849</v>
      </c>
      <c r="P2348">
        <v>0.41754213921513</v>
      </c>
      <c r="Q2348">
        <v>0</v>
      </c>
      <c r="R2348">
        <v>0</v>
      </c>
      <c r="S2348">
        <v>4.9131615776248597E-2</v>
      </c>
      <c r="T2348">
        <v>0.22240614621388399</v>
      </c>
      <c r="U2348">
        <v>0</v>
      </c>
      <c r="V2348">
        <v>0</v>
      </c>
      <c r="W2348">
        <v>0</v>
      </c>
      <c r="X2348">
        <v>0.24860901746591901</v>
      </c>
      <c r="Y2348">
        <v>0</v>
      </c>
      <c r="Z2348">
        <v>0</v>
      </c>
      <c r="AA2348">
        <v>0.91126470895945999</v>
      </c>
      <c r="AB2348">
        <v>0.71114737915106996</v>
      </c>
      <c r="AC2348">
        <v>0</v>
      </c>
      <c r="AD2348">
        <v>0</v>
      </c>
      <c r="AE2348">
        <v>0.181510244457329</v>
      </c>
      <c r="AF2348">
        <v>0.46648547838038901</v>
      </c>
      <c r="AG2348">
        <v>0</v>
      </c>
      <c r="AH2348">
        <v>0</v>
      </c>
      <c r="AI2348">
        <v>0</v>
      </c>
      <c r="AJ2348">
        <v>0.14325337168055</v>
      </c>
      <c r="AK2348">
        <v>0</v>
      </c>
      <c r="AL2348">
        <v>0</v>
      </c>
      <c r="AM2348">
        <v>0.25793472765518999</v>
      </c>
      <c r="AN2348">
        <v>0.26707400075945897</v>
      </c>
      <c r="AO2348">
        <v>0</v>
      </c>
      <c r="AP2348">
        <v>0</v>
      </c>
      <c r="AQ2348">
        <v>0</v>
      </c>
      <c r="AR2348">
        <v>0.19566439794798701</v>
      </c>
      <c r="AS2348">
        <v>0</v>
      </c>
      <c r="AT2348">
        <v>0</v>
      </c>
      <c r="AU2348">
        <v>0.21814949159729399</v>
      </c>
      <c r="AV2348">
        <v>0.28451961214907601</v>
      </c>
      <c r="AW2348">
        <v>0</v>
      </c>
      <c r="AX2348">
        <v>0</v>
      </c>
      <c r="AY2348">
        <v>0.21898251769402899</v>
      </c>
      <c r="AZ2348">
        <v>0.40292967714456102</v>
      </c>
      <c r="BA2348">
        <v>0</v>
      </c>
      <c r="BB2348">
        <v>0</v>
      </c>
      <c r="BC2348">
        <v>0</v>
      </c>
      <c r="BD2348">
        <v>9.3264339868541102E-2</v>
      </c>
      <c r="BE2348">
        <v>0</v>
      </c>
      <c r="BF2348">
        <v>0</v>
      </c>
      <c r="BG2348">
        <v>0.55148609878913901</v>
      </c>
      <c r="BH2348">
        <v>0.40314215429580202</v>
      </c>
      <c r="BI2348">
        <v>0</v>
      </c>
      <c r="BJ2348">
        <v>0</v>
      </c>
      <c r="BK2348">
        <v>0</v>
      </c>
      <c r="BL2348">
        <v>0.220517159202302</v>
      </c>
    </row>
    <row r="2349" spans="1:64" x14ac:dyDescent="0.25">
      <c r="A2349" s="15" t="str">
        <f t="shared" si="76"/>
        <v xml:space="preserve">  CRE [NCL+DQ] / [Capital + ALLL]--42735</v>
      </c>
      <c r="B2349" s="15" t="str">
        <f t="shared" si="77"/>
        <v xml:space="preserve">  CRE [NCL+DQ] / [Capital + ALLL]</v>
      </c>
      <c r="C2349">
        <v>9</v>
      </c>
      <c r="D2349" s="22">
        <v>42735</v>
      </c>
      <c r="E2349">
        <v>0</v>
      </c>
      <c r="F2349">
        <v>1.0876824996772101</v>
      </c>
      <c r="G2349">
        <v>3.2029363387581302</v>
      </c>
      <c r="H2349">
        <v>2.2762053585917501</v>
      </c>
      <c r="I2349">
        <v>0</v>
      </c>
      <c r="J2349">
        <v>0.76302333845033699</v>
      </c>
      <c r="K2349">
        <v>3.12959841413416</v>
      </c>
      <c r="L2349">
        <v>2.2493413303334702</v>
      </c>
      <c r="M2349">
        <v>0</v>
      </c>
      <c r="N2349">
        <v>1.04640582347589</v>
      </c>
      <c r="O2349">
        <v>3.4665337021546501</v>
      </c>
      <c r="P2349">
        <v>2.5788082395274499</v>
      </c>
      <c r="Q2349">
        <v>1.8235666195242599</v>
      </c>
      <c r="R2349">
        <v>5.6808629065845198</v>
      </c>
      <c r="S2349">
        <v>7.8407158873784004</v>
      </c>
      <c r="T2349">
        <v>5.7761779244891498</v>
      </c>
      <c r="U2349">
        <v>0</v>
      </c>
      <c r="V2349">
        <v>0.79638436242403399</v>
      </c>
      <c r="W2349">
        <v>3.0824808225752598</v>
      </c>
      <c r="X2349">
        <v>2.2611176801259698</v>
      </c>
      <c r="Y2349">
        <v>0.107218470400969</v>
      </c>
      <c r="Z2349">
        <v>1.7011586259020399</v>
      </c>
      <c r="AA2349">
        <v>3.8531815948280501</v>
      </c>
      <c r="AB2349">
        <v>2.72755568893768</v>
      </c>
      <c r="AC2349">
        <v>0</v>
      </c>
      <c r="AD2349">
        <v>3.3711944401223999E-2</v>
      </c>
      <c r="AE2349">
        <v>1.82921906765353</v>
      </c>
      <c r="AF2349">
        <v>2.2073123141131901</v>
      </c>
      <c r="AG2349">
        <v>0</v>
      </c>
      <c r="AH2349">
        <v>0</v>
      </c>
      <c r="AI2349">
        <v>0.65457568066895</v>
      </c>
      <c r="AJ2349">
        <v>0.73461224085302501</v>
      </c>
      <c r="AK2349">
        <v>0.459649717933235</v>
      </c>
      <c r="AL2349">
        <v>1.7689417658108999</v>
      </c>
      <c r="AM2349">
        <v>3.8577298523847801</v>
      </c>
      <c r="AN2349">
        <v>3.1575331665247002</v>
      </c>
      <c r="AO2349">
        <v>0</v>
      </c>
      <c r="AP2349">
        <v>5.7739145040732298E-2</v>
      </c>
      <c r="AQ2349">
        <v>1.70006245479401</v>
      </c>
      <c r="AR2349">
        <v>1.5543185085439799</v>
      </c>
      <c r="AS2349">
        <v>0</v>
      </c>
      <c r="AT2349">
        <v>0.86197791313574401</v>
      </c>
      <c r="AU2349">
        <v>2.6322990654586702</v>
      </c>
      <c r="AV2349">
        <v>2.1935625177524498</v>
      </c>
      <c r="AW2349">
        <v>0</v>
      </c>
      <c r="AX2349">
        <v>1.5529599150517699</v>
      </c>
      <c r="AY2349">
        <v>4.7789725209080096</v>
      </c>
      <c r="AZ2349">
        <v>2.9437212716426102</v>
      </c>
      <c r="BA2349">
        <v>0</v>
      </c>
      <c r="BB2349">
        <v>0</v>
      </c>
      <c r="BC2349">
        <v>2.19180646953492</v>
      </c>
      <c r="BD2349">
        <v>2.12486226168958</v>
      </c>
      <c r="BE2349">
        <v>0.10736518980568301</v>
      </c>
      <c r="BF2349">
        <v>1.57635467980296</v>
      </c>
      <c r="BG2349">
        <v>4.0262234731108997</v>
      </c>
      <c r="BH2349">
        <v>3.15405994485831</v>
      </c>
      <c r="BI2349">
        <v>0</v>
      </c>
      <c r="BJ2349">
        <v>1.12309053971632</v>
      </c>
      <c r="BK2349">
        <v>3.2435289897483299</v>
      </c>
      <c r="BL2349">
        <v>2.3979622196697901</v>
      </c>
    </row>
    <row r="2350" spans="1:64" x14ac:dyDescent="0.25">
      <c r="A2350" s="15" t="str">
        <f t="shared" si="76"/>
        <v xml:space="preserve">  Res RE [NCL+DQ] / [Capital + ALLL]--42735</v>
      </c>
      <c r="B2350" s="15" t="str">
        <f t="shared" si="77"/>
        <v xml:space="preserve">  Res RE [NCL+DQ] / [Capital + ALLL]</v>
      </c>
      <c r="C2350">
        <v>10</v>
      </c>
      <c r="D2350" s="22">
        <v>42735</v>
      </c>
      <c r="E2350">
        <v>0.21161453127247701</v>
      </c>
      <c r="F2350">
        <v>0.94057500785577197</v>
      </c>
      <c r="G2350">
        <v>2.55504496576614</v>
      </c>
      <c r="H2350">
        <v>1.8266920576675301</v>
      </c>
      <c r="I2350">
        <v>0</v>
      </c>
      <c r="J2350">
        <v>0.84719381527555404</v>
      </c>
      <c r="K2350">
        <v>2.8400681831793801</v>
      </c>
      <c r="L2350">
        <v>1.9198233373895</v>
      </c>
      <c r="M2350">
        <v>0.31348866611516801</v>
      </c>
      <c r="N2350">
        <v>1.66036403104515</v>
      </c>
      <c r="O2350">
        <v>4.2558623270589999</v>
      </c>
      <c r="P2350">
        <v>3.0066826744994102</v>
      </c>
      <c r="Q2350">
        <v>2.4830414680334498</v>
      </c>
      <c r="R2350">
        <v>3.8758921900237202</v>
      </c>
      <c r="S2350">
        <v>6.8144329397488299</v>
      </c>
      <c r="T2350">
        <v>4.5718360633878001</v>
      </c>
      <c r="U2350">
        <v>0</v>
      </c>
      <c r="V2350">
        <v>1.0121078705758799</v>
      </c>
      <c r="W2350">
        <v>3.3872689169041399</v>
      </c>
      <c r="X2350">
        <v>2.0669971475559699</v>
      </c>
      <c r="Y2350">
        <v>0.37401571410939499</v>
      </c>
      <c r="Z2350">
        <v>1.3436800922624901</v>
      </c>
      <c r="AA2350">
        <v>2.77529852994792</v>
      </c>
      <c r="AB2350">
        <v>2.8673383118274498</v>
      </c>
      <c r="AC2350">
        <v>0</v>
      </c>
      <c r="AD2350">
        <v>0.31249869830175198</v>
      </c>
      <c r="AE2350">
        <v>1.06041507220897</v>
      </c>
      <c r="AF2350">
        <v>1.0183704827336399</v>
      </c>
      <c r="AG2350">
        <v>0</v>
      </c>
      <c r="AH2350">
        <v>0</v>
      </c>
      <c r="AI2350">
        <v>0.54555172015688902</v>
      </c>
      <c r="AJ2350">
        <v>0.43504657528351798</v>
      </c>
      <c r="AK2350">
        <v>0.615718316819305</v>
      </c>
      <c r="AL2350">
        <v>1.8423437028088201</v>
      </c>
      <c r="AM2350">
        <v>5.0279464500031903</v>
      </c>
      <c r="AN2350">
        <v>3.2245691451543501</v>
      </c>
      <c r="AO2350">
        <v>0</v>
      </c>
      <c r="AP2350">
        <v>0.45091186314437598</v>
      </c>
      <c r="AQ2350">
        <v>1.58196876806763</v>
      </c>
      <c r="AR2350">
        <v>1.2069456673505701</v>
      </c>
      <c r="AS2350">
        <v>5.70622357676802E-2</v>
      </c>
      <c r="AT2350">
        <v>0.98897352530452998</v>
      </c>
      <c r="AU2350">
        <v>2.7780557751354298</v>
      </c>
      <c r="AV2350">
        <v>1.9205303756055401</v>
      </c>
      <c r="AW2350">
        <v>0.59282560038715104</v>
      </c>
      <c r="AX2350">
        <v>2.9464355127108801</v>
      </c>
      <c r="AY2350">
        <v>6.0934419202743202</v>
      </c>
      <c r="AZ2350">
        <v>3.9772329956456902</v>
      </c>
      <c r="BA2350">
        <v>8.8913000643318404E-2</v>
      </c>
      <c r="BB2350">
        <v>0.67577911717906503</v>
      </c>
      <c r="BC2350">
        <v>2.2431788530009502</v>
      </c>
      <c r="BD2350">
        <v>2.56836834743395</v>
      </c>
      <c r="BE2350">
        <v>0.23690308347944899</v>
      </c>
      <c r="BF2350">
        <v>1.04907230795908</v>
      </c>
      <c r="BG2350">
        <v>1.9296930316999701</v>
      </c>
      <c r="BH2350">
        <v>1.51677705733287</v>
      </c>
      <c r="BI2350">
        <v>0</v>
      </c>
      <c r="BJ2350">
        <v>0.53135093818576296</v>
      </c>
      <c r="BK2350">
        <v>1.9626255986477601</v>
      </c>
      <c r="BL2350">
        <v>1.3096284598958901</v>
      </c>
    </row>
    <row r="2351" spans="1:64" x14ac:dyDescent="0.25">
      <c r="A2351" s="15" t="str">
        <f t="shared" si="76"/>
        <v xml:space="preserve">  C&amp;I [NCL+DQ] / [Capital + ALLL]--42735</v>
      </c>
      <c r="B2351" s="15" t="str">
        <f t="shared" si="77"/>
        <v xml:space="preserve">  C&amp;I [NCL+DQ] / [Capital + ALLL]</v>
      </c>
      <c r="C2351">
        <v>11</v>
      </c>
      <c r="D2351" s="22">
        <v>42735</v>
      </c>
      <c r="E2351">
        <v>4.8439583989522E-2</v>
      </c>
      <c r="F2351">
        <v>0.43527336073712503</v>
      </c>
      <c r="G2351">
        <v>1.3143111039212501</v>
      </c>
      <c r="H2351">
        <v>1.3256426980021001</v>
      </c>
      <c r="I2351">
        <v>1.14680099151595E-2</v>
      </c>
      <c r="J2351">
        <v>0.57403781606623405</v>
      </c>
      <c r="K2351">
        <v>2.4108314682160201</v>
      </c>
      <c r="L2351">
        <v>1.7401479477548001</v>
      </c>
      <c r="M2351">
        <v>0</v>
      </c>
      <c r="N2351">
        <v>0.39081582804103598</v>
      </c>
      <c r="O2351">
        <v>1.66322249559598</v>
      </c>
      <c r="P2351">
        <v>1.40388996657938</v>
      </c>
      <c r="Q2351">
        <v>0.120950925015839</v>
      </c>
      <c r="R2351">
        <v>0.47055843915637302</v>
      </c>
      <c r="S2351">
        <v>1.31391577030053</v>
      </c>
      <c r="T2351">
        <v>1.33663931267092</v>
      </c>
      <c r="U2351">
        <v>0</v>
      </c>
      <c r="V2351">
        <v>0.56812994142645301</v>
      </c>
      <c r="W2351">
        <v>2.4391194907711302</v>
      </c>
      <c r="X2351">
        <v>1.8346971181024301</v>
      </c>
      <c r="Y2351">
        <v>4.4195141974836497E-2</v>
      </c>
      <c r="Z2351">
        <v>0.82802157790461595</v>
      </c>
      <c r="AA2351">
        <v>2.5909761430865101</v>
      </c>
      <c r="AB2351">
        <v>2.41825466125366</v>
      </c>
      <c r="AC2351">
        <v>0.102412955476093</v>
      </c>
      <c r="AD2351">
        <v>0.94660701494490995</v>
      </c>
      <c r="AE2351">
        <v>3.0244752560577202</v>
      </c>
      <c r="AF2351">
        <v>2.1492738982658102</v>
      </c>
      <c r="AG2351">
        <v>0</v>
      </c>
      <c r="AH2351">
        <v>0.41760920004621499</v>
      </c>
      <c r="AI2351">
        <v>1.3273467380778401</v>
      </c>
      <c r="AJ2351">
        <v>1.4424433764558799</v>
      </c>
      <c r="AK2351">
        <v>4.7899033359244197E-2</v>
      </c>
      <c r="AL2351">
        <v>0.38256592430659903</v>
      </c>
      <c r="AM2351">
        <v>1.72878958254576</v>
      </c>
      <c r="AN2351">
        <v>1.33501202706953</v>
      </c>
      <c r="AO2351">
        <v>4.5122281382546699E-3</v>
      </c>
      <c r="AP2351">
        <v>0.71243802867279904</v>
      </c>
      <c r="AQ2351">
        <v>2.6913527081714999</v>
      </c>
      <c r="AR2351">
        <v>1.9237716523479</v>
      </c>
      <c r="AS2351">
        <v>2.9632313084417501E-2</v>
      </c>
      <c r="AT2351">
        <v>0.41203146559727599</v>
      </c>
      <c r="AU2351">
        <v>1.53279015503615</v>
      </c>
      <c r="AV2351">
        <v>1.33015091429373</v>
      </c>
      <c r="AW2351">
        <v>0</v>
      </c>
      <c r="AX2351">
        <v>0.493133952865145</v>
      </c>
      <c r="AY2351">
        <v>1.85666185666186</v>
      </c>
      <c r="AZ2351">
        <v>1.61522142342247</v>
      </c>
      <c r="BA2351">
        <v>0.12404909172444201</v>
      </c>
      <c r="BB2351">
        <v>1.96578740970953</v>
      </c>
      <c r="BC2351">
        <v>5.4193726122616104</v>
      </c>
      <c r="BD2351">
        <v>3.44044857782198</v>
      </c>
      <c r="BE2351">
        <v>5.9983504536252497E-3</v>
      </c>
      <c r="BF2351">
        <v>0.39369781806937199</v>
      </c>
      <c r="BG2351">
        <v>2.43703554059271</v>
      </c>
      <c r="BH2351">
        <v>1.4757399141902701</v>
      </c>
      <c r="BI2351">
        <v>0</v>
      </c>
      <c r="BJ2351">
        <v>0.36037744795865101</v>
      </c>
      <c r="BK2351">
        <v>1.69855862426348</v>
      </c>
      <c r="BL2351">
        <v>2.1356640889439298</v>
      </c>
    </row>
    <row r="2352" spans="1:64" x14ac:dyDescent="0.25">
      <c r="A2352" s="15" t="str">
        <f t="shared" si="76"/>
        <v xml:space="preserve">  Ind [NCL+DQ] / [Capital + ALLL]--42735</v>
      </c>
      <c r="B2352" s="15" t="str">
        <f t="shared" si="77"/>
        <v xml:space="preserve">  Ind [NCL+DQ] / [Capital + ALLL]</v>
      </c>
      <c r="C2352">
        <v>12</v>
      </c>
      <c r="D2352" s="22">
        <v>42735</v>
      </c>
      <c r="E2352">
        <v>2.4975548910808599E-2</v>
      </c>
      <c r="F2352">
        <v>0.16276341837722699</v>
      </c>
      <c r="G2352">
        <v>0.42344124059334398</v>
      </c>
      <c r="H2352">
        <v>0.422683232156435</v>
      </c>
      <c r="I2352">
        <v>1.0019042994078801E-2</v>
      </c>
      <c r="J2352">
        <v>0.122244103943513</v>
      </c>
      <c r="K2352">
        <v>0.49548346853379999</v>
      </c>
      <c r="L2352">
        <v>0.45354118826297102</v>
      </c>
      <c r="M2352">
        <v>7.11918397064979E-3</v>
      </c>
      <c r="N2352">
        <v>0.140318054256314</v>
      </c>
      <c r="O2352">
        <v>0.60810841534958204</v>
      </c>
      <c r="P2352">
        <v>0.57523347748952702</v>
      </c>
      <c r="Q2352">
        <v>0.20863035150305301</v>
      </c>
      <c r="R2352">
        <v>0.42824579893074899</v>
      </c>
      <c r="S2352">
        <v>0.873935330281293</v>
      </c>
      <c r="T2352">
        <v>0.68967820667058899</v>
      </c>
      <c r="U2352">
        <v>0</v>
      </c>
      <c r="V2352">
        <v>7.8786207055734303E-2</v>
      </c>
      <c r="W2352">
        <v>0.42696985487867201</v>
      </c>
      <c r="X2352">
        <v>0.39845055834382198</v>
      </c>
      <c r="Y2352">
        <v>7.6005994952119404E-2</v>
      </c>
      <c r="Z2352">
        <v>0.30232334928958299</v>
      </c>
      <c r="AA2352">
        <v>0.80655224686281002</v>
      </c>
      <c r="AB2352">
        <v>0.673645112476282</v>
      </c>
      <c r="AC2352">
        <v>4.1009973556964598E-2</v>
      </c>
      <c r="AD2352">
        <v>0.17941096196475401</v>
      </c>
      <c r="AE2352">
        <v>0.461393760150619</v>
      </c>
      <c r="AF2352">
        <v>0.374008986280986</v>
      </c>
      <c r="AG2352">
        <v>1.0538139693247101E-2</v>
      </c>
      <c r="AH2352">
        <v>0.13381261409897099</v>
      </c>
      <c r="AI2352">
        <v>1.06492985849586</v>
      </c>
      <c r="AJ2352">
        <v>1.42075133774615</v>
      </c>
      <c r="AK2352">
        <v>6.1458178081339899E-3</v>
      </c>
      <c r="AL2352">
        <v>9.00393922341024E-2</v>
      </c>
      <c r="AM2352">
        <v>0.22145183030297899</v>
      </c>
      <c r="AN2352">
        <v>0.247482877490451</v>
      </c>
      <c r="AO2352">
        <v>3.4004459501696498E-2</v>
      </c>
      <c r="AP2352">
        <v>0.149750323096876</v>
      </c>
      <c r="AQ2352">
        <v>0.57952268344978497</v>
      </c>
      <c r="AR2352">
        <v>0.43866276074309601</v>
      </c>
      <c r="AS2352">
        <v>1.4757969303423801E-3</v>
      </c>
      <c r="AT2352">
        <v>6.3874395353495997E-2</v>
      </c>
      <c r="AU2352">
        <v>0.34889308515305401</v>
      </c>
      <c r="AV2352">
        <v>0.24549666740187601</v>
      </c>
      <c r="AW2352">
        <v>3.0559233981868199E-2</v>
      </c>
      <c r="AX2352">
        <v>0.27111075671796497</v>
      </c>
      <c r="AY2352">
        <v>0.68292682926829296</v>
      </c>
      <c r="AZ2352">
        <v>0.58539773553805596</v>
      </c>
      <c r="BA2352">
        <v>0</v>
      </c>
      <c r="BB2352">
        <v>1.5215301359879699E-2</v>
      </c>
      <c r="BC2352">
        <v>0.54129464566254704</v>
      </c>
      <c r="BD2352">
        <v>0.65240833302879797</v>
      </c>
      <c r="BE2352">
        <v>1.5880344259707802E-2</v>
      </c>
      <c r="BF2352">
        <v>0.146982458919723</v>
      </c>
      <c r="BG2352">
        <v>0.58338732243144398</v>
      </c>
      <c r="BH2352">
        <v>1.02185972029737</v>
      </c>
      <c r="BI2352">
        <v>0</v>
      </c>
      <c r="BJ2352">
        <v>1.92400192400192E-2</v>
      </c>
      <c r="BK2352">
        <v>0.11688216816421899</v>
      </c>
      <c r="BL2352">
        <v>0.17067039152302199</v>
      </c>
    </row>
    <row r="2353" spans="1:64" x14ac:dyDescent="0.25">
      <c r="A2353" s="15" t="str">
        <f t="shared" ref="A2353:A2416" si="78">B2353&amp;"--"&amp;D2353</f>
        <v xml:space="preserve">  OREO / [Capital + ALLL]--42735</v>
      </c>
      <c r="B2353" s="15" t="str">
        <f t="shared" ref="B2353:B2416" si="79">VLOOKUP(C2353,labels,2,FALSE)</f>
        <v xml:space="preserve">  OREO / [Capital + ALLL]</v>
      </c>
      <c r="C2353">
        <v>13</v>
      </c>
      <c r="D2353" s="22">
        <v>42735</v>
      </c>
      <c r="E2353">
        <v>0</v>
      </c>
      <c r="F2353">
        <v>0.35193205244868098</v>
      </c>
      <c r="G2353">
        <v>1.7569499040347301</v>
      </c>
      <c r="H2353">
        <v>1.3452660115218</v>
      </c>
      <c r="I2353">
        <v>0</v>
      </c>
      <c r="J2353">
        <v>0.34004581860850402</v>
      </c>
      <c r="K2353">
        <v>2.5658650701972801</v>
      </c>
      <c r="L2353">
        <v>2.1329402092835701</v>
      </c>
      <c r="M2353">
        <v>0</v>
      </c>
      <c r="N2353">
        <v>0.43451884038432598</v>
      </c>
      <c r="O2353">
        <v>2.3650889346843198</v>
      </c>
      <c r="P2353">
        <v>2.2076189206935299</v>
      </c>
      <c r="Q2353">
        <v>2.11334323637583</v>
      </c>
      <c r="R2353">
        <v>4.2374225596389898</v>
      </c>
      <c r="S2353">
        <v>6.5280639479985902</v>
      </c>
      <c r="T2353">
        <v>4.7774968392924304</v>
      </c>
      <c r="U2353">
        <v>0</v>
      </c>
      <c r="V2353">
        <v>0.79561724507520004</v>
      </c>
      <c r="W2353">
        <v>3.8014499317706498</v>
      </c>
      <c r="X2353">
        <v>3.0539000738773399</v>
      </c>
      <c r="Y2353">
        <v>0</v>
      </c>
      <c r="Z2353">
        <v>0.32628897896597903</v>
      </c>
      <c r="AA2353">
        <v>1.6864768870137801</v>
      </c>
      <c r="AB2353">
        <v>2.5892283578938202</v>
      </c>
      <c r="AC2353">
        <v>0</v>
      </c>
      <c r="AD2353">
        <v>0</v>
      </c>
      <c r="AE2353">
        <v>1.39649332865086E-2</v>
      </c>
      <c r="AF2353">
        <v>0.41335062255718802</v>
      </c>
      <c r="AG2353">
        <v>0</v>
      </c>
      <c r="AH2353">
        <v>0</v>
      </c>
      <c r="AI2353">
        <v>0.120663533231397</v>
      </c>
      <c r="AJ2353">
        <v>0.39966582685242602</v>
      </c>
      <c r="AK2353">
        <v>9.0838099459959007E-2</v>
      </c>
      <c r="AL2353">
        <v>0.49279065522905602</v>
      </c>
      <c r="AM2353">
        <v>2.41191706088203</v>
      </c>
      <c r="AN2353">
        <v>1.64247146627831</v>
      </c>
      <c r="AO2353">
        <v>0</v>
      </c>
      <c r="AP2353">
        <v>0</v>
      </c>
      <c r="AQ2353">
        <v>0.84840655226388195</v>
      </c>
      <c r="AR2353">
        <v>1.0501846411448901</v>
      </c>
      <c r="AS2353">
        <v>0</v>
      </c>
      <c r="AT2353">
        <v>0.53277860390606602</v>
      </c>
      <c r="AU2353">
        <v>3.2992522468392802</v>
      </c>
      <c r="AV2353">
        <v>2.5565375173065101</v>
      </c>
      <c r="AW2353">
        <v>0</v>
      </c>
      <c r="AX2353">
        <v>1.16686114352392</v>
      </c>
      <c r="AY2353">
        <v>4.3388983126506604</v>
      </c>
      <c r="AZ2353">
        <v>3.0836976891401302</v>
      </c>
      <c r="BA2353">
        <v>0</v>
      </c>
      <c r="BB2353">
        <v>0.72723498272593301</v>
      </c>
      <c r="BC2353">
        <v>2.9766065642625699</v>
      </c>
      <c r="BD2353">
        <v>3.26808115805136</v>
      </c>
      <c r="BE2353">
        <v>9.0838099459959007E-2</v>
      </c>
      <c r="BF2353">
        <v>0.80624628702367795</v>
      </c>
      <c r="BG2353">
        <v>4.1403162630375698</v>
      </c>
      <c r="BH2353">
        <v>2.6674956377569998</v>
      </c>
      <c r="BI2353">
        <v>0</v>
      </c>
      <c r="BJ2353">
        <v>2.6278457069512902</v>
      </c>
      <c r="BK2353">
        <v>7.2053872053872103</v>
      </c>
      <c r="BL2353">
        <v>6.4898886548883903</v>
      </c>
    </row>
    <row r="2354" spans="1:64" x14ac:dyDescent="0.25">
      <c r="A2354" s="15" t="str">
        <f t="shared" si="78"/>
        <v>ROAA--42735</v>
      </c>
      <c r="B2354" s="15" t="str">
        <f t="shared" si="79"/>
        <v>ROAA</v>
      </c>
      <c r="C2354">
        <v>14</v>
      </c>
      <c r="D2354" s="22">
        <v>42735</v>
      </c>
      <c r="E2354">
        <v>0.83250000000000002</v>
      </c>
      <c r="F2354">
        <v>1.04</v>
      </c>
      <c r="G2354">
        <v>1.4750000000000001</v>
      </c>
      <c r="H2354">
        <v>1.1485714285714299</v>
      </c>
      <c r="I2354">
        <v>0.74</v>
      </c>
      <c r="J2354">
        <v>1.06</v>
      </c>
      <c r="K2354">
        <v>1.46</v>
      </c>
      <c r="L2354">
        <v>1.1106985294117599</v>
      </c>
      <c r="M2354">
        <v>0.64</v>
      </c>
      <c r="N2354">
        <v>0.95</v>
      </c>
      <c r="O2354">
        <v>1.27</v>
      </c>
      <c r="P2354">
        <v>0.97888800792864195</v>
      </c>
      <c r="Q2354">
        <v>0.60750000000000004</v>
      </c>
      <c r="R2354">
        <v>0.73499999999999999</v>
      </c>
      <c r="S2354">
        <v>0.97</v>
      </c>
      <c r="T2354">
        <v>0.81100000000000005</v>
      </c>
      <c r="U2354">
        <v>0.6825</v>
      </c>
      <c r="V2354">
        <v>1.08</v>
      </c>
      <c r="W2354">
        <v>1.45</v>
      </c>
      <c r="X2354">
        <v>1.0870408163265299</v>
      </c>
      <c r="Y2354">
        <v>0.8175</v>
      </c>
      <c r="Z2354">
        <v>1.03</v>
      </c>
      <c r="AA2354">
        <v>1.4275</v>
      </c>
      <c r="AB2354">
        <v>1.1734</v>
      </c>
      <c r="AC2354">
        <v>0.86250000000000004</v>
      </c>
      <c r="AD2354">
        <v>1.1599999999999999</v>
      </c>
      <c r="AE2354">
        <v>1.575</v>
      </c>
      <c r="AF2354">
        <v>1.19355263157895</v>
      </c>
      <c r="AG2354">
        <v>0.79500000000000004</v>
      </c>
      <c r="AH2354">
        <v>1.095</v>
      </c>
      <c r="AI2354">
        <v>1.6675</v>
      </c>
      <c r="AJ2354">
        <v>1.20354838709677</v>
      </c>
      <c r="AK2354">
        <v>0.75</v>
      </c>
      <c r="AL2354">
        <v>0.96</v>
      </c>
      <c r="AM2354">
        <v>1.355</v>
      </c>
      <c r="AN2354">
        <v>1.0765957446808501</v>
      </c>
      <c r="AO2354">
        <v>0.81</v>
      </c>
      <c r="AP2354">
        <v>1.075</v>
      </c>
      <c r="AQ2354">
        <v>1.5425</v>
      </c>
      <c r="AR2354">
        <v>1.15700757575758</v>
      </c>
      <c r="AS2354">
        <v>0.73499999999999999</v>
      </c>
      <c r="AT2354">
        <v>1.0900000000000001</v>
      </c>
      <c r="AU2354">
        <v>1.4624999999999999</v>
      </c>
      <c r="AV2354">
        <v>1.1015816326530601</v>
      </c>
      <c r="AW2354">
        <v>0.6</v>
      </c>
      <c r="AX2354">
        <v>0.91</v>
      </c>
      <c r="AY2354">
        <v>1.27</v>
      </c>
      <c r="AZ2354">
        <v>0.94209790209790201</v>
      </c>
      <c r="BA2354">
        <v>0.63249999999999995</v>
      </c>
      <c r="BB2354">
        <v>1.0649999999999999</v>
      </c>
      <c r="BC2354">
        <v>1.4624999999999999</v>
      </c>
      <c r="BD2354">
        <v>1.0058</v>
      </c>
      <c r="BE2354">
        <v>0.76</v>
      </c>
      <c r="BF2354">
        <v>1.0900000000000001</v>
      </c>
      <c r="BG2354">
        <v>1.4</v>
      </c>
      <c r="BH2354">
        <v>1.3180392156862699</v>
      </c>
      <c r="BI2354">
        <v>0.74</v>
      </c>
      <c r="BJ2354">
        <v>1.04</v>
      </c>
      <c r="BK2354">
        <v>1.45</v>
      </c>
      <c r="BL2354">
        <v>1.1691358024691401</v>
      </c>
    </row>
    <row r="2355" spans="1:64" x14ac:dyDescent="0.25">
      <c r="A2355" s="15" t="str">
        <f t="shared" si="78"/>
        <v>NIM--42735</v>
      </c>
      <c r="B2355" s="15" t="str">
        <f t="shared" si="79"/>
        <v>NIM</v>
      </c>
      <c r="C2355">
        <v>15</v>
      </c>
      <c r="D2355" s="22">
        <v>42735</v>
      </c>
      <c r="E2355">
        <v>3.6025</v>
      </c>
      <c r="F2355">
        <v>3.8450000000000002</v>
      </c>
      <c r="G2355">
        <v>4.1349999999999998</v>
      </c>
      <c r="H2355">
        <v>3.7755357142857102</v>
      </c>
      <c r="I2355">
        <v>3.56</v>
      </c>
      <c r="J2355">
        <v>3.91</v>
      </c>
      <c r="K2355">
        <v>4.26</v>
      </c>
      <c r="L2355">
        <v>3.8981249999999998</v>
      </c>
      <c r="M2355">
        <v>3.36</v>
      </c>
      <c r="N2355">
        <v>3.76</v>
      </c>
      <c r="O2355">
        <v>4.17</v>
      </c>
      <c r="P2355">
        <v>3.7746739345887002</v>
      </c>
      <c r="Q2355">
        <v>3.64</v>
      </c>
      <c r="R2355">
        <v>3.8650000000000002</v>
      </c>
      <c r="S2355">
        <v>4.2450000000000001</v>
      </c>
      <c r="T2355">
        <v>3.8650000000000002</v>
      </c>
      <c r="U2355">
        <v>3.5024999999999999</v>
      </c>
      <c r="V2355">
        <v>3.87</v>
      </c>
      <c r="W2355">
        <v>4.21</v>
      </c>
      <c r="X2355">
        <v>3.83210884353741</v>
      </c>
      <c r="Y2355">
        <v>3.8149999999999999</v>
      </c>
      <c r="Z2355">
        <v>4.1150000000000002</v>
      </c>
      <c r="AA2355">
        <v>4.4275000000000002</v>
      </c>
      <c r="AB2355">
        <v>4.0792000000000002</v>
      </c>
      <c r="AC2355">
        <v>3.6124999999999998</v>
      </c>
      <c r="AD2355">
        <v>4.0350000000000001</v>
      </c>
      <c r="AE2355">
        <v>4.2625000000000002</v>
      </c>
      <c r="AF2355">
        <v>3.9443421052631602</v>
      </c>
      <c r="AG2355">
        <v>3.5249999999999999</v>
      </c>
      <c r="AH2355">
        <v>3.9449999999999998</v>
      </c>
      <c r="AI2355">
        <v>4.4424999999999999</v>
      </c>
      <c r="AJ2355">
        <v>4.4175806451612898</v>
      </c>
      <c r="AK2355">
        <v>3.58</v>
      </c>
      <c r="AL2355">
        <v>3.87</v>
      </c>
      <c r="AM2355">
        <v>4.13</v>
      </c>
      <c r="AN2355">
        <v>3.8504255319148899</v>
      </c>
      <c r="AO2355">
        <v>3.56</v>
      </c>
      <c r="AP2355">
        <v>3.95</v>
      </c>
      <c r="AQ2355">
        <v>4.3099999999999996</v>
      </c>
      <c r="AR2355">
        <v>3.90594696969697</v>
      </c>
      <c r="AS2355">
        <v>3.625</v>
      </c>
      <c r="AT2355">
        <v>3.915</v>
      </c>
      <c r="AU2355">
        <v>4.2300000000000004</v>
      </c>
      <c r="AV2355">
        <v>3.9019897959183698</v>
      </c>
      <c r="AW2355">
        <v>3.51</v>
      </c>
      <c r="AX2355">
        <v>3.86</v>
      </c>
      <c r="AY2355">
        <v>4.21</v>
      </c>
      <c r="AZ2355">
        <v>3.82370629370629</v>
      </c>
      <c r="BA2355">
        <v>3.61</v>
      </c>
      <c r="BB2355">
        <v>3.87</v>
      </c>
      <c r="BC2355">
        <v>4.26</v>
      </c>
      <c r="BD2355">
        <v>3.9331999999999998</v>
      </c>
      <c r="BE2355">
        <v>3.34</v>
      </c>
      <c r="BF2355">
        <v>3.94</v>
      </c>
      <c r="BG2355">
        <v>4.2850000000000001</v>
      </c>
      <c r="BH2355">
        <v>4.1068627450980397</v>
      </c>
      <c r="BI2355">
        <v>3.38</v>
      </c>
      <c r="BJ2355">
        <v>3.8</v>
      </c>
      <c r="BK2355">
        <v>4.18</v>
      </c>
      <c r="BL2355">
        <v>3.7946913580246902</v>
      </c>
    </row>
    <row r="2356" spans="1:64" x14ac:dyDescent="0.25">
      <c r="A2356" s="15" t="str">
        <f t="shared" si="78"/>
        <v>Provisions / Avg Assets--42735</v>
      </c>
      <c r="B2356" s="15" t="str">
        <f t="shared" si="79"/>
        <v>Provisions / Avg Assets</v>
      </c>
      <c r="C2356">
        <v>16</v>
      </c>
      <c r="D2356" s="22">
        <v>42735</v>
      </c>
      <c r="E2356">
        <v>0</v>
      </c>
      <c r="F2356">
        <v>0.05</v>
      </c>
      <c r="G2356">
        <v>0.16</v>
      </c>
      <c r="H2356">
        <v>9.6964285714285697E-2</v>
      </c>
      <c r="I2356">
        <v>0</v>
      </c>
      <c r="J2356">
        <v>7.0000000000000007E-2</v>
      </c>
      <c r="K2356">
        <v>0.18</v>
      </c>
      <c r="L2356">
        <v>0.12413602941176501</v>
      </c>
      <c r="M2356">
        <v>0</v>
      </c>
      <c r="N2356">
        <v>0.08</v>
      </c>
      <c r="O2356">
        <v>0.18</v>
      </c>
      <c r="P2356">
        <v>0.12784340931615501</v>
      </c>
      <c r="Q2356">
        <v>6.7500000000000004E-2</v>
      </c>
      <c r="R2356">
        <v>0.11</v>
      </c>
      <c r="S2356">
        <v>0.1825</v>
      </c>
      <c r="T2356">
        <v>0.1225</v>
      </c>
      <c r="U2356">
        <v>0</v>
      </c>
      <c r="V2356">
        <v>5.5E-2</v>
      </c>
      <c r="W2356">
        <v>0.16</v>
      </c>
      <c r="X2356">
        <v>0.107925170068027</v>
      </c>
      <c r="Y2356">
        <v>0</v>
      </c>
      <c r="Z2356">
        <v>8.5000000000000006E-2</v>
      </c>
      <c r="AA2356">
        <v>0.1875</v>
      </c>
      <c r="AB2356">
        <v>9.7799999999999998E-2</v>
      </c>
      <c r="AC2356">
        <v>0</v>
      </c>
      <c r="AD2356">
        <v>7.4999999999999997E-2</v>
      </c>
      <c r="AE2356">
        <v>0.18</v>
      </c>
      <c r="AF2356">
        <v>0.158552631578947</v>
      </c>
      <c r="AG2356">
        <v>0</v>
      </c>
      <c r="AH2356">
        <v>0.1</v>
      </c>
      <c r="AI2356">
        <v>0.19</v>
      </c>
      <c r="AJ2356">
        <v>0.46483870967741903</v>
      </c>
      <c r="AK2356">
        <v>0</v>
      </c>
      <c r="AL2356">
        <v>0.06</v>
      </c>
      <c r="AM2356">
        <v>0.13</v>
      </c>
      <c r="AN2356">
        <v>7.9787234042553196E-2</v>
      </c>
      <c r="AO2356">
        <v>0</v>
      </c>
      <c r="AP2356">
        <v>7.0000000000000007E-2</v>
      </c>
      <c r="AQ2356">
        <v>0.16250000000000001</v>
      </c>
      <c r="AR2356">
        <v>0.11871212121212101</v>
      </c>
      <c r="AS2356">
        <v>0</v>
      </c>
      <c r="AT2356">
        <v>7.4999999999999997E-2</v>
      </c>
      <c r="AU2356">
        <v>0.1825</v>
      </c>
      <c r="AV2356">
        <v>0.11765306122449</v>
      </c>
      <c r="AW2356">
        <v>0</v>
      </c>
      <c r="AX2356">
        <v>0.05</v>
      </c>
      <c r="AY2356">
        <v>0.13</v>
      </c>
      <c r="AZ2356">
        <v>7.1608391608391594E-2</v>
      </c>
      <c r="BA2356">
        <v>0</v>
      </c>
      <c r="BB2356">
        <v>0.13</v>
      </c>
      <c r="BC2356">
        <v>0.245</v>
      </c>
      <c r="BD2356">
        <v>0.19839999999999999</v>
      </c>
      <c r="BE2356">
        <v>0</v>
      </c>
      <c r="BF2356">
        <v>0.09</v>
      </c>
      <c r="BG2356">
        <v>0.185</v>
      </c>
      <c r="BH2356">
        <v>0.41039215686274499</v>
      </c>
      <c r="BI2356">
        <v>0</v>
      </c>
      <c r="BJ2356">
        <v>0.01</v>
      </c>
      <c r="BK2356">
        <v>0.15</v>
      </c>
      <c r="BL2356">
        <v>6.9012345679012294E-2</v>
      </c>
    </row>
    <row r="2357" spans="1:64" x14ac:dyDescent="0.25">
      <c r="A2357" s="15" t="str">
        <f t="shared" si="78"/>
        <v>Negative Earners (last 4 qtrs)--42735</v>
      </c>
      <c r="B2357" s="15" t="str">
        <f t="shared" si="79"/>
        <v>Negative Earners (last 4 qtrs)</v>
      </c>
      <c r="C2357">
        <v>17</v>
      </c>
      <c r="D2357" s="22">
        <v>42735</v>
      </c>
      <c r="F2357">
        <v>1.78571428571429</v>
      </c>
      <c r="H2357">
        <v>1</v>
      </c>
      <c r="J2357">
        <v>2.7075812274368198</v>
      </c>
      <c r="L2357">
        <v>15</v>
      </c>
      <c r="N2357">
        <v>3.8663299009131502</v>
      </c>
      <c r="P2357">
        <v>199</v>
      </c>
      <c r="R2357">
        <v>5</v>
      </c>
      <c r="T2357">
        <v>1</v>
      </c>
      <c r="V2357">
        <v>2.6845637583892601</v>
      </c>
      <c r="X2357">
        <v>8</v>
      </c>
      <c r="Z2357">
        <v>4</v>
      </c>
      <c r="AB2357">
        <v>2</v>
      </c>
      <c r="AD2357">
        <v>2.6315789473684199</v>
      </c>
      <c r="AF2357">
        <v>2</v>
      </c>
      <c r="AH2357">
        <v>1.61290322580645</v>
      </c>
      <c r="AI2357"/>
      <c r="AJ2357">
        <v>1</v>
      </c>
      <c r="AK2357"/>
      <c r="AL2357">
        <v>2.12765957446809</v>
      </c>
      <c r="AN2357">
        <v>1</v>
      </c>
      <c r="AP2357">
        <v>2.23880597014925</v>
      </c>
      <c r="AR2357">
        <v>6</v>
      </c>
      <c r="AT2357">
        <v>2.5</v>
      </c>
      <c r="AV2357">
        <v>5</v>
      </c>
      <c r="AX2357">
        <v>3.4482758620689702</v>
      </c>
      <c r="AZ2357">
        <v>5</v>
      </c>
      <c r="BB2357">
        <v>6</v>
      </c>
      <c r="BD2357">
        <v>3</v>
      </c>
      <c r="BF2357">
        <v>1.9607843137254899</v>
      </c>
      <c r="BH2357">
        <v>1</v>
      </c>
      <c r="BJ2357">
        <v>4.9382716049382704</v>
      </c>
      <c r="BL2357">
        <v>4</v>
      </c>
    </row>
    <row r="2358" spans="1:64" x14ac:dyDescent="0.25">
      <c r="A2358" s="15" t="str">
        <f t="shared" si="78"/>
        <v>Noncore Funding / Liab--42735</v>
      </c>
      <c r="B2358" s="15" t="str">
        <f t="shared" si="79"/>
        <v>Noncore Funding / Liab</v>
      </c>
      <c r="C2358">
        <v>18</v>
      </c>
      <c r="D2358" s="22">
        <v>42735</v>
      </c>
      <c r="E2358">
        <v>7.9788231595702799</v>
      </c>
      <c r="F2358">
        <v>12.4256912543091</v>
      </c>
      <c r="G2358">
        <v>17.923102591303198</v>
      </c>
      <c r="H2358">
        <v>14.6529938422954</v>
      </c>
      <c r="I2358">
        <v>8.4716859867475893</v>
      </c>
      <c r="J2358">
        <v>14.5754148680918</v>
      </c>
      <c r="K2358">
        <v>22.028582885083999</v>
      </c>
      <c r="L2358">
        <v>17.297352623755501</v>
      </c>
      <c r="M2358">
        <v>11.4347406820317</v>
      </c>
      <c r="N2358">
        <v>18.744453160642799</v>
      </c>
      <c r="O2358">
        <v>29.481306561016901</v>
      </c>
      <c r="P2358">
        <v>22.148510319266698</v>
      </c>
      <c r="Q2358">
        <v>13.669769766400799</v>
      </c>
      <c r="R2358">
        <v>16.446822152837601</v>
      </c>
      <c r="S2358">
        <v>22.0321869719807</v>
      </c>
      <c r="T2358">
        <v>18.658840174954999</v>
      </c>
      <c r="U2358">
        <v>7.6427877774261699</v>
      </c>
      <c r="V2358">
        <v>13.0472624477724</v>
      </c>
      <c r="W2358">
        <v>20.183178394302999</v>
      </c>
      <c r="X2358">
        <v>16.3515920322425</v>
      </c>
      <c r="Y2358">
        <v>8.5888517156456601</v>
      </c>
      <c r="Z2358">
        <v>13.0270427825275</v>
      </c>
      <c r="AA2358">
        <v>18.7745259908754</v>
      </c>
      <c r="AB2358">
        <v>16.349437486770199</v>
      </c>
      <c r="AC2358">
        <v>10.364979714677</v>
      </c>
      <c r="AD2358">
        <v>15.3950687685763</v>
      </c>
      <c r="AE2358">
        <v>19.9506215729769</v>
      </c>
      <c r="AF2358">
        <v>16.5827484892482</v>
      </c>
      <c r="AG2358">
        <v>13.7469487685508</v>
      </c>
      <c r="AH2358">
        <v>19.420026739316899</v>
      </c>
      <c r="AI2358">
        <v>25.437472091129798</v>
      </c>
      <c r="AJ2358">
        <v>23.094219525579799</v>
      </c>
      <c r="AK2358">
        <v>8.6853206505898903</v>
      </c>
      <c r="AL2358">
        <v>15.713718617255401</v>
      </c>
      <c r="AM2358">
        <v>31.328334876890001</v>
      </c>
      <c r="AN2358">
        <v>20.0813559971415</v>
      </c>
      <c r="AO2358">
        <v>8.5468406743173109</v>
      </c>
      <c r="AP2358">
        <v>14.4042871502672</v>
      </c>
      <c r="AQ2358">
        <v>21.552231241625599</v>
      </c>
      <c r="AR2358">
        <v>16.6758330814644</v>
      </c>
      <c r="AS2358">
        <v>9.9579685792928103</v>
      </c>
      <c r="AT2358">
        <v>16.398652797831598</v>
      </c>
      <c r="AU2358">
        <v>25.3526555078077</v>
      </c>
      <c r="AV2358">
        <v>18.7101547857737</v>
      </c>
      <c r="AW2358">
        <v>7.3481676624170902</v>
      </c>
      <c r="AX2358">
        <v>11.539046171385101</v>
      </c>
      <c r="AY2358">
        <v>20.111691673457599</v>
      </c>
      <c r="AZ2358">
        <v>15.1289114525441</v>
      </c>
      <c r="BA2358">
        <v>8.5384571637213504</v>
      </c>
      <c r="BB2358">
        <v>18.616433225212099</v>
      </c>
      <c r="BC2358">
        <v>24.904333369866102</v>
      </c>
      <c r="BD2358">
        <v>21.491266664823598</v>
      </c>
      <c r="BE2358">
        <v>9.2658862403209596</v>
      </c>
      <c r="BF2358">
        <v>14.253964257653999</v>
      </c>
      <c r="BG2358">
        <v>19.038241040606401</v>
      </c>
      <c r="BH2358">
        <v>17.841522000934201</v>
      </c>
      <c r="BI2358">
        <v>6.9859203518833999</v>
      </c>
      <c r="BJ2358">
        <v>10.393304421458399</v>
      </c>
      <c r="BK2358">
        <v>20.017145306472401</v>
      </c>
      <c r="BL2358">
        <v>15.6372417280674</v>
      </c>
    </row>
    <row r="2359" spans="1:64" x14ac:dyDescent="0.25">
      <c r="A2359" s="15" t="str">
        <f t="shared" si="78"/>
        <v>Brokered Dep / Liab--42735</v>
      </c>
      <c r="B2359" s="15" t="str">
        <f t="shared" si="79"/>
        <v>Brokered Dep / Liab</v>
      </c>
      <c r="C2359">
        <v>19</v>
      </c>
      <c r="D2359" s="22">
        <v>42735</v>
      </c>
      <c r="E2359">
        <v>0</v>
      </c>
      <c r="F2359">
        <v>0</v>
      </c>
      <c r="G2359">
        <v>2.5089514432517901</v>
      </c>
      <c r="H2359">
        <v>2.45781884662882</v>
      </c>
      <c r="I2359">
        <v>0</v>
      </c>
      <c r="J2359">
        <v>0</v>
      </c>
      <c r="K2359">
        <v>3.4110592883673498</v>
      </c>
      <c r="L2359">
        <v>2.5769495783135601</v>
      </c>
      <c r="M2359">
        <v>0</v>
      </c>
      <c r="N2359">
        <v>0</v>
      </c>
      <c r="O2359">
        <v>3.3540561610158299</v>
      </c>
      <c r="P2359">
        <v>2.6431471165934002</v>
      </c>
      <c r="Q2359">
        <v>0</v>
      </c>
      <c r="R2359">
        <v>0</v>
      </c>
      <c r="S2359">
        <v>1.1388031920573001</v>
      </c>
      <c r="T2359">
        <v>2.7187045446493698</v>
      </c>
      <c r="U2359">
        <v>0</v>
      </c>
      <c r="V2359">
        <v>0</v>
      </c>
      <c r="W2359">
        <v>2.59624145704286</v>
      </c>
      <c r="X2359">
        <v>2.4195409899937901</v>
      </c>
      <c r="Y2359">
        <v>0</v>
      </c>
      <c r="Z2359">
        <v>0</v>
      </c>
      <c r="AA2359">
        <v>1.11529314163455</v>
      </c>
      <c r="AB2359">
        <v>2.6229552959651699</v>
      </c>
      <c r="AC2359">
        <v>0</v>
      </c>
      <c r="AD2359">
        <v>0</v>
      </c>
      <c r="AE2359">
        <v>2.46768506388903</v>
      </c>
      <c r="AF2359">
        <v>2.2555256701009698</v>
      </c>
      <c r="AG2359">
        <v>0</v>
      </c>
      <c r="AH2359">
        <v>0.37591309052014299</v>
      </c>
      <c r="AI2359">
        <v>6.34962047602908</v>
      </c>
      <c r="AJ2359">
        <v>4.3186415994363001</v>
      </c>
      <c r="AK2359">
        <v>0</v>
      </c>
      <c r="AL2359">
        <v>0.74019664764641202</v>
      </c>
      <c r="AM2359">
        <v>6.4237446289165501</v>
      </c>
      <c r="AN2359">
        <v>4.0023187875847599</v>
      </c>
      <c r="AO2359">
        <v>0</v>
      </c>
      <c r="AP2359">
        <v>0</v>
      </c>
      <c r="AQ2359">
        <v>2.5457166118029999</v>
      </c>
      <c r="AR2359">
        <v>2.1808195246775099</v>
      </c>
      <c r="AS2359">
        <v>0</v>
      </c>
      <c r="AT2359">
        <v>0</v>
      </c>
      <c r="AU2359">
        <v>4.4307306576579304</v>
      </c>
      <c r="AV2359">
        <v>3.0959846933734099</v>
      </c>
      <c r="AW2359">
        <v>0</v>
      </c>
      <c r="AX2359">
        <v>0</v>
      </c>
      <c r="AY2359">
        <v>1.0677169838181599</v>
      </c>
      <c r="AZ2359">
        <v>1.77521446851498</v>
      </c>
      <c r="BA2359">
        <v>0</v>
      </c>
      <c r="BB2359">
        <v>0.411022182377145</v>
      </c>
      <c r="BC2359">
        <v>5.7779671421270002</v>
      </c>
      <c r="BD2359">
        <v>5.2905513407514198</v>
      </c>
      <c r="BE2359">
        <v>0</v>
      </c>
      <c r="BF2359">
        <v>0</v>
      </c>
      <c r="BG2359">
        <v>2.7334134732494602</v>
      </c>
      <c r="BH2359">
        <v>2.32663372294114</v>
      </c>
      <c r="BI2359">
        <v>0</v>
      </c>
      <c r="BJ2359">
        <v>0</v>
      </c>
      <c r="BK2359">
        <v>1.5387373877324799</v>
      </c>
      <c r="BL2359">
        <v>3.0167583955117698</v>
      </c>
    </row>
    <row r="2360" spans="1:64" x14ac:dyDescent="0.25">
      <c r="A2360" s="15" t="str">
        <f t="shared" si="78"/>
        <v>Liquid Assets / Assets--42735</v>
      </c>
      <c r="B2360" s="15" t="str">
        <f t="shared" si="79"/>
        <v>Liquid Assets / Assets</v>
      </c>
      <c r="C2360">
        <v>20</v>
      </c>
      <c r="D2360" s="22">
        <v>42735</v>
      </c>
      <c r="E2360">
        <v>16.859682507345301</v>
      </c>
      <c r="F2360">
        <v>20.8218943410149</v>
      </c>
      <c r="G2360">
        <v>36.885904051332197</v>
      </c>
      <c r="H2360">
        <v>25.811618516250899</v>
      </c>
      <c r="I2360">
        <v>11.835766867932</v>
      </c>
      <c r="J2360">
        <v>20.089814639308401</v>
      </c>
      <c r="K2360">
        <v>31.573688016891399</v>
      </c>
      <c r="L2360">
        <v>22.979828558393599</v>
      </c>
      <c r="M2360">
        <v>10.7627787721439</v>
      </c>
      <c r="N2360">
        <v>17.657202824970899</v>
      </c>
      <c r="O2360">
        <v>28.406771340194599</v>
      </c>
      <c r="P2360">
        <v>20.7208462539</v>
      </c>
      <c r="Q2360">
        <v>24.6030384791909</v>
      </c>
      <c r="R2360">
        <v>34.202796045919897</v>
      </c>
      <c r="S2360">
        <v>42.726358916117597</v>
      </c>
      <c r="T2360">
        <v>34.215656439628397</v>
      </c>
      <c r="U2360">
        <v>13.629139337924901</v>
      </c>
      <c r="V2360">
        <v>21.845277695103999</v>
      </c>
      <c r="W2360">
        <v>31.978462664592598</v>
      </c>
      <c r="X2360">
        <v>24.0364855709492</v>
      </c>
      <c r="Y2360">
        <v>15.195919156391801</v>
      </c>
      <c r="Z2360">
        <v>23.744451249427001</v>
      </c>
      <c r="AA2360">
        <v>38.590290758670399</v>
      </c>
      <c r="AB2360">
        <v>25.985232364417701</v>
      </c>
      <c r="AC2360">
        <v>6.2752459511537202</v>
      </c>
      <c r="AD2360">
        <v>12.550663120446499</v>
      </c>
      <c r="AE2360">
        <v>26.5224612090825</v>
      </c>
      <c r="AF2360">
        <v>17.855074886175501</v>
      </c>
      <c r="AG2360">
        <v>9.4085892291509801</v>
      </c>
      <c r="AH2360">
        <v>16.593917163974599</v>
      </c>
      <c r="AI2360">
        <v>26.922967094263399</v>
      </c>
      <c r="AJ2360">
        <v>21.762633343355699</v>
      </c>
      <c r="AK2360">
        <v>12.0839247078748</v>
      </c>
      <c r="AL2360">
        <v>18.7704456899965</v>
      </c>
      <c r="AM2360">
        <v>26.764559401846299</v>
      </c>
      <c r="AN2360">
        <v>19.389627359224399</v>
      </c>
      <c r="AO2360">
        <v>11.043281016422601</v>
      </c>
      <c r="AP2360">
        <v>19.968787815094402</v>
      </c>
      <c r="AQ2360">
        <v>32.125692290015301</v>
      </c>
      <c r="AR2360">
        <v>22.982701749404701</v>
      </c>
      <c r="AS2360">
        <v>11.073522058343</v>
      </c>
      <c r="AT2360">
        <v>17.5442786763182</v>
      </c>
      <c r="AU2360">
        <v>27.567529712992901</v>
      </c>
      <c r="AV2360">
        <v>20.7212356139683</v>
      </c>
      <c r="AW2360">
        <v>14.3522934605166</v>
      </c>
      <c r="AX2360">
        <v>23.9576400807968</v>
      </c>
      <c r="AY2360">
        <v>35.743567281018002</v>
      </c>
      <c r="AZ2360">
        <v>25.5408838964211</v>
      </c>
      <c r="BA2360">
        <v>10.604157820191199</v>
      </c>
      <c r="BB2360">
        <v>19.572828652803</v>
      </c>
      <c r="BC2360">
        <v>33.177092042759902</v>
      </c>
      <c r="BD2360">
        <v>22.627631938330701</v>
      </c>
      <c r="BE2360">
        <v>12.2244460791495</v>
      </c>
      <c r="BF2360">
        <v>20.418761055747201</v>
      </c>
      <c r="BG2360">
        <v>32.407837851873197</v>
      </c>
      <c r="BH2360">
        <v>24.088413514322198</v>
      </c>
      <c r="BI2360">
        <v>15.057678862735999</v>
      </c>
      <c r="BJ2360">
        <v>23.9576400807968</v>
      </c>
      <c r="BK2360">
        <v>32.589968236238597</v>
      </c>
      <c r="BL2360">
        <v>25.5658698737818</v>
      </c>
    </row>
    <row r="2361" spans="1:64" x14ac:dyDescent="0.25">
      <c r="A2361" s="15" t="str">
        <f t="shared" si="78"/>
        <v>Net Loan Growth (last 4 qtrs)--42735</v>
      </c>
      <c r="B2361" s="15" t="str">
        <f t="shared" si="79"/>
        <v>Net Loan Growth (last 4 qtrs)</v>
      </c>
      <c r="C2361">
        <v>21</v>
      </c>
      <c r="D2361" s="22">
        <v>42735</v>
      </c>
      <c r="E2361">
        <v>0.34749999999999998</v>
      </c>
      <c r="F2361">
        <v>5.2149999999999999</v>
      </c>
      <c r="G2361">
        <v>9.1</v>
      </c>
      <c r="H2361">
        <v>5.7401785714285696</v>
      </c>
      <c r="I2361">
        <v>-0.65</v>
      </c>
      <c r="J2361">
        <v>3.88</v>
      </c>
      <c r="K2361">
        <v>8.99</v>
      </c>
      <c r="L2361">
        <v>4.55294659300184</v>
      </c>
      <c r="M2361">
        <v>0.74</v>
      </c>
      <c r="N2361">
        <v>5.8</v>
      </c>
      <c r="O2361">
        <v>12.01</v>
      </c>
      <c r="P2361">
        <v>7.2485134328358196</v>
      </c>
      <c r="Q2361">
        <v>-0.82</v>
      </c>
      <c r="R2361">
        <v>3.71</v>
      </c>
      <c r="S2361">
        <v>7.2824999999999998</v>
      </c>
      <c r="T2361">
        <v>4.093</v>
      </c>
      <c r="U2361">
        <v>0.08</v>
      </c>
      <c r="V2361">
        <v>4.4000000000000004</v>
      </c>
      <c r="W2361">
        <v>9.4700000000000006</v>
      </c>
      <c r="X2361">
        <v>5.6125597269624601</v>
      </c>
      <c r="Y2361">
        <v>3.2075</v>
      </c>
      <c r="Z2361">
        <v>6.98</v>
      </c>
      <c r="AA2361">
        <v>11.9825</v>
      </c>
      <c r="AB2361">
        <v>7.0667999999999997</v>
      </c>
      <c r="AC2361">
        <v>-5.1825000000000001</v>
      </c>
      <c r="AD2361">
        <v>-0.74</v>
      </c>
      <c r="AE2361">
        <v>2.5625</v>
      </c>
      <c r="AF2361">
        <v>-1.3142105263157899</v>
      </c>
      <c r="AG2361">
        <v>-1.575</v>
      </c>
      <c r="AH2361">
        <v>3.61</v>
      </c>
      <c r="AI2361">
        <v>10.035</v>
      </c>
      <c r="AJ2361">
        <v>4.6856451612903198</v>
      </c>
      <c r="AK2361">
        <v>1.07</v>
      </c>
      <c r="AL2361">
        <v>4.4800000000000004</v>
      </c>
      <c r="AM2361">
        <v>9.1449999999999996</v>
      </c>
      <c r="AN2361">
        <v>6.1006382978723401</v>
      </c>
      <c r="AO2361">
        <v>-2.3075000000000001</v>
      </c>
      <c r="AP2361">
        <v>1.645</v>
      </c>
      <c r="AQ2361">
        <v>6.3849999999999998</v>
      </c>
      <c r="AR2361">
        <v>2.54647727272727</v>
      </c>
      <c r="AS2361">
        <v>2.2225000000000001</v>
      </c>
      <c r="AT2361">
        <v>7.28</v>
      </c>
      <c r="AU2361">
        <v>12.0875</v>
      </c>
      <c r="AV2361">
        <v>8.4536734693877609</v>
      </c>
      <c r="AW2361">
        <v>0.78</v>
      </c>
      <c r="AX2361">
        <v>5.0599999999999996</v>
      </c>
      <c r="AY2361">
        <v>9.6300000000000008</v>
      </c>
      <c r="AZ2361">
        <v>5.9266433566433596</v>
      </c>
      <c r="BA2361">
        <v>-1.06</v>
      </c>
      <c r="BB2361">
        <v>4.53</v>
      </c>
      <c r="BC2361">
        <v>9.41</v>
      </c>
      <c r="BD2361">
        <v>4.4787999999999997</v>
      </c>
      <c r="BE2361">
        <v>-1.1924999999999999</v>
      </c>
      <c r="BF2361">
        <v>5.03</v>
      </c>
      <c r="BG2361">
        <v>9.5175000000000001</v>
      </c>
      <c r="BH2361">
        <v>5.5514000000000001</v>
      </c>
      <c r="BI2361">
        <v>2.8624999999999998</v>
      </c>
      <c r="BJ2361">
        <v>6.415</v>
      </c>
      <c r="BK2361">
        <v>11.157500000000001</v>
      </c>
      <c r="BL2361">
        <v>9.2213750000000001</v>
      </c>
    </row>
    <row r="2362" spans="1:64" x14ac:dyDescent="0.25">
      <c r="A2362" s="15" t="str">
        <f t="shared" si="78"/>
        <v>Banks w/ Loan Growth (last 4 qtrs)--42735</v>
      </c>
      <c r="B2362" s="15" t="str">
        <f t="shared" si="79"/>
        <v>Banks w/ Loan Growth (last 4 qtrs)</v>
      </c>
      <c r="C2362">
        <v>22</v>
      </c>
      <c r="D2362" s="22">
        <v>42735</v>
      </c>
      <c r="F2362">
        <v>78.571428571428598</v>
      </c>
      <c r="J2362">
        <v>70.216606498194906</v>
      </c>
      <c r="N2362">
        <v>77.812317855061195</v>
      </c>
      <c r="R2362">
        <v>65</v>
      </c>
      <c r="V2362">
        <v>75.503355704697995</v>
      </c>
      <c r="Z2362">
        <v>78</v>
      </c>
      <c r="AD2362">
        <v>42.105263157894697</v>
      </c>
      <c r="AH2362">
        <v>66.129032258064498</v>
      </c>
      <c r="AI2362"/>
      <c r="AK2362"/>
      <c r="AL2362">
        <v>80.851063829787194</v>
      </c>
      <c r="AP2362">
        <v>60.447761194029802</v>
      </c>
      <c r="AT2362">
        <v>88</v>
      </c>
      <c r="AX2362">
        <v>77.931034482758605</v>
      </c>
      <c r="BB2362">
        <v>70</v>
      </c>
      <c r="BF2362">
        <v>68.627450980392197</v>
      </c>
      <c r="BJ2362">
        <v>86.419753086419703</v>
      </c>
    </row>
    <row r="2363" spans="1:64" x14ac:dyDescent="0.25">
      <c r="A2363" s="15" t="str">
        <f t="shared" si="78"/>
        <v>Equity / Assets--42825</v>
      </c>
      <c r="B2363" s="15" t="str">
        <f t="shared" si="79"/>
        <v>Equity / Assets</v>
      </c>
      <c r="C2363">
        <v>1</v>
      </c>
      <c r="D2363" s="22">
        <v>42825</v>
      </c>
      <c r="E2363">
        <v>10.2420910125585</v>
      </c>
      <c r="F2363">
        <v>11.024313725490201</v>
      </c>
      <c r="G2363">
        <v>11.805949864023701</v>
      </c>
      <c r="H2363">
        <v>11.340800672629401</v>
      </c>
      <c r="I2363">
        <v>9.4005743596553799</v>
      </c>
      <c r="J2363">
        <v>10.568807339449499</v>
      </c>
      <c r="K2363">
        <v>12.053303234967499</v>
      </c>
      <c r="L2363">
        <v>11.058814900995801</v>
      </c>
      <c r="M2363">
        <v>9.3497664382941501</v>
      </c>
      <c r="N2363">
        <v>10.614781255537199</v>
      </c>
      <c r="O2363">
        <v>12.3725460302404</v>
      </c>
      <c r="P2363">
        <v>11.149492696137999</v>
      </c>
      <c r="Q2363">
        <v>9.43330043512257</v>
      </c>
      <c r="R2363">
        <v>11.1361939880642</v>
      </c>
      <c r="S2363">
        <v>12.1063816281094</v>
      </c>
      <c r="T2363">
        <v>11.219290567067199</v>
      </c>
      <c r="U2363">
        <v>9.2372930000730804</v>
      </c>
      <c r="V2363">
        <v>10.3726823063729</v>
      </c>
      <c r="W2363">
        <v>11.940969001643399</v>
      </c>
      <c r="X2363">
        <v>10.941986040441201</v>
      </c>
      <c r="Y2363">
        <v>10.017650711260901</v>
      </c>
      <c r="Z2363">
        <v>10.8271824710235</v>
      </c>
      <c r="AA2363">
        <v>12.1743355128646</v>
      </c>
      <c r="AB2363">
        <v>11.339971823969799</v>
      </c>
      <c r="AC2363">
        <v>9.1524028241246604</v>
      </c>
      <c r="AD2363">
        <v>10.1531886420268</v>
      </c>
      <c r="AE2363">
        <v>11.396600707889601</v>
      </c>
      <c r="AF2363">
        <v>10.3324331280169</v>
      </c>
      <c r="AG2363">
        <v>10.4473095134012</v>
      </c>
      <c r="AH2363">
        <v>11.050014452774001</v>
      </c>
      <c r="AI2363">
        <v>12.935582540990801</v>
      </c>
      <c r="AJ2363">
        <v>12.136798142868701</v>
      </c>
      <c r="AK2363">
        <v>9.7494929211064694</v>
      </c>
      <c r="AL2363">
        <v>10.8781103755279</v>
      </c>
      <c r="AM2363">
        <v>12.550777589080299</v>
      </c>
      <c r="AN2363">
        <v>12.4792174364297</v>
      </c>
      <c r="AO2363">
        <v>9.4240122655940599</v>
      </c>
      <c r="AP2363">
        <v>10.6971164537315</v>
      </c>
      <c r="AQ2363">
        <v>12.056876651489</v>
      </c>
      <c r="AR2363">
        <v>11.0369451255923</v>
      </c>
      <c r="AS2363">
        <v>9.2753675466665193</v>
      </c>
      <c r="AT2363">
        <v>10.1855244345134</v>
      </c>
      <c r="AU2363">
        <v>11.601349644739001</v>
      </c>
      <c r="AV2363">
        <v>10.7181217250573</v>
      </c>
      <c r="AW2363">
        <v>9.1911952742734595</v>
      </c>
      <c r="AX2363">
        <v>10.587333240832001</v>
      </c>
      <c r="AY2363">
        <v>12.052001625726399</v>
      </c>
      <c r="AZ2363">
        <v>10.9474166663167</v>
      </c>
      <c r="BA2363">
        <v>9.3224358282664301</v>
      </c>
      <c r="BB2363">
        <v>10.5909850783233</v>
      </c>
      <c r="BC2363">
        <v>12.220525527255999</v>
      </c>
      <c r="BD2363">
        <v>11.285259255772999</v>
      </c>
      <c r="BE2363">
        <v>10.030548926014299</v>
      </c>
      <c r="BF2363">
        <v>11.065269619250101</v>
      </c>
      <c r="BG2363">
        <v>12.6632829622794</v>
      </c>
      <c r="BH2363">
        <v>13.8853209085337</v>
      </c>
      <c r="BI2363">
        <v>9.2286366310684809</v>
      </c>
      <c r="BJ2363">
        <v>10.173377667348699</v>
      </c>
      <c r="BK2363">
        <v>11.650665381621399</v>
      </c>
      <c r="BL2363">
        <v>11.747354844311699</v>
      </c>
    </row>
    <row r="2364" spans="1:64" x14ac:dyDescent="0.25">
      <c r="A2364" s="15" t="str">
        <f t="shared" si="78"/>
        <v>Total Risk Based Capital Ratio--42825</v>
      </c>
      <c r="B2364" s="15" t="str">
        <f t="shared" si="79"/>
        <v>Total Risk Based Capital Ratio</v>
      </c>
      <c r="C2364">
        <v>2</v>
      </c>
      <c r="D2364" s="22">
        <v>42825</v>
      </c>
      <c r="E2364">
        <v>14.35</v>
      </c>
      <c r="F2364">
        <v>16.3</v>
      </c>
      <c r="G2364">
        <v>19.614999999999998</v>
      </c>
      <c r="H2364">
        <v>17.908181818181799</v>
      </c>
      <c r="I2364">
        <v>13.46</v>
      </c>
      <c r="J2364">
        <v>15.6</v>
      </c>
      <c r="K2364">
        <v>19.2</v>
      </c>
      <c r="L2364">
        <v>17.2682320441989</v>
      </c>
      <c r="M2364">
        <v>13.4375</v>
      </c>
      <c r="N2364">
        <v>15.88</v>
      </c>
      <c r="O2364">
        <v>19.89</v>
      </c>
      <c r="P2364">
        <v>17.7948619447779</v>
      </c>
      <c r="Q2364">
        <v>14.3125</v>
      </c>
      <c r="R2364">
        <v>17.265000000000001</v>
      </c>
      <c r="S2364">
        <v>20.5075</v>
      </c>
      <c r="T2364">
        <v>19.216999999999999</v>
      </c>
      <c r="U2364">
        <v>13.27</v>
      </c>
      <c r="V2364">
        <v>15.37</v>
      </c>
      <c r="W2364">
        <v>18.932500000000001</v>
      </c>
      <c r="X2364">
        <v>17.356972789115598</v>
      </c>
      <c r="Y2364">
        <v>14.4</v>
      </c>
      <c r="Z2364">
        <v>17.12</v>
      </c>
      <c r="AA2364">
        <v>19.48</v>
      </c>
      <c r="AB2364">
        <v>18.181020408163299</v>
      </c>
      <c r="AC2364">
        <v>13.0075</v>
      </c>
      <c r="AD2364">
        <v>14.535</v>
      </c>
      <c r="AE2364">
        <v>16.737500000000001</v>
      </c>
      <c r="AF2364">
        <v>15.574078947368401</v>
      </c>
      <c r="AG2364">
        <v>13.827500000000001</v>
      </c>
      <c r="AH2364">
        <v>16.004999999999999</v>
      </c>
      <c r="AI2364">
        <v>19.975000000000001</v>
      </c>
      <c r="AJ2364">
        <v>18.414838709677401</v>
      </c>
      <c r="AK2364">
        <v>14.225</v>
      </c>
      <c r="AL2364">
        <v>15.99</v>
      </c>
      <c r="AM2364">
        <v>20.100000000000001</v>
      </c>
      <c r="AN2364">
        <v>19.049787234042601</v>
      </c>
      <c r="AO2364">
        <v>13.574999999999999</v>
      </c>
      <c r="AP2364">
        <v>15.595000000000001</v>
      </c>
      <c r="AQ2364">
        <v>18.982500000000002</v>
      </c>
      <c r="AR2364">
        <v>17.255946969697</v>
      </c>
      <c r="AS2364">
        <v>12.8025</v>
      </c>
      <c r="AT2364">
        <v>14.085000000000001</v>
      </c>
      <c r="AU2364">
        <v>17.052499999999998</v>
      </c>
      <c r="AV2364">
        <v>15.697100000000001</v>
      </c>
      <c r="AW2364">
        <v>14.092499999999999</v>
      </c>
      <c r="AX2364">
        <v>17.315000000000001</v>
      </c>
      <c r="AY2364">
        <v>20.962499999999999</v>
      </c>
      <c r="AZ2364">
        <v>18.7054166666667</v>
      </c>
      <c r="BA2364">
        <v>13.11</v>
      </c>
      <c r="BB2364">
        <v>15.55</v>
      </c>
      <c r="BC2364">
        <v>19.2</v>
      </c>
      <c r="BD2364">
        <v>17.011698113207501</v>
      </c>
      <c r="BE2364">
        <v>15.04</v>
      </c>
      <c r="BF2364">
        <v>17.57</v>
      </c>
      <c r="BG2364">
        <v>20.02</v>
      </c>
      <c r="BH2364">
        <v>26.127358490565999</v>
      </c>
      <c r="BI2364">
        <v>13.3</v>
      </c>
      <c r="BJ2364">
        <v>15.11</v>
      </c>
      <c r="BK2364">
        <v>18.16</v>
      </c>
      <c r="BL2364">
        <v>20.791358024691402</v>
      </c>
    </row>
    <row r="2365" spans="1:64" x14ac:dyDescent="0.25">
      <c r="A2365" s="15" t="str">
        <f t="shared" si="78"/>
        <v>Tier 1 Leverage Ratio--42825</v>
      </c>
      <c r="B2365" s="15" t="str">
        <f t="shared" si="79"/>
        <v>Tier 1 Leverage Ratio</v>
      </c>
      <c r="C2365">
        <v>3</v>
      </c>
      <c r="D2365" s="22">
        <v>42825</v>
      </c>
      <c r="E2365">
        <v>9.9</v>
      </c>
      <c r="F2365">
        <v>10.47</v>
      </c>
      <c r="G2365">
        <v>11.66</v>
      </c>
      <c r="H2365">
        <v>10.964909090909099</v>
      </c>
      <c r="I2365">
        <v>9.2200000000000006</v>
      </c>
      <c r="J2365">
        <v>10.24</v>
      </c>
      <c r="K2365">
        <v>11.72</v>
      </c>
      <c r="L2365">
        <v>10.8259300184162</v>
      </c>
      <c r="M2365">
        <v>9.23</v>
      </c>
      <c r="N2365">
        <v>10.35</v>
      </c>
      <c r="O2365">
        <v>11.99</v>
      </c>
      <c r="P2365">
        <v>10.935418167266899</v>
      </c>
      <c r="Q2365">
        <v>9.1274999999999995</v>
      </c>
      <c r="R2365">
        <v>10.79</v>
      </c>
      <c r="S2365">
        <v>12.095000000000001</v>
      </c>
      <c r="T2365">
        <v>11.032</v>
      </c>
      <c r="U2365">
        <v>9.0950000000000006</v>
      </c>
      <c r="V2365">
        <v>10.130000000000001</v>
      </c>
      <c r="W2365">
        <v>11.65</v>
      </c>
      <c r="X2365">
        <v>10.739659863945599</v>
      </c>
      <c r="Y2365">
        <v>9.73</v>
      </c>
      <c r="Z2365">
        <v>10.67</v>
      </c>
      <c r="AA2365">
        <v>11.43</v>
      </c>
      <c r="AB2365">
        <v>11.0861224489796</v>
      </c>
      <c r="AC2365">
        <v>8.91</v>
      </c>
      <c r="AD2365">
        <v>9.7949999999999999</v>
      </c>
      <c r="AE2365">
        <v>10.9125</v>
      </c>
      <c r="AF2365">
        <v>10.0151315789474</v>
      </c>
      <c r="AG2365">
        <v>10.0425</v>
      </c>
      <c r="AH2365">
        <v>10.955</v>
      </c>
      <c r="AI2365">
        <v>12.7875</v>
      </c>
      <c r="AJ2365">
        <v>11.8540322580645</v>
      </c>
      <c r="AK2365">
        <v>9.73</v>
      </c>
      <c r="AL2365">
        <v>10.28</v>
      </c>
      <c r="AM2365">
        <v>12.185</v>
      </c>
      <c r="AN2365">
        <v>12.241276595744701</v>
      </c>
      <c r="AO2365">
        <v>9.2074999999999996</v>
      </c>
      <c r="AP2365">
        <v>10.37</v>
      </c>
      <c r="AQ2365">
        <v>11.852499999999999</v>
      </c>
      <c r="AR2365">
        <v>10.841742424242399</v>
      </c>
      <c r="AS2365">
        <v>9.0299999999999994</v>
      </c>
      <c r="AT2365">
        <v>9.9649999999999999</v>
      </c>
      <c r="AU2365">
        <v>11.0725</v>
      </c>
      <c r="AV2365">
        <v>10.442299999999999</v>
      </c>
      <c r="AW2365">
        <v>8.8874999999999993</v>
      </c>
      <c r="AX2365">
        <v>10.18</v>
      </c>
      <c r="AY2365">
        <v>12.015000000000001</v>
      </c>
      <c r="AZ2365">
        <v>10.6660416666667</v>
      </c>
      <c r="BA2365">
        <v>9.35</v>
      </c>
      <c r="BB2365">
        <v>10.15</v>
      </c>
      <c r="BC2365">
        <v>11.68</v>
      </c>
      <c r="BD2365">
        <v>10.9860377358491</v>
      </c>
      <c r="BE2365">
        <v>9.92</v>
      </c>
      <c r="BF2365">
        <v>10.8</v>
      </c>
      <c r="BG2365">
        <v>12.36</v>
      </c>
      <c r="BH2365">
        <v>13.722641509434</v>
      </c>
      <c r="BI2365">
        <v>9.11</v>
      </c>
      <c r="BJ2365">
        <v>10.08</v>
      </c>
      <c r="BK2365">
        <v>11.11</v>
      </c>
      <c r="BL2365">
        <v>11.616666666666699</v>
      </c>
    </row>
    <row r="2366" spans="1:64" x14ac:dyDescent="0.25">
      <c r="A2366" s="15" t="str">
        <f t="shared" si="78"/>
        <v>ALLL / Nonaccrual Loans--42825</v>
      </c>
      <c r="B2366" s="15" t="str">
        <f t="shared" si="79"/>
        <v>ALLL / Nonaccrual Loans</v>
      </c>
      <c r="C2366">
        <v>4</v>
      </c>
      <c r="D2366" s="22">
        <v>42825</v>
      </c>
      <c r="E2366">
        <v>116.068745304282</v>
      </c>
      <c r="F2366">
        <v>168.84428381480501</v>
      </c>
      <c r="G2366">
        <v>375.27670860691501</v>
      </c>
      <c r="H2366">
        <v>664.13816395255606</v>
      </c>
      <c r="I2366">
        <v>93.123754104633804</v>
      </c>
      <c r="J2366">
        <v>183.61497183615</v>
      </c>
      <c r="K2366">
        <v>458.62381989833</v>
      </c>
      <c r="L2366">
        <v>641.133664357003</v>
      </c>
      <c r="M2366">
        <v>99.156376350304498</v>
      </c>
      <c r="N2366">
        <v>197.44166020838699</v>
      </c>
      <c r="O2366">
        <v>470.513640238704</v>
      </c>
      <c r="P2366">
        <v>662.38208076844001</v>
      </c>
      <c r="Q2366">
        <v>84.604350940201996</v>
      </c>
      <c r="R2366">
        <v>136.86327077748001</v>
      </c>
      <c r="S2366">
        <v>223.37006516368001</v>
      </c>
      <c r="T2366">
        <v>184.49883904835099</v>
      </c>
      <c r="U2366">
        <v>97.347846576737396</v>
      </c>
      <c r="V2366">
        <v>180.33184008687999</v>
      </c>
      <c r="W2366">
        <v>485.43233082706797</v>
      </c>
      <c r="X2366">
        <v>553.49029172284497</v>
      </c>
      <c r="Y2366">
        <v>87.841568148865306</v>
      </c>
      <c r="Z2366">
        <v>190.409132420091</v>
      </c>
      <c r="AA2366">
        <v>350.98495385004401</v>
      </c>
      <c r="AB2366">
        <v>412.88404056870502</v>
      </c>
      <c r="AC2366">
        <v>95.179324829290493</v>
      </c>
      <c r="AD2366">
        <v>199.03979785217899</v>
      </c>
      <c r="AE2366">
        <v>507.238152130625</v>
      </c>
      <c r="AF2366">
        <v>2058.5115257510001</v>
      </c>
      <c r="AG2366">
        <v>146.00488164318</v>
      </c>
      <c r="AH2366">
        <v>278.49056603773602</v>
      </c>
      <c r="AI2366">
        <v>890.70698011477202</v>
      </c>
      <c r="AJ2366">
        <v>1324.10086041416</v>
      </c>
      <c r="AK2366">
        <v>73.242561730574593</v>
      </c>
      <c r="AL2366">
        <v>135.43473154690801</v>
      </c>
      <c r="AM2366">
        <v>426.563184447835</v>
      </c>
      <c r="AN2366">
        <v>361.85088635396301</v>
      </c>
      <c r="AO2366">
        <v>94.459548797743693</v>
      </c>
      <c r="AP2366">
        <v>188.888654864834</v>
      </c>
      <c r="AQ2366">
        <v>457.45696633297001</v>
      </c>
      <c r="AR2366">
        <v>816.49531112679404</v>
      </c>
      <c r="AS2366">
        <v>104.086058293764</v>
      </c>
      <c r="AT2366">
        <v>231.477516059957</v>
      </c>
      <c r="AU2366">
        <v>645.09460670671297</v>
      </c>
      <c r="AV2366">
        <v>903.78908005985795</v>
      </c>
      <c r="AW2366">
        <v>82.603480418251493</v>
      </c>
      <c r="AX2366">
        <v>158.32460732984299</v>
      </c>
      <c r="AY2366">
        <v>409.90280160091498</v>
      </c>
      <c r="AZ2366">
        <v>839.00716981700396</v>
      </c>
      <c r="BA2366">
        <v>111.941014829875</v>
      </c>
      <c r="BB2366">
        <v>187.63910992925099</v>
      </c>
      <c r="BC2366">
        <v>597.321735589539</v>
      </c>
      <c r="BD2366">
        <v>500.05676781004399</v>
      </c>
      <c r="BE2366">
        <v>88.681010289990695</v>
      </c>
      <c r="BF2366">
        <v>179.10812461820399</v>
      </c>
      <c r="BG2366">
        <v>491.72932330827098</v>
      </c>
      <c r="BH2366">
        <v>605.34312869867699</v>
      </c>
      <c r="BI2366">
        <v>129.614864815505</v>
      </c>
      <c r="BJ2366">
        <v>231.98548470710199</v>
      </c>
      <c r="BK2366">
        <v>479.70695970695999</v>
      </c>
      <c r="BL2366">
        <v>1401.52930124725</v>
      </c>
    </row>
    <row r="2367" spans="1:64" x14ac:dyDescent="0.25">
      <c r="A2367" s="15" t="str">
        <f t="shared" si="78"/>
        <v>[NCL + OREO] / [Total Loans + OREO]--42825</v>
      </c>
      <c r="B2367" s="15" t="str">
        <f t="shared" si="79"/>
        <v>[NCL + OREO] / [Total Loans + OREO]</v>
      </c>
      <c r="C2367">
        <v>5</v>
      </c>
      <c r="D2367" s="22">
        <v>42825</v>
      </c>
      <c r="E2367">
        <v>0.48997064121924999</v>
      </c>
      <c r="F2367">
        <v>1.0989439226842299</v>
      </c>
      <c r="G2367">
        <v>1.8633773062502399</v>
      </c>
      <c r="H2367">
        <v>1.4957849700244501</v>
      </c>
      <c r="I2367">
        <v>0.31499482401929302</v>
      </c>
      <c r="J2367">
        <v>1.00664699803455</v>
      </c>
      <c r="K2367">
        <v>2.09490073616585</v>
      </c>
      <c r="L2367">
        <v>1.51096584329129</v>
      </c>
      <c r="M2367">
        <v>0.338732897013102</v>
      </c>
      <c r="N2367">
        <v>0.89519166851318399</v>
      </c>
      <c r="O2367">
        <v>1.91708552526821</v>
      </c>
      <c r="P2367">
        <v>1.43290830703525</v>
      </c>
      <c r="Q2367">
        <v>1.61380015159306</v>
      </c>
      <c r="R2367">
        <v>2.06492041187723</v>
      </c>
      <c r="S2367">
        <v>2.7026462548241001</v>
      </c>
      <c r="T2367">
        <v>2.4678391896002099</v>
      </c>
      <c r="U2367">
        <v>0.34299319221755098</v>
      </c>
      <c r="V2367">
        <v>1.08542271393236</v>
      </c>
      <c r="W2367">
        <v>2.1778478100204999</v>
      </c>
      <c r="X2367">
        <v>1.58562136712021</v>
      </c>
      <c r="Y2367">
        <v>0.65230140138247505</v>
      </c>
      <c r="Z2367">
        <v>1.11983426993788</v>
      </c>
      <c r="AA2367">
        <v>2.8373463757210899</v>
      </c>
      <c r="AB2367">
        <v>1.99646173166212</v>
      </c>
      <c r="AC2367">
        <v>0.11958257266548999</v>
      </c>
      <c r="AD2367">
        <v>0.68247232091566401</v>
      </c>
      <c r="AE2367">
        <v>1.6644865966393201</v>
      </c>
      <c r="AF2367">
        <v>1.2542605757563301</v>
      </c>
      <c r="AG2367">
        <v>0.101813097626806</v>
      </c>
      <c r="AH2367">
        <v>0.48791766357622202</v>
      </c>
      <c r="AI2367">
        <v>1.2148424865731899</v>
      </c>
      <c r="AJ2367">
        <v>0.88309234531287495</v>
      </c>
      <c r="AK2367">
        <v>0.57447418991875299</v>
      </c>
      <c r="AL2367">
        <v>1.2657154006684901</v>
      </c>
      <c r="AM2367">
        <v>2.5122165057225998</v>
      </c>
      <c r="AN2367">
        <v>1.7612726254461599</v>
      </c>
      <c r="AO2367">
        <v>0.20935958150669501</v>
      </c>
      <c r="AP2367">
        <v>0.83649559648178395</v>
      </c>
      <c r="AQ2367">
        <v>1.9466107741169301</v>
      </c>
      <c r="AR2367">
        <v>1.40574034856585</v>
      </c>
      <c r="AS2367">
        <v>0.30405162425409898</v>
      </c>
      <c r="AT2367">
        <v>0.80391982769569503</v>
      </c>
      <c r="AU2367">
        <v>1.7789958674445501</v>
      </c>
      <c r="AV2367">
        <v>1.2933103052405199</v>
      </c>
      <c r="AW2367">
        <v>0.400600962677089</v>
      </c>
      <c r="AX2367">
        <v>1.1258281581984799</v>
      </c>
      <c r="AY2367">
        <v>2.4442407466580698</v>
      </c>
      <c r="AZ2367">
        <v>1.69183750888444</v>
      </c>
      <c r="BA2367">
        <v>0.304025294904536</v>
      </c>
      <c r="BB2367">
        <v>0.74015331747290503</v>
      </c>
      <c r="BC2367">
        <v>2.0539373435652002</v>
      </c>
      <c r="BD2367">
        <v>1.8165219013487</v>
      </c>
      <c r="BE2367">
        <v>0.571885306032348</v>
      </c>
      <c r="BF2367">
        <v>1.39283469325104</v>
      </c>
      <c r="BG2367">
        <v>2.1346491471650002</v>
      </c>
      <c r="BH2367">
        <v>1.68615452128803</v>
      </c>
      <c r="BI2367">
        <v>0.50995652305768602</v>
      </c>
      <c r="BJ2367">
        <v>1.26885429211681</v>
      </c>
      <c r="BK2367">
        <v>2.8255302008305301</v>
      </c>
      <c r="BL2367">
        <v>1.8751486935283599</v>
      </c>
    </row>
    <row r="2368" spans="1:64" x14ac:dyDescent="0.25">
      <c r="A2368" s="15" t="str">
        <f t="shared" si="78"/>
        <v>[Noncurrent + Delinquent Loans] / [Capital + ALLL]--42825</v>
      </c>
      <c r="B2368" s="15" t="str">
        <f t="shared" si="79"/>
        <v>[Noncurrent + Delinquent Loans] / [Capital + ALLL]</v>
      </c>
      <c r="C2368">
        <v>6</v>
      </c>
      <c r="D2368" s="22">
        <v>42825</v>
      </c>
      <c r="E2368">
        <v>4.7220807808548804</v>
      </c>
      <c r="F2368">
        <v>9.1945769434613904</v>
      </c>
      <c r="G2368">
        <v>13.763322499949</v>
      </c>
      <c r="H2368">
        <v>10.5852918306761</v>
      </c>
      <c r="I2368">
        <v>3.3628996235083899</v>
      </c>
      <c r="J2368">
        <v>8.0222582888940401</v>
      </c>
      <c r="K2368">
        <v>14.5288960762618</v>
      </c>
      <c r="L2368">
        <v>10.7363325383479</v>
      </c>
      <c r="M2368">
        <v>3.0659366487824302</v>
      </c>
      <c r="N2368">
        <v>7.1714730869346797</v>
      </c>
      <c r="O2368">
        <v>13.6430453152207</v>
      </c>
      <c r="P2368">
        <v>9.9031136890806604</v>
      </c>
      <c r="Q2368">
        <v>8.1621174842625894</v>
      </c>
      <c r="R2368">
        <v>10.3035040680055</v>
      </c>
      <c r="S2368">
        <v>15.5811962772852</v>
      </c>
      <c r="T2368">
        <v>12.267203337116699</v>
      </c>
      <c r="U2368">
        <v>2.8402976709348202</v>
      </c>
      <c r="V2368">
        <v>7.5147602992444398</v>
      </c>
      <c r="W2368">
        <v>13.376159557191199</v>
      </c>
      <c r="X2368">
        <v>10.075229689020301</v>
      </c>
      <c r="Y2368">
        <v>5.7254901960784297</v>
      </c>
      <c r="Z2368">
        <v>11.0426562573484</v>
      </c>
      <c r="AA2368">
        <v>20.28739184178</v>
      </c>
      <c r="AB2368">
        <v>15.018395293936599</v>
      </c>
      <c r="AC2368">
        <v>5.3705243488310597</v>
      </c>
      <c r="AD2368">
        <v>8.2098007695140094</v>
      </c>
      <c r="AE2368">
        <v>17.728400911074299</v>
      </c>
      <c r="AF2368">
        <v>13.0442699845677</v>
      </c>
      <c r="AG2368">
        <v>2.39801275365802</v>
      </c>
      <c r="AH2368">
        <v>6.1244176385597404</v>
      </c>
      <c r="AI2368">
        <v>13.191527417886901</v>
      </c>
      <c r="AJ2368">
        <v>8.7839689156462892</v>
      </c>
      <c r="AK2368">
        <v>3.7017776017234398</v>
      </c>
      <c r="AL2368">
        <v>8.5684647302904597</v>
      </c>
      <c r="AM2368">
        <v>17.4980073443094</v>
      </c>
      <c r="AN2368">
        <v>12.172512700057901</v>
      </c>
      <c r="AO2368">
        <v>4.0203416772522997</v>
      </c>
      <c r="AP2368">
        <v>8.5557680792865707</v>
      </c>
      <c r="AQ2368">
        <v>17.4683135622446</v>
      </c>
      <c r="AR2368">
        <v>12.7569523169773</v>
      </c>
      <c r="AS2368">
        <v>2.9197950539047302</v>
      </c>
      <c r="AT2368">
        <v>6.52043259675711</v>
      </c>
      <c r="AU2368">
        <v>11.8779741769896</v>
      </c>
      <c r="AV2368">
        <v>8.9711530643938104</v>
      </c>
      <c r="AW2368">
        <v>3.7815956691107799</v>
      </c>
      <c r="AX2368">
        <v>8.6384203450545094</v>
      </c>
      <c r="AY2368">
        <v>15.666865844392399</v>
      </c>
      <c r="AZ2368">
        <v>10.919391068801801</v>
      </c>
      <c r="BA2368">
        <v>4.7029702970297</v>
      </c>
      <c r="BB2368">
        <v>7.6669233307666902</v>
      </c>
      <c r="BC2368">
        <v>13.513840203070201</v>
      </c>
      <c r="BD2368">
        <v>11.342603918986599</v>
      </c>
      <c r="BE2368">
        <v>2.9697369661544299</v>
      </c>
      <c r="BF2368">
        <v>5.3396439520249599</v>
      </c>
      <c r="BG2368">
        <v>11.8802318094012</v>
      </c>
      <c r="BH2368">
        <v>8.2432927648471406</v>
      </c>
      <c r="BI2368">
        <v>2.4841437632135301</v>
      </c>
      <c r="BJ2368">
        <v>5.2141562080576396</v>
      </c>
      <c r="BK2368">
        <v>10.4709418837675</v>
      </c>
      <c r="BL2368">
        <v>7.2691035075974302</v>
      </c>
    </row>
    <row r="2369" spans="1:64" x14ac:dyDescent="0.25">
      <c r="A2369" s="15" t="str">
        <f t="shared" si="78"/>
        <v xml:space="preserve">  Ag [NCL+DQ] / [Capital + ALLL]--42825</v>
      </c>
      <c r="B2369" s="15" t="str">
        <f t="shared" si="79"/>
        <v xml:space="preserve">  Ag [NCL+DQ] / [Capital + ALLL]</v>
      </c>
      <c r="C2369">
        <v>7</v>
      </c>
      <c r="D2369" s="22">
        <v>42825</v>
      </c>
      <c r="E2369">
        <v>0</v>
      </c>
      <c r="F2369">
        <v>2.0540460599288501E-2</v>
      </c>
      <c r="G2369">
        <v>4.3283020946239903</v>
      </c>
      <c r="H2369">
        <v>3.4115020844023598</v>
      </c>
      <c r="I2369">
        <v>0</v>
      </c>
      <c r="J2369">
        <v>0</v>
      </c>
      <c r="K2369">
        <v>2.6913059655215199</v>
      </c>
      <c r="L2369">
        <v>2.7665357075378698</v>
      </c>
      <c r="M2369">
        <v>0</v>
      </c>
      <c r="N2369">
        <v>0</v>
      </c>
      <c r="O2369">
        <v>0.71449825887211504</v>
      </c>
      <c r="P2369">
        <v>1.2072127747341901</v>
      </c>
      <c r="Q2369">
        <v>0</v>
      </c>
      <c r="R2369">
        <v>0</v>
      </c>
      <c r="S2369">
        <v>0</v>
      </c>
      <c r="T2369">
        <v>1.6036091186138399E-2</v>
      </c>
      <c r="U2369">
        <v>0</v>
      </c>
      <c r="V2369">
        <v>0</v>
      </c>
      <c r="W2369">
        <v>1.63035130765561</v>
      </c>
      <c r="X2369">
        <v>2.1963282633665102</v>
      </c>
      <c r="Y2369">
        <v>0</v>
      </c>
      <c r="Z2369">
        <v>2.0540460599288501E-2</v>
      </c>
      <c r="AA2369">
        <v>5.0806563183088498</v>
      </c>
      <c r="AB2369">
        <v>5.3832249580085199</v>
      </c>
      <c r="AC2369">
        <v>0</v>
      </c>
      <c r="AD2369">
        <v>1.2057086451696299</v>
      </c>
      <c r="AE2369">
        <v>5.7063148289404397</v>
      </c>
      <c r="AF2369">
        <v>5.1003302129089301</v>
      </c>
      <c r="AG2369">
        <v>0</v>
      </c>
      <c r="AH2369">
        <v>0.41162727131046101</v>
      </c>
      <c r="AI2369">
        <v>5.1225457700037804</v>
      </c>
      <c r="AJ2369">
        <v>4.2745137227005099</v>
      </c>
      <c r="AK2369">
        <v>0</v>
      </c>
      <c r="AL2369">
        <v>5.6757983956409897E-3</v>
      </c>
      <c r="AM2369">
        <v>2.0088894250668301</v>
      </c>
      <c r="AN2369">
        <v>2.2420925649150898</v>
      </c>
      <c r="AO2369">
        <v>0</v>
      </c>
      <c r="AP2369">
        <v>1.8316224859094199</v>
      </c>
      <c r="AQ2369">
        <v>6.6640197691127501</v>
      </c>
      <c r="AR2369">
        <v>5.4881997230461002</v>
      </c>
      <c r="AS2369">
        <v>0</v>
      </c>
      <c r="AT2369">
        <v>0</v>
      </c>
      <c r="AU2369">
        <v>1.10059249236879</v>
      </c>
      <c r="AV2369">
        <v>1.77606341506849</v>
      </c>
      <c r="AW2369">
        <v>0</v>
      </c>
      <c r="AX2369">
        <v>0</v>
      </c>
      <c r="AY2369">
        <v>0.38456376692269401</v>
      </c>
      <c r="AZ2369">
        <v>1.03273604842181</v>
      </c>
      <c r="BA2369">
        <v>0</v>
      </c>
      <c r="BB2369">
        <v>0</v>
      </c>
      <c r="BC2369">
        <v>0</v>
      </c>
      <c r="BD2369">
        <v>1.1368360903538599</v>
      </c>
      <c r="BE2369">
        <v>0</v>
      </c>
      <c r="BF2369">
        <v>0</v>
      </c>
      <c r="BG2369">
        <v>0.94995086461045097</v>
      </c>
      <c r="BH2369">
        <v>1.06493099149815</v>
      </c>
      <c r="BI2369">
        <v>0</v>
      </c>
      <c r="BJ2369">
        <v>0</v>
      </c>
      <c r="BK2369">
        <v>8.65363813369871E-2</v>
      </c>
      <c r="BL2369">
        <v>0.98715995408536295</v>
      </c>
    </row>
    <row r="2370" spans="1:64" x14ac:dyDescent="0.25">
      <c r="A2370" s="15" t="str">
        <f t="shared" si="78"/>
        <v xml:space="preserve">  CLD [NCL+DQ] / [Capital + ALLL]--42825</v>
      </c>
      <c r="B2370" s="15" t="str">
        <f t="shared" si="79"/>
        <v xml:space="preserve">  CLD [NCL+DQ] / [Capital + ALLL]</v>
      </c>
      <c r="C2370">
        <v>8</v>
      </c>
      <c r="D2370" s="22">
        <v>42825</v>
      </c>
      <c r="E2370">
        <v>0</v>
      </c>
      <c r="F2370">
        <v>0</v>
      </c>
      <c r="G2370">
        <v>8.0474159732521602E-2</v>
      </c>
      <c r="H2370">
        <v>0.29164503762497501</v>
      </c>
      <c r="I2370">
        <v>0</v>
      </c>
      <c r="J2370">
        <v>0</v>
      </c>
      <c r="K2370">
        <v>0.100514757393926</v>
      </c>
      <c r="L2370">
        <v>0.31410658200115799</v>
      </c>
      <c r="M2370">
        <v>0</v>
      </c>
      <c r="N2370">
        <v>0</v>
      </c>
      <c r="O2370">
        <v>0.25269976711335301</v>
      </c>
      <c r="P2370">
        <v>0.44199472707475501</v>
      </c>
      <c r="Q2370">
        <v>0</v>
      </c>
      <c r="R2370">
        <v>0</v>
      </c>
      <c r="S2370">
        <v>9.4345411323072698E-2</v>
      </c>
      <c r="T2370">
        <v>7.5145994105263694E-2</v>
      </c>
      <c r="U2370">
        <v>0</v>
      </c>
      <c r="V2370">
        <v>0</v>
      </c>
      <c r="W2370">
        <v>5.2598615017429497E-2</v>
      </c>
      <c r="X2370">
        <v>0.29385222309440001</v>
      </c>
      <c r="Y2370">
        <v>0</v>
      </c>
      <c r="Z2370">
        <v>0</v>
      </c>
      <c r="AA2370">
        <v>0.95624947110095604</v>
      </c>
      <c r="AB2370">
        <v>0.70370002987916103</v>
      </c>
      <c r="AC2370">
        <v>0</v>
      </c>
      <c r="AD2370">
        <v>0</v>
      </c>
      <c r="AE2370">
        <v>0.23922066482207499</v>
      </c>
      <c r="AF2370">
        <v>0.58224234269081299</v>
      </c>
      <c r="AG2370">
        <v>0</v>
      </c>
      <c r="AH2370">
        <v>0</v>
      </c>
      <c r="AI2370">
        <v>0</v>
      </c>
      <c r="AJ2370">
        <v>0.31153958738096599</v>
      </c>
      <c r="AK2370">
        <v>0</v>
      </c>
      <c r="AL2370">
        <v>0</v>
      </c>
      <c r="AM2370">
        <v>0.150936655191893</v>
      </c>
      <c r="AN2370">
        <v>0.28702176603895602</v>
      </c>
      <c r="AO2370">
        <v>0</v>
      </c>
      <c r="AP2370">
        <v>0</v>
      </c>
      <c r="AQ2370">
        <v>0</v>
      </c>
      <c r="AR2370">
        <v>0.25599529518886999</v>
      </c>
      <c r="AS2370">
        <v>0</v>
      </c>
      <c r="AT2370">
        <v>0</v>
      </c>
      <c r="AU2370">
        <v>0.141645625562586</v>
      </c>
      <c r="AV2370">
        <v>0.28022604168905602</v>
      </c>
      <c r="AW2370">
        <v>0</v>
      </c>
      <c r="AX2370">
        <v>0</v>
      </c>
      <c r="AY2370">
        <v>0.28028988807343902</v>
      </c>
      <c r="AZ2370">
        <v>0.39261719345313001</v>
      </c>
      <c r="BA2370">
        <v>0</v>
      </c>
      <c r="BB2370">
        <v>0</v>
      </c>
      <c r="BC2370">
        <v>0</v>
      </c>
      <c r="BD2370">
        <v>0.36227488899657601</v>
      </c>
      <c r="BE2370">
        <v>0</v>
      </c>
      <c r="BF2370">
        <v>0</v>
      </c>
      <c r="BG2370">
        <v>0.194696928951756</v>
      </c>
      <c r="BH2370">
        <v>0.32337283974748599</v>
      </c>
      <c r="BI2370">
        <v>0</v>
      </c>
      <c r="BJ2370">
        <v>0</v>
      </c>
      <c r="BK2370">
        <v>0.110389334691971</v>
      </c>
      <c r="BL2370">
        <v>0.31769130049333599</v>
      </c>
    </row>
    <row r="2371" spans="1:64" x14ac:dyDescent="0.25">
      <c r="A2371" s="15" t="str">
        <f t="shared" si="78"/>
        <v xml:space="preserve">  CRE [NCL+DQ] / [Capital + ALLL]--42825</v>
      </c>
      <c r="B2371" s="15" t="str">
        <f t="shared" si="79"/>
        <v xml:space="preserve">  CRE [NCL+DQ] / [Capital + ALLL]</v>
      </c>
      <c r="C2371">
        <v>9</v>
      </c>
      <c r="D2371" s="22">
        <v>42825</v>
      </c>
      <c r="E2371">
        <v>3.31507136127299E-2</v>
      </c>
      <c r="F2371">
        <v>1.2185148838730799</v>
      </c>
      <c r="G2371">
        <v>3.3487234294941599</v>
      </c>
      <c r="H2371">
        <v>2.59714890325546</v>
      </c>
      <c r="I2371">
        <v>0</v>
      </c>
      <c r="J2371">
        <v>0.79277147313505103</v>
      </c>
      <c r="K2371">
        <v>3.4125533211456398</v>
      </c>
      <c r="L2371">
        <v>2.3062976094466601</v>
      </c>
      <c r="M2371">
        <v>0</v>
      </c>
      <c r="N2371">
        <v>1.1234051617076899</v>
      </c>
      <c r="O2371">
        <v>3.5783910240517498</v>
      </c>
      <c r="P2371">
        <v>2.6404815370597801</v>
      </c>
      <c r="Q2371">
        <v>1.93380521960806</v>
      </c>
      <c r="R2371">
        <v>3.55822170611658</v>
      </c>
      <c r="S2371">
        <v>6.7778909579376503</v>
      </c>
      <c r="T2371">
        <v>5.0563191021914697</v>
      </c>
      <c r="U2371">
        <v>0</v>
      </c>
      <c r="V2371">
        <v>0.96196558762554696</v>
      </c>
      <c r="W2371">
        <v>3.1693438341391098</v>
      </c>
      <c r="X2371">
        <v>2.2685225285125901</v>
      </c>
      <c r="Y2371">
        <v>0</v>
      </c>
      <c r="Z2371">
        <v>1.8551822053951701</v>
      </c>
      <c r="AA2371">
        <v>5.5644302449414296</v>
      </c>
      <c r="AB2371">
        <v>3.47764293692319</v>
      </c>
      <c r="AC2371">
        <v>0</v>
      </c>
      <c r="AD2371">
        <v>0.22644909898950799</v>
      </c>
      <c r="AE2371">
        <v>2.92751082401232</v>
      </c>
      <c r="AF2371">
        <v>2.0728949125732399</v>
      </c>
      <c r="AG2371">
        <v>0</v>
      </c>
      <c r="AH2371">
        <v>0</v>
      </c>
      <c r="AI2371">
        <v>0.767608082426956</v>
      </c>
      <c r="AJ2371">
        <v>1.0252583109218201</v>
      </c>
      <c r="AK2371">
        <v>0.35226553352239398</v>
      </c>
      <c r="AL2371">
        <v>1.9801415202008701</v>
      </c>
      <c r="AM2371">
        <v>4.0521046068958304</v>
      </c>
      <c r="AN2371">
        <v>3.7121284240546202</v>
      </c>
      <c r="AO2371">
        <v>0</v>
      </c>
      <c r="AP2371">
        <v>0.21684354240828899</v>
      </c>
      <c r="AQ2371">
        <v>2.1536656547353101</v>
      </c>
      <c r="AR2371">
        <v>1.7015473461081401</v>
      </c>
      <c r="AS2371">
        <v>0</v>
      </c>
      <c r="AT2371">
        <v>0.78435704982480003</v>
      </c>
      <c r="AU2371">
        <v>3.1284681490035502</v>
      </c>
      <c r="AV2371">
        <v>2.1881620342342001</v>
      </c>
      <c r="AW2371">
        <v>0</v>
      </c>
      <c r="AX2371">
        <v>1.5772524973203601</v>
      </c>
      <c r="AY2371">
        <v>4.4100747735445802</v>
      </c>
      <c r="AZ2371">
        <v>2.9161513259893601</v>
      </c>
      <c r="BA2371">
        <v>0</v>
      </c>
      <c r="BB2371">
        <v>0.49020746695165301</v>
      </c>
      <c r="BC2371">
        <v>4.3143830512083499</v>
      </c>
      <c r="BD2371">
        <v>2.9851149645115802</v>
      </c>
      <c r="BE2371">
        <v>0.17256922086284601</v>
      </c>
      <c r="BF2371">
        <v>1.0708577517314899</v>
      </c>
      <c r="BG2371">
        <v>2.57799528095779</v>
      </c>
      <c r="BH2371">
        <v>2.8594802125532301</v>
      </c>
      <c r="BI2371">
        <v>0</v>
      </c>
      <c r="BJ2371">
        <v>0.95165588123334599</v>
      </c>
      <c r="BK2371">
        <v>3.3849444366950299</v>
      </c>
      <c r="BL2371">
        <v>2.49613263585967</v>
      </c>
    </row>
    <row r="2372" spans="1:64" x14ac:dyDescent="0.25">
      <c r="A2372" s="15" t="str">
        <f t="shared" si="78"/>
        <v xml:space="preserve">  Res RE [NCL+DQ] / [Capital + ALLL]--42825</v>
      </c>
      <c r="B2372" s="15" t="str">
        <f t="shared" si="79"/>
        <v xml:space="preserve">  Res RE [NCL+DQ] / [Capital + ALLL]</v>
      </c>
      <c r="C2372">
        <v>10</v>
      </c>
      <c r="D2372" s="22">
        <v>42825</v>
      </c>
      <c r="E2372">
        <v>0.134786034580446</v>
      </c>
      <c r="F2372">
        <v>0.83476431875508394</v>
      </c>
      <c r="G2372">
        <v>2.2413077890948299</v>
      </c>
      <c r="H2372">
        <v>1.5922649242047699</v>
      </c>
      <c r="I2372">
        <v>0</v>
      </c>
      <c r="J2372">
        <v>0.69000690006900101</v>
      </c>
      <c r="K2372">
        <v>2.5975507720392499</v>
      </c>
      <c r="L2372">
        <v>1.78498798241684</v>
      </c>
      <c r="M2372">
        <v>0.27797716280088902</v>
      </c>
      <c r="N2372">
        <v>1.52794969892041</v>
      </c>
      <c r="O2372">
        <v>3.8793458648521999</v>
      </c>
      <c r="P2372">
        <v>2.7799265051466899</v>
      </c>
      <c r="Q2372">
        <v>2.5573148464845499</v>
      </c>
      <c r="R2372">
        <v>3.4223556720872699</v>
      </c>
      <c r="S2372">
        <v>6.9738085488249704</v>
      </c>
      <c r="T2372">
        <v>4.96320972907679</v>
      </c>
      <c r="U2372">
        <v>0</v>
      </c>
      <c r="V2372">
        <v>0.96478166001808097</v>
      </c>
      <c r="W2372">
        <v>3.21745562528133</v>
      </c>
      <c r="X2372">
        <v>1.9008948147506901</v>
      </c>
      <c r="Y2372">
        <v>0.48864318694742898</v>
      </c>
      <c r="Z2372">
        <v>1.2955616166625299</v>
      </c>
      <c r="AA2372">
        <v>2.6803368729403201</v>
      </c>
      <c r="AB2372">
        <v>2.4353655951159001</v>
      </c>
      <c r="AC2372">
        <v>0</v>
      </c>
      <c r="AD2372">
        <v>0.18648337765257</v>
      </c>
      <c r="AE2372">
        <v>0.65068669570956805</v>
      </c>
      <c r="AF2372">
        <v>0.76505521445059999</v>
      </c>
      <c r="AG2372">
        <v>0</v>
      </c>
      <c r="AH2372">
        <v>0</v>
      </c>
      <c r="AI2372">
        <v>0.45637305741289802</v>
      </c>
      <c r="AJ2372">
        <v>0.45641165133952999</v>
      </c>
      <c r="AK2372">
        <v>0.95177831437809202</v>
      </c>
      <c r="AL2372">
        <v>2.0706739400635299</v>
      </c>
      <c r="AM2372">
        <v>4.81247561379974</v>
      </c>
      <c r="AN2372">
        <v>3.3069422967341402</v>
      </c>
      <c r="AO2372">
        <v>0</v>
      </c>
      <c r="AP2372">
        <v>0.328245487192458</v>
      </c>
      <c r="AQ2372">
        <v>1.71226557788894</v>
      </c>
      <c r="AR2372">
        <v>1.20168505942628</v>
      </c>
      <c r="AS2372">
        <v>0</v>
      </c>
      <c r="AT2372">
        <v>0.78866215667805795</v>
      </c>
      <c r="AU2372">
        <v>2.2612460132662799</v>
      </c>
      <c r="AV2372">
        <v>1.65526263145264</v>
      </c>
      <c r="AW2372">
        <v>0.68363391218348302</v>
      </c>
      <c r="AX2372">
        <v>2.8549197179850498</v>
      </c>
      <c r="AY2372">
        <v>5.6505845316932799</v>
      </c>
      <c r="AZ2372">
        <v>3.81761975012253</v>
      </c>
      <c r="BA2372">
        <v>5.0090162292125802E-3</v>
      </c>
      <c r="BB2372">
        <v>0.88942982866772802</v>
      </c>
      <c r="BC2372">
        <v>2.9306346194391701</v>
      </c>
      <c r="BD2372">
        <v>2.34303971794587</v>
      </c>
      <c r="BE2372">
        <v>0.176341307672889</v>
      </c>
      <c r="BF2372">
        <v>0.95176292450789501</v>
      </c>
      <c r="BG2372">
        <v>1.70483939237173</v>
      </c>
      <c r="BH2372">
        <v>1.1899632065230501</v>
      </c>
      <c r="BI2372">
        <v>0</v>
      </c>
      <c r="BJ2372">
        <v>0.66431785380762398</v>
      </c>
      <c r="BK2372">
        <v>2.0846233230134201</v>
      </c>
      <c r="BL2372">
        <v>1.37378645932024</v>
      </c>
    </row>
    <row r="2373" spans="1:64" x14ac:dyDescent="0.25">
      <c r="A2373" s="15" t="str">
        <f t="shared" si="78"/>
        <v xml:space="preserve">  C&amp;I [NCL+DQ] / [Capital + ALLL]--42825</v>
      </c>
      <c r="B2373" s="15" t="str">
        <f t="shared" si="79"/>
        <v xml:space="preserve">  C&amp;I [NCL+DQ] / [Capital + ALLL]</v>
      </c>
      <c r="C2373">
        <v>11</v>
      </c>
      <c r="D2373" s="22">
        <v>42825</v>
      </c>
      <c r="E2373">
        <v>1.48003531844716E-2</v>
      </c>
      <c r="F2373">
        <v>0.79092672735412595</v>
      </c>
      <c r="G2373">
        <v>1.9552419760344699</v>
      </c>
      <c r="H2373">
        <v>1.3847206746208101</v>
      </c>
      <c r="I2373">
        <v>7.7822112799615104E-3</v>
      </c>
      <c r="J2373">
        <v>0.78607523862998296</v>
      </c>
      <c r="K2373">
        <v>2.51669234720082</v>
      </c>
      <c r="L2373">
        <v>1.8409409660298801</v>
      </c>
      <c r="M2373">
        <v>3.8818861640693902E-3</v>
      </c>
      <c r="N2373">
        <v>0.45242633586943398</v>
      </c>
      <c r="O2373">
        <v>1.81722689337582</v>
      </c>
      <c r="P2373">
        <v>1.50366492727701</v>
      </c>
      <c r="Q2373">
        <v>2.3403591387478401E-2</v>
      </c>
      <c r="R2373">
        <v>0.49071268742532897</v>
      </c>
      <c r="S2373">
        <v>1.7013041210017401</v>
      </c>
      <c r="T2373">
        <v>1.48856630947072</v>
      </c>
      <c r="U2373">
        <v>0</v>
      </c>
      <c r="V2373">
        <v>0.78798232705590798</v>
      </c>
      <c r="W2373">
        <v>2.8053798109372901</v>
      </c>
      <c r="X2373">
        <v>2.0439817509067502</v>
      </c>
      <c r="Y2373">
        <v>0.29988004798080797</v>
      </c>
      <c r="Z2373">
        <v>0.982166159199652</v>
      </c>
      <c r="AA2373">
        <v>2.9190724088972999</v>
      </c>
      <c r="AB2373">
        <v>2.0329248305010998</v>
      </c>
      <c r="AC2373">
        <v>0.31502788040495999</v>
      </c>
      <c r="AD2373">
        <v>1.38401716567616</v>
      </c>
      <c r="AE2373">
        <v>2.9052819854234899</v>
      </c>
      <c r="AF2373">
        <v>2.7374214492393798</v>
      </c>
      <c r="AG2373">
        <v>0</v>
      </c>
      <c r="AH2373">
        <v>0.35080669773282003</v>
      </c>
      <c r="AI2373">
        <v>1.3892953666244401</v>
      </c>
      <c r="AJ2373">
        <v>0.81108677481440195</v>
      </c>
      <c r="AK2373">
        <v>5.87061903690742E-2</v>
      </c>
      <c r="AL2373">
        <v>0.39272649020873701</v>
      </c>
      <c r="AM2373">
        <v>2.2099405618499901</v>
      </c>
      <c r="AN2373">
        <v>1.4215359569479</v>
      </c>
      <c r="AO2373">
        <v>1.11045306485046E-2</v>
      </c>
      <c r="AP2373">
        <v>0.83563659425695203</v>
      </c>
      <c r="AQ2373">
        <v>2.4454855679503802</v>
      </c>
      <c r="AR2373">
        <v>1.8467961270159701</v>
      </c>
      <c r="AS2373">
        <v>0</v>
      </c>
      <c r="AT2373">
        <v>0.54188780826369198</v>
      </c>
      <c r="AU2373">
        <v>2.1025682838653599</v>
      </c>
      <c r="AV2373">
        <v>1.61472718605294</v>
      </c>
      <c r="AW2373">
        <v>2.27401844058422E-2</v>
      </c>
      <c r="AX2373">
        <v>0.77280856624229899</v>
      </c>
      <c r="AY2373">
        <v>2.3826797119563201</v>
      </c>
      <c r="AZ2373">
        <v>1.84911770611329</v>
      </c>
      <c r="BA2373">
        <v>0.18032458425165299</v>
      </c>
      <c r="BB2373">
        <v>2.0981645700144398</v>
      </c>
      <c r="BC2373">
        <v>6.2291720071776497</v>
      </c>
      <c r="BD2373">
        <v>3.7151981176171902</v>
      </c>
      <c r="BE2373">
        <v>4.7015131760894502E-2</v>
      </c>
      <c r="BF2373">
        <v>0.63650306748466301</v>
      </c>
      <c r="BG2373">
        <v>2.52877044215627</v>
      </c>
      <c r="BH2373">
        <v>1.73526737487759</v>
      </c>
      <c r="BI2373">
        <v>0</v>
      </c>
      <c r="BJ2373">
        <v>0.62380420918367296</v>
      </c>
      <c r="BK2373">
        <v>2.2400624679729599</v>
      </c>
      <c r="BL2373">
        <v>1.7051980367564099</v>
      </c>
    </row>
    <row r="2374" spans="1:64" x14ac:dyDescent="0.25">
      <c r="A2374" s="15" t="str">
        <f t="shared" si="78"/>
        <v xml:space="preserve">  Ind [NCL+DQ] / [Capital + ALLL]--42825</v>
      </c>
      <c r="B2374" s="15" t="str">
        <f t="shared" si="79"/>
        <v xml:space="preserve">  Ind [NCL+DQ] / [Capital + ALLL]</v>
      </c>
      <c r="C2374">
        <v>12</v>
      </c>
      <c r="D2374" s="22">
        <v>42825</v>
      </c>
      <c r="E2374">
        <v>2.7247422158707499E-2</v>
      </c>
      <c r="F2374">
        <v>0.18424036281179099</v>
      </c>
      <c r="G2374">
        <v>0.58430290020391795</v>
      </c>
      <c r="H2374">
        <v>0.48520809830957501</v>
      </c>
      <c r="I2374">
        <v>8.5411684318414793E-3</v>
      </c>
      <c r="J2374">
        <v>0.14611338398597301</v>
      </c>
      <c r="K2374">
        <v>0.47363828991648999</v>
      </c>
      <c r="L2374">
        <v>0.42457561289963103</v>
      </c>
      <c r="M2374">
        <v>4.5436632519537399E-3</v>
      </c>
      <c r="N2374">
        <v>0.11991256362094201</v>
      </c>
      <c r="O2374">
        <v>0.52685136150817302</v>
      </c>
      <c r="P2374">
        <v>0.49595939576642001</v>
      </c>
      <c r="Q2374">
        <v>0.14883539493748599</v>
      </c>
      <c r="R2374">
        <v>0.43380157030227601</v>
      </c>
      <c r="S2374">
        <v>0.89641695596170201</v>
      </c>
      <c r="T2374">
        <v>0.63683546038460503</v>
      </c>
      <c r="U2374">
        <v>2.6812288181629401E-3</v>
      </c>
      <c r="V2374">
        <v>9.6374581949266402E-2</v>
      </c>
      <c r="W2374">
        <v>0.382298699575436</v>
      </c>
      <c r="X2374">
        <v>0.37565885088637302</v>
      </c>
      <c r="Y2374">
        <v>8.7747908413027098E-2</v>
      </c>
      <c r="Z2374">
        <v>0.32954961552544898</v>
      </c>
      <c r="AA2374">
        <v>1.00876779485246</v>
      </c>
      <c r="AB2374">
        <v>0.64432784179921798</v>
      </c>
      <c r="AC2374">
        <v>9.9817435237132997E-3</v>
      </c>
      <c r="AD2374">
        <v>0.18109022880571099</v>
      </c>
      <c r="AE2374">
        <v>0.43125652241196299</v>
      </c>
      <c r="AF2374">
        <v>0.34831036177959301</v>
      </c>
      <c r="AG2374">
        <v>1.7164183801358899E-2</v>
      </c>
      <c r="AH2374">
        <v>0.26461571240720699</v>
      </c>
      <c r="AI2374">
        <v>0.85903713071161902</v>
      </c>
      <c r="AJ2374">
        <v>1.23353968425797</v>
      </c>
      <c r="AK2374">
        <v>1.0266951745985501E-2</v>
      </c>
      <c r="AL2374">
        <v>9.3734227413656404E-2</v>
      </c>
      <c r="AM2374">
        <v>0.188364259702963</v>
      </c>
      <c r="AN2374">
        <v>0.19903316666380599</v>
      </c>
      <c r="AO2374">
        <v>1.5009269310292599E-2</v>
      </c>
      <c r="AP2374">
        <v>0.18717964582122801</v>
      </c>
      <c r="AQ2374">
        <v>0.57072649735483905</v>
      </c>
      <c r="AR2374">
        <v>0.44611017733207198</v>
      </c>
      <c r="AS2374">
        <v>0</v>
      </c>
      <c r="AT2374">
        <v>4.8113776958363802E-2</v>
      </c>
      <c r="AU2374">
        <v>0.30605544755478797</v>
      </c>
      <c r="AV2374">
        <v>0.25527401000768801</v>
      </c>
      <c r="AW2374">
        <v>5.6099592612959E-2</v>
      </c>
      <c r="AX2374">
        <v>0.21693945158021599</v>
      </c>
      <c r="AY2374">
        <v>0.71873594697085996</v>
      </c>
      <c r="AZ2374">
        <v>0.55200625601249398</v>
      </c>
      <c r="BA2374">
        <v>0</v>
      </c>
      <c r="BB2374">
        <v>0.118120805369128</v>
      </c>
      <c r="BC2374">
        <v>0.55857006064474901</v>
      </c>
      <c r="BD2374">
        <v>0.48506957923225702</v>
      </c>
      <c r="BE2374">
        <v>5.05014068249044E-2</v>
      </c>
      <c r="BF2374">
        <v>0.19119734973970701</v>
      </c>
      <c r="BG2374">
        <v>0.84113626486507798</v>
      </c>
      <c r="BH2374">
        <v>0.89798701011826698</v>
      </c>
      <c r="BI2374">
        <v>0</v>
      </c>
      <c r="BJ2374">
        <v>2.3248244757520801E-2</v>
      </c>
      <c r="BK2374">
        <v>0.15870496746548199</v>
      </c>
      <c r="BL2374">
        <v>0.16088437940419101</v>
      </c>
    </row>
    <row r="2375" spans="1:64" x14ac:dyDescent="0.25">
      <c r="A2375" s="15" t="str">
        <f t="shared" si="78"/>
        <v xml:space="preserve">  OREO / [Capital + ALLL]--42825</v>
      </c>
      <c r="B2375" s="15" t="str">
        <f t="shared" si="79"/>
        <v xml:space="preserve">  OREO / [Capital + ALLL]</v>
      </c>
      <c r="C2375">
        <v>13</v>
      </c>
      <c r="D2375" s="22">
        <v>42825</v>
      </c>
      <c r="E2375">
        <v>0</v>
      </c>
      <c r="F2375">
        <v>0.39453347433498698</v>
      </c>
      <c r="G2375">
        <v>2.0866008172620401</v>
      </c>
      <c r="H2375">
        <v>1.5067629718892299</v>
      </c>
      <c r="I2375">
        <v>0</v>
      </c>
      <c r="J2375">
        <v>0.24643139442972101</v>
      </c>
      <c r="K2375">
        <v>2.5355307933542401</v>
      </c>
      <c r="L2375">
        <v>2.0619584184604798</v>
      </c>
      <c r="M2375">
        <v>0</v>
      </c>
      <c r="N2375">
        <v>0.38141756349393702</v>
      </c>
      <c r="O2375">
        <v>2.2451439671558999</v>
      </c>
      <c r="P2375">
        <v>2.0862303113734502</v>
      </c>
      <c r="Q2375">
        <v>2.0027672518473398</v>
      </c>
      <c r="R2375">
        <v>3.69764280908276</v>
      </c>
      <c r="S2375">
        <v>6.3686590515786801</v>
      </c>
      <c r="T2375">
        <v>4.77070337785646</v>
      </c>
      <c r="U2375">
        <v>0</v>
      </c>
      <c r="V2375">
        <v>0.70125916227378104</v>
      </c>
      <c r="W2375">
        <v>4.0890294516742198</v>
      </c>
      <c r="X2375">
        <v>2.95604620078326</v>
      </c>
      <c r="Y2375">
        <v>0</v>
      </c>
      <c r="Z2375">
        <v>0.65909923105089696</v>
      </c>
      <c r="AA2375">
        <v>1.8013541213740001</v>
      </c>
      <c r="AB2375">
        <v>2.3266430637078201</v>
      </c>
      <c r="AC2375">
        <v>0</v>
      </c>
      <c r="AD2375">
        <v>0</v>
      </c>
      <c r="AE2375">
        <v>3.6218096532136201E-2</v>
      </c>
      <c r="AF2375">
        <v>0.43364879794213801</v>
      </c>
      <c r="AG2375">
        <v>0</v>
      </c>
      <c r="AH2375">
        <v>0</v>
      </c>
      <c r="AI2375">
        <v>0.11515768969198301</v>
      </c>
      <c r="AJ2375">
        <v>0.38154168251864301</v>
      </c>
      <c r="AK2375">
        <v>0.10375786802274201</v>
      </c>
      <c r="AL2375">
        <v>0.69452980946527398</v>
      </c>
      <c r="AM2375">
        <v>2.4836536637268001</v>
      </c>
      <c r="AN2375">
        <v>1.48978170191879</v>
      </c>
      <c r="AO2375">
        <v>0</v>
      </c>
      <c r="AP2375">
        <v>0</v>
      </c>
      <c r="AQ2375">
        <v>0.83911104144291004</v>
      </c>
      <c r="AR2375">
        <v>1.0693761773136801</v>
      </c>
      <c r="AS2375">
        <v>0</v>
      </c>
      <c r="AT2375">
        <v>0.46135049029331798</v>
      </c>
      <c r="AU2375">
        <v>2.9100666743121999</v>
      </c>
      <c r="AV2375">
        <v>2.62920187650559</v>
      </c>
      <c r="AW2375">
        <v>0</v>
      </c>
      <c r="AX2375">
        <v>1.23629758339755</v>
      </c>
      <c r="AY2375">
        <v>3.7551224851215399</v>
      </c>
      <c r="AZ2375">
        <v>2.7625880345948102</v>
      </c>
      <c r="BA2375">
        <v>0</v>
      </c>
      <c r="BB2375">
        <v>0</v>
      </c>
      <c r="BC2375">
        <v>2.1597116988628402</v>
      </c>
      <c r="BD2375">
        <v>2.3283868468756199</v>
      </c>
      <c r="BE2375">
        <v>2.2716516800757199E-2</v>
      </c>
      <c r="BF2375">
        <v>0.75479683972912004</v>
      </c>
      <c r="BG2375">
        <v>3.7718880600962801</v>
      </c>
      <c r="BH2375">
        <v>2.2369415501008798</v>
      </c>
      <c r="BI2375">
        <v>0</v>
      </c>
      <c r="BJ2375">
        <v>2.5474785161625699</v>
      </c>
      <c r="BK2375">
        <v>6.6331773033451302</v>
      </c>
      <c r="BL2375">
        <v>6.0630813725595898</v>
      </c>
    </row>
    <row r="2376" spans="1:64" x14ac:dyDescent="0.25">
      <c r="A2376" s="15" t="str">
        <f t="shared" si="78"/>
        <v>ROAA--42825</v>
      </c>
      <c r="B2376" s="15" t="str">
        <f t="shared" si="79"/>
        <v>ROAA</v>
      </c>
      <c r="C2376">
        <v>14</v>
      </c>
      <c r="D2376" s="22">
        <v>42825</v>
      </c>
      <c r="E2376">
        <v>0.64</v>
      </c>
      <c r="F2376">
        <v>0.94</v>
      </c>
      <c r="G2376">
        <v>1.325</v>
      </c>
      <c r="H2376">
        <v>1.0336363636363599</v>
      </c>
      <c r="I2376">
        <v>0.65</v>
      </c>
      <c r="J2376">
        <v>1.04</v>
      </c>
      <c r="K2376">
        <v>1.42</v>
      </c>
      <c r="L2376">
        <v>1.0664088397790099</v>
      </c>
      <c r="M2376">
        <v>0.62</v>
      </c>
      <c r="N2376">
        <v>0.93</v>
      </c>
      <c r="O2376">
        <v>1.27</v>
      </c>
      <c r="P2376">
        <v>0.967118847539016</v>
      </c>
      <c r="Q2376">
        <v>0.56499999999999995</v>
      </c>
      <c r="R2376">
        <v>0.78</v>
      </c>
      <c r="S2376">
        <v>0.95499999999999996</v>
      </c>
      <c r="T2376">
        <v>0.77549999999999997</v>
      </c>
      <c r="U2376">
        <v>0.6</v>
      </c>
      <c r="V2376">
        <v>1.04</v>
      </c>
      <c r="W2376">
        <v>1.4175</v>
      </c>
      <c r="X2376">
        <v>1.04037414965986</v>
      </c>
      <c r="Y2376">
        <v>0.63</v>
      </c>
      <c r="Z2376">
        <v>1.01</v>
      </c>
      <c r="AA2376">
        <v>1.36</v>
      </c>
      <c r="AB2376">
        <v>1.21081632653061</v>
      </c>
      <c r="AC2376">
        <v>0.72750000000000004</v>
      </c>
      <c r="AD2376">
        <v>1.075</v>
      </c>
      <c r="AE2376">
        <v>1.4850000000000001</v>
      </c>
      <c r="AF2376">
        <v>1.14342105263158</v>
      </c>
      <c r="AG2376">
        <v>0.84</v>
      </c>
      <c r="AH2376">
        <v>1.165</v>
      </c>
      <c r="AI2376">
        <v>1.54</v>
      </c>
      <c r="AJ2376">
        <v>1.20467741935484</v>
      </c>
      <c r="AK2376">
        <v>0.61499999999999999</v>
      </c>
      <c r="AL2376">
        <v>0.97</v>
      </c>
      <c r="AM2376">
        <v>1.41</v>
      </c>
      <c r="AN2376">
        <v>1.06914893617021</v>
      </c>
      <c r="AO2376">
        <v>0.71750000000000003</v>
      </c>
      <c r="AP2376">
        <v>1.0649999999999999</v>
      </c>
      <c r="AQ2376">
        <v>1.51</v>
      </c>
      <c r="AR2376">
        <v>1.1318181818181801</v>
      </c>
      <c r="AS2376">
        <v>0.65</v>
      </c>
      <c r="AT2376">
        <v>1.05</v>
      </c>
      <c r="AU2376">
        <v>1.42</v>
      </c>
      <c r="AV2376">
        <v>1.09365</v>
      </c>
      <c r="AW2376">
        <v>0.58250000000000002</v>
      </c>
      <c r="AX2376">
        <v>0.92500000000000004</v>
      </c>
      <c r="AY2376">
        <v>1.3075000000000001</v>
      </c>
      <c r="AZ2376">
        <v>0.96562499999999996</v>
      </c>
      <c r="BA2376">
        <v>0.57999999999999996</v>
      </c>
      <c r="BB2376">
        <v>1.08</v>
      </c>
      <c r="BC2376">
        <v>1.37</v>
      </c>
      <c r="BD2376">
        <v>1.2041509433962301</v>
      </c>
      <c r="BE2376">
        <v>0.55000000000000004</v>
      </c>
      <c r="BF2376">
        <v>0.88</v>
      </c>
      <c r="BG2376">
        <v>1.42</v>
      </c>
      <c r="BH2376">
        <v>0.92905660377358501</v>
      </c>
      <c r="BI2376">
        <v>0.56000000000000005</v>
      </c>
      <c r="BJ2376">
        <v>1.01</v>
      </c>
      <c r="BK2376">
        <v>1.4</v>
      </c>
      <c r="BL2376">
        <v>0.95407407407407396</v>
      </c>
    </row>
    <row r="2377" spans="1:64" x14ac:dyDescent="0.25">
      <c r="A2377" s="15" t="str">
        <f t="shared" si="78"/>
        <v>NIM--42825</v>
      </c>
      <c r="B2377" s="15" t="str">
        <f t="shared" si="79"/>
        <v>NIM</v>
      </c>
      <c r="C2377">
        <v>15</v>
      </c>
      <c r="D2377" s="22">
        <v>42825</v>
      </c>
      <c r="E2377">
        <v>3.49</v>
      </c>
      <c r="F2377">
        <v>3.68</v>
      </c>
      <c r="G2377">
        <v>3.9849999999999999</v>
      </c>
      <c r="H2377">
        <v>3.73</v>
      </c>
      <c r="I2377">
        <v>3.48</v>
      </c>
      <c r="J2377">
        <v>3.8</v>
      </c>
      <c r="K2377">
        <v>4.1500000000000004</v>
      </c>
      <c r="L2377">
        <v>3.8057826887661101</v>
      </c>
      <c r="M2377">
        <v>3.31</v>
      </c>
      <c r="N2377">
        <v>3.7</v>
      </c>
      <c r="O2377">
        <v>4.0999999999999996</v>
      </c>
      <c r="P2377">
        <v>3.7269947979191702</v>
      </c>
      <c r="Q2377">
        <v>3.5649999999999999</v>
      </c>
      <c r="R2377">
        <v>3.82</v>
      </c>
      <c r="S2377">
        <v>4.1425000000000001</v>
      </c>
      <c r="T2377">
        <v>3.798</v>
      </c>
      <c r="U2377">
        <v>3.3624999999999998</v>
      </c>
      <c r="V2377">
        <v>3.79</v>
      </c>
      <c r="W2377">
        <v>4.0999999999999996</v>
      </c>
      <c r="X2377">
        <v>3.7420748299319699</v>
      </c>
      <c r="Y2377">
        <v>3.76</v>
      </c>
      <c r="Z2377">
        <v>4.0199999999999996</v>
      </c>
      <c r="AA2377">
        <v>4.37</v>
      </c>
      <c r="AB2377">
        <v>4.0824489795918399</v>
      </c>
      <c r="AC2377">
        <v>3.395</v>
      </c>
      <c r="AD2377">
        <v>3.7549999999999999</v>
      </c>
      <c r="AE2377">
        <v>4.165</v>
      </c>
      <c r="AF2377">
        <v>3.7605263157894702</v>
      </c>
      <c r="AG2377">
        <v>3.4649999999999999</v>
      </c>
      <c r="AH2377">
        <v>3.83</v>
      </c>
      <c r="AI2377">
        <v>4.4124999999999996</v>
      </c>
      <c r="AJ2377">
        <v>4.3383870967741904</v>
      </c>
      <c r="AK2377">
        <v>3.61</v>
      </c>
      <c r="AL2377">
        <v>3.76</v>
      </c>
      <c r="AM2377">
        <v>3.93</v>
      </c>
      <c r="AN2377">
        <v>3.7876595744680901</v>
      </c>
      <c r="AO2377">
        <v>3.4550000000000001</v>
      </c>
      <c r="AP2377">
        <v>3.82</v>
      </c>
      <c r="AQ2377">
        <v>4.18</v>
      </c>
      <c r="AR2377">
        <v>3.8021969696969702</v>
      </c>
      <c r="AS2377">
        <v>3.5575000000000001</v>
      </c>
      <c r="AT2377">
        <v>3.83</v>
      </c>
      <c r="AU2377">
        <v>4.1550000000000002</v>
      </c>
      <c r="AV2377">
        <v>3.8395999999999999</v>
      </c>
      <c r="AW2377">
        <v>3.42</v>
      </c>
      <c r="AX2377">
        <v>3.8</v>
      </c>
      <c r="AY2377">
        <v>4.085</v>
      </c>
      <c r="AZ2377">
        <v>3.7328472222222202</v>
      </c>
      <c r="BA2377">
        <v>3.54</v>
      </c>
      <c r="BB2377">
        <v>3.81</v>
      </c>
      <c r="BC2377">
        <v>4.1500000000000004</v>
      </c>
      <c r="BD2377">
        <v>3.86679245283019</v>
      </c>
      <c r="BE2377">
        <v>3.33</v>
      </c>
      <c r="BF2377">
        <v>3.75</v>
      </c>
      <c r="BG2377">
        <v>4.08</v>
      </c>
      <c r="BH2377">
        <v>3.93396226415094</v>
      </c>
      <c r="BI2377">
        <v>3.3</v>
      </c>
      <c r="BJ2377">
        <v>3.69</v>
      </c>
      <c r="BK2377">
        <v>3.99</v>
      </c>
      <c r="BL2377">
        <v>3.66135802469136</v>
      </c>
    </row>
    <row r="2378" spans="1:64" x14ac:dyDescent="0.25">
      <c r="A2378" s="15" t="str">
        <f t="shared" si="78"/>
        <v>Provisions / Avg Assets--42825</v>
      </c>
      <c r="B2378" s="15" t="str">
        <f t="shared" si="79"/>
        <v>Provisions / Avg Assets</v>
      </c>
      <c r="C2378">
        <v>16</v>
      </c>
      <c r="D2378" s="22">
        <v>42825</v>
      </c>
      <c r="E2378">
        <v>0</v>
      </c>
      <c r="F2378">
        <v>0.04</v>
      </c>
      <c r="G2378">
        <v>0.14499999999999999</v>
      </c>
      <c r="H2378">
        <v>0.111454545454545</v>
      </c>
      <c r="I2378">
        <v>0</v>
      </c>
      <c r="J2378">
        <v>0.02</v>
      </c>
      <c r="K2378">
        <v>0.13</v>
      </c>
      <c r="L2378">
        <v>9.7495395948434593E-2</v>
      </c>
      <c r="M2378">
        <v>0</v>
      </c>
      <c r="N2378">
        <v>0.05</v>
      </c>
      <c r="O2378">
        <v>0.14000000000000001</v>
      </c>
      <c r="P2378">
        <v>9.9159663865546199E-2</v>
      </c>
      <c r="Q2378">
        <v>0.02</v>
      </c>
      <c r="R2378">
        <v>0.06</v>
      </c>
      <c r="S2378">
        <v>0.155</v>
      </c>
      <c r="T2378">
        <v>0.107</v>
      </c>
      <c r="U2378">
        <v>0</v>
      </c>
      <c r="V2378">
        <v>0.03</v>
      </c>
      <c r="W2378">
        <v>0.12</v>
      </c>
      <c r="X2378">
        <v>9.3945578231292501E-2</v>
      </c>
      <c r="Y2378">
        <v>0</v>
      </c>
      <c r="Z2378">
        <v>0.02</v>
      </c>
      <c r="AA2378">
        <v>0.15</v>
      </c>
      <c r="AB2378">
        <v>9.9183673469387806E-2</v>
      </c>
      <c r="AC2378">
        <v>0</v>
      </c>
      <c r="AD2378">
        <v>0</v>
      </c>
      <c r="AE2378">
        <v>0.10249999999999999</v>
      </c>
      <c r="AF2378">
        <v>4.7236842105263202E-2</v>
      </c>
      <c r="AG2378">
        <v>0</v>
      </c>
      <c r="AH2378">
        <v>0.02</v>
      </c>
      <c r="AI2378">
        <v>0.19750000000000001</v>
      </c>
      <c r="AJ2378">
        <v>0.43774193548387103</v>
      </c>
      <c r="AK2378">
        <v>0</v>
      </c>
      <c r="AL2378">
        <v>0.04</v>
      </c>
      <c r="AM2378">
        <v>0.13500000000000001</v>
      </c>
      <c r="AN2378">
        <v>8.65957446808511E-2</v>
      </c>
      <c r="AO2378">
        <v>0</v>
      </c>
      <c r="AP2378">
        <v>0.01</v>
      </c>
      <c r="AQ2378">
        <v>0.1225</v>
      </c>
      <c r="AR2378">
        <v>8.0643939393939407E-2</v>
      </c>
      <c r="AS2378">
        <v>0</v>
      </c>
      <c r="AT2378">
        <v>0.03</v>
      </c>
      <c r="AU2378">
        <v>0.14000000000000001</v>
      </c>
      <c r="AV2378">
        <v>8.3449999999999996E-2</v>
      </c>
      <c r="AW2378">
        <v>0</v>
      </c>
      <c r="AX2378">
        <v>0.01</v>
      </c>
      <c r="AY2378">
        <v>0.1</v>
      </c>
      <c r="AZ2378">
        <v>5.7430555555555603E-2</v>
      </c>
      <c r="BA2378">
        <v>0</v>
      </c>
      <c r="BB2378">
        <v>0</v>
      </c>
      <c r="BC2378">
        <v>0.19</v>
      </c>
      <c r="BD2378">
        <v>0.117358490566038</v>
      </c>
      <c r="BE2378">
        <v>0</v>
      </c>
      <c r="BF2378">
        <v>0.06</v>
      </c>
      <c r="BG2378">
        <v>0.14000000000000001</v>
      </c>
      <c r="BH2378">
        <v>0.46</v>
      </c>
      <c r="BI2378">
        <v>0</v>
      </c>
      <c r="BJ2378">
        <v>0</v>
      </c>
      <c r="BK2378">
        <v>0.09</v>
      </c>
      <c r="BL2378">
        <v>6.0740740740740699E-2</v>
      </c>
    </row>
    <row r="2379" spans="1:64" x14ac:dyDescent="0.25">
      <c r="A2379" s="15" t="str">
        <f t="shared" si="78"/>
        <v>Negative Earners (last 4 qtrs)--42825</v>
      </c>
      <c r="B2379" s="15" t="str">
        <f t="shared" si="79"/>
        <v>Negative Earners (last 4 qtrs)</v>
      </c>
      <c r="C2379">
        <v>17</v>
      </c>
      <c r="D2379" s="22">
        <v>42825</v>
      </c>
      <c r="F2379">
        <v>0</v>
      </c>
      <c r="H2379">
        <v>0</v>
      </c>
      <c r="J2379">
        <v>2.7124773960217001</v>
      </c>
      <c r="L2379">
        <v>15</v>
      </c>
      <c r="N2379">
        <v>4</v>
      </c>
      <c r="P2379">
        <v>204</v>
      </c>
      <c r="R2379">
        <v>5</v>
      </c>
      <c r="T2379">
        <v>1</v>
      </c>
      <c r="V2379">
        <v>3.0201342281879202</v>
      </c>
      <c r="X2379">
        <v>9</v>
      </c>
      <c r="Z2379">
        <v>2.0408163265306101</v>
      </c>
      <c r="AB2379">
        <v>1</v>
      </c>
      <c r="AD2379">
        <v>2.6315789473684199</v>
      </c>
      <c r="AF2379">
        <v>2</v>
      </c>
      <c r="AH2379">
        <v>1.61290322580645</v>
      </c>
      <c r="AI2379"/>
      <c r="AJ2379">
        <v>1</v>
      </c>
      <c r="AK2379"/>
      <c r="AL2379">
        <v>2.12765957446809</v>
      </c>
      <c r="AN2379">
        <v>1</v>
      </c>
      <c r="AP2379">
        <v>1.8656716417910399</v>
      </c>
      <c r="AR2379">
        <v>5</v>
      </c>
      <c r="AT2379">
        <v>1.9607843137254899</v>
      </c>
      <c r="AV2379">
        <v>4</v>
      </c>
      <c r="AX2379">
        <v>4.10958904109589</v>
      </c>
      <c r="AZ2379">
        <v>6</v>
      </c>
      <c r="BB2379">
        <v>3.7735849056603801</v>
      </c>
      <c r="BD2379">
        <v>2</v>
      </c>
      <c r="BF2379">
        <v>1.88679245283019</v>
      </c>
      <c r="BH2379">
        <v>1</v>
      </c>
      <c r="BJ2379">
        <v>3.7037037037037002</v>
      </c>
      <c r="BL2379">
        <v>3</v>
      </c>
    </row>
    <row r="2380" spans="1:64" x14ac:dyDescent="0.25">
      <c r="A2380" s="15" t="str">
        <f t="shared" si="78"/>
        <v>Noncore Funding / Liab--42825</v>
      </c>
      <c r="B2380" s="15" t="str">
        <f t="shared" si="79"/>
        <v>Noncore Funding / Liab</v>
      </c>
      <c r="C2380">
        <v>18</v>
      </c>
      <c r="D2380" s="22">
        <v>42825</v>
      </c>
      <c r="E2380">
        <v>7.50857777253783</v>
      </c>
      <c r="F2380">
        <v>13.132914489264699</v>
      </c>
      <c r="G2380">
        <v>19.1475389656426</v>
      </c>
      <c r="H2380">
        <v>15.0391330444792</v>
      </c>
      <c r="I2380">
        <v>8.4932233509269803</v>
      </c>
      <c r="J2380">
        <v>14.666600834423701</v>
      </c>
      <c r="K2380">
        <v>22.2563629111411</v>
      </c>
      <c r="L2380">
        <v>17.263828877037401</v>
      </c>
      <c r="M2380">
        <v>11.258804972118799</v>
      </c>
      <c r="N2380">
        <v>18.528050582410199</v>
      </c>
      <c r="O2380">
        <v>29.099656263783299</v>
      </c>
      <c r="P2380">
        <v>21.997284805214601</v>
      </c>
      <c r="Q2380">
        <v>13.2060568033823</v>
      </c>
      <c r="R2380">
        <v>16.225838046407901</v>
      </c>
      <c r="S2380">
        <v>21.911874000720999</v>
      </c>
      <c r="T2380">
        <v>18.284332364939999</v>
      </c>
      <c r="U2380">
        <v>7.6061375009955103</v>
      </c>
      <c r="V2380">
        <v>12.918426364357799</v>
      </c>
      <c r="W2380">
        <v>20.734680528219101</v>
      </c>
      <c r="X2380">
        <v>16.253915059155599</v>
      </c>
      <c r="Y2380">
        <v>8.0012046983234608</v>
      </c>
      <c r="Z2380">
        <v>13.458534444932001</v>
      </c>
      <c r="AA2380">
        <v>19.441035172002699</v>
      </c>
      <c r="AB2380">
        <v>16.8321115976992</v>
      </c>
      <c r="AC2380">
        <v>9.6814054977345005</v>
      </c>
      <c r="AD2380">
        <v>15.0870830073729</v>
      </c>
      <c r="AE2380">
        <v>21.064399886303601</v>
      </c>
      <c r="AF2380">
        <v>16.314724197367699</v>
      </c>
      <c r="AG2380">
        <v>12.929701120554199</v>
      </c>
      <c r="AH2380">
        <v>19.231975351074102</v>
      </c>
      <c r="AI2380">
        <v>27.504888119329699</v>
      </c>
      <c r="AJ2380">
        <v>23.114784554535401</v>
      </c>
      <c r="AK2380">
        <v>8.5031135562320603</v>
      </c>
      <c r="AL2380">
        <v>16.548638080008601</v>
      </c>
      <c r="AM2380">
        <v>30.805399949957199</v>
      </c>
      <c r="AN2380">
        <v>20.397346674609601</v>
      </c>
      <c r="AO2380">
        <v>8.7633151252060308</v>
      </c>
      <c r="AP2380">
        <v>14.2877041677494</v>
      </c>
      <c r="AQ2380">
        <v>21.378134304766199</v>
      </c>
      <c r="AR2380">
        <v>16.632546310986498</v>
      </c>
      <c r="AS2380">
        <v>9.6919436815574898</v>
      </c>
      <c r="AT2380">
        <v>17.374745888257799</v>
      </c>
      <c r="AU2380">
        <v>26.1327246327517</v>
      </c>
      <c r="AV2380">
        <v>18.899870657576599</v>
      </c>
      <c r="AW2380">
        <v>6.4478727798360103</v>
      </c>
      <c r="AX2380">
        <v>12.4778101682273</v>
      </c>
      <c r="AY2380">
        <v>20.028524141189902</v>
      </c>
      <c r="AZ2380">
        <v>14.894327018816099</v>
      </c>
      <c r="BA2380">
        <v>9.3379680834254994</v>
      </c>
      <c r="BB2380">
        <v>17.202607676530899</v>
      </c>
      <c r="BC2380">
        <v>25.782649942025898</v>
      </c>
      <c r="BD2380">
        <v>21.3708829936893</v>
      </c>
      <c r="BE2380">
        <v>7.9700008693109501</v>
      </c>
      <c r="BF2380">
        <v>13.5638637233635</v>
      </c>
      <c r="BG2380">
        <v>16.474423528613801</v>
      </c>
      <c r="BH2380">
        <v>16.591911781866699</v>
      </c>
      <c r="BI2380">
        <v>6.3723669852659697</v>
      </c>
      <c r="BJ2380">
        <v>11.0282924293618</v>
      </c>
      <c r="BK2380">
        <v>20.880704332915499</v>
      </c>
      <c r="BL2380">
        <v>15.772696051004001</v>
      </c>
    </row>
    <row r="2381" spans="1:64" x14ac:dyDescent="0.25">
      <c r="A2381" s="15" t="str">
        <f t="shared" si="78"/>
        <v>Brokered Dep / Liab--42825</v>
      </c>
      <c r="B2381" s="15" t="str">
        <f t="shared" si="79"/>
        <v>Brokered Dep / Liab</v>
      </c>
      <c r="C2381">
        <v>19</v>
      </c>
      <c r="D2381" s="22">
        <v>42825</v>
      </c>
      <c r="E2381">
        <v>0</v>
      </c>
      <c r="F2381">
        <v>0</v>
      </c>
      <c r="G2381">
        <v>2.58686270563437</v>
      </c>
      <c r="H2381">
        <v>2.7629810407908</v>
      </c>
      <c r="I2381">
        <v>0</v>
      </c>
      <c r="J2381">
        <v>0</v>
      </c>
      <c r="K2381">
        <v>3.4279289367478598</v>
      </c>
      <c r="L2381">
        <v>2.7193826991094401</v>
      </c>
      <c r="M2381">
        <v>0</v>
      </c>
      <c r="N2381">
        <v>0</v>
      </c>
      <c r="O2381">
        <v>3.4594394873417298</v>
      </c>
      <c r="P2381">
        <v>2.73494254969158</v>
      </c>
      <c r="Q2381">
        <v>0</v>
      </c>
      <c r="R2381">
        <v>0</v>
      </c>
      <c r="S2381">
        <v>1.2102572886023499</v>
      </c>
      <c r="T2381">
        <v>2.82499558608033</v>
      </c>
      <c r="U2381">
        <v>0</v>
      </c>
      <c r="V2381">
        <v>0</v>
      </c>
      <c r="W2381">
        <v>2.6094197312914802</v>
      </c>
      <c r="X2381">
        <v>2.5379857596833801</v>
      </c>
      <c r="Y2381">
        <v>0</v>
      </c>
      <c r="Z2381">
        <v>0</v>
      </c>
      <c r="AA2381">
        <v>1.1712511091393101</v>
      </c>
      <c r="AB2381">
        <v>2.68231080323002</v>
      </c>
      <c r="AC2381">
        <v>0</v>
      </c>
      <c r="AD2381">
        <v>0</v>
      </c>
      <c r="AE2381">
        <v>2.6559647615275899</v>
      </c>
      <c r="AF2381">
        <v>2.3803373929288298</v>
      </c>
      <c r="AG2381">
        <v>0</v>
      </c>
      <c r="AH2381">
        <v>9.1924658697401698E-2</v>
      </c>
      <c r="AI2381">
        <v>7.1723936644600697</v>
      </c>
      <c r="AJ2381">
        <v>4.3566312786864998</v>
      </c>
      <c r="AK2381">
        <v>0</v>
      </c>
      <c r="AL2381">
        <v>0.48797976377795899</v>
      </c>
      <c r="AM2381">
        <v>8.0064385586165798</v>
      </c>
      <c r="AN2381">
        <v>4.2472382352642502</v>
      </c>
      <c r="AO2381">
        <v>0</v>
      </c>
      <c r="AP2381">
        <v>0</v>
      </c>
      <c r="AQ2381">
        <v>2.5634850110095901</v>
      </c>
      <c r="AR2381">
        <v>2.2119097372216698</v>
      </c>
      <c r="AS2381">
        <v>0</v>
      </c>
      <c r="AT2381">
        <v>0</v>
      </c>
      <c r="AU2381">
        <v>4.6248607554846997</v>
      </c>
      <c r="AV2381">
        <v>3.21927200690007</v>
      </c>
      <c r="AW2381">
        <v>0</v>
      </c>
      <c r="AX2381">
        <v>0</v>
      </c>
      <c r="AY2381">
        <v>1.3704540247852199</v>
      </c>
      <c r="AZ2381">
        <v>1.92185644901587</v>
      </c>
      <c r="BA2381">
        <v>0</v>
      </c>
      <c r="BB2381">
        <v>1.1185076942505101</v>
      </c>
      <c r="BC2381">
        <v>5.3534612426234203</v>
      </c>
      <c r="BD2381">
        <v>5.3366101596499202</v>
      </c>
      <c r="BE2381">
        <v>0</v>
      </c>
      <c r="BF2381">
        <v>0</v>
      </c>
      <c r="BG2381">
        <v>2.3582442037377702</v>
      </c>
      <c r="BH2381">
        <v>2.3311350886304298</v>
      </c>
      <c r="BI2381">
        <v>0</v>
      </c>
      <c r="BJ2381">
        <v>0</v>
      </c>
      <c r="BK2381">
        <v>1.3922359685572201</v>
      </c>
      <c r="BL2381">
        <v>3.2257126909477498</v>
      </c>
    </row>
    <row r="2382" spans="1:64" x14ac:dyDescent="0.25">
      <c r="A2382" s="15" t="str">
        <f t="shared" si="78"/>
        <v>Liquid Assets / Assets--42825</v>
      </c>
      <c r="B2382" s="15" t="str">
        <f t="shared" si="79"/>
        <v>Liquid Assets / Assets</v>
      </c>
      <c r="C2382">
        <v>20</v>
      </c>
      <c r="D2382" s="22">
        <v>42825</v>
      </c>
      <c r="E2382">
        <v>15.1288131316178</v>
      </c>
      <c r="F2382">
        <v>21.027644254505699</v>
      </c>
      <c r="G2382">
        <v>37.544341322008499</v>
      </c>
      <c r="H2382">
        <v>25.353810696569798</v>
      </c>
      <c r="I2382">
        <v>11.922296770167</v>
      </c>
      <c r="J2382">
        <v>20.055587805864899</v>
      </c>
      <c r="K2382">
        <v>31.9735180754918</v>
      </c>
      <c r="L2382">
        <v>23.164919497838401</v>
      </c>
      <c r="M2382">
        <v>11.3556893778151</v>
      </c>
      <c r="N2382">
        <v>18.410747590551001</v>
      </c>
      <c r="O2382">
        <v>28.7394022442679</v>
      </c>
      <c r="P2382">
        <v>21.215684767778001</v>
      </c>
      <c r="Q2382">
        <v>26.262136008231</v>
      </c>
      <c r="R2382">
        <v>33.455452665136697</v>
      </c>
      <c r="S2382">
        <v>43.503974498490599</v>
      </c>
      <c r="T2382">
        <v>34.401414930627503</v>
      </c>
      <c r="U2382">
        <v>13.9504101354954</v>
      </c>
      <c r="V2382">
        <v>21.334434802159301</v>
      </c>
      <c r="W2382">
        <v>31.566070533843501</v>
      </c>
      <c r="X2382">
        <v>23.966269653731</v>
      </c>
      <c r="Y2382">
        <v>15.2083855464316</v>
      </c>
      <c r="Z2382">
        <v>20.7428961254125</v>
      </c>
      <c r="AA2382">
        <v>38.623374651614199</v>
      </c>
      <c r="AB2382">
        <v>25.110176745625999</v>
      </c>
      <c r="AC2382">
        <v>8.9860816991566601</v>
      </c>
      <c r="AD2382">
        <v>14.744361233015301</v>
      </c>
      <c r="AE2382">
        <v>29.756099366751599</v>
      </c>
      <c r="AF2382">
        <v>20.407071411190401</v>
      </c>
      <c r="AG2382">
        <v>9.7851797689222693</v>
      </c>
      <c r="AH2382">
        <v>15.659433718835899</v>
      </c>
      <c r="AI2382">
        <v>28.085185831485799</v>
      </c>
      <c r="AJ2382">
        <v>21.5095542187197</v>
      </c>
      <c r="AK2382">
        <v>12.232490186454999</v>
      </c>
      <c r="AL2382">
        <v>17.408944458440001</v>
      </c>
      <c r="AM2382">
        <v>26.169473831538198</v>
      </c>
      <c r="AN2382">
        <v>18.514602534608301</v>
      </c>
      <c r="AO2382">
        <v>11.8666575310958</v>
      </c>
      <c r="AP2382">
        <v>20.373251832052901</v>
      </c>
      <c r="AQ2382">
        <v>33.351538255577502</v>
      </c>
      <c r="AR2382">
        <v>23.766499072454401</v>
      </c>
      <c r="AS2382">
        <v>11.0291269439827</v>
      </c>
      <c r="AT2382">
        <v>17.358168882176599</v>
      </c>
      <c r="AU2382">
        <v>26.711909844892801</v>
      </c>
      <c r="AV2382">
        <v>20.650262988229599</v>
      </c>
      <c r="AW2382">
        <v>15.229212509738099</v>
      </c>
      <c r="AX2382">
        <v>23.621074931694601</v>
      </c>
      <c r="AY2382">
        <v>35.058152472282799</v>
      </c>
      <c r="AZ2382">
        <v>25.795695418409601</v>
      </c>
      <c r="BA2382">
        <v>10.867726024292001</v>
      </c>
      <c r="BB2382">
        <v>19.426049119073699</v>
      </c>
      <c r="BC2382">
        <v>29.7810356169533</v>
      </c>
      <c r="BD2382">
        <v>22.537978364247198</v>
      </c>
      <c r="BE2382">
        <v>15.049240716803901</v>
      </c>
      <c r="BF2382">
        <v>24.867611728154401</v>
      </c>
      <c r="BG2382">
        <v>32.223115715719501</v>
      </c>
      <c r="BH2382">
        <v>25.436912633973801</v>
      </c>
      <c r="BI2382">
        <v>16.7885494705173</v>
      </c>
      <c r="BJ2382">
        <v>22.642016828504101</v>
      </c>
      <c r="BK2382">
        <v>32.1480894419688</v>
      </c>
      <c r="BL2382">
        <v>25.768489476837001</v>
      </c>
    </row>
    <row r="2383" spans="1:64" x14ac:dyDescent="0.25">
      <c r="A2383" s="15" t="str">
        <f t="shared" si="78"/>
        <v>Net Loan Growth (last 4 qtrs)--42825</v>
      </c>
      <c r="B2383" s="15" t="str">
        <f t="shared" si="79"/>
        <v>Net Loan Growth (last 4 qtrs)</v>
      </c>
      <c r="C2383">
        <v>21</v>
      </c>
      <c r="D2383" s="22">
        <v>42825</v>
      </c>
      <c r="E2383">
        <v>0.75</v>
      </c>
      <c r="F2383">
        <v>4.37</v>
      </c>
      <c r="G2383">
        <v>8.7949999999999999</v>
      </c>
      <c r="H2383">
        <v>5.5683636363636397</v>
      </c>
      <c r="I2383">
        <v>-1.0475000000000001</v>
      </c>
      <c r="J2383">
        <v>3.7949999999999999</v>
      </c>
      <c r="K2383">
        <v>8.7825000000000006</v>
      </c>
      <c r="L2383">
        <v>4.2485977859778599</v>
      </c>
      <c r="M2383">
        <v>0.505</v>
      </c>
      <c r="N2383">
        <v>5.79</v>
      </c>
      <c r="O2383">
        <v>11.805</v>
      </c>
      <c r="P2383">
        <v>7.0494175537256503</v>
      </c>
      <c r="Q2383">
        <v>-0.16</v>
      </c>
      <c r="R2383">
        <v>3.2250000000000001</v>
      </c>
      <c r="S2383">
        <v>6.85</v>
      </c>
      <c r="T2383">
        <v>4.1959999999999997</v>
      </c>
      <c r="U2383">
        <v>0.1</v>
      </c>
      <c r="V2383">
        <v>4.03</v>
      </c>
      <c r="W2383">
        <v>8.7100000000000009</v>
      </c>
      <c r="X2383">
        <v>5.0184300341296897</v>
      </c>
      <c r="Y2383">
        <v>0.36</v>
      </c>
      <c r="Z2383">
        <v>8.2899999999999991</v>
      </c>
      <c r="AA2383">
        <v>12.94</v>
      </c>
      <c r="AB2383">
        <v>7.3930612244898004</v>
      </c>
      <c r="AC2383">
        <v>-6.8925000000000001</v>
      </c>
      <c r="AD2383">
        <v>-1.69</v>
      </c>
      <c r="AE2383">
        <v>4.07</v>
      </c>
      <c r="AF2383">
        <v>-1.89776315789474</v>
      </c>
      <c r="AG2383">
        <v>-1.2524999999999999</v>
      </c>
      <c r="AH2383">
        <v>4.3550000000000004</v>
      </c>
      <c r="AI2383">
        <v>9.42</v>
      </c>
      <c r="AJ2383">
        <v>11.525645161290299</v>
      </c>
      <c r="AK2383">
        <v>1.48</v>
      </c>
      <c r="AL2383">
        <v>4.62</v>
      </c>
      <c r="AM2383">
        <v>8.3550000000000004</v>
      </c>
      <c r="AN2383">
        <v>5.7936170212766003</v>
      </c>
      <c r="AO2383">
        <v>-3.2349999999999999</v>
      </c>
      <c r="AP2383">
        <v>2.4249999999999998</v>
      </c>
      <c r="AQ2383">
        <v>6.6974999999999998</v>
      </c>
      <c r="AR2383">
        <v>2.0925378787878799</v>
      </c>
      <c r="AS2383">
        <v>1.9624999999999999</v>
      </c>
      <c r="AT2383">
        <v>6.84</v>
      </c>
      <c r="AU2383">
        <v>13.147500000000001</v>
      </c>
      <c r="AV2383">
        <v>8.0417000000000005</v>
      </c>
      <c r="AW2383">
        <v>0.71</v>
      </c>
      <c r="AX2383">
        <v>4.7</v>
      </c>
      <c r="AY2383">
        <v>9.08</v>
      </c>
      <c r="AZ2383">
        <v>5.3601388888888897</v>
      </c>
      <c r="BA2383">
        <v>-1.48</v>
      </c>
      <c r="BB2383">
        <v>4.63</v>
      </c>
      <c r="BC2383">
        <v>10.4</v>
      </c>
      <c r="BD2383">
        <v>5.0635849056603801</v>
      </c>
      <c r="BE2383">
        <v>-0.34</v>
      </c>
      <c r="BF2383">
        <v>3.09</v>
      </c>
      <c r="BG2383">
        <v>8.9075000000000006</v>
      </c>
      <c r="BH2383">
        <v>12.8848076923077</v>
      </c>
      <c r="BI2383">
        <v>2.335</v>
      </c>
      <c r="BJ2383">
        <v>6.5</v>
      </c>
      <c r="BK2383">
        <v>11.75</v>
      </c>
      <c r="BL2383">
        <v>8.7612500000000004</v>
      </c>
    </row>
    <row r="2384" spans="1:64" x14ac:dyDescent="0.25">
      <c r="A2384" s="15" t="str">
        <f t="shared" si="78"/>
        <v>Banks w/ Loan Growth (last 4 qtrs)--42825</v>
      </c>
      <c r="B2384" s="15" t="str">
        <f t="shared" si="79"/>
        <v>Banks w/ Loan Growth (last 4 qtrs)</v>
      </c>
      <c r="C2384">
        <v>22</v>
      </c>
      <c r="D2384" s="22">
        <v>42825</v>
      </c>
      <c r="F2384">
        <v>78.181818181818201</v>
      </c>
      <c r="J2384">
        <v>69.258589511754096</v>
      </c>
      <c r="N2384">
        <v>76.549019607843107</v>
      </c>
      <c r="R2384">
        <v>70</v>
      </c>
      <c r="V2384">
        <v>75.167785234899299</v>
      </c>
      <c r="Z2384">
        <v>75.510204081632693</v>
      </c>
      <c r="AD2384">
        <v>34.210526315789501</v>
      </c>
      <c r="AH2384">
        <v>72.580645161290306</v>
      </c>
      <c r="AI2384"/>
      <c r="AK2384"/>
      <c r="AL2384">
        <v>78.723404255319195</v>
      </c>
      <c r="AP2384">
        <v>59.701492537313399</v>
      </c>
      <c r="AT2384">
        <v>81.862745098039198</v>
      </c>
      <c r="AX2384">
        <v>80.136986301369902</v>
      </c>
      <c r="BB2384">
        <v>69.811320754717002</v>
      </c>
      <c r="BF2384">
        <v>64.150943396226396</v>
      </c>
      <c r="BJ2384">
        <v>82.716049382716093</v>
      </c>
    </row>
    <row r="2385" spans="1:64" x14ac:dyDescent="0.25">
      <c r="A2385" s="15" t="str">
        <f t="shared" si="78"/>
        <v>Equity / Assets--42916</v>
      </c>
      <c r="B2385" s="15" t="str">
        <f t="shared" si="79"/>
        <v>Equity / Assets</v>
      </c>
      <c r="C2385">
        <v>1</v>
      </c>
      <c r="D2385" s="22">
        <v>42916</v>
      </c>
      <c r="E2385">
        <v>10.1751027636367</v>
      </c>
      <c r="F2385">
        <v>10.9933726604035</v>
      </c>
      <c r="G2385">
        <v>12.1348545353536</v>
      </c>
      <c r="H2385">
        <v>11.4076322565003</v>
      </c>
      <c r="I2385">
        <v>9.5403631710742705</v>
      </c>
      <c r="J2385">
        <v>10.7408201171596</v>
      </c>
      <c r="K2385">
        <v>12.237163266677101</v>
      </c>
      <c r="L2385">
        <v>11.192149275528299</v>
      </c>
      <c r="M2385">
        <v>9.5278629585362502</v>
      </c>
      <c r="N2385">
        <v>10.8256930505072</v>
      </c>
      <c r="O2385">
        <v>12.549709795775099</v>
      </c>
      <c r="P2385">
        <v>11.371311855097201</v>
      </c>
      <c r="Q2385">
        <v>9.7619249836981208</v>
      </c>
      <c r="R2385">
        <v>10.6093387361532</v>
      </c>
      <c r="S2385">
        <v>12.6948668194372</v>
      </c>
      <c r="T2385">
        <v>11.2974380031321</v>
      </c>
      <c r="U2385">
        <v>9.3209360171154003</v>
      </c>
      <c r="V2385">
        <v>10.4725533375158</v>
      </c>
      <c r="W2385">
        <v>12.127795025278701</v>
      </c>
      <c r="X2385">
        <v>10.9954430112665</v>
      </c>
      <c r="Y2385">
        <v>9.9499266165932791</v>
      </c>
      <c r="Z2385">
        <v>10.768034185780699</v>
      </c>
      <c r="AA2385">
        <v>12.141145976514901</v>
      </c>
      <c r="AB2385">
        <v>11.328383012034701</v>
      </c>
      <c r="AC2385">
        <v>9.5821829341773199</v>
      </c>
      <c r="AD2385">
        <v>10.4518622254525</v>
      </c>
      <c r="AE2385">
        <v>11.823662270471999</v>
      </c>
      <c r="AF2385">
        <v>10.666362719556499</v>
      </c>
      <c r="AG2385">
        <v>10.4936308028722</v>
      </c>
      <c r="AH2385">
        <v>11.355641427076799</v>
      </c>
      <c r="AI2385">
        <v>13.1767548825056</v>
      </c>
      <c r="AJ2385">
        <v>12.333365452366399</v>
      </c>
      <c r="AK2385">
        <v>9.5740474656337096</v>
      </c>
      <c r="AL2385">
        <v>10.9375</v>
      </c>
      <c r="AM2385">
        <v>13.032538087589799</v>
      </c>
      <c r="AN2385">
        <v>12.622623937720499</v>
      </c>
      <c r="AO2385">
        <v>9.6730393880247796</v>
      </c>
      <c r="AP2385">
        <v>10.7646190327055</v>
      </c>
      <c r="AQ2385">
        <v>12.354779470988101</v>
      </c>
      <c r="AR2385">
        <v>11.225316723102001</v>
      </c>
      <c r="AS2385">
        <v>9.3381067745739408</v>
      </c>
      <c r="AT2385">
        <v>10.467810133288999</v>
      </c>
      <c r="AU2385">
        <v>11.9214846320137</v>
      </c>
      <c r="AV2385">
        <v>10.9140944552121</v>
      </c>
      <c r="AW2385">
        <v>9.1617952844694805</v>
      </c>
      <c r="AX2385">
        <v>10.443682265238399</v>
      </c>
      <c r="AY2385">
        <v>12.4972725453664</v>
      </c>
      <c r="AZ2385">
        <v>11.025431695327001</v>
      </c>
      <c r="BA2385">
        <v>9.5000951484703897</v>
      </c>
      <c r="BB2385">
        <v>10.447820829013599</v>
      </c>
      <c r="BC2385">
        <v>12.0479249404257</v>
      </c>
      <c r="BD2385">
        <v>11.158986765057801</v>
      </c>
      <c r="BE2385">
        <v>10.3233571758373</v>
      </c>
      <c r="BF2385">
        <v>11.096258856628999</v>
      </c>
      <c r="BG2385">
        <v>12.933844454163401</v>
      </c>
      <c r="BH2385">
        <v>13.6992524975793</v>
      </c>
      <c r="BI2385">
        <v>9.3254246141849695</v>
      </c>
      <c r="BJ2385">
        <v>10.1439431542099</v>
      </c>
      <c r="BK2385">
        <v>11.8404187714744</v>
      </c>
      <c r="BL2385">
        <v>11.513933554385</v>
      </c>
    </row>
    <row r="2386" spans="1:64" x14ac:dyDescent="0.25">
      <c r="A2386" s="15" t="str">
        <f t="shared" si="78"/>
        <v>Total Risk Based Capital Ratio--42916</v>
      </c>
      <c r="B2386" s="15" t="str">
        <f t="shared" si="79"/>
        <v>Total Risk Based Capital Ratio</v>
      </c>
      <c r="C2386">
        <v>2</v>
      </c>
      <c r="D2386" s="22">
        <v>42916</v>
      </c>
      <c r="E2386">
        <v>14.18</v>
      </c>
      <c r="F2386">
        <v>15.58</v>
      </c>
      <c r="G2386">
        <v>19.3</v>
      </c>
      <c r="H2386">
        <v>17.2054716981132</v>
      </c>
      <c r="I2386">
        <v>13.28</v>
      </c>
      <c r="J2386">
        <v>15.34</v>
      </c>
      <c r="K2386">
        <v>18.75</v>
      </c>
      <c r="L2386">
        <v>16.950204081632702</v>
      </c>
      <c r="M2386">
        <v>13.36</v>
      </c>
      <c r="N2386">
        <v>15.82</v>
      </c>
      <c r="O2386">
        <v>19.899999999999999</v>
      </c>
      <c r="P2386">
        <v>17.7138200202224</v>
      </c>
      <c r="Q2386">
        <v>14.07</v>
      </c>
      <c r="R2386">
        <v>16.934999999999999</v>
      </c>
      <c r="S2386">
        <v>20</v>
      </c>
      <c r="T2386">
        <v>18.606111111111101</v>
      </c>
      <c r="U2386">
        <v>13.14</v>
      </c>
      <c r="V2386">
        <v>15.17</v>
      </c>
      <c r="W2386">
        <v>18.28</v>
      </c>
      <c r="X2386">
        <v>16.9844027303754</v>
      </c>
      <c r="Y2386">
        <v>14.3</v>
      </c>
      <c r="Z2386">
        <v>16.37</v>
      </c>
      <c r="AA2386">
        <v>19.36</v>
      </c>
      <c r="AB2386">
        <v>17.646530612244899</v>
      </c>
      <c r="AC2386">
        <v>12.675000000000001</v>
      </c>
      <c r="AD2386">
        <v>14.23</v>
      </c>
      <c r="AE2386">
        <v>16.605</v>
      </c>
      <c r="AF2386">
        <v>15.4621333333333</v>
      </c>
      <c r="AG2386">
        <v>13.4025</v>
      </c>
      <c r="AH2386">
        <v>16.094999999999999</v>
      </c>
      <c r="AI2386">
        <v>20.035</v>
      </c>
      <c r="AJ2386">
        <v>18.152903225806501</v>
      </c>
      <c r="AK2386">
        <v>14.125</v>
      </c>
      <c r="AL2386">
        <v>15.58</v>
      </c>
      <c r="AM2386">
        <v>20.350000000000001</v>
      </c>
      <c r="AN2386">
        <v>18.8091489361702</v>
      </c>
      <c r="AO2386">
        <v>13.25</v>
      </c>
      <c r="AP2386">
        <v>15.45</v>
      </c>
      <c r="AQ2386">
        <v>18.5</v>
      </c>
      <c r="AR2386">
        <v>16.9595849056604</v>
      </c>
      <c r="AS2386">
        <v>12.77</v>
      </c>
      <c r="AT2386">
        <v>14.15</v>
      </c>
      <c r="AU2386">
        <v>16.545000000000002</v>
      </c>
      <c r="AV2386">
        <v>15.2643842364532</v>
      </c>
      <c r="AW2386">
        <v>14.135</v>
      </c>
      <c r="AX2386">
        <v>16.96</v>
      </c>
      <c r="AY2386">
        <v>21.434999999999999</v>
      </c>
      <c r="AZ2386">
        <v>18.4340875912409</v>
      </c>
      <c r="BA2386">
        <v>12.9275</v>
      </c>
      <c r="BB2386">
        <v>14.295</v>
      </c>
      <c r="BC2386">
        <v>18.262499999999999</v>
      </c>
      <c r="BD2386">
        <v>16.136399999999998</v>
      </c>
      <c r="BE2386">
        <v>15.13</v>
      </c>
      <c r="BF2386">
        <v>17.824999999999999</v>
      </c>
      <c r="BG2386">
        <v>20.22</v>
      </c>
      <c r="BH2386">
        <v>25.222708333333301</v>
      </c>
      <c r="BI2386">
        <v>13.23</v>
      </c>
      <c r="BJ2386">
        <v>14.94</v>
      </c>
      <c r="BK2386">
        <v>18.07</v>
      </c>
      <c r="BL2386">
        <v>20.079629629629601</v>
      </c>
    </row>
    <row r="2387" spans="1:64" x14ac:dyDescent="0.25">
      <c r="A2387" s="15" t="str">
        <f t="shared" si="78"/>
        <v>Tier 1 Leverage Ratio--42916</v>
      </c>
      <c r="B2387" s="15" t="str">
        <f t="shared" si="79"/>
        <v>Tier 1 Leverage Ratio</v>
      </c>
      <c r="C2387">
        <v>3</v>
      </c>
      <c r="D2387" s="22">
        <v>42916</v>
      </c>
      <c r="E2387">
        <v>9.8800000000000008</v>
      </c>
      <c r="F2387">
        <v>10.41</v>
      </c>
      <c r="G2387">
        <v>11.63</v>
      </c>
      <c r="H2387">
        <v>10.926603773584899</v>
      </c>
      <c r="I2387">
        <v>9.2799999999999994</v>
      </c>
      <c r="J2387">
        <v>10.33</v>
      </c>
      <c r="K2387">
        <v>11.79</v>
      </c>
      <c r="L2387">
        <v>10.880129870129901</v>
      </c>
      <c r="M2387">
        <v>9.2799999999999994</v>
      </c>
      <c r="N2387">
        <v>10.39</v>
      </c>
      <c r="O2387">
        <v>12.04</v>
      </c>
      <c r="P2387">
        <v>11.0206814964611</v>
      </c>
      <c r="Q2387">
        <v>9.3574999999999999</v>
      </c>
      <c r="R2387">
        <v>10.065</v>
      </c>
      <c r="S2387">
        <v>12.102499999999999</v>
      </c>
      <c r="T2387">
        <v>10.8616666666667</v>
      </c>
      <c r="U2387">
        <v>9.1300000000000008</v>
      </c>
      <c r="V2387">
        <v>10.19</v>
      </c>
      <c r="W2387">
        <v>11.71</v>
      </c>
      <c r="X2387">
        <v>10.7168941979522</v>
      </c>
      <c r="Y2387">
        <v>9.81</v>
      </c>
      <c r="Z2387">
        <v>10.23</v>
      </c>
      <c r="AA2387">
        <v>11.53</v>
      </c>
      <c r="AB2387">
        <v>11.091836734693899</v>
      </c>
      <c r="AC2387">
        <v>9.0399999999999991</v>
      </c>
      <c r="AD2387">
        <v>9.98</v>
      </c>
      <c r="AE2387">
        <v>11.015000000000001</v>
      </c>
      <c r="AF2387">
        <v>10.208399999999999</v>
      </c>
      <c r="AG2387">
        <v>10.14</v>
      </c>
      <c r="AH2387">
        <v>11.12</v>
      </c>
      <c r="AI2387">
        <v>12.7475</v>
      </c>
      <c r="AJ2387">
        <v>11.961935483871001</v>
      </c>
      <c r="AK2387">
        <v>9.5399999999999991</v>
      </c>
      <c r="AL2387">
        <v>10.53</v>
      </c>
      <c r="AM2387">
        <v>12.31</v>
      </c>
      <c r="AN2387">
        <v>12.4027659574468</v>
      </c>
      <c r="AO2387">
        <v>9.31</v>
      </c>
      <c r="AP2387">
        <v>10.48</v>
      </c>
      <c r="AQ2387">
        <v>12.04</v>
      </c>
      <c r="AR2387">
        <v>10.9408679245283</v>
      </c>
      <c r="AS2387">
        <v>9.14</v>
      </c>
      <c r="AT2387">
        <v>10.07</v>
      </c>
      <c r="AU2387">
        <v>11.225</v>
      </c>
      <c r="AV2387">
        <v>10.5135467980296</v>
      </c>
      <c r="AW2387">
        <v>8.84</v>
      </c>
      <c r="AX2387">
        <v>10.210000000000001</v>
      </c>
      <c r="AY2387">
        <v>11.925000000000001</v>
      </c>
      <c r="AZ2387">
        <v>10.6852554744526</v>
      </c>
      <c r="BA2387">
        <v>9.56</v>
      </c>
      <c r="BB2387">
        <v>10.19</v>
      </c>
      <c r="BC2387">
        <v>11.307499999999999</v>
      </c>
      <c r="BD2387">
        <v>10.898999999999999</v>
      </c>
      <c r="BE2387">
        <v>10.0425</v>
      </c>
      <c r="BF2387">
        <v>10.865</v>
      </c>
      <c r="BG2387">
        <v>12.4375</v>
      </c>
      <c r="BH2387">
        <v>13.265625</v>
      </c>
      <c r="BI2387">
        <v>9.23</v>
      </c>
      <c r="BJ2387">
        <v>9.9600000000000009</v>
      </c>
      <c r="BK2387">
        <v>11.21</v>
      </c>
      <c r="BL2387">
        <v>11.1832098765432</v>
      </c>
    </row>
    <row r="2388" spans="1:64" x14ac:dyDescent="0.25">
      <c r="A2388" s="15" t="str">
        <f t="shared" si="78"/>
        <v>ALLL / Nonaccrual Loans--42916</v>
      </c>
      <c r="B2388" s="15" t="str">
        <f t="shared" si="79"/>
        <v>ALLL / Nonaccrual Loans</v>
      </c>
      <c r="C2388">
        <v>4</v>
      </c>
      <c r="D2388" s="22">
        <v>42916</v>
      </c>
      <c r="E2388">
        <v>129.81561238223401</v>
      </c>
      <c r="F2388">
        <v>180.110444910913</v>
      </c>
      <c r="G2388">
        <v>403.75152998776002</v>
      </c>
      <c r="H2388">
        <v>2160.6037602433298</v>
      </c>
      <c r="I2388">
        <v>92.082132141721303</v>
      </c>
      <c r="J2388">
        <v>187.05221783541501</v>
      </c>
      <c r="K2388">
        <v>457.86483064260801</v>
      </c>
      <c r="L2388">
        <v>594.29528798866295</v>
      </c>
      <c r="M2388">
        <v>99.975554106909996</v>
      </c>
      <c r="N2388">
        <v>202.610962260364</v>
      </c>
      <c r="O2388">
        <v>487.92614338435197</v>
      </c>
      <c r="P2388">
        <v>678.12672005737795</v>
      </c>
      <c r="Q2388">
        <v>76.333217351757</v>
      </c>
      <c r="R2388">
        <v>92.328655237859905</v>
      </c>
      <c r="S2388">
        <v>179.87536816842999</v>
      </c>
      <c r="T2388">
        <v>158.01008328342701</v>
      </c>
      <c r="U2388">
        <v>99.738002055660999</v>
      </c>
      <c r="V2388">
        <v>189.84582885953</v>
      </c>
      <c r="W2388">
        <v>531.89267958169</v>
      </c>
      <c r="X2388">
        <v>553.482159516862</v>
      </c>
      <c r="Y2388">
        <v>86.232093794747897</v>
      </c>
      <c r="Z2388">
        <v>182.28140121311301</v>
      </c>
      <c r="AA2388">
        <v>376.90053425518499</v>
      </c>
      <c r="AB2388">
        <v>1067.1731135750699</v>
      </c>
      <c r="AC2388">
        <v>102.411233279641</v>
      </c>
      <c r="AD2388">
        <v>205.571847507331</v>
      </c>
      <c r="AE2388">
        <v>452.55658436213997</v>
      </c>
      <c r="AF2388">
        <v>1361.07974095996</v>
      </c>
      <c r="AG2388">
        <v>107.029116675563</v>
      </c>
      <c r="AH2388">
        <v>335.04153269024698</v>
      </c>
      <c r="AI2388">
        <v>1073.6886959159201</v>
      </c>
      <c r="AJ2388">
        <v>3093.81487758499</v>
      </c>
      <c r="AK2388">
        <v>77.549592006113798</v>
      </c>
      <c r="AL2388">
        <v>132.6377713407</v>
      </c>
      <c r="AM2388">
        <v>392.39867716342098</v>
      </c>
      <c r="AN2388">
        <v>441.05524725606301</v>
      </c>
      <c r="AO2388">
        <v>97.463712353671099</v>
      </c>
      <c r="AP2388">
        <v>211.026215674068</v>
      </c>
      <c r="AQ2388">
        <v>528.92488716956802</v>
      </c>
      <c r="AR2388">
        <v>731.77644547935097</v>
      </c>
      <c r="AS2388">
        <v>108.464975742096</v>
      </c>
      <c r="AT2388">
        <v>204.78972242163201</v>
      </c>
      <c r="AU2388">
        <v>535.71574938096103</v>
      </c>
      <c r="AV2388">
        <v>949.00548949237202</v>
      </c>
      <c r="AW2388">
        <v>78.908946248114205</v>
      </c>
      <c r="AX2388">
        <v>155.61797752808999</v>
      </c>
      <c r="AY2388">
        <v>400.83364810911098</v>
      </c>
      <c r="AZ2388">
        <v>521.13610758536595</v>
      </c>
      <c r="BA2388">
        <v>85.342369017116596</v>
      </c>
      <c r="BB2388">
        <v>150.19679730147701</v>
      </c>
      <c r="BC2388">
        <v>348.42617983042697</v>
      </c>
      <c r="BD2388">
        <v>312.28520200480199</v>
      </c>
      <c r="BE2388">
        <v>89.968281967284994</v>
      </c>
      <c r="BF2388">
        <v>155.330320276755</v>
      </c>
      <c r="BG2388">
        <v>394.87139278458301</v>
      </c>
      <c r="BH2388">
        <v>689.35564852231096</v>
      </c>
      <c r="BI2388">
        <v>120.24980294327899</v>
      </c>
      <c r="BJ2388">
        <v>227.429149797571</v>
      </c>
      <c r="BK2388">
        <v>632.25605075737701</v>
      </c>
      <c r="BL2388">
        <v>661.18319441423796</v>
      </c>
    </row>
    <row r="2389" spans="1:64" x14ac:dyDescent="0.25">
      <c r="A2389" s="15" t="str">
        <f t="shared" si="78"/>
        <v>[NCL + OREO] / [Total Loans + OREO]--42916</v>
      </c>
      <c r="B2389" s="15" t="str">
        <f t="shared" si="79"/>
        <v>[NCL + OREO] / [Total Loans + OREO]</v>
      </c>
      <c r="C2389">
        <v>5</v>
      </c>
      <c r="D2389" s="22">
        <v>42916</v>
      </c>
      <c r="E2389">
        <v>0.40669342124122099</v>
      </c>
      <c r="F2389">
        <v>0.92791809307797501</v>
      </c>
      <c r="G2389">
        <v>1.69302094092454</v>
      </c>
      <c r="H2389">
        <v>1.38560031064425</v>
      </c>
      <c r="I2389">
        <v>0.31066241353120799</v>
      </c>
      <c r="J2389">
        <v>0.93011589267163797</v>
      </c>
      <c r="K2389">
        <v>2.1397531166296999</v>
      </c>
      <c r="L2389">
        <v>1.45311456353839</v>
      </c>
      <c r="M2389">
        <v>0.318261214544241</v>
      </c>
      <c r="N2389">
        <v>0.85520855806915697</v>
      </c>
      <c r="O2389">
        <v>1.8401723789261899</v>
      </c>
      <c r="P2389">
        <v>1.3659903825104001</v>
      </c>
      <c r="Q2389">
        <v>1.56921201416461</v>
      </c>
      <c r="R2389">
        <v>2.0154970295829102</v>
      </c>
      <c r="S2389">
        <v>3.1234754210724698</v>
      </c>
      <c r="T2389">
        <v>2.5323640140894801</v>
      </c>
      <c r="U2389">
        <v>0.348797582857654</v>
      </c>
      <c r="V2389">
        <v>0.98393775692855401</v>
      </c>
      <c r="W2389">
        <v>2.18986060328869</v>
      </c>
      <c r="X2389">
        <v>1.5013623655774699</v>
      </c>
      <c r="Y2389">
        <v>0.46193255784655401</v>
      </c>
      <c r="Z2389">
        <v>0.99571645264562703</v>
      </c>
      <c r="AA2389">
        <v>2.1575283355388102</v>
      </c>
      <c r="AB2389">
        <v>1.7841220978002901</v>
      </c>
      <c r="AC2389">
        <v>9.4490663819559506E-2</v>
      </c>
      <c r="AD2389">
        <v>0.82560691937227704</v>
      </c>
      <c r="AE2389">
        <v>1.8514803700686999</v>
      </c>
      <c r="AF2389">
        <v>1.37980877374359</v>
      </c>
      <c r="AG2389">
        <v>5.8878897515128203E-2</v>
      </c>
      <c r="AH2389">
        <v>0.29551713921131301</v>
      </c>
      <c r="AI2389">
        <v>0.87264509468887497</v>
      </c>
      <c r="AJ2389">
        <v>0.945280350268215</v>
      </c>
      <c r="AK2389">
        <v>0.56931479627972204</v>
      </c>
      <c r="AL2389">
        <v>1.1923725637181399</v>
      </c>
      <c r="AM2389">
        <v>2.20674151650348</v>
      </c>
      <c r="AN2389">
        <v>1.6800274862966</v>
      </c>
      <c r="AO2389">
        <v>0.17783685713772501</v>
      </c>
      <c r="AP2389">
        <v>0.81794359870227096</v>
      </c>
      <c r="AQ2389">
        <v>1.8373214015520001</v>
      </c>
      <c r="AR2389">
        <v>1.3749030491434999</v>
      </c>
      <c r="AS2389">
        <v>0.22611406899876099</v>
      </c>
      <c r="AT2389">
        <v>0.78365519171564502</v>
      </c>
      <c r="AU2389">
        <v>1.69389412300549</v>
      </c>
      <c r="AV2389">
        <v>1.2560226033713999</v>
      </c>
      <c r="AW2389">
        <v>0.359075931292408</v>
      </c>
      <c r="AX2389">
        <v>0.99919772445481703</v>
      </c>
      <c r="AY2389">
        <v>2.42677653957842</v>
      </c>
      <c r="AZ2389">
        <v>1.6156189453901</v>
      </c>
      <c r="BA2389">
        <v>0.45847423592935099</v>
      </c>
      <c r="BB2389">
        <v>0.90842433577614801</v>
      </c>
      <c r="BC2389">
        <v>2.3532354887009901</v>
      </c>
      <c r="BD2389">
        <v>1.79256538764006</v>
      </c>
      <c r="BE2389">
        <v>0.46704055112350301</v>
      </c>
      <c r="BF2389">
        <v>1.4774767866158001</v>
      </c>
      <c r="BG2389">
        <v>2.1295538410328301</v>
      </c>
      <c r="BH2389">
        <v>1.66200808527899</v>
      </c>
      <c r="BI2389">
        <v>0.41683359100525103</v>
      </c>
      <c r="BJ2389">
        <v>1.0170720243292799</v>
      </c>
      <c r="BK2389">
        <v>2.5495418333640201</v>
      </c>
      <c r="BL2389">
        <v>1.6437873358319</v>
      </c>
    </row>
    <row r="2390" spans="1:64" x14ac:dyDescent="0.25">
      <c r="A2390" s="15" t="str">
        <f t="shared" si="78"/>
        <v>[Noncurrent + Delinquent Loans] / [Capital + ALLL]--42916</v>
      </c>
      <c r="B2390" s="15" t="str">
        <f t="shared" si="79"/>
        <v>[Noncurrent + Delinquent Loans] / [Capital + ALLL]</v>
      </c>
      <c r="C2390">
        <v>6</v>
      </c>
      <c r="D2390" s="22">
        <v>42916</v>
      </c>
      <c r="E2390">
        <v>4.3349753694581299</v>
      </c>
      <c r="F2390">
        <v>7.0726075429744304</v>
      </c>
      <c r="G2390">
        <v>12.240277037826299</v>
      </c>
      <c r="H2390">
        <v>9.1886588548524202</v>
      </c>
      <c r="I2390">
        <v>2.71257905832748</v>
      </c>
      <c r="J2390">
        <v>6.7669367573584598</v>
      </c>
      <c r="K2390">
        <v>13.436182617275101</v>
      </c>
      <c r="L2390">
        <v>9.4942789916309707</v>
      </c>
      <c r="M2390">
        <v>2.70170827858081</v>
      </c>
      <c r="N2390">
        <v>6.4008646571394197</v>
      </c>
      <c r="O2390">
        <v>12.283870104678799</v>
      </c>
      <c r="P2390">
        <v>8.8326596682206606</v>
      </c>
      <c r="Q2390">
        <v>7.9745887865913003</v>
      </c>
      <c r="R2390">
        <v>12.266305817077001</v>
      </c>
      <c r="S2390">
        <v>20.631108143066101</v>
      </c>
      <c r="T2390">
        <v>14.4680869986706</v>
      </c>
      <c r="U2390">
        <v>2.23263506063947</v>
      </c>
      <c r="V2390">
        <v>5.9860930289035696</v>
      </c>
      <c r="W2390">
        <v>12.8377005890717</v>
      </c>
      <c r="X2390">
        <v>8.7414880958614702</v>
      </c>
      <c r="Y2390">
        <v>4.0719563273565802</v>
      </c>
      <c r="Z2390">
        <v>8.70088995007597</v>
      </c>
      <c r="AA2390">
        <v>12.537503989786099</v>
      </c>
      <c r="AB2390">
        <v>12.483878778902</v>
      </c>
      <c r="AC2390">
        <v>2.8405144202094998</v>
      </c>
      <c r="AD2390">
        <v>7.7303487766788104</v>
      </c>
      <c r="AE2390">
        <v>14.856365841124401</v>
      </c>
      <c r="AF2390">
        <v>11.226612692294999</v>
      </c>
      <c r="AG2390">
        <v>0.94163211658359203</v>
      </c>
      <c r="AH2390">
        <v>4.41043601171903</v>
      </c>
      <c r="AI2390">
        <v>10.4632367117384</v>
      </c>
      <c r="AJ2390">
        <v>8.5758530037746006</v>
      </c>
      <c r="AK2390">
        <v>3.6859872076078699</v>
      </c>
      <c r="AL2390">
        <v>7.2954014029618097</v>
      </c>
      <c r="AM2390">
        <v>18.0245769574598</v>
      </c>
      <c r="AN2390">
        <v>11.955857766726</v>
      </c>
      <c r="AO2390">
        <v>2.62766484878532</v>
      </c>
      <c r="AP2390">
        <v>6.8780487804878101</v>
      </c>
      <c r="AQ2390">
        <v>15.5530161785048</v>
      </c>
      <c r="AR2390">
        <v>10.4674409996931</v>
      </c>
      <c r="AS2390">
        <v>1.8292072084076301</v>
      </c>
      <c r="AT2390">
        <v>5.6445835375740003</v>
      </c>
      <c r="AU2390">
        <v>12.189550446463899</v>
      </c>
      <c r="AV2390">
        <v>7.9668118493085096</v>
      </c>
      <c r="AW2390">
        <v>3.6090537659754398</v>
      </c>
      <c r="AX2390">
        <v>8.6861724574483006</v>
      </c>
      <c r="AY2390">
        <v>14.8707010304707</v>
      </c>
      <c r="AZ2390">
        <v>10.603620739699799</v>
      </c>
      <c r="BA2390">
        <v>3.01186770271305</v>
      </c>
      <c r="BB2390">
        <v>6.1769093699347497</v>
      </c>
      <c r="BC2390">
        <v>11.335452903775201</v>
      </c>
      <c r="BD2390">
        <v>11.223050298416201</v>
      </c>
      <c r="BE2390">
        <v>2.1846126288275101</v>
      </c>
      <c r="BF2390">
        <v>8.1275212961057797</v>
      </c>
      <c r="BG2390">
        <v>13.301581104237201</v>
      </c>
      <c r="BH2390">
        <v>8.9283330998270802</v>
      </c>
      <c r="BI2390">
        <v>1.7068394458815801</v>
      </c>
      <c r="BJ2390">
        <v>4.2422270890414104</v>
      </c>
      <c r="BK2390">
        <v>9.3799682034976204</v>
      </c>
      <c r="BL2390">
        <v>6.0217165979507996</v>
      </c>
    </row>
    <row r="2391" spans="1:64" x14ac:dyDescent="0.25">
      <c r="A2391" s="15" t="str">
        <f t="shared" si="78"/>
        <v xml:space="preserve">  Ag [NCL+DQ] / [Capital + ALLL]--42916</v>
      </c>
      <c r="B2391" s="15" t="str">
        <f t="shared" si="79"/>
        <v xml:space="preserve">  Ag [NCL+DQ] / [Capital + ALLL]</v>
      </c>
      <c r="C2391">
        <v>7</v>
      </c>
      <c r="D2391" s="22">
        <v>42916</v>
      </c>
      <c r="E2391">
        <v>0</v>
      </c>
      <c r="F2391">
        <v>8.5647050997414001E-2</v>
      </c>
      <c r="G2391">
        <v>2.6606328589194401</v>
      </c>
      <c r="H2391">
        <v>2.37836205575092</v>
      </c>
      <c r="I2391">
        <v>0</v>
      </c>
      <c r="J2391">
        <v>0</v>
      </c>
      <c r="K2391">
        <v>1.5913200723327301</v>
      </c>
      <c r="L2391">
        <v>2.0730460090702998</v>
      </c>
      <c r="M2391">
        <v>0</v>
      </c>
      <c r="N2391">
        <v>0</v>
      </c>
      <c r="O2391">
        <v>0.56145521060921699</v>
      </c>
      <c r="P2391">
        <v>0.95633406977147495</v>
      </c>
      <c r="Q2391">
        <v>0</v>
      </c>
      <c r="R2391">
        <v>0</v>
      </c>
      <c r="S2391">
        <v>0</v>
      </c>
      <c r="T2391">
        <v>3.3907065477003E-2</v>
      </c>
      <c r="U2391">
        <v>0</v>
      </c>
      <c r="V2391">
        <v>0</v>
      </c>
      <c r="W2391">
        <v>1.0921442788090501</v>
      </c>
      <c r="X2391">
        <v>1.52180359571563</v>
      </c>
      <c r="Y2391">
        <v>0</v>
      </c>
      <c r="Z2391">
        <v>0.16177041542642701</v>
      </c>
      <c r="AA2391">
        <v>1.83184890404902</v>
      </c>
      <c r="AB2391">
        <v>2.8750889449197099</v>
      </c>
      <c r="AC2391">
        <v>0</v>
      </c>
      <c r="AD2391">
        <v>0.33508855911919599</v>
      </c>
      <c r="AE2391">
        <v>4.61552355292502</v>
      </c>
      <c r="AF2391">
        <v>4.4643138402149596</v>
      </c>
      <c r="AG2391">
        <v>0</v>
      </c>
      <c r="AH2391">
        <v>7.82588151910696E-2</v>
      </c>
      <c r="AI2391">
        <v>3.2092770518880598</v>
      </c>
      <c r="AJ2391">
        <v>4.3642896432151703</v>
      </c>
      <c r="AK2391">
        <v>0</v>
      </c>
      <c r="AL2391">
        <v>0</v>
      </c>
      <c r="AM2391">
        <v>2.7800668048161001</v>
      </c>
      <c r="AN2391">
        <v>2.2000106634832401</v>
      </c>
      <c r="AO2391">
        <v>0</v>
      </c>
      <c r="AP2391">
        <v>0.73690057396778397</v>
      </c>
      <c r="AQ2391">
        <v>4.7732318426895004</v>
      </c>
      <c r="AR2391">
        <v>3.92086415208454</v>
      </c>
      <c r="AS2391">
        <v>0</v>
      </c>
      <c r="AT2391">
        <v>0</v>
      </c>
      <c r="AU2391">
        <v>1.1552829598829499</v>
      </c>
      <c r="AV2391">
        <v>1.3964757091428801</v>
      </c>
      <c r="AW2391">
        <v>0</v>
      </c>
      <c r="AX2391">
        <v>0</v>
      </c>
      <c r="AY2391">
        <v>0.296067258061391</v>
      </c>
      <c r="AZ2391">
        <v>0.81911084617549101</v>
      </c>
      <c r="BA2391">
        <v>0</v>
      </c>
      <c r="BB2391">
        <v>0</v>
      </c>
      <c r="BC2391">
        <v>0</v>
      </c>
      <c r="BD2391">
        <v>0.62637462427989898</v>
      </c>
      <c r="BE2391">
        <v>0</v>
      </c>
      <c r="BF2391">
        <v>0</v>
      </c>
      <c r="BG2391">
        <v>1.06173095775063</v>
      </c>
      <c r="BH2391">
        <v>1.5067303854677001</v>
      </c>
      <c r="BI2391">
        <v>0</v>
      </c>
      <c r="BJ2391">
        <v>0</v>
      </c>
      <c r="BK2391">
        <v>0</v>
      </c>
      <c r="BL2391">
        <v>0.56417244682386802</v>
      </c>
    </row>
    <row r="2392" spans="1:64" x14ac:dyDescent="0.25">
      <c r="A2392" s="15" t="str">
        <f t="shared" si="78"/>
        <v xml:space="preserve">  CLD [NCL+DQ] / [Capital + ALLL]--42916</v>
      </c>
      <c r="B2392" s="15" t="str">
        <f t="shared" si="79"/>
        <v xml:space="preserve">  CLD [NCL+DQ] / [Capital + ALLL]</v>
      </c>
      <c r="C2392">
        <v>8</v>
      </c>
      <c r="D2392" s="22">
        <v>42916</v>
      </c>
      <c r="E2392">
        <v>0</v>
      </c>
      <c r="F2392">
        <v>0</v>
      </c>
      <c r="G2392">
        <v>8.4787278139955499E-2</v>
      </c>
      <c r="H2392">
        <v>0.33459252963220398</v>
      </c>
      <c r="I2392">
        <v>0</v>
      </c>
      <c r="J2392">
        <v>0</v>
      </c>
      <c r="K2392">
        <v>4.9751719783006E-2</v>
      </c>
      <c r="L2392">
        <v>0.29865244264908802</v>
      </c>
      <c r="M2392">
        <v>0</v>
      </c>
      <c r="N2392">
        <v>0</v>
      </c>
      <c r="O2392">
        <v>0.215688941569671</v>
      </c>
      <c r="P2392">
        <v>0.38185226699927999</v>
      </c>
      <c r="Q2392">
        <v>0</v>
      </c>
      <c r="R2392">
        <v>0</v>
      </c>
      <c r="S2392">
        <v>0.110825842554645</v>
      </c>
      <c r="T2392">
        <v>0.13942291498186199</v>
      </c>
      <c r="U2392">
        <v>0</v>
      </c>
      <c r="V2392">
        <v>0</v>
      </c>
      <c r="W2392">
        <v>1.4330432913421801E-2</v>
      </c>
      <c r="X2392">
        <v>0.32072993815976503</v>
      </c>
      <c r="Y2392">
        <v>0</v>
      </c>
      <c r="Z2392">
        <v>0</v>
      </c>
      <c r="AA2392">
        <v>0.34340797268802098</v>
      </c>
      <c r="AB2392">
        <v>0.58275570797307696</v>
      </c>
      <c r="AC2392">
        <v>0</v>
      </c>
      <c r="AD2392">
        <v>0</v>
      </c>
      <c r="AE2392">
        <v>1.7269971725956498E-2</v>
      </c>
      <c r="AF2392">
        <v>0.28101158062116099</v>
      </c>
      <c r="AG2392">
        <v>0</v>
      </c>
      <c r="AH2392">
        <v>0</v>
      </c>
      <c r="AI2392">
        <v>0</v>
      </c>
      <c r="AJ2392">
        <v>0.171479796234978</v>
      </c>
      <c r="AK2392">
        <v>0</v>
      </c>
      <c r="AL2392">
        <v>0</v>
      </c>
      <c r="AM2392">
        <v>0.16023008411700401</v>
      </c>
      <c r="AN2392">
        <v>0.71510733221603795</v>
      </c>
      <c r="AO2392">
        <v>0</v>
      </c>
      <c r="AP2392">
        <v>0</v>
      </c>
      <c r="AQ2392">
        <v>0</v>
      </c>
      <c r="AR2392">
        <v>0.17846642734120699</v>
      </c>
      <c r="AS2392">
        <v>0</v>
      </c>
      <c r="AT2392">
        <v>0</v>
      </c>
      <c r="AU2392">
        <v>6.7172055038651396E-2</v>
      </c>
      <c r="AV2392">
        <v>0.23404608940161101</v>
      </c>
      <c r="AW2392">
        <v>0</v>
      </c>
      <c r="AX2392">
        <v>0</v>
      </c>
      <c r="AY2392">
        <v>0.240975435682794</v>
      </c>
      <c r="AZ2392">
        <v>0.60213608271957597</v>
      </c>
      <c r="BA2392">
        <v>0</v>
      </c>
      <c r="BB2392">
        <v>0</v>
      </c>
      <c r="BC2392">
        <v>0</v>
      </c>
      <c r="BD2392">
        <v>0.14889245118970301</v>
      </c>
      <c r="BE2392">
        <v>0</v>
      </c>
      <c r="BF2392">
        <v>0</v>
      </c>
      <c r="BG2392">
        <v>0.10084298353853</v>
      </c>
      <c r="BH2392">
        <v>0.365989924081706</v>
      </c>
      <c r="BI2392">
        <v>0</v>
      </c>
      <c r="BJ2392">
        <v>0</v>
      </c>
      <c r="BK2392">
        <v>0</v>
      </c>
      <c r="BL2392">
        <v>0.311266800706961</v>
      </c>
    </row>
    <row r="2393" spans="1:64" x14ac:dyDescent="0.25">
      <c r="A2393" s="15" t="str">
        <f t="shared" si="78"/>
        <v xml:space="preserve">  CRE [NCL+DQ] / [Capital + ALLL]--42916</v>
      </c>
      <c r="B2393" s="15" t="str">
        <f t="shared" si="79"/>
        <v xml:space="preserve">  CRE [NCL+DQ] / [Capital + ALLL]</v>
      </c>
      <c r="C2393">
        <v>9</v>
      </c>
      <c r="D2393" s="22">
        <v>42916</v>
      </c>
      <c r="E2393">
        <v>0</v>
      </c>
      <c r="F2393">
        <v>0.86859856050043305</v>
      </c>
      <c r="G2393">
        <v>2.90910917952068</v>
      </c>
      <c r="H2393">
        <v>2.5723648273875899</v>
      </c>
      <c r="I2393">
        <v>0</v>
      </c>
      <c r="J2393">
        <v>0.58384102117783598</v>
      </c>
      <c r="K2393">
        <v>3.39945378755211</v>
      </c>
      <c r="L2393">
        <v>2.1645325007769101</v>
      </c>
      <c r="M2393">
        <v>0</v>
      </c>
      <c r="N2393">
        <v>0.95079111627231805</v>
      </c>
      <c r="O2393">
        <v>3.3129904097646001</v>
      </c>
      <c r="P2393">
        <v>2.3725038037152801</v>
      </c>
      <c r="Q2393">
        <v>2.1198378915860099</v>
      </c>
      <c r="R2393">
        <v>5.5403792859157202</v>
      </c>
      <c r="S2393">
        <v>9.8937561842826902</v>
      </c>
      <c r="T2393">
        <v>7.0118969259085899</v>
      </c>
      <c r="U2393">
        <v>0</v>
      </c>
      <c r="V2393">
        <v>0.70754716981132104</v>
      </c>
      <c r="W2393">
        <v>2.9899954524784</v>
      </c>
      <c r="X2393">
        <v>2.0746319867207901</v>
      </c>
      <c r="Y2393">
        <v>0</v>
      </c>
      <c r="Z2393">
        <v>1.2831665941713799</v>
      </c>
      <c r="AA2393">
        <v>4.8280094689774096</v>
      </c>
      <c r="AB2393">
        <v>3.6949920091508099</v>
      </c>
      <c r="AC2393">
        <v>0</v>
      </c>
      <c r="AD2393">
        <v>0</v>
      </c>
      <c r="AE2393">
        <v>2.4412449264246399</v>
      </c>
      <c r="AF2393">
        <v>1.74485269414616</v>
      </c>
      <c r="AG2393">
        <v>0</v>
      </c>
      <c r="AH2393">
        <v>0</v>
      </c>
      <c r="AI2393">
        <v>0.51681798965635295</v>
      </c>
      <c r="AJ2393">
        <v>0.68884021510726101</v>
      </c>
      <c r="AK2393">
        <v>0.44433545312372302</v>
      </c>
      <c r="AL2393">
        <v>1.69294037011652</v>
      </c>
      <c r="AM2393">
        <v>4.8296212662585898</v>
      </c>
      <c r="AN2393">
        <v>3.8660987361348802</v>
      </c>
      <c r="AO2393">
        <v>0</v>
      </c>
      <c r="AP2393">
        <v>0.109920307776862</v>
      </c>
      <c r="AQ2393">
        <v>1.94178993760091</v>
      </c>
      <c r="AR2393">
        <v>1.4384742613961501</v>
      </c>
      <c r="AS2393">
        <v>0</v>
      </c>
      <c r="AT2393">
        <v>0.58384102117783598</v>
      </c>
      <c r="AU2393">
        <v>3.1035918832329199</v>
      </c>
      <c r="AV2393">
        <v>2.0086624008626499</v>
      </c>
      <c r="AW2393">
        <v>0</v>
      </c>
      <c r="AX2393">
        <v>1.08803868581994</v>
      </c>
      <c r="AY2393">
        <v>4.9519995091381102</v>
      </c>
      <c r="AZ2393">
        <v>3.1153127665828699</v>
      </c>
      <c r="BA2393">
        <v>0</v>
      </c>
      <c r="BB2393">
        <v>0.42387931973225002</v>
      </c>
      <c r="BC2393">
        <v>3.07291791652528</v>
      </c>
      <c r="BD2393">
        <v>2.98276458112265</v>
      </c>
      <c r="BE2393">
        <v>0.132628268052986</v>
      </c>
      <c r="BF2393">
        <v>1.47123135372076</v>
      </c>
      <c r="BG2393">
        <v>4.2117598194970602</v>
      </c>
      <c r="BH2393">
        <v>3.1221740281119899</v>
      </c>
      <c r="BI2393">
        <v>0</v>
      </c>
      <c r="BJ2393">
        <v>0.57612763442978099</v>
      </c>
      <c r="BK2393">
        <v>3.22914740151655</v>
      </c>
      <c r="BL2393">
        <v>2.1153680161003598</v>
      </c>
    </row>
    <row r="2394" spans="1:64" x14ac:dyDescent="0.25">
      <c r="A2394" s="15" t="str">
        <f t="shared" si="78"/>
        <v xml:space="preserve">  Res RE [NCL+DQ] / [Capital + ALLL]--42916</v>
      </c>
      <c r="B2394" s="15" t="str">
        <f t="shared" si="79"/>
        <v xml:space="preserve">  Res RE [NCL+DQ] / [Capital + ALLL]</v>
      </c>
      <c r="C2394">
        <v>10</v>
      </c>
      <c r="D2394" s="22">
        <v>42916</v>
      </c>
      <c r="E2394">
        <v>0.24334049548266801</v>
      </c>
      <c r="F2394">
        <v>0.86616239948459794</v>
      </c>
      <c r="G2394">
        <v>1.8984116198080401</v>
      </c>
      <c r="H2394">
        <v>1.56125970553687</v>
      </c>
      <c r="I2394">
        <v>0</v>
      </c>
      <c r="J2394">
        <v>0.73297457784375597</v>
      </c>
      <c r="K2394">
        <v>2.43400654863667</v>
      </c>
      <c r="L2394">
        <v>1.6526911765491401</v>
      </c>
      <c r="M2394">
        <v>0.23171135385633901</v>
      </c>
      <c r="N2394">
        <v>1.3444834596192901</v>
      </c>
      <c r="O2394">
        <v>3.5027472527472501</v>
      </c>
      <c r="P2394">
        <v>2.5155448445467701</v>
      </c>
      <c r="Q2394">
        <v>2.3980686995175602</v>
      </c>
      <c r="R2394">
        <v>3.7342914690987001</v>
      </c>
      <c r="S2394">
        <v>7.1337084468452296</v>
      </c>
      <c r="T2394">
        <v>4.6960530895682604</v>
      </c>
      <c r="U2394">
        <v>0</v>
      </c>
      <c r="V2394">
        <v>0.97619973219299405</v>
      </c>
      <c r="W2394">
        <v>2.7680748698345701</v>
      </c>
      <c r="X2394">
        <v>1.80052027478083</v>
      </c>
      <c r="Y2394">
        <v>0</v>
      </c>
      <c r="Z2394">
        <v>1.38880851802558</v>
      </c>
      <c r="AA2394">
        <v>2.7163904235727401</v>
      </c>
      <c r="AB2394">
        <v>2.3604734983863098</v>
      </c>
      <c r="AC2394">
        <v>0</v>
      </c>
      <c r="AD2394">
        <v>0.27596045767645599</v>
      </c>
      <c r="AE2394">
        <v>0.89163041592317605</v>
      </c>
      <c r="AF2394">
        <v>0.92465149429475102</v>
      </c>
      <c r="AG2394">
        <v>0</v>
      </c>
      <c r="AH2394">
        <v>0</v>
      </c>
      <c r="AI2394">
        <v>0.498074942396598</v>
      </c>
      <c r="AJ2394">
        <v>0.35865822561969601</v>
      </c>
      <c r="AK2394">
        <v>0.68603898519123496</v>
      </c>
      <c r="AL2394">
        <v>1.57539705128935</v>
      </c>
      <c r="AM2394">
        <v>4.2399094455462896</v>
      </c>
      <c r="AN2394">
        <v>2.7948173825223801</v>
      </c>
      <c r="AO2394">
        <v>0</v>
      </c>
      <c r="AP2394">
        <v>0.480364328269753</v>
      </c>
      <c r="AQ2394">
        <v>1.8542772454677099</v>
      </c>
      <c r="AR2394">
        <v>1.2209593094763</v>
      </c>
      <c r="AS2394">
        <v>0</v>
      </c>
      <c r="AT2394">
        <v>0.58351314354655304</v>
      </c>
      <c r="AU2394">
        <v>2.0132852749220098</v>
      </c>
      <c r="AV2394">
        <v>1.49861311666675</v>
      </c>
      <c r="AW2394">
        <v>0.56563804863682399</v>
      </c>
      <c r="AX2394">
        <v>2.51715057861548</v>
      </c>
      <c r="AY2394">
        <v>5.0434607595255203</v>
      </c>
      <c r="AZ2394">
        <v>3.5890698245891799</v>
      </c>
      <c r="BA2394">
        <v>0</v>
      </c>
      <c r="BB2394">
        <v>0.66728234884508797</v>
      </c>
      <c r="BC2394">
        <v>2.29259508556239</v>
      </c>
      <c r="BD2394">
        <v>2.3256942166925101</v>
      </c>
      <c r="BE2394">
        <v>3.1317108088761599E-2</v>
      </c>
      <c r="BF2394">
        <v>0.87193075499981199</v>
      </c>
      <c r="BG2394">
        <v>1.75090259198786</v>
      </c>
      <c r="BH2394">
        <v>1.12590179398665</v>
      </c>
      <c r="BI2394">
        <v>0</v>
      </c>
      <c r="BJ2394">
        <v>0.66355369869746905</v>
      </c>
      <c r="BK2394">
        <v>2.0907881117847098</v>
      </c>
      <c r="BL2394">
        <v>1.2591030102248799</v>
      </c>
    </row>
    <row r="2395" spans="1:64" x14ac:dyDescent="0.25">
      <c r="A2395" s="15" t="str">
        <f t="shared" si="78"/>
        <v xml:space="preserve">  C&amp;I [NCL+DQ] / [Capital + ALLL]--42916</v>
      </c>
      <c r="B2395" s="15" t="str">
        <f t="shared" si="79"/>
        <v xml:space="preserve">  C&amp;I [NCL+DQ] / [Capital + ALLL]</v>
      </c>
      <c r="C2395">
        <v>11</v>
      </c>
      <c r="D2395" s="22">
        <v>42916</v>
      </c>
      <c r="E2395">
        <v>6.5868706907639601E-2</v>
      </c>
      <c r="F2395">
        <v>0.50903119868637103</v>
      </c>
      <c r="G2395">
        <v>1.71294101994828</v>
      </c>
      <c r="H2395">
        <v>1.32156376847094</v>
      </c>
      <c r="I2395">
        <v>0</v>
      </c>
      <c r="J2395">
        <v>0.65948664420932801</v>
      </c>
      <c r="K2395">
        <v>2.15863845733469</v>
      </c>
      <c r="L2395">
        <v>1.6934883048738401</v>
      </c>
      <c r="M2395">
        <v>0</v>
      </c>
      <c r="N2395">
        <v>0.39616029254913898</v>
      </c>
      <c r="O2395">
        <v>1.6499090014022699</v>
      </c>
      <c r="P2395">
        <v>1.3617960315598101</v>
      </c>
      <c r="Q2395">
        <v>0.20025207612617699</v>
      </c>
      <c r="R2395">
        <v>0.74105297562394901</v>
      </c>
      <c r="S2395">
        <v>1.8816690878272699</v>
      </c>
      <c r="T2395">
        <v>1.87661974763296</v>
      </c>
      <c r="U2395">
        <v>0</v>
      </c>
      <c r="V2395">
        <v>0.65157191725036601</v>
      </c>
      <c r="W2395">
        <v>2.3928649118990601</v>
      </c>
      <c r="X2395">
        <v>1.71907325382717</v>
      </c>
      <c r="Y2395">
        <v>8.2540410409262896E-2</v>
      </c>
      <c r="Z2395">
        <v>0.75836638140958701</v>
      </c>
      <c r="AA2395">
        <v>2.2375690607734802</v>
      </c>
      <c r="AB2395">
        <v>2.2022931937105299</v>
      </c>
      <c r="AC2395">
        <v>0.15402747570494599</v>
      </c>
      <c r="AD2395">
        <v>1.15350858862373</v>
      </c>
      <c r="AE2395">
        <v>2.7138725556967298</v>
      </c>
      <c r="AF2395">
        <v>2.4553461774301102</v>
      </c>
      <c r="AG2395">
        <v>0</v>
      </c>
      <c r="AH2395">
        <v>0.247262103366687</v>
      </c>
      <c r="AI2395">
        <v>1.3156839752638101</v>
      </c>
      <c r="AJ2395">
        <v>1.18011455121555</v>
      </c>
      <c r="AK2395">
        <v>0.13467000788487499</v>
      </c>
      <c r="AL2395">
        <v>0.74301314345219704</v>
      </c>
      <c r="AM2395">
        <v>1.81329250105033</v>
      </c>
      <c r="AN2395">
        <v>1.4842795743352</v>
      </c>
      <c r="AO2395">
        <v>0</v>
      </c>
      <c r="AP2395">
        <v>0.60933388727323101</v>
      </c>
      <c r="AQ2395">
        <v>2.3928649118990601</v>
      </c>
      <c r="AR2395">
        <v>1.66804829524746</v>
      </c>
      <c r="AS2395">
        <v>0</v>
      </c>
      <c r="AT2395">
        <v>0.44349303562343401</v>
      </c>
      <c r="AU2395">
        <v>1.92333033625621</v>
      </c>
      <c r="AV2395">
        <v>1.50184514397085</v>
      </c>
      <c r="AW2395">
        <v>0</v>
      </c>
      <c r="AX2395">
        <v>0.61139926400278199</v>
      </c>
      <c r="AY2395">
        <v>1.9907631561209</v>
      </c>
      <c r="AZ2395">
        <v>1.76959923481621</v>
      </c>
      <c r="BA2395">
        <v>0.59645003182050105</v>
      </c>
      <c r="BB2395">
        <v>1.8965200974376399</v>
      </c>
      <c r="BC2395">
        <v>5.5097927163130098</v>
      </c>
      <c r="BD2395">
        <v>3.6860736998855401</v>
      </c>
      <c r="BE2395">
        <v>5.5802816233635803E-2</v>
      </c>
      <c r="BF2395">
        <v>0.75116126820280404</v>
      </c>
      <c r="BG2395">
        <v>2.0188917540968698</v>
      </c>
      <c r="BH2395">
        <v>1.6691386215042301</v>
      </c>
      <c r="BI2395">
        <v>0</v>
      </c>
      <c r="BJ2395">
        <v>0.467641886799745</v>
      </c>
      <c r="BK2395">
        <v>1.6500727150687999</v>
      </c>
      <c r="BL2395">
        <v>1.53609901806559</v>
      </c>
    </row>
    <row r="2396" spans="1:64" x14ac:dyDescent="0.25">
      <c r="A2396" s="15" t="str">
        <f t="shared" si="78"/>
        <v xml:space="preserve">  Ind [NCL+DQ] / [Capital + ALLL]--42916</v>
      </c>
      <c r="B2396" s="15" t="str">
        <f t="shared" si="79"/>
        <v xml:space="preserve">  Ind [NCL+DQ] / [Capital + ALLL]</v>
      </c>
      <c r="C2396">
        <v>12</v>
      </c>
      <c r="D2396" s="22">
        <v>42916</v>
      </c>
      <c r="E2396">
        <v>3.76832347288691E-2</v>
      </c>
      <c r="F2396">
        <v>0.180877254685223</v>
      </c>
      <c r="G2396">
        <v>0.56872037914691898</v>
      </c>
      <c r="H2396">
        <v>0.42222735520780302</v>
      </c>
      <c r="I2396">
        <v>1.08260257659413E-2</v>
      </c>
      <c r="J2396">
        <v>0.133290834806294</v>
      </c>
      <c r="K2396">
        <v>0.51811946186228597</v>
      </c>
      <c r="L2396">
        <v>0.441402713186694</v>
      </c>
      <c r="M2396">
        <v>3.5901486321533701E-3</v>
      </c>
      <c r="N2396">
        <v>0.11539753721205399</v>
      </c>
      <c r="O2396">
        <v>0.50681108256473795</v>
      </c>
      <c r="P2396">
        <v>0.48557537215124102</v>
      </c>
      <c r="Q2396">
        <v>0.182840257114284</v>
      </c>
      <c r="R2396">
        <v>0.43839670413861098</v>
      </c>
      <c r="S2396">
        <v>0.70023895660283197</v>
      </c>
      <c r="T2396">
        <v>0.74414400290137095</v>
      </c>
      <c r="U2396">
        <v>0</v>
      </c>
      <c r="V2396">
        <v>8.0906148867313898E-2</v>
      </c>
      <c r="W2396">
        <v>0.39094315035021998</v>
      </c>
      <c r="X2396">
        <v>0.38722604030267199</v>
      </c>
      <c r="Y2396">
        <v>0.103533065872913</v>
      </c>
      <c r="Z2396">
        <v>0.34746351633078498</v>
      </c>
      <c r="AA2396">
        <v>0.78923586705492499</v>
      </c>
      <c r="AB2396">
        <v>0.81238628795925405</v>
      </c>
      <c r="AC2396">
        <v>1.49020539330581E-2</v>
      </c>
      <c r="AD2396">
        <v>0.16972885814910699</v>
      </c>
      <c r="AE2396">
        <v>0.37741634424114701</v>
      </c>
      <c r="AF2396">
        <v>0.366054943873794</v>
      </c>
      <c r="AG2396">
        <v>1.02542166930586E-2</v>
      </c>
      <c r="AH2396">
        <v>0.13840193205424201</v>
      </c>
      <c r="AI2396">
        <v>0.89857648041844995</v>
      </c>
      <c r="AJ2396">
        <v>1.2520729368499</v>
      </c>
      <c r="AK2396">
        <v>1.2417086611703499E-2</v>
      </c>
      <c r="AL2396">
        <v>8.7247755481129105E-2</v>
      </c>
      <c r="AM2396">
        <v>0.242424374161884</v>
      </c>
      <c r="AN2396">
        <v>0.248640377596337</v>
      </c>
      <c r="AO2396">
        <v>2.17485863418878E-2</v>
      </c>
      <c r="AP2396">
        <v>0.179597701149425</v>
      </c>
      <c r="AQ2396">
        <v>0.57094162760971501</v>
      </c>
      <c r="AR2396">
        <v>0.46551083409942101</v>
      </c>
      <c r="AS2396">
        <v>0</v>
      </c>
      <c r="AT2396">
        <v>4.6592506926475402E-2</v>
      </c>
      <c r="AU2396">
        <v>0.277810248436545</v>
      </c>
      <c r="AV2396">
        <v>0.28301721683824799</v>
      </c>
      <c r="AW2396">
        <v>3.5761264746446801E-2</v>
      </c>
      <c r="AX2396">
        <v>0.219229564672722</v>
      </c>
      <c r="AY2396">
        <v>0.75884572150211704</v>
      </c>
      <c r="AZ2396">
        <v>0.60648954185432602</v>
      </c>
      <c r="BA2396">
        <v>0</v>
      </c>
      <c r="BB2396">
        <v>4.6489333352758101E-2</v>
      </c>
      <c r="BC2396">
        <v>0.46911710240785098</v>
      </c>
      <c r="BD2396">
        <v>0.59487459127890496</v>
      </c>
      <c r="BE2396">
        <v>4.9951333229803302E-2</v>
      </c>
      <c r="BF2396">
        <v>0.180974735115254</v>
      </c>
      <c r="BG2396">
        <v>0.71309552048325797</v>
      </c>
      <c r="BH2396">
        <v>0.98796413816356099</v>
      </c>
      <c r="BI2396">
        <v>0</v>
      </c>
      <c r="BJ2396">
        <v>1.9340956893842302E-2</v>
      </c>
      <c r="BK2396">
        <v>0.15238740264138201</v>
      </c>
      <c r="BL2396">
        <v>0.12885445852640501</v>
      </c>
    </row>
    <row r="2397" spans="1:64" x14ac:dyDescent="0.25">
      <c r="A2397" s="15" t="str">
        <f t="shared" si="78"/>
        <v xml:space="preserve">  OREO / [Capital + ALLL]--42916</v>
      </c>
      <c r="B2397" s="15" t="str">
        <f t="shared" si="79"/>
        <v xml:space="preserve">  OREO / [Capital + ALLL]</v>
      </c>
      <c r="C2397">
        <v>13</v>
      </c>
      <c r="D2397" s="22">
        <v>42916</v>
      </c>
      <c r="E2397">
        <v>0</v>
      </c>
      <c r="F2397">
        <v>0.65596457237752603</v>
      </c>
      <c r="G2397">
        <v>1.6870241551185801</v>
      </c>
      <c r="H2397">
        <v>1.3977224662316901</v>
      </c>
      <c r="I2397">
        <v>0</v>
      </c>
      <c r="J2397">
        <v>0.19012992211344401</v>
      </c>
      <c r="K2397">
        <v>2.30627306273063</v>
      </c>
      <c r="L2397">
        <v>1.99071600915282</v>
      </c>
      <c r="M2397">
        <v>0</v>
      </c>
      <c r="N2397">
        <v>0.31911200065354101</v>
      </c>
      <c r="O2397">
        <v>2.0480728203669498</v>
      </c>
      <c r="P2397">
        <v>1.8944369226820801</v>
      </c>
      <c r="Q2397">
        <v>1.5131582166127799</v>
      </c>
      <c r="R2397">
        <v>3.6671735172811402</v>
      </c>
      <c r="S2397">
        <v>5.96689160863263</v>
      </c>
      <c r="T2397">
        <v>4.1753732507547303</v>
      </c>
      <c r="U2397">
        <v>0</v>
      </c>
      <c r="V2397">
        <v>0.61371841155234697</v>
      </c>
      <c r="W2397">
        <v>3.7601592303864702</v>
      </c>
      <c r="X2397">
        <v>2.90392652564605</v>
      </c>
      <c r="Y2397">
        <v>0</v>
      </c>
      <c r="Z2397">
        <v>0.21481456323869</v>
      </c>
      <c r="AA2397">
        <v>1.6742770167427701</v>
      </c>
      <c r="AB2397">
        <v>2.6357815443520201</v>
      </c>
      <c r="AC2397">
        <v>0</v>
      </c>
      <c r="AD2397">
        <v>0</v>
      </c>
      <c r="AE2397">
        <v>6.8548672112666395E-2</v>
      </c>
      <c r="AF2397">
        <v>0.36744844831275503</v>
      </c>
      <c r="AG2397">
        <v>0</v>
      </c>
      <c r="AH2397">
        <v>0</v>
      </c>
      <c r="AI2397">
        <v>0.14810168967843301</v>
      </c>
      <c r="AJ2397">
        <v>0.39644383606884998</v>
      </c>
      <c r="AK2397">
        <v>9.4676329013247906E-2</v>
      </c>
      <c r="AL2397">
        <v>0.63315888876870996</v>
      </c>
      <c r="AM2397">
        <v>2.29442107015708</v>
      </c>
      <c r="AN2397">
        <v>1.3392408967976399</v>
      </c>
      <c r="AO2397">
        <v>0</v>
      </c>
      <c r="AP2397">
        <v>0</v>
      </c>
      <c r="AQ2397">
        <v>0.82813313914550302</v>
      </c>
      <c r="AR2397">
        <v>1.2406414715594101</v>
      </c>
      <c r="AS2397">
        <v>0</v>
      </c>
      <c r="AT2397">
        <v>0.34020106265050998</v>
      </c>
      <c r="AU2397">
        <v>2.66195703808937</v>
      </c>
      <c r="AV2397">
        <v>2.3588615597990898</v>
      </c>
      <c r="AW2397">
        <v>0</v>
      </c>
      <c r="AX2397">
        <v>0.807334023362413</v>
      </c>
      <c r="AY2397">
        <v>3.8837908041813098</v>
      </c>
      <c r="AZ2397">
        <v>2.6331802370409001</v>
      </c>
      <c r="BA2397">
        <v>0</v>
      </c>
      <c r="BB2397">
        <v>0.36567401781027098</v>
      </c>
      <c r="BC2397">
        <v>2.2399163508590898</v>
      </c>
      <c r="BD2397">
        <v>3.1766791220807198</v>
      </c>
      <c r="BE2397">
        <v>0</v>
      </c>
      <c r="BF2397">
        <v>0.68201643927445799</v>
      </c>
      <c r="BG2397">
        <v>3.5894669519851101</v>
      </c>
      <c r="BH2397">
        <v>2.0174373890908099</v>
      </c>
      <c r="BI2397">
        <v>0</v>
      </c>
      <c r="BJ2397">
        <v>1.39569413511507</v>
      </c>
      <c r="BK2397">
        <v>5.0874403815580296</v>
      </c>
      <c r="BL2397">
        <v>5.30418511134003</v>
      </c>
    </row>
    <row r="2398" spans="1:64" x14ac:dyDescent="0.25">
      <c r="A2398" s="15" t="str">
        <f t="shared" si="78"/>
        <v>ROAA--42916</v>
      </c>
      <c r="B2398" s="15" t="str">
        <f t="shared" si="79"/>
        <v>ROAA</v>
      </c>
      <c r="C2398">
        <v>14</v>
      </c>
      <c r="D2398" s="22">
        <v>42916</v>
      </c>
      <c r="E2398">
        <v>0.76</v>
      </c>
      <c r="F2398">
        <v>0.97</v>
      </c>
      <c r="G2398">
        <v>1.35</v>
      </c>
      <c r="H2398">
        <v>1.1035849056603799</v>
      </c>
      <c r="I2398">
        <v>0.71</v>
      </c>
      <c r="J2398">
        <v>1.08</v>
      </c>
      <c r="K2398">
        <v>1.48</v>
      </c>
      <c r="L2398">
        <v>1.11339517625232</v>
      </c>
      <c r="M2398">
        <v>0.66</v>
      </c>
      <c r="N2398">
        <v>0.96</v>
      </c>
      <c r="O2398">
        <v>1.3</v>
      </c>
      <c r="P2398">
        <v>1.0037795753286101</v>
      </c>
      <c r="Q2398">
        <v>0.7</v>
      </c>
      <c r="R2398">
        <v>0.83499999999999996</v>
      </c>
      <c r="S2398">
        <v>0.97</v>
      </c>
      <c r="T2398">
        <v>0.88277777777777799</v>
      </c>
      <c r="U2398">
        <v>0.7</v>
      </c>
      <c r="V2398">
        <v>1.0900000000000001</v>
      </c>
      <c r="W2398">
        <v>1.48</v>
      </c>
      <c r="X2398">
        <v>1.1021160409556301</v>
      </c>
      <c r="Y2398">
        <v>0.72</v>
      </c>
      <c r="Z2398">
        <v>1.1000000000000001</v>
      </c>
      <c r="AA2398">
        <v>1.45</v>
      </c>
      <c r="AB2398">
        <v>1.05897959183673</v>
      </c>
      <c r="AC2398">
        <v>0.84</v>
      </c>
      <c r="AD2398">
        <v>1.0900000000000001</v>
      </c>
      <c r="AE2398">
        <v>1.5249999999999999</v>
      </c>
      <c r="AF2398">
        <v>1.17</v>
      </c>
      <c r="AG2398">
        <v>0.81499999999999995</v>
      </c>
      <c r="AH2398">
        <v>1.145</v>
      </c>
      <c r="AI2398">
        <v>1.5674999999999999</v>
      </c>
      <c r="AJ2398">
        <v>1.16887096774194</v>
      </c>
      <c r="AK2398">
        <v>0.68500000000000005</v>
      </c>
      <c r="AL2398">
        <v>1</v>
      </c>
      <c r="AM2398">
        <v>1.37</v>
      </c>
      <c r="AN2398">
        <v>1.08936170212766</v>
      </c>
      <c r="AO2398">
        <v>0.78</v>
      </c>
      <c r="AP2398">
        <v>1.1100000000000001</v>
      </c>
      <c r="AQ2398">
        <v>1.56</v>
      </c>
      <c r="AR2398">
        <v>1.16984905660377</v>
      </c>
      <c r="AS2398">
        <v>0.73499999999999999</v>
      </c>
      <c r="AT2398">
        <v>1.0900000000000001</v>
      </c>
      <c r="AU2398">
        <v>1.45</v>
      </c>
      <c r="AV2398">
        <v>1.10802955665025</v>
      </c>
      <c r="AW2398">
        <v>0.67</v>
      </c>
      <c r="AX2398">
        <v>0.95</v>
      </c>
      <c r="AY2398">
        <v>1.345</v>
      </c>
      <c r="AZ2398">
        <v>1.0024817518248199</v>
      </c>
      <c r="BA2398">
        <v>0.72750000000000004</v>
      </c>
      <c r="BB2398">
        <v>1.1100000000000001</v>
      </c>
      <c r="BC2398">
        <v>1.5449999999999999</v>
      </c>
      <c r="BD2398">
        <v>1.0306</v>
      </c>
      <c r="BE2398">
        <v>0.65749999999999997</v>
      </c>
      <c r="BF2398">
        <v>1.03</v>
      </c>
      <c r="BG2398">
        <v>1.395</v>
      </c>
      <c r="BH2398">
        <v>1.0560416666666701</v>
      </c>
      <c r="BI2398">
        <v>0.65</v>
      </c>
      <c r="BJ2398">
        <v>1.07</v>
      </c>
      <c r="BK2398">
        <v>1.5</v>
      </c>
      <c r="BL2398">
        <v>1.04308641975309</v>
      </c>
    </row>
    <row r="2399" spans="1:64" x14ac:dyDescent="0.25">
      <c r="A2399" s="15" t="str">
        <f t="shared" si="78"/>
        <v>NIM--42916</v>
      </c>
      <c r="B2399" s="15" t="str">
        <f t="shared" si="79"/>
        <v>NIM</v>
      </c>
      <c r="C2399">
        <v>15</v>
      </c>
      <c r="D2399" s="22">
        <v>42916</v>
      </c>
      <c r="E2399">
        <v>3.51</v>
      </c>
      <c r="F2399">
        <v>3.73</v>
      </c>
      <c r="G2399">
        <v>4.0999999999999996</v>
      </c>
      <c r="H2399">
        <v>3.7990566037735798</v>
      </c>
      <c r="I2399">
        <v>3.54</v>
      </c>
      <c r="J2399">
        <v>3.87</v>
      </c>
      <c r="K2399">
        <v>4.24</v>
      </c>
      <c r="L2399">
        <v>3.87280148423006</v>
      </c>
      <c r="M2399">
        <v>3.36</v>
      </c>
      <c r="N2399">
        <v>3.76</v>
      </c>
      <c r="O2399">
        <v>4.1500000000000004</v>
      </c>
      <c r="P2399">
        <v>3.7720485338726002</v>
      </c>
      <c r="Q2399">
        <v>3.6775000000000002</v>
      </c>
      <c r="R2399">
        <v>3.89</v>
      </c>
      <c r="S2399">
        <v>4.1849999999999996</v>
      </c>
      <c r="T2399">
        <v>3.915</v>
      </c>
      <c r="U2399">
        <v>3.48</v>
      </c>
      <c r="V2399">
        <v>3.85</v>
      </c>
      <c r="W2399">
        <v>4.1900000000000004</v>
      </c>
      <c r="X2399">
        <v>3.8039590443686002</v>
      </c>
      <c r="Y2399">
        <v>3.82</v>
      </c>
      <c r="Z2399">
        <v>4.0599999999999996</v>
      </c>
      <c r="AA2399">
        <v>4.42</v>
      </c>
      <c r="AB2399">
        <v>4.1583673469387801</v>
      </c>
      <c r="AC2399">
        <v>3.4750000000000001</v>
      </c>
      <c r="AD2399">
        <v>3.84</v>
      </c>
      <c r="AE2399">
        <v>4.2649999999999997</v>
      </c>
      <c r="AF2399">
        <v>3.8534666666666699</v>
      </c>
      <c r="AG2399">
        <v>3.5750000000000002</v>
      </c>
      <c r="AH2399">
        <v>3.94</v>
      </c>
      <c r="AI2399">
        <v>4.3949999999999996</v>
      </c>
      <c r="AJ2399">
        <v>4.3874193548387099</v>
      </c>
      <c r="AK2399">
        <v>3.63</v>
      </c>
      <c r="AL2399">
        <v>3.86</v>
      </c>
      <c r="AM2399">
        <v>4.0149999999999997</v>
      </c>
      <c r="AN2399">
        <v>3.8334042553191501</v>
      </c>
      <c r="AO2399">
        <v>3.55</v>
      </c>
      <c r="AP2399">
        <v>3.87</v>
      </c>
      <c r="AQ2399">
        <v>4.28</v>
      </c>
      <c r="AR2399">
        <v>3.8739245283018899</v>
      </c>
      <c r="AS2399">
        <v>3.625</v>
      </c>
      <c r="AT2399">
        <v>3.92</v>
      </c>
      <c r="AU2399">
        <v>4.2450000000000001</v>
      </c>
      <c r="AV2399">
        <v>3.8989162561576398</v>
      </c>
      <c r="AW2399">
        <v>3.5449999999999999</v>
      </c>
      <c r="AX2399">
        <v>3.87</v>
      </c>
      <c r="AY2399">
        <v>4.16</v>
      </c>
      <c r="AZ2399">
        <v>3.81613138686131</v>
      </c>
      <c r="BA2399">
        <v>3.5775000000000001</v>
      </c>
      <c r="BB2399">
        <v>3.97</v>
      </c>
      <c r="BC2399">
        <v>4.2424999999999997</v>
      </c>
      <c r="BD2399">
        <v>3.9605999999999999</v>
      </c>
      <c r="BE2399">
        <v>3.43</v>
      </c>
      <c r="BF2399">
        <v>3.7450000000000001</v>
      </c>
      <c r="BG2399">
        <v>4.1124999999999998</v>
      </c>
      <c r="BH2399">
        <v>4.0525000000000002</v>
      </c>
      <c r="BI2399">
        <v>3.37</v>
      </c>
      <c r="BJ2399">
        <v>3.75</v>
      </c>
      <c r="BK2399">
        <v>4.0199999999999996</v>
      </c>
      <c r="BL2399">
        <v>3.7141975308642001</v>
      </c>
    </row>
    <row r="2400" spans="1:64" x14ac:dyDescent="0.25">
      <c r="A2400" s="15" t="str">
        <f t="shared" si="78"/>
        <v>Provisions / Avg Assets--42916</v>
      </c>
      <c r="B2400" s="15" t="str">
        <f t="shared" si="79"/>
        <v>Provisions / Avg Assets</v>
      </c>
      <c r="C2400">
        <v>16</v>
      </c>
      <c r="D2400" s="22">
        <v>42916</v>
      </c>
      <c r="E2400">
        <v>0</v>
      </c>
      <c r="F2400">
        <v>0.05</v>
      </c>
      <c r="G2400">
        <v>0.15</v>
      </c>
      <c r="H2400">
        <v>9.3396226415094305E-2</v>
      </c>
      <c r="I2400">
        <v>0</v>
      </c>
      <c r="J2400">
        <v>0.04</v>
      </c>
      <c r="K2400">
        <v>0.15</v>
      </c>
      <c r="L2400">
        <v>0.11499072356215199</v>
      </c>
      <c r="M2400">
        <v>0</v>
      </c>
      <c r="N2400">
        <v>0.06</v>
      </c>
      <c r="O2400">
        <v>0.15</v>
      </c>
      <c r="P2400">
        <v>0.11172295247725</v>
      </c>
      <c r="Q2400">
        <v>4.2500000000000003E-2</v>
      </c>
      <c r="R2400">
        <v>0.1</v>
      </c>
      <c r="S2400">
        <v>0.14749999999999999</v>
      </c>
      <c r="T2400">
        <v>0.11</v>
      </c>
      <c r="U2400">
        <v>0</v>
      </c>
      <c r="V2400">
        <v>0.04</v>
      </c>
      <c r="W2400">
        <v>0.13</v>
      </c>
      <c r="X2400">
        <v>0.104744027303754</v>
      </c>
      <c r="Y2400">
        <v>0</v>
      </c>
      <c r="Z2400">
        <v>0.05</v>
      </c>
      <c r="AA2400">
        <v>0.18</v>
      </c>
      <c r="AB2400">
        <v>0.11816326530612201</v>
      </c>
      <c r="AC2400">
        <v>0</v>
      </c>
      <c r="AD2400">
        <v>0</v>
      </c>
      <c r="AE2400">
        <v>0.12</v>
      </c>
      <c r="AF2400">
        <v>9.0399999999999994E-2</v>
      </c>
      <c r="AG2400">
        <v>0</v>
      </c>
      <c r="AH2400">
        <v>0.1</v>
      </c>
      <c r="AI2400">
        <v>0.26500000000000001</v>
      </c>
      <c r="AJ2400">
        <v>0.478064516129032</v>
      </c>
      <c r="AK2400">
        <v>0</v>
      </c>
      <c r="AL2400">
        <v>0.04</v>
      </c>
      <c r="AM2400">
        <v>0.14499999999999999</v>
      </c>
      <c r="AN2400">
        <v>9.8510638297872294E-2</v>
      </c>
      <c r="AO2400">
        <v>0</v>
      </c>
      <c r="AP2400">
        <v>0.03</v>
      </c>
      <c r="AQ2400">
        <v>0.15</v>
      </c>
      <c r="AR2400">
        <v>0.106301886792453</v>
      </c>
      <c r="AS2400">
        <v>0</v>
      </c>
      <c r="AT2400">
        <v>0.04</v>
      </c>
      <c r="AU2400">
        <v>0.16500000000000001</v>
      </c>
      <c r="AV2400">
        <v>0.10822660098522199</v>
      </c>
      <c r="AW2400">
        <v>0</v>
      </c>
      <c r="AX2400">
        <v>0.03</v>
      </c>
      <c r="AY2400">
        <v>0.11</v>
      </c>
      <c r="AZ2400">
        <v>6.3795620437956196E-2</v>
      </c>
      <c r="BA2400">
        <v>0</v>
      </c>
      <c r="BB2400">
        <v>6.5000000000000002E-2</v>
      </c>
      <c r="BC2400">
        <v>0.22500000000000001</v>
      </c>
      <c r="BD2400">
        <v>0.15440000000000001</v>
      </c>
      <c r="BE2400">
        <v>0</v>
      </c>
      <c r="BF2400">
        <v>0.06</v>
      </c>
      <c r="BG2400">
        <v>0.17249999999999999</v>
      </c>
      <c r="BH2400">
        <v>0.464166666666667</v>
      </c>
      <c r="BI2400">
        <v>0</v>
      </c>
      <c r="BJ2400">
        <v>0</v>
      </c>
      <c r="BK2400">
        <v>0.12</v>
      </c>
      <c r="BL2400">
        <v>6.5185185185185193E-2</v>
      </c>
    </row>
    <row r="2401" spans="1:64" x14ac:dyDescent="0.25">
      <c r="A2401" s="15" t="str">
        <f t="shared" si="78"/>
        <v>Negative Earners (last 4 qtrs)--42916</v>
      </c>
      <c r="B2401" s="15" t="str">
        <f t="shared" si="79"/>
        <v>Negative Earners (last 4 qtrs)</v>
      </c>
      <c r="C2401">
        <v>17</v>
      </c>
      <c r="D2401" s="22">
        <v>42916</v>
      </c>
      <c r="F2401">
        <v>0</v>
      </c>
      <c r="H2401">
        <v>0</v>
      </c>
      <c r="J2401">
        <v>3.0965391621129301</v>
      </c>
      <c r="L2401">
        <v>17</v>
      </c>
      <c r="N2401">
        <v>4.0832507433102103</v>
      </c>
      <c r="P2401">
        <v>206</v>
      </c>
      <c r="R2401">
        <v>0</v>
      </c>
      <c r="T2401">
        <v>0</v>
      </c>
      <c r="V2401">
        <v>4.3771043771043798</v>
      </c>
      <c r="X2401">
        <v>13</v>
      </c>
      <c r="Z2401">
        <v>2.0408163265306101</v>
      </c>
      <c r="AB2401">
        <v>1</v>
      </c>
      <c r="AD2401">
        <v>1.3333333333333299</v>
      </c>
      <c r="AF2401">
        <v>1</v>
      </c>
      <c r="AH2401">
        <v>3.2258064516128999</v>
      </c>
      <c r="AI2401"/>
      <c r="AJ2401">
        <v>2</v>
      </c>
      <c r="AK2401"/>
      <c r="AL2401">
        <v>0</v>
      </c>
      <c r="AN2401">
        <v>0</v>
      </c>
      <c r="AP2401">
        <v>2.2304832713754599</v>
      </c>
      <c r="AR2401">
        <v>6</v>
      </c>
      <c r="AT2401">
        <v>2.8985507246376798</v>
      </c>
      <c r="AV2401">
        <v>6</v>
      </c>
      <c r="AX2401">
        <v>4.3165467625899296</v>
      </c>
      <c r="AZ2401">
        <v>6</v>
      </c>
      <c r="BB2401">
        <v>4</v>
      </c>
      <c r="BD2401">
        <v>2</v>
      </c>
      <c r="BF2401">
        <v>4.1666666666666696</v>
      </c>
      <c r="BH2401">
        <v>2</v>
      </c>
      <c r="BJ2401">
        <v>6.1728395061728403</v>
      </c>
      <c r="BL2401">
        <v>5</v>
      </c>
    </row>
    <row r="2402" spans="1:64" x14ac:dyDescent="0.25">
      <c r="A2402" s="15" t="str">
        <f t="shared" si="78"/>
        <v>Noncore Funding / Liab--42916</v>
      </c>
      <c r="B2402" s="15" t="str">
        <f t="shared" si="79"/>
        <v>Noncore Funding / Liab</v>
      </c>
      <c r="C2402">
        <v>18</v>
      </c>
      <c r="D2402" s="22">
        <v>42916</v>
      </c>
      <c r="E2402">
        <v>7.8959211226117896</v>
      </c>
      <c r="F2402">
        <v>12.237562290662501</v>
      </c>
      <c r="G2402">
        <v>20.5615084537252</v>
      </c>
      <c r="H2402">
        <v>15.5719738710225</v>
      </c>
      <c r="I2402">
        <v>8.6297973110176205</v>
      </c>
      <c r="J2402">
        <v>15.4290627687016</v>
      </c>
      <c r="K2402">
        <v>24.519475236448699</v>
      </c>
      <c r="L2402">
        <v>18.068277077184501</v>
      </c>
      <c r="M2402">
        <v>11.642492529880499</v>
      </c>
      <c r="N2402">
        <v>19.154642481842401</v>
      </c>
      <c r="O2402">
        <v>29.9500789687417</v>
      </c>
      <c r="P2402">
        <v>22.455727844871902</v>
      </c>
      <c r="Q2402">
        <v>14.573035453479401</v>
      </c>
      <c r="R2402">
        <v>16.763253621634199</v>
      </c>
      <c r="S2402">
        <v>20.823874242667699</v>
      </c>
      <c r="T2402">
        <v>18.844660833441001</v>
      </c>
      <c r="U2402">
        <v>7.8959211226117896</v>
      </c>
      <c r="V2402">
        <v>13.515056254136301</v>
      </c>
      <c r="W2402">
        <v>23.094813461510601</v>
      </c>
      <c r="X2402">
        <v>17.123661498368701</v>
      </c>
      <c r="Y2402">
        <v>8.64201497092556</v>
      </c>
      <c r="Z2402">
        <v>13.759417382014201</v>
      </c>
      <c r="AA2402">
        <v>21.902654867256601</v>
      </c>
      <c r="AB2402">
        <v>16.910142216649898</v>
      </c>
      <c r="AC2402">
        <v>9.9510984457593299</v>
      </c>
      <c r="AD2402">
        <v>15.540381667184</v>
      </c>
      <c r="AE2402">
        <v>22.1530018682801</v>
      </c>
      <c r="AF2402">
        <v>17.175287659089399</v>
      </c>
      <c r="AG2402">
        <v>14.6299516384251</v>
      </c>
      <c r="AH2402">
        <v>20.8872558650164</v>
      </c>
      <c r="AI2402">
        <v>29.600917936825301</v>
      </c>
      <c r="AJ2402">
        <v>24.4906811531771</v>
      </c>
      <c r="AK2402">
        <v>8.7614510296010693</v>
      </c>
      <c r="AL2402">
        <v>17.000627767691999</v>
      </c>
      <c r="AM2402">
        <v>29.374221753335501</v>
      </c>
      <c r="AN2402">
        <v>20.807525866823099</v>
      </c>
      <c r="AO2402">
        <v>8.9169535191084108</v>
      </c>
      <c r="AP2402">
        <v>15.684054015520299</v>
      </c>
      <c r="AQ2402">
        <v>23.094813461510601</v>
      </c>
      <c r="AR2402">
        <v>17.773123844421999</v>
      </c>
      <c r="AS2402">
        <v>10.7474641014505</v>
      </c>
      <c r="AT2402">
        <v>18.399855190515002</v>
      </c>
      <c r="AU2402">
        <v>27.063764426687399</v>
      </c>
      <c r="AV2402">
        <v>20.139733278445298</v>
      </c>
      <c r="AW2402">
        <v>6.2976034353190498</v>
      </c>
      <c r="AX2402">
        <v>12.513466815733301</v>
      </c>
      <c r="AY2402">
        <v>20.944732536876199</v>
      </c>
      <c r="AZ2402">
        <v>15.162022451519301</v>
      </c>
      <c r="BA2402">
        <v>7.0062818594965499</v>
      </c>
      <c r="BB2402">
        <v>17.198464493026499</v>
      </c>
      <c r="BC2402">
        <v>25.357609016782099</v>
      </c>
      <c r="BD2402">
        <v>21.357358695154002</v>
      </c>
      <c r="BE2402">
        <v>8.4268274969079293</v>
      </c>
      <c r="BF2402">
        <v>14.1341730569441</v>
      </c>
      <c r="BG2402">
        <v>17.6887015613259</v>
      </c>
      <c r="BH2402">
        <v>17.504065313710498</v>
      </c>
      <c r="BI2402">
        <v>6.5729030354098796</v>
      </c>
      <c r="BJ2402">
        <v>10.9495603401958</v>
      </c>
      <c r="BK2402">
        <v>23.550505547664901</v>
      </c>
      <c r="BL2402">
        <v>16.781471500804901</v>
      </c>
    </row>
    <row r="2403" spans="1:64" x14ac:dyDescent="0.25">
      <c r="A2403" s="15" t="str">
        <f t="shared" si="78"/>
        <v>Brokered Dep / Liab--42916</v>
      </c>
      <c r="B2403" s="15" t="str">
        <f t="shared" si="79"/>
        <v>Brokered Dep / Liab</v>
      </c>
      <c r="C2403">
        <v>19</v>
      </c>
      <c r="D2403" s="22">
        <v>42916</v>
      </c>
      <c r="E2403">
        <v>0</v>
      </c>
      <c r="F2403">
        <v>1.2389424387343E-3</v>
      </c>
      <c r="G2403">
        <v>2.38015155412223</v>
      </c>
      <c r="H2403">
        <v>2.97247736035732</v>
      </c>
      <c r="I2403">
        <v>0</v>
      </c>
      <c r="J2403">
        <v>0</v>
      </c>
      <c r="K2403">
        <v>3.91433709876594</v>
      </c>
      <c r="L2403">
        <v>2.84581131862898</v>
      </c>
      <c r="M2403">
        <v>0</v>
      </c>
      <c r="N2403">
        <v>0</v>
      </c>
      <c r="O2403">
        <v>3.72369380937957</v>
      </c>
      <c r="P2403">
        <v>2.8112683243681098</v>
      </c>
      <c r="Q2403">
        <v>0</v>
      </c>
      <c r="R2403">
        <v>0</v>
      </c>
      <c r="S2403">
        <v>1.3427949509810599</v>
      </c>
      <c r="T2403">
        <v>3.21017983041556</v>
      </c>
      <c r="U2403">
        <v>0</v>
      </c>
      <c r="V2403">
        <v>0</v>
      </c>
      <c r="W2403">
        <v>3.0884786760025502</v>
      </c>
      <c r="X2403">
        <v>2.67996859688721</v>
      </c>
      <c r="Y2403">
        <v>0</v>
      </c>
      <c r="Z2403">
        <v>0</v>
      </c>
      <c r="AA2403">
        <v>1.55467571216264</v>
      </c>
      <c r="AB2403">
        <v>2.7483524520167002</v>
      </c>
      <c r="AC2403">
        <v>0</v>
      </c>
      <c r="AD2403">
        <v>0</v>
      </c>
      <c r="AE2403">
        <v>2.7391947714781399</v>
      </c>
      <c r="AF2403">
        <v>2.46511311741975</v>
      </c>
      <c r="AG2403">
        <v>0</v>
      </c>
      <c r="AH2403">
        <v>0.47032710444086101</v>
      </c>
      <c r="AI2403">
        <v>8.2667805182142509</v>
      </c>
      <c r="AJ2403">
        <v>4.5577278789418596</v>
      </c>
      <c r="AK2403">
        <v>0</v>
      </c>
      <c r="AL2403">
        <v>0.88281476202142595</v>
      </c>
      <c r="AM2403">
        <v>7.0527299754025501</v>
      </c>
      <c r="AN2403">
        <v>4.2452497095329997</v>
      </c>
      <c r="AO2403">
        <v>0</v>
      </c>
      <c r="AP2403">
        <v>0</v>
      </c>
      <c r="AQ2403">
        <v>3.5674255890044999</v>
      </c>
      <c r="AR2403">
        <v>2.44277149493875</v>
      </c>
      <c r="AS2403">
        <v>0</v>
      </c>
      <c r="AT2403">
        <v>1.6966694378934199E-3</v>
      </c>
      <c r="AU2403">
        <v>5.3713062852855398</v>
      </c>
      <c r="AV2403">
        <v>3.5731426092624798</v>
      </c>
      <c r="AW2403">
        <v>0</v>
      </c>
      <c r="AX2403">
        <v>0</v>
      </c>
      <c r="AY2403">
        <v>1.61168641594988</v>
      </c>
      <c r="AZ2403">
        <v>1.89617918213392</v>
      </c>
      <c r="BA2403">
        <v>0</v>
      </c>
      <c r="BB2403">
        <v>1.22204269323935</v>
      </c>
      <c r="BC2403">
        <v>5.3736720869190204</v>
      </c>
      <c r="BD2403">
        <v>5.2892066559119799</v>
      </c>
      <c r="BE2403">
        <v>0</v>
      </c>
      <c r="BF2403">
        <v>0</v>
      </c>
      <c r="BG2403">
        <v>1.79807015738078</v>
      </c>
      <c r="BH2403">
        <v>2.4208357399979898</v>
      </c>
      <c r="BI2403">
        <v>0</v>
      </c>
      <c r="BJ2403">
        <v>0</v>
      </c>
      <c r="BK2403">
        <v>2.4696907206310601</v>
      </c>
      <c r="BL2403">
        <v>3.4930446788773599</v>
      </c>
    </row>
    <row r="2404" spans="1:64" x14ac:dyDescent="0.25">
      <c r="A2404" s="15" t="str">
        <f t="shared" si="78"/>
        <v>Liquid Assets / Assets--42916</v>
      </c>
      <c r="B2404" s="15" t="str">
        <f t="shared" si="79"/>
        <v>Liquid Assets / Assets</v>
      </c>
      <c r="C2404">
        <v>20</v>
      </c>
      <c r="D2404" s="22">
        <v>42916</v>
      </c>
      <c r="E2404">
        <v>12.3718592964824</v>
      </c>
      <c r="F2404">
        <v>19.9018433357808</v>
      </c>
      <c r="G2404">
        <v>32.738230657167399</v>
      </c>
      <c r="H2404">
        <v>22.616734681603099</v>
      </c>
      <c r="I2404">
        <v>10.6948518256296</v>
      </c>
      <c r="J2404">
        <v>17.575710202984901</v>
      </c>
      <c r="K2404">
        <v>29.587656356055501</v>
      </c>
      <c r="L2404">
        <v>21.070863408970901</v>
      </c>
      <c r="M2404">
        <v>10.5040789266692</v>
      </c>
      <c r="N2404">
        <v>17.206671074865898</v>
      </c>
      <c r="O2404">
        <v>27.555329062317998</v>
      </c>
      <c r="P2404">
        <v>20.234862382344701</v>
      </c>
      <c r="Q2404">
        <v>26.723844070482599</v>
      </c>
      <c r="R2404">
        <v>29.6374859301783</v>
      </c>
      <c r="S2404">
        <v>40.0999270069792</v>
      </c>
      <c r="T2404">
        <v>33.324920711771398</v>
      </c>
      <c r="U2404">
        <v>12.0707747915816</v>
      </c>
      <c r="V2404">
        <v>19.351679561257502</v>
      </c>
      <c r="W2404">
        <v>29.6107803597721</v>
      </c>
      <c r="X2404">
        <v>22.275911441879199</v>
      </c>
      <c r="Y2404">
        <v>12.2759389834985</v>
      </c>
      <c r="Z2404">
        <v>21.661161924119199</v>
      </c>
      <c r="AA2404">
        <v>36.863479482182299</v>
      </c>
      <c r="AB2404">
        <v>23.611413036376</v>
      </c>
      <c r="AC2404">
        <v>5.4413267304251702</v>
      </c>
      <c r="AD2404">
        <v>11.865481991019401</v>
      </c>
      <c r="AE2404">
        <v>25.0701597558736</v>
      </c>
      <c r="AF2404">
        <v>16.474563808770299</v>
      </c>
      <c r="AG2404">
        <v>7.3440637948868899</v>
      </c>
      <c r="AH2404">
        <v>13.5372256188283</v>
      </c>
      <c r="AI2404">
        <v>23.502305349867299</v>
      </c>
      <c r="AJ2404">
        <v>18.423081974535499</v>
      </c>
      <c r="AK2404">
        <v>12.3166763382014</v>
      </c>
      <c r="AL2404">
        <v>16.802264879453102</v>
      </c>
      <c r="AM2404">
        <v>22.077315331164701</v>
      </c>
      <c r="AN2404">
        <v>17.769684822009701</v>
      </c>
      <c r="AO2404">
        <v>9.4512100839296593</v>
      </c>
      <c r="AP2404">
        <v>17.176462020246198</v>
      </c>
      <c r="AQ2404">
        <v>28.3699705214738</v>
      </c>
      <c r="AR2404">
        <v>20.755367419594101</v>
      </c>
      <c r="AS2404">
        <v>9.4818122696317708</v>
      </c>
      <c r="AT2404">
        <v>15.4397248285267</v>
      </c>
      <c r="AU2404">
        <v>23.684818709958499</v>
      </c>
      <c r="AV2404">
        <v>18.015620283682999</v>
      </c>
      <c r="AW2404">
        <v>13.938734408461601</v>
      </c>
      <c r="AX2404">
        <v>21.266530284211299</v>
      </c>
      <c r="AY2404">
        <v>34.2260246923463</v>
      </c>
      <c r="AZ2404">
        <v>24.071345667647002</v>
      </c>
      <c r="BA2404">
        <v>11.4995001542928</v>
      </c>
      <c r="BB2404">
        <v>17.7338622434991</v>
      </c>
      <c r="BC2404">
        <v>27.6943030669748</v>
      </c>
      <c r="BD2404">
        <v>20.483639245413801</v>
      </c>
      <c r="BE2404">
        <v>13.4806130729123</v>
      </c>
      <c r="BF2404">
        <v>21.585881499738299</v>
      </c>
      <c r="BG2404">
        <v>34.811970203283501</v>
      </c>
      <c r="BH2404">
        <v>24.077576436228501</v>
      </c>
      <c r="BI2404">
        <v>14.0526816573026</v>
      </c>
      <c r="BJ2404">
        <v>21.707380743020401</v>
      </c>
      <c r="BK2404">
        <v>31.9020391468475</v>
      </c>
      <c r="BL2404">
        <v>24.4386941001558</v>
      </c>
    </row>
    <row r="2405" spans="1:64" x14ac:dyDescent="0.25">
      <c r="A2405" s="15" t="str">
        <f t="shared" si="78"/>
        <v>Net Loan Growth (last 4 qtrs)--42916</v>
      </c>
      <c r="B2405" s="15" t="str">
        <f t="shared" si="79"/>
        <v>Net Loan Growth (last 4 qtrs)</v>
      </c>
      <c r="C2405">
        <v>21</v>
      </c>
      <c r="D2405" s="22">
        <v>42916</v>
      </c>
      <c r="E2405">
        <v>1.74</v>
      </c>
      <c r="F2405">
        <v>4.21</v>
      </c>
      <c r="G2405">
        <v>10.62</v>
      </c>
      <c r="H2405">
        <v>6.7315094339622599</v>
      </c>
      <c r="I2405">
        <v>-0.25750000000000001</v>
      </c>
      <c r="J2405">
        <v>4.1950000000000003</v>
      </c>
      <c r="K2405">
        <v>9.3350000000000009</v>
      </c>
      <c r="L2405">
        <v>5.2112081784386604</v>
      </c>
      <c r="M2405">
        <v>0.98750000000000004</v>
      </c>
      <c r="N2405">
        <v>5.9450000000000003</v>
      </c>
      <c r="O2405">
        <v>11.63</v>
      </c>
      <c r="P2405">
        <v>7.33798740861089</v>
      </c>
      <c r="Q2405">
        <v>0.90249999999999997</v>
      </c>
      <c r="R2405">
        <v>4.2850000000000001</v>
      </c>
      <c r="S2405">
        <v>8.0525000000000002</v>
      </c>
      <c r="T2405">
        <v>8.5627777777777805</v>
      </c>
      <c r="U2405">
        <v>0.70499999999999996</v>
      </c>
      <c r="V2405">
        <v>4.46</v>
      </c>
      <c r="W2405">
        <v>9.2174999999999994</v>
      </c>
      <c r="X2405">
        <v>5.6797945205479499</v>
      </c>
      <c r="Y2405">
        <v>-0.32</v>
      </c>
      <c r="Z2405">
        <v>7.42</v>
      </c>
      <c r="AA2405">
        <v>13.1</v>
      </c>
      <c r="AB2405">
        <v>7.5479591836734699</v>
      </c>
      <c r="AC2405">
        <v>-4.78</v>
      </c>
      <c r="AD2405">
        <v>-0.28999999999999998</v>
      </c>
      <c r="AE2405">
        <v>4.7850000000000001</v>
      </c>
      <c r="AF2405">
        <v>0.40360000000000001</v>
      </c>
      <c r="AG2405">
        <v>-0.31</v>
      </c>
      <c r="AH2405">
        <v>5.8049999999999997</v>
      </c>
      <c r="AI2405">
        <v>10.9925</v>
      </c>
      <c r="AJ2405">
        <v>13.0248387096774</v>
      </c>
      <c r="AK2405">
        <v>1.7450000000000001</v>
      </c>
      <c r="AL2405">
        <v>4.24</v>
      </c>
      <c r="AM2405">
        <v>8.48</v>
      </c>
      <c r="AN2405">
        <v>5.5176595744680803</v>
      </c>
      <c r="AO2405">
        <v>-1.19</v>
      </c>
      <c r="AP2405">
        <v>3.36</v>
      </c>
      <c r="AQ2405">
        <v>7.48</v>
      </c>
      <c r="AR2405">
        <v>3.50694339622641</v>
      </c>
      <c r="AS2405">
        <v>2.5150000000000001</v>
      </c>
      <c r="AT2405">
        <v>7.82</v>
      </c>
      <c r="AU2405">
        <v>13.88</v>
      </c>
      <c r="AV2405">
        <v>9.0278325123152694</v>
      </c>
      <c r="AW2405">
        <v>0.97</v>
      </c>
      <c r="AX2405">
        <v>4.74</v>
      </c>
      <c r="AY2405">
        <v>10.574999999999999</v>
      </c>
      <c r="AZ2405">
        <v>6.2943065693430702</v>
      </c>
      <c r="BA2405">
        <v>1.1399999999999999</v>
      </c>
      <c r="BB2405">
        <v>5.86</v>
      </c>
      <c r="BC2405">
        <v>11.637499999999999</v>
      </c>
      <c r="BD2405">
        <v>6.4341999999999997</v>
      </c>
      <c r="BE2405">
        <v>-0.42499999999999999</v>
      </c>
      <c r="BF2405">
        <v>3.02</v>
      </c>
      <c r="BG2405">
        <v>6.86</v>
      </c>
      <c r="BH2405">
        <v>13.1891489361702</v>
      </c>
      <c r="BI2405">
        <v>2.2925</v>
      </c>
      <c r="BJ2405">
        <v>6.54</v>
      </c>
      <c r="BK2405">
        <v>12.68</v>
      </c>
      <c r="BL2405">
        <v>9.1621249999999996</v>
      </c>
    </row>
    <row r="2406" spans="1:64" x14ac:dyDescent="0.25">
      <c r="A2406" s="15" t="str">
        <f t="shared" si="78"/>
        <v>Banks w/ Loan Growth (last 4 qtrs)--42916</v>
      </c>
      <c r="B2406" s="15" t="str">
        <f t="shared" si="79"/>
        <v>Banks w/ Loan Growth (last 4 qtrs)</v>
      </c>
      <c r="C2406">
        <v>22</v>
      </c>
      <c r="D2406" s="22">
        <v>42916</v>
      </c>
      <c r="F2406">
        <v>86.792452830188694</v>
      </c>
      <c r="J2406">
        <v>73.952641165755907</v>
      </c>
      <c r="N2406">
        <v>78.2160555004955</v>
      </c>
      <c r="R2406">
        <v>88.8888888888889</v>
      </c>
      <c r="V2406">
        <v>78.114478114478104</v>
      </c>
      <c r="Z2406">
        <v>71.428571428571402</v>
      </c>
      <c r="AD2406">
        <v>49.3333333333333</v>
      </c>
      <c r="AH2406">
        <v>72.580645161290306</v>
      </c>
      <c r="AI2406"/>
      <c r="AK2406"/>
      <c r="AL2406">
        <v>85.106382978723403</v>
      </c>
      <c r="AP2406">
        <v>67.286245353159799</v>
      </c>
      <c r="AT2406">
        <v>86.956521739130395</v>
      </c>
      <c r="AX2406">
        <v>81.294964028777002</v>
      </c>
      <c r="BB2406">
        <v>80</v>
      </c>
      <c r="BF2406">
        <v>70.8333333333333</v>
      </c>
      <c r="BJ2406">
        <v>87.654320987654302</v>
      </c>
    </row>
    <row r="2407" spans="1:64" x14ac:dyDescent="0.25">
      <c r="A2407" s="15" t="str">
        <f t="shared" si="78"/>
        <v>Equity / Assets--43008</v>
      </c>
      <c r="B2407" s="15" t="str">
        <f t="shared" si="79"/>
        <v>Equity / Assets</v>
      </c>
      <c r="C2407">
        <v>1</v>
      </c>
      <c r="D2407" s="22">
        <v>43008</v>
      </c>
      <c r="E2407">
        <v>10.463600691138801</v>
      </c>
      <c r="F2407">
        <v>11.2721764410222</v>
      </c>
      <c r="G2407">
        <v>12.3309291579705</v>
      </c>
      <c r="H2407">
        <v>11.604011212909001</v>
      </c>
      <c r="I2407">
        <v>9.5676110133628605</v>
      </c>
      <c r="J2407">
        <v>10.723068542975099</v>
      </c>
      <c r="K2407">
        <v>12.324806982039799</v>
      </c>
      <c r="L2407">
        <v>11.274457514140099</v>
      </c>
      <c r="M2407">
        <v>9.5987202130433893</v>
      </c>
      <c r="N2407">
        <v>10.8781962731479</v>
      </c>
      <c r="O2407">
        <v>12.643742324439</v>
      </c>
      <c r="P2407">
        <v>11.452283901495599</v>
      </c>
      <c r="Q2407">
        <v>9.8804869495662597</v>
      </c>
      <c r="R2407">
        <v>10.583262510162401</v>
      </c>
      <c r="S2407">
        <v>12.4530381666659</v>
      </c>
      <c r="T2407">
        <v>11.1764381821128</v>
      </c>
      <c r="U2407">
        <v>9.3246893120233292</v>
      </c>
      <c r="V2407">
        <v>10.4554753450749</v>
      </c>
      <c r="W2407">
        <v>12.1819025424108</v>
      </c>
      <c r="X2407">
        <v>11.0711680284594</v>
      </c>
      <c r="Y2407">
        <v>10.0177627346219</v>
      </c>
      <c r="Z2407">
        <v>11.073982586401801</v>
      </c>
      <c r="AA2407">
        <v>12.323516758574799</v>
      </c>
      <c r="AB2407">
        <v>11.452063860456899</v>
      </c>
      <c r="AC2407">
        <v>9.6090631770906505</v>
      </c>
      <c r="AD2407">
        <v>10.5322171198922</v>
      </c>
      <c r="AE2407">
        <v>11.671831216788201</v>
      </c>
      <c r="AF2407">
        <v>10.738314446052501</v>
      </c>
      <c r="AG2407">
        <v>10.624376868936</v>
      </c>
      <c r="AH2407">
        <v>11.498674235351199</v>
      </c>
      <c r="AI2407">
        <v>13.537256486766999</v>
      </c>
      <c r="AJ2407">
        <v>12.5409064221398</v>
      </c>
      <c r="AK2407">
        <v>9.7450237955241601</v>
      </c>
      <c r="AL2407">
        <v>10.8645143860597</v>
      </c>
      <c r="AM2407">
        <v>12.674240976773101</v>
      </c>
      <c r="AN2407">
        <v>12.573265732158999</v>
      </c>
      <c r="AO2407">
        <v>9.8109494737703997</v>
      </c>
      <c r="AP2407">
        <v>10.9489277866524</v>
      </c>
      <c r="AQ2407">
        <v>12.546163942718</v>
      </c>
      <c r="AR2407">
        <v>11.438436880978101</v>
      </c>
      <c r="AS2407">
        <v>9.3185782081922497</v>
      </c>
      <c r="AT2407">
        <v>10.4372589315005</v>
      </c>
      <c r="AU2407">
        <v>12.0794862304988</v>
      </c>
      <c r="AV2407">
        <v>10.9275153261271</v>
      </c>
      <c r="AW2407">
        <v>9.0875210289998503</v>
      </c>
      <c r="AX2407">
        <v>10.345887219605199</v>
      </c>
      <c r="AY2407">
        <v>12.2119678423288</v>
      </c>
      <c r="AZ2407">
        <v>10.855911309644901</v>
      </c>
      <c r="BA2407">
        <v>9.75809784846283</v>
      </c>
      <c r="BB2407">
        <v>10.6750244117554</v>
      </c>
      <c r="BC2407">
        <v>12.574566238569799</v>
      </c>
      <c r="BD2407">
        <v>11.6136425630741</v>
      </c>
      <c r="BE2407">
        <v>10.353557830036101</v>
      </c>
      <c r="BF2407">
        <v>11.356972383225401</v>
      </c>
      <c r="BG2407">
        <v>13.418708293811999</v>
      </c>
      <c r="BH2407">
        <v>14.1814981791766</v>
      </c>
      <c r="BI2407">
        <v>9.2016881488635391</v>
      </c>
      <c r="BJ2407">
        <v>10.2252955436623</v>
      </c>
      <c r="BK2407">
        <v>11.6622064028581</v>
      </c>
      <c r="BL2407">
        <v>11.5273752908645</v>
      </c>
    </row>
    <row r="2408" spans="1:64" x14ac:dyDescent="0.25">
      <c r="A2408" s="15" t="str">
        <f t="shared" si="78"/>
        <v>Total Risk Based Capital Ratio--43008</v>
      </c>
      <c r="B2408" s="15" t="str">
        <f t="shared" si="79"/>
        <v>Total Risk Based Capital Ratio</v>
      </c>
      <c r="C2408">
        <v>2</v>
      </c>
      <c r="D2408" s="22">
        <v>43008</v>
      </c>
      <c r="E2408">
        <v>14.282500000000001</v>
      </c>
      <c r="F2408">
        <v>16</v>
      </c>
      <c r="G2408">
        <v>18.68</v>
      </c>
      <c r="H2408">
        <v>17.237962962963</v>
      </c>
      <c r="I2408">
        <v>13.227499999999999</v>
      </c>
      <c r="J2408">
        <v>15.4</v>
      </c>
      <c r="K2408">
        <v>18.8325</v>
      </c>
      <c r="L2408">
        <v>17.0605576208178</v>
      </c>
      <c r="M2408">
        <v>13.43</v>
      </c>
      <c r="N2408">
        <v>15.91</v>
      </c>
      <c r="O2408">
        <v>19.96</v>
      </c>
      <c r="P2408">
        <v>17.840309887869498</v>
      </c>
      <c r="Q2408">
        <v>13.74</v>
      </c>
      <c r="R2408">
        <v>17.18</v>
      </c>
      <c r="S2408">
        <v>20.3825</v>
      </c>
      <c r="T2408">
        <v>18.623333333333299</v>
      </c>
      <c r="U2408">
        <v>13.16</v>
      </c>
      <c r="V2408">
        <v>15.4</v>
      </c>
      <c r="W2408">
        <v>18.77</v>
      </c>
      <c r="X2408">
        <v>17.127560137456999</v>
      </c>
      <c r="Y2408">
        <v>14.31</v>
      </c>
      <c r="Z2408">
        <v>16.21</v>
      </c>
      <c r="AA2408">
        <v>18.760000000000002</v>
      </c>
      <c r="AB2408">
        <v>17.657142857142901</v>
      </c>
      <c r="AC2408">
        <v>12.65</v>
      </c>
      <c r="AD2408">
        <v>14.2</v>
      </c>
      <c r="AE2408">
        <v>17.2</v>
      </c>
      <c r="AF2408">
        <v>15.686533333333299</v>
      </c>
      <c r="AG2408">
        <v>13.36</v>
      </c>
      <c r="AH2408">
        <v>16.05</v>
      </c>
      <c r="AI2408">
        <v>19.64</v>
      </c>
      <c r="AJ2408">
        <v>18.143333333333299</v>
      </c>
      <c r="AK2408">
        <v>13.815</v>
      </c>
      <c r="AL2408">
        <v>15.66</v>
      </c>
      <c r="AM2408">
        <v>20.62</v>
      </c>
      <c r="AN2408">
        <v>18.7572340425532</v>
      </c>
      <c r="AO2408">
        <v>13.2575</v>
      </c>
      <c r="AP2408">
        <v>15.375</v>
      </c>
      <c r="AQ2408">
        <v>19.137499999999999</v>
      </c>
      <c r="AR2408">
        <v>17.3701865671642</v>
      </c>
      <c r="AS2408">
        <v>12.862500000000001</v>
      </c>
      <c r="AT2408">
        <v>14.23</v>
      </c>
      <c r="AU2408">
        <v>16.522500000000001</v>
      </c>
      <c r="AV2408">
        <v>15.388019801980199</v>
      </c>
      <c r="AW2408">
        <v>14.25</v>
      </c>
      <c r="AX2408">
        <v>17.004999999999999</v>
      </c>
      <c r="AY2408">
        <v>20.795000000000002</v>
      </c>
      <c r="AZ2408">
        <v>18.226590909090898</v>
      </c>
      <c r="BA2408">
        <v>13.035</v>
      </c>
      <c r="BB2408">
        <v>14.75</v>
      </c>
      <c r="BC2408">
        <v>20.27</v>
      </c>
      <c r="BD2408">
        <v>16.561063829787201</v>
      </c>
      <c r="BE2408">
        <v>15.42</v>
      </c>
      <c r="BF2408">
        <v>17.559999999999999</v>
      </c>
      <c r="BG2408">
        <v>20.885000000000002</v>
      </c>
      <c r="BH2408">
        <v>25.767021276595699</v>
      </c>
      <c r="BI2408">
        <v>13.18</v>
      </c>
      <c r="BJ2408">
        <v>14.89</v>
      </c>
      <c r="BK2408">
        <v>17.98</v>
      </c>
      <c r="BL2408">
        <v>20.1914814814815</v>
      </c>
    </row>
    <row r="2409" spans="1:64" x14ac:dyDescent="0.25">
      <c r="A2409" s="15" t="str">
        <f t="shared" si="78"/>
        <v>Tier 1 Leverage Ratio--43008</v>
      </c>
      <c r="B2409" s="15" t="str">
        <f t="shared" si="79"/>
        <v>Tier 1 Leverage Ratio</v>
      </c>
      <c r="C2409">
        <v>3</v>
      </c>
      <c r="D2409" s="22">
        <v>43008</v>
      </c>
      <c r="E2409">
        <v>9.9024999999999999</v>
      </c>
      <c r="F2409">
        <v>10.61</v>
      </c>
      <c r="G2409">
        <v>11.842499999999999</v>
      </c>
      <c r="H2409">
        <v>11.0518518518519</v>
      </c>
      <c r="I2409">
        <v>9.3874999999999993</v>
      </c>
      <c r="J2409">
        <v>10.345000000000001</v>
      </c>
      <c r="K2409">
        <v>11.904999999999999</v>
      </c>
      <c r="L2409">
        <v>10.954907063197</v>
      </c>
      <c r="M2409">
        <v>9.35</v>
      </c>
      <c r="N2409">
        <v>10.5</v>
      </c>
      <c r="O2409">
        <v>12.16</v>
      </c>
      <c r="P2409">
        <v>11.121779816513801</v>
      </c>
      <c r="Q2409">
        <v>9.32</v>
      </c>
      <c r="R2409">
        <v>10.185</v>
      </c>
      <c r="S2409">
        <v>12.234999999999999</v>
      </c>
      <c r="T2409">
        <v>10.800555555555601</v>
      </c>
      <c r="U2409">
        <v>9.125</v>
      </c>
      <c r="V2409">
        <v>10.27</v>
      </c>
      <c r="W2409">
        <v>11.845000000000001</v>
      </c>
      <c r="X2409">
        <v>10.7999312714777</v>
      </c>
      <c r="Y2409">
        <v>9.69</v>
      </c>
      <c r="Z2409">
        <v>10.56</v>
      </c>
      <c r="AA2409">
        <v>11.73</v>
      </c>
      <c r="AB2409">
        <v>11.101020408163301</v>
      </c>
      <c r="AC2409">
        <v>9.2799999999999994</v>
      </c>
      <c r="AD2409">
        <v>9.99</v>
      </c>
      <c r="AE2409">
        <v>11.255000000000001</v>
      </c>
      <c r="AF2409">
        <v>10.3266666666667</v>
      </c>
      <c r="AG2409">
        <v>10.195</v>
      </c>
      <c r="AH2409">
        <v>11.11</v>
      </c>
      <c r="AI2409">
        <v>12.965</v>
      </c>
      <c r="AJ2409">
        <v>12.1187301587302</v>
      </c>
      <c r="AK2409">
        <v>9.36</v>
      </c>
      <c r="AL2409">
        <v>10.4</v>
      </c>
      <c r="AM2409">
        <v>12.664999999999999</v>
      </c>
      <c r="AN2409">
        <v>12.3282978723404</v>
      </c>
      <c r="AO2409">
        <v>9.4975000000000005</v>
      </c>
      <c r="AP2409">
        <v>10.53</v>
      </c>
      <c r="AQ2409">
        <v>12.2125</v>
      </c>
      <c r="AR2409">
        <v>11.1332462686567</v>
      </c>
      <c r="AS2409">
        <v>9.0950000000000006</v>
      </c>
      <c r="AT2409">
        <v>9.9649999999999999</v>
      </c>
      <c r="AU2409">
        <v>11.317500000000001</v>
      </c>
      <c r="AV2409">
        <v>10.5256930693069</v>
      </c>
      <c r="AW2409">
        <v>8.9</v>
      </c>
      <c r="AX2409">
        <v>10.095000000000001</v>
      </c>
      <c r="AY2409">
        <v>11.8475</v>
      </c>
      <c r="AZ2409">
        <v>10.5731818181818</v>
      </c>
      <c r="BA2409">
        <v>9.58</v>
      </c>
      <c r="BB2409">
        <v>10.33</v>
      </c>
      <c r="BC2409">
        <v>11.565</v>
      </c>
      <c r="BD2409">
        <v>11.235531914893601</v>
      </c>
      <c r="BE2409">
        <v>10.065</v>
      </c>
      <c r="BF2409">
        <v>10.93</v>
      </c>
      <c r="BG2409">
        <v>13.38</v>
      </c>
      <c r="BH2409">
        <v>13.8608510638298</v>
      </c>
      <c r="BI2409">
        <v>8.98</v>
      </c>
      <c r="BJ2409">
        <v>10.119999999999999</v>
      </c>
      <c r="BK2409">
        <v>11.13</v>
      </c>
      <c r="BL2409">
        <v>11.2232098765432</v>
      </c>
    </row>
    <row r="2410" spans="1:64" x14ac:dyDescent="0.25">
      <c r="A2410" s="15" t="str">
        <f t="shared" si="78"/>
        <v>ALLL / Nonaccrual Loans--43008</v>
      </c>
      <c r="B2410" s="15" t="str">
        <f t="shared" si="79"/>
        <v>ALLL / Nonaccrual Loans</v>
      </c>
      <c r="C2410">
        <v>4</v>
      </c>
      <c r="D2410" s="22">
        <v>43008</v>
      </c>
      <c r="E2410">
        <v>126.47168986064</v>
      </c>
      <c r="F2410">
        <v>230.328080185467</v>
      </c>
      <c r="G2410">
        <v>476.81106499706101</v>
      </c>
      <c r="H2410">
        <v>1588.2875791955601</v>
      </c>
      <c r="I2410">
        <v>88.817927170868401</v>
      </c>
      <c r="J2410">
        <v>180.01947354284201</v>
      </c>
      <c r="K2410">
        <v>472.37387340723097</v>
      </c>
      <c r="L2410">
        <v>800.84991123425698</v>
      </c>
      <c r="M2410">
        <v>98.389055827910397</v>
      </c>
      <c r="N2410">
        <v>203.46706593921499</v>
      </c>
      <c r="O2410">
        <v>495.61908143939399</v>
      </c>
      <c r="P2410">
        <v>731.80766402573295</v>
      </c>
      <c r="Q2410">
        <v>74.720945502298093</v>
      </c>
      <c r="R2410">
        <v>102.781237027812</v>
      </c>
      <c r="S2410">
        <v>169.82248520710101</v>
      </c>
      <c r="T2410">
        <v>142.232352099292</v>
      </c>
      <c r="U2410">
        <v>95.076786778343802</v>
      </c>
      <c r="V2410">
        <v>187.21155828922801</v>
      </c>
      <c r="W2410">
        <v>482.65271105010299</v>
      </c>
      <c r="X2410">
        <v>700.48165969268405</v>
      </c>
      <c r="Y2410">
        <v>91.674195785094497</v>
      </c>
      <c r="Z2410">
        <v>227.69805190635799</v>
      </c>
      <c r="AA2410">
        <v>407.05428345070601</v>
      </c>
      <c r="AB2410">
        <v>1145.15419970836</v>
      </c>
      <c r="AC2410">
        <v>98.424879060839899</v>
      </c>
      <c r="AD2410">
        <v>161.30564707685201</v>
      </c>
      <c r="AE2410">
        <v>370.74534161490698</v>
      </c>
      <c r="AF2410">
        <v>1416.2621866777799</v>
      </c>
      <c r="AG2410">
        <v>105.00452258795301</v>
      </c>
      <c r="AH2410">
        <v>309.59225521511098</v>
      </c>
      <c r="AI2410">
        <v>1902.3357789751201</v>
      </c>
      <c r="AJ2410">
        <v>1664.3532136858</v>
      </c>
      <c r="AK2410">
        <v>71.726293852032001</v>
      </c>
      <c r="AL2410">
        <v>150.45592705167201</v>
      </c>
      <c r="AM2410">
        <v>427.32558139534899</v>
      </c>
      <c r="AN2410">
        <v>1296.96819478518</v>
      </c>
      <c r="AO2410">
        <v>93.781060966575595</v>
      </c>
      <c r="AP2410">
        <v>198.68295890682899</v>
      </c>
      <c r="AQ2410">
        <v>497.15138561320799</v>
      </c>
      <c r="AR2410">
        <v>847.50155111735603</v>
      </c>
      <c r="AS2410">
        <v>123.226205364265</v>
      </c>
      <c r="AT2410">
        <v>189.43883495145599</v>
      </c>
      <c r="AU2410">
        <v>535.76143328618605</v>
      </c>
      <c r="AV2410">
        <v>1233.4455848237301</v>
      </c>
      <c r="AW2410">
        <v>78.786359077231694</v>
      </c>
      <c r="AX2410">
        <v>167.78042959427199</v>
      </c>
      <c r="AY2410">
        <v>391.646778042959</v>
      </c>
      <c r="AZ2410">
        <v>681.61631965215997</v>
      </c>
      <c r="BA2410">
        <v>98.359515144501103</v>
      </c>
      <c r="BB2410">
        <v>167.159464865969</v>
      </c>
      <c r="BC2410">
        <v>258.42541621911897</v>
      </c>
      <c r="BD2410">
        <v>248.58933791663699</v>
      </c>
      <c r="BE2410">
        <v>86.686257430619094</v>
      </c>
      <c r="BF2410">
        <v>150.01434720229599</v>
      </c>
      <c r="BG2410">
        <v>354.77125850340099</v>
      </c>
      <c r="BH2410">
        <v>3680.0884747814398</v>
      </c>
      <c r="BI2410">
        <v>116.899945401929</v>
      </c>
      <c r="BJ2410">
        <v>218.25136612021899</v>
      </c>
      <c r="BK2410">
        <v>541.78342362538103</v>
      </c>
      <c r="BL2410">
        <v>1878.55277252224</v>
      </c>
    </row>
    <row r="2411" spans="1:64" x14ac:dyDescent="0.25">
      <c r="A2411" s="15" t="str">
        <f t="shared" si="78"/>
        <v>[NCL + OREO] / [Total Loans + OREO]--43008</v>
      </c>
      <c r="B2411" s="15" t="str">
        <f t="shared" si="79"/>
        <v>[NCL + OREO] / [Total Loans + OREO]</v>
      </c>
      <c r="C2411">
        <v>5</v>
      </c>
      <c r="D2411" s="22">
        <v>43008</v>
      </c>
      <c r="E2411">
        <v>0.37056772346689199</v>
      </c>
      <c r="F2411">
        <v>0.97660750884985803</v>
      </c>
      <c r="G2411">
        <v>2.1053083154042902</v>
      </c>
      <c r="H2411">
        <v>1.51938673210154</v>
      </c>
      <c r="I2411">
        <v>0.238209814391597</v>
      </c>
      <c r="J2411">
        <v>0.92350933547480396</v>
      </c>
      <c r="K2411">
        <v>2.1067347342686098</v>
      </c>
      <c r="L2411">
        <v>1.4543003618204</v>
      </c>
      <c r="M2411">
        <v>0.299508532069588</v>
      </c>
      <c r="N2411">
        <v>0.84362695353406503</v>
      </c>
      <c r="O2411">
        <v>1.8109710756375399</v>
      </c>
      <c r="P2411">
        <v>1.3498674584042101</v>
      </c>
      <c r="Q2411">
        <v>1.4718916908427999</v>
      </c>
      <c r="R2411">
        <v>2.2336301465159401</v>
      </c>
      <c r="S2411">
        <v>2.92987409653984</v>
      </c>
      <c r="T2411">
        <v>2.5343029318692101</v>
      </c>
      <c r="U2411">
        <v>0.30737728754420501</v>
      </c>
      <c r="V2411">
        <v>0.99168046565729795</v>
      </c>
      <c r="W2411">
        <v>2.1022389307353402</v>
      </c>
      <c r="X2411">
        <v>1.4710034892244599</v>
      </c>
      <c r="Y2411">
        <v>0.43225955509450897</v>
      </c>
      <c r="Z2411">
        <v>1.2030520426360301</v>
      </c>
      <c r="AA2411">
        <v>2.85540950455005</v>
      </c>
      <c r="AB2411">
        <v>1.9124919625019401</v>
      </c>
      <c r="AC2411">
        <v>9.5461713265107606E-2</v>
      </c>
      <c r="AD2411">
        <v>0.71389928123452495</v>
      </c>
      <c r="AE2411">
        <v>1.86666788331426</v>
      </c>
      <c r="AF2411">
        <v>1.46526793189773</v>
      </c>
      <c r="AG2411">
        <v>1.57474782873263E-2</v>
      </c>
      <c r="AH2411">
        <v>0.25903581114739599</v>
      </c>
      <c r="AI2411">
        <v>0.97562259717487898</v>
      </c>
      <c r="AJ2411">
        <v>1.0345710252143201</v>
      </c>
      <c r="AK2411">
        <v>0.53735476492112799</v>
      </c>
      <c r="AL2411">
        <v>1.16593646005411</v>
      </c>
      <c r="AM2411">
        <v>2.2381582185264</v>
      </c>
      <c r="AN2411">
        <v>1.5913598776422999</v>
      </c>
      <c r="AO2411">
        <v>0.119743826100724</v>
      </c>
      <c r="AP2411">
        <v>0.77172463343907804</v>
      </c>
      <c r="AQ2411">
        <v>2.0163649846717902</v>
      </c>
      <c r="AR2411">
        <v>1.44836318924463</v>
      </c>
      <c r="AS2411">
        <v>0.21566203725296301</v>
      </c>
      <c r="AT2411">
        <v>0.75999059272983305</v>
      </c>
      <c r="AU2411">
        <v>1.63858465946165</v>
      </c>
      <c r="AV2411">
        <v>1.1811063544197</v>
      </c>
      <c r="AW2411">
        <v>0.36347709367787001</v>
      </c>
      <c r="AX2411">
        <v>1.0403515744277001</v>
      </c>
      <c r="AY2411">
        <v>2.3260362942799699</v>
      </c>
      <c r="AZ2411">
        <v>1.57064496526904</v>
      </c>
      <c r="BA2411">
        <v>0.34716265452661599</v>
      </c>
      <c r="BB2411">
        <v>0.81430908185761997</v>
      </c>
      <c r="BC2411">
        <v>2.1179293330990201</v>
      </c>
      <c r="BD2411">
        <v>1.68834990640501</v>
      </c>
      <c r="BE2411">
        <v>0.44952503591332199</v>
      </c>
      <c r="BF2411">
        <v>1.34647483039032</v>
      </c>
      <c r="BG2411">
        <v>2.1674959375413398</v>
      </c>
      <c r="BH2411">
        <v>1.5911546760688</v>
      </c>
      <c r="BI2411">
        <v>0.421387122291422</v>
      </c>
      <c r="BJ2411">
        <v>1.0294672423465001</v>
      </c>
      <c r="BK2411">
        <v>2.3018522955506602</v>
      </c>
      <c r="BL2411">
        <v>1.54322848495134</v>
      </c>
    </row>
    <row r="2412" spans="1:64" x14ac:dyDescent="0.25">
      <c r="A2412" s="15" t="str">
        <f t="shared" si="78"/>
        <v>[Noncurrent + Delinquent Loans] / [Capital + ALLL]--43008</v>
      </c>
      <c r="B2412" s="15" t="str">
        <f t="shared" si="79"/>
        <v>[Noncurrent + Delinquent Loans] / [Capital + ALLL]</v>
      </c>
      <c r="C2412">
        <v>6</v>
      </c>
      <c r="D2412" s="22">
        <v>43008</v>
      </c>
      <c r="E2412">
        <v>3.0406269307424498</v>
      </c>
      <c r="F2412">
        <v>7.4725452382184896</v>
      </c>
      <c r="G2412">
        <v>13.1492139355998</v>
      </c>
      <c r="H2412">
        <v>9.6551201535353908</v>
      </c>
      <c r="I2412">
        <v>2.33605414241267</v>
      </c>
      <c r="J2412">
        <v>6.1883756868708204</v>
      </c>
      <c r="K2412">
        <v>13.814582874970201</v>
      </c>
      <c r="L2412">
        <v>9.3952177472503298</v>
      </c>
      <c r="M2412">
        <v>2.5681989449886999</v>
      </c>
      <c r="N2412">
        <v>6.3182518131913303</v>
      </c>
      <c r="O2412">
        <v>12.3139497708785</v>
      </c>
      <c r="P2412">
        <v>8.9011470655918998</v>
      </c>
      <c r="Q2412">
        <v>7.5855420013697996</v>
      </c>
      <c r="R2412">
        <v>11.909910804766801</v>
      </c>
      <c r="S2412">
        <v>20.5630229050631</v>
      </c>
      <c r="T2412">
        <v>14.106464430811901</v>
      </c>
      <c r="U2412">
        <v>2.33532749275067</v>
      </c>
      <c r="V2412">
        <v>5.7976312326363502</v>
      </c>
      <c r="W2412">
        <v>13.242870583912</v>
      </c>
      <c r="X2412">
        <v>8.91923681951004</v>
      </c>
      <c r="Y2412">
        <v>3.0276046304541402</v>
      </c>
      <c r="Z2412">
        <v>8.6967158449501394</v>
      </c>
      <c r="AA2412">
        <v>15.1877133105802</v>
      </c>
      <c r="AB2412">
        <v>11.5154893326444</v>
      </c>
      <c r="AC2412">
        <v>2.0698269258857702</v>
      </c>
      <c r="AD2412">
        <v>5.8413753435163303</v>
      </c>
      <c r="AE2412">
        <v>15.864703415423399</v>
      </c>
      <c r="AF2412">
        <v>10.927940245122301</v>
      </c>
      <c r="AG2412">
        <v>1.0379868004456001</v>
      </c>
      <c r="AH2412">
        <v>4.8637593713100902</v>
      </c>
      <c r="AI2412">
        <v>8.6342387696345906</v>
      </c>
      <c r="AJ2412">
        <v>8.8955890552789096</v>
      </c>
      <c r="AK2412">
        <v>3.0863894355506001</v>
      </c>
      <c r="AL2412">
        <v>6.86367150588437</v>
      </c>
      <c r="AM2412">
        <v>14.320723234541401</v>
      </c>
      <c r="AN2412">
        <v>10.470762400524</v>
      </c>
      <c r="AO2412">
        <v>2.0511698546381698</v>
      </c>
      <c r="AP2412">
        <v>6.5297376813254102</v>
      </c>
      <c r="AQ2412">
        <v>16.841100619977599</v>
      </c>
      <c r="AR2412">
        <v>10.4277215619756</v>
      </c>
      <c r="AS2412">
        <v>1.8209783197482901</v>
      </c>
      <c r="AT2412">
        <v>5.0362540488582299</v>
      </c>
      <c r="AU2412">
        <v>10.7337943191646</v>
      </c>
      <c r="AV2412">
        <v>7.5981942631392201</v>
      </c>
      <c r="AW2412">
        <v>2.85568572227863</v>
      </c>
      <c r="AX2412">
        <v>8.51798840091244</v>
      </c>
      <c r="AY2412">
        <v>15.570789812372601</v>
      </c>
      <c r="AZ2412">
        <v>10.5979969183353</v>
      </c>
      <c r="BA2412">
        <v>3.2195231454404398</v>
      </c>
      <c r="BB2412">
        <v>5.7571705349380196</v>
      </c>
      <c r="BC2412">
        <v>13.165363000546099</v>
      </c>
      <c r="BD2412">
        <v>9.7435056323062099</v>
      </c>
      <c r="BE2412">
        <v>2.0120074072911098</v>
      </c>
      <c r="BF2412">
        <v>7.1118349619978298</v>
      </c>
      <c r="BG2412">
        <v>12.6585100820447</v>
      </c>
      <c r="BH2412">
        <v>7.9192741223920198</v>
      </c>
      <c r="BI2412">
        <v>1.7140816569456001</v>
      </c>
      <c r="BJ2412">
        <v>5.3213097531080402</v>
      </c>
      <c r="BK2412">
        <v>9.0719569603227992</v>
      </c>
      <c r="BL2412">
        <v>6.5875915434913503</v>
      </c>
    </row>
    <row r="2413" spans="1:64" x14ac:dyDescent="0.25">
      <c r="A2413" s="15" t="str">
        <f t="shared" si="78"/>
        <v xml:space="preserve">  Ag [NCL+DQ] / [Capital + ALLL]--43008</v>
      </c>
      <c r="B2413" s="15" t="str">
        <f t="shared" si="79"/>
        <v xml:space="preserve">  Ag [NCL+DQ] / [Capital + ALLL]</v>
      </c>
      <c r="C2413">
        <v>7</v>
      </c>
      <c r="D2413" s="22">
        <v>43008</v>
      </c>
      <c r="E2413">
        <v>0</v>
      </c>
      <c r="F2413">
        <v>0.30787540258809398</v>
      </c>
      <c r="G2413">
        <v>3.1549817923799002</v>
      </c>
      <c r="H2413">
        <v>2.9804705727351202</v>
      </c>
      <c r="I2413">
        <v>0</v>
      </c>
      <c r="J2413">
        <v>0</v>
      </c>
      <c r="K2413">
        <v>1.5364383273690201</v>
      </c>
      <c r="L2413">
        <v>1.88751251902054</v>
      </c>
      <c r="M2413">
        <v>0</v>
      </c>
      <c r="N2413">
        <v>0</v>
      </c>
      <c r="O2413">
        <v>0.54976487128520901</v>
      </c>
      <c r="P2413">
        <v>0.91702580527713695</v>
      </c>
      <c r="Q2413">
        <v>0</v>
      </c>
      <c r="R2413">
        <v>0</v>
      </c>
      <c r="S2413">
        <v>0</v>
      </c>
      <c r="T2413">
        <v>2.7779583130408899E-2</v>
      </c>
      <c r="U2413">
        <v>0</v>
      </c>
      <c r="V2413">
        <v>0</v>
      </c>
      <c r="W2413">
        <v>1.0320898397782401</v>
      </c>
      <c r="X2413">
        <v>1.6298553877643001</v>
      </c>
      <c r="Y2413">
        <v>0</v>
      </c>
      <c r="Z2413">
        <v>0</v>
      </c>
      <c r="AA2413">
        <v>1.73716012084592</v>
      </c>
      <c r="AB2413">
        <v>3.1932612812251899</v>
      </c>
      <c r="AC2413">
        <v>0</v>
      </c>
      <c r="AD2413">
        <v>7.9695707299402299E-2</v>
      </c>
      <c r="AE2413">
        <v>3.0549779845089202</v>
      </c>
      <c r="AF2413">
        <v>2.9888138144414098</v>
      </c>
      <c r="AG2413">
        <v>0</v>
      </c>
      <c r="AH2413">
        <v>5.7743388382030303E-2</v>
      </c>
      <c r="AI2413">
        <v>2.8697827626215799</v>
      </c>
      <c r="AJ2413">
        <v>4.0745625008935598</v>
      </c>
      <c r="AK2413">
        <v>0</v>
      </c>
      <c r="AL2413">
        <v>4.8352781896718504E-3</v>
      </c>
      <c r="AM2413">
        <v>1.7576688659404101</v>
      </c>
      <c r="AN2413">
        <v>1.8508889206543999</v>
      </c>
      <c r="AO2413">
        <v>0</v>
      </c>
      <c r="AP2413">
        <v>0.63785065733282698</v>
      </c>
      <c r="AQ2413">
        <v>4.3474194355341398</v>
      </c>
      <c r="AR2413">
        <v>3.66169086358037</v>
      </c>
      <c r="AS2413">
        <v>0</v>
      </c>
      <c r="AT2413">
        <v>0</v>
      </c>
      <c r="AU2413">
        <v>0.55477445841391504</v>
      </c>
      <c r="AV2413">
        <v>1.0656778223730501</v>
      </c>
      <c r="AW2413">
        <v>0</v>
      </c>
      <c r="AX2413">
        <v>0</v>
      </c>
      <c r="AY2413">
        <v>0.20955767249444299</v>
      </c>
      <c r="AZ2413">
        <v>1.0441694501382599</v>
      </c>
      <c r="BA2413">
        <v>0</v>
      </c>
      <c r="BB2413">
        <v>0</v>
      </c>
      <c r="BC2413">
        <v>0</v>
      </c>
      <c r="BD2413">
        <v>0.51601019206140797</v>
      </c>
      <c r="BE2413">
        <v>0</v>
      </c>
      <c r="BF2413">
        <v>0</v>
      </c>
      <c r="BG2413">
        <v>0.12536360541871999</v>
      </c>
      <c r="BH2413">
        <v>0.76342107499679002</v>
      </c>
      <c r="BI2413">
        <v>0</v>
      </c>
      <c r="BJ2413">
        <v>0</v>
      </c>
      <c r="BK2413">
        <v>0</v>
      </c>
      <c r="BL2413">
        <v>0.72944081399819005</v>
      </c>
    </row>
    <row r="2414" spans="1:64" x14ac:dyDescent="0.25">
      <c r="A2414" s="15" t="str">
        <f t="shared" si="78"/>
        <v xml:space="preserve">  CLD [NCL+DQ] / [Capital + ALLL]--43008</v>
      </c>
      <c r="B2414" s="15" t="str">
        <f t="shared" si="79"/>
        <v xml:space="preserve">  CLD [NCL+DQ] / [Capital + ALLL]</v>
      </c>
      <c r="C2414">
        <v>8</v>
      </c>
      <c r="D2414" s="22">
        <v>43008</v>
      </c>
      <c r="E2414">
        <v>0</v>
      </c>
      <c r="F2414">
        <v>0</v>
      </c>
      <c r="G2414">
        <v>0.22183407610619199</v>
      </c>
      <c r="H2414">
        <v>0.64737463025617303</v>
      </c>
      <c r="I2414">
        <v>0</v>
      </c>
      <c r="J2414">
        <v>0</v>
      </c>
      <c r="K2414">
        <v>3.53375350879346E-2</v>
      </c>
      <c r="L2414">
        <v>0.280733460979884</v>
      </c>
      <c r="M2414">
        <v>0</v>
      </c>
      <c r="N2414">
        <v>0</v>
      </c>
      <c r="O2414">
        <v>0.22502985731347</v>
      </c>
      <c r="P2414">
        <v>0.39876063401258499</v>
      </c>
      <c r="Q2414">
        <v>0</v>
      </c>
      <c r="R2414">
        <v>0</v>
      </c>
      <c r="S2414">
        <v>9.5146986778548506E-2</v>
      </c>
      <c r="T2414">
        <v>0.20505510378627101</v>
      </c>
      <c r="U2414">
        <v>0</v>
      </c>
      <c r="V2414">
        <v>0</v>
      </c>
      <c r="W2414">
        <v>1.4054918022822001E-2</v>
      </c>
      <c r="X2414">
        <v>0.25834315587028001</v>
      </c>
      <c r="Y2414">
        <v>0</v>
      </c>
      <c r="Z2414">
        <v>0</v>
      </c>
      <c r="AA2414">
        <v>0.96195094326266195</v>
      </c>
      <c r="AB2414">
        <v>0.98665497144991898</v>
      </c>
      <c r="AC2414">
        <v>0</v>
      </c>
      <c r="AD2414">
        <v>0</v>
      </c>
      <c r="AE2414">
        <v>0</v>
      </c>
      <c r="AF2414">
        <v>0.38563770649913698</v>
      </c>
      <c r="AG2414">
        <v>0</v>
      </c>
      <c r="AH2414">
        <v>0</v>
      </c>
      <c r="AI2414">
        <v>0</v>
      </c>
      <c r="AJ2414">
        <v>9.1740677877075405E-2</v>
      </c>
      <c r="AK2414">
        <v>0</v>
      </c>
      <c r="AL2414">
        <v>0</v>
      </c>
      <c r="AM2414">
        <v>8.3663420500517297E-2</v>
      </c>
      <c r="AN2414">
        <v>0.41498324416603299</v>
      </c>
      <c r="AO2414">
        <v>0</v>
      </c>
      <c r="AP2414">
        <v>0</v>
      </c>
      <c r="AQ2414">
        <v>0</v>
      </c>
      <c r="AR2414">
        <v>0.197727912659583</v>
      </c>
      <c r="AS2414">
        <v>0</v>
      </c>
      <c r="AT2414">
        <v>0</v>
      </c>
      <c r="AU2414">
        <v>6.9251515567951699E-2</v>
      </c>
      <c r="AV2414">
        <v>0.28740898418090899</v>
      </c>
      <c r="AW2414">
        <v>0</v>
      </c>
      <c r="AX2414">
        <v>0</v>
      </c>
      <c r="AY2414">
        <v>0</v>
      </c>
      <c r="AZ2414">
        <v>0.43035131604522697</v>
      </c>
      <c r="BA2414">
        <v>0</v>
      </c>
      <c r="BB2414">
        <v>0</v>
      </c>
      <c r="BC2414">
        <v>0</v>
      </c>
      <c r="BD2414">
        <v>0.14528291506483801</v>
      </c>
      <c r="BE2414">
        <v>0</v>
      </c>
      <c r="BF2414">
        <v>0</v>
      </c>
      <c r="BG2414">
        <v>8.2242195405044696E-2</v>
      </c>
      <c r="BH2414">
        <v>0.35893171710481803</v>
      </c>
      <c r="BI2414">
        <v>0</v>
      </c>
      <c r="BJ2414">
        <v>0</v>
      </c>
      <c r="BK2414">
        <v>0</v>
      </c>
      <c r="BL2414">
        <v>0.32978212246986299</v>
      </c>
    </row>
    <row r="2415" spans="1:64" x14ac:dyDescent="0.25">
      <c r="A2415" s="15" t="str">
        <f t="shared" si="78"/>
        <v xml:space="preserve">  CRE [NCL+DQ] / [Capital + ALLL]--43008</v>
      </c>
      <c r="B2415" s="15" t="str">
        <f t="shared" si="79"/>
        <v xml:space="preserve">  CRE [NCL+DQ] / [Capital + ALLL]</v>
      </c>
      <c r="C2415">
        <v>9</v>
      </c>
      <c r="D2415" s="22">
        <v>43008</v>
      </c>
      <c r="E2415">
        <v>4.6488342154198302E-2</v>
      </c>
      <c r="F2415">
        <v>1.26770838086117</v>
      </c>
      <c r="G2415">
        <v>3.6143900364488699</v>
      </c>
      <c r="H2415">
        <v>2.9393341382440199</v>
      </c>
      <c r="I2415">
        <v>0</v>
      </c>
      <c r="J2415">
        <v>0.674770798156477</v>
      </c>
      <c r="K2415">
        <v>3.0755556541856901</v>
      </c>
      <c r="L2415">
        <v>2.1738939485268198</v>
      </c>
      <c r="M2415">
        <v>0</v>
      </c>
      <c r="N2415">
        <v>0.94566196337436204</v>
      </c>
      <c r="O2415">
        <v>3.2996013492793601</v>
      </c>
      <c r="P2415">
        <v>2.40556976968031</v>
      </c>
      <c r="Q2415">
        <v>1.7755230623723</v>
      </c>
      <c r="R2415">
        <v>4.8952988044172896</v>
      </c>
      <c r="S2415">
        <v>8.9646100375244</v>
      </c>
      <c r="T2415">
        <v>6.6823442725857696</v>
      </c>
      <c r="U2415">
        <v>0</v>
      </c>
      <c r="V2415">
        <v>0.72621429446385599</v>
      </c>
      <c r="W2415">
        <v>3.06284887282792</v>
      </c>
      <c r="X2415">
        <v>2.0705805854136399</v>
      </c>
      <c r="Y2415">
        <v>0</v>
      </c>
      <c r="Z2415">
        <v>2.4284017421142901</v>
      </c>
      <c r="AA2415">
        <v>4.1919675107874301</v>
      </c>
      <c r="AB2415">
        <v>3.2008977529623102</v>
      </c>
      <c r="AC2415">
        <v>0</v>
      </c>
      <c r="AD2415">
        <v>6.4308681672025705E-2</v>
      </c>
      <c r="AE2415">
        <v>2.7515298937478398</v>
      </c>
      <c r="AF2415">
        <v>2.2964368717273702</v>
      </c>
      <c r="AG2415">
        <v>0</v>
      </c>
      <c r="AH2415">
        <v>0</v>
      </c>
      <c r="AI2415">
        <v>0.52283745144841498</v>
      </c>
      <c r="AJ2415">
        <v>0.67440498907621604</v>
      </c>
      <c r="AK2415">
        <v>0.37339096271385103</v>
      </c>
      <c r="AL2415">
        <v>1.4638150394454801</v>
      </c>
      <c r="AM2415">
        <v>3.06893960174986</v>
      </c>
      <c r="AN2415">
        <v>3.0652250434810999</v>
      </c>
      <c r="AO2415">
        <v>0</v>
      </c>
      <c r="AP2415">
        <v>0.18221094988827499</v>
      </c>
      <c r="AQ2415">
        <v>2.2116114142382601</v>
      </c>
      <c r="AR2415">
        <v>1.6353704005216501</v>
      </c>
      <c r="AS2415">
        <v>0</v>
      </c>
      <c r="AT2415">
        <v>0.64745157175172197</v>
      </c>
      <c r="AU2415">
        <v>2.95034359632582</v>
      </c>
      <c r="AV2415">
        <v>2.0185148338017598</v>
      </c>
      <c r="AW2415">
        <v>0</v>
      </c>
      <c r="AX2415">
        <v>1.09577917657894</v>
      </c>
      <c r="AY2415">
        <v>4.1902395198658002</v>
      </c>
      <c r="AZ2415">
        <v>2.7658615777850102</v>
      </c>
      <c r="BA2415">
        <v>0</v>
      </c>
      <c r="BB2415">
        <v>0.32818048133137301</v>
      </c>
      <c r="BC2415">
        <v>3.0866387604863199</v>
      </c>
      <c r="BD2415">
        <v>1.9920823751349701</v>
      </c>
      <c r="BE2415">
        <v>0.195961823017994</v>
      </c>
      <c r="BF2415">
        <v>1.43302276793978</v>
      </c>
      <c r="BG2415">
        <v>3.4827055029734799</v>
      </c>
      <c r="BH2415">
        <v>3.1155938369872</v>
      </c>
      <c r="BI2415">
        <v>0</v>
      </c>
      <c r="BJ2415">
        <v>0.78380489613261095</v>
      </c>
      <c r="BK2415">
        <v>3.0526340893372401</v>
      </c>
      <c r="BL2415">
        <v>2.26414347347397</v>
      </c>
    </row>
    <row r="2416" spans="1:64" x14ac:dyDescent="0.25">
      <c r="A2416" s="15" t="str">
        <f t="shared" si="78"/>
        <v xml:space="preserve">  Res RE [NCL+DQ] / [Capital + ALLL]--43008</v>
      </c>
      <c r="B2416" s="15" t="str">
        <f t="shared" si="79"/>
        <v xml:space="preserve">  Res RE [NCL+DQ] / [Capital + ALLL]</v>
      </c>
      <c r="C2416">
        <v>10</v>
      </c>
      <c r="D2416" s="22">
        <v>43008</v>
      </c>
      <c r="E2416">
        <v>0.261762063377181</v>
      </c>
      <c r="F2416">
        <v>0.82548365020075298</v>
      </c>
      <c r="G2416">
        <v>2.3819685275997</v>
      </c>
      <c r="H2416">
        <v>1.48617343326124</v>
      </c>
      <c r="I2416">
        <v>0</v>
      </c>
      <c r="J2416">
        <v>0.70891384295899595</v>
      </c>
      <c r="K2416">
        <v>2.5491985928987</v>
      </c>
      <c r="L2416">
        <v>1.64409326886253</v>
      </c>
      <c r="M2416">
        <v>0.23199292973928401</v>
      </c>
      <c r="N2416">
        <v>1.4181141738941401</v>
      </c>
      <c r="O2416">
        <v>3.5470409711684399</v>
      </c>
      <c r="P2416">
        <v>2.5582100765884701</v>
      </c>
      <c r="Q2416">
        <v>2.45186900404694</v>
      </c>
      <c r="R2416">
        <v>3.7810127806325</v>
      </c>
      <c r="S2416">
        <v>5.6822094893877999</v>
      </c>
      <c r="T2416">
        <v>4.9163178270887897</v>
      </c>
      <c r="U2416">
        <v>0</v>
      </c>
      <c r="V2416">
        <v>0.91618814117039804</v>
      </c>
      <c r="W2416">
        <v>2.7911650393687499</v>
      </c>
      <c r="X2416">
        <v>1.8676788178338499</v>
      </c>
      <c r="Y2416">
        <v>0</v>
      </c>
      <c r="Z2416">
        <v>0.91698073146132997</v>
      </c>
      <c r="AA2416">
        <v>2.3739598629466498</v>
      </c>
      <c r="AB2416">
        <v>2.0416603759151499</v>
      </c>
      <c r="AC2416">
        <v>0</v>
      </c>
      <c r="AD2416">
        <v>0.13799134088340101</v>
      </c>
      <c r="AE2416">
        <v>0.85984931314261004</v>
      </c>
      <c r="AF2416">
        <v>0.94541904302492596</v>
      </c>
      <c r="AG2416">
        <v>0</v>
      </c>
      <c r="AH2416">
        <v>0</v>
      </c>
      <c r="AI2416">
        <v>0.53342035682972599</v>
      </c>
      <c r="AJ2416">
        <v>0.450953435374159</v>
      </c>
      <c r="AK2416">
        <v>0.57300162649934006</v>
      </c>
      <c r="AL2416">
        <v>2.3503325942350299</v>
      </c>
      <c r="AM2416">
        <v>2.9866379365624698</v>
      </c>
      <c r="AN2416">
        <v>2.6538959144879599</v>
      </c>
      <c r="AO2416">
        <v>0</v>
      </c>
      <c r="AP2416">
        <v>0.38051369542273999</v>
      </c>
      <c r="AQ2416">
        <v>1.72201860916037</v>
      </c>
      <c r="AR2416">
        <v>1.17530973453484</v>
      </c>
      <c r="AS2416">
        <v>0</v>
      </c>
      <c r="AT2416">
        <v>0.59150878658133099</v>
      </c>
      <c r="AU2416">
        <v>2.34360446426364</v>
      </c>
      <c r="AV2416">
        <v>1.49478726736805</v>
      </c>
      <c r="AW2416">
        <v>0.826623133668003</v>
      </c>
      <c r="AX2416">
        <v>2.84188280080881</v>
      </c>
      <c r="AY2416">
        <v>4.63470454310192</v>
      </c>
      <c r="AZ2416">
        <v>3.5883925136075399</v>
      </c>
      <c r="BA2416">
        <v>0</v>
      </c>
      <c r="BB2416">
        <v>0.63810391978122105</v>
      </c>
      <c r="BC2416">
        <v>1.95704365344502</v>
      </c>
      <c r="BD2416">
        <v>1.85524436221735</v>
      </c>
      <c r="BE2416">
        <v>0.16797311959295</v>
      </c>
      <c r="BF2416">
        <v>0.74201229303948202</v>
      </c>
      <c r="BG2416">
        <v>1.6210766540739801</v>
      </c>
      <c r="BH2416">
        <v>1.1389677105851499</v>
      </c>
      <c r="BI2416">
        <v>0</v>
      </c>
      <c r="BJ2416">
        <v>0.53981106612685603</v>
      </c>
      <c r="BK2416">
        <v>2.02100840336134</v>
      </c>
      <c r="BL2416">
        <v>1.45098567181507</v>
      </c>
    </row>
    <row r="2417" spans="1:64" x14ac:dyDescent="0.25">
      <c r="A2417" s="15" t="str">
        <f t="shared" ref="A2417:A2480" si="80">B2417&amp;"--"&amp;D2417</f>
        <v xml:space="preserve">  C&amp;I [NCL+DQ] / [Capital + ALLL]--43008</v>
      </c>
      <c r="B2417" s="15" t="str">
        <f t="shared" ref="B2417:B2480" si="81">VLOOKUP(C2417,labels,2,FALSE)</f>
        <v xml:space="preserve">  C&amp;I [NCL+DQ] / [Capital + ALLL]</v>
      </c>
      <c r="C2417">
        <v>11</v>
      </c>
      <c r="D2417" s="22">
        <v>43008</v>
      </c>
      <c r="E2417">
        <v>7.5486422457275396E-2</v>
      </c>
      <c r="F2417">
        <v>0.58204120993811903</v>
      </c>
      <c r="G2417">
        <v>1.3555535149639</v>
      </c>
      <c r="H2417">
        <v>1.0512263315650401</v>
      </c>
      <c r="I2417">
        <v>1.8254659307136899E-2</v>
      </c>
      <c r="J2417">
        <v>0.59521784236586095</v>
      </c>
      <c r="K2417">
        <v>2.47359881964837</v>
      </c>
      <c r="L2417">
        <v>1.7484648727280201</v>
      </c>
      <c r="M2417">
        <v>8.5335153816614795E-4</v>
      </c>
      <c r="N2417">
        <v>0.39584911926433902</v>
      </c>
      <c r="O2417">
        <v>1.5806988352745399</v>
      </c>
      <c r="P2417">
        <v>1.35097139396846</v>
      </c>
      <c r="Q2417">
        <v>6.8288430579693402E-2</v>
      </c>
      <c r="R2417">
        <v>0.61747784490958701</v>
      </c>
      <c r="S2417">
        <v>2.3598756339030098</v>
      </c>
      <c r="T2417">
        <v>1.65417504890855</v>
      </c>
      <c r="U2417">
        <v>6.8492710790260597E-3</v>
      </c>
      <c r="V2417">
        <v>0.62474363424099999</v>
      </c>
      <c r="W2417">
        <v>2.49821472601346</v>
      </c>
      <c r="X2417">
        <v>1.7200739469228901</v>
      </c>
      <c r="Y2417">
        <v>0.17064846416382301</v>
      </c>
      <c r="Z2417">
        <v>0.54337279254802995</v>
      </c>
      <c r="AA2417">
        <v>2.5403165596535802</v>
      </c>
      <c r="AB2417">
        <v>2.1039662921970002</v>
      </c>
      <c r="AC2417">
        <v>9.1431314704298397E-2</v>
      </c>
      <c r="AD2417">
        <v>0.87863811092806199</v>
      </c>
      <c r="AE2417">
        <v>2.7427982442396801</v>
      </c>
      <c r="AF2417">
        <v>2.8243075043258101</v>
      </c>
      <c r="AG2417">
        <v>0</v>
      </c>
      <c r="AH2417">
        <v>0.33491165261577499</v>
      </c>
      <c r="AI2417">
        <v>1.4825080175334899</v>
      </c>
      <c r="AJ2417">
        <v>1.7019569673416901</v>
      </c>
      <c r="AK2417">
        <v>2.9529138524867701E-2</v>
      </c>
      <c r="AL2417">
        <v>0.37186069099486602</v>
      </c>
      <c r="AM2417">
        <v>1.77872212430744</v>
      </c>
      <c r="AN2417">
        <v>1.2905577673595401</v>
      </c>
      <c r="AO2417">
        <v>3.3928163410712898E-2</v>
      </c>
      <c r="AP2417">
        <v>0.64165460119737805</v>
      </c>
      <c r="AQ2417">
        <v>2.6417110888684201</v>
      </c>
      <c r="AR2417">
        <v>1.8527103432216001</v>
      </c>
      <c r="AS2417">
        <v>1.3124354719226299E-3</v>
      </c>
      <c r="AT2417">
        <v>0.40167302182917097</v>
      </c>
      <c r="AU2417">
        <v>1.9298248699412099</v>
      </c>
      <c r="AV2417">
        <v>1.50501067792427</v>
      </c>
      <c r="AW2417">
        <v>0</v>
      </c>
      <c r="AX2417">
        <v>0.58851476576880501</v>
      </c>
      <c r="AY2417">
        <v>2.39079060797618</v>
      </c>
      <c r="AZ2417">
        <v>1.65797742480424</v>
      </c>
      <c r="BA2417">
        <v>0.125673199175764</v>
      </c>
      <c r="BB2417">
        <v>2.0166226402938001</v>
      </c>
      <c r="BC2417">
        <v>4.6953630249931297</v>
      </c>
      <c r="BD2417">
        <v>3.6059570693940799</v>
      </c>
      <c r="BE2417">
        <v>8.0026624036608998E-2</v>
      </c>
      <c r="BF2417">
        <v>0.46994881644412201</v>
      </c>
      <c r="BG2417">
        <v>1.7976933928177901</v>
      </c>
      <c r="BH2417">
        <v>1.4085104518123399</v>
      </c>
      <c r="BI2417">
        <v>5.2497418876905197E-3</v>
      </c>
      <c r="BJ2417">
        <v>0.41935000748839302</v>
      </c>
      <c r="BK2417">
        <v>2.2316769687725801</v>
      </c>
      <c r="BL2417">
        <v>1.5755234943002601</v>
      </c>
    </row>
    <row r="2418" spans="1:64" x14ac:dyDescent="0.25">
      <c r="A2418" s="15" t="str">
        <f t="shared" si="80"/>
        <v xml:space="preserve">  Ind [NCL+DQ] / [Capital + ALLL]--43008</v>
      </c>
      <c r="B2418" s="15" t="str">
        <f t="shared" si="81"/>
        <v xml:space="preserve">  Ind [NCL+DQ] / [Capital + ALLL]</v>
      </c>
      <c r="C2418">
        <v>12</v>
      </c>
      <c r="D2418" s="22">
        <v>43008</v>
      </c>
      <c r="E2418">
        <v>2.2942089090479598E-2</v>
      </c>
      <c r="F2418">
        <v>0.132095687856777</v>
      </c>
      <c r="G2418">
        <v>0.50448095862165299</v>
      </c>
      <c r="H2418">
        <v>0.35273456192963998</v>
      </c>
      <c r="I2418">
        <v>5.8007266528273703E-3</v>
      </c>
      <c r="J2418">
        <v>0.104671663464562</v>
      </c>
      <c r="K2418">
        <v>0.49516044032891499</v>
      </c>
      <c r="L2418">
        <v>0.43231629042819297</v>
      </c>
      <c r="M2418">
        <v>4.6166864689986698E-3</v>
      </c>
      <c r="N2418">
        <v>0.118255576007486</v>
      </c>
      <c r="O2418">
        <v>0.53908355795148299</v>
      </c>
      <c r="P2418">
        <v>0.50951181842617399</v>
      </c>
      <c r="Q2418">
        <v>0.229637315003382</v>
      </c>
      <c r="R2418">
        <v>0.48458574069731097</v>
      </c>
      <c r="S2418">
        <v>0.84801255582444501</v>
      </c>
      <c r="T2418">
        <v>0.69879616566153901</v>
      </c>
      <c r="U2418">
        <v>0</v>
      </c>
      <c r="V2418">
        <v>6.4520291631718199E-2</v>
      </c>
      <c r="W2418">
        <v>0.38272471254641799</v>
      </c>
      <c r="X2418">
        <v>0.39832423708682002</v>
      </c>
      <c r="Y2418">
        <v>7.7624684649718598E-2</v>
      </c>
      <c r="Z2418">
        <v>0.20154830441029001</v>
      </c>
      <c r="AA2418">
        <v>0.64566929133858297</v>
      </c>
      <c r="AB2418">
        <v>0.56045572146926803</v>
      </c>
      <c r="AC2418">
        <v>2.1896945604351199E-2</v>
      </c>
      <c r="AD2418">
        <v>0.118652112007594</v>
      </c>
      <c r="AE2418">
        <v>0.32599955626603</v>
      </c>
      <c r="AF2418">
        <v>0.347039073254087</v>
      </c>
      <c r="AG2418">
        <v>1.13015248391924E-2</v>
      </c>
      <c r="AH2418">
        <v>0.123834216942069</v>
      </c>
      <c r="AI2418">
        <v>0.91128135702630497</v>
      </c>
      <c r="AJ2418">
        <v>1.2789312035418801</v>
      </c>
      <c r="AK2418">
        <v>4.6698407060639501E-3</v>
      </c>
      <c r="AL2418">
        <v>0.107465252901562</v>
      </c>
      <c r="AM2418">
        <v>0.230311555100457</v>
      </c>
      <c r="AN2418">
        <v>0.28160612553354902</v>
      </c>
      <c r="AO2418">
        <v>1.5854632148517601E-2</v>
      </c>
      <c r="AP2418">
        <v>0.128425368075995</v>
      </c>
      <c r="AQ2418">
        <v>0.60434056334076203</v>
      </c>
      <c r="AR2418">
        <v>0.43948280372237702</v>
      </c>
      <c r="AS2418">
        <v>0</v>
      </c>
      <c r="AT2418">
        <v>3.5772064925657897E-2</v>
      </c>
      <c r="AU2418">
        <v>0.26880462709152902</v>
      </c>
      <c r="AV2418">
        <v>0.25047413677047398</v>
      </c>
      <c r="AW2418">
        <v>4.3077671658543003E-2</v>
      </c>
      <c r="AX2418">
        <v>0.22301054234082501</v>
      </c>
      <c r="AY2418">
        <v>0.78278140344085201</v>
      </c>
      <c r="AZ2418">
        <v>0.58989139125552603</v>
      </c>
      <c r="BA2418">
        <v>0</v>
      </c>
      <c r="BB2418">
        <v>2.8897094236635099E-2</v>
      </c>
      <c r="BC2418">
        <v>0.30049430407272598</v>
      </c>
      <c r="BD2418">
        <v>0.43146717898403703</v>
      </c>
      <c r="BE2418">
        <v>2.74074977040503E-2</v>
      </c>
      <c r="BF2418">
        <v>0.120742425518771</v>
      </c>
      <c r="BG2418">
        <v>0.37820162304181598</v>
      </c>
      <c r="BH2418">
        <v>0.95974379616736505</v>
      </c>
      <c r="BI2418">
        <v>0</v>
      </c>
      <c r="BJ2418">
        <v>9.85027580772262E-3</v>
      </c>
      <c r="BK2418">
        <v>0.10286654779865601</v>
      </c>
      <c r="BL2418">
        <v>0.19970910776283099</v>
      </c>
    </row>
    <row r="2419" spans="1:64" x14ac:dyDescent="0.25">
      <c r="A2419" s="15" t="str">
        <f t="shared" si="80"/>
        <v xml:space="preserve">  OREO / [Capital + ALLL]--43008</v>
      </c>
      <c r="B2419" s="15" t="str">
        <f t="shared" si="81"/>
        <v xml:space="preserve">  OREO / [Capital + ALLL]</v>
      </c>
      <c r="C2419">
        <v>13</v>
      </c>
      <c r="D2419" s="22">
        <v>43008</v>
      </c>
      <c r="E2419">
        <v>0</v>
      </c>
      <c r="F2419">
        <v>0.37872067449352198</v>
      </c>
      <c r="G2419">
        <v>1.63214970198387</v>
      </c>
      <c r="H2419">
        <v>1.21451657380264</v>
      </c>
      <c r="I2419">
        <v>0</v>
      </c>
      <c r="J2419">
        <v>0.176324708228982</v>
      </c>
      <c r="K2419">
        <v>2.18339588288582</v>
      </c>
      <c r="L2419">
        <v>1.85699584615113</v>
      </c>
      <c r="M2419">
        <v>0</v>
      </c>
      <c r="N2419">
        <v>0.279737668231125</v>
      </c>
      <c r="O2419">
        <v>1.91010211524435</v>
      </c>
      <c r="P2419">
        <v>1.77233023518991</v>
      </c>
      <c r="Q2419">
        <v>1.4350733771041899</v>
      </c>
      <c r="R2419">
        <v>3.8525834124323399</v>
      </c>
      <c r="S2419">
        <v>5.6352631633954102</v>
      </c>
      <c r="T2419">
        <v>3.9935302609323098</v>
      </c>
      <c r="U2419">
        <v>0</v>
      </c>
      <c r="V2419">
        <v>0.51575635669709596</v>
      </c>
      <c r="W2419">
        <v>3.1898598814287902</v>
      </c>
      <c r="X2419">
        <v>2.69748558169593</v>
      </c>
      <c r="Y2419">
        <v>0</v>
      </c>
      <c r="Z2419">
        <v>0.261582282160088</v>
      </c>
      <c r="AA2419">
        <v>1.6686893203883499</v>
      </c>
      <c r="AB2419">
        <v>2.7677413206361501</v>
      </c>
      <c r="AC2419">
        <v>0</v>
      </c>
      <c r="AD2419">
        <v>0</v>
      </c>
      <c r="AE2419">
        <v>3.0155175539033401E-2</v>
      </c>
      <c r="AF2419">
        <v>0.30639619713041899</v>
      </c>
      <c r="AG2419">
        <v>0</v>
      </c>
      <c r="AH2419">
        <v>0</v>
      </c>
      <c r="AI2419">
        <v>0.17826390934105801</v>
      </c>
      <c r="AJ2419">
        <v>0.35706264761251599</v>
      </c>
      <c r="AK2419">
        <v>3.2559149120902998E-2</v>
      </c>
      <c r="AL2419">
        <v>0.56154537286612805</v>
      </c>
      <c r="AM2419">
        <v>2.1266396659237601</v>
      </c>
      <c r="AN2419">
        <v>1.2843592132486601</v>
      </c>
      <c r="AO2419">
        <v>0</v>
      </c>
      <c r="AP2419">
        <v>0</v>
      </c>
      <c r="AQ2419">
        <v>0.95525262953547996</v>
      </c>
      <c r="AR2419">
        <v>1.2448677297870501</v>
      </c>
      <c r="AS2419">
        <v>0</v>
      </c>
      <c r="AT2419">
        <v>0.30713316640581301</v>
      </c>
      <c r="AU2419">
        <v>2.57343204468043</v>
      </c>
      <c r="AV2419">
        <v>2.32255261812859</v>
      </c>
      <c r="AW2419">
        <v>0</v>
      </c>
      <c r="AX2419">
        <v>0.97148442689847603</v>
      </c>
      <c r="AY2419">
        <v>3.2084891713900601</v>
      </c>
      <c r="AZ2419">
        <v>2.36635441178047</v>
      </c>
      <c r="BA2419">
        <v>0</v>
      </c>
      <c r="BB2419">
        <v>0</v>
      </c>
      <c r="BC2419">
        <v>1.5967700407719001</v>
      </c>
      <c r="BD2419">
        <v>1.66042841340026</v>
      </c>
      <c r="BE2419">
        <v>0</v>
      </c>
      <c r="BF2419">
        <v>0.465862304996782</v>
      </c>
      <c r="BG2419">
        <v>1.3279309762401199</v>
      </c>
      <c r="BH2419">
        <v>1.5905495447904501</v>
      </c>
      <c r="BI2419">
        <v>0</v>
      </c>
      <c r="BJ2419">
        <v>1.11046811705272</v>
      </c>
      <c r="BK2419">
        <v>4.6873145840749997</v>
      </c>
      <c r="BL2419">
        <v>4.4688483129851502</v>
      </c>
    </row>
    <row r="2420" spans="1:64" x14ac:dyDescent="0.25">
      <c r="A2420" s="15" t="str">
        <f t="shared" si="80"/>
        <v>ROAA--43008</v>
      </c>
      <c r="B2420" s="15" t="str">
        <f t="shared" si="81"/>
        <v>ROAA</v>
      </c>
      <c r="C2420">
        <v>14</v>
      </c>
      <c r="D2420" s="22">
        <v>43008</v>
      </c>
      <c r="E2420">
        <v>0.8</v>
      </c>
      <c r="F2420">
        <v>1.155</v>
      </c>
      <c r="G2420">
        <v>1.4750000000000001</v>
      </c>
      <c r="H2420">
        <v>1.1875925925925901</v>
      </c>
      <c r="I2420">
        <v>0.77</v>
      </c>
      <c r="J2420">
        <v>1.1599999999999999</v>
      </c>
      <c r="K2420">
        <v>1.52</v>
      </c>
      <c r="L2420">
        <v>1.16920074349442</v>
      </c>
      <c r="M2420">
        <v>0.7</v>
      </c>
      <c r="N2420">
        <v>1</v>
      </c>
      <c r="O2420">
        <v>1.32</v>
      </c>
      <c r="P2420">
        <v>1.0347441386340499</v>
      </c>
      <c r="Q2420">
        <v>0.67500000000000004</v>
      </c>
      <c r="R2420">
        <v>0.85499999999999998</v>
      </c>
      <c r="S2420">
        <v>1.0149999999999999</v>
      </c>
      <c r="T2420">
        <v>0.89888888888888896</v>
      </c>
      <c r="U2420">
        <v>0.76500000000000001</v>
      </c>
      <c r="V2420">
        <v>1.17</v>
      </c>
      <c r="W2420">
        <v>1.5149999999999999</v>
      </c>
      <c r="X2420">
        <v>1.15920962199313</v>
      </c>
      <c r="Y2420">
        <v>0.78</v>
      </c>
      <c r="Z2420">
        <v>1.1599999999999999</v>
      </c>
      <c r="AA2420">
        <v>1.55</v>
      </c>
      <c r="AB2420">
        <v>1.1269387755102001</v>
      </c>
      <c r="AC2420">
        <v>0.94499999999999995</v>
      </c>
      <c r="AD2420">
        <v>1.17</v>
      </c>
      <c r="AE2420">
        <v>1.58</v>
      </c>
      <c r="AF2420">
        <v>1.25</v>
      </c>
      <c r="AG2420">
        <v>0.86</v>
      </c>
      <c r="AH2420">
        <v>1.23</v>
      </c>
      <c r="AI2420">
        <v>1.585</v>
      </c>
      <c r="AJ2420">
        <v>1.1857142857142899</v>
      </c>
      <c r="AK2420">
        <v>0.74</v>
      </c>
      <c r="AL2420">
        <v>1.08</v>
      </c>
      <c r="AM2420">
        <v>1.41</v>
      </c>
      <c r="AN2420">
        <v>1.14787234042553</v>
      </c>
      <c r="AO2420">
        <v>0.80500000000000005</v>
      </c>
      <c r="AP2420">
        <v>1.19</v>
      </c>
      <c r="AQ2420">
        <v>1.61</v>
      </c>
      <c r="AR2420">
        <v>1.2270895522388101</v>
      </c>
      <c r="AS2420">
        <v>0.75249999999999995</v>
      </c>
      <c r="AT2420">
        <v>1.1399999999999999</v>
      </c>
      <c r="AU2420">
        <v>1.4875</v>
      </c>
      <c r="AV2420">
        <v>1.13762376237624</v>
      </c>
      <c r="AW2420">
        <v>0.73</v>
      </c>
      <c r="AX2420">
        <v>1.0549999999999999</v>
      </c>
      <c r="AY2420">
        <v>1.38</v>
      </c>
      <c r="AZ2420">
        <v>1.0722727272727299</v>
      </c>
      <c r="BA2420">
        <v>0.84</v>
      </c>
      <c r="BB2420">
        <v>1.21</v>
      </c>
      <c r="BC2420">
        <v>1.605</v>
      </c>
      <c r="BD2420">
        <v>1.29553191489362</v>
      </c>
      <c r="BE2420">
        <v>0.70499999999999996</v>
      </c>
      <c r="BF2420">
        <v>0.99</v>
      </c>
      <c r="BG2420">
        <v>1.4450000000000001</v>
      </c>
      <c r="BH2420">
        <v>1.1204255319148899</v>
      </c>
      <c r="BI2420">
        <v>0.69</v>
      </c>
      <c r="BJ2420">
        <v>1.19</v>
      </c>
      <c r="BK2420">
        <v>1.5</v>
      </c>
      <c r="BL2420">
        <v>1.0951851851851899</v>
      </c>
    </row>
    <row r="2421" spans="1:64" x14ac:dyDescent="0.25">
      <c r="A2421" s="15" t="str">
        <f t="shared" si="80"/>
        <v>NIM--43008</v>
      </c>
      <c r="B2421" s="15" t="str">
        <f t="shared" si="81"/>
        <v>NIM</v>
      </c>
      <c r="C2421">
        <v>15</v>
      </c>
      <c r="D2421" s="22">
        <v>43008</v>
      </c>
      <c r="E2421">
        <v>3.5775000000000001</v>
      </c>
      <c r="F2421">
        <v>3.8050000000000002</v>
      </c>
      <c r="G2421">
        <v>4.0599999999999996</v>
      </c>
      <c r="H2421">
        <v>3.7831481481481499</v>
      </c>
      <c r="I2421">
        <v>3.59</v>
      </c>
      <c r="J2421">
        <v>3.92</v>
      </c>
      <c r="K2421">
        <v>4.29</v>
      </c>
      <c r="L2421">
        <v>3.9111152416356898</v>
      </c>
      <c r="M2421">
        <v>3.4</v>
      </c>
      <c r="N2421">
        <v>3.79</v>
      </c>
      <c r="O2421">
        <v>4.18</v>
      </c>
      <c r="P2421">
        <v>3.80393272171254</v>
      </c>
      <c r="Q2421">
        <v>3.6850000000000001</v>
      </c>
      <c r="R2421">
        <v>3.915</v>
      </c>
      <c r="S2421">
        <v>4.22</v>
      </c>
      <c r="T2421">
        <v>3.9322222222222201</v>
      </c>
      <c r="U2421">
        <v>3.53</v>
      </c>
      <c r="V2421">
        <v>3.9</v>
      </c>
      <c r="W2421">
        <v>4.24</v>
      </c>
      <c r="X2421">
        <v>3.8485223367697601</v>
      </c>
      <c r="Y2421">
        <v>3.88</v>
      </c>
      <c r="Z2421">
        <v>4.1399999999999997</v>
      </c>
      <c r="AA2421">
        <v>4.5</v>
      </c>
      <c r="AB2421">
        <v>4.2155102040816299</v>
      </c>
      <c r="AC2421">
        <v>3.56</v>
      </c>
      <c r="AD2421">
        <v>3.89</v>
      </c>
      <c r="AE2421">
        <v>4.3099999999999996</v>
      </c>
      <c r="AF2421">
        <v>3.9045333333333301</v>
      </c>
      <c r="AG2421">
        <v>3.4849999999999999</v>
      </c>
      <c r="AH2421">
        <v>3.99</v>
      </c>
      <c r="AI2421">
        <v>4.45</v>
      </c>
      <c r="AJ2421">
        <v>4.3846031746031704</v>
      </c>
      <c r="AK2421">
        <v>3.6349999999999998</v>
      </c>
      <c r="AL2421">
        <v>3.86</v>
      </c>
      <c r="AM2421">
        <v>4.0149999999999997</v>
      </c>
      <c r="AN2421">
        <v>3.8393617021276598</v>
      </c>
      <c r="AO2421">
        <v>3.5550000000000002</v>
      </c>
      <c r="AP2421">
        <v>3.9249999999999998</v>
      </c>
      <c r="AQ2421">
        <v>4.32</v>
      </c>
      <c r="AR2421">
        <v>3.90134328358209</v>
      </c>
      <c r="AS2421">
        <v>3.64</v>
      </c>
      <c r="AT2421">
        <v>3.96</v>
      </c>
      <c r="AU2421">
        <v>4.29</v>
      </c>
      <c r="AV2421">
        <v>3.9480198019802</v>
      </c>
      <c r="AW2421">
        <v>3.6124999999999998</v>
      </c>
      <c r="AX2421">
        <v>3.91</v>
      </c>
      <c r="AY2421">
        <v>4.2175000000000002</v>
      </c>
      <c r="AZ2421">
        <v>3.8671969696969701</v>
      </c>
      <c r="BA2421">
        <v>3.65</v>
      </c>
      <c r="BB2421">
        <v>4</v>
      </c>
      <c r="BC2421">
        <v>4.24</v>
      </c>
      <c r="BD2421">
        <v>4.0059574468085097</v>
      </c>
      <c r="BE2421">
        <v>3.34</v>
      </c>
      <c r="BF2421">
        <v>3.76</v>
      </c>
      <c r="BG2421">
        <v>4.1449999999999996</v>
      </c>
      <c r="BH2421">
        <v>4.0676595744680899</v>
      </c>
      <c r="BI2421">
        <v>3.34</v>
      </c>
      <c r="BJ2421">
        <v>3.77</v>
      </c>
      <c r="BK2421">
        <v>4.03</v>
      </c>
      <c r="BL2421">
        <v>3.7439506172839501</v>
      </c>
    </row>
    <row r="2422" spans="1:64" x14ac:dyDescent="0.25">
      <c r="A2422" s="15" t="str">
        <f t="shared" si="80"/>
        <v>Provisions / Avg Assets--43008</v>
      </c>
      <c r="B2422" s="15" t="str">
        <f t="shared" si="81"/>
        <v>Provisions / Avg Assets</v>
      </c>
      <c r="C2422">
        <v>16</v>
      </c>
      <c r="D2422" s="22">
        <v>43008</v>
      </c>
      <c r="E2422">
        <v>0</v>
      </c>
      <c r="F2422">
        <v>0.05</v>
      </c>
      <c r="G2422">
        <v>0.13750000000000001</v>
      </c>
      <c r="H2422">
        <v>0.11111111111111099</v>
      </c>
      <c r="I2422">
        <v>0</v>
      </c>
      <c r="J2422">
        <v>0.05</v>
      </c>
      <c r="K2422">
        <v>0.15</v>
      </c>
      <c r="L2422">
        <v>0.116840148698885</v>
      </c>
      <c r="M2422">
        <v>0</v>
      </c>
      <c r="N2422">
        <v>0.06</v>
      </c>
      <c r="O2422">
        <v>0.15</v>
      </c>
      <c r="P2422">
        <v>0.114813455657492</v>
      </c>
      <c r="Q2422">
        <v>0.05</v>
      </c>
      <c r="R2422">
        <v>0.11</v>
      </c>
      <c r="S2422">
        <v>0.16250000000000001</v>
      </c>
      <c r="T2422">
        <v>0.11111111111111099</v>
      </c>
      <c r="U2422">
        <v>0</v>
      </c>
      <c r="V2422">
        <v>0.04</v>
      </c>
      <c r="W2422">
        <v>0.13</v>
      </c>
      <c r="X2422">
        <v>0.101477663230241</v>
      </c>
      <c r="Y2422">
        <v>0</v>
      </c>
      <c r="Z2422">
        <v>0.06</v>
      </c>
      <c r="AA2422">
        <v>0.18</v>
      </c>
      <c r="AB2422">
        <v>0.128571428571429</v>
      </c>
      <c r="AC2422">
        <v>0</v>
      </c>
      <c r="AD2422">
        <v>0.04</v>
      </c>
      <c r="AE2422">
        <v>0.13</v>
      </c>
      <c r="AF2422">
        <v>9.0266666666666703E-2</v>
      </c>
      <c r="AG2422">
        <v>0</v>
      </c>
      <c r="AH2422">
        <v>0.11</v>
      </c>
      <c r="AI2422">
        <v>0.245</v>
      </c>
      <c r="AJ2422">
        <v>0.51428571428571401</v>
      </c>
      <c r="AK2422">
        <v>0</v>
      </c>
      <c r="AL2422">
        <v>0.06</v>
      </c>
      <c r="AM2422">
        <v>0.14000000000000001</v>
      </c>
      <c r="AN2422">
        <v>9.8510638297872294E-2</v>
      </c>
      <c r="AO2422">
        <v>0</v>
      </c>
      <c r="AP2422">
        <v>0.05</v>
      </c>
      <c r="AQ2422">
        <v>0.14249999999999999</v>
      </c>
      <c r="AR2422">
        <v>0.111492537313433</v>
      </c>
      <c r="AS2422">
        <v>0</v>
      </c>
      <c r="AT2422">
        <v>0.06</v>
      </c>
      <c r="AU2422">
        <v>0.15</v>
      </c>
      <c r="AV2422">
        <v>0.11049504950495</v>
      </c>
      <c r="AW2422">
        <v>0</v>
      </c>
      <c r="AX2422">
        <v>4.4999999999999998E-2</v>
      </c>
      <c r="AY2422">
        <v>0.11749999999999999</v>
      </c>
      <c r="AZ2422">
        <v>7.41666666666667E-2</v>
      </c>
      <c r="BA2422">
        <v>0</v>
      </c>
      <c r="BB2422">
        <v>0.12</v>
      </c>
      <c r="BC2422">
        <v>0.23</v>
      </c>
      <c r="BD2422">
        <v>0.18893617021276601</v>
      </c>
      <c r="BE2422">
        <v>0</v>
      </c>
      <c r="BF2422">
        <v>0.05</v>
      </c>
      <c r="BG2422">
        <v>0.14499999999999999</v>
      </c>
      <c r="BH2422">
        <v>0.444042553191489</v>
      </c>
      <c r="BI2422">
        <v>0</v>
      </c>
      <c r="BJ2422">
        <v>0.01</v>
      </c>
      <c r="BK2422">
        <v>0.11</v>
      </c>
      <c r="BL2422">
        <v>5.7901234567901201E-2</v>
      </c>
    </row>
    <row r="2423" spans="1:64" x14ac:dyDescent="0.25">
      <c r="A2423" s="15" t="str">
        <f t="shared" si="80"/>
        <v>Negative Earners (last 4 qtrs)--43008</v>
      </c>
      <c r="B2423" s="15" t="str">
        <f t="shared" si="81"/>
        <v>Negative Earners (last 4 qtrs)</v>
      </c>
      <c r="C2423">
        <v>17</v>
      </c>
      <c r="D2423" s="22">
        <v>43008</v>
      </c>
      <c r="F2423">
        <v>0</v>
      </c>
      <c r="H2423">
        <v>0</v>
      </c>
      <c r="J2423">
        <v>3.1021897810219001</v>
      </c>
      <c r="L2423">
        <v>17</v>
      </c>
      <c r="N2423">
        <v>3.9960039960040001</v>
      </c>
      <c r="P2423">
        <v>200</v>
      </c>
      <c r="R2423">
        <v>0</v>
      </c>
      <c r="T2423">
        <v>0</v>
      </c>
      <c r="V2423">
        <v>4.0677966101694896</v>
      </c>
      <c r="X2423">
        <v>12</v>
      </c>
      <c r="Z2423">
        <v>2.0408163265306101</v>
      </c>
      <c r="AB2423">
        <v>1</v>
      </c>
      <c r="AD2423">
        <v>1.3333333333333299</v>
      </c>
      <c r="AF2423">
        <v>1</v>
      </c>
      <c r="AH2423">
        <v>4.7619047619047601</v>
      </c>
      <c r="AI2423"/>
      <c r="AJ2423">
        <v>3</v>
      </c>
      <c r="AK2423"/>
      <c r="AL2423">
        <v>0</v>
      </c>
      <c r="AN2423">
        <v>0</v>
      </c>
      <c r="AP2423">
        <v>2.2058823529411802</v>
      </c>
      <c r="AR2423">
        <v>6</v>
      </c>
      <c r="AT2423">
        <v>3.8834951456310698</v>
      </c>
      <c r="AV2423">
        <v>8</v>
      </c>
      <c r="AX2423">
        <v>2.98507462686567</v>
      </c>
      <c r="AZ2423">
        <v>4</v>
      </c>
      <c r="BB2423">
        <v>4.2553191489361701</v>
      </c>
      <c r="BD2423">
        <v>2</v>
      </c>
      <c r="BF2423">
        <v>4.2553191489361701</v>
      </c>
      <c r="BH2423">
        <v>2</v>
      </c>
      <c r="BJ2423">
        <v>7.4074074074074101</v>
      </c>
      <c r="BL2423">
        <v>6</v>
      </c>
    </row>
    <row r="2424" spans="1:64" x14ac:dyDescent="0.25">
      <c r="A2424" s="15" t="str">
        <f t="shared" si="80"/>
        <v>Noncore Funding / Liab--43008</v>
      </c>
      <c r="B2424" s="15" t="str">
        <f t="shared" si="81"/>
        <v>Noncore Funding / Liab</v>
      </c>
      <c r="C2424">
        <v>18</v>
      </c>
      <c r="D2424" s="22">
        <v>43008</v>
      </c>
      <c r="E2424">
        <v>7.4051882802554996</v>
      </c>
      <c r="F2424">
        <v>12.7236586544337</v>
      </c>
      <c r="G2424">
        <v>21.534703697370698</v>
      </c>
      <c r="H2424">
        <v>15.716842922540099</v>
      </c>
      <c r="I2424">
        <v>8.8234378253059003</v>
      </c>
      <c r="J2424">
        <v>16.013062693515</v>
      </c>
      <c r="K2424">
        <v>25.009392504781399</v>
      </c>
      <c r="L2424">
        <v>18.549944875790001</v>
      </c>
      <c r="M2424">
        <v>11.744184755806501</v>
      </c>
      <c r="N2424">
        <v>19.517159168832801</v>
      </c>
      <c r="O2424">
        <v>30.606281003253301</v>
      </c>
      <c r="P2424">
        <v>22.7199698855955</v>
      </c>
      <c r="Q2424">
        <v>14.621252721409601</v>
      </c>
      <c r="R2424">
        <v>17.152876248613399</v>
      </c>
      <c r="S2424">
        <v>20.8253767288966</v>
      </c>
      <c r="T2424">
        <v>18.442299232616701</v>
      </c>
      <c r="U2424">
        <v>7.5491942371062297</v>
      </c>
      <c r="V2424">
        <v>13.6861132300753</v>
      </c>
      <c r="W2424">
        <v>23.5938667890366</v>
      </c>
      <c r="X2424">
        <v>17.413918456770698</v>
      </c>
      <c r="Y2424">
        <v>8.3057985098801392</v>
      </c>
      <c r="Z2424">
        <v>13.9911741300731</v>
      </c>
      <c r="AA2424">
        <v>22.3762141011787</v>
      </c>
      <c r="AB2424">
        <v>17.5853424429014</v>
      </c>
      <c r="AC2424">
        <v>12.611040908375299</v>
      </c>
      <c r="AD2424">
        <v>16.3902762603403</v>
      </c>
      <c r="AE2424">
        <v>22.996150910155901</v>
      </c>
      <c r="AF2424">
        <v>18.462487957761599</v>
      </c>
      <c r="AG2424">
        <v>15.0526460362846</v>
      </c>
      <c r="AH2424">
        <v>21.309427584686599</v>
      </c>
      <c r="AI2424">
        <v>31.747101699832999</v>
      </c>
      <c r="AJ2424">
        <v>25.198731752889898</v>
      </c>
      <c r="AK2424">
        <v>8.9142822295580508</v>
      </c>
      <c r="AL2424">
        <v>17.288028613507301</v>
      </c>
      <c r="AM2424">
        <v>29.1813354939449</v>
      </c>
      <c r="AN2424">
        <v>20.942269422947302</v>
      </c>
      <c r="AO2424">
        <v>9.06989860431929</v>
      </c>
      <c r="AP2424">
        <v>15.937354530275201</v>
      </c>
      <c r="AQ2424">
        <v>24.100727867498499</v>
      </c>
      <c r="AR2424">
        <v>18.5349782281126</v>
      </c>
      <c r="AS2424">
        <v>10.7354989778748</v>
      </c>
      <c r="AT2424">
        <v>18.532946991091301</v>
      </c>
      <c r="AU2424">
        <v>27.605825532370599</v>
      </c>
      <c r="AV2424">
        <v>20.464913385693301</v>
      </c>
      <c r="AW2424">
        <v>6.7121464865628502</v>
      </c>
      <c r="AX2424">
        <v>12.5550467013963</v>
      </c>
      <c r="AY2424">
        <v>21.519619871414001</v>
      </c>
      <c r="AZ2424">
        <v>15.676780907011601</v>
      </c>
      <c r="BA2424">
        <v>7.2348287287407098</v>
      </c>
      <c r="BB2424">
        <v>18.031067071020502</v>
      </c>
      <c r="BC2424">
        <v>27.542290090033699</v>
      </c>
      <c r="BD2424">
        <v>21.9057141807337</v>
      </c>
      <c r="BE2424">
        <v>8.8886384242070307</v>
      </c>
      <c r="BF2424">
        <v>15.035055829654601</v>
      </c>
      <c r="BG2424">
        <v>20.313663792137501</v>
      </c>
      <c r="BH2424">
        <v>17.907343558642498</v>
      </c>
      <c r="BI2424">
        <v>6.3795412947227401</v>
      </c>
      <c r="BJ2424">
        <v>10.9559824322618</v>
      </c>
      <c r="BK2424">
        <v>23.108220684090501</v>
      </c>
      <c r="BL2424">
        <v>16.657700156954899</v>
      </c>
    </row>
    <row r="2425" spans="1:64" x14ac:dyDescent="0.25">
      <c r="A2425" s="15" t="str">
        <f t="shared" si="80"/>
        <v>Brokered Dep / Liab--43008</v>
      </c>
      <c r="B2425" s="15" t="str">
        <f t="shared" si="81"/>
        <v>Brokered Dep / Liab</v>
      </c>
      <c r="C2425">
        <v>19</v>
      </c>
      <c r="D2425" s="22">
        <v>43008</v>
      </c>
      <c r="E2425">
        <v>0</v>
      </c>
      <c r="F2425">
        <v>9.3471595557526793E-2</v>
      </c>
      <c r="G2425">
        <v>2.3827838523669298</v>
      </c>
      <c r="H2425">
        <v>3.2596523178340102</v>
      </c>
      <c r="I2425">
        <v>0</v>
      </c>
      <c r="J2425">
        <v>0</v>
      </c>
      <c r="K2425">
        <v>3.8686095934535398</v>
      </c>
      <c r="L2425">
        <v>2.8621048665661202</v>
      </c>
      <c r="M2425">
        <v>0</v>
      </c>
      <c r="N2425">
        <v>0</v>
      </c>
      <c r="O2425">
        <v>3.93751699549808</v>
      </c>
      <c r="P2425">
        <v>2.8710171409909502</v>
      </c>
      <c r="Q2425">
        <v>0</v>
      </c>
      <c r="R2425">
        <v>0</v>
      </c>
      <c r="S2425">
        <v>1.1533553930017</v>
      </c>
      <c r="T2425">
        <v>3.0790611415323199</v>
      </c>
      <c r="U2425">
        <v>0</v>
      </c>
      <c r="V2425">
        <v>0</v>
      </c>
      <c r="W2425">
        <v>2.9272412784365902</v>
      </c>
      <c r="X2425">
        <v>2.6216701833082601</v>
      </c>
      <c r="Y2425">
        <v>0</v>
      </c>
      <c r="Z2425">
        <v>0</v>
      </c>
      <c r="AA2425">
        <v>1.2333879630681399</v>
      </c>
      <c r="AB2425">
        <v>3.0060431541677</v>
      </c>
      <c r="AC2425">
        <v>0</v>
      </c>
      <c r="AD2425">
        <v>0</v>
      </c>
      <c r="AE2425">
        <v>3.0192757975601201</v>
      </c>
      <c r="AF2425">
        <v>2.5368759313230802</v>
      </c>
      <c r="AG2425">
        <v>0</v>
      </c>
      <c r="AH2425">
        <v>1.6912836635486901</v>
      </c>
      <c r="AI2425">
        <v>7.6496153775412097</v>
      </c>
      <c r="AJ2425">
        <v>4.8254870889817303</v>
      </c>
      <c r="AK2425">
        <v>0</v>
      </c>
      <c r="AL2425">
        <v>0.93529479611202604</v>
      </c>
      <c r="AM2425">
        <v>7.6565190871546998</v>
      </c>
      <c r="AN2425">
        <v>4.3326720193675596</v>
      </c>
      <c r="AO2425">
        <v>0</v>
      </c>
      <c r="AP2425">
        <v>0</v>
      </c>
      <c r="AQ2425">
        <v>4.1009057600888301</v>
      </c>
      <c r="AR2425">
        <v>2.4879185861403101</v>
      </c>
      <c r="AS2425">
        <v>0</v>
      </c>
      <c r="AT2425">
        <v>0.35104104415523502</v>
      </c>
      <c r="AU2425">
        <v>5.2227006505635796</v>
      </c>
      <c r="AV2425">
        <v>3.5544469601922399</v>
      </c>
      <c r="AW2425">
        <v>0</v>
      </c>
      <c r="AX2425">
        <v>0</v>
      </c>
      <c r="AY2425">
        <v>1.4243736321131599</v>
      </c>
      <c r="AZ2425">
        <v>1.9612261893119101</v>
      </c>
      <c r="BA2425">
        <v>0</v>
      </c>
      <c r="BB2425">
        <v>0.56660720096042705</v>
      </c>
      <c r="BC2425">
        <v>5.2496689576518003</v>
      </c>
      <c r="BD2425">
        <v>5.1179388865926603</v>
      </c>
      <c r="BE2425">
        <v>0</v>
      </c>
      <c r="BF2425">
        <v>0</v>
      </c>
      <c r="BG2425">
        <v>3.3322186734766901</v>
      </c>
      <c r="BH2425">
        <v>2.68330428773805</v>
      </c>
      <c r="BI2425">
        <v>0</v>
      </c>
      <c r="BJ2425">
        <v>0</v>
      </c>
      <c r="BK2425">
        <v>2.1787462103577901</v>
      </c>
      <c r="BL2425">
        <v>3.3841954967751202</v>
      </c>
    </row>
    <row r="2426" spans="1:64" x14ac:dyDescent="0.25">
      <c r="A2426" s="15" t="str">
        <f t="shared" si="80"/>
        <v>Liquid Assets / Assets--43008</v>
      </c>
      <c r="B2426" s="15" t="str">
        <f t="shared" si="81"/>
        <v>Liquid Assets / Assets</v>
      </c>
      <c r="C2426">
        <v>20</v>
      </c>
      <c r="D2426" s="22">
        <v>43008</v>
      </c>
      <c r="E2426">
        <v>12.551207701107799</v>
      </c>
      <c r="F2426">
        <v>20.503743285271</v>
      </c>
      <c r="G2426">
        <v>33.353997845539503</v>
      </c>
      <c r="H2426">
        <v>22.560424280353001</v>
      </c>
      <c r="I2426">
        <v>10.530693242601901</v>
      </c>
      <c r="J2426">
        <v>17.758568252686501</v>
      </c>
      <c r="K2426">
        <v>29.351136881164699</v>
      </c>
      <c r="L2426">
        <v>20.867975712108301</v>
      </c>
      <c r="M2426">
        <v>10.3295609347165</v>
      </c>
      <c r="N2426">
        <v>17.1260095233649</v>
      </c>
      <c r="O2426">
        <v>27.3198930191618</v>
      </c>
      <c r="P2426">
        <v>19.9619979566701</v>
      </c>
      <c r="Q2426">
        <v>24.509617800341701</v>
      </c>
      <c r="R2426">
        <v>31.994644141254199</v>
      </c>
      <c r="S2426">
        <v>39.812810287125998</v>
      </c>
      <c r="T2426">
        <v>33.637299550096003</v>
      </c>
      <c r="U2426">
        <v>11.7866859740554</v>
      </c>
      <c r="V2426">
        <v>19.866152615116</v>
      </c>
      <c r="W2426">
        <v>29.764382440366902</v>
      </c>
      <c r="X2426">
        <v>22.506213434908702</v>
      </c>
      <c r="Y2426">
        <v>12.284763450358501</v>
      </c>
      <c r="Z2426">
        <v>20.317551439707501</v>
      </c>
      <c r="AA2426">
        <v>34.211848741003998</v>
      </c>
      <c r="AB2426">
        <v>22.582439450465799</v>
      </c>
      <c r="AC2426">
        <v>5.6364396445070897</v>
      </c>
      <c r="AD2426">
        <v>9.9788153946715603</v>
      </c>
      <c r="AE2426">
        <v>23.755543116082301</v>
      </c>
      <c r="AF2426">
        <v>15.8028364048967</v>
      </c>
      <c r="AG2426">
        <v>7.2310392953987899</v>
      </c>
      <c r="AH2426">
        <v>12.0176238225463</v>
      </c>
      <c r="AI2426">
        <v>20.8128401551526</v>
      </c>
      <c r="AJ2426">
        <v>16.978157597637399</v>
      </c>
      <c r="AK2426">
        <v>12.2106708839341</v>
      </c>
      <c r="AL2426">
        <v>16.977290392349001</v>
      </c>
      <c r="AM2426">
        <v>24.394806426216899</v>
      </c>
      <c r="AN2426">
        <v>18.282920164740698</v>
      </c>
      <c r="AO2426">
        <v>9.5128994667803308</v>
      </c>
      <c r="AP2426">
        <v>16.563330858937199</v>
      </c>
      <c r="AQ2426">
        <v>28.433229341570598</v>
      </c>
      <c r="AR2426">
        <v>20.2338913469743</v>
      </c>
      <c r="AS2426">
        <v>9.9675587427367294</v>
      </c>
      <c r="AT2426">
        <v>16.1504355133732</v>
      </c>
      <c r="AU2426">
        <v>24.516830845602499</v>
      </c>
      <c r="AV2426">
        <v>18.1592480186698</v>
      </c>
      <c r="AW2426">
        <v>13.6775191644769</v>
      </c>
      <c r="AX2426">
        <v>22.5205126552491</v>
      </c>
      <c r="AY2426">
        <v>34.187618160518198</v>
      </c>
      <c r="AZ2426">
        <v>24.437730295289299</v>
      </c>
      <c r="BA2426">
        <v>11.8781243113313</v>
      </c>
      <c r="BB2426">
        <v>17.060555779780898</v>
      </c>
      <c r="BC2426">
        <v>28.3639260178462</v>
      </c>
      <c r="BD2426">
        <v>21.234729846062201</v>
      </c>
      <c r="BE2426">
        <v>12.880511741320101</v>
      </c>
      <c r="BF2426">
        <v>23.577488715714999</v>
      </c>
      <c r="BG2426">
        <v>32.378617745446</v>
      </c>
      <c r="BH2426">
        <v>22.877890770619601</v>
      </c>
      <c r="BI2426">
        <v>16.3999883135475</v>
      </c>
      <c r="BJ2426">
        <v>24.471124079716098</v>
      </c>
      <c r="BK2426">
        <v>30.989554082893399</v>
      </c>
      <c r="BL2426">
        <v>25.3875414654254</v>
      </c>
    </row>
    <row r="2427" spans="1:64" x14ac:dyDescent="0.25">
      <c r="A2427" s="15" t="str">
        <f t="shared" si="80"/>
        <v>Net Loan Growth (last 4 qtrs)--43008</v>
      </c>
      <c r="B2427" s="15" t="str">
        <f t="shared" si="81"/>
        <v>Net Loan Growth (last 4 qtrs)</v>
      </c>
      <c r="C2427">
        <v>21</v>
      </c>
      <c r="D2427" s="22">
        <v>43008</v>
      </c>
      <c r="E2427">
        <v>0.32</v>
      </c>
      <c r="F2427">
        <v>4.7549999999999999</v>
      </c>
      <c r="G2427">
        <v>8.68</v>
      </c>
      <c r="H2427">
        <v>6.9448148148148103</v>
      </c>
      <c r="I2427">
        <v>-0.04</v>
      </c>
      <c r="J2427">
        <v>4.49</v>
      </c>
      <c r="K2427">
        <v>9.02</v>
      </c>
      <c r="L2427">
        <v>5.5280260707634996</v>
      </c>
      <c r="M2427">
        <v>0.92</v>
      </c>
      <c r="N2427">
        <v>5.52</v>
      </c>
      <c r="O2427">
        <v>11.59</v>
      </c>
      <c r="P2427">
        <v>7.1628451454322004</v>
      </c>
      <c r="Q2427">
        <v>0.53749999999999998</v>
      </c>
      <c r="R2427">
        <v>3.64</v>
      </c>
      <c r="S2427">
        <v>6.3849999999999998</v>
      </c>
      <c r="T2427">
        <v>8.2716666666666701</v>
      </c>
      <c r="U2427">
        <v>0.3</v>
      </c>
      <c r="V2427">
        <v>4.4800000000000004</v>
      </c>
      <c r="W2427">
        <v>9.2074999999999996</v>
      </c>
      <c r="X2427">
        <v>5.5449310344827598</v>
      </c>
      <c r="Y2427">
        <v>0.02</v>
      </c>
      <c r="Z2427">
        <v>7.71</v>
      </c>
      <c r="AA2427">
        <v>14.05</v>
      </c>
      <c r="AB2427">
        <v>8.6534693877551003</v>
      </c>
      <c r="AC2427">
        <v>-2.855</v>
      </c>
      <c r="AD2427">
        <v>1.06</v>
      </c>
      <c r="AE2427">
        <v>6.0449999999999999</v>
      </c>
      <c r="AF2427">
        <v>1.38133333333333</v>
      </c>
      <c r="AG2427">
        <v>0.26</v>
      </c>
      <c r="AH2427">
        <v>6.25</v>
      </c>
      <c r="AI2427">
        <v>10.4</v>
      </c>
      <c r="AJ2427">
        <v>16.607777777777802</v>
      </c>
      <c r="AK2427">
        <v>2.0150000000000001</v>
      </c>
      <c r="AL2427">
        <v>4.9800000000000004</v>
      </c>
      <c r="AM2427">
        <v>9.0150000000000006</v>
      </c>
      <c r="AN2427">
        <v>6.4325531914893599</v>
      </c>
      <c r="AO2427">
        <v>-1.1875</v>
      </c>
      <c r="AP2427">
        <v>2.3199999999999998</v>
      </c>
      <c r="AQ2427">
        <v>6.7525000000000004</v>
      </c>
      <c r="AR2427">
        <v>3.3403358208955201</v>
      </c>
      <c r="AS2427">
        <v>2.6150000000000002</v>
      </c>
      <c r="AT2427">
        <v>7.7949999999999999</v>
      </c>
      <c r="AU2427">
        <v>13.75</v>
      </c>
      <c r="AV2427">
        <v>8.8707425742574308</v>
      </c>
      <c r="AW2427">
        <v>0.62749999999999995</v>
      </c>
      <c r="AX2427">
        <v>5.08</v>
      </c>
      <c r="AY2427">
        <v>12.26</v>
      </c>
      <c r="AZ2427">
        <v>7.2887878787878799</v>
      </c>
      <c r="BA2427">
        <v>1.05</v>
      </c>
      <c r="BB2427">
        <v>6.17</v>
      </c>
      <c r="BC2427">
        <v>12.07</v>
      </c>
      <c r="BD2427">
        <v>6.7793617021276598</v>
      </c>
      <c r="BE2427">
        <v>-0.34</v>
      </c>
      <c r="BF2427">
        <v>4.1449999999999996</v>
      </c>
      <c r="BG2427">
        <v>8.7050000000000001</v>
      </c>
      <c r="BH2427">
        <v>16.829999999999998</v>
      </c>
      <c r="BI2427">
        <v>1.9350000000000001</v>
      </c>
      <c r="BJ2427">
        <v>7.6349999999999998</v>
      </c>
      <c r="BK2427">
        <v>12.88</v>
      </c>
      <c r="BL2427">
        <v>9.1895000000000007</v>
      </c>
    </row>
    <row r="2428" spans="1:64" x14ac:dyDescent="0.25">
      <c r="A2428" s="15" t="str">
        <f t="shared" si="80"/>
        <v>Banks w/ Loan Growth (last 4 qtrs)--43008</v>
      </c>
      <c r="B2428" s="15" t="str">
        <f t="shared" si="81"/>
        <v>Banks w/ Loan Growth (last 4 qtrs)</v>
      </c>
      <c r="C2428">
        <v>22</v>
      </c>
      <c r="D2428" s="22">
        <v>43008</v>
      </c>
      <c r="F2428">
        <v>77.7777777777778</v>
      </c>
      <c r="J2428">
        <v>74.4525547445255</v>
      </c>
      <c r="N2428">
        <v>78.241758241758205</v>
      </c>
      <c r="R2428">
        <v>77.7777777777778</v>
      </c>
      <c r="V2428">
        <v>75.932203389830505</v>
      </c>
      <c r="Z2428">
        <v>75.510204081632693</v>
      </c>
      <c r="AD2428">
        <v>61.3333333333333</v>
      </c>
      <c r="AH2428">
        <v>77.7777777777778</v>
      </c>
      <c r="AI2428"/>
      <c r="AK2428"/>
      <c r="AL2428">
        <v>80.851063829787194</v>
      </c>
      <c r="AP2428">
        <v>68.382352941176507</v>
      </c>
      <c r="AT2428">
        <v>83.980582524271796</v>
      </c>
      <c r="AX2428">
        <v>80.597014925373102</v>
      </c>
      <c r="BB2428">
        <v>76.595744680851098</v>
      </c>
      <c r="BF2428">
        <v>72.340425531914903</v>
      </c>
      <c r="BJ2428">
        <v>83.950617283950606</v>
      </c>
    </row>
    <row r="2429" spans="1:64" x14ac:dyDescent="0.25">
      <c r="A2429" s="15" t="str">
        <f t="shared" si="80"/>
        <v>Equity / Assets--43100</v>
      </c>
      <c r="B2429" s="15" t="str">
        <f t="shared" si="81"/>
        <v>Equity / Assets</v>
      </c>
      <c r="C2429">
        <v>1</v>
      </c>
      <c r="D2429" s="22">
        <v>43100</v>
      </c>
      <c r="E2429">
        <v>10.0239298059027</v>
      </c>
      <c r="F2429">
        <v>11.1019468687062</v>
      </c>
      <c r="G2429">
        <v>12.174060810513099</v>
      </c>
      <c r="H2429">
        <v>11.412249623057599</v>
      </c>
      <c r="I2429">
        <v>9.3801815060093201</v>
      </c>
      <c r="J2429">
        <v>10.613086038124701</v>
      </c>
      <c r="K2429">
        <v>12.0415236748794</v>
      </c>
      <c r="L2429">
        <v>11.071237814317501</v>
      </c>
      <c r="M2429">
        <v>9.4237528690387808</v>
      </c>
      <c r="N2429">
        <v>10.6781875883404</v>
      </c>
      <c r="O2429">
        <v>12.410786192340799</v>
      </c>
      <c r="P2429">
        <v>11.2500700577564</v>
      </c>
      <c r="Q2429">
        <v>9.5178733501733195</v>
      </c>
      <c r="R2429">
        <v>10.800622053867</v>
      </c>
      <c r="S2429">
        <v>12.2044910146893</v>
      </c>
      <c r="T2429">
        <v>11.095227337167</v>
      </c>
      <c r="U2429">
        <v>9.1711048397311892</v>
      </c>
      <c r="V2429">
        <v>10.3412898061768</v>
      </c>
      <c r="W2429">
        <v>11.9598560294649</v>
      </c>
      <c r="X2429">
        <v>10.860151321309999</v>
      </c>
      <c r="Y2429">
        <v>9.7711355737945098</v>
      </c>
      <c r="Z2429">
        <v>10.699346940315699</v>
      </c>
      <c r="AA2429">
        <v>12.151944681976</v>
      </c>
      <c r="AB2429">
        <v>11.275417780189599</v>
      </c>
      <c r="AC2429">
        <v>9.41839443398956</v>
      </c>
      <c r="AD2429">
        <v>10.503282072777701</v>
      </c>
      <c r="AE2429">
        <v>11.5945431674433</v>
      </c>
      <c r="AF2429">
        <v>10.5448193712408</v>
      </c>
      <c r="AG2429">
        <v>10.313616146473599</v>
      </c>
      <c r="AH2429">
        <v>11.162989040512899</v>
      </c>
      <c r="AI2429">
        <v>13.439022073782199</v>
      </c>
      <c r="AJ2429">
        <v>12.25760364682</v>
      </c>
      <c r="AK2429">
        <v>9.9221848608608507</v>
      </c>
      <c r="AL2429">
        <v>10.836266627144401</v>
      </c>
      <c r="AM2429">
        <v>12.575837993540601</v>
      </c>
      <c r="AN2429">
        <v>12.382109251890901</v>
      </c>
      <c r="AO2429">
        <v>9.6012347365040807</v>
      </c>
      <c r="AP2429">
        <v>10.6570669898241</v>
      </c>
      <c r="AQ2429">
        <v>12.229839237358901</v>
      </c>
      <c r="AR2429">
        <v>11.1437916146372</v>
      </c>
      <c r="AS2429">
        <v>9.1591708823442293</v>
      </c>
      <c r="AT2429">
        <v>10.5155931051472</v>
      </c>
      <c r="AU2429">
        <v>11.752596347012499</v>
      </c>
      <c r="AV2429">
        <v>10.8268163913178</v>
      </c>
      <c r="AW2429">
        <v>8.8903782269216602</v>
      </c>
      <c r="AX2429">
        <v>10.4354224376731</v>
      </c>
      <c r="AY2429">
        <v>11.9866522133748</v>
      </c>
      <c r="AZ2429">
        <v>10.67257717525</v>
      </c>
      <c r="BA2429">
        <v>9.5389406370282703</v>
      </c>
      <c r="BB2429">
        <v>10.5601513023793</v>
      </c>
      <c r="BC2429">
        <v>12.364183358303199</v>
      </c>
      <c r="BD2429">
        <v>11.4795103370663</v>
      </c>
      <c r="BE2429">
        <v>10.0348147715303</v>
      </c>
      <c r="BF2429">
        <v>10.882335749357001</v>
      </c>
      <c r="BG2429">
        <v>13.140824231632701</v>
      </c>
      <c r="BH2429">
        <v>13.563018841521201</v>
      </c>
      <c r="BI2429">
        <v>9.1196169900960804</v>
      </c>
      <c r="BJ2429">
        <v>10.141096057695901</v>
      </c>
      <c r="BK2429">
        <v>11.3547927734095</v>
      </c>
      <c r="BL2429">
        <v>11.4578768257043</v>
      </c>
    </row>
    <row r="2430" spans="1:64" x14ac:dyDescent="0.25">
      <c r="A2430" s="15" t="str">
        <f t="shared" si="80"/>
        <v>Total Risk Based Capital Ratio--43100</v>
      </c>
      <c r="B2430" s="15" t="str">
        <f t="shared" si="81"/>
        <v>Total Risk Based Capital Ratio</v>
      </c>
      <c r="C2430">
        <v>2</v>
      </c>
      <c r="D2430" s="22">
        <v>43100</v>
      </c>
      <c r="E2430">
        <v>14.02</v>
      </c>
      <c r="F2430">
        <v>16.43</v>
      </c>
      <c r="G2430">
        <v>19.09</v>
      </c>
      <c r="H2430">
        <v>17.4905660377358</v>
      </c>
      <c r="I2430">
        <v>13.33</v>
      </c>
      <c r="J2430">
        <v>15.45</v>
      </c>
      <c r="K2430">
        <v>18.84</v>
      </c>
      <c r="L2430">
        <v>17.0483804143126</v>
      </c>
      <c r="M2430">
        <v>13.36</v>
      </c>
      <c r="N2430">
        <v>15.79</v>
      </c>
      <c r="O2430">
        <v>19.71</v>
      </c>
      <c r="P2430">
        <v>17.698910401647801</v>
      </c>
      <c r="Q2430">
        <v>14.28</v>
      </c>
      <c r="R2430">
        <v>17.91</v>
      </c>
      <c r="S2430">
        <v>19.829999999999998</v>
      </c>
      <c r="T2430">
        <v>18.867058823529401</v>
      </c>
      <c r="U2430">
        <v>13.227499999999999</v>
      </c>
      <c r="V2430">
        <v>15.3</v>
      </c>
      <c r="W2430">
        <v>18.442499999999999</v>
      </c>
      <c r="X2430">
        <v>17.0700347222222</v>
      </c>
      <c r="Y2430">
        <v>15.04</v>
      </c>
      <c r="Z2430">
        <v>16.809999999999999</v>
      </c>
      <c r="AA2430">
        <v>20.05</v>
      </c>
      <c r="AB2430">
        <v>18.188124999999999</v>
      </c>
      <c r="AC2430">
        <v>12.595000000000001</v>
      </c>
      <c r="AD2430">
        <v>14.465</v>
      </c>
      <c r="AE2430">
        <v>17.335000000000001</v>
      </c>
      <c r="AF2430">
        <v>15.7266216216216</v>
      </c>
      <c r="AG2430">
        <v>13.095000000000001</v>
      </c>
      <c r="AH2430">
        <v>15.585000000000001</v>
      </c>
      <c r="AI2430">
        <v>20.425000000000001</v>
      </c>
      <c r="AJ2430">
        <v>17.9961290322581</v>
      </c>
      <c r="AK2430">
        <v>14.06</v>
      </c>
      <c r="AL2430">
        <v>15.82</v>
      </c>
      <c r="AM2430">
        <v>21.1</v>
      </c>
      <c r="AN2430">
        <v>19.438085106382999</v>
      </c>
      <c r="AO2430">
        <v>13.14</v>
      </c>
      <c r="AP2430">
        <v>15.45</v>
      </c>
      <c r="AQ2430">
        <v>18.93</v>
      </c>
      <c r="AR2430">
        <v>17.314482758620699</v>
      </c>
      <c r="AS2430">
        <v>12.65</v>
      </c>
      <c r="AT2430">
        <v>14.31</v>
      </c>
      <c r="AU2430">
        <v>17.09</v>
      </c>
      <c r="AV2430">
        <v>15.8420895522388</v>
      </c>
      <c r="AW2430">
        <v>14.055</v>
      </c>
      <c r="AX2430">
        <v>16.77</v>
      </c>
      <c r="AY2430">
        <v>20.085000000000001</v>
      </c>
      <c r="AZ2430">
        <v>18.026589147286799</v>
      </c>
      <c r="BA2430">
        <v>13.13</v>
      </c>
      <c r="BB2430">
        <v>15.154999999999999</v>
      </c>
      <c r="BC2430">
        <v>20.13</v>
      </c>
      <c r="BD2430">
        <v>17.3226086956522</v>
      </c>
      <c r="BE2430">
        <v>15.445</v>
      </c>
      <c r="BF2430">
        <v>18.010000000000002</v>
      </c>
      <c r="BG2430">
        <v>22.05</v>
      </c>
      <c r="BH2430">
        <v>25.640363636363599</v>
      </c>
      <c r="BI2430">
        <v>13.51</v>
      </c>
      <c r="BJ2430">
        <v>15.055</v>
      </c>
      <c r="BK2430">
        <v>18.09</v>
      </c>
      <c r="BL2430">
        <v>20.762051282051299</v>
      </c>
    </row>
    <row r="2431" spans="1:64" x14ac:dyDescent="0.25">
      <c r="A2431" s="15" t="str">
        <f t="shared" si="80"/>
        <v>Tier 1 Leverage Ratio--43100</v>
      </c>
      <c r="B2431" s="15" t="str">
        <f t="shared" si="81"/>
        <v>Tier 1 Leverage Ratio</v>
      </c>
      <c r="C2431">
        <v>3</v>
      </c>
      <c r="D2431" s="22">
        <v>43100</v>
      </c>
      <c r="E2431">
        <v>9.69</v>
      </c>
      <c r="F2431">
        <v>10.52</v>
      </c>
      <c r="G2431">
        <v>11.95</v>
      </c>
      <c r="H2431">
        <v>10.9875471698113</v>
      </c>
      <c r="I2431">
        <v>9.27</v>
      </c>
      <c r="J2431">
        <v>10.38</v>
      </c>
      <c r="K2431">
        <v>11.79</v>
      </c>
      <c r="L2431">
        <v>10.8886440677966</v>
      </c>
      <c r="M2431">
        <v>9.2899999999999991</v>
      </c>
      <c r="N2431">
        <v>10.4</v>
      </c>
      <c r="O2431">
        <v>12.04</v>
      </c>
      <c r="P2431">
        <v>11.028912461379999</v>
      </c>
      <c r="Q2431">
        <v>9.52</v>
      </c>
      <c r="R2431">
        <v>10.11</v>
      </c>
      <c r="S2431">
        <v>12.07</v>
      </c>
      <c r="T2431">
        <v>10.846470588235301</v>
      </c>
      <c r="U2431">
        <v>9.0625</v>
      </c>
      <c r="V2431">
        <v>10.195</v>
      </c>
      <c r="W2431">
        <v>11.6625</v>
      </c>
      <c r="X2431">
        <v>10.763229166666701</v>
      </c>
      <c r="Y2431">
        <v>9.6624999999999996</v>
      </c>
      <c r="Z2431">
        <v>10.494999999999999</v>
      </c>
      <c r="AA2431">
        <v>11.8325</v>
      </c>
      <c r="AB2431">
        <v>11.03125</v>
      </c>
      <c r="AC2431">
        <v>9.0749999999999993</v>
      </c>
      <c r="AD2431">
        <v>9.9550000000000001</v>
      </c>
      <c r="AE2431">
        <v>11.275</v>
      </c>
      <c r="AF2431">
        <v>10.237432432432399</v>
      </c>
      <c r="AG2431">
        <v>9.9749999999999996</v>
      </c>
      <c r="AH2431">
        <v>11.035</v>
      </c>
      <c r="AI2431">
        <v>12.7075</v>
      </c>
      <c r="AJ2431">
        <v>11.860161290322599</v>
      </c>
      <c r="AK2431">
        <v>9.375</v>
      </c>
      <c r="AL2431">
        <v>10.52</v>
      </c>
      <c r="AM2431">
        <v>12.16</v>
      </c>
      <c r="AN2431">
        <v>12.301914893617001</v>
      </c>
      <c r="AO2431">
        <v>9.32</v>
      </c>
      <c r="AP2431">
        <v>10.52</v>
      </c>
      <c r="AQ2431">
        <v>12.14</v>
      </c>
      <c r="AR2431">
        <v>11.038122605364</v>
      </c>
      <c r="AS2431">
        <v>9.02</v>
      </c>
      <c r="AT2431">
        <v>10.1</v>
      </c>
      <c r="AU2431">
        <v>11.3</v>
      </c>
      <c r="AV2431">
        <v>10.5753233830846</v>
      </c>
      <c r="AW2431">
        <v>8.7949999999999999</v>
      </c>
      <c r="AX2431">
        <v>9.9700000000000006</v>
      </c>
      <c r="AY2431">
        <v>12.025</v>
      </c>
      <c r="AZ2431">
        <v>10.541085271317799</v>
      </c>
      <c r="BA2431">
        <v>9.4450000000000003</v>
      </c>
      <c r="BB2431">
        <v>10.36</v>
      </c>
      <c r="BC2431">
        <v>11.5875</v>
      </c>
      <c r="BD2431">
        <v>11.2423913043478</v>
      </c>
      <c r="BE2431">
        <v>9.8849999999999998</v>
      </c>
      <c r="BF2431">
        <v>10.88</v>
      </c>
      <c r="BG2431">
        <v>12.68</v>
      </c>
      <c r="BH2431">
        <v>13.3367272727273</v>
      </c>
      <c r="BI2431">
        <v>9.0325000000000006</v>
      </c>
      <c r="BJ2431">
        <v>10.01</v>
      </c>
      <c r="BK2431">
        <v>11.102499999999999</v>
      </c>
      <c r="BL2431">
        <v>11.239358974359</v>
      </c>
    </row>
    <row r="2432" spans="1:64" x14ac:dyDescent="0.25">
      <c r="A2432" s="15" t="str">
        <f t="shared" si="80"/>
        <v>ALLL / Nonaccrual Loans--43100</v>
      </c>
      <c r="B2432" s="15" t="str">
        <f t="shared" si="81"/>
        <v>ALLL / Nonaccrual Loans</v>
      </c>
      <c r="C2432">
        <v>4</v>
      </c>
      <c r="D2432" s="22">
        <v>43100</v>
      </c>
      <c r="E2432">
        <v>100.432996247159</v>
      </c>
      <c r="F2432">
        <v>204.08344420254801</v>
      </c>
      <c r="G2432">
        <v>607.10067635801602</v>
      </c>
      <c r="H2432">
        <v>1902.8104031576599</v>
      </c>
      <c r="I2432">
        <v>91.719745222929902</v>
      </c>
      <c r="J2432">
        <v>196.129032258065</v>
      </c>
      <c r="K2432">
        <v>536.486486486486</v>
      </c>
      <c r="L2432">
        <v>992.64092863726501</v>
      </c>
      <c r="M2432">
        <v>100.007718431615</v>
      </c>
      <c r="N2432">
        <v>208.109053183046</v>
      </c>
      <c r="O2432">
        <v>524.36523813187705</v>
      </c>
      <c r="P2432">
        <v>763.43505085689105</v>
      </c>
      <c r="Q2432">
        <v>66.668177512847805</v>
      </c>
      <c r="R2432">
        <v>127.05355383183201</v>
      </c>
      <c r="S2432">
        <v>204.24639993895201</v>
      </c>
      <c r="T2432">
        <v>148.42537844812199</v>
      </c>
      <c r="U2432">
        <v>99.860529986052995</v>
      </c>
      <c r="V2432">
        <v>203.69230769230799</v>
      </c>
      <c r="W2432">
        <v>540.42553191489401</v>
      </c>
      <c r="X2432">
        <v>853.77514997949004</v>
      </c>
      <c r="Y2432">
        <v>97.6109215017065</v>
      </c>
      <c r="Z2432">
        <v>200.37593984962399</v>
      </c>
      <c r="AA2432">
        <v>546.39175257731995</v>
      </c>
      <c r="AB2432">
        <v>2038.72960142438</v>
      </c>
      <c r="AC2432">
        <v>95.358962302816494</v>
      </c>
      <c r="AD2432">
        <v>170.78912466843499</v>
      </c>
      <c r="AE2432">
        <v>465.12140876364998</v>
      </c>
      <c r="AF2432">
        <v>2394.12402063945</v>
      </c>
      <c r="AG2432">
        <v>109.669971287682</v>
      </c>
      <c r="AH2432">
        <v>272.61505783575501</v>
      </c>
      <c r="AI2432">
        <v>861.306644089663</v>
      </c>
      <c r="AJ2432">
        <v>2177.4493535648498</v>
      </c>
      <c r="AK2432">
        <v>75.344262295082004</v>
      </c>
      <c r="AL2432">
        <v>153.472222222222</v>
      </c>
      <c r="AM2432">
        <v>456.69014084507</v>
      </c>
      <c r="AN2432">
        <v>513.28886554163</v>
      </c>
      <c r="AO2432">
        <v>91.353820296998293</v>
      </c>
      <c r="AP2432">
        <v>203.72780526154301</v>
      </c>
      <c r="AQ2432">
        <v>668.53785103785106</v>
      </c>
      <c r="AR2432">
        <v>1345.0953051885499</v>
      </c>
      <c r="AS2432">
        <v>110.077507552409</v>
      </c>
      <c r="AT2432">
        <v>254.88997555012199</v>
      </c>
      <c r="AU2432">
        <v>697.84615384615404</v>
      </c>
      <c r="AV2432">
        <v>1801.7218928248799</v>
      </c>
      <c r="AW2432">
        <v>84.938853247794697</v>
      </c>
      <c r="AX2432">
        <v>178.40465864768299</v>
      </c>
      <c r="AY2432">
        <v>454.20252021876399</v>
      </c>
      <c r="AZ2432">
        <v>580.22899987499602</v>
      </c>
      <c r="BA2432">
        <v>127.76726843454</v>
      </c>
      <c r="BB2432">
        <v>278.77013177159603</v>
      </c>
      <c r="BC2432">
        <v>546.81003584229404</v>
      </c>
      <c r="BD2432">
        <v>2320.4399205285999</v>
      </c>
      <c r="BE2432">
        <v>95.3385899814471</v>
      </c>
      <c r="BF2432">
        <v>155.03137346037599</v>
      </c>
      <c r="BG2432">
        <v>326.486486486486</v>
      </c>
      <c r="BH2432">
        <v>321.99110312241402</v>
      </c>
      <c r="BI2432">
        <v>139.47079334786699</v>
      </c>
      <c r="BJ2432">
        <v>278.77013177159603</v>
      </c>
      <c r="BK2432">
        <v>761.77969317504198</v>
      </c>
      <c r="BL2432">
        <v>1730.0513338174101</v>
      </c>
    </row>
    <row r="2433" spans="1:64" x14ac:dyDescent="0.25">
      <c r="A2433" s="15" t="str">
        <f t="shared" si="80"/>
        <v>[NCL + OREO] / [Total Loans + OREO]--43100</v>
      </c>
      <c r="B2433" s="15" t="str">
        <f t="shared" si="81"/>
        <v>[NCL + OREO] / [Total Loans + OREO]</v>
      </c>
      <c r="C2433">
        <v>5</v>
      </c>
      <c r="D2433" s="22">
        <v>43100</v>
      </c>
      <c r="E2433">
        <v>0.28976483548062598</v>
      </c>
      <c r="F2433">
        <v>0.84724968607017603</v>
      </c>
      <c r="G2433">
        <v>1.79217010750642</v>
      </c>
      <c r="H2433">
        <v>1.2916387720901099</v>
      </c>
      <c r="I2433">
        <v>0.25448864454616699</v>
      </c>
      <c r="J2433">
        <v>0.84884935161520803</v>
      </c>
      <c r="K2433">
        <v>1.803273478285</v>
      </c>
      <c r="L2433">
        <v>1.35180281592574</v>
      </c>
      <c r="M2433">
        <v>0.26848685085394802</v>
      </c>
      <c r="N2433">
        <v>0.77831375983117801</v>
      </c>
      <c r="O2433">
        <v>1.69268356843463</v>
      </c>
      <c r="P2433">
        <v>1.2587773746130899</v>
      </c>
      <c r="Q2433">
        <v>1.2088818449396801</v>
      </c>
      <c r="R2433">
        <v>1.5808794813715501</v>
      </c>
      <c r="S2433">
        <v>2.8699802218591501</v>
      </c>
      <c r="T2433">
        <v>2.38776884117914</v>
      </c>
      <c r="U2433">
        <v>0.29644347473168497</v>
      </c>
      <c r="V2433">
        <v>0.869095969780454</v>
      </c>
      <c r="W2433">
        <v>1.7568434545743301</v>
      </c>
      <c r="X2433">
        <v>1.3901154635800701</v>
      </c>
      <c r="Y2433">
        <v>0.324317543862646</v>
      </c>
      <c r="Z2433">
        <v>0.94785844977392297</v>
      </c>
      <c r="AA2433">
        <v>2.3901582444651299</v>
      </c>
      <c r="AB2433">
        <v>1.61159111398871</v>
      </c>
      <c r="AC2433">
        <v>2.7524234740456899E-2</v>
      </c>
      <c r="AD2433">
        <v>0.57660867540109195</v>
      </c>
      <c r="AE2433">
        <v>1.42694350412668</v>
      </c>
      <c r="AF2433">
        <v>1.20278386310171</v>
      </c>
      <c r="AG2433">
        <v>1.63969266087747E-2</v>
      </c>
      <c r="AH2433">
        <v>0.35595638237841098</v>
      </c>
      <c r="AI2433">
        <v>1.0656548215402799</v>
      </c>
      <c r="AJ2433">
        <v>1.10251843330663</v>
      </c>
      <c r="AK2433">
        <v>0.40883334274813399</v>
      </c>
      <c r="AL2433">
        <v>1.1572431678614199</v>
      </c>
      <c r="AM2433">
        <v>1.90715367678518</v>
      </c>
      <c r="AN2433">
        <v>1.61252211077347</v>
      </c>
      <c r="AO2433">
        <v>0.138151229545943</v>
      </c>
      <c r="AP2433">
        <v>0.76556194203253003</v>
      </c>
      <c r="AQ2433">
        <v>1.69033999614371</v>
      </c>
      <c r="AR2433">
        <v>1.3305533795814699</v>
      </c>
      <c r="AS2433">
        <v>0.184678816337633</v>
      </c>
      <c r="AT2433">
        <v>0.70109716224846796</v>
      </c>
      <c r="AU2433">
        <v>1.5494019453804</v>
      </c>
      <c r="AV2433">
        <v>1.1973099599388199</v>
      </c>
      <c r="AW2433">
        <v>0.34208147904883501</v>
      </c>
      <c r="AX2433">
        <v>1.0247369290948201</v>
      </c>
      <c r="AY2433">
        <v>2.0352179542959998</v>
      </c>
      <c r="AZ2433">
        <v>1.47294113674583</v>
      </c>
      <c r="BA2433">
        <v>0.15087793577566</v>
      </c>
      <c r="BB2433">
        <v>0.55743087418299697</v>
      </c>
      <c r="BC2433">
        <v>1.5745148663958</v>
      </c>
      <c r="BD2433">
        <v>1.44841461689507</v>
      </c>
      <c r="BE2433">
        <v>0.55194099359119897</v>
      </c>
      <c r="BF2433">
        <v>1.3375498948636699</v>
      </c>
      <c r="BG2433">
        <v>2.0821616532471898</v>
      </c>
      <c r="BH2433">
        <v>1.5409142977704799</v>
      </c>
      <c r="BI2433">
        <v>0.32798494250945698</v>
      </c>
      <c r="BJ2433">
        <v>0.89354097523614995</v>
      </c>
      <c r="BK2433">
        <v>1.9597615499254799</v>
      </c>
      <c r="BL2433">
        <v>1.47472651468794</v>
      </c>
    </row>
    <row r="2434" spans="1:64" x14ac:dyDescent="0.25">
      <c r="A2434" s="15" t="str">
        <f t="shared" si="80"/>
        <v>[Noncurrent + Delinquent Loans] / [Capital + ALLL]--43100</v>
      </c>
      <c r="B2434" s="15" t="str">
        <f t="shared" si="81"/>
        <v>[Noncurrent + Delinquent Loans] / [Capital + ALLL]</v>
      </c>
      <c r="C2434">
        <v>6</v>
      </c>
      <c r="D2434" s="22">
        <v>43100</v>
      </c>
      <c r="E2434">
        <v>3.3582616057570198</v>
      </c>
      <c r="F2434">
        <v>7.00092295998697</v>
      </c>
      <c r="G2434">
        <v>13.3501918381584</v>
      </c>
      <c r="H2434">
        <v>9.2263418974316806</v>
      </c>
      <c r="I2434">
        <v>2.3596485888773899</v>
      </c>
      <c r="J2434">
        <v>6.1073760424073997</v>
      </c>
      <c r="K2434">
        <v>13.7112096263458</v>
      </c>
      <c r="L2434">
        <v>9.10188897430473</v>
      </c>
      <c r="M2434">
        <v>2.7060119995102201</v>
      </c>
      <c r="N2434">
        <v>6.4039391007083299</v>
      </c>
      <c r="O2434">
        <v>12.385673547186</v>
      </c>
      <c r="P2434">
        <v>8.9024796822602994</v>
      </c>
      <c r="Q2434">
        <v>6.3393310773891098</v>
      </c>
      <c r="R2434">
        <v>13.013742206387599</v>
      </c>
      <c r="S2434">
        <v>19.725541873040399</v>
      </c>
      <c r="T2434">
        <v>13.1799297117331</v>
      </c>
      <c r="U2434">
        <v>2.3769479518429</v>
      </c>
      <c r="V2434">
        <v>5.9063982802722998</v>
      </c>
      <c r="W2434">
        <v>13.357025051320999</v>
      </c>
      <c r="X2434">
        <v>8.8122918031256496</v>
      </c>
      <c r="Y2434">
        <v>2.9115722039970202</v>
      </c>
      <c r="Z2434">
        <v>7.8242037173704304</v>
      </c>
      <c r="AA2434">
        <v>11.5504127533491</v>
      </c>
      <c r="AB2434">
        <v>14.023006378833699</v>
      </c>
      <c r="AC2434">
        <v>2.2666647056129499</v>
      </c>
      <c r="AD2434">
        <v>5.4833553189883402</v>
      </c>
      <c r="AE2434">
        <v>11.7535167709547</v>
      </c>
      <c r="AF2434">
        <v>9.2730708144689107</v>
      </c>
      <c r="AG2434">
        <v>1.48478955470985</v>
      </c>
      <c r="AH2434">
        <v>3.7349868619644102</v>
      </c>
      <c r="AI2434">
        <v>9.4023202275299802</v>
      </c>
      <c r="AJ2434">
        <v>8.7812243820053695</v>
      </c>
      <c r="AK2434">
        <v>3.4345167043687099</v>
      </c>
      <c r="AL2434">
        <v>6.9072526152460103</v>
      </c>
      <c r="AM2434">
        <v>16.076064062044601</v>
      </c>
      <c r="AN2434">
        <v>11.1327377836485</v>
      </c>
      <c r="AO2434">
        <v>2.23353124116483</v>
      </c>
      <c r="AP2434">
        <v>5.9763313609467499</v>
      </c>
      <c r="AQ2434">
        <v>14.136302294197</v>
      </c>
      <c r="AR2434">
        <v>9.9248507515209692</v>
      </c>
      <c r="AS2434">
        <v>1.5959952885747899</v>
      </c>
      <c r="AT2434">
        <v>4.7978092195344599</v>
      </c>
      <c r="AU2434">
        <v>11.405001123487301</v>
      </c>
      <c r="AV2434">
        <v>7.9780059666468004</v>
      </c>
      <c r="AW2434">
        <v>3.6156925368903701</v>
      </c>
      <c r="AX2434">
        <v>7.8195488721804498</v>
      </c>
      <c r="AY2434">
        <v>15.0234795645112</v>
      </c>
      <c r="AZ2434">
        <v>10.0837841350052</v>
      </c>
      <c r="BA2434">
        <v>2.9452260221132298</v>
      </c>
      <c r="BB2434">
        <v>5.2397344542150996</v>
      </c>
      <c r="BC2434">
        <v>10.7445531011347</v>
      </c>
      <c r="BD2434">
        <v>8.5496229263933206</v>
      </c>
      <c r="BE2434">
        <v>2.1622181621287999</v>
      </c>
      <c r="BF2434">
        <v>6.4014153157381699</v>
      </c>
      <c r="BG2434">
        <v>11.362796789739001</v>
      </c>
      <c r="BH2434">
        <v>8.3669848600087793</v>
      </c>
      <c r="BI2434">
        <v>1.57319620621029</v>
      </c>
      <c r="BJ2434">
        <v>4.4375396288264399</v>
      </c>
      <c r="BK2434">
        <v>8.8709650394152408</v>
      </c>
      <c r="BL2434">
        <v>6.9355980291302499</v>
      </c>
    </row>
    <row r="2435" spans="1:64" x14ac:dyDescent="0.25">
      <c r="A2435" s="15" t="str">
        <f t="shared" si="80"/>
        <v xml:space="preserve">  Ag [NCL+DQ] / [Capital + ALLL]--43100</v>
      </c>
      <c r="B2435" s="15" t="str">
        <f t="shared" si="81"/>
        <v xml:space="preserve">  Ag [NCL+DQ] / [Capital + ALLL]</v>
      </c>
      <c r="C2435">
        <v>7</v>
      </c>
      <c r="D2435" s="22">
        <v>43100</v>
      </c>
      <c r="E2435">
        <v>0</v>
      </c>
      <c r="F2435">
        <v>0.33384558316994301</v>
      </c>
      <c r="G2435">
        <v>2.9585798816567999</v>
      </c>
      <c r="H2435">
        <v>2.2129931700708698</v>
      </c>
      <c r="I2435">
        <v>0</v>
      </c>
      <c r="J2435">
        <v>0</v>
      </c>
      <c r="K2435">
        <v>1.5792610250298</v>
      </c>
      <c r="L2435">
        <v>1.85723635900956</v>
      </c>
      <c r="M2435">
        <v>0</v>
      </c>
      <c r="N2435">
        <v>0</v>
      </c>
      <c r="O2435">
        <v>0.57439391538583395</v>
      </c>
      <c r="P2435">
        <v>0.89148024118837099</v>
      </c>
      <c r="Q2435">
        <v>0</v>
      </c>
      <c r="R2435">
        <v>0</v>
      </c>
      <c r="S2435">
        <v>0</v>
      </c>
      <c r="T2435">
        <v>3.7794205605697802E-2</v>
      </c>
      <c r="U2435">
        <v>0</v>
      </c>
      <c r="V2435">
        <v>0</v>
      </c>
      <c r="W2435">
        <v>1.4250520875899899</v>
      </c>
      <c r="X2435">
        <v>1.72865432640334</v>
      </c>
      <c r="Y2435">
        <v>0</v>
      </c>
      <c r="Z2435">
        <v>0</v>
      </c>
      <c r="AA2435">
        <v>2.7072383740695698</v>
      </c>
      <c r="AB2435">
        <v>2.6472627681074901</v>
      </c>
      <c r="AC2435">
        <v>0</v>
      </c>
      <c r="AD2435">
        <v>0.254764323099132</v>
      </c>
      <c r="AE2435">
        <v>3.07501570861817</v>
      </c>
      <c r="AF2435">
        <v>2.9515892977134999</v>
      </c>
      <c r="AG2435">
        <v>0</v>
      </c>
      <c r="AH2435">
        <v>5.6757912178980997E-2</v>
      </c>
      <c r="AI2435">
        <v>3.0024699462023001</v>
      </c>
      <c r="AJ2435">
        <v>2.7211171866097401</v>
      </c>
      <c r="AK2435">
        <v>0</v>
      </c>
      <c r="AL2435">
        <v>8.2202290703834294E-2</v>
      </c>
      <c r="AM2435">
        <v>1.11208184994278</v>
      </c>
      <c r="AN2435">
        <v>1.869148129654</v>
      </c>
      <c r="AO2435">
        <v>0</v>
      </c>
      <c r="AP2435">
        <v>0.70318282753515904</v>
      </c>
      <c r="AQ2435">
        <v>4.6643717728055103</v>
      </c>
      <c r="AR2435">
        <v>3.4503685747067601</v>
      </c>
      <c r="AS2435">
        <v>0</v>
      </c>
      <c r="AT2435">
        <v>0</v>
      </c>
      <c r="AU2435">
        <v>0.50835479973556397</v>
      </c>
      <c r="AV2435">
        <v>1.45723617713382</v>
      </c>
      <c r="AW2435">
        <v>0</v>
      </c>
      <c r="AX2435">
        <v>0</v>
      </c>
      <c r="AY2435">
        <v>0.577211096172911</v>
      </c>
      <c r="AZ2435">
        <v>1.11675136591871</v>
      </c>
      <c r="BA2435">
        <v>0</v>
      </c>
      <c r="BB2435">
        <v>0</v>
      </c>
      <c r="BC2435">
        <v>0</v>
      </c>
      <c r="BD2435">
        <v>0.56163385580443503</v>
      </c>
      <c r="BE2435">
        <v>0</v>
      </c>
      <c r="BF2435">
        <v>0</v>
      </c>
      <c r="BG2435">
        <v>0.849625158513859</v>
      </c>
      <c r="BH2435">
        <v>0.908145931151499</v>
      </c>
      <c r="BI2435">
        <v>0</v>
      </c>
      <c r="BJ2435">
        <v>0</v>
      </c>
      <c r="BK2435">
        <v>0</v>
      </c>
      <c r="BL2435">
        <v>1.0617472961332799</v>
      </c>
    </row>
    <row r="2436" spans="1:64" x14ac:dyDescent="0.25">
      <c r="A2436" s="15" t="str">
        <f t="shared" si="80"/>
        <v xml:space="preserve">  CLD [NCL+DQ] / [Capital + ALLL]--43100</v>
      </c>
      <c r="B2436" s="15" t="str">
        <f t="shared" si="81"/>
        <v xml:space="preserve">  CLD [NCL+DQ] / [Capital + ALLL]</v>
      </c>
      <c r="C2436">
        <v>8</v>
      </c>
      <c r="D2436" s="22">
        <v>43100</v>
      </c>
      <c r="E2436">
        <v>0</v>
      </c>
      <c r="F2436">
        <v>0</v>
      </c>
      <c r="G2436">
        <v>0.30999465526456399</v>
      </c>
      <c r="H2436">
        <v>0.37684600652022399</v>
      </c>
      <c r="I2436">
        <v>0</v>
      </c>
      <c r="J2436">
        <v>0</v>
      </c>
      <c r="K2436">
        <v>5.4264266980193501E-2</v>
      </c>
      <c r="L2436">
        <v>0.25753556063176403</v>
      </c>
      <c r="M2436">
        <v>0</v>
      </c>
      <c r="N2436">
        <v>0</v>
      </c>
      <c r="O2436">
        <v>0.19588638589617999</v>
      </c>
      <c r="P2436">
        <v>0.36539113543440999</v>
      </c>
      <c r="Q2436">
        <v>0</v>
      </c>
      <c r="R2436">
        <v>4.85463077835913E-2</v>
      </c>
      <c r="S2436">
        <v>0.213614354884648</v>
      </c>
      <c r="T2436">
        <v>0.241538702843002</v>
      </c>
      <c r="U2436">
        <v>0</v>
      </c>
      <c r="V2436">
        <v>0</v>
      </c>
      <c r="W2436">
        <v>4.4169611307420496E-3</v>
      </c>
      <c r="X2436">
        <v>0.25816659470198899</v>
      </c>
      <c r="Y2436">
        <v>0</v>
      </c>
      <c r="Z2436">
        <v>0</v>
      </c>
      <c r="AA2436">
        <v>0.53436389170299703</v>
      </c>
      <c r="AB2436">
        <v>0.59546727717262105</v>
      </c>
      <c r="AC2436">
        <v>0</v>
      </c>
      <c r="AD2436">
        <v>0</v>
      </c>
      <c r="AE2436">
        <v>7.7210911054562598E-2</v>
      </c>
      <c r="AF2436">
        <v>0.26194495074900997</v>
      </c>
      <c r="AG2436">
        <v>0</v>
      </c>
      <c r="AH2436">
        <v>0</v>
      </c>
      <c r="AI2436">
        <v>0</v>
      </c>
      <c r="AJ2436">
        <v>0.16317057591180001</v>
      </c>
      <c r="AK2436">
        <v>0</v>
      </c>
      <c r="AL2436">
        <v>0</v>
      </c>
      <c r="AM2436">
        <v>7.45376452656277E-2</v>
      </c>
      <c r="AN2436">
        <v>0.58134553078398998</v>
      </c>
      <c r="AO2436">
        <v>0</v>
      </c>
      <c r="AP2436">
        <v>0</v>
      </c>
      <c r="AQ2436">
        <v>0</v>
      </c>
      <c r="AR2436">
        <v>0.199946034882067</v>
      </c>
      <c r="AS2436">
        <v>0</v>
      </c>
      <c r="AT2436">
        <v>0</v>
      </c>
      <c r="AU2436">
        <v>8.9978540516222005E-2</v>
      </c>
      <c r="AV2436">
        <v>0.285296461377885</v>
      </c>
      <c r="AW2436">
        <v>0</v>
      </c>
      <c r="AX2436">
        <v>0</v>
      </c>
      <c r="AY2436">
        <v>8.7687818507470497E-2</v>
      </c>
      <c r="AZ2436">
        <v>0.248910073224902</v>
      </c>
      <c r="BA2436">
        <v>0</v>
      </c>
      <c r="BB2436">
        <v>0</v>
      </c>
      <c r="BC2436">
        <v>0</v>
      </c>
      <c r="BD2436">
        <v>0.118313158112808</v>
      </c>
      <c r="BE2436">
        <v>0</v>
      </c>
      <c r="BF2436">
        <v>0</v>
      </c>
      <c r="BG2436">
        <v>0.19435799743285301</v>
      </c>
      <c r="BH2436">
        <v>0.32409643147003903</v>
      </c>
      <c r="BI2436">
        <v>0</v>
      </c>
      <c r="BJ2436">
        <v>0</v>
      </c>
      <c r="BK2436">
        <v>7.3004066754884703E-2</v>
      </c>
      <c r="BL2436">
        <v>0.56790627714503705</v>
      </c>
    </row>
    <row r="2437" spans="1:64" x14ac:dyDescent="0.25">
      <c r="A2437" s="15" t="str">
        <f t="shared" si="80"/>
        <v xml:space="preserve">  CRE [NCL+DQ] / [Capital + ALLL]--43100</v>
      </c>
      <c r="B2437" s="15" t="str">
        <f t="shared" si="81"/>
        <v xml:space="preserve">  CRE [NCL+DQ] / [Capital + ALLL]</v>
      </c>
      <c r="C2437">
        <v>9</v>
      </c>
      <c r="D2437" s="22">
        <v>43100</v>
      </c>
      <c r="E2437">
        <v>0.17723572351227099</v>
      </c>
      <c r="F2437">
        <v>1.1311725038068301</v>
      </c>
      <c r="G2437">
        <v>3.4897799302044001</v>
      </c>
      <c r="H2437">
        <v>2.8103882477256499</v>
      </c>
      <c r="I2437">
        <v>0</v>
      </c>
      <c r="J2437">
        <v>0.70110229406963798</v>
      </c>
      <c r="K2437">
        <v>3.1766401453080899</v>
      </c>
      <c r="L2437">
        <v>2.26221565862501</v>
      </c>
      <c r="M2437">
        <v>0</v>
      </c>
      <c r="N2437">
        <v>0.91998884862001695</v>
      </c>
      <c r="O2437">
        <v>3.22971336293904</v>
      </c>
      <c r="P2437">
        <v>2.3563205917824899</v>
      </c>
      <c r="Q2437">
        <v>1.4240956992309901</v>
      </c>
      <c r="R2437">
        <v>4.3382699251661503</v>
      </c>
      <c r="S2437">
        <v>7.5997272417320199</v>
      </c>
      <c r="T2437">
        <v>6.1071010097035696</v>
      </c>
      <c r="U2437">
        <v>0</v>
      </c>
      <c r="V2437">
        <v>0.69230025178335897</v>
      </c>
      <c r="W2437">
        <v>3.1254460823160901</v>
      </c>
      <c r="X2437">
        <v>2.0833898594326299</v>
      </c>
      <c r="Y2437">
        <v>0</v>
      </c>
      <c r="Z2437">
        <v>1.7575632417419</v>
      </c>
      <c r="AA2437">
        <v>4.1778429092997103</v>
      </c>
      <c r="AB2437">
        <v>4.6450201122025598</v>
      </c>
      <c r="AC2437">
        <v>0</v>
      </c>
      <c r="AD2437">
        <v>0.17188951238529901</v>
      </c>
      <c r="AE2437">
        <v>2.29458283371038</v>
      </c>
      <c r="AF2437">
        <v>2.0766168364903601</v>
      </c>
      <c r="AG2437">
        <v>0</v>
      </c>
      <c r="AH2437">
        <v>0</v>
      </c>
      <c r="AI2437">
        <v>1.1471728949592599</v>
      </c>
      <c r="AJ2437">
        <v>1.2760753862897001</v>
      </c>
      <c r="AK2437">
        <v>0.59636536846897004</v>
      </c>
      <c r="AL2437">
        <v>1.6962469957478301</v>
      </c>
      <c r="AM2437">
        <v>5.9474922907883601</v>
      </c>
      <c r="AN2437">
        <v>4.00007446697935</v>
      </c>
      <c r="AO2437">
        <v>0</v>
      </c>
      <c r="AP2437">
        <v>0.24104517186520799</v>
      </c>
      <c r="AQ2437">
        <v>1.6969181319720199</v>
      </c>
      <c r="AR2437">
        <v>1.6213467702897999</v>
      </c>
      <c r="AS2437">
        <v>0</v>
      </c>
      <c r="AT2437">
        <v>0.54776030385786501</v>
      </c>
      <c r="AU2437">
        <v>2.89161168708765</v>
      </c>
      <c r="AV2437">
        <v>1.9566014885979099</v>
      </c>
      <c r="AW2437">
        <v>0</v>
      </c>
      <c r="AX2437">
        <v>1.13268608414239</v>
      </c>
      <c r="AY2437">
        <v>3.9766813615565102</v>
      </c>
      <c r="AZ2437">
        <v>2.61520157550884</v>
      </c>
      <c r="BA2437">
        <v>0</v>
      </c>
      <c r="BB2437">
        <v>6.0115723805856502E-2</v>
      </c>
      <c r="BC2437">
        <v>2.3242621890590001</v>
      </c>
      <c r="BD2437">
        <v>2.04521949442907</v>
      </c>
      <c r="BE2437">
        <v>0.52230016598909901</v>
      </c>
      <c r="BF2437">
        <v>1.5106488360574499</v>
      </c>
      <c r="BG2437">
        <v>4.3462619293893701</v>
      </c>
      <c r="BH2437">
        <v>3.3560468277605899</v>
      </c>
      <c r="BI2437">
        <v>0</v>
      </c>
      <c r="BJ2437">
        <v>0.65724161987191598</v>
      </c>
      <c r="BK2437">
        <v>3.2071509801740801</v>
      </c>
      <c r="BL2437">
        <v>2.3359393322782598</v>
      </c>
    </row>
    <row r="2438" spans="1:64" x14ac:dyDescent="0.25">
      <c r="A2438" s="15" t="str">
        <f t="shared" si="80"/>
        <v xml:space="preserve">  Res RE [NCL+DQ] / [Capital + ALLL]--43100</v>
      </c>
      <c r="B2438" s="15" t="str">
        <f t="shared" si="81"/>
        <v xml:space="preserve">  Res RE [NCL+DQ] / [Capital + ALLL]</v>
      </c>
      <c r="C2438">
        <v>10</v>
      </c>
      <c r="D2438" s="22">
        <v>43100</v>
      </c>
      <c r="E2438">
        <v>8.5538500172646498E-2</v>
      </c>
      <c r="F2438">
        <v>0.81064390032032096</v>
      </c>
      <c r="G2438">
        <v>2.3263208097080201</v>
      </c>
      <c r="H2438">
        <v>1.50628768237189</v>
      </c>
      <c r="I2438">
        <v>0</v>
      </c>
      <c r="J2438">
        <v>0.77030202802680803</v>
      </c>
      <c r="K2438">
        <v>2.2635579904021701</v>
      </c>
      <c r="L2438">
        <v>1.57562989889356</v>
      </c>
      <c r="M2438">
        <v>0.25797821517294101</v>
      </c>
      <c r="N2438">
        <v>1.52285940803383</v>
      </c>
      <c r="O2438">
        <v>3.7265303427175298</v>
      </c>
      <c r="P2438">
        <v>2.7346918401686802</v>
      </c>
      <c r="Q2438">
        <v>2.52213084699597</v>
      </c>
      <c r="R2438">
        <v>4.2111095719628802</v>
      </c>
      <c r="S2438">
        <v>6.00764037887906</v>
      </c>
      <c r="T2438">
        <v>4.49623133883654</v>
      </c>
      <c r="U2438">
        <v>0</v>
      </c>
      <c r="V2438">
        <v>1.0189622519058901</v>
      </c>
      <c r="W2438">
        <v>2.3856037343471899</v>
      </c>
      <c r="X2438">
        <v>1.8126953197126401</v>
      </c>
      <c r="Y2438">
        <v>1.84139454947213E-2</v>
      </c>
      <c r="Z2438">
        <v>1.1824833204905301</v>
      </c>
      <c r="AA2438">
        <v>2.2310018989828602</v>
      </c>
      <c r="AB2438">
        <v>2.5095273592965199</v>
      </c>
      <c r="AC2438">
        <v>0</v>
      </c>
      <c r="AD2438">
        <v>0.239282459216068</v>
      </c>
      <c r="AE2438">
        <v>1.38327195728227</v>
      </c>
      <c r="AF2438">
        <v>0.92421869238929899</v>
      </c>
      <c r="AG2438">
        <v>0</v>
      </c>
      <c r="AH2438">
        <v>6.4751140383848896E-2</v>
      </c>
      <c r="AI2438">
        <v>0.73250265633026801</v>
      </c>
      <c r="AJ2438">
        <v>0.450083708221588</v>
      </c>
      <c r="AK2438">
        <v>0.55988805416323395</v>
      </c>
      <c r="AL2438">
        <v>1.51366503153469</v>
      </c>
      <c r="AM2438">
        <v>3.2187222427946001</v>
      </c>
      <c r="AN2438">
        <v>2.3043796244511401</v>
      </c>
      <c r="AO2438">
        <v>0</v>
      </c>
      <c r="AP2438">
        <v>0.38296656187482098</v>
      </c>
      <c r="AQ2438">
        <v>1.64681149264191</v>
      </c>
      <c r="AR2438">
        <v>1.1047240275517101</v>
      </c>
      <c r="AS2438">
        <v>0</v>
      </c>
      <c r="AT2438">
        <v>0.610108005606398</v>
      </c>
      <c r="AU2438">
        <v>1.7658490437002801</v>
      </c>
      <c r="AV2438">
        <v>1.46030434888253</v>
      </c>
      <c r="AW2438">
        <v>1.1950517836593799</v>
      </c>
      <c r="AX2438">
        <v>2.3122026772873099</v>
      </c>
      <c r="AY2438">
        <v>4.4944044006955597</v>
      </c>
      <c r="AZ2438">
        <v>3.3176628096294101</v>
      </c>
      <c r="BA2438">
        <v>0</v>
      </c>
      <c r="BB2438">
        <v>0.83398595756166205</v>
      </c>
      <c r="BC2438">
        <v>1.8753632779817999</v>
      </c>
      <c r="BD2438">
        <v>1.70371638979364</v>
      </c>
      <c r="BE2438">
        <v>0.164922680730333</v>
      </c>
      <c r="BF2438">
        <v>1.12640360449153</v>
      </c>
      <c r="BG2438">
        <v>2.2940833039789901</v>
      </c>
      <c r="BH2438">
        <v>1.44984622585467</v>
      </c>
      <c r="BI2438">
        <v>0</v>
      </c>
      <c r="BJ2438">
        <v>0.71433041678791598</v>
      </c>
      <c r="BK2438">
        <v>1.9375268170389399</v>
      </c>
      <c r="BL2438">
        <v>1.5575192669394999</v>
      </c>
    </row>
    <row r="2439" spans="1:64" x14ac:dyDescent="0.25">
      <c r="A2439" s="15" t="str">
        <f t="shared" si="80"/>
        <v xml:space="preserve">  C&amp;I [NCL+DQ] / [Capital + ALLL]--43100</v>
      </c>
      <c r="B2439" s="15" t="str">
        <f t="shared" si="81"/>
        <v xml:space="preserve">  C&amp;I [NCL+DQ] / [Capital + ALLL]</v>
      </c>
      <c r="C2439">
        <v>11</v>
      </c>
      <c r="D2439" s="22">
        <v>43100</v>
      </c>
      <c r="E2439">
        <v>2.65498473383778E-3</v>
      </c>
      <c r="F2439">
        <v>0.51950905609442199</v>
      </c>
      <c r="G2439">
        <v>1.71215948576671</v>
      </c>
      <c r="H2439">
        <v>1.38942592376493</v>
      </c>
      <c r="I2439">
        <v>1.08000568424044E-2</v>
      </c>
      <c r="J2439">
        <v>0.549581839904421</v>
      </c>
      <c r="K2439">
        <v>2.2538517975054999</v>
      </c>
      <c r="L2439">
        <v>1.6361779378057499</v>
      </c>
      <c r="M2439">
        <v>5.2113436739025399E-3</v>
      </c>
      <c r="N2439">
        <v>0.386937006655317</v>
      </c>
      <c r="O2439">
        <v>1.4943994676721699</v>
      </c>
      <c r="P2439">
        <v>1.2609566564201899</v>
      </c>
      <c r="Q2439">
        <v>0.156994086556073</v>
      </c>
      <c r="R2439">
        <v>0.98213818029437905</v>
      </c>
      <c r="S2439">
        <v>1.89939564683964</v>
      </c>
      <c r="T2439">
        <v>1.75287041308876</v>
      </c>
      <c r="U2439">
        <v>0</v>
      </c>
      <c r="V2439">
        <v>0.460277786774478</v>
      </c>
      <c r="W2439">
        <v>2.4329132212448301</v>
      </c>
      <c r="X2439">
        <v>1.69650016666965</v>
      </c>
      <c r="Y2439">
        <v>0.35617657420127902</v>
      </c>
      <c r="Z2439">
        <v>0.70712446234584203</v>
      </c>
      <c r="AA2439">
        <v>2.5786686086698301</v>
      </c>
      <c r="AB2439">
        <v>2.9415460822455501</v>
      </c>
      <c r="AC2439">
        <v>6.6618017186276399E-2</v>
      </c>
      <c r="AD2439">
        <v>0.86298560032240101</v>
      </c>
      <c r="AE2439">
        <v>2.3632206907270601</v>
      </c>
      <c r="AF2439">
        <v>2.2319166611469199</v>
      </c>
      <c r="AG2439">
        <v>0</v>
      </c>
      <c r="AH2439">
        <v>0.184356476969293</v>
      </c>
      <c r="AI2439">
        <v>1.475186693757</v>
      </c>
      <c r="AJ2439">
        <v>1.3995308044591801</v>
      </c>
      <c r="AK2439">
        <v>5.3274440860527498E-3</v>
      </c>
      <c r="AL2439">
        <v>0.36415312194688698</v>
      </c>
      <c r="AM2439">
        <v>1.7961438216763399</v>
      </c>
      <c r="AN2439">
        <v>1.2497965432690099</v>
      </c>
      <c r="AO2439">
        <v>2.36742424242424E-2</v>
      </c>
      <c r="AP2439">
        <v>0.549581839904421</v>
      </c>
      <c r="AQ2439">
        <v>2.3575390821986901</v>
      </c>
      <c r="AR2439">
        <v>1.6423358307529099</v>
      </c>
      <c r="AS2439">
        <v>0</v>
      </c>
      <c r="AT2439">
        <v>0.46506186200239802</v>
      </c>
      <c r="AU2439">
        <v>1.8787205941465801</v>
      </c>
      <c r="AV2439">
        <v>1.47111024645097</v>
      </c>
      <c r="AW2439">
        <v>0</v>
      </c>
      <c r="AX2439">
        <v>0.57729794571899795</v>
      </c>
      <c r="AY2439">
        <v>1.94199640161887</v>
      </c>
      <c r="AZ2439">
        <v>1.5133815149991401</v>
      </c>
      <c r="BA2439">
        <v>0.46101000950739102</v>
      </c>
      <c r="BB2439">
        <v>1.9939301587256799</v>
      </c>
      <c r="BC2439">
        <v>4.0258213663664399</v>
      </c>
      <c r="BD2439">
        <v>3.3745152364481399</v>
      </c>
      <c r="BE2439">
        <v>4.1654698587249399E-2</v>
      </c>
      <c r="BF2439">
        <v>0.38798084860491999</v>
      </c>
      <c r="BG2439">
        <v>2.3209425758085098</v>
      </c>
      <c r="BH2439">
        <v>1.2632690590578799</v>
      </c>
      <c r="BI2439">
        <v>1.75266404935502E-3</v>
      </c>
      <c r="BJ2439">
        <v>0.597742399220767</v>
      </c>
      <c r="BK2439">
        <v>2.1113748338942502</v>
      </c>
      <c r="BL2439">
        <v>1.3581829664415099</v>
      </c>
    </row>
    <row r="2440" spans="1:64" x14ac:dyDescent="0.25">
      <c r="A2440" s="15" t="str">
        <f t="shared" si="80"/>
        <v xml:space="preserve">  Ind [NCL+DQ] / [Capital + ALLL]--43100</v>
      </c>
      <c r="B2440" s="15" t="str">
        <f t="shared" si="81"/>
        <v xml:space="preserve">  Ind [NCL+DQ] / [Capital + ALLL]</v>
      </c>
      <c r="C2440">
        <v>12</v>
      </c>
      <c r="D2440" s="22">
        <v>43100</v>
      </c>
      <c r="E2440">
        <v>2.6583624487315799E-2</v>
      </c>
      <c r="F2440">
        <v>0.18371961560203501</v>
      </c>
      <c r="G2440">
        <v>0.56598919475173703</v>
      </c>
      <c r="H2440">
        <v>0.41300984566654397</v>
      </c>
      <c r="I2440">
        <v>5.8117571847848201E-3</v>
      </c>
      <c r="J2440">
        <v>0.128273650454303</v>
      </c>
      <c r="K2440">
        <v>0.52249751191660998</v>
      </c>
      <c r="L2440">
        <v>0.44655704478897701</v>
      </c>
      <c r="M2440">
        <v>6.3491391625485503E-3</v>
      </c>
      <c r="N2440">
        <v>0.12622278321236999</v>
      </c>
      <c r="O2440">
        <v>0.568793235972329</v>
      </c>
      <c r="P2440">
        <v>0.53422381041387201</v>
      </c>
      <c r="Q2440">
        <v>0.20902440132685099</v>
      </c>
      <c r="R2440">
        <v>0.484048404840484</v>
      </c>
      <c r="S2440">
        <v>0.90841081543229696</v>
      </c>
      <c r="T2440">
        <v>0.69773229597024899</v>
      </c>
      <c r="U2440">
        <v>0</v>
      </c>
      <c r="V2440">
        <v>8.4045158494936503E-2</v>
      </c>
      <c r="W2440">
        <v>0.480166430921452</v>
      </c>
      <c r="X2440">
        <v>0.40860036917069198</v>
      </c>
      <c r="Y2440">
        <v>6.3387399921995297E-2</v>
      </c>
      <c r="Z2440">
        <v>0.24998234774401201</v>
      </c>
      <c r="AA2440">
        <v>0.56276583765921895</v>
      </c>
      <c r="AB2440">
        <v>0.57744053051306898</v>
      </c>
      <c r="AC2440">
        <v>6.4856641403934802E-3</v>
      </c>
      <c r="AD2440">
        <v>0.122862958373325</v>
      </c>
      <c r="AE2440">
        <v>0.49256059856841899</v>
      </c>
      <c r="AF2440">
        <v>0.37956477135037697</v>
      </c>
      <c r="AG2440">
        <v>7.5333418837139699E-3</v>
      </c>
      <c r="AH2440">
        <v>0.185855581717081</v>
      </c>
      <c r="AI2440">
        <v>0.91451148941527005</v>
      </c>
      <c r="AJ2440">
        <v>1.30173083253538</v>
      </c>
      <c r="AK2440">
        <v>1.41692208740307E-2</v>
      </c>
      <c r="AL2440">
        <v>0.106007067137809</v>
      </c>
      <c r="AM2440">
        <v>0.25682925395793998</v>
      </c>
      <c r="AN2440">
        <v>0.27035759537312798</v>
      </c>
      <c r="AO2440">
        <v>5.7580468705015304E-3</v>
      </c>
      <c r="AP2440">
        <v>0.14765855716495599</v>
      </c>
      <c r="AQ2440">
        <v>0.58387846677839605</v>
      </c>
      <c r="AR2440">
        <v>0.43194561983991703</v>
      </c>
      <c r="AS2440">
        <v>0</v>
      </c>
      <c r="AT2440">
        <v>6.1254639138111203E-2</v>
      </c>
      <c r="AU2440">
        <v>0.30217466686481398</v>
      </c>
      <c r="AV2440">
        <v>0.31937767399609002</v>
      </c>
      <c r="AW2440">
        <v>3.1418143214576498E-2</v>
      </c>
      <c r="AX2440">
        <v>0.25666880557338001</v>
      </c>
      <c r="AY2440">
        <v>0.76108644533573999</v>
      </c>
      <c r="AZ2440">
        <v>0.62011803979783697</v>
      </c>
      <c r="BA2440">
        <v>0</v>
      </c>
      <c r="BB2440">
        <v>4.6446368457441302E-2</v>
      </c>
      <c r="BC2440">
        <v>0.27040945917766501</v>
      </c>
      <c r="BD2440">
        <v>0.43854123575929499</v>
      </c>
      <c r="BE2440">
        <v>3.54658387907337E-2</v>
      </c>
      <c r="BF2440">
        <v>0.13766167242924801</v>
      </c>
      <c r="BG2440">
        <v>0.48952218499971201</v>
      </c>
      <c r="BH2440">
        <v>0.92694872101483705</v>
      </c>
      <c r="BI2440">
        <v>0</v>
      </c>
      <c r="BJ2440">
        <v>1.69940023513869E-2</v>
      </c>
      <c r="BK2440">
        <v>0.14959687382195799</v>
      </c>
      <c r="BL2440">
        <v>0.20622736646599699</v>
      </c>
    </row>
    <row r="2441" spans="1:64" x14ac:dyDescent="0.25">
      <c r="A2441" s="15" t="str">
        <f t="shared" si="80"/>
        <v xml:space="preserve">  OREO / [Capital + ALLL]--43100</v>
      </c>
      <c r="B2441" s="15" t="str">
        <f t="shared" si="81"/>
        <v xml:space="preserve">  OREO / [Capital + ALLL]</v>
      </c>
      <c r="C2441">
        <v>13</v>
      </c>
      <c r="D2441" s="22">
        <v>43100</v>
      </c>
      <c r="E2441">
        <v>0</v>
      </c>
      <c r="F2441">
        <v>0.30532324439134501</v>
      </c>
      <c r="G2441">
        <v>1.9212295869356399</v>
      </c>
      <c r="H2441">
        <v>1.1218068515469199</v>
      </c>
      <c r="I2441">
        <v>0</v>
      </c>
      <c r="J2441">
        <v>0.167242724941465</v>
      </c>
      <c r="K2441">
        <v>2.1207929921622899</v>
      </c>
      <c r="L2441">
        <v>1.79639843476796</v>
      </c>
      <c r="M2441">
        <v>0</v>
      </c>
      <c r="N2441">
        <v>0.26932826362484202</v>
      </c>
      <c r="O2441">
        <v>1.7361111111111101</v>
      </c>
      <c r="P2441">
        <v>1.68162090684018</v>
      </c>
      <c r="Q2441">
        <v>1.2834616795012801</v>
      </c>
      <c r="R2441">
        <v>3.2024482881110501</v>
      </c>
      <c r="S2441">
        <v>4.2111095719628802</v>
      </c>
      <c r="T2441">
        <v>3.7944757649288801</v>
      </c>
      <c r="U2441">
        <v>0</v>
      </c>
      <c r="V2441">
        <v>0.451045422361042</v>
      </c>
      <c r="W2441">
        <v>3.09834910071993</v>
      </c>
      <c r="X2441">
        <v>2.5599993480448302</v>
      </c>
      <c r="Y2441">
        <v>0</v>
      </c>
      <c r="Z2441">
        <v>0.34073674160347001</v>
      </c>
      <c r="AA2441">
        <v>1.68433439357156</v>
      </c>
      <c r="AB2441">
        <v>2.8968934772616501</v>
      </c>
      <c r="AC2441">
        <v>0</v>
      </c>
      <c r="AD2441">
        <v>0</v>
      </c>
      <c r="AE2441">
        <v>0.117639959947501</v>
      </c>
      <c r="AF2441">
        <v>0.53565485264844204</v>
      </c>
      <c r="AG2441">
        <v>0</v>
      </c>
      <c r="AH2441">
        <v>0</v>
      </c>
      <c r="AI2441">
        <v>0.247838860628387</v>
      </c>
      <c r="AJ2441">
        <v>0.39608054652944502</v>
      </c>
      <c r="AK2441">
        <v>0</v>
      </c>
      <c r="AL2441">
        <v>0.46598567818028602</v>
      </c>
      <c r="AM2441">
        <v>1.5356334158581899</v>
      </c>
      <c r="AN2441">
        <v>1.0682586765201101</v>
      </c>
      <c r="AO2441">
        <v>0</v>
      </c>
      <c r="AP2441">
        <v>0</v>
      </c>
      <c r="AQ2441">
        <v>1.06954930221917</v>
      </c>
      <c r="AR2441">
        <v>1.22204609605351</v>
      </c>
      <c r="AS2441">
        <v>0</v>
      </c>
      <c r="AT2441">
        <v>0.15444916281159901</v>
      </c>
      <c r="AU2441">
        <v>2.34845530568915</v>
      </c>
      <c r="AV2441">
        <v>2.31978835268287</v>
      </c>
      <c r="AW2441">
        <v>0</v>
      </c>
      <c r="AX2441">
        <v>0.729237002025658</v>
      </c>
      <c r="AY2441">
        <v>2.3554457534850002</v>
      </c>
      <c r="AZ2441">
        <v>2.16223612623779</v>
      </c>
      <c r="BA2441">
        <v>0</v>
      </c>
      <c r="BB2441">
        <v>0</v>
      </c>
      <c r="BC2441">
        <v>1.3028074445823199</v>
      </c>
      <c r="BD2441">
        <v>1.62802202975285</v>
      </c>
      <c r="BE2441">
        <v>9.1558746193118906E-2</v>
      </c>
      <c r="BF2441">
        <v>0.727746700700592</v>
      </c>
      <c r="BG2441">
        <v>2.8440705114500502</v>
      </c>
      <c r="BH2441">
        <v>1.73719299209856</v>
      </c>
      <c r="BI2441">
        <v>0</v>
      </c>
      <c r="BJ2441">
        <v>1.11200440551395</v>
      </c>
      <c r="BK2441">
        <v>4.51366212203357</v>
      </c>
      <c r="BL2441">
        <v>3.99972884782798</v>
      </c>
    </row>
    <row r="2442" spans="1:64" x14ac:dyDescent="0.25">
      <c r="A2442" s="15" t="str">
        <f t="shared" si="80"/>
        <v>ROAA--43100</v>
      </c>
      <c r="B2442" s="15" t="str">
        <f t="shared" si="81"/>
        <v>ROAA</v>
      </c>
      <c r="C2442">
        <v>14</v>
      </c>
      <c r="D2442" s="22">
        <v>43100</v>
      </c>
      <c r="E2442">
        <v>0.74</v>
      </c>
      <c r="F2442">
        <v>1.02</v>
      </c>
      <c r="G2442">
        <v>1.45</v>
      </c>
      <c r="H2442">
        <v>1.1299999999999999</v>
      </c>
      <c r="I2442">
        <v>0.74</v>
      </c>
      <c r="J2442">
        <v>1.07</v>
      </c>
      <c r="K2442">
        <v>1.48</v>
      </c>
      <c r="L2442">
        <v>1.1022033898305099</v>
      </c>
      <c r="M2442">
        <v>0.61</v>
      </c>
      <c r="N2442">
        <v>0.93</v>
      </c>
      <c r="O2442">
        <v>1.28</v>
      </c>
      <c r="P2442">
        <v>0.95910813594232702</v>
      </c>
      <c r="Q2442">
        <v>0.59</v>
      </c>
      <c r="R2442">
        <v>0.75</v>
      </c>
      <c r="S2442">
        <v>0.91</v>
      </c>
      <c r="T2442">
        <v>0.81352941176470595</v>
      </c>
      <c r="U2442">
        <v>0.72</v>
      </c>
      <c r="V2442">
        <v>1.095</v>
      </c>
      <c r="W2442">
        <v>1.4524999999999999</v>
      </c>
      <c r="X2442">
        <v>1.0871875</v>
      </c>
      <c r="Y2442">
        <v>0.73499999999999999</v>
      </c>
      <c r="Z2442">
        <v>1.0649999999999999</v>
      </c>
      <c r="AA2442">
        <v>1.5525</v>
      </c>
      <c r="AB2442">
        <v>1.0885416666666701</v>
      </c>
      <c r="AC2442">
        <v>0.84</v>
      </c>
      <c r="AD2442">
        <v>1.085</v>
      </c>
      <c r="AE2442">
        <v>1.4975000000000001</v>
      </c>
      <c r="AF2442">
        <v>1.15864864864865</v>
      </c>
      <c r="AG2442">
        <v>0.78500000000000003</v>
      </c>
      <c r="AH2442">
        <v>1.175</v>
      </c>
      <c r="AI2442">
        <v>1.5549999999999999</v>
      </c>
      <c r="AJ2442">
        <v>1.12177419354839</v>
      </c>
      <c r="AK2442">
        <v>0.75</v>
      </c>
      <c r="AL2442">
        <v>0.93</v>
      </c>
      <c r="AM2442">
        <v>1.345</v>
      </c>
      <c r="AN2442">
        <v>1.1436170212765999</v>
      </c>
      <c r="AO2442">
        <v>0.77</v>
      </c>
      <c r="AP2442">
        <v>1.1000000000000001</v>
      </c>
      <c r="AQ2442">
        <v>1.54</v>
      </c>
      <c r="AR2442">
        <v>1.15068965517241</v>
      </c>
      <c r="AS2442">
        <v>0.69</v>
      </c>
      <c r="AT2442">
        <v>1.07</v>
      </c>
      <c r="AU2442">
        <v>1.45</v>
      </c>
      <c r="AV2442">
        <v>1.0662189054726401</v>
      </c>
      <c r="AW2442">
        <v>0.65500000000000003</v>
      </c>
      <c r="AX2442">
        <v>1</v>
      </c>
      <c r="AY2442">
        <v>1.34</v>
      </c>
      <c r="AZ2442">
        <v>0.99108527131782898</v>
      </c>
      <c r="BA2442">
        <v>0.74</v>
      </c>
      <c r="BB2442">
        <v>1.0449999999999999</v>
      </c>
      <c r="BC2442">
        <v>1.4624999999999999</v>
      </c>
      <c r="BD2442">
        <v>1.175</v>
      </c>
      <c r="BE2442">
        <v>0.74</v>
      </c>
      <c r="BF2442">
        <v>1.05</v>
      </c>
      <c r="BG2442">
        <v>1.425</v>
      </c>
      <c r="BH2442">
        <v>1.0609090909090899</v>
      </c>
      <c r="BI2442">
        <v>0.65</v>
      </c>
      <c r="BJ2442">
        <v>1.075</v>
      </c>
      <c r="BK2442">
        <v>1.4550000000000001</v>
      </c>
      <c r="BL2442">
        <v>1.0255128205128199</v>
      </c>
    </row>
    <row r="2443" spans="1:64" x14ac:dyDescent="0.25">
      <c r="A2443" s="15" t="str">
        <f t="shared" si="80"/>
        <v>NIM--43100</v>
      </c>
      <c r="B2443" s="15" t="str">
        <f t="shared" si="81"/>
        <v>NIM</v>
      </c>
      <c r="C2443">
        <v>15</v>
      </c>
      <c r="D2443" s="22">
        <v>43100</v>
      </c>
      <c r="E2443">
        <v>3.6</v>
      </c>
      <c r="F2443">
        <v>3.84</v>
      </c>
      <c r="G2443">
        <v>4.08</v>
      </c>
      <c r="H2443">
        <v>3.8269811320754701</v>
      </c>
      <c r="I2443">
        <v>3.59</v>
      </c>
      <c r="J2443">
        <v>3.96</v>
      </c>
      <c r="K2443">
        <v>4.3</v>
      </c>
      <c r="L2443">
        <v>3.9265160075329599</v>
      </c>
      <c r="M2443">
        <v>3.41</v>
      </c>
      <c r="N2443">
        <v>3.81</v>
      </c>
      <c r="O2443">
        <v>4.2</v>
      </c>
      <c r="P2443">
        <v>3.8186776519052499</v>
      </c>
      <c r="Q2443">
        <v>3.68</v>
      </c>
      <c r="R2443">
        <v>3.84</v>
      </c>
      <c r="S2443">
        <v>4.1500000000000004</v>
      </c>
      <c r="T2443">
        <v>4.0847058823529396</v>
      </c>
      <c r="U2443">
        <v>3.5274999999999999</v>
      </c>
      <c r="V2443">
        <v>3.9350000000000001</v>
      </c>
      <c r="W2443">
        <v>4.26</v>
      </c>
      <c r="X2443">
        <v>3.8578125000000001</v>
      </c>
      <c r="Y2443">
        <v>3.8875000000000002</v>
      </c>
      <c r="Z2443">
        <v>4.21</v>
      </c>
      <c r="AA2443">
        <v>4.5674999999999999</v>
      </c>
      <c r="AB2443">
        <v>4.2956250000000002</v>
      </c>
      <c r="AC2443">
        <v>3.5249999999999999</v>
      </c>
      <c r="AD2443">
        <v>3.9</v>
      </c>
      <c r="AE2443">
        <v>4.3525</v>
      </c>
      <c r="AF2443">
        <v>3.8466216216216198</v>
      </c>
      <c r="AG2443">
        <v>3.56</v>
      </c>
      <c r="AH2443">
        <v>3.99</v>
      </c>
      <c r="AI2443">
        <v>4.4675000000000002</v>
      </c>
      <c r="AJ2443">
        <v>4.4225806451612897</v>
      </c>
      <c r="AK2443">
        <v>3.6749999999999998</v>
      </c>
      <c r="AL2443">
        <v>3.87</v>
      </c>
      <c r="AM2443">
        <v>4.0250000000000004</v>
      </c>
      <c r="AN2443">
        <v>3.8448936170212802</v>
      </c>
      <c r="AO2443">
        <v>3.57</v>
      </c>
      <c r="AP2443">
        <v>3.97</v>
      </c>
      <c r="AQ2443">
        <v>4.34</v>
      </c>
      <c r="AR2443">
        <v>3.9055555555555599</v>
      </c>
      <c r="AS2443">
        <v>3.65</v>
      </c>
      <c r="AT2443">
        <v>3.97</v>
      </c>
      <c r="AU2443">
        <v>4.3</v>
      </c>
      <c r="AV2443">
        <v>3.95333333333333</v>
      </c>
      <c r="AW2443">
        <v>3.62</v>
      </c>
      <c r="AX2443">
        <v>3.88</v>
      </c>
      <c r="AY2443">
        <v>4.2050000000000001</v>
      </c>
      <c r="AZ2443">
        <v>3.8688372093023302</v>
      </c>
      <c r="BA2443">
        <v>3.585</v>
      </c>
      <c r="BB2443">
        <v>4.0250000000000004</v>
      </c>
      <c r="BC2443">
        <v>4.29</v>
      </c>
      <c r="BD2443">
        <v>3.9945652173913002</v>
      </c>
      <c r="BE2443">
        <v>3.33</v>
      </c>
      <c r="BF2443">
        <v>3.74</v>
      </c>
      <c r="BG2443">
        <v>4.1349999999999998</v>
      </c>
      <c r="BH2443">
        <v>4.0225454545454502</v>
      </c>
      <c r="BI2443">
        <v>3.3650000000000002</v>
      </c>
      <c r="BJ2443">
        <v>3.79</v>
      </c>
      <c r="BK2443">
        <v>4.07</v>
      </c>
      <c r="BL2443">
        <v>3.7520512820512799</v>
      </c>
    </row>
    <row r="2444" spans="1:64" x14ac:dyDescent="0.25">
      <c r="A2444" s="15" t="str">
        <f t="shared" si="80"/>
        <v>Provisions / Avg Assets--43100</v>
      </c>
      <c r="B2444" s="15" t="str">
        <f t="shared" si="81"/>
        <v>Provisions / Avg Assets</v>
      </c>
      <c r="C2444">
        <v>16</v>
      </c>
      <c r="D2444" s="22">
        <v>43100</v>
      </c>
      <c r="E2444">
        <v>0.01</v>
      </c>
      <c r="F2444">
        <v>7.0000000000000007E-2</v>
      </c>
      <c r="G2444">
        <v>0.14000000000000001</v>
      </c>
      <c r="H2444">
        <v>0.114339622641509</v>
      </c>
      <c r="I2444">
        <v>0</v>
      </c>
      <c r="J2444">
        <v>7.0000000000000007E-2</v>
      </c>
      <c r="K2444">
        <v>0.17</v>
      </c>
      <c r="L2444">
        <v>0.12719397363465201</v>
      </c>
      <c r="M2444">
        <v>0</v>
      </c>
      <c r="N2444">
        <v>7.0000000000000007E-2</v>
      </c>
      <c r="O2444">
        <v>0.17</v>
      </c>
      <c r="P2444">
        <v>0.12502986611740499</v>
      </c>
      <c r="Q2444">
        <v>0.04</v>
      </c>
      <c r="R2444">
        <v>0.11</v>
      </c>
      <c r="S2444">
        <v>0.14000000000000001</v>
      </c>
      <c r="T2444">
        <v>0.11823529411764699</v>
      </c>
      <c r="U2444">
        <v>0</v>
      </c>
      <c r="V2444">
        <v>0.06</v>
      </c>
      <c r="W2444">
        <v>0.15</v>
      </c>
      <c r="X2444">
        <v>0.10843750000000001</v>
      </c>
      <c r="Y2444">
        <v>0</v>
      </c>
      <c r="Z2444">
        <v>0.09</v>
      </c>
      <c r="AA2444">
        <v>0.2</v>
      </c>
      <c r="AB2444">
        <v>0.131041666666667</v>
      </c>
      <c r="AC2444">
        <v>0</v>
      </c>
      <c r="AD2444">
        <v>6.5000000000000002E-2</v>
      </c>
      <c r="AE2444">
        <v>0.14499999999999999</v>
      </c>
      <c r="AF2444">
        <v>0.106081081081081</v>
      </c>
      <c r="AG2444">
        <v>0.04</v>
      </c>
      <c r="AH2444">
        <v>0.15</v>
      </c>
      <c r="AI2444">
        <v>0.28000000000000003</v>
      </c>
      <c r="AJ2444">
        <v>0.52225806451612899</v>
      </c>
      <c r="AK2444">
        <v>0</v>
      </c>
      <c r="AL2444">
        <v>0.08</v>
      </c>
      <c r="AM2444">
        <v>0.16500000000000001</v>
      </c>
      <c r="AN2444">
        <v>0.11872340425531901</v>
      </c>
      <c r="AO2444">
        <v>0</v>
      </c>
      <c r="AP2444">
        <v>7.0000000000000007E-2</v>
      </c>
      <c r="AQ2444">
        <v>0.17</v>
      </c>
      <c r="AR2444">
        <v>0.12559386973180101</v>
      </c>
      <c r="AS2444">
        <v>0</v>
      </c>
      <c r="AT2444">
        <v>0.08</v>
      </c>
      <c r="AU2444">
        <v>0.18</v>
      </c>
      <c r="AV2444">
        <v>0.12910447761193999</v>
      </c>
      <c r="AW2444">
        <v>0</v>
      </c>
      <c r="AX2444">
        <v>0.05</v>
      </c>
      <c r="AY2444">
        <v>0.12</v>
      </c>
      <c r="AZ2444">
        <v>7.5658914728682206E-2</v>
      </c>
      <c r="BA2444">
        <v>0</v>
      </c>
      <c r="BB2444">
        <v>0.14000000000000001</v>
      </c>
      <c r="BC2444">
        <v>0.27500000000000002</v>
      </c>
      <c r="BD2444">
        <v>0.19500000000000001</v>
      </c>
      <c r="BE2444">
        <v>0</v>
      </c>
      <c r="BF2444">
        <v>0.06</v>
      </c>
      <c r="BG2444">
        <v>0.17</v>
      </c>
      <c r="BH2444">
        <v>0.393272727272727</v>
      </c>
      <c r="BI2444">
        <v>0</v>
      </c>
      <c r="BJ2444">
        <v>0.02</v>
      </c>
      <c r="BK2444">
        <v>0.13</v>
      </c>
      <c r="BL2444">
        <v>6.9615384615384607E-2</v>
      </c>
    </row>
    <row r="2445" spans="1:64" x14ac:dyDescent="0.25">
      <c r="A2445" s="15" t="str">
        <f t="shared" si="80"/>
        <v>Negative Earners (last 4 qtrs)--43100</v>
      </c>
      <c r="B2445" s="15" t="str">
        <f t="shared" si="81"/>
        <v>Negative Earners (last 4 qtrs)</v>
      </c>
      <c r="C2445">
        <v>17</v>
      </c>
      <c r="D2445" s="22">
        <v>43100</v>
      </c>
      <c r="F2445">
        <v>0</v>
      </c>
      <c r="H2445">
        <v>0</v>
      </c>
      <c r="J2445">
        <v>2.95748613678373</v>
      </c>
      <c r="L2445">
        <v>16</v>
      </c>
      <c r="N2445">
        <v>4.7244094488188999</v>
      </c>
      <c r="P2445">
        <v>234</v>
      </c>
      <c r="R2445">
        <v>5.8823529411764701</v>
      </c>
      <c r="T2445">
        <v>1</v>
      </c>
      <c r="V2445">
        <v>3.0821917808219199</v>
      </c>
      <c r="X2445">
        <v>9</v>
      </c>
      <c r="Z2445">
        <v>4.1666666666666696</v>
      </c>
      <c r="AB2445">
        <v>2</v>
      </c>
      <c r="AD2445">
        <v>1.35135135135135</v>
      </c>
      <c r="AF2445">
        <v>1</v>
      </c>
      <c r="AH2445">
        <v>4.8387096774193497</v>
      </c>
      <c r="AI2445"/>
      <c r="AJ2445">
        <v>3</v>
      </c>
      <c r="AK2445"/>
      <c r="AL2445">
        <v>0</v>
      </c>
      <c r="AN2445">
        <v>0</v>
      </c>
      <c r="AP2445">
        <v>1.5094339622641499</v>
      </c>
      <c r="AR2445">
        <v>4</v>
      </c>
      <c r="AT2445">
        <v>5.3658536585365901</v>
      </c>
      <c r="AV2445">
        <v>11</v>
      </c>
      <c r="AX2445">
        <v>3.8167938931297698</v>
      </c>
      <c r="AZ2445">
        <v>5</v>
      </c>
      <c r="BB2445">
        <v>2.1739130434782599</v>
      </c>
      <c r="BD2445">
        <v>1</v>
      </c>
      <c r="BF2445">
        <v>1.8181818181818199</v>
      </c>
      <c r="BH2445">
        <v>1</v>
      </c>
      <c r="BJ2445">
        <v>7.6923076923076898</v>
      </c>
      <c r="BL2445">
        <v>6</v>
      </c>
    </row>
    <row r="2446" spans="1:64" x14ac:dyDescent="0.25">
      <c r="A2446" s="15" t="str">
        <f t="shared" si="80"/>
        <v>Noncore Funding / Liab--43100</v>
      </c>
      <c r="B2446" s="15" t="str">
        <f t="shared" si="81"/>
        <v>Noncore Funding / Liab</v>
      </c>
      <c r="C2446">
        <v>18</v>
      </c>
      <c r="D2446" s="22">
        <v>43100</v>
      </c>
      <c r="E2446">
        <v>6.9512871601866602</v>
      </c>
      <c r="F2446">
        <v>12.466072341150401</v>
      </c>
      <c r="G2446">
        <v>17.699670484858</v>
      </c>
      <c r="H2446">
        <v>14.282514070558101</v>
      </c>
      <c r="I2446">
        <v>8.5631545273933405</v>
      </c>
      <c r="J2446">
        <v>14.659872776840199</v>
      </c>
      <c r="K2446">
        <v>23.510588833278899</v>
      </c>
      <c r="L2446">
        <v>17.609297566655499</v>
      </c>
      <c r="M2446">
        <v>11.3815050542868</v>
      </c>
      <c r="N2446">
        <v>19.0258814686485</v>
      </c>
      <c r="O2446">
        <v>29.896789171639899</v>
      </c>
      <c r="P2446">
        <v>22.3532033353682</v>
      </c>
      <c r="Q2446">
        <v>14.6408914921976</v>
      </c>
      <c r="R2446">
        <v>17.034121590582401</v>
      </c>
      <c r="S2446">
        <v>19.003711180261099</v>
      </c>
      <c r="T2446">
        <v>17.547043790552099</v>
      </c>
      <c r="U2446">
        <v>7.4407403423139202</v>
      </c>
      <c r="V2446">
        <v>12.8140249246796</v>
      </c>
      <c r="W2446">
        <v>22.736473410368902</v>
      </c>
      <c r="X2446">
        <v>16.789043212233501</v>
      </c>
      <c r="Y2446">
        <v>7.2613163193065899</v>
      </c>
      <c r="Z2446">
        <v>12.904653349494399</v>
      </c>
      <c r="AA2446">
        <v>21.181771559949802</v>
      </c>
      <c r="AB2446">
        <v>16.573954638456399</v>
      </c>
      <c r="AC2446">
        <v>10.905132235894399</v>
      </c>
      <c r="AD2446">
        <v>14.7788728713218</v>
      </c>
      <c r="AE2446">
        <v>21.609484634977399</v>
      </c>
      <c r="AF2446">
        <v>16.3985631055371</v>
      </c>
      <c r="AG2446">
        <v>14.112829206811799</v>
      </c>
      <c r="AH2446">
        <v>19.589961355664599</v>
      </c>
      <c r="AI2446">
        <v>27.500044867348802</v>
      </c>
      <c r="AJ2446">
        <v>23.6564265068358</v>
      </c>
      <c r="AK2446">
        <v>8.8691343241582796</v>
      </c>
      <c r="AL2446">
        <v>18.8295148903075</v>
      </c>
      <c r="AM2446">
        <v>29.159141827976399</v>
      </c>
      <c r="AN2446">
        <v>20.8951228355855</v>
      </c>
      <c r="AO2446">
        <v>8.8344894800206397</v>
      </c>
      <c r="AP2446">
        <v>14.426511902146901</v>
      </c>
      <c r="AQ2446">
        <v>22.589703086070401</v>
      </c>
      <c r="AR2446">
        <v>16.9807666168705</v>
      </c>
      <c r="AS2446">
        <v>9.5473533922056006</v>
      </c>
      <c r="AT2446">
        <v>17.216433825947298</v>
      </c>
      <c r="AU2446">
        <v>26.004098451351901</v>
      </c>
      <c r="AV2446">
        <v>19.713125540796099</v>
      </c>
      <c r="AW2446">
        <v>6.2141421242042698</v>
      </c>
      <c r="AX2446">
        <v>12.538237337688701</v>
      </c>
      <c r="AY2446">
        <v>20.480083848578602</v>
      </c>
      <c r="AZ2446">
        <v>14.9919718358578</v>
      </c>
      <c r="BA2446">
        <v>7.7454694503617896</v>
      </c>
      <c r="BB2446">
        <v>17.599229515352299</v>
      </c>
      <c r="BC2446">
        <v>26.6176413132244</v>
      </c>
      <c r="BD2446">
        <v>21.275242982001199</v>
      </c>
      <c r="BE2446">
        <v>7.83192604356283</v>
      </c>
      <c r="BF2446">
        <v>14.1206725068472</v>
      </c>
      <c r="BG2446">
        <v>18.7375050789942</v>
      </c>
      <c r="BH2446">
        <v>16.556566499452899</v>
      </c>
      <c r="BI2446">
        <v>6.1972531689783796</v>
      </c>
      <c r="BJ2446">
        <v>10.5957767309157</v>
      </c>
      <c r="BK2446">
        <v>22.986480741757699</v>
      </c>
      <c r="BL2446">
        <v>16.927064612654799</v>
      </c>
    </row>
    <row r="2447" spans="1:64" x14ac:dyDescent="0.25">
      <c r="A2447" s="15" t="str">
        <f t="shared" si="80"/>
        <v>Brokered Dep / Liab--43100</v>
      </c>
      <c r="B2447" s="15" t="str">
        <f t="shared" si="81"/>
        <v>Brokered Dep / Liab</v>
      </c>
      <c r="C2447">
        <v>19</v>
      </c>
      <c r="D2447" s="22">
        <v>43100</v>
      </c>
      <c r="E2447">
        <v>0</v>
      </c>
      <c r="F2447">
        <v>0</v>
      </c>
      <c r="G2447">
        <v>1.73089363874952</v>
      </c>
      <c r="H2447">
        <v>3.0323277111713098</v>
      </c>
      <c r="I2447">
        <v>0</v>
      </c>
      <c r="J2447">
        <v>0</v>
      </c>
      <c r="K2447">
        <v>3.5466886182902599</v>
      </c>
      <c r="L2447">
        <v>2.7526806603821301</v>
      </c>
      <c r="M2447">
        <v>0</v>
      </c>
      <c r="N2447">
        <v>0</v>
      </c>
      <c r="O2447">
        <v>3.9227352769714301</v>
      </c>
      <c r="P2447">
        <v>2.8649713279839601</v>
      </c>
      <c r="Q2447">
        <v>0</v>
      </c>
      <c r="R2447">
        <v>0</v>
      </c>
      <c r="S2447">
        <v>1.02082004464998</v>
      </c>
      <c r="T2447">
        <v>2.9141503408277898</v>
      </c>
      <c r="U2447">
        <v>0</v>
      </c>
      <c r="V2447">
        <v>0</v>
      </c>
      <c r="W2447">
        <v>2.8415248213386501</v>
      </c>
      <c r="X2447">
        <v>2.5822702950108098</v>
      </c>
      <c r="Y2447">
        <v>0</v>
      </c>
      <c r="Z2447">
        <v>0</v>
      </c>
      <c r="AA2447">
        <v>0.85245855288563499</v>
      </c>
      <c r="AB2447">
        <v>2.9196649319844901</v>
      </c>
      <c r="AC2447">
        <v>0</v>
      </c>
      <c r="AD2447">
        <v>0</v>
      </c>
      <c r="AE2447">
        <v>2.9946156718908901</v>
      </c>
      <c r="AF2447">
        <v>2.2237918530648</v>
      </c>
      <c r="AG2447">
        <v>0</v>
      </c>
      <c r="AH2447">
        <v>0.396241813629502</v>
      </c>
      <c r="AI2447">
        <v>6.9317273523440299</v>
      </c>
      <c r="AJ2447">
        <v>4.53728313924021</v>
      </c>
      <c r="AK2447">
        <v>0</v>
      </c>
      <c r="AL2447">
        <v>0.71915002216282298</v>
      </c>
      <c r="AM2447">
        <v>9.2384857553989708</v>
      </c>
      <c r="AN2447">
        <v>4.5356842403038797</v>
      </c>
      <c r="AO2447">
        <v>0</v>
      </c>
      <c r="AP2447">
        <v>0</v>
      </c>
      <c r="AQ2447">
        <v>3.3833314537047499</v>
      </c>
      <c r="AR2447">
        <v>2.3089213361302701</v>
      </c>
      <c r="AS2447">
        <v>0</v>
      </c>
      <c r="AT2447">
        <v>0.26941158791833902</v>
      </c>
      <c r="AU2447">
        <v>4.4393768879938396</v>
      </c>
      <c r="AV2447">
        <v>3.6341820835268099</v>
      </c>
      <c r="AW2447">
        <v>0</v>
      </c>
      <c r="AX2447">
        <v>0</v>
      </c>
      <c r="AY2447">
        <v>1.3055943867286499</v>
      </c>
      <c r="AZ2447">
        <v>1.9175575251324799</v>
      </c>
      <c r="BA2447">
        <v>0</v>
      </c>
      <c r="BB2447">
        <v>6.2516900982331897E-2</v>
      </c>
      <c r="BC2447">
        <v>4.8109831654578601</v>
      </c>
      <c r="BD2447">
        <v>4.7688070082412999</v>
      </c>
      <c r="BE2447">
        <v>0</v>
      </c>
      <c r="BF2447">
        <v>0</v>
      </c>
      <c r="BG2447">
        <v>1.5022402322870401</v>
      </c>
      <c r="BH2447">
        <v>2.1383531580522699</v>
      </c>
      <c r="BI2447">
        <v>0</v>
      </c>
      <c r="BJ2447">
        <v>0</v>
      </c>
      <c r="BK2447">
        <v>1.7721918702930699</v>
      </c>
      <c r="BL2447">
        <v>3.5427633848317202</v>
      </c>
    </row>
    <row r="2448" spans="1:64" x14ac:dyDescent="0.25">
      <c r="A2448" s="15" t="str">
        <f t="shared" si="80"/>
        <v>Liquid Assets / Assets--43100</v>
      </c>
      <c r="B2448" s="15" t="str">
        <f t="shared" si="81"/>
        <v>Liquid Assets / Assets</v>
      </c>
      <c r="C2448">
        <v>20</v>
      </c>
      <c r="D2448" s="22">
        <v>43100</v>
      </c>
      <c r="E2448">
        <v>12.3604926521409</v>
      </c>
      <c r="F2448">
        <v>21.344869745133099</v>
      </c>
      <c r="G2448">
        <v>34.0516370250606</v>
      </c>
      <c r="H2448">
        <v>24.097979721618302</v>
      </c>
      <c r="I2448">
        <v>11.0451587732865</v>
      </c>
      <c r="J2448">
        <v>18.904474913761501</v>
      </c>
      <c r="K2448">
        <v>30.395131965737999</v>
      </c>
      <c r="L2448">
        <v>21.8546771137052</v>
      </c>
      <c r="M2448">
        <v>10.447288724582</v>
      </c>
      <c r="N2448">
        <v>17.084193113798001</v>
      </c>
      <c r="O2448">
        <v>27.529006622516601</v>
      </c>
      <c r="P2448">
        <v>20.155620115301002</v>
      </c>
      <c r="Q2448">
        <v>21.432582714408898</v>
      </c>
      <c r="R2448">
        <v>32.064636500453702</v>
      </c>
      <c r="S2448">
        <v>40.070237506828597</v>
      </c>
      <c r="T2448">
        <v>33.174815901092401</v>
      </c>
      <c r="U2448">
        <v>12.126602404582799</v>
      </c>
      <c r="V2448">
        <v>20.4740779662371</v>
      </c>
      <c r="W2448">
        <v>30.6265790766106</v>
      </c>
      <c r="X2448">
        <v>22.940335595949801</v>
      </c>
      <c r="Y2448">
        <v>12.1631003196128</v>
      </c>
      <c r="Z2448">
        <v>23.810642844573401</v>
      </c>
      <c r="AA2448">
        <v>34.926465602927003</v>
      </c>
      <c r="AB2448">
        <v>25.063087597186499</v>
      </c>
      <c r="AC2448">
        <v>7.7892843901035702</v>
      </c>
      <c r="AD2448">
        <v>11.7749828436821</v>
      </c>
      <c r="AE2448">
        <v>26.015420188872501</v>
      </c>
      <c r="AF2448">
        <v>18.498010974623401</v>
      </c>
      <c r="AG2448">
        <v>7.0260872948281801</v>
      </c>
      <c r="AH2448">
        <v>13.549207349750599</v>
      </c>
      <c r="AI2448">
        <v>25.254531365635799</v>
      </c>
      <c r="AJ2448">
        <v>18.831311422276301</v>
      </c>
      <c r="AK2448">
        <v>12.7573929647846</v>
      </c>
      <c r="AL2448">
        <v>17.6935614080517</v>
      </c>
      <c r="AM2448">
        <v>25.1653709546915</v>
      </c>
      <c r="AN2448">
        <v>18.341040844474001</v>
      </c>
      <c r="AO2448">
        <v>11.1269061773068</v>
      </c>
      <c r="AP2448">
        <v>18.727033828474699</v>
      </c>
      <c r="AQ2448">
        <v>30.533935242839402</v>
      </c>
      <c r="AR2448">
        <v>22.430803030259099</v>
      </c>
      <c r="AS2448">
        <v>9.5360017978826708</v>
      </c>
      <c r="AT2448">
        <v>16.6443637290512</v>
      </c>
      <c r="AU2448">
        <v>25.673794761482998</v>
      </c>
      <c r="AV2448">
        <v>19.4238639134457</v>
      </c>
      <c r="AW2448">
        <v>13.494284781406099</v>
      </c>
      <c r="AX2448">
        <v>22.300028289200899</v>
      </c>
      <c r="AY2448">
        <v>33.829769964236696</v>
      </c>
      <c r="AZ2448">
        <v>24.763959982008899</v>
      </c>
      <c r="BA2448">
        <v>11.754878690568001</v>
      </c>
      <c r="BB2448">
        <v>20.7328542458817</v>
      </c>
      <c r="BC2448">
        <v>32.272218799229599</v>
      </c>
      <c r="BD2448">
        <v>23.691837199510299</v>
      </c>
      <c r="BE2448">
        <v>14.8792289845486</v>
      </c>
      <c r="BF2448">
        <v>24.496774062239201</v>
      </c>
      <c r="BG2448">
        <v>31.252597038008499</v>
      </c>
      <c r="BH2448">
        <v>23.9659273542118</v>
      </c>
      <c r="BI2448">
        <v>14.4710330946537</v>
      </c>
      <c r="BJ2448">
        <v>22.544941136360201</v>
      </c>
      <c r="BK2448">
        <v>31.7815009749547</v>
      </c>
      <c r="BL2448">
        <v>25.122307316324601</v>
      </c>
    </row>
    <row r="2449" spans="1:64" x14ac:dyDescent="0.25">
      <c r="A2449" s="15" t="str">
        <f t="shared" si="80"/>
        <v>Net Loan Growth (last 4 qtrs)--43100</v>
      </c>
      <c r="B2449" s="15" t="str">
        <f t="shared" si="81"/>
        <v>Net Loan Growth (last 4 qtrs)</v>
      </c>
      <c r="C2449">
        <v>21</v>
      </c>
      <c r="D2449" s="22">
        <v>43100</v>
      </c>
      <c r="E2449">
        <v>1.47</v>
      </c>
      <c r="F2449">
        <v>5.0999999999999996</v>
      </c>
      <c r="G2449">
        <v>9</v>
      </c>
      <c r="H2449">
        <v>6.5139622641509396</v>
      </c>
      <c r="I2449">
        <v>0.28749999999999998</v>
      </c>
      <c r="J2449">
        <v>4.9249999999999998</v>
      </c>
      <c r="K2449">
        <v>9.6549999999999994</v>
      </c>
      <c r="L2449">
        <v>5.77909433962264</v>
      </c>
      <c r="M2449">
        <v>1.37</v>
      </c>
      <c r="N2449">
        <v>5.91</v>
      </c>
      <c r="O2449">
        <v>11.82</v>
      </c>
      <c r="P2449">
        <v>7.4730407783067703</v>
      </c>
      <c r="Q2449">
        <v>0.46</v>
      </c>
      <c r="R2449">
        <v>3.77</v>
      </c>
      <c r="S2449">
        <v>9.18</v>
      </c>
      <c r="T2449">
        <v>15.562352941176499</v>
      </c>
      <c r="U2449">
        <v>0.42499999999999999</v>
      </c>
      <c r="V2449">
        <v>5.26</v>
      </c>
      <c r="W2449">
        <v>9.6050000000000004</v>
      </c>
      <c r="X2449">
        <v>5.5874912891986099</v>
      </c>
      <c r="Y2449">
        <v>1.19</v>
      </c>
      <c r="Z2449">
        <v>6.6950000000000003</v>
      </c>
      <c r="AA2449">
        <v>13.1325</v>
      </c>
      <c r="AB2449">
        <v>11.703125</v>
      </c>
      <c r="AC2449">
        <v>-2.4500000000000002</v>
      </c>
      <c r="AD2449">
        <v>2.4900000000000002</v>
      </c>
      <c r="AE2449">
        <v>6.9124999999999996</v>
      </c>
      <c r="AF2449">
        <v>3.21513513513514</v>
      </c>
      <c r="AG2449">
        <v>0.67749999999999999</v>
      </c>
      <c r="AH2449">
        <v>6.0149999999999997</v>
      </c>
      <c r="AI2449">
        <v>12.93</v>
      </c>
      <c r="AJ2449">
        <v>12.3403225806452</v>
      </c>
      <c r="AK2449">
        <v>0.93500000000000005</v>
      </c>
      <c r="AL2449">
        <v>4.8</v>
      </c>
      <c r="AM2449">
        <v>8.44</v>
      </c>
      <c r="AN2449">
        <v>5.6010638297872299</v>
      </c>
      <c r="AO2449">
        <v>-0.64</v>
      </c>
      <c r="AP2449">
        <v>3.82</v>
      </c>
      <c r="AQ2449">
        <v>7.49</v>
      </c>
      <c r="AR2449">
        <v>4.0479693486589996</v>
      </c>
      <c r="AS2449">
        <v>2.0499999999999998</v>
      </c>
      <c r="AT2449">
        <v>7.43</v>
      </c>
      <c r="AU2449">
        <v>13.19</v>
      </c>
      <c r="AV2449">
        <v>9.2178109452736301</v>
      </c>
      <c r="AW2449">
        <v>0.76500000000000001</v>
      </c>
      <c r="AX2449">
        <v>5.12</v>
      </c>
      <c r="AY2449">
        <v>11.465</v>
      </c>
      <c r="AZ2449">
        <v>7.0665891472868196</v>
      </c>
      <c r="BA2449">
        <v>1.8174999999999999</v>
      </c>
      <c r="BB2449">
        <v>6.59</v>
      </c>
      <c r="BC2449">
        <v>10.68</v>
      </c>
      <c r="BD2449">
        <v>6.41782608695652</v>
      </c>
      <c r="BE2449">
        <v>-0.94499999999999995</v>
      </c>
      <c r="BF2449">
        <v>3.6850000000000001</v>
      </c>
      <c r="BG2449">
        <v>8.5449999999999999</v>
      </c>
      <c r="BH2449">
        <v>8.9807407407407407</v>
      </c>
      <c r="BI2449">
        <v>1.56</v>
      </c>
      <c r="BJ2449">
        <v>7.59</v>
      </c>
      <c r="BK2449">
        <v>13.14</v>
      </c>
      <c r="BL2449">
        <v>7.6842857142857097</v>
      </c>
    </row>
    <row r="2450" spans="1:64" x14ac:dyDescent="0.25">
      <c r="A2450" s="15" t="str">
        <f t="shared" si="80"/>
        <v>Banks w/ Loan Growth (last 4 qtrs)--43100</v>
      </c>
      <c r="B2450" s="15" t="str">
        <f t="shared" si="81"/>
        <v>Banks w/ Loan Growth (last 4 qtrs)</v>
      </c>
      <c r="C2450">
        <v>22</v>
      </c>
      <c r="D2450" s="22">
        <v>43100</v>
      </c>
      <c r="F2450">
        <v>77.358490566037702</v>
      </c>
      <c r="J2450">
        <v>75.785582255083199</v>
      </c>
      <c r="N2450">
        <v>80.658186957399593</v>
      </c>
      <c r="R2450">
        <v>76.470588235294102</v>
      </c>
      <c r="V2450">
        <v>77.397260273972606</v>
      </c>
      <c r="Z2450">
        <v>79.1666666666667</v>
      </c>
      <c r="AD2450">
        <v>60.8108108108108</v>
      </c>
      <c r="AH2450">
        <v>79.0322580645161</v>
      </c>
      <c r="AI2450"/>
      <c r="AK2450"/>
      <c r="AL2450">
        <v>80.851063829787194</v>
      </c>
      <c r="AP2450">
        <v>71.320754716981099</v>
      </c>
      <c r="AT2450">
        <v>83.414634146341498</v>
      </c>
      <c r="AX2450">
        <v>82.442748091603093</v>
      </c>
      <c r="BB2450">
        <v>78.260869565217405</v>
      </c>
      <c r="BF2450">
        <v>65.454545454545496</v>
      </c>
      <c r="BJ2450">
        <v>83.3333333333333</v>
      </c>
    </row>
    <row r="2451" spans="1:64" x14ac:dyDescent="0.25">
      <c r="A2451" s="15" t="str">
        <f t="shared" si="80"/>
        <v>Equity / Assets--43190</v>
      </c>
      <c r="B2451" s="15" t="str">
        <f t="shared" si="81"/>
        <v>Equity / Assets</v>
      </c>
      <c r="C2451">
        <v>1</v>
      </c>
      <c r="D2451" s="22">
        <v>43190</v>
      </c>
      <c r="E2451">
        <v>10.222575735980399</v>
      </c>
      <c r="F2451">
        <v>11.158871587577201</v>
      </c>
      <c r="G2451">
        <v>12.135116665039501</v>
      </c>
      <c r="H2451">
        <v>11.4643641846999</v>
      </c>
      <c r="I2451">
        <v>9.3646562837531793</v>
      </c>
      <c r="J2451">
        <v>10.639229629349099</v>
      </c>
      <c r="K2451">
        <v>12.135116665039501</v>
      </c>
      <c r="L2451">
        <v>11.093158410508</v>
      </c>
      <c r="M2451">
        <v>9.3104667853092096</v>
      </c>
      <c r="N2451">
        <v>10.649777214522</v>
      </c>
      <c r="O2451">
        <v>12.408917946357001</v>
      </c>
      <c r="P2451">
        <v>11.2044705037351</v>
      </c>
      <c r="Q2451">
        <v>9.1377810309900607</v>
      </c>
      <c r="R2451">
        <v>10.5962107003211</v>
      </c>
      <c r="S2451">
        <v>12.1941809547359</v>
      </c>
      <c r="T2451">
        <v>10.832321718325799</v>
      </c>
      <c r="U2451">
        <v>9.0782921744583494</v>
      </c>
      <c r="V2451">
        <v>10.4526218110085</v>
      </c>
      <c r="W2451">
        <v>11.980359476024599</v>
      </c>
      <c r="X2451">
        <v>10.9287875307572</v>
      </c>
      <c r="Y2451">
        <v>9.8908390728231694</v>
      </c>
      <c r="Z2451">
        <v>10.7835316834288</v>
      </c>
      <c r="AA2451">
        <v>12.1334167850287</v>
      </c>
      <c r="AB2451">
        <v>11.3593366080223</v>
      </c>
      <c r="AC2451">
        <v>9.1499213685272505</v>
      </c>
      <c r="AD2451">
        <v>10.54070333298</v>
      </c>
      <c r="AE2451">
        <v>11.526057913130201</v>
      </c>
      <c r="AF2451">
        <v>10.467009103346999</v>
      </c>
      <c r="AG2451">
        <v>10.3133554056562</v>
      </c>
      <c r="AH2451">
        <v>11.1890839952493</v>
      </c>
      <c r="AI2451">
        <v>13.5218767433623</v>
      </c>
      <c r="AJ2451">
        <v>12.2293645748848</v>
      </c>
      <c r="AK2451">
        <v>9.6608717709233893</v>
      </c>
      <c r="AL2451">
        <v>10.678790550341599</v>
      </c>
      <c r="AM2451">
        <v>12.620795700955</v>
      </c>
      <c r="AN2451">
        <v>12.5163737769471</v>
      </c>
      <c r="AO2451">
        <v>9.4323181969147392</v>
      </c>
      <c r="AP2451">
        <v>10.692110332462301</v>
      </c>
      <c r="AQ2451">
        <v>12.3268190924157</v>
      </c>
      <c r="AR2451">
        <v>11.1535260529896</v>
      </c>
      <c r="AS2451">
        <v>9.3846549019641792</v>
      </c>
      <c r="AT2451">
        <v>10.621806638168099</v>
      </c>
      <c r="AU2451">
        <v>11.9008042791767</v>
      </c>
      <c r="AV2451">
        <v>11.118756396602601</v>
      </c>
      <c r="AW2451">
        <v>8.8419809851568392</v>
      </c>
      <c r="AX2451">
        <v>10.387107937557699</v>
      </c>
      <c r="AY2451">
        <v>11.858325225799801</v>
      </c>
      <c r="AZ2451">
        <v>10.647400906349199</v>
      </c>
      <c r="BA2451">
        <v>9.6143982620149</v>
      </c>
      <c r="BB2451">
        <v>10.670009676124501</v>
      </c>
      <c r="BC2451">
        <v>12.588271977805199</v>
      </c>
      <c r="BD2451">
        <v>11.7247580536849</v>
      </c>
      <c r="BE2451">
        <v>9.9351681299053407</v>
      </c>
      <c r="BF2451">
        <v>10.929143555187</v>
      </c>
      <c r="BG2451">
        <v>12.645993046725099</v>
      </c>
      <c r="BH2451">
        <v>13.2858317855062</v>
      </c>
      <c r="BI2451">
        <v>8.93411129700781</v>
      </c>
      <c r="BJ2451">
        <v>10.040702701562701</v>
      </c>
      <c r="BK2451">
        <v>11.875211380197401</v>
      </c>
      <c r="BL2451">
        <v>11.5075677188066</v>
      </c>
    </row>
    <row r="2452" spans="1:64" x14ac:dyDescent="0.25">
      <c r="A2452" s="15" t="str">
        <f t="shared" si="80"/>
        <v>Total Risk Based Capital Ratio--43190</v>
      </c>
      <c r="B2452" s="15" t="str">
        <f t="shared" si="81"/>
        <v>Total Risk Based Capital Ratio</v>
      </c>
      <c r="C2452">
        <v>2</v>
      </c>
      <c r="D2452" s="22">
        <v>43190</v>
      </c>
      <c r="E2452">
        <v>14.63</v>
      </c>
      <c r="F2452">
        <v>15.98</v>
      </c>
      <c r="G2452">
        <v>19.16</v>
      </c>
      <c r="H2452">
        <v>17.675849056603798</v>
      </c>
      <c r="I2452">
        <v>13.57</v>
      </c>
      <c r="J2452">
        <v>15.68</v>
      </c>
      <c r="K2452">
        <v>19.23</v>
      </c>
      <c r="L2452">
        <v>17.378766603415599</v>
      </c>
      <c r="M2452">
        <v>13.51</v>
      </c>
      <c r="N2452">
        <v>15.92</v>
      </c>
      <c r="O2452">
        <v>20.032499999999999</v>
      </c>
      <c r="P2452">
        <v>17.9917870485679</v>
      </c>
      <c r="Q2452">
        <v>14.41</v>
      </c>
      <c r="R2452">
        <v>17.89</v>
      </c>
      <c r="S2452">
        <v>19.97</v>
      </c>
      <c r="T2452">
        <v>18.962352941176501</v>
      </c>
      <c r="U2452">
        <v>13.455</v>
      </c>
      <c r="V2452">
        <v>15.39</v>
      </c>
      <c r="W2452">
        <v>18.670000000000002</v>
      </c>
      <c r="X2452">
        <v>17.3793006993007</v>
      </c>
      <c r="Y2452">
        <v>15.085000000000001</v>
      </c>
      <c r="Z2452">
        <v>16.88</v>
      </c>
      <c r="AA2452">
        <v>19.557500000000001</v>
      </c>
      <c r="AB2452">
        <v>18.420217391304298</v>
      </c>
      <c r="AC2452">
        <v>13.06</v>
      </c>
      <c r="AD2452">
        <v>14.955</v>
      </c>
      <c r="AE2452">
        <v>17.4025</v>
      </c>
      <c r="AF2452">
        <v>16.342567567567599</v>
      </c>
      <c r="AG2452">
        <v>13.21</v>
      </c>
      <c r="AH2452">
        <v>15.78</v>
      </c>
      <c r="AI2452">
        <v>20.975000000000001</v>
      </c>
      <c r="AJ2452">
        <v>18.5087096774194</v>
      </c>
      <c r="AK2452">
        <v>14.31</v>
      </c>
      <c r="AL2452">
        <v>16.21</v>
      </c>
      <c r="AM2452">
        <v>20.399999999999999</v>
      </c>
      <c r="AN2452">
        <v>18.935957446808501</v>
      </c>
      <c r="AO2452">
        <v>13.602499999999999</v>
      </c>
      <c r="AP2452">
        <v>15.71</v>
      </c>
      <c r="AQ2452">
        <v>19.6325</v>
      </c>
      <c r="AR2452">
        <v>17.663587786259502</v>
      </c>
      <c r="AS2452">
        <v>12.827500000000001</v>
      </c>
      <c r="AT2452">
        <v>14.5</v>
      </c>
      <c r="AU2452">
        <v>17.372499999999999</v>
      </c>
      <c r="AV2452">
        <v>16.361804123711298</v>
      </c>
      <c r="AW2452">
        <v>14.355</v>
      </c>
      <c r="AX2452">
        <v>17.004999999999999</v>
      </c>
      <c r="AY2452">
        <v>19.932500000000001</v>
      </c>
      <c r="AZ2452">
        <v>18.298203125000001</v>
      </c>
      <c r="BA2452">
        <v>13.0725</v>
      </c>
      <c r="BB2452">
        <v>15.2</v>
      </c>
      <c r="BC2452">
        <v>20.074999999999999</v>
      </c>
      <c r="BD2452">
        <v>17.725434782608701</v>
      </c>
      <c r="BE2452">
        <v>14.83</v>
      </c>
      <c r="BF2452">
        <v>17.87</v>
      </c>
      <c r="BG2452">
        <v>20.350000000000001</v>
      </c>
      <c r="BH2452">
        <v>25.384339622641502</v>
      </c>
      <c r="BI2452">
        <v>13.5</v>
      </c>
      <c r="BJ2452">
        <v>15.24</v>
      </c>
      <c r="BK2452">
        <v>18.32</v>
      </c>
      <c r="BL2452">
        <v>21.0946753246753</v>
      </c>
    </row>
    <row r="2453" spans="1:64" x14ac:dyDescent="0.25">
      <c r="A2453" s="15" t="str">
        <f t="shared" si="80"/>
        <v>Tier 1 Leverage Ratio--43190</v>
      </c>
      <c r="B2453" s="15" t="str">
        <f t="shared" si="81"/>
        <v>Tier 1 Leverage Ratio</v>
      </c>
      <c r="C2453">
        <v>3</v>
      </c>
      <c r="D2453" s="22">
        <v>43190</v>
      </c>
      <c r="E2453">
        <v>9.9499999999999993</v>
      </c>
      <c r="F2453">
        <v>10.65</v>
      </c>
      <c r="G2453">
        <v>11.66</v>
      </c>
      <c r="H2453">
        <v>11.1218867924528</v>
      </c>
      <c r="I2453">
        <v>9.36</v>
      </c>
      <c r="J2453">
        <v>10.47</v>
      </c>
      <c r="K2453">
        <v>11.98</v>
      </c>
      <c r="L2453">
        <v>11.014838709677401</v>
      </c>
      <c r="M2453">
        <v>9.35</v>
      </c>
      <c r="N2453">
        <v>10.51</v>
      </c>
      <c r="O2453">
        <v>12.14</v>
      </c>
      <c r="P2453">
        <v>11.163237858032399</v>
      </c>
      <c r="Q2453">
        <v>9.42</v>
      </c>
      <c r="R2453">
        <v>10.45</v>
      </c>
      <c r="S2453">
        <v>12.07</v>
      </c>
      <c r="T2453">
        <v>10.92</v>
      </c>
      <c r="U2453">
        <v>9.27</v>
      </c>
      <c r="V2453">
        <v>10.335000000000001</v>
      </c>
      <c r="W2453">
        <v>11.79</v>
      </c>
      <c r="X2453">
        <v>10.8831118881119</v>
      </c>
      <c r="Y2453">
        <v>9.8375000000000004</v>
      </c>
      <c r="Z2453">
        <v>10.52</v>
      </c>
      <c r="AA2453">
        <v>11.6625</v>
      </c>
      <c r="AB2453">
        <v>11.2332608695652</v>
      </c>
      <c r="AC2453">
        <v>9.1999999999999993</v>
      </c>
      <c r="AD2453">
        <v>10.025</v>
      </c>
      <c r="AE2453">
        <v>11.46</v>
      </c>
      <c r="AF2453">
        <v>10.350945945945901</v>
      </c>
      <c r="AG2453">
        <v>10.08</v>
      </c>
      <c r="AH2453">
        <v>11.01</v>
      </c>
      <c r="AI2453">
        <v>13.175000000000001</v>
      </c>
      <c r="AJ2453">
        <v>12.0351612903226</v>
      </c>
      <c r="AK2453">
        <v>9.5549999999999997</v>
      </c>
      <c r="AL2453">
        <v>10.56</v>
      </c>
      <c r="AM2453">
        <v>12.36</v>
      </c>
      <c r="AN2453">
        <v>12.4536170212766</v>
      </c>
      <c r="AO2453">
        <v>9.375</v>
      </c>
      <c r="AP2453">
        <v>10.63</v>
      </c>
      <c r="AQ2453">
        <v>12.17</v>
      </c>
      <c r="AR2453">
        <v>11.093893129771001</v>
      </c>
      <c r="AS2453">
        <v>9.2200000000000006</v>
      </c>
      <c r="AT2453">
        <v>10.324999999999999</v>
      </c>
      <c r="AU2453">
        <v>11.5025</v>
      </c>
      <c r="AV2453">
        <v>10.8986082474227</v>
      </c>
      <c r="AW2453">
        <v>8.9450000000000003</v>
      </c>
      <c r="AX2453">
        <v>10.074999999999999</v>
      </c>
      <c r="AY2453">
        <v>11.984999999999999</v>
      </c>
      <c r="AZ2453">
        <v>10.63703125</v>
      </c>
      <c r="BA2453">
        <v>9.5875000000000004</v>
      </c>
      <c r="BB2453">
        <v>10.535</v>
      </c>
      <c r="BC2453">
        <v>12.5025</v>
      </c>
      <c r="BD2453">
        <v>11.5534782608696</v>
      </c>
      <c r="BE2453">
        <v>10.02</v>
      </c>
      <c r="BF2453">
        <v>10.73</v>
      </c>
      <c r="BG2453">
        <v>12.14</v>
      </c>
      <c r="BH2453">
        <v>13.250566037735799</v>
      </c>
      <c r="BI2453">
        <v>9.34</v>
      </c>
      <c r="BJ2453">
        <v>10.26</v>
      </c>
      <c r="BK2453">
        <v>11.35</v>
      </c>
      <c r="BL2453">
        <v>11.5371428571429</v>
      </c>
    </row>
    <row r="2454" spans="1:64" x14ac:dyDescent="0.25">
      <c r="A2454" s="15" t="str">
        <f t="shared" si="80"/>
        <v>ALLL / Nonaccrual Loans--43190</v>
      </c>
      <c r="B2454" s="15" t="str">
        <f t="shared" si="81"/>
        <v>ALLL / Nonaccrual Loans</v>
      </c>
      <c r="C2454">
        <v>4</v>
      </c>
      <c r="D2454" s="22">
        <v>43190</v>
      </c>
      <c r="E2454">
        <v>82.186527614456907</v>
      </c>
      <c r="F2454">
        <v>172.25569364708801</v>
      </c>
      <c r="G2454">
        <v>424.09405537459298</v>
      </c>
      <c r="H2454">
        <v>663.41046628423601</v>
      </c>
      <c r="I2454">
        <v>85.779424337418106</v>
      </c>
      <c r="J2454">
        <v>181.10465116279099</v>
      </c>
      <c r="K2454">
        <v>528.95752895752901</v>
      </c>
      <c r="L2454">
        <v>892.58897142860599</v>
      </c>
      <c r="M2454">
        <v>98.974172517552702</v>
      </c>
      <c r="N2454">
        <v>207.11636042829201</v>
      </c>
      <c r="O2454">
        <v>531.15942028985501</v>
      </c>
      <c r="P2454">
        <v>736.41281857561603</v>
      </c>
      <c r="Q2454">
        <v>63.394764957264996</v>
      </c>
      <c r="R2454">
        <v>84.884551604529307</v>
      </c>
      <c r="S2454">
        <v>183.75402755402499</v>
      </c>
      <c r="T2454">
        <v>153.641383672198</v>
      </c>
      <c r="U2454">
        <v>90.679968128176398</v>
      </c>
      <c r="V2454">
        <v>197.440455756625</v>
      </c>
      <c r="W2454">
        <v>530.76069990963595</v>
      </c>
      <c r="X2454">
        <v>743.74043957625895</v>
      </c>
      <c r="Y2454">
        <v>75.841564566589895</v>
      </c>
      <c r="Z2454">
        <v>140.49841166786501</v>
      </c>
      <c r="AA2454">
        <v>380.53881560216399</v>
      </c>
      <c r="AB2454">
        <v>1713.52048427</v>
      </c>
      <c r="AC2454">
        <v>96.040905582711602</v>
      </c>
      <c r="AD2454">
        <v>160.88538828998301</v>
      </c>
      <c r="AE2454">
        <v>407.01229026073503</v>
      </c>
      <c r="AF2454">
        <v>2607.11447556338</v>
      </c>
      <c r="AG2454">
        <v>107.044272916333</v>
      </c>
      <c r="AH2454">
        <v>256.79758308157102</v>
      </c>
      <c r="AI2454">
        <v>1038.50710900474</v>
      </c>
      <c r="AJ2454">
        <v>1589.9391592223301</v>
      </c>
      <c r="AK2454">
        <v>62.900926585887397</v>
      </c>
      <c r="AL2454">
        <v>153.22338830584701</v>
      </c>
      <c r="AM2454">
        <v>702.76073619631904</v>
      </c>
      <c r="AN2454">
        <v>647.93106661345303</v>
      </c>
      <c r="AO2454">
        <v>90.286018428032904</v>
      </c>
      <c r="AP2454">
        <v>200.84621044885901</v>
      </c>
      <c r="AQ2454">
        <v>654.72486962776497</v>
      </c>
      <c r="AR2454">
        <v>1221.7591337613201</v>
      </c>
      <c r="AS2454">
        <v>88.549265886307396</v>
      </c>
      <c r="AT2454">
        <v>228.593040847201</v>
      </c>
      <c r="AU2454">
        <v>725.06390527704195</v>
      </c>
      <c r="AV2454">
        <v>1049.1054679060701</v>
      </c>
      <c r="AW2454">
        <v>78.934403463134601</v>
      </c>
      <c r="AX2454">
        <v>169.1221360776</v>
      </c>
      <c r="AY2454">
        <v>430.947368421053</v>
      </c>
      <c r="AZ2454">
        <v>713.57140843698903</v>
      </c>
      <c r="BA2454">
        <v>119.196428571429</v>
      </c>
      <c r="BB2454">
        <v>222.134387351779</v>
      </c>
      <c r="BC2454">
        <v>477.02407002188198</v>
      </c>
      <c r="BD2454">
        <v>1300.69109973117</v>
      </c>
      <c r="BE2454">
        <v>84.4444444444444</v>
      </c>
      <c r="BF2454">
        <v>159.09796552005901</v>
      </c>
      <c r="BG2454">
        <v>347.45762711864398</v>
      </c>
      <c r="BH2454">
        <v>402.950082619223</v>
      </c>
      <c r="BI2454">
        <v>100.888980179607</v>
      </c>
      <c r="BJ2454">
        <v>289.40886699507399</v>
      </c>
      <c r="BK2454">
        <v>1117.8259766615899</v>
      </c>
      <c r="BL2454">
        <v>972.83354010692403</v>
      </c>
    </row>
    <row r="2455" spans="1:64" x14ac:dyDescent="0.25">
      <c r="A2455" s="15" t="str">
        <f t="shared" si="80"/>
        <v>[NCL + OREO] / [Total Loans + OREO]--43190</v>
      </c>
      <c r="B2455" s="15" t="str">
        <f t="shared" si="81"/>
        <v>[NCL + OREO] / [Total Loans + OREO]</v>
      </c>
      <c r="C2455">
        <v>5</v>
      </c>
      <c r="D2455" s="22">
        <v>43190</v>
      </c>
      <c r="E2455">
        <v>0.42708289859911203</v>
      </c>
      <c r="F2455">
        <v>0.99148565174646197</v>
      </c>
      <c r="G2455">
        <v>1.9986408426775399</v>
      </c>
      <c r="H2455">
        <v>1.62027304092465</v>
      </c>
      <c r="I2455">
        <v>0.27311763841977899</v>
      </c>
      <c r="J2455">
        <v>0.971794633210745</v>
      </c>
      <c r="K2455">
        <v>2.05149324732588</v>
      </c>
      <c r="L2455">
        <v>1.4499215906804801</v>
      </c>
      <c r="M2455">
        <v>0.265685751447373</v>
      </c>
      <c r="N2455">
        <v>0.79460677786081801</v>
      </c>
      <c r="O2455">
        <v>1.74002377603239</v>
      </c>
      <c r="P2455">
        <v>1.2906131448682501</v>
      </c>
      <c r="Q2455">
        <v>1.21578316495022</v>
      </c>
      <c r="R2455">
        <v>2.2391754299109499</v>
      </c>
      <c r="S2455">
        <v>3.1689689339628102</v>
      </c>
      <c r="T2455">
        <v>2.47226115561842</v>
      </c>
      <c r="U2455">
        <v>0.32073776244416602</v>
      </c>
      <c r="V2455">
        <v>1.00695724397949</v>
      </c>
      <c r="W2455">
        <v>1.9986408426775399</v>
      </c>
      <c r="X2455">
        <v>1.5011524437986401</v>
      </c>
      <c r="Y2455">
        <v>0.52084269355677004</v>
      </c>
      <c r="Z2455">
        <v>1.2341296382225799</v>
      </c>
      <c r="AA2455">
        <v>2.5496925707056901</v>
      </c>
      <c r="AB2455">
        <v>1.99806835381385</v>
      </c>
      <c r="AC2455">
        <v>0.11000416893388699</v>
      </c>
      <c r="AD2455">
        <v>0.723404191895336</v>
      </c>
      <c r="AE2455">
        <v>1.78024114247476</v>
      </c>
      <c r="AF2455">
        <v>1.2600766807980499</v>
      </c>
      <c r="AG2455">
        <v>5.3163245480156003E-2</v>
      </c>
      <c r="AH2455">
        <v>0.31716429631124998</v>
      </c>
      <c r="AI2455">
        <v>1.2658415331778801</v>
      </c>
      <c r="AJ2455">
        <v>1.1882774619193801</v>
      </c>
      <c r="AK2455">
        <v>0.341583607796144</v>
      </c>
      <c r="AL2455">
        <v>1.1880689382218499</v>
      </c>
      <c r="AM2455">
        <v>2.1559328915884</v>
      </c>
      <c r="AN2455">
        <v>1.5112975820976999</v>
      </c>
      <c r="AO2455">
        <v>0.17796812451426999</v>
      </c>
      <c r="AP2455">
        <v>0.85782655048401402</v>
      </c>
      <c r="AQ2455">
        <v>1.9614151659518799</v>
      </c>
      <c r="AR2455">
        <v>1.5214412470740599</v>
      </c>
      <c r="AS2455">
        <v>0.194232093662876</v>
      </c>
      <c r="AT2455">
        <v>0.82446574129805295</v>
      </c>
      <c r="AU2455">
        <v>1.9212871977332</v>
      </c>
      <c r="AV2455">
        <v>1.4020840713490501</v>
      </c>
      <c r="AW2455">
        <v>0.349029871498725</v>
      </c>
      <c r="AX2455">
        <v>1.2103518223591401</v>
      </c>
      <c r="AY2455">
        <v>2.25009822925113</v>
      </c>
      <c r="AZ2455">
        <v>1.50352044686116</v>
      </c>
      <c r="BA2455">
        <v>0.223908781011535</v>
      </c>
      <c r="BB2455">
        <v>0.58477721479719302</v>
      </c>
      <c r="BC2455">
        <v>1.6935852149495501</v>
      </c>
      <c r="BD2455">
        <v>1.36587102276191</v>
      </c>
      <c r="BE2455">
        <v>0.70033431285379499</v>
      </c>
      <c r="BF2455">
        <v>1.3341451816405601</v>
      </c>
      <c r="BG2455">
        <v>2.02734483215142</v>
      </c>
      <c r="BH2455">
        <v>1.60559792359275</v>
      </c>
      <c r="BI2455">
        <v>0.26227235862153098</v>
      </c>
      <c r="BJ2455">
        <v>0.92116460201010797</v>
      </c>
      <c r="BK2455">
        <v>2.1575895043047799</v>
      </c>
      <c r="BL2455">
        <v>1.4329141636391101</v>
      </c>
    </row>
    <row r="2456" spans="1:64" x14ac:dyDescent="0.25">
      <c r="A2456" s="15" t="str">
        <f t="shared" si="80"/>
        <v>[Noncurrent + Delinquent Loans] / [Capital + ALLL]--43190</v>
      </c>
      <c r="B2456" s="15" t="str">
        <f t="shared" si="81"/>
        <v>[Noncurrent + Delinquent Loans] / [Capital + ALLL]</v>
      </c>
      <c r="C2456">
        <v>6</v>
      </c>
      <c r="D2456" s="22">
        <v>43190</v>
      </c>
      <c r="E2456">
        <v>3.8111643430047901</v>
      </c>
      <c r="F2456">
        <v>9.4146628822363798</v>
      </c>
      <c r="G2456">
        <v>14.491685153370099</v>
      </c>
      <c r="H2456">
        <v>11.086668541043601</v>
      </c>
      <c r="I2456">
        <v>2.9558121019108299</v>
      </c>
      <c r="J2456">
        <v>7.9904481998530503</v>
      </c>
      <c r="K2456">
        <v>15.2102067481362</v>
      </c>
      <c r="L2456">
        <v>10.790398195211599</v>
      </c>
      <c r="M2456">
        <v>2.8827565698166602</v>
      </c>
      <c r="N2456">
        <v>6.7920013946362401</v>
      </c>
      <c r="O2456">
        <v>13.191228236320599</v>
      </c>
      <c r="P2456">
        <v>9.5320596716537604</v>
      </c>
      <c r="Q2456">
        <v>7.3989707247110399</v>
      </c>
      <c r="R2456">
        <v>12.418596844578699</v>
      </c>
      <c r="S2456">
        <v>19.419787832864301</v>
      </c>
      <c r="T2456">
        <v>13.604456486964001</v>
      </c>
      <c r="U2456">
        <v>2.8929722910951399</v>
      </c>
      <c r="V2456">
        <v>7.63239061085073</v>
      </c>
      <c r="W2456">
        <v>14.623766023140799</v>
      </c>
      <c r="X2456">
        <v>10.701238869837701</v>
      </c>
      <c r="Y2456">
        <v>4.0289541230444099</v>
      </c>
      <c r="Z2456">
        <v>10.013395599948399</v>
      </c>
      <c r="AA2456">
        <v>16.719265147393099</v>
      </c>
      <c r="AB2456">
        <v>13.106011654039801</v>
      </c>
      <c r="AC2456">
        <v>3.2387944716859902</v>
      </c>
      <c r="AD2456">
        <v>7.8330561393477698</v>
      </c>
      <c r="AE2456">
        <v>13.4188990914163</v>
      </c>
      <c r="AF2456">
        <v>10.110567050759499</v>
      </c>
      <c r="AG2456">
        <v>2.2307691564460099</v>
      </c>
      <c r="AH2456">
        <v>7.4400628567042704</v>
      </c>
      <c r="AI2456">
        <v>13.1907459553988</v>
      </c>
      <c r="AJ2456">
        <v>11.8851910428445</v>
      </c>
      <c r="AK2456">
        <v>3.3967150387429599</v>
      </c>
      <c r="AL2456">
        <v>8.3551586449701603</v>
      </c>
      <c r="AM2456">
        <v>19.0256726753179</v>
      </c>
      <c r="AN2456">
        <v>11.759034561154399</v>
      </c>
      <c r="AO2456">
        <v>3.1917100383462298</v>
      </c>
      <c r="AP2456">
        <v>9.5993457395545807</v>
      </c>
      <c r="AQ2456">
        <v>19.645696477635902</v>
      </c>
      <c r="AR2456">
        <v>13.0799727954409</v>
      </c>
      <c r="AS2456">
        <v>2.2801242151225898</v>
      </c>
      <c r="AT2456">
        <v>6.5219886159289597</v>
      </c>
      <c r="AU2456">
        <v>12.989054816010601</v>
      </c>
      <c r="AV2456">
        <v>9.2616928154759393</v>
      </c>
      <c r="AW2456">
        <v>4.3553877638920397</v>
      </c>
      <c r="AX2456">
        <v>10.421198290073299</v>
      </c>
      <c r="AY2456">
        <v>16.186440364448501</v>
      </c>
      <c r="AZ2456">
        <v>11.1603999270315</v>
      </c>
      <c r="BA2456">
        <v>2.9021196349782201</v>
      </c>
      <c r="BB2456">
        <v>6.5481613593303001</v>
      </c>
      <c r="BC2456">
        <v>11.735815510941601</v>
      </c>
      <c r="BD2456">
        <v>9.5865339026135103</v>
      </c>
      <c r="BE2456">
        <v>3.15143862180933</v>
      </c>
      <c r="BF2456">
        <v>6.7419867771361597</v>
      </c>
      <c r="BG2456">
        <v>13.792671730239499</v>
      </c>
      <c r="BH2456">
        <v>8.9379096353772205</v>
      </c>
      <c r="BI2456">
        <v>1.6466585350195799</v>
      </c>
      <c r="BJ2456">
        <v>4.3577578632929201</v>
      </c>
      <c r="BK2456">
        <v>9.0960134755755195</v>
      </c>
      <c r="BL2456">
        <v>7.4211926570564</v>
      </c>
    </row>
    <row r="2457" spans="1:64" x14ac:dyDescent="0.25">
      <c r="A2457" s="15" t="str">
        <f t="shared" si="80"/>
        <v xml:space="preserve">  Ag [NCL+DQ] / [Capital + ALLL]--43190</v>
      </c>
      <c r="B2457" s="15" t="str">
        <f t="shared" si="81"/>
        <v xml:space="preserve">  Ag [NCL+DQ] / [Capital + ALLL]</v>
      </c>
      <c r="C2457">
        <v>7</v>
      </c>
      <c r="D2457" s="22">
        <v>43190</v>
      </c>
      <c r="E2457">
        <v>0</v>
      </c>
      <c r="F2457">
        <v>0.33384337181805501</v>
      </c>
      <c r="G2457">
        <v>5.62520259624735</v>
      </c>
      <c r="H2457">
        <v>3.3006247308344401</v>
      </c>
      <c r="I2457">
        <v>0</v>
      </c>
      <c r="J2457">
        <v>0</v>
      </c>
      <c r="K2457">
        <v>3.2387797232204298</v>
      </c>
      <c r="L2457">
        <v>2.8899393864647598</v>
      </c>
      <c r="M2457">
        <v>0</v>
      </c>
      <c r="N2457">
        <v>0</v>
      </c>
      <c r="O2457">
        <v>0.79518559901323704</v>
      </c>
      <c r="P2457">
        <v>1.25425117171256</v>
      </c>
      <c r="Q2457">
        <v>0</v>
      </c>
      <c r="R2457">
        <v>0</v>
      </c>
      <c r="S2457">
        <v>0</v>
      </c>
      <c r="T2457">
        <v>5.1921161649456597E-3</v>
      </c>
      <c r="U2457">
        <v>0</v>
      </c>
      <c r="V2457">
        <v>0</v>
      </c>
      <c r="W2457">
        <v>2.2906138352991601</v>
      </c>
      <c r="X2457">
        <v>2.8344599768082199</v>
      </c>
      <c r="Y2457">
        <v>0</v>
      </c>
      <c r="Z2457">
        <v>0.74740488300112395</v>
      </c>
      <c r="AA2457">
        <v>6.7940628205647</v>
      </c>
      <c r="AB2457">
        <v>4.8123718111324898</v>
      </c>
      <c r="AC2457">
        <v>0</v>
      </c>
      <c r="AD2457">
        <v>0.92081704678738396</v>
      </c>
      <c r="AE2457">
        <v>4.15643762708258</v>
      </c>
      <c r="AF2457">
        <v>3.23617180893193</v>
      </c>
      <c r="AG2457">
        <v>0</v>
      </c>
      <c r="AH2457">
        <v>0.62525319811913505</v>
      </c>
      <c r="AI2457">
        <v>6.7123602324299902</v>
      </c>
      <c r="AJ2457">
        <v>4.8474754611595303</v>
      </c>
      <c r="AK2457">
        <v>0</v>
      </c>
      <c r="AL2457">
        <v>0</v>
      </c>
      <c r="AM2457">
        <v>3.68421528054493</v>
      </c>
      <c r="AN2457">
        <v>2.3734194729495801</v>
      </c>
      <c r="AO2457">
        <v>0</v>
      </c>
      <c r="AP2457">
        <v>2.0556054660835898</v>
      </c>
      <c r="AQ2457">
        <v>7.5375683450827902</v>
      </c>
      <c r="AR2457">
        <v>5.5616188233667199</v>
      </c>
      <c r="AS2457">
        <v>0</v>
      </c>
      <c r="AT2457">
        <v>0</v>
      </c>
      <c r="AU2457">
        <v>2.0571682539738698</v>
      </c>
      <c r="AV2457">
        <v>2.1756127213351899</v>
      </c>
      <c r="AW2457">
        <v>0</v>
      </c>
      <c r="AX2457">
        <v>0</v>
      </c>
      <c r="AY2457">
        <v>0.435602693977797</v>
      </c>
      <c r="AZ2457">
        <v>1.32566275976879</v>
      </c>
      <c r="BA2457">
        <v>0</v>
      </c>
      <c r="BB2457">
        <v>0</v>
      </c>
      <c r="BC2457">
        <v>0.33485383239698702</v>
      </c>
      <c r="BD2457">
        <v>1.07906652795059</v>
      </c>
      <c r="BE2457">
        <v>0</v>
      </c>
      <c r="BF2457">
        <v>0</v>
      </c>
      <c r="BG2457">
        <v>0.38797737577712299</v>
      </c>
      <c r="BH2457">
        <v>1.1603518491332601</v>
      </c>
      <c r="BI2457">
        <v>0</v>
      </c>
      <c r="BJ2457">
        <v>0</v>
      </c>
      <c r="BK2457">
        <v>0</v>
      </c>
      <c r="BL2457">
        <v>1.3349972860822901</v>
      </c>
    </row>
    <row r="2458" spans="1:64" x14ac:dyDescent="0.25">
      <c r="A2458" s="15" t="str">
        <f t="shared" si="80"/>
        <v xml:space="preserve">  CLD [NCL+DQ] / [Capital + ALLL]--43190</v>
      </c>
      <c r="B2458" s="15" t="str">
        <f t="shared" si="81"/>
        <v xml:space="preserve">  CLD [NCL+DQ] / [Capital + ALLL]</v>
      </c>
      <c r="C2458">
        <v>8</v>
      </c>
      <c r="D2458" s="22">
        <v>43190</v>
      </c>
      <c r="E2458">
        <v>0</v>
      </c>
      <c r="F2458">
        <v>0</v>
      </c>
      <c r="G2458">
        <v>0.14737638510158699</v>
      </c>
      <c r="H2458">
        <v>0.39329919395058199</v>
      </c>
      <c r="I2458">
        <v>0</v>
      </c>
      <c r="J2458">
        <v>0</v>
      </c>
      <c r="K2458">
        <v>0</v>
      </c>
      <c r="L2458">
        <v>0.20333371332703201</v>
      </c>
      <c r="M2458">
        <v>0</v>
      </c>
      <c r="N2458">
        <v>0</v>
      </c>
      <c r="O2458">
        <v>0.18381130785445601</v>
      </c>
      <c r="P2458">
        <v>0.37201797349849203</v>
      </c>
      <c r="Q2458">
        <v>0</v>
      </c>
      <c r="R2458">
        <v>0</v>
      </c>
      <c r="S2458">
        <v>0.18224420723769899</v>
      </c>
      <c r="T2458">
        <v>0.23938735079276199</v>
      </c>
      <c r="U2458">
        <v>0</v>
      </c>
      <c r="V2458">
        <v>0</v>
      </c>
      <c r="W2458">
        <v>0</v>
      </c>
      <c r="X2458">
        <v>0.191844698806549</v>
      </c>
      <c r="Y2458">
        <v>0</v>
      </c>
      <c r="Z2458">
        <v>0</v>
      </c>
      <c r="AA2458">
        <v>0.47043759584945999</v>
      </c>
      <c r="AB2458">
        <v>0.58050625086081298</v>
      </c>
      <c r="AC2458">
        <v>0</v>
      </c>
      <c r="AD2458">
        <v>0</v>
      </c>
      <c r="AE2458">
        <v>0</v>
      </c>
      <c r="AF2458">
        <v>0.18976720349501799</v>
      </c>
      <c r="AG2458">
        <v>0</v>
      </c>
      <c r="AH2458">
        <v>0</v>
      </c>
      <c r="AI2458">
        <v>0</v>
      </c>
      <c r="AJ2458">
        <v>0.14839499355847</v>
      </c>
      <c r="AK2458">
        <v>0</v>
      </c>
      <c r="AL2458">
        <v>0</v>
      </c>
      <c r="AM2458">
        <v>3.9694184154646303E-2</v>
      </c>
      <c r="AN2458">
        <v>0.49903012218811399</v>
      </c>
      <c r="AO2458">
        <v>0</v>
      </c>
      <c r="AP2458">
        <v>0</v>
      </c>
      <c r="AQ2458">
        <v>0</v>
      </c>
      <c r="AR2458">
        <v>0.14303736292890401</v>
      </c>
      <c r="AS2458">
        <v>0</v>
      </c>
      <c r="AT2458">
        <v>0</v>
      </c>
      <c r="AU2458">
        <v>0.105344944062761</v>
      </c>
      <c r="AV2458">
        <v>0.33965533049036301</v>
      </c>
      <c r="AW2458">
        <v>0</v>
      </c>
      <c r="AX2458">
        <v>0</v>
      </c>
      <c r="AY2458">
        <v>5.1916206159905401E-2</v>
      </c>
      <c r="AZ2458">
        <v>0.27408828082445502</v>
      </c>
      <c r="BA2458">
        <v>0</v>
      </c>
      <c r="BB2458">
        <v>0</v>
      </c>
      <c r="BC2458">
        <v>0</v>
      </c>
      <c r="BD2458">
        <v>6.5812462641533398E-2</v>
      </c>
      <c r="BE2458">
        <v>0</v>
      </c>
      <c r="BF2458">
        <v>0</v>
      </c>
      <c r="BG2458">
        <v>4.5878879757440399E-2</v>
      </c>
      <c r="BH2458">
        <v>0.18088731615265599</v>
      </c>
      <c r="BI2458">
        <v>0</v>
      </c>
      <c r="BJ2458">
        <v>0</v>
      </c>
      <c r="BK2458">
        <v>6.7700867079264898E-2</v>
      </c>
      <c r="BL2458">
        <v>0.49952193500119202</v>
      </c>
    </row>
    <row r="2459" spans="1:64" x14ac:dyDescent="0.25">
      <c r="A2459" s="15" t="str">
        <f t="shared" si="80"/>
        <v xml:space="preserve">  CRE [NCL+DQ] / [Capital + ALLL]--43190</v>
      </c>
      <c r="B2459" s="15" t="str">
        <f t="shared" si="81"/>
        <v xml:space="preserve">  CRE [NCL+DQ] / [Capital + ALLL]</v>
      </c>
      <c r="C2459">
        <v>9</v>
      </c>
      <c r="D2459" s="22">
        <v>43190</v>
      </c>
      <c r="E2459">
        <v>0.23375409069658701</v>
      </c>
      <c r="F2459">
        <v>1.2406039733110601</v>
      </c>
      <c r="G2459">
        <v>3.42228383295789</v>
      </c>
      <c r="H2459">
        <v>2.8506460112410101</v>
      </c>
      <c r="I2459">
        <v>0</v>
      </c>
      <c r="J2459">
        <v>0.79875642711945505</v>
      </c>
      <c r="K2459">
        <v>3.3729754974730199</v>
      </c>
      <c r="L2459">
        <v>2.31146225765628</v>
      </c>
      <c r="M2459">
        <v>0</v>
      </c>
      <c r="N2459">
        <v>0.98215030460195996</v>
      </c>
      <c r="O2459">
        <v>3.4224318385955499</v>
      </c>
      <c r="P2459">
        <v>2.54766272456513</v>
      </c>
      <c r="Q2459">
        <v>2.7288165368624502</v>
      </c>
      <c r="R2459">
        <v>5.0066428921054502</v>
      </c>
      <c r="S2459">
        <v>7.1986649472805899</v>
      </c>
      <c r="T2459">
        <v>6.4402541628541403</v>
      </c>
      <c r="U2459">
        <v>0</v>
      </c>
      <c r="V2459">
        <v>0.78085848744300101</v>
      </c>
      <c r="W2459">
        <v>3.0616772688290199</v>
      </c>
      <c r="X2459">
        <v>2.11300946677519</v>
      </c>
      <c r="Y2459">
        <v>0</v>
      </c>
      <c r="Z2459">
        <v>1.8342764203356501</v>
      </c>
      <c r="AA2459">
        <v>4.5541846814248998</v>
      </c>
      <c r="AB2459">
        <v>2.7961544562709002</v>
      </c>
      <c r="AC2459">
        <v>0</v>
      </c>
      <c r="AD2459">
        <v>0.33605063687617598</v>
      </c>
      <c r="AE2459">
        <v>2.8134408259416799</v>
      </c>
      <c r="AF2459">
        <v>2.1046609989923</v>
      </c>
      <c r="AG2459">
        <v>0</v>
      </c>
      <c r="AH2459">
        <v>0</v>
      </c>
      <c r="AI2459">
        <v>0.70942509074067905</v>
      </c>
      <c r="AJ2459">
        <v>1.1949195187803501</v>
      </c>
      <c r="AK2459">
        <v>0.76266483472582203</v>
      </c>
      <c r="AL2459">
        <v>1.8274523959931399</v>
      </c>
      <c r="AM2459">
        <v>6.1255695387587599</v>
      </c>
      <c r="AN2459">
        <v>4.5029632764225296</v>
      </c>
      <c r="AO2459">
        <v>0</v>
      </c>
      <c r="AP2459">
        <v>0.27270714919718297</v>
      </c>
      <c r="AQ2459">
        <v>2.5572979423523501</v>
      </c>
      <c r="AR2459">
        <v>1.7351084621956201</v>
      </c>
      <c r="AS2459">
        <v>0</v>
      </c>
      <c r="AT2459">
        <v>0.97851919302053103</v>
      </c>
      <c r="AU2459">
        <v>2.8033049218500699</v>
      </c>
      <c r="AV2459">
        <v>2.2435163848778399</v>
      </c>
      <c r="AW2459">
        <v>0</v>
      </c>
      <c r="AX2459">
        <v>1.2588100083668801</v>
      </c>
      <c r="AY2459">
        <v>4.3975313981549196</v>
      </c>
      <c r="AZ2459">
        <v>2.93498180084493</v>
      </c>
      <c r="BA2459">
        <v>0</v>
      </c>
      <c r="BB2459">
        <v>0.65925382650425801</v>
      </c>
      <c r="BC2459">
        <v>2.7719965109155802</v>
      </c>
      <c r="BD2459">
        <v>1.8284495822423801</v>
      </c>
      <c r="BE2459">
        <v>0.54468927952463497</v>
      </c>
      <c r="BF2459">
        <v>1.37462257826149</v>
      </c>
      <c r="BG2459">
        <v>3.59849548082861</v>
      </c>
      <c r="BH2459">
        <v>3.3878505227518301</v>
      </c>
      <c r="BI2459">
        <v>0</v>
      </c>
      <c r="BJ2459">
        <v>1.10415193453884</v>
      </c>
      <c r="BK2459">
        <v>2.8507566597046599</v>
      </c>
      <c r="BL2459">
        <v>2.3783253921034899</v>
      </c>
    </row>
    <row r="2460" spans="1:64" x14ac:dyDescent="0.25">
      <c r="A2460" s="15" t="str">
        <f t="shared" si="80"/>
        <v xml:space="preserve">  Res RE [NCL+DQ] / [Capital + ALLL]--43190</v>
      </c>
      <c r="B2460" s="15" t="str">
        <f t="shared" si="81"/>
        <v xml:space="preserve">  Res RE [NCL+DQ] / [Capital + ALLL]</v>
      </c>
      <c r="C2460">
        <v>10</v>
      </c>
      <c r="D2460" s="22">
        <v>43190</v>
      </c>
      <c r="E2460">
        <v>5.2015408622496297E-2</v>
      </c>
      <c r="F2460">
        <v>0.76505772708304398</v>
      </c>
      <c r="G2460">
        <v>2.3582832869488799</v>
      </c>
      <c r="H2460">
        <v>1.5411865883854501</v>
      </c>
      <c r="I2460">
        <v>0</v>
      </c>
      <c r="J2460">
        <v>0.77540470684260598</v>
      </c>
      <c r="K2460">
        <v>2.3582832869488799</v>
      </c>
      <c r="L2460">
        <v>1.73599886848368</v>
      </c>
      <c r="M2460">
        <v>0.25678432723244998</v>
      </c>
      <c r="N2460">
        <v>1.4252504853578001</v>
      </c>
      <c r="O2460">
        <v>3.5912265186172401</v>
      </c>
      <c r="P2460">
        <v>2.5907271263224998</v>
      </c>
      <c r="Q2460">
        <v>2.61083146339984</v>
      </c>
      <c r="R2460">
        <v>3.8234725444702198</v>
      </c>
      <c r="S2460">
        <v>5.3954950235725496</v>
      </c>
      <c r="T2460">
        <v>4.6459599931752704</v>
      </c>
      <c r="U2460">
        <v>0</v>
      </c>
      <c r="V2460">
        <v>1.0625201060766001</v>
      </c>
      <c r="W2460">
        <v>2.8393744212876801</v>
      </c>
      <c r="X2460">
        <v>2.1270883058424399</v>
      </c>
      <c r="Y2460">
        <v>0.168518029250463</v>
      </c>
      <c r="Z2460">
        <v>1.1527592632716299</v>
      </c>
      <c r="AA2460">
        <v>1.98246142006707</v>
      </c>
      <c r="AB2460">
        <v>1.91417879670874</v>
      </c>
      <c r="AC2460">
        <v>0</v>
      </c>
      <c r="AD2460">
        <v>0.22263846982990601</v>
      </c>
      <c r="AE2460">
        <v>0.91801400515296605</v>
      </c>
      <c r="AF2460">
        <v>0.880729442621773</v>
      </c>
      <c r="AG2460">
        <v>0</v>
      </c>
      <c r="AH2460">
        <v>0.18205993222095801</v>
      </c>
      <c r="AI2460">
        <v>0.582435803369589</v>
      </c>
      <c r="AJ2460">
        <v>0.46682161652527199</v>
      </c>
      <c r="AK2460">
        <v>0.29384590828083901</v>
      </c>
      <c r="AL2460">
        <v>1.0065669070944101</v>
      </c>
      <c r="AM2460">
        <v>2.9390492483806199</v>
      </c>
      <c r="AN2460">
        <v>2.1139372816581798</v>
      </c>
      <c r="AO2460">
        <v>0</v>
      </c>
      <c r="AP2460">
        <v>0.48403289128634303</v>
      </c>
      <c r="AQ2460">
        <v>1.6883258249900399</v>
      </c>
      <c r="AR2460">
        <v>1.30885367477075</v>
      </c>
      <c r="AS2460">
        <v>0</v>
      </c>
      <c r="AT2460">
        <v>0.52764459181249102</v>
      </c>
      <c r="AU2460">
        <v>1.76378269357703</v>
      </c>
      <c r="AV2460">
        <v>1.47110561585977</v>
      </c>
      <c r="AW2460">
        <v>0.912812920451883</v>
      </c>
      <c r="AX2460">
        <v>2.8760517016951899</v>
      </c>
      <c r="AY2460">
        <v>5.2915861387170802</v>
      </c>
      <c r="AZ2460">
        <v>3.75102589603532</v>
      </c>
      <c r="BA2460">
        <v>0</v>
      </c>
      <c r="BB2460">
        <v>0.73601107063731797</v>
      </c>
      <c r="BC2460">
        <v>1.7694061655934199</v>
      </c>
      <c r="BD2460">
        <v>1.7703406627807301</v>
      </c>
      <c r="BE2460">
        <v>0.40871579933876601</v>
      </c>
      <c r="BF2460">
        <v>1.0445495937862701</v>
      </c>
      <c r="BG2460">
        <v>1.70221355042724</v>
      </c>
      <c r="BH2460">
        <v>1.29148855703515</v>
      </c>
      <c r="BI2460">
        <v>0</v>
      </c>
      <c r="BJ2460">
        <v>0.59752220151299196</v>
      </c>
      <c r="BK2460">
        <v>1.78961931539251</v>
      </c>
      <c r="BL2460">
        <v>1.6148554993540301</v>
      </c>
    </row>
    <row r="2461" spans="1:64" x14ac:dyDescent="0.25">
      <c r="A2461" s="15" t="str">
        <f t="shared" si="80"/>
        <v xml:space="preserve">  C&amp;I [NCL+DQ] / [Capital + ALLL]--43190</v>
      </c>
      <c r="B2461" s="15" t="str">
        <f t="shared" si="81"/>
        <v xml:space="preserve">  C&amp;I [NCL+DQ] / [Capital + ALLL]</v>
      </c>
      <c r="C2461">
        <v>11</v>
      </c>
      <c r="D2461" s="22">
        <v>43190</v>
      </c>
      <c r="E2461">
        <v>6.3563333423494101E-2</v>
      </c>
      <c r="F2461">
        <v>0.62985205800498001</v>
      </c>
      <c r="G2461">
        <v>1.6732529638337299</v>
      </c>
      <c r="H2461">
        <v>1.29026691465092</v>
      </c>
      <c r="I2461">
        <v>1.3418766144453E-2</v>
      </c>
      <c r="J2461">
        <v>0.69344120196475001</v>
      </c>
      <c r="K2461">
        <v>2.48995983935743</v>
      </c>
      <c r="L2461">
        <v>1.7535629806059501</v>
      </c>
      <c r="M2461">
        <v>1.34049806620615E-2</v>
      </c>
      <c r="N2461">
        <v>0.43068827719557801</v>
      </c>
      <c r="O2461">
        <v>1.6942520856638199</v>
      </c>
      <c r="P2461">
        <v>1.3751590465672801</v>
      </c>
      <c r="Q2461">
        <v>0.19484736956051099</v>
      </c>
      <c r="R2461">
        <v>0.61933534743202401</v>
      </c>
      <c r="S2461">
        <v>2.4168600154679001</v>
      </c>
      <c r="T2461">
        <v>1.8009090009442399</v>
      </c>
      <c r="U2461">
        <v>0</v>
      </c>
      <c r="V2461">
        <v>0.62416096054891301</v>
      </c>
      <c r="W2461">
        <v>2.6842336445494301</v>
      </c>
      <c r="X2461">
        <v>1.86350097340568</v>
      </c>
      <c r="Y2461">
        <v>0.226789445976179</v>
      </c>
      <c r="Z2461">
        <v>0.91553570908334303</v>
      </c>
      <c r="AA2461">
        <v>2.40555563817313</v>
      </c>
      <c r="AB2461">
        <v>1.7727160105241799</v>
      </c>
      <c r="AC2461">
        <v>9.5381147594393298E-2</v>
      </c>
      <c r="AD2461">
        <v>1.19947162067005</v>
      </c>
      <c r="AE2461">
        <v>2.5194626160893598</v>
      </c>
      <c r="AF2461">
        <v>2.3832184825442901</v>
      </c>
      <c r="AG2461">
        <v>0</v>
      </c>
      <c r="AH2461">
        <v>0.28675407957679</v>
      </c>
      <c r="AI2461">
        <v>1.9762455354299899</v>
      </c>
      <c r="AJ2461">
        <v>1.6115037382569699</v>
      </c>
      <c r="AK2461">
        <v>3.7288838980568298E-2</v>
      </c>
      <c r="AL2461">
        <v>0.50284948038887001</v>
      </c>
      <c r="AM2461">
        <v>1.87073378302041</v>
      </c>
      <c r="AN2461">
        <v>1.4424804936482001</v>
      </c>
      <c r="AO2461">
        <v>8.6547116250086501E-4</v>
      </c>
      <c r="AP2461">
        <v>0.78208205480271697</v>
      </c>
      <c r="AQ2461">
        <v>2.7120425670180799</v>
      </c>
      <c r="AR2461">
        <v>1.8399662301250199</v>
      </c>
      <c r="AS2461">
        <v>0</v>
      </c>
      <c r="AT2461">
        <v>0.48803529531918699</v>
      </c>
      <c r="AU2461">
        <v>1.93926287190638</v>
      </c>
      <c r="AV2461">
        <v>1.7389700618903601</v>
      </c>
      <c r="AW2461">
        <v>8.3915145005370607E-3</v>
      </c>
      <c r="AX2461">
        <v>0.58075754468887597</v>
      </c>
      <c r="AY2461">
        <v>2.8833977414254899</v>
      </c>
      <c r="AZ2461">
        <v>1.79190581207604</v>
      </c>
      <c r="BA2461">
        <v>0.58982960584659805</v>
      </c>
      <c r="BB2461">
        <v>1.8799186313468299</v>
      </c>
      <c r="BC2461">
        <v>4.2493830002907904</v>
      </c>
      <c r="BD2461">
        <v>3.4288170678432301</v>
      </c>
      <c r="BE2461">
        <v>4.48099911825501E-2</v>
      </c>
      <c r="BF2461">
        <v>0.56944788313939099</v>
      </c>
      <c r="BG2461">
        <v>1.9548392244474599</v>
      </c>
      <c r="BH2461">
        <v>1.3490116717863201</v>
      </c>
      <c r="BI2461">
        <v>0</v>
      </c>
      <c r="BJ2461">
        <v>0.43323932183032898</v>
      </c>
      <c r="BK2461">
        <v>1.53446828002138</v>
      </c>
      <c r="BL2461">
        <v>1.22831030210827</v>
      </c>
    </row>
    <row r="2462" spans="1:64" x14ac:dyDescent="0.25">
      <c r="A2462" s="15" t="str">
        <f t="shared" si="80"/>
        <v xml:space="preserve">  Ind [NCL+DQ] / [Capital + ALLL]--43190</v>
      </c>
      <c r="B2462" s="15" t="str">
        <f t="shared" si="81"/>
        <v xml:space="preserve">  Ind [NCL+DQ] / [Capital + ALLL]</v>
      </c>
      <c r="C2462">
        <v>12</v>
      </c>
      <c r="D2462" s="22">
        <v>43190</v>
      </c>
      <c r="E2462">
        <v>2.84507285110785E-2</v>
      </c>
      <c r="F2462">
        <v>0.181962025316456</v>
      </c>
      <c r="G2462">
        <v>0.53722179585571805</v>
      </c>
      <c r="H2462">
        <v>0.363003359793719</v>
      </c>
      <c r="I2462">
        <v>8.5387617087769898E-4</v>
      </c>
      <c r="J2462">
        <v>0.10911471593802299</v>
      </c>
      <c r="K2462">
        <v>0.43836660790012899</v>
      </c>
      <c r="L2462">
        <v>0.40920966177040402</v>
      </c>
      <c r="M2462">
        <v>2.34356212497805E-3</v>
      </c>
      <c r="N2462">
        <v>0.107332858163244</v>
      </c>
      <c r="O2462">
        <v>0.49860573585731899</v>
      </c>
      <c r="P2462">
        <v>0.46389197767706902</v>
      </c>
      <c r="Q2462">
        <v>0.162718042176517</v>
      </c>
      <c r="R2462">
        <v>0.48697861528689401</v>
      </c>
      <c r="S2462">
        <v>0.75320882330335903</v>
      </c>
      <c r="T2462">
        <v>0.58176182265819198</v>
      </c>
      <c r="U2462">
        <v>0</v>
      </c>
      <c r="V2462">
        <v>7.0168899438527194E-2</v>
      </c>
      <c r="W2462">
        <v>0.34707714749086799</v>
      </c>
      <c r="X2462">
        <v>0.39496900071142699</v>
      </c>
      <c r="Y2462">
        <v>7.53242806424433E-2</v>
      </c>
      <c r="Z2462">
        <v>0.33495304438962697</v>
      </c>
      <c r="AA2462">
        <v>0.76347025855630501</v>
      </c>
      <c r="AB2462">
        <v>0.462050840038008</v>
      </c>
      <c r="AC2462">
        <v>1.9010014545984999E-2</v>
      </c>
      <c r="AD2462">
        <v>0.15574047778199501</v>
      </c>
      <c r="AE2462">
        <v>0.36507677285907503</v>
      </c>
      <c r="AF2462">
        <v>0.35731176307866502</v>
      </c>
      <c r="AG2462">
        <v>1.68442810355337E-2</v>
      </c>
      <c r="AH2462">
        <v>0.103357847565935</v>
      </c>
      <c r="AI2462">
        <v>1.07584800350167</v>
      </c>
      <c r="AJ2462">
        <v>1.1943873551753601</v>
      </c>
      <c r="AK2462">
        <v>0</v>
      </c>
      <c r="AL2462">
        <v>5.9239006607427702E-2</v>
      </c>
      <c r="AM2462">
        <v>0.20921841954459</v>
      </c>
      <c r="AN2462">
        <v>0.18911780461125599</v>
      </c>
      <c r="AO2462">
        <v>1.4532638317868E-2</v>
      </c>
      <c r="AP2462">
        <v>0.13703816700382701</v>
      </c>
      <c r="AQ2462">
        <v>0.51476374829614002</v>
      </c>
      <c r="AR2462">
        <v>0.437376815578921</v>
      </c>
      <c r="AS2462">
        <v>0</v>
      </c>
      <c r="AT2462">
        <v>5.3557174932751098E-2</v>
      </c>
      <c r="AU2462">
        <v>0.265780537139644</v>
      </c>
      <c r="AV2462">
        <v>0.27744202919093303</v>
      </c>
      <c r="AW2462">
        <v>3.3136477531113297E-2</v>
      </c>
      <c r="AX2462">
        <v>0.205639004374292</v>
      </c>
      <c r="AY2462">
        <v>0.73041225836039403</v>
      </c>
      <c r="AZ2462">
        <v>0.54292051612437098</v>
      </c>
      <c r="BA2462">
        <v>0</v>
      </c>
      <c r="BB2462">
        <v>3.5364491323951502E-2</v>
      </c>
      <c r="BC2462">
        <v>0.406920073850907</v>
      </c>
      <c r="BD2462">
        <v>0.52827701534608595</v>
      </c>
      <c r="BE2462">
        <v>4.1350792556857301E-2</v>
      </c>
      <c r="BF2462">
        <v>0.17018628993887899</v>
      </c>
      <c r="BG2462">
        <v>0.53722179585571805</v>
      </c>
      <c r="BH2462">
        <v>0.80095296861429499</v>
      </c>
      <c r="BI2462">
        <v>0</v>
      </c>
      <c r="BJ2462">
        <v>1.7571604287471398E-2</v>
      </c>
      <c r="BK2462">
        <v>9.1412052990274897E-2</v>
      </c>
      <c r="BL2462">
        <v>0.15691093068091</v>
      </c>
    </row>
    <row r="2463" spans="1:64" x14ac:dyDescent="0.25">
      <c r="A2463" s="15" t="str">
        <f t="shared" si="80"/>
        <v xml:space="preserve">  OREO / [Capital + ALLL]--43190</v>
      </c>
      <c r="B2463" s="15" t="str">
        <f t="shared" si="81"/>
        <v xml:space="preserve">  OREO / [Capital + ALLL]</v>
      </c>
      <c r="C2463">
        <v>13</v>
      </c>
      <c r="D2463" s="22">
        <v>43190</v>
      </c>
      <c r="E2463">
        <v>0</v>
      </c>
      <c r="F2463">
        <v>0.21333658417652099</v>
      </c>
      <c r="G2463">
        <v>1.8449631953091801</v>
      </c>
      <c r="H2463">
        <v>1.0926468515585701</v>
      </c>
      <c r="I2463">
        <v>0</v>
      </c>
      <c r="J2463">
        <v>0.17597307702080101</v>
      </c>
      <c r="K2463">
        <v>2.0196595977063798</v>
      </c>
      <c r="L2463">
        <v>1.7633252578501999</v>
      </c>
      <c r="M2463">
        <v>0</v>
      </c>
      <c r="N2463">
        <v>0.237274476102354</v>
      </c>
      <c r="O2463">
        <v>1.6458273667725201</v>
      </c>
      <c r="P2463">
        <v>1.6348682514986199</v>
      </c>
      <c r="Q2463">
        <v>1.80722891566265</v>
      </c>
      <c r="R2463">
        <v>2.8144744399770198</v>
      </c>
      <c r="S2463">
        <v>4.4602897671243298</v>
      </c>
      <c r="T2463">
        <v>3.9406153894253402</v>
      </c>
      <c r="U2463">
        <v>0</v>
      </c>
      <c r="V2463">
        <v>0.44368474643054101</v>
      </c>
      <c r="W2463">
        <v>3.0673233690313899</v>
      </c>
      <c r="X2463">
        <v>2.50970292161804</v>
      </c>
      <c r="Y2463">
        <v>0</v>
      </c>
      <c r="Z2463">
        <v>0.20682407694555099</v>
      </c>
      <c r="AA2463">
        <v>1.73866357827771</v>
      </c>
      <c r="AB2463">
        <v>2.3377929799821602</v>
      </c>
      <c r="AC2463">
        <v>0</v>
      </c>
      <c r="AD2463">
        <v>0</v>
      </c>
      <c r="AE2463">
        <v>0.174405875493646</v>
      </c>
      <c r="AF2463">
        <v>0.62409215608757596</v>
      </c>
      <c r="AG2463">
        <v>0</v>
      </c>
      <c r="AH2463">
        <v>0</v>
      </c>
      <c r="AI2463">
        <v>0.19850879609222799</v>
      </c>
      <c r="AJ2463">
        <v>0.39604854738032003</v>
      </c>
      <c r="AK2463">
        <v>0</v>
      </c>
      <c r="AL2463">
        <v>0.47394633963476701</v>
      </c>
      <c r="AM2463">
        <v>1.3915437869559399</v>
      </c>
      <c r="AN2463">
        <v>1.0377323747265801</v>
      </c>
      <c r="AO2463">
        <v>0</v>
      </c>
      <c r="AP2463">
        <v>0</v>
      </c>
      <c r="AQ2463">
        <v>0.86063144244018397</v>
      </c>
      <c r="AR2463">
        <v>1.18822938324884</v>
      </c>
      <c r="AS2463">
        <v>0</v>
      </c>
      <c r="AT2463">
        <v>0.19204540195641401</v>
      </c>
      <c r="AU2463">
        <v>2.3984687772680902</v>
      </c>
      <c r="AV2463">
        <v>2.3995278266743201</v>
      </c>
      <c r="AW2463">
        <v>0</v>
      </c>
      <c r="AX2463">
        <v>0.70597893417908997</v>
      </c>
      <c r="AY2463">
        <v>2.6555578339291999</v>
      </c>
      <c r="AZ2463">
        <v>2.119279846215</v>
      </c>
      <c r="BA2463">
        <v>0</v>
      </c>
      <c r="BB2463">
        <v>0</v>
      </c>
      <c r="BC2463">
        <v>1.1454900181538099</v>
      </c>
      <c r="BD2463">
        <v>1.0509536591836399</v>
      </c>
      <c r="BE2463">
        <v>0.100198153063895</v>
      </c>
      <c r="BF2463">
        <v>0.76163984369825799</v>
      </c>
      <c r="BG2463">
        <v>2.7360441075120598</v>
      </c>
      <c r="BH2463">
        <v>1.8314671529612101</v>
      </c>
      <c r="BI2463">
        <v>0</v>
      </c>
      <c r="BJ2463">
        <v>0.91196777905638704</v>
      </c>
      <c r="BK2463">
        <v>5.1145707707488199</v>
      </c>
      <c r="BL2463">
        <v>3.9511843152933799</v>
      </c>
    </row>
    <row r="2464" spans="1:64" x14ac:dyDescent="0.25">
      <c r="A2464" s="15" t="str">
        <f t="shared" si="80"/>
        <v>ROAA--43190</v>
      </c>
      <c r="B2464" s="15" t="str">
        <f t="shared" si="81"/>
        <v>ROAA</v>
      </c>
      <c r="C2464">
        <v>14</v>
      </c>
      <c r="D2464" s="22">
        <v>43190</v>
      </c>
      <c r="E2464">
        <v>0.84</v>
      </c>
      <c r="F2464">
        <v>1.1399999999999999</v>
      </c>
      <c r="G2464">
        <v>1.76</v>
      </c>
      <c r="H2464">
        <v>1.25962264150943</v>
      </c>
      <c r="I2464">
        <v>0.77</v>
      </c>
      <c r="J2464">
        <v>1.1399999999999999</v>
      </c>
      <c r="K2464">
        <v>1.54</v>
      </c>
      <c r="L2464">
        <v>1.1764136622390899</v>
      </c>
      <c r="M2464">
        <v>0.74</v>
      </c>
      <c r="N2464">
        <v>1.07</v>
      </c>
      <c r="O2464">
        <v>1.42</v>
      </c>
      <c r="P2464">
        <v>1.0892860107928599</v>
      </c>
      <c r="Q2464">
        <v>0.69</v>
      </c>
      <c r="R2464">
        <v>1.03</v>
      </c>
      <c r="S2464">
        <v>1.2</v>
      </c>
      <c r="T2464">
        <v>0.95</v>
      </c>
      <c r="U2464">
        <v>0.75249999999999995</v>
      </c>
      <c r="V2464">
        <v>1.1299999999999999</v>
      </c>
      <c r="W2464">
        <v>1.55</v>
      </c>
      <c r="X2464">
        <v>1.1475524475524499</v>
      </c>
      <c r="Y2464">
        <v>0.82250000000000001</v>
      </c>
      <c r="Z2464">
        <v>1.0649999999999999</v>
      </c>
      <c r="AA2464">
        <v>1.5325</v>
      </c>
      <c r="AB2464">
        <v>1.19978260869565</v>
      </c>
      <c r="AC2464">
        <v>0.755</v>
      </c>
      <c r="AD2464">
        <v>1.1399999999999999</v>
      </c>
      <c r="AE2464">
        <v>1.5674999999999999</v>
      </c>
      <c r="AF2464">
        <v>1.1493243243243201</v>
      </c>
      <c r="AG2464">
        <v>0.95499999999999996</v>
      </c>
      <c r="AH2464">
        <v>1.3</v>
      </c>
      <c r="AI2464">
        <v>1.7775000000000001</v>
      </c>
      <c r="AJ2464">
        <v>1.3559677419354801</v>
      </c>
      <c r="AK2464">
        <v>0.77</v>
      </c>
      <c r="AL2464">
        <v>1.05</v>
      </c>
      <c r="AM2464">
        <v>1.35</v>
      </c>
      <c r="AN2464">
        <v>1.16170212765957</v>
      </c>
      <c r="AO2464">
        <v>0.82</v>
      </c>
      <c r="AP2464">
        <v>1.175</v>
      </c>
      <c r="AQ2464">
        <v>1.6174999999999999</v>
      </c>
      <c r="AR2464">
        <v>1.1979770992366401</v>
      </c>
      <c r="AS2464">
        <v>0.74750000000000005</v>
      </c>
      <c r="AT2464">
        <v>1.085</v>
      </c>
      <c r="AU2464">
        <v>1.5149999999999999</v>
      </c>
      <c r="AV2464">
        <v>1.1358247422680401</v>
      </c>
      <c r="AW2464">
        <v>0.74</v>
      </c>
      <c r="AX2464">
        <v>1.0449999999999999</v>
      </c>
      <c r="AY2464">
        <v>1.35</v>
      </c>
      <c r="AZ2464">
        <v>1.0860937500000001</v>
      </c>
      <c r="BA2464">
        <v>0.79500000000000004</v>
      </c>
      <c r="BB2464">
        <v>1.2250000000000001</v>
      </c>
      <c r="BC2464">
        <v>1.5725</v>
      </c>
      <c r="BD2464">
        <v>1.2654347826087</v>
      </c>
      <c r="BE2464">
        <v>0.89</v>
      </c>
      <c r="BF2464">
        <v>1.2</v>
      </c>
      <c r="BG2464">
        <v>1.46</v>
      </c>
      <c r="BH2464">
        <v>1.2233962264150899</v>
      </c>
      <c r="BI2464">
        <v>0.69</v>
      </c>
      <c r="BJ2464">
        <v>1.07</v>
      </c>
      <c r="BK2464">
        <v>1.48</v>
      </c>
      <c r="BL2464">
        <v>1.1257142857142901</v>
      </c>
    </row>
    <row r="2465" spans="1:64" x14ac:dyDescent="0.25">
      <c r="A2465" s="15" t="str">
        <f t="shared" si="80"/>
        <v>NIM--43190</v>
      </c>
      <c r="B2465" s="15" t="str">
        <f t="shared" si="81"/>
        <v>NIM</v>
      </c>
      <c r="C2465">
        <v>15</v>
      </c>
      <c r="D2465" s="22">
        <v>43190</v>
      </c>
      <c r="E2465">
        <v>3.67</v>
      </c>
      <c r="F2465">
        <v>3.89</v>
      </c>
      <c r="G2465">
        <v>4.0999999999999996</v>
      </c>
      <c r="H2465">
        <v>3.8849056603773602</v>
      </c>
      <c r="I2465">
        <v>3.59</v>
      </c>
      <c r="J2465">
        <v>3.93</v>
      </c>
      <c r="K2465">
        <v>4.2699999999999996</v>
      </c>
      <c r="L2465">
        <v>3.9159582542694502</v>
      </c>
      <c r="M2465">
        <v>3.43</v>
      </c>
      <c r="N2465">
        <v>3.81</v>
      </c>
      <c r="O2465">
        <v>4.2</v>
      </c>
      <c r="P2465">
        <v>3.8258260689082602</v>
      </c>
      <c r="Q2465">
        <v>3.71</v>
      </c>
      <c r="R2465">
        <v>3.93</v>
      </c>
      <c r="S2465">
        <v>4.2</v>
      </c>
      <c r="T2465">
        <v>3.9064705882352899</v>
      </c>
      <c r="U2465">
        <v>3.49</v>
      </c>
      <c r="V2465">
        <v>3.89</v>
      </c>
      <c r="W2465">
        <v>4.2474999999999996</v>
      </c>
      <c r="X2465">
        <v>3.8619230769230799</v>
      </c>
      <c r="Y2465">
        <v>3.84</v>
      </c>
      <c r="Z2465">
        <v>4.1050000000000004</v>
      </c>
      <c r="AA2465">
        <v>4.4450000000000003</v>
      </c>
      <c r="AB2465">
        <v>4.2113043478260899</v>
      </c>
      <c r="AC2465">
        <v>3.5825</v>
      </c>
      <c r="AD2465">
        <v>3.89</v>
      </c>
      <c r="AE2465">
        <v>4.2</v>
      </c>
      <c r="AF2465">
        <v>3.8577027027027002</v>
      </c>
      <c r="AG2465">
        <v>3.59</v>
      </c>
      <c r="AH2465">
        <v>4</v>
      </c>
      <c r="AI2465">
        <v>4.4924999999999997</v>
      </c>
      <c r="AJ2465">
        <v>4.4675806451612896</v>
      </c>
      <c r="AK2465">
        <v>3.625</v>
      </c>
      <c r="AL2465">
        <v>3.78</v>
      </c>
      <c r="AM2465">
        <v>4.01</v>
      </c>
      <c r="AN2465">
        <v>3.8038297872340401</v>
      </c>
      <c r="AO2465">
        <v>3.55</v>
      </c>
      <c r="AP2465">
        <v>3.93</v>
      </c>
      <c r="AQ2465">
        <v>4.3</v>
      </c>
      <c r="AR2465">
        <v>3.90610687022901</v>
      </c>
      <c r="AS2465">
        <v>3.5975000000000001</v>
      </c>
      <c r="AT2465">
        <v>3.9449999999999998</v>
      </c>
      <c r="AU2465">
        <v>4.2324999999999999</v>
      </c>
      <c r="AV2465">
        <v>3.9160309278350498</v>
      </c>
      <c r="AW2465">
        <v>3.63</v>
      </c>
      <c r="AX2465">
        <v>3.8650000000000002</v>
      </c>
      <c r="AY2465">
        <v>4.16</v>
      </c>
      <c r="AZ2465">
        <v>3.8664843750000002</v>
      </c>
      <c r="BA2465">
        <v>3.6124999999999998</v>
      </c>
      <c r="BB2465">
        <v>4.1100000000000003</v>
      </c>
      <c r="BC2465">
        <v>4.4574999999999996</v>
      </c>
      <c r="BD2465">
        <v>4.07847826086957</v>
      </c>
      <c r="BE2465">
        <v>3.48</v>
      </c>
      <c r="BF2465">
        <v>3.86</v>
      </c>
      <c r="BG2465">
        <v>4.12</v>
      </c>
      <c r="BH2465">
        <v>4.0966037735849099</v>
      </c>
      <c r="BI2465">
        <v>3.42</v>
      </c>
      <c r="BJ2465">
        <v>3.71</v>
      </c>
      <c r="BK2465">
        <v>4.09</v>
      </c>
      <c r="BL2465">
        <v>3.76714285714286</v>
      </c>
    </row>
    <row r="2466" spans="1:64" x14ac:dyDescent="0.25">
      <c r="A2466" s="15" t="str">
        <f t="shared" si="80"/>
        <v>Provisions / Avg Assets--43190</v>
      </c>
      <c r="B2466" s="15" t="str">
        <f t="shared" si="81"/>
        <v>Provisions / Avg Assets</v>
      </c>
      <c r="C2466">
        <v>16</v>
      </c>
      <c r="D2466" s="22">
        <v>43190</v>
      </c>
      <c r="E2466">
        <v>0</v>
      </c>
      <c r="F2466">
        <v>0.06</v>
      </c>
      <c r="G2466">
        <v>0.13</v>
      </c>
      <c r="H2466">
        <v>7.2452830188679193E-2</v>
      </c>
      <c r="I2466">
        <v>0</v>
      </c>
      <c r="J2466">
        <v>0.04</v>
      </c>
      <c r="K2466">
        <v>0.14000000000000001</v>
      </c>
      <c r="L2466">
        <v>0.11719165085388999</v>
      </c>
      <c r="M2466">
        <v>0</v>
      </c>
      <c r="N2466">
        <v>0.05</v>
      </c>
      <c r="O2466">
        <v>0.14000000000000001</v>
      </c>
      <c r="P2466">
        <v>0.102343295973433</v>
      </c>
      <c r="Q2466">
        <v>0</v>
      </c>
      <c r="R2466">
        <v>0.02</v>
      </c>
      <c r="S2466">
        <v>0.16</v>
      </c>
      <c r="T2466">
        <v>0.10411764705882399</v>
      </c>
      <c r="U2466">
        <v>0</v>
      </c>
      <c r="V2466">
        <v>0.05</v>
      </c>
      <c r="W2466">
        <v>0.13</v>
      </c>
      <c r="X2466">
        <v>0.109615384615385</v>
      </c>
      <c r="Y2466">
        <v>0</v>
      </c>
      <c r="Z2466">
        <v>0.06</v>
      </c>
      <c r="AA2466">
        <v>0.15</v>
      </c>
      <c r="AB2466">
        <v>9.9347826086956498E-2</v>
      </c>
      <c r="AC2466">
        <v>0</v>
      </c>
      <c r="AD2466">
        <v>0</v>
      </c>
      <c r="AE2466">
        <v>0.14000000000000001</v>
      </c>
      <c r="AF2466">
        <v>0.16500000000000001</v>
      </c>
      <c r="AG2466">
        <v>0</v>
      </c>
      <c r="AH2466">
        <v>0</v>
      </c>
      <c r="AI2466">
        <v>0.1875</v>
      </c>
      <c r="AJ2466">
        <v>0.35258064516129001</v>
      </c>
      <c r="AK2466">
        <v>0</v>
      </c>
      <c r="AL2466">
        <v>0.05</v>
      </c>
      <c r="AM2466">
        <v>0.11</v>
      </c>
      <c r="AN2466">
        <v>7.7446808510638301E-2</v>
      </c>
      <c r="AO2466">
        <v>0</v>
      </c>
      <c r="AP2466">
        <v>0.02</v>
      </c>
      <c r="AQ2466">
        <v>0.14000000000000001</v>
      </c>
      <c r="AR2466">
        <v>0.124847328244275</v>
      </c>
      <c r="AS2466">
        <v>0</v>
      </c>
      <c r="AT2466">
        <v>0.05</v>
      </c>
      <c r="AU2466">
        <v>0.16250000000000001</v>
      </c>
      <c r="AV2466">
        <v>0.117422680412371</v>
      </c>
      <c r="AW2466">
        <v>0</v>
      </c>
      <c r="AX2466">
        <v>3.5000000000000003E-2</v>
      </c>
      <c r="AY2466">
        <v>0.12</v>
      </c>
      <c r="AZ2466">
        <v>8.1250000000000003E-2</v>
      </c>
      <c r="BA2466">
        <v>0</v>
      </c>
      <c r="BB2466">
        <v>0.115</v>
      </c>
      <c r="BC2466">
        <v>0.25750000000000001</v>
      </c>
      <c r="BD2466">
        <v>0.187391304347826</v>
      </c>
      <c r="BE2466">
        <v>0</v>
      </c>
      <c r="BF2466">
        <v>0.04</v>
      </c>
      <c r="BG2466">
        <v>0.11</v>
      </c>
      <c r="BH2466">
        <v>0.29490566037735799</v>
      </c>
      <c r="BI2466">
        <v>0</v>
      </c>
      <c r="BJ2466">
        <v>0.02</v>
      </c>
      <c r="BK2466">
        <v>0.11</v>
      </c>
      <c r="BL2466">
        <v>6.9870129870129902E-2</v>
      </c>
    </row>
    <row r="2467" spans="1:64" x14ac:dyDescent="0.25">
      <c r="A2467" s="15" t="str">
        <f t="shared" si="80"/>
        <v>Negative Earners (last 4 qtrs)--43190</v>
      </c>
      <c r="B2467" s="15" t="str">
        <f t="shared" si="81"/>
        <v>Negative Earners (last 4 qtrs)</v>
      </c>
      <c r="C2467">
        <v>17</v>
      </c>
      <c r="D2467" s="22">
        <v>43190</v>
      </c>
      <c r="F2467">
        <v>0</v>
      </c>
      <c r="H2467">
        <v>0</v>
      </c>
      <c r="J2467">
        <v>3.7243947858472999</v>
      </c>
      <c r="L2467">
        <v>20</v>
      </c>
      <c r="N2467">
        <v>4.53620829943043</v>
      </c>
      <c r="P2467">
        <v>223</v>
      </c>
      <c r="R2467">
        <v>5.8823529411764701</v>
      </c>
      <c r="T2467">
        <v>1</v>
      </c>
      <c r="V2467">
        <v>4.4827586206896504</v>
      </c>
      <c r="X2467">
        <v>13</v>
      </c>
      <c r="Z2467">
        <v>4.3478260869565197</v>
      </c>
      <c r="AB2467">
        <v>2</v>
      </c>
      <c r="AD2467">
        <v>1.35135135135135</v>
      </c>
      <c r="AF2467">
        <v>1</v>
      </c>
      <c r="AH2467">
        <v>4.8387096774193497</v>
      </c>
      <c r="AI2467"/>
      <c r="AJ2467">
        <v>3</v>
      </c>
      <c r="AK2467"/>
      <c r="AL2467">
        <v>0</v>
      </c>
      <c r="AN2467">
        <v>0</v>
      </c>
      <c r="AP2467">
        <v>3.3834586466165399</v>
      </c>
      <c r="AR2467">
        <v>9</v>
      </c>
      <c r="AT2467">
        <v>5.1020408163265296</v>
      </c>
      <c r="AV2467">
        <v>10</v>
      </c>
      <c r="AX2467">
        <v>3.0769230769230802</v>
      </c>
      <c r="AZ2467">
        <v>4</v>
      </c>
      <c r="BB2467">
        <v>4.3478260869565197</v>
      </c>
      <c r="BD2467">
        <v>2</v>
      </c>
      <c r="BF2467">
        <v>1.88679245283019</v>
      </c>
      <c r="BH2467">
        <v>1</v>
      </c>
      <c r="BJ2467">
        <v>7.7922077922077904</v>
      </c>
      <c r="BL2467">
        <v>6</v>
      </c>
    </row>
    <row r="2468" spans="1:64" x14ac:dyDescent="0.25">
      <c r="A2468" s="15" t="str">
        <f t="shared" si="80"/>
        <v>Noncore Funding / Liab--43190</v>
      </c>
      <c r="B2468" s="15" t="str">
        <f t="shared" si="81"/>
        <v>Noncore Funding / Liab</v>
      </c>
      <c r="C2468">
        <v>18</v>
      </c>
      <c r="D2468" s="22">
        <v>43190</v>
      </c>
      <c r="E2468">
        <v>7.7852188471657504</v>
      </c>
      <c r="F2468">
        <v>13.701851851851901</v>
      </c>
      <c r="G2468">
        <v>17.929295784201798</v>
      </c>
      <c r="H2468">
        <v>14.569700682362599</v>
      </c>
      <c r="I2468">
        <v>8.5217285896114898</v>
      </c>
      <c r="J2468">
        <v>14.9786495400104</v>
      </c>
      <c r="K2468">
        <v>23.518785457542201</v>
      </c>
      <c r="L2468">
        <v>17.8084813295118</v>
      </c>
      <c r="M2468">
        <v>11.139580906874</v>
      </c>
      <c r="N2468">
        <v>18.944801171385802</v>
      </c>
      <c r="O2468">
        <v>30.008138074679302</v>
      </c>
      <c r="P2468">
        <v>22.281347658874001</v>
      </c>
      <c r="Q2468">
        <v>13.8282439330169</v>
      </c>
      <c r="R2468">
        <v>18.354378723751601</v>
      </c>
      <c r="S2468">
        <v>19.611667886427799</v>
      </c>
      <c r="T2468">
        <v>17.900011147324001</v>
      </c>
      <c r="U2468">
        <v>7.4509869451748596</v>
      </c>
      <c r="V2468">
        <v>13.6523073212042</v>
      </c>
      <c r="W2468">
        <v>22.6838215607169</v>
      </c>
      <c r="X2468">
        <v>17.126893414000101</v>
      </c>
      <c r="Y2468">
        <v>7.6293917023703797</v>
      </c>
      <c r="Z2468">
        <v>13.432987371034001</v>
      </c>
      <c r="AA2468">
        <v>21.945854446216199</v>
      </c>
      <c r="AB2468">
        <v>16.5271310010326</v>
      </c>
      <c r="AC2468">
        <v>9.2420575293514808</v>
      </c>
      <c r="AD2468">
        <v>14.592290614217299</v>
      </c>
      <c r="AE2468">
        <v>20.874307429665102</v>
      </c>
      <c r="AF2468">
        <v>15.5552186272495</v>
      </c>
      <c r="AG2468">
        <v>14.348427258102999</v>
      </c>
      <c r="AH2468">
        <v>19.826648729742502</v>
      </c>
      <c r="AI2468">
        <v>29.322371860991499</v>
      </c>
      <c r="AJ2468">
        <v>24.048978670965699</v>
      </c>
      <c r="AK2468">
        <v>9.4348812978223897</v>
      </c>
      <c r="AL2468">
        <v>19.415351764883098</v>
      </c>
      <c r="AM2468">
        <v>29.6430575007033</v>
      </c>
      <c r="AN2468">
        <v>21.446682012164601</v>
      </c>
      <c r="AO2468">
        <v>9.0253221956494194</v>
      </c>
      <c r="AP2468">
        <v>14.846616393087</v>
      </c>
      <c r="AQ2468">
        <v>22.2341074388019</v>
      </c>
      <c r="AR2468">
        <v>17.104390155215601</v>
      </c>
      <c r="AS2468">
        <v>10.7947744060129</v>
      </c>
      <c r="AT2468">
        <v>17.819225358177501</v>
      </c>
      <c r="AU2468">
        <v>27.921689937860499</v>
      </c>
      <c r="AV2468">
        <v>20.608551537205901</v>
      </c>
      <c r="AW2468">
        <v>7.1876553894908897</v>
      </c>
      <c r="AX2468">
        <v>12.208909220167101</v>
      </c>
      <c r="AY2468">
        <v>20.624654052453099</v>
      </c>
      <c r="AZ2468">
        <v>15.218366476719501</v>
      </c>
      <c r="BA2468">
        <v>10.365549162385699</v>
      </c>
      <c r="BB2468">
        <v>18.292130741272299</v>
      </c>
      <c r="BC2468">
        <v>29.137555256939599</v>
      </c>
      <c r="BD2468">
        <v>22.723313640940599</v>
      </c>
      <c r="BE2468">
        <v>8.7911668597673103</v>
      </c>
      <c r="BF2468">
        <v>13.4491203345386</v>
      </c>
      <c r="BG2468">
        <v>21.378092501806801</v>
      </c>
      <c r="BH2468">
        <v>17.2515821470252</v>
      </c>
      <c r="BI2468">
        <v>6.2742142157232204</v>
      </c>
      <c r="BJ2468">
        <v>10.8191620906516</v>
      </c>
      <c r="BK2468">
        <v>23.974648058991999</v>
      </c>
      <c r="BL2468">
        <v>17.333472915762801</v>
      </c>
    </row>
    <row r="2469" spans="1:64" x14ac:dyDescent="0.25">
      <c r="A2469" s="15" t="str">
        <f t="shared" si="80"/>
        <v>Brokered Dep / Liab--43190</v>
      </c>
      <c r="B2469" s="15" t="str">
        <f t="shared" si="81"/>
        <v>Brokered Dep / Liab</v>
      </c>
      <c r="C2469">
        <v>19</v>
      </c>
      <c r="D2469" s="22">
        <v>43190</v>
      </c>
      <c r="E2469">
        <v>0</v>
      </c>
      <c r="F2469">
        <v>0</v>
      </c>
      <c r="G2469">
        <v>1.7444700300048801</v>
      </c>
      <c r="H2469">
        <v>3.07204855012955</v>
      </c>
      <c r="I2469">
        <v>0</v>
      </c>
      <c r="J2469">
        <v>0</v>
      </c>
      <c r="K2469">
        <v>3.7118816261654701</v>
      </c>
      <c r="L2469">
        <v>2.86600680107325</v>
      </c>
      <c r="M2469">
        <v>0</v>
      </c>
      <c r="N2469">
        <v>0</v>
      </c>
      <c r="O2469">
        <v>4.0162394913656101</v>
      </c>
      <c r="P2469">
        <v>2.9341969873689702</v>
      </c>
      <c r="Q2469">
        <v>0</v>
      </c>
      <c r="R2469">
        <v>0</v>
      </c>
      <c r="S2469">
        <v>1.09560762075312</v>
      </c>
      <c r="T2469">
        <v>3.25194468405458</v>
      </c>
      <c r="U2469">
        <v>0</v>
      </c>
      <c r="V2469">
        <v>0</v>
      </c>
      <c r="W2469">
        <v>3.49063906992538</v>
      </c>
      <c r="X2469">
        <v>2.6743276348417599</v>
      </c>
      <c r="Y2469">
        <v>0</v>
      </c>
      <c r="Z2469">
        <v>0</v>
      </c>
      <c r="AA2469">
        <v>0.85915806605247702</v>
      </c>
      <c r="AB2469">
        <v>2.8628937376741099</v>
      </c>
      <c r="AC2469">
        <v>0</v>
      </c>
      <c r="AD2469">
        <v>0</v>
      </c>
      <c r="AE2469">
        <v>2.8597073040318199</v>
      </c>
      <c r="AF2469">
        <v>2.1304732767280501</v>
      </c>
      <c r="AG2469">
        <v>0</v>
      </c>
      <c r="AH2469">
        <v>0.73624824968312697</v>
      </c>
      <c r="AI2469">
        <v>8.5827678812902697</v>
      </c>
      <c r="AJ2469">
        <v>4.8107357483477298</v>
      </c>
      <c r="AK2469">
        <v>0</v>
      </c>
      <c r="AL2469">
        <v>0.95016551358414103</v>
      </c>
      <c r="AM2469">
        <v>8.9903453884792803</v>
      </c>
      <c r="AN2469">
        <v>4.6549885726719298</v>
      </c>
      <c r="AO2469">
        <v>0</v>
      </c>
      <c r="AP2469">
        <v>0</v>
      </c>
      <c r="AQ2469">
        <v>2.6389911973031999</v>
      </c>
      <c r="AR2469">
        <v>2.34793423648838</v>
      </c>
      <c r="AS2469">
        <v>0</v>
      </c>
      <c r="AT2469">
        <v>0.34926695843100097</v>
      </c>
      <c r="AU2469">
        <v>5.5011840695520799</v>
      </c>
      <c r="AV2469">
        <v>3.9982035274101602</v>
      </c>
      <c r="AW2469">
        <v>0</v>
      </c>
      <c r="AX2469">
        <v>0</v>
      </c>
      <c r="AY2469">
        <v>1.2596222920690701</v>
      </c>
      <c r="AZ2469">
        <v>1.8833313035927799</v>
      </c>
      <c r="BA2469">
        <v>0</v>
      </c>
      <c r="BB2469">
        <v>0.410525142090999</v>
      </c>
      <c r="BC2469">
        <v>5.5254529772993903</v>
      </c>
      <c r="BD2469">
        <v>4.8959244636104904</v>
      </c>
      <c r="BE2469">
        <v>0</v>
      </c>
      <c r="BF2469">
        <v>0</v>
      </c>
      <c r="BG2469">
        <v>4.1238022363502997</v>
      </c>
      <c r="BH2469">
        <v>3.0262417900715</v>
      </c>
      <c r="BI2469">
        <v>0</v>
      </c>
      <c r="BJ2469">
        <v>0</v>
      </c>
      <c r="BK2469">
        <v>2.5477426963502401</v>
      </c>
      <c r="BL2469">
        <v>3.7183160468366299</v>
      </c>
    </row>
    <row r="2470" spans="1:64" x14ac:dyDescent="0.25">
      <c r="A2470" s="15" t="str">
        <f t="shared" si="80"/>
        <v>Liquid Assets / Assets--43190</v>
      </c>
      <c r="B2470" s="15" t="str">
        <f t="shared" si="81"/>
        <v>Liquid Assets / Assets</v>
      </c>
      <c r="C2470">
        <v>20</v>
      </c>
      <c r="D2470" s="22">
        <v>43190</v>
      </c>
      <c r="E2470">
        <v>11.4054330188112</v>
      </c>
      <c r="F2470">
        <v>19.4821727775646</v>
      </c>
      <c r="G2470">
        <v>31.5578303991601</v>
      </c>
      <c r="H2470">
        <v>22.6789653873026</v>
      </c>
      <c r="I2470">
        <v>10.5186026790492</v>
      </c>
      <c r="J2470">
        <v>18.7318240794595</v>
      </c>
      <c r="K2470">
        <v>30.370432427149201</v>
      </c>
      <c r="L2470">
        <v>21.922132683202499</v>
      </c>
      <c r="M2470">
        <v>10.649422405222101</v>
      </c>
      <c r="N2470">
        <v>17.283539242606199</v>
      </c>
      <c r="O2470">
        <v>27.783988832104999</v>
      </c>
      <c r="P2470">
        <v>20.5421110452242</v>
      </c>
      <c r="Q2470">
        <v>21.905299297453698</v>
      </c>
      <c r="R2470">
        <v>29.5068932144105</v>
      </c>
      <c r="S2470">
        <v>39.366539716605203</v>
      </c>
      <c r="T2470">
        <v>33.040383889989798</v>
      </c>
      <c r="U2470">
        <v>11.3952228978967</v>
      </c>
      <c r="V2470">
        <v>19.514868644685201</v>
      </c>
      <c r="W2470">
        <v>30.384640082032298</v>
      </c>
      <c r="X2470">
        <v>22.4812301905861</v>
      </c>
      <c r="Y2470">
        <v>13.1324882005717</v>
      </c>
      <c r="Z2470">
        <v>22.1570948689359</v>
      </c>
      <c r="AA2470">
        <v>33.183016512096401</v>
      </c>
      <c r="AB2470">
        <v>24.040038724015499</v>
      </c>
      <c r="AC2470">
        <v>9.7453182502780091</v>
      </c>
      <c r="AD2470">
        <v>15.422466259346301</v>
      </c>
      <c r="AE2470">
        <v>29.913505088571601</v>
      </c>
      <c r="AF2470">
        <v>21.042974491135599</v>
      </c>
      <c r="AG2470">
        <v>8.0137390557643204</v>
      </c>
      <c r="AH2470">
        <v>13.4816533708214</v>
      </c>
      <c r="AI2470">
        <v>28.279183836068299</v>
      </c>
      <c r="AJ2470">
        <v>19.770672936515101</v>
      </c>
      <c r="AK2470">
        <v>12.4468198711441</v>
      </c>
      <c r="AL2470">
        <v>17.003314261216499</v>
      </c>
      <c r="AM2470">
        <v>25.4808982712836</v>
      </c>
      <c r="AN2470">
        <v>17.745749260827001</v>
      </c>
      <c r="AO2470">
        <v>10.8743936059555</v>
      </c>
      <c r="AP2470">
        <v>18.7153864775572</v>
      </c>
      <c r="AQ2470">
        <v>31.499562429518701</v>
      </c>
      <c r="AR2470">
        <v>23.047321267557699</v>
      </c>
      <c r="AS2470">
        <v>9.4805742622467992</v>
      </c>
      <c r="AT2470">
        <v>15.5598159222313</v>
      </c>
      <c r="AU2470">
        <v>25.471568893740699</v>
      </c>
      <c r="AV2470">
        <v>18.776302959381699</v>
      </c>
      <c r="AW2470">
        <v>13.5114313552106</v>
      </c>
      <c r="AX2470">
        <v>22.070658493201599</v>
      </c>
      <c r="AY2470">
        <v>34.356097512891601</v>
      </c>
      <c r="AZ2470">
        <v>24.245891233144601</v>
      </c>
      <c r="BA2470">
        <v>9.6380652977425108</v>
      </c>
      <c r="BB2470">
        <v>15.8351440694522</v>
      </c>
      <c r="BC2470">
        <v>32.232392974783799</v>
      </c>
      <c r="BD2470">
        <v>21.942705174415799</v>
      </c>
      <c r="BE2470">
        <v>12.7690995934271</v>
      </c>
      <c r="BF2470">
        <v>24.573104326967599</v>
      </c>
      <c r="BG2470">
        <v>30.3988337431189</v>
      </c>
      <c r="BH2470">
        <v>23.547029633693299</v>
      </c>
      <c r="BI2470">
        <v>14.2595699252707</v>
      </c>
      <c r="BJ2470">
        <v>21.926264647042</v>
      </c>
      <c r="BK2470">
        <v>30.370432427149201</v>
      </c>
      <c r="BL2470">
        <v>24.394034176052301</v>
      </c>
    </row>
    <row r="2471" spans="1:64" x14ac:dyDescent="0.25">
      <c r="A2471" s="15" t="str">
        <f t="shared" si="80"/>
        <v>Net Loan Growth (last 4 qtrs)--43190</v>
      </c>
      <c r="B2471" s="15" t="str">
        <f t="shared" si="81"/>
        <v>Net Loan Growth (last 4 qtrs)</v>
      </c>
      <c r="C2471">
        <v>21</v>
      </c>
      <c r="D2471" s="22">
        <v>43190</v>
      </c>
      <c r="E2471">
        <v>1.44</v>
      </c>
      <c r="F2471">
        <v>5.95</v>
      </c>
      <c r="G2471">
        <v>9.3000000000000007</v>
      </c>
      <c r="H2471">
        <v>7.3150943396226404</v>
      </c>
      <c r="I2471">
        <v>0.17</v>
      </c>
      <c r="J2471">
        <v>4.3250000000000002</v>
      </c>
      <c r="K2471">
        <v>9.23</v>
      </c>
      <c r="L2471">
        <v>5.59606463878327</v>
      </c>
      <c r="M2471">
        <v>1.1200000000000001</v>
      </c>
      <c r="N2471">
        <v>5.88</v>
      </c>
      <c r="O2471">
        <v>11.407500000000001</v>
      </c>
      <c r="P2471">
        <v>7.3014288694201097</v>
      </c>
      <c r="Q2471">
        <v>2.61</v>
      </c>
      <c r="R2471">
        <v>4.3899999999999997</v>
      </c>
      <c r="S2471">
        <v>9.92</v>
      </c>
      <c r="T2471">
        <v>15.6729411764706</v>
      </c>
      <c r="U2471">
        <v>0.48</v>
      </c>
      <c r="V2471">
        <v>4.71</v>
      </c>
      <c r="W2471">
        <v>9.69</v>
      </c>
      <c r="X2471">
        <v>5.6847017543859604</v>
      </c>
      <c r="Y2471">
        <v>0.36749999999999999</v>
      </c>
      <c r="Z2471">
        <v>5.1349999999999998</v>
      </c>
      <c r="AA2471">
        <v>12.21</v>
      </c>
      <c r="AB2471">
        <v>11.164130434782599</v>
      </c>
      <c r="AC2471">
        <v>-1.6675</v>
      </c>
      <c r="AD2471">
        <v>2.04</v>
      </c>
      <c r="AE2471">
        <v>6.085</v>
      </c>
      <c r="AF2471">
        <v>2.64135135135135</v>
      </c>
      <c r="AG2471">
        <v>2.2499999999999999E-2</v>
      </c>
      <c r="AH2471">
        <v>4.8899999999999997</v>
      </c>
      <c r="AI2471">
        <v>10.557499999999999</v>
      </c>
      <c r="AJ2471">
        <v>7.3270967741935502</v>
      </c>
      <c r="AK2471">
        <v>0.34</v>
      </c>
      <c r="AL2471">
        <v>3.46</v>
      </c>
      <c r="AM2471">
        <v>7.7949999999999999</v>
      </c>
      <c r="AN2471">
        <v>4.9808510638297898</v>
      </c>
      <c r="AO2471">
        <v>-0.99250000000000005</v>
      </c>
      <c r="AP2471">
        <v>3.0150000000000001</v>
      </c>
      <c r="AQ2471">
        <v>7.0125000000000002</v>
      </c>
      <c r="AR2471">
        <v>3.6008396946564898</v>
      </c>
      <c r="AS2471">
        <v>1.58</v>
      </c>
      <c r="AT2471">
        <v>7.44</v>
      </c>
      <c r="AU2471">
        <v>14.0625</v>
      </c>
      <c r="AV2471">
        <v>11.190618556701001</v>
      </c>
      <c r="AW2471">
        <v>0.48</v>
      </c>
      <c r="AX2471">
        <v>5.1749999999999998</v>
      </c>
      <c r="AY2471">
        <v>10.6875</v>
      </c>
      <c r="AZ2471">
        <v>7.2928906250000001</v>
      </c>
      <c r="BA2471">
        <v>1.2075</v>
      </c>
      <c r="BB2471">
        <v>6.085</v>
      </c>
      <c r="BC2471">
        <v>12.414999999999999</v>
      </c>
      <c r="BD2471">
        <v>11.002608695652199</v>
      </c>
      <c r="BE2471">
        <v>-0.68</v>
      </c>
      <c r="BF2471">
        <v>2.73</v>
      </c>
      <c r="BG2471">
        <v>5.45</v>
      </c>
      <c r="BH2471">
        <v>2.8548076923076899</v>
      </c>
      <c r="BI2471">
        <v>1.5974999999999999</v>
      </c>
      <c r="BJ2471">
        <v>6.0049999999999999</v>
      </c>
      <c r="BK2471">
        <v>13.1175</v>
      </c>
      <c r="BL2471">
        <v>10.0281578947368</v>
      </c>
    </row>
    <row r="2472" spans="1:64" x14ac:dyDescent="0.25">
      <c r="A2472" s="15" t="str">
        <f t="shared" si="80"/>
        <v>Banks w/ Loan Growth (last 4 qtrs)--43190</v>
      </c>
      <c r="B2472" s="15" t="str">
        <f t="shared" si="81"/>
        <v>Banks w/ Loan Growth (last 4 qtrs)</v>
      </c>
      <c r="C2472">
        <v>22</v>
      </c>
      <c r="D2472" s="22">
        <v>43190</v>
      </c>
      <c r="F2472">
        <v>79.245283018867894</v>
      </c>
      <c r="J2472">
        <v>75.418994413407802</v>
      </c>
      <c r="N2472">
        <v>79.231082180634701</v>
      </c>
      <c r="R2472">
        <v>88.235294117647101</v>
      </c>
      <c r="V2472">
        <v>76.896551724137893</v>
      </c>
      <c r="Z2472">
        <v>76.086956521739097</v>
      </c>
      <c r="AD2472">
        <v>66.216216216216196</v>
      </c>
      <c r="AH2472">
        <v>74.193548387096797</v>
      </c>
      <c r="AI2472"/>
      <c r="AK2472"/>
      <c r="AL2472">
        <v>76.595744680851098</v>
      </c>
      <c r="AP2472">
        <v>70.676691729323295</v>
      </c>
      <c r="AT2472">
        <v>81.122448979591795</v>
      </c>
      <c r="AX2472">
        <v>80.769230769230802</v>
      </c>
      <c r="BB2472">
        <v>82.608695652173907</v>
      </c>
      <c r="BF2472">
        <v>67.924528301886795</v>
      </c>
      <c r="BJ2472">
        <v>85.714285714285694</v>
      </c>
    </row>
    <row r="2473" spans="1:64" x14ac:dyDescent="0.25">
      <c r="A2473" s="15" t="str">
        <f t="shared" si="80"/>
        <v>Equity / Assets--43281</v>
      </c>
      <c r="B2473" s="15" t="str">
        <f t="shared" si="81"/>
        <v>Equity / Assets</v>
      </c>
      <c r="C2473">
        <v>1</v>
      </c>
      <c r="D2473" s="22">
        <v>43281</v>
      </c>
      <c r="E2473">
        <v>10.263042796729399</v>
      </c>
      <c r="F2473">
        <v>11.0499260925355</v>
      </c>
      <c r="G2473">
        <v>12.308899694791</v>
      </c>
      <c r="H2473">
        <v>11.4529167032199</v>
      </c>
      <c r="I2473">
        <v>9.4197117747259007</v>
      </c>
      <c r="J2473">
        <v>10.632776739088399</v>
      </c>
      <c r="K2473">
        <v>12.2186296720283</v>
      </c>
      <c r="L2473">
        <v>11.150951296712</v>
      </c>
      <c r="M2473">
        <v>9.3853016679057895</v>
      </c>
      <c r="N2473">
        <v>10.7513265167293</v>
      </c>
      <c r="O2473">
        <v>12.5359920924836</v>
      </c>
      <c r="P2473">
        <v>11.331315448497</v>
      </c>
      <c r="Q2473">
        <v>9.3327479958196395</v>
      </c>
      <c r="R2473">
        <v>11.031836247692301</v>
      </c>
      <c r="S2473">
        <v>12.172391564600799</v>
      </c>
      <c r="T2473">
        <v>11.0034407966922</v>
      </c>
      <c r="U2473">
        <v>9.2374594262361001</v>
      </c>
      <c r="V2473">
        <v>10.4673548925605</v>
      </c>
      <c r="W2473">
        <v>11.9684340143257</v>
      </c>
      <c r="X2473">
        <v>10.9700192438705</v>
      </c>
      <c r="Y2473">
        <v>9.8653264527719902</v>
      </c>
      <c r="Z2473">
        <v>10.4814558970062</v>
      </c>
      <c r="AA2473">
        <v>12.293347780454001</v>
      </c>
      <c r="AB2473">
        <v>11.3281774262366</v>
      </c>
      <c r="AC2473">
        <v>9.3426320363589692</v>
      </c>
      <c r="AD2473">
        <v>10.7234840777923</v>
      </c>
      <c r="AE2473">
        <v>11.748956962138299</v>
      </c>
      <c r="AF2473">
        <v>10.653045827228</v>
      </c>
      <c r="AG2473">
        <v>10.2138932948902</v>
      </c>
      <c r="AH2473">
        <v>11.392607801988399</v>
      </c>
      <c r="AI2473">
        <v>13.7523989716468</v>
      </c>
      <c r="AJ2473">
        <v>12.309448529286399</v>
      </c>
      <c r="AK2473">
        <v>9.5212003041232194</v>
      </c>
      <c r="AL2473">
        <v>10.7217666439021</v>
      </c>
      <c r="AM2473">
        <v>13.0977157367992</v>
      </c>
      <c r="AN2473">
        <v>12.5689172922194</v>
      </c>
      <c r="AO2473">
        <v>9.4240560033941492</v>
      </c>
      <c r="AP2473">
        <v>10.731849426714501</v>
      </c>
      <c r="AQ2473">
        <v>12.4053709458921</v>
      </c>
      <c r="AR2473">
        <v>11.2023274584235</v>
      </c>
      <c r="AS2473">
        <v>9.2242626636822198</v>
      </c>
      <c r="AT2473">
        <v>10.494947308838499</v>
      </c>
      <c r="AU2473">
        <v>11.861256204609299</v>
      </c>
      <c r="AV2473">
        <v>10.9488115546865</v>
      </c>
      <c r="AW2473">
        <v>9.0884668217737996</v>
      </c>
      <c r="AX2473">
        <v>10.4688483322845</v>
      </c>
      <c r="AY2473">
        <v>11.9518815962875</v>
      </c>
      <c r="AZ2473">
        <v>10.7367986794592</v>
      </c>
      <c r="BA2473">
        <v>9.7786427477032607</v>
      </c>
      <c r="BB2473">
        <v>10.808545254244599</v>
      </c>
      <c r="BC2473">
        <v>12.888152316926</v>
      </c>
      <c r="BD2473">
        <v>11.747060295850099</v>
      </c>
      <c r="BE2473">
        <v>10.0128383311005</v>
      </c>
      <c r="BF2473">
        <v>11.106201827656101</v>
      </c>
      <c r="BG2473">
        <v>14.393206610603601</v>
      </c>
      <c r="BH2473">
        <v>14.288299756094</v>
      </c>
      <c r="BI2473">
        <v>8.9390026557484692</v>
      </c>
      <c r="BJ2473">
        <v>9.9784404826252793</v>
      </c>
      <c r="BK2473">
        <v>11.6904500705713</v>
      </c>
      <c r="BL2473">
        <v>11.477023973425201</v>
      </c>
    </row>
    <row r="2474" spans="1:64" x14ac:dyDescent="0.25">
      <c r="A2474" s="15" t="str">
        <f t="shared" si="80"/>
        <v>Total Risk Based Capital Ratio--43281</v>
      </c>
      <c r="B2474" s="15" t="str">
        <f t="shared" si="81"/>
        <v>Total Risk Based Capital Ratio</v>
      </c>
      <c r="C2474">
        <v>2</v>
      </c>
      <c r="D2474" s="22">
        <v>43281</v>
      </c>
      <c r="E2474">
        <v>14.217499999999999</v>
      </c>
      <c r="F2474">
        <v>15.845000000000001</v>
      </c>
      <c r="G2474">
        <v>19.510000000000002</v>
      </c>
      <c r="H2474">
        <v>17.475000000000001</v>
      </c>
      <c r="I2474">
        <v>13.21</v>
      </c>
      <c r="J2474">
        <v>15.56</v>
      </c>
      <c r="K2474">
        <v>19</v>
      </c>
      <c r="L2474">
        <v>17.220249520153601</v>
      </c>
      <c r="M2474">
        <v>13.47</v>
      </c>
      <c r="N2474">
        <v>16.02</v>
      </c>
      <c r="O2474">
        <v>20.09</v>
      </c>
      <c r="P2474">
        <v>18.017052168447499</v>
      </c>
      <c r="Q2474">
        <v>14.63</v>
      </c>
      <c r="R2474">
        <v>18.3</v>
      </c>
      <c r="S2474">
        <v>20.77</v>
      </c>
      <c r="T2474">
        <v>18.982352941176501</v>
      </c>
      <c r="U2474">
        <v>13.18</v>
      </c>
      <c r="V2474">
        <v>15.37</v>
      </c>
      <c r="W2474">
        <v>18.62</v>
      </c>
      <c r="X2474">
        <v>17.263865248226899</v>
      </c>
      <c r="Y2474">
        <v>14.702500000000001</v>
      </c>
      <c r="Z2474">
        <v>16.495000000000001</v>
      </c>
      <c r="AA2474">
        <v>19.602499999999999</v>
      </c>
      <c r="AB2474">
        <v>18.041739130434799</v>
      </c>
      <c r="AC2474">
        <v>12.84</v>
      </c>
      <c r="AD2474">
        <v>14.72</v>
      </c>
      <c r="AE2474">
        <v>16.86</v>
      </c>
      <c r="AF2474">
        <v>16.121780821917799</v>
      </c>
      <c r="AG2474">
        <v>12.86</v>
      </c>
      <c r="AH2474">
        <v>15.984999999999999</v>
      </c>
      <c r="AI2474">
        <v>20.3475</v>
      </c>
      <c r="AJ2474">
        <v>18.378387096774201</v>
      </c>
      <c r="AK2474">
        <v>14.355</v>
      </c>
      <c r="AL2474">
        <v>16.329999999999998</v>
      </c>
      <c r="AM2474">
        <v>20.399999999999999</v>
      </c>
      <c r="AN2474">
        <v>18.9628260869565</v>
      </c>
      <c r="AO2474">
        <v>13.18</v>
      </c>
      <c r="AP2474">
        <v>15.81</v>
      </c>
      <c r="AQ2474">
        <v>19.13</v>
      </c>
      <c r="AR2474">
        <v>17.374452830188702</v>
      </c>
      <c r="AS2474">
        <v>12.695</v>
      </c>
      <c r="AT2474">
        <v>14.11</v>
      </c>
      <c r="AU2474">
        <v>16.86</v>
      </c>
      <c r="AV2474">
        <v>15.7689417989418</v>
      </c>
      <c r="AW2474">
        <v>14.16</v>
      </c>
      <c r="AX2474">
        <v>16.989999999999998</v>
      </c>
      <c r="AY2474">
        <v>20.329999999999998</v>
      </c>
      <c r="AZ2474">
        <v>18.251382113821101</v>
      </c>
      <c r="BA2474">
        <v>12.9725</v>
      </c>
      <c r="BB2474">
        <v>15.4</v>
      </c>
      <c r="BC2474">
        <v>20.010000000000002</v>
      </c>
      <c r="BD2474">
        <v>17.879791666666701</v>
      </c>
      <c r="BE2474">
        <v>14.79</v>
      </c>
      <c r="BF2474">
        <v>18</v>
      </c>
      <c r="BG2474">
        <v>21.85</v>
      </c>
      <c r="BH2474">
        <v>27.1</v>
      </c>
      <c r="BI2474">
        <v>13.175000000000001</v>
      </c>
      <c r="BJ2474">
        <v>14.79</v>
      </c>
      <c r="BK2474">
        <v>18.045000000000002</v>
      </c>
      <c r="BL2474">
        <v>21.0425</v>
      </c>
    </row>
    <row r="2475" spans="1:64" x14ac:dyDescent="0.25">
      <c r="A2475" s="15" t="str">
        <f t="shared" si="80"/>
        <v>Tier 1 Leverage Ratio--43281</v>
      </c>
      <c r="B2475" s="15" t="str">
        <f t="shared" si="81"/>
        <v>Tier 1 Leverage Ratio</v>
      </c>
      <c r="C2475">
        <v>3</v>
      </c>
      <c r="D2475" s="22">
        <v>43281</v>
      </c>
      <c r="E2475">
        <v>10.005000000000001</v>
      </c>
      <c r="F2475">
        <v>10.87</v>
      </c>
      <c r="G2475">
        <v>11.897500000000001</v>
      </c>
      <c r="H2475">
        <v>11.2446153846154</v>
      </c>
      <c r="I2475">
        <v>9.42</v>
      </c>
      <c r="J2475">
        <v>10.52</v>
      </c>
      <c r="K2475">
        <v>12.005000000000001</v>
      </c>
      <c r="L2475">
        <v>11.117773512476001</v>
      </c>
      <c r="M2475">
        <v>9.43</v>
      </c>
      <c r="N2475">
        <v>10.62</v>
      </c>
      <c r="O2475">
        <v>12.3</v>
      </c>
      <c r="P2475">
        <v>11.285684056149201</v>
      </c>
      <c r="Q2475">
        <v>9.5500000000000007</v>
      </c>
      <c r="R2475">
        <v>10.68</v>
      </c>
      <c r="S2475">
        <v>12.09</v>
      </c>
      <c r="T2475">
        <v>11.052352941176499</v>
      </c>
      <c r="U2475">
        <v>9.2974999999999994</v>
      </c>
      <c r="V2475">
        <v>10.37</v>
      </c>
      <c r="W2475">
        <v>11.8125</v>
      </c>
      <c r="X2475">
        <v>10.960780141843999</v>
      </c>
      <c r="Y2475">
        <v>9.8925000000000001</v>
      </c>
      <c r="Z2475">
        <v>10.625</v>
      </c>
      <c r="AA2475">
        <v>11.8675</v>
      </c>
      <c r="AB2475">
        <v>11.365</v>
      </c>
      <c r="AC2475">
        <v>9.31</v>
      </c>
      <c r="AD2475">
        <v>10.34</v>
      </c>
      <c r="AE2475">
        <v>11.8</v>
      </c>
      <c r="AF2475">
        <v>10.5082191780822</v>
      </c>
      <c r="AG2475">
        <v>9.9525000000000006</v>
      </c>
      <c r="AH2475">
        <v>11.335000000000001</v>
      </c>
      <c r="AI2475">
        <v>13.1775</v>
      </c>
      <c r="AJ2475">
        <v>12.1309677419355</v>
      </c>
      <c r="AK2475">
        <v>9.44</v>
      </c>
      <c r="AL2475">
        <v>10.97</v>
      </c>
      <c r="AM2475">
        <v>12.725</v>
      </c>
      <c r="AN2475">
        <v>12.653913043478299</v>
      </c>
      <c r="AO2475">
        <v>9.4600000000000009</v>
      </c>
      <c r="AP2475">
        <v>10.63</v>
      </c>
      <c r="AQ2475">
        <v>12.14</v>
      </c>
      <c r="AR2475">
        <v>11.159584905660401</v>
      </c>
      <c r="AS2475">
        <v>9.1850000000000005</v>
      </c>
      <c r="AT2475">
        <v>10.29</v>
      </c>
      <c r="AU2475">
        <v>11.375</v>
      </c>
      <c r="AV2475">
        <v>10.766666666666699</v>
      </c>
      <c r="AW2475">
        <v>9.08</v>
      </c>
      <c r="AX2475">
        <v>10.25</v>
      </c>
      <c r="AY2475">
        <v>11.91</v>
      </c>
      <c r="AZ2475">
        <v>10.791138211382099</v>
      </c>
      <c r="BA2475">
        <v>9.76</v>
      </c>
      <c r="BB2475">
        <v>10.67</v>
      </c>
      <c r="BC2475">
        <v>12.37</v>
      </c>
      <c r="BD2475">
        <v>11.5520833333333</v>
      </c>
      <c r="BE2475">
        <v>10.02</v>
      </c>
      <c r="BF2475">
        <v>11</v>
      </c>
      <c r="BG2475">
        <v>14.24</v>
      </c>
      <c r="BH2475">
        <v>14.2558823529412</v>
      </c>
      <c r="BI2475">
        <v>9.2974999999999994</v>
      </c>
      <c r="BJ2475">
        <v>10.265000000000001</v>
      </c>
      <c r="BK2475">
        <v>11.365</v>
      </c>
      <c r="BL2475">
        <v>11.6005263157895</v>
      </c>
    </row>
    <row r="2476" spans="1:64" x14ac:dyDescent="0.25">
      <c r="A2476" s="15" t="str">
        <f t="shared" si="80"/>
        <v>ALLL / Nonaccrual Loans--43281</v>
      </c>
      <c r="B2476" s="15" t="str">
        <f t="shared" si="81"/>
        <v>ALLL / Nonaccrual Loans</v>
      </c>
      <c r="C2476">
        <v>4</v>
      </c>
      <c r="D2476" s="22">
        <v>43281</v>
      </c>
      <c r="E2476">
        <v>85.8154228013764</v>
      </c>
      <c r="F2476">
        <v>187.97026995351001</v>
      </c>
      <c r="G2476">
        <v>410.47482837528599</v>
      </c>
      <c r="H2476">
        <v>1111.11776498836</v>
      </c>
      <c r="I2476">
        <v>92.509363295880107</v>
      </c>
      <c r="J2476">
        <v>187.39002932551301</v>
      </c>
      <c r="K2476">
        <v>470.11494252873598</v>
      </c>
      <c r="L2476">
        <v>826.11467823661599</v>
      </c>
      <c r="M2476">
        <v>102.251059795419</v>
      </c>
      <c r="N2476">
        <v>211.01756995341401</v>
      </c>
      <c r="O2476">
        <v>549.85958589739198</v>
      </c>
      <c r="P2476">
        <v>744.37724069954095</v>
      </c>
      <c r="Q2476">
        <v>71.446635140502394</v>
      </c>
      <c r="R2476">
        <v>91.415223396134095</v>
      </c>
      <c r="S2476">
        <v>224.542989591533</v>
      </c>
      <c r="T2476">
        <v>159.67245543274601</v>
      </c>
      <c r="U2476">
        <v>96.057029954702301</v>
      </c>
      <c r="V2476">
        <v>217.42574257425699</v>
      </c>
      <c r="W2476">
        <v>626.875</v>
      </c>
      <c r="X2476">
        <v>723.03215300511795</v>
      </c>
      <c r="Y2476">
        <v>99.681718760435402</v>
      </c>
      <c r="Z2476">
        <v>163.48332663720399</v>
      </c>
      <c r="AA2476">
        <v>339.395360824742</v>
      </c>
      <c r="AB2476">
        <v>1211.81044233341</v>
      </c>
      <c r="AC2476">
        <v>102.871510115326</v>
      </c>
      <c r="AD2476">
        <v>152.18472280998699</v>
      </c>
      <c r="AE2476">
        <v>294.47078602060202</v>
      </c>
      <c r="AF2476">
        <v>2153.0796328083002</v>
      </c>
      <c r="AG2476">
        <v>118.946761098314</v>
      </c>
      <c r="AH2476">
        <v>241.597481693395</v>
      </c>
      <c r="AI2476">
        <v>974.76121366104906</v>
      </c>
      <c r="AJ2476">
        <v>1860.6834593963499</v>
      </c>
      <c r="AK2476">
        <v>75.815670739384103</v>
      </c>
      <c r="AL2476">
        <v>142.550143266476</v>
      </c>
      <c r="AM2476">
        <v>359.013887712761</v>
      </c>
      <c r="AN2476">
        <v>1070.22835535492</v>
      </c>
      <c r="AO2476">
        <v>92.139152784725098</v>
      </c>
      <c r="AP2476">
        <v>175.05585552038701</v>
      </c>
      <c r="AQ2476">
        <v>487.05928519681203</v>
      </c>
      <c r="AR2476">
        <v>806.63911896129605</v>
      </c>
      <c r="AS2476">
        <v>97.029997979503506</v>
      </c>
      <c r="AT2476">
        <v>220.90909090909099</v>
      </c>
      <c r="AU2476">
        <v>688.17367706919902</v>
      </c>
      <c r="AV2476">
        <v>835.43421142582304</v>
      </c>
      <c r="AW2476">
        <v>83.5018965877493</v>
      </c>
      <c r="AX2476">
        <v>193.84317358713</v>
      </c>
      <c r="AY2476">
        <v>414.04408936750502</v>
      </c>
      <c r="AZ2476">
        <v>605.66627872408196</v>
      </c>
      <c r="BA2476">
        <v>128.00324319586301</v>
      </c>
      <c r="BB2476">
        <v>212.01201201201201</v>
      </c>
      <c r="BC2476">
        <v>470.11494252873598</v>
      </c>
      <c r="BD2476">
        <v>1312.51915407667</v>
      </c>
      <c r="BE2476">
        <v>104.40673072359399</v>
      </c>
      <c r="BF2476">
        <v>224.55711667684801</v>
      </c>
      <c r="BG2476">
        <v>628.51583340032596</v>
      </c>
      <c r="BH2476">
        <v>1321.1248233136901</v>
      </c>
      <c r="BI2476">
        <v>93.831168831168796</v>
      </c>
      <c r="BJ2476">
        <v>267.18146718146699</v>
      </c>
      <c r="BK2476">
        <v>943.59861591695505</v>
      </c>
      <c r="BL2476">
        <v>941.38771624232402</v>
      </c>
    </row>
    <row r="2477" spans="1:64" x14ac:dyDescent="0.25">
      <c r="A2477" s="15" t="str">
        <f t="shared" si="80"/>
        <v>[NCL + OREO] / [Total Loans + OREO]--43281</v>
      </c>
      <c r="B2477" s="15" t="str">
        <f t="shared" si="81"/>
        <v>[NCL + OREO] / [Total Loans + OREO]</v>
      </c>
      <c r="C2477">
        <v>5</v>
      </c>
      <c r="D2477" s="22">
        <v>43281</v>
      </c>
      <c r="E2477">
        <v>0.32005914733179103</v>
      </c>
      <c r="F2477">
        <v>0.86262202355406203</v>
      </c>
      <c r="G2477">
        <v>1.9974966311920599</v>
      </c>
      <c r="H2477">
        <v>1.4547697832603901</v>
      </c>
      <c r="I2477">
        <v>0.26626269693694499</v>
      </c>
      <c r="J2477">
        <v>0.89828794243638099</v>
      </c>
      <c r="K2477">
        <v>1.9770479756269701</v>
      </c>
      <c r="L2477">
        <v>1.3888952185714201</v>
      </c>
      <c r="M2477">
        <v>0.24636584035115</v>
      </c>
      <c r="N2477">
        <v>0.75929074653842998</v>
      </c>
      <c r="O2477">
        <v>1.6502711218295201</v>
      </c>
      <c r="P2477">
        <v>1.23395521211652</v>
      </c>
      <c r="Q2477">
        <v>1.2862279495161599</v>
      </c>
      <c r="R2477">
        <v>2.1082790418539701</v>
      </c>
      <c r="S2477">
        <v>2.9683762346774101</v>
      </c>
      <c r="T2477">
        <v>2.4101014851446401</v>
      </c>
      <c r="U2477">
        <v>0.24768924062103501</v>
      </c>
      <c r="V2477">
        <v>0.92618459224239802</v>
      </c>
      <c r="W2477">
        <v>1.92610062893082</v>
      </c>
      <c r="X2477">
        <v>1.4232560315717599</v>
      </c>
      <c r="Y2477">
        <v>0.60457687565534401</v>
      </c>
      <c r="Z2477">
        <v>1.1681427335546299</v>
      </c>
      <c r="AA2477">
        <v>2.2127723612154702</v>
      </c>
      <c r="AB2477">
        <v>1.67044495596983</v>
      </c>
      <c r="AC2477">
        <v>0.13751046275260101</v>
      </c>
      <c r="AD2477">
        <v>0.767513257047167</v>
      </c>
      <c r="AE2477">
        <v>1.7717226948513101</v>
      </c>
      <c r="AF2477">
        <v>1.26882342542133</v>
      </c>
      <c r="AG2477">
        <v>6.7503904388524202E-2</v>
      </c>
      <c r="AH2477">
        <v>0.43890818219175898</v>
      </c>
      <c r="AI2477">
        <v>1.37538489280979</v>
      </c>
      <c r="AJ2477">
        <v>1.3688056925469201</v>
      </c>
      <c r="AK2477">
        <v>0.40477391444696698</v>
      </c>
      <c r="AL2477">
        <v>0.979810341031363</v>
      </c>
      <c r="AM2477">
        <v>2.0490109179595102</v>
      </c>
      <c r="AN2477">
        <v>1.4279838719874201</v>
      </c>
      <c r="AO2477">
        <v>0.174349675709603</v>
      </c>
      <c r="AP2477">
        <v>0.85038916114153895</v>
      </c>
      <c r="AQ2477">
        <v>1.9970815092766301</v>
      </c>
      <c r="AR2477">
        <v>1.46651653789365</v>
      </c>
      <c r="AS2477">
        <v>0.214230381967041</v>
      </c>
      <c r="AT2477">
        <v>0.78487424458988397</v>
      </c>
      <c r="AU2477">
        <v>1.69123773319773</v>
      </c>
      <c r="AV2477">
        <v>1.24128520174137</v>
      </c>
      <c r="AW2477">
        <v>0.29744321075684999</v>
      </c>
      <c r="AX2477">
        <v>0.95095095095095095</v>
      </c>
      <c r="AY2477">
        <v>2.122708903131</v>
      </c>
      <c r="AZ2477">
        <v>1.3881444850854801</v>
      </c>
      <c r="BA2477">
        <v>0.31109418199122502</v>
      </c>
      <c r="BB2477">
        <v>0.74367716323335198</v>
      </c>
      <c r="BC2477">
        <v>1.8933530188677701</v>
      </c>
      <c r="BD2477">
        <v>1.4336857858335299</v>
      </c>
      <c r="BE2477">
        <v>0.52487129467855198</v>
      </c>
      <c r="BF2477">
        <v>1.1466615454393401</v>
      </c>
      <c r="BG2477">
        <v>1.68500638242092</v>
      </c>
      <c r="BH2477">
        <v>1.38478994295402</v>
      </c>
      <c r="BI2477">
        <v>0.27483590539939101</v>
      </c>
      <c r="BJ2477">
        <v>0.95179187976588298</v>
      </c>
      <c r="BK2477">
        <v>2.0076278068559801</v>
      </c>
      <c r="BL2477">
        <v>1.4168488668355801</v>
      </c>
    </row>
    <row r="2478" spans="1:64" x14ac:dyDescent="0.25">
      <c r="A2478" s="15" t="str">
        <f t="shared" si="80"/>
        <v>[Noncurrent + Delinquent Loans] / [Capital + ALLL]--43281</v>
      </c>
      <c r="B2478" s="15" t="str">
        <f t="shared" si="81"/>
        <v>[Noncurrent + Delinquent Loans] / [Capital + ALLL]</v>
      </c>
      <c r="C2478">
        <v>6</v>
      </c>
      <c r="D2478" s="22">
        <v>43281</v>
      </c>
      <c r="E2478">
        <v>4.2137225869187596</v>
      </c>
      <c r="F2478">
        <v>7.63067609856272</v>
      </c>
      <c r="G2478">
        <v>15.5386813140471</v>
      </c>
      <c r="H2478">
        <v>11.5859538775996</v>
      </c>
      <c r="I2478">
        <v>2.9991354986999901</v>
      </c>
      <c r="J2478">
        <v>7.6340930361239403</v>
      </c>
      <c r="K2478">
        <v>14.235880932635</v>
      </c>
      <c r="L2478">
        <v>10.327627854985201</v>
      </c>
      <c r="M2478">
        <v>2.6916234820945202</v>
      </c>
      <c r="N2478">
        <v>6.2432642890515497</v>
      </c>
      <c r="O2478">
        <v>12.259970457902501</v>
      </c>
      <c r="P2478">
        <v>8.7860712559415397</v>
      </c>
      <c r="Q2478">
        <v>7.2707659115426102</v>
      </c>
      <c r="R2478">
        <v>13.805707858850001</v>
      </c>
      <c r="S2478">
        <v>15.8948940793047</v>
      </c>
      <c r="T2478">
        <v>12.8252074939246</v>
      </c>
      <c r="U2478">
        <v>2.59812829271474</v>
      </c>
      <c r="V2478">
        <v>7.4038593333985396</v>
      </c>
      <c r="W2478">
        <v>13.6934347729169</v>
      </c>
      <c r="X2478">
        <v>9.8612393158961194</v>
      </c>
      <c r="Y2478">
        <v>4.6914435453676404</v>
      </c>
      <c r="Z2478">
        <v>9.8589735118346198</v>
      </c>
      <c r="AA2478">
        <v>17.123015206448901</v>
      </c>
      <c r="AB2478">
        <v>12.5731058699012</v>
      </c>
      <c r="AC2478">
        <v>3.9531113605187702</v>
      </c>
      <c r="AD2478">
        <v>9.2893401015228392</v>
      </c>
      <c r="AE2478">
        <v>13.9075464243382</v>
      </c>
      <c r="AF2478">
        <v>11.1900009582794</v>
      </c>
      <c r="AG2478">
        <v>1.78750289395406</v>
      </c>
      <c r="AH2478">
        <v>6.0332353951086404</v>
      </c>
      <c r="AI2478">
        <v>11.6154107715313</v>
      </c>
      <c r="AJ2478">
        <v>10.353074996747599</v>
      </c>
      <c r="AK2478">
        <v>3.1744660104514901</v>
      </c>
      <c r="AL2478">
        <v>7.2160194554781096</v>
      </c>
      <c r="AM2478">
        <v>19.1140496468132</v>
      </c>
      <c r="AN2478">
        <v>11.694688917936601</v>
      </c>
      <c r="AO2478">
        <v>3.59557467732022</v>
      </c>
      <c r="AP2478">
        <v>9.2071611253196899</v>
      </c>
      <c r="AQ2478">
        <v>17.2603626943005</v>
      </c>
      <c r="AR2478">
        <v>12.1324490077881</v>
      </c>
      <c r="AS2478">
        <v>2.5656332720847099</v>
      </c>
      <c r="AT2478">
        <v>6.41956361506851</v>
      </c>
      <c r="AU2478">
        <v>12.0056439044649</v>
      </c>
      <c r="AV2478">
        <v>8.6394301575862507</v>
      </c>
      <c r="AW2478">
        <v>3.3997864008544001</v>
      </c>
      <c r="AX2478">
        <v>8.8102588458798401</v>
      </c>
      <c r="AY2478">
        <v>16.405584321950599</v>
      </c>
      <c r="AZ2478">
        <v>10.5218376450121</v>
      </c>
      <c r="BA2478">
        <v>1.9134160195085701</v>
      </c>
      <c r="BB2478">
        <v>6.58827270158939</v>
      </c>
      <c r="BC2478">
        <v>13.957973203409701</v>
      </c>
      <c r="BD2478">
        <v>10.3852600542878</v>
      </c>
      <c r="BE2478">
        <v>1.84664094321024</v>
      </c>
      <c r="BF2478">
        <v>5.1812751771079304</v>
      </c>
      <c r="BG2478">
        <v>10.9469372343501</v>
      </c>
      <c r="BH2478">
        <v>6.88292877262937</v>
      </c>
      <c r="BI2478">
        <v>1.9134160195085701</v>
      </c>
      <c r="BJ2478">
        <v>5.0375937337802501</v>
      </c>
      <c r="BK2478">
        <v>11.2633564718115</v>
      </c>
      <c r="BL2478">
        <v>7.9845266618053596</v>
      </c>
    </row>
    <row r="2479" spans="1:64" x14ac:dyDescent="0.25">
      <c r="A2479" s="15" t="str">
        <f t="shared" si="80"/>
        <v xml:space="preserve">  Ag [NCL+DQ] / [Capital + ALLL]--43281</v>
      </c>
      <c r="B2479" s="15" t="str">
        <f t="shared" si="81"/>
        <v xml:space="preserve">  Ag [NCL+DQ] / [Capital + ALLL]</v>
      </c>
      <c r="C2479">
        <v>7</v>
      </c>
      <c r="D2479" s="22">
        <v>43281</v>
      </c>
      <c r="E2479">
        <v>0</v>
      </c>
      <c r="F2479">
        <v>0.34910127915254702</v>
      </c>
      <c r="G2479">
        <v>4.9866855265631997</v>
      </c>
      <c r="H2479">
        <v>3.5129972187980201</v>
      </c>
      <c r="I2479">
        <v>0</v>
      </c>
      <c r="J2479">
        <v>0</v>
      </c>
      <c r="K2479">
        <v>2.9323792557113699</v>
      </c>
      <c r="L2479">
        <v>2.6349947293588301</v>
      </c>
      <c r="M2479">
        <v>0</v>
      </c>
      <c r="N2479">
        <v>0</v>
      </c>
      <c r="O2479">
        <v>0.74654116119608904</v>
      </c>
      <c r="P2479">
        <v>1.1033612729110001</v>
      </c>
      <c r="Q2479">
        <v>0</v>
      </c>
      <c r="R2479">
        <v>0</v>
      </c>
      <c r="S2479">
        <v>0</v>
      </c>
      <c r="T2479">
        <v>5.1693578258635298E-3</v>
      </c>
      <c r="U2479">
        <v>0</v>
      </c>
      <c r="V2479">
        <v>0</v>
      </c>
      <c r="W2479">
        <v>1.8034231790914801</v>
      </c>
      <c r="X2479">
        <v>2.41555341543897</v>
      </c>
      <c r="Y2479">
        <v>0</v>
      </c>
      <c r="Z2479">
        <v>0.47194272337930498</v>
      </c>
      <c r="AA2479">
        <v>5.4624747203920698</v>
      </c>
      <c r="AB2479">
        <v>4.1845303339764399</v>
      </c>
      <c r="AC2479">
        <v>0</v>
      </c>
      <c r="AD2479">
        <v>1.0775328214020301</v>
      </c>
      <c r="AE2479">
        <v>4.7218358831710701</v>
      </c>
      <c r="AF2479">
        <v>3.1907484567992301</v>
      </c>
      <c r="AG2479">
        <v>0</v>
      </c>
      <c r="AH2479">
        <v>0.67318826487044303</v>
      </c>
      <c r="AI2479">
        <v>5.1786060496085096</v>
      </c>
      <c r="AJ2479">
        <v>4.3259342379688404</v>
      </c>
      <c r="AK2479">
        <v>0</v>
      </c>
      <c r="AL2479">
        <v>0</v>
      </c>
      <c r="AM2479">
        <v>2.50687334274174</v>
      </c>
      <c r="AN2479">
        <v>2.9676051799168102</v>
      </c>
      <c r="AO2479">
        <v>0</v>
      </c>
      <c r="AP2479">
        <v>1.4997000599879999</v>
      </c>
      <c r="AQ2479">
        <v>6.3122923588039903</v>
      </c>
      <c r="AR2479">
        <v>4.8241564171660096</v>
      </c>
      <c r="AS2479">
        <v>0</v>
      </c>
      <c r="AT2479">
        <v>0</v>
      </c>
      <c r="AU2479">
        <v>1.3740254868531501</v>
      </c>
      <c r="AV2479">
        <v>1.6684379659361299</v>
      </c>
      <c r="AW2479">
        <v>0</v>
      </c>
      <c r="AX2479">
        <v>0</v>
      </c>
      <c r="AY2479">
        <v>0.32948929159802298</v>
      </c>
      <c r="AZ2479">
        <v>1.29092771963798</v>
      </c>
      <c r="BA2479">
        <v>0</v>
      </c>
      <c r="BB2479">
        <v>0</v>
      </c>
      <c r="BC2479">
        <v>0</v>
      </c>
      <c r="BD2479">
        <v>0.80201835714606295</v>
      </c>
      <c r="BE2479">
        <v>0</v>
      </c>
      <c r="BF2479">
        <v>0</v>
      </c>
      <c r="BG2479">
        <v>0.58687431696111303</v>
      </c>
      <c r="BH2479">
        <v>0.96351575308592396</v>
      </c>
      <c r="BI2479">
        <v>0</v>
      </c>
      <c r="BJ2479">
        <v>0</v>
      </c>
      <c r="BK2479">
        <v>0</v>
      </c>
      <c r="BL2479">
        <v>1.17902829135711</v>
      </c>
    </row>
    <row r="2480" spans="1:64" x14ac:dyDescent="0.25">
      <c r="A2480" s="15" t="str">
        <f t="shared" si="80"/>
        <v xml:space="preserve">  CLD [NCL+DQ] / [Capital + ALLL]--43281</v>
      </c>
      <c r="B2480" s="15" t="str">
        <f t="shared" si="81"/>
        <v xml:space="preserve">  CLD [NCL+DQ] / [Capital + ALLL]</v>
      </c>
      <c r="C2480">
        <v>8</v>
      </c>
      <c r="D2480" s="22">
        <v>43281</v>
      </c>
      <c r="E2480">
        <v>0</v>
      </c>
      <c r="F2480">
        <v>0</v>
      </c>
      <c r="G2480">
        <v>0.28212668482461201</v>
      </c>
      <c r="H2480">
        <v>0.52193833376985499</v>
      </c>
      <c r="I2480">
        <v>0</v>
      </c>
      <c r="J2480">
        <v>0</v>
      </c>
      <c r="K2480">
        <v>0</v>
      </c>
      <c r="L2480">
        <v>0.21687177933924501</v>
      </c>
      <c r="M2480">
        <v>0</v>
      </c>
      <c r="N2480">
        <v>0</v>
      </c>
      <c r="O2480">
        <v>0.171426911119505</v>
      </c>
      <c r="P2480">
        <v>0.34279793055227398</v>
      </c>
      <c r="Q2480">
        <v>0</v>
      </c>
      <c r="R2480">
        <v>0</v>
      </c>
      <c r="S2480">
        <v>0.217391304347826</v>
      </c>
      <c r="T2480">
        <v>0.362381720257199</v>
      </c>
      <c r="U2480">
        <v>0</v>
      </c>
      <c r="V2480">
        <v>0</v>
      </c>
      <c r="W2480">
        <v>0</v>
      </c>
      <c r="X2480">
        <v>0.19480740992864301</v>
      </c>
      <c r="Y2480">
        <v>0</v>
      </c>
      <c r="Z2480">
        <v>0</v>
      </c>
      <c r="AA2480">
        <v>0.74384416385852004</v>
      </c>
      <c r="AB2480">
        <v>0.47898078269795102</v>
      </c>
      <c r="AC2480">
        <v>0</v>
      </c>
      <c r="AD2480">
        <v>0</v>
      </c>
      <c r="AE2480">
        <v>0</v>
      </c>
      <c r="AF2480">
        <v>0.33164110517527101</v>
      </c>
      <c r="AG2480">
        <v>0</v>
      </c>
      <c r="AH2480">
        <v>0</v>
      </c>
      <c r="AI2480">
        <v>0</v>
      </c>
      <c r="AJ2480">
        <v>6.5863530130692793E-2</v>
      </c>
      <c r="AK2480">
        <v>0</v>
      </c>
      <c r="AL2480">
        <v>0</v>
      </c>
      <c r="AM2480">
        <v>0.14095244895859599</v>
      </c>
      <c r="AN2480">
        <v>0.68370496409269099</v>
      </c>
      <c r="AO2480">
        <v>0</v>
      </c>
      <c r="AP2480">
        <v>0</v>
      </c>
      <c r="AQ2480">
        <v>0</v>
      </c>
      <c r="AR2480">
        <v>0.14370602431075699</v>
      </c>
      <c r="AS2480">
        <v>0</v>
      </c>
      <c r="AT2480">
        <v>0</v>
      </c>
      <c r="AU2480">
        <v>9.6626117940012496E-2</v>
      </c>
      <c r="AV2480">
        <v>0.31097666308688099</v>
      </c>
      <c r="AW2480">
        <v>0</v>
      </c>
      <c r="AX2480">
        <v>0</v>
      </c>
      <c r="AY2480">
        <v>6.7909152644684195E-2</v>
      </c>
      <c r="AZ2480">
        <v>0.32062461292099398</v>
      </c>
      <c r="BA2480">
        <v>0</v>
      </c>
      <c r="BB2480">
        <v>0</v>
      </c>
      <c r="BC2480">
        <v>0</v>
      </c>
      <c r="BD2480">
        <v>0.42295114385215299</v>
      </c>
      <c r="BE2480">
        <v>0</v>
      </c>
      <c r="BF2480">
        <v>0</v>
      </c>
      <c r="BG2480">
        <v>0.13333707005506601</v>
      </c>
      <c r="BH2480">
        <v>0.18676977897942401</v>
      </c>
      <c r="BI2480">
        <v>0</v>
      </c>
      <c r="BJ2480">
        <v>0</v>
      </c>
      <c r="BK2480">
        <v>0.107151820910941</v>
      </c>
      <c r="BL2480">
        <v>0.53390187327453398</v>
      </c>
    </row>
    <row r="2481" spans="1:64" x14ac:dyDescent="0.25">
      <c r="A2481" s="15" t="str">
        <f t="shared" ref="A2481:A2544" si="82">B2481&amp;"--"&amp;D2481</f>
        <v xml:space="preserve">  CRE [NCL+DQ] / [Capital + ALLL]--43281</v>
      </c>
      <c r="B2481" s="15" t="str">
        <f t="shared" ref="B2481:B2544" si="83">VLOOKUP(C2481,labels,2,FALSE)</f>
        <v xml:space="preserve">  CRE [NCL+DQ] / [Capital + ALLL]</v>
      </c>
      <c r="C2481">
        <v>9</v>
      </c>
      <c r="D2481" s="22">
        <v>43281</v>
      </c>
      <c r="E2481">
        <v>0.15526132071670201</v>
      </c>
      <c r="F2481">
        <v>1.4705300257790299</v>
      </c>
      <c r="G2481">
        <v>3.6578036475482301</v>
      </c>
      <c r="H2481">
        <v>3.02624465726299</v>
      </c>
      <c r="I2481">
        <v>0</v>
      </c>
      <c r="J2481">
        <v>0.82982412682685203</v>
      </c>
      <c r="K2481">
        <v>3.1767607573058201</v>
      </c>
      <c r="L2481">
        <v>2.2943333057748898</v>
      </c>
      <c r="M2481">
        <v>0</v>
      </c>
      <c r="N2481">
        <v>0.88030517245978601</v>
      </c>
      <c r="O2481">
        <v>3.1461845993394801</v>
      </c>
      <c r="P2481">
        <v>2.3294073204583299</v>
      </c>
      <c r="Q2481">
        <v>1.6811594202898601</v>
      </c>
      <c r="R2481">
        <v>3.90833684802474</v>
      </c>
      <c r="S2481">
        <v>6.9527430744160803</v>
      </c>
      <c r="T2481">
        <v>6.0084382451660501</v>
      </c>
      <c r="U2481">
        <v>0</v>
      </c>
      <c r="V2481">
        <v>0.80060599418042799</v>
      </c>
      <c r="W2481">
        <v>3.10385013638443</v>
      </c>
      <c r="X2481">
        <v>2.11433631801046</v>
      </c>
      <c r="Y2481">
        <v>0</v>
      </c>
      <c r="Z2481">
        <v>1.2013190334953601</v>
      </c>
      <c r="AA2481">
        <v>4.0336711202262396</v>
      </c>
      <c r="AB2481">
        <v>2.6474261002943602</v>
      </c>
      <c r="AC2481">
        <v>0</v>
      </c>
      <c r="AD2481">
        <v>1.03002120746347</v>
      </c>
      <c r="AE2481">
        <v>4.6133247727397304</v>
      </c>
      <c r="AF2481">
        <v>3.1392789872494302</v>
      </c>
      <c r="AG2481">
        <v>0</v>
      </c>
      <c r="AH2481">
        <v>0</v>
      </c>
      <c r="AI2481">
        <v>0.331464430313266</v>
      </c>
      <c r="AJ2481">
        <v>0.72672728552047605</v>
      </c>
      <c r="AK2481">
        <v>0.57151169020381098</v>
      </c>
      <c r="AL2481">
        <v>1.43149442534573</v>
      </c>
      <c r="AM2481">
        <v>4.7900277773186204</v>
      </c>
      <c r="AN2481">
        <v>3.7379371734827598</v>
      </c>
      <c r="AO2481">
        <v>0</v>
      </c>
      <c r="AP2481">
        <v>0.30267960473604599</v>
      </c>
      <c r="AQ2481">
        <v>2.4390243902439002</v>
      </c>
      <c r="AR2481">
        <v>1.8465341063585401</v>
      </c>
      <c r="AS2481">
        <v>0</v>
      </c>
      <c r="AT2481">
        <v>0.90125929115869796</v>
      </c>
      <c r="AU2481">
        <v>2.8526287568114901</v>
      </c>
      <c r="AV2481">
        <v>2.2057907676161501</v>
      </c>
      <c r="AW2481">
        <v>0</v>
      </c>
      <c r="AX2481">
        <v>0.99828745666429997</v>
      </c>
      <c r="AY2481">
        <v>4.00276052449966</v>
      </c>
      <c r="AZ2481">
        <v>2.4835542398057702</v>
      </c>
      <c r="BA2481">
        <v>0</v>
      </c>
      <c r="BB2481">
        <v>0.569052767679469</v>
      </c>
      <c r="BC2481">
        <v>4.1092465044760997</v>
      </c>
      <c r="BD2481">
        <v>3.3112295759722299</v>
      </c>
      <c r="BE2481">
        <v>9.2463753663602502E-2</v>
      </c>
      <c r="BF2481">
        <v>0.90737171327781196</v>
      </c>
      <c r="BG2481">
        <v>2.9747064716308</v>
      </c>
      <c r="BH2481">
        <v>2.4399117610516998</v>
      </c>
      <c r="BI2481">
        <v>0</v>
      </c>
      <c r="BJ2481">
        <v>1.27081087885676</v>
      </c>
      <c r="BK2481">
        <v>3.4728023130224499</v>
      </c>
      <c r="BL2481">
        <v>2.59140298149822</v>
      </c>
    </row>
    <row r="2482" spans="1:64" x14ac:dyDescent="0.25">
      <c r="A2482" s="15" t="str">
        <f t="shared" si="82"/>
        <v xml:space="preserve">  Res RE [NCL+DQ] / [Capital + ALLL]--43281</v>
      </c>
      <c r="B2482" s="15" t="str">
        <f t="shared" si="83"/>
        <v xml:space="preserve">  Res RE [NCL+DQ] / [Capital + ALLL]</v>
      </c>
      <c r="C2482">
        <v>10</v>
      </c>
      <c r="D2482" s="22">
        <v>43281</v>
      </c>
      <c r="E2482">
        <v>0.131961702074161</v>
      </c>
      <c r="F2482">
        <v>0.97381322948801796</v>
      </c>
      <c r="G2482">
        <v>2.50186336140903</v>
      </c>
      <c r="H2482">
        <v>1.63171644807909</v>
      </c>
      <c r="I2482">
        <v>0</v>
      </c>
      <c r="J2482">
        <v>0.69204152249134998</v>
      </c>
      <c r="K2482">
        <v>2.1133133042781602</v>
      </c>
      <c r="L2482">
        <v>1.4947388265377399</v>
      </c>
      <c r="M2482">
        <v>0.20921961085152399</v>
      </c>
      <c r="N2482">
        <v>1.3216491883350101</v>
      </c>
      <c r="O2482">
        <v>3.3149490341023902</v>
      </c>
      <c r="P2482">
        <v>2.4293443711269398</v>
      </c>
      <c r="Q2482">
        <v>1.9552647595861199</v>
      </c>
      <c r="R2482">
        <v>3.3178114086146699</v>
      </c>
      <c r="S2482">
        <v>5.7551240560949299</v>
      </c>
      <c r="T2482">
        <v>4.2287578834440298</v>
      </c>
      <c r="U2482">
        <v>4.6827071512374398E-2</v>
      </c>
      <c r="V2482">
        <v>0.78415286963263897</v>
      </c>
      <c r="W2482">
        <v>2.5284904790823401</v>
      </c>
      <c r="X2482">
        <v>1.79892181717344</v>
      </c>
      <c r="Y2482">
        <v>0.29536794484345802</v>
      </c>
      <c r="Z2482">
        <v>0.92566918521902097</v>
      </c>
      <c r="AA2482">
        <v>1.85208512396081</v>
      </c>
      <c r="AB2482">
        <v>1.4175262091012399</v>
      </c>
      <c r="AC2482">
        <v>0</v>
      </c>
      <c r="AD2482">
        <v>0.15796659527915499</v>
      </c>
      <c r="AE2482">
        <v>0.92137592137592095</v>
      </c>
      <c r="AF2482">
        <v>0.68706194287864897</v>
      </c>
      <c r="AG2482">
        <v>0</v>
      </c>
      <c r="AH2482">
        <v>0</v>
      </c>
      <c r="AI2482">
        <v>0.55200953698369004</v>
      </c>
      <c r="AJ2482">
        <v>0.379137445714679</v>
      </c>
      <c r="AK2482">
        <v>0.54840869813511905</v>
      </c>
      <c r="AL2482">
        <v>1.1967525465925299</v>
      </c>
      <c r="AM2482">
        <v>3.0845164844000399</v>
      </c>
      <c r="AN2482">
        <v>2.4679588061301998</v>
      </c>
      <c r="AO2482">
        <v>0</v>
      </c>
      <c r="AP2482">
        <v>0.47318201908327501</v>
      </c>
      <c r="AQ2482">
        <v>1.5853334514214901</v>
      </c>
      <c r="AR2482">
        <v>1.1670974059572601</v>
      </c>
      <c r="AS2482">
        <v>0</v>
      </c>
      <c r="AT2482">
        <v>0.59448282344095105</v>
      </c>
      <c r="AU2482">
        <v>1.6193835820889599</v>
      </c>
      <c r="AV2482">
        <v>1.28748305146779</v>
      </c>
      <c r="AW2482">
        <v>0.59450086698043103</v>
      </c>
      <c r="AX2482">
        <v>2.2956215771402602</v>
      </c>
      <c r="AY2482">
        <v>4.5572916666666696</v>
      </c>
      <c r="AZ2482">
        <v>3.4153929858446501</v>
      </c>
      <c r="BA2482">
        <v>0</v>
      </c>
      <c r="BB2482">
        <v>0.13139703347164</v>
      </c>
      <c r="BC2482">
        <v>0.84693146379396</v>
      </c>
      <c r="BD2482">
        <v>1.0265898717983599</v>
      </c>
      <c r="BE2482">
        <v>7.7487301109922899E-2</v>
      </c>
      <c r="BF2482">
        <v>0.75334143377885798</v>
      </c>
      <c r="BG2482">
        <v>1.6726508342180899</v>
      </c>
      <c r="BH2482">
        <v>1.0178577928205199</v>
      </c>
      <c r="BI2482">
        <v>0</v>
      </c>
      <c r="BJ2482">
        <v>0.571155987665524</v>
      </c>
      <c r="BK2482">
        <v>2.0034405106449</v>
      </c>
      <c r="BL2482">
        <v>1.6094650856852399</v>
      </c>
    </row>
    <row r="2483" spans="1:64" x14ac:dyDescent="0.25">
      <c r="A2483" s="15" t="str">
        <f t="shared" si="82"/>
        <v xml:space="preserve">  C&amp;I [NCL+DQ] / [Capital + ALLL]--43281</v>
      </c>
      <c r="B2483" s="15" t="str">
        <f t="shared" si="83"/>
        <v xml:space="preserve">  C&amp;I [NCL+DQ] / [Capital + ALLL]</v>
      </c>
      <c r="C2483">
        <v>11</v>
      </c>
      <c r="D2483" s="22">
        <v>43281</v>
      </c>
      <c r="E2483">
        <v>4.9535299831668003E-2</v>
      </c>
      <c r="F2483">
        <v>0.60253553982809305</v>
      </c>
      <c r="G2483">
        <v>2.3441392853242</v>
      </c>
      <c r="H2483">
        <v>1.5558113548011301</v>
      </c>
      <c r="I2483">
        <v>2.54698630625994E-2</v>
      </c>
      <c r="J2483">
        <v>0.67767894959762798</v>
      </c>
      <c r="K2483">
        <v>2.5980383415139499</v>
      </c>
      <c r="L2483">
        <v>1.9230963995711801</v>
      </c>
      <c r="M2483">
        <v>6.4535559093060304E-3</v>
      </c>
      <c r="N2483">
        <v>0.42370352688428697</v>
      </c>
      <c r="O2483">
        <v>1.6306498852212501</v>
      </c>
      <c r="P2483">
        <v>1.3190009407080701</v>
      </c>
      <c r="Q2483">
        <v>0.152705061082024</v>
      </c>
      <c r="R2483">
        <v>0.59053408597481505</v>
      </c>
      <c r="S2483">
        <v>2.7260142689809399</v>
      </c>
      <c r="T2483">
        <v>1.75624559576918</v>
      </c>
      <c r="U2483">
        <v>0</v>
      </c>
      <c r="V2483">
        <v>0.66061246848034705</v>
      </c>
      <c r="W2483">
        <v>2.6014994257105601</v>
      </c>
      <c r="X2483">
        <v>1.9881023083098199</v>
      </c>
      <c r="Y2483">
        <v>0.40584414991330098</v>
      </c>
      <c r="Z2483">
        <v>0.87276910304219202</v>
      </c>
      <c r="AA2483">
        <v>3.3228944273418501</v>
      </c>
      <c r="AB2483">
        <v>2.30764611816093</v>
      </c>
      <c r="AC2483">
        <v>0.15780595309354101</v>
      </c>
      <c r="AD2483">
        <v>0.978318350079323</v>
      </c>
      <c r="AE2483">
        <v>3.17190597564429</v>
      </c>
      <c r="AF2483">
        <v>2.6672595814298501</v>
      </c>
      <c r="AG2483">
        <v>0</v>
      </c>
      <c r="AH2483">
        <v>0.34115823298549802</v>
      </c>
      <c r="AI2483">
        <v>1.60092408158598</v>
      </c>
      <c r="AJ2483">
        <v>1.6152470141484201</v>
      </c>
      <c r="AK2483">
        <v>3.1667611728749601E-2</v>
      </c>
      <c r="AL2483">
        <v>0.58716150554154001</v>
      </c>
      <c r="AM2483">
        <v>2.12542478017845</v>
      </c>
      <c r="AN2483">
        <v>1.50211279349726</v>
      </c>
      <c r="AO2483">
        <v>0</v>
      </c>
      <c r="AP2483">
        <v>0.74877154668122603</v>
      </c>
      <c r="AQ2483">
        <v>2.9949238578680202</v>
      </c>
      <c r="AR2483">
        <v>1.91664897592282</v>
      </c>
      <c r="AS2483">
        <v>1.5950544206254001E-2</v>
      </c>
      <c r="AT2483">
        <v>0.65457945867317802</v>
      </c>
      <c r="AU2483">
        <v>2.6166171748435301</v>
      </c>
      <c r="AV2483">
        <v>2.1272793078960199</v>
      </c>
      <c r="AW2483">
        <v>9.0049527239981997E-2</v>
      </c>
      <c r="AX2483">
        <v>0.67125081859855895</v>
      </c>
      <c r="AY2483">
        <v>2.7260142689809399</v>
      </c>
      <c r="AZ2483">
        <v>2.0389272487062899</v>
      </c>
      <c r="BA2483">
        <v>0.20464226110153599</v>
      </c>
      <c r="BB2483">
        <v>1.5638703558739</v>
      </c>
      <c r="BC2483">
        <v>4.3318808871759096</v>
      </c>
      <c r="BD2483">
        <v>3.6267665334463501</v>
      </c>
      <c r="BE2483">
        <v>1.87328226170606E-2</v>
      </c>
      <c r="BF2483">
        <v>0.32914070765252101</v>
      </c>
      <c r="BG2483">
        <v>1.5606903209598599</v>
      </c>
      <c r="BH2483">
        <v>1.11221924456318</v>
      </c>
      <c r="BI2483">
        <v>0</v>
      </c>
      <c r="BJ2483">
        <v>0.56340526864401197</v>
      </c>
      <c r="BK2483">
        <v>1.8125012697232299</v>
      </c>
      <c r="BL2483">
        <v>1.87032263877588</v>
      </c>
    </row>
    <row r="2484" spans="1:64" x14ac:dyDescent="0.25">
      <c r="A2484" s="15" t="str">
        <f t="shared" si="82"/>
        <v xml:space="preserve">  Ind [NCL+DQ] / [Capital + ALLL]--43281</v>
      </c>
      <c r="B2484" s="15" t="str">
        <f t="shared" si="83"/>
        <v xml:space="preserve">  Ind [NCL+DQ] / [Capital + ALLL]</v>
      </c>
      <c r="C2484">
        <v>12</v>
      </c>
      <c r="D2484" s="22">
        <v>43281</v>
      </c>
      <c r="E2484">
        <v>1.7255965301544201E-2</v>
      </c>
      <c r="F2484">
        <v>9.7078002994388096E-2</v>
      </c>
      <c r="G2484">
        <v>0.46971651651455298</v>
      </c>
      <c r="H2484">
        <v>0.41175154920485901</v>
      </c>
      <c r="I2484">
        <v>8.1634936331618294E-3</v>
      </c>
      <c r="J2484">
        <v>0.11458691417440101</v>
      </c>
      <c r="K2484">
        <v>0.45375505239865099</v>
      </c>
      <c r="L2484">
        <v>0.42926108645939698</v>
      </c>
      <c r="M2484">
        <v>2.29879772878784E-3</v>
      </c>
      <c r="N2484">
        <v>0.105272793848407</v>
      </c>
      <c r="O2484">
        <v>0.49027360430175598</v>
      </c>
      <c r="P2484">
        <v>0.46993489823101497</v>
      </c>
      <c r="Q2484">
        <v>0.28719126938541101</v>
      </c>
      <c r="R2484">
        <v>0.46649322687718697</v>
      </c>
      <c r="S2484">
        <v>0.88719898605830205</v>
      </c>
      <c r="T2484">
        <v>0.78340597499317899</v>
      </c>
      <c r="U2484">
        <v>3.7666143371944401E-3</v>
      </c>
      <c r="V2484">
        <v>0.10141688759532901</v>
      </c>
      <c r="W2484">
        <v>0.32588698922241499</v>
      </c>
      <c r="X2484">
        <v>0.39152255565598698</v>
      </c>
      <c r="Y2484">
        <v>2.5902425321543E-2</v>
      </c>
      <c r="Z2484">
        <v>0.173460838621918</v>
      </c>
      <c r="AA2484">
        <v>0.78723798301349401</v>
      </c>
      <c r="AB2484">
        <v>0.65921018474883297</v>
      </c>
      <c r="AC2484">
        <v>1.5804030027657099E-2</v>
      </c>
      <c r="AD2484">
        <v>0.11503697617091201</v>
      </c>
      <c r="AE2484">
        <v>0.38314176245210702</v>
      </c>
      <c r="AF2484">
        <v>0.29943844807464798</v>
      </c>
      <c r="AG2484">
        <v>1.6391480554927899E-2</v>
      </c>
      <c r="AH2484">
        <v>0.134513969812388</v>
      </c>
      <c r="AI2484">
        <v>0.92507565092183097</v>
      </c>
      <c r="AJ2484">
        <v>1.2756910937305701</v>
      </c>
      <c r="AK2484">
        <v>3.8792342675360602E-3</v>
      </c>
      <c r="AL2484">
        <v>5.4085540755271999E-2</v>
      </c>
      <c r="AM2484">
        <v>0.333152022070276</v>
      </c>
      <c r="AN2484">
        <v>0.230303965926826</v>
      </c>
      <c r="AO2484">
        <v>1.6467682173734E-2</v>
      </c>
      <c r="AP2484">
        <v>0.13213918660989599</v>
      </c>
      <c r="AQ2484">
        <v>0.466346488480546</v>
      </c>
      <c r="AR2484">
        <v>0.458932190125454</v>
      </c>
      <c r="AS2484">
        <v>0</v>
      </c>
      <c r="AT2484">
        <v>3.3161996352180402E-2</v>
      </c>
      <c r="AU2484">
        <v>0.22388077510785501</v>
      </c>
      <c r="AV2484">
        <v>0.26817855605100699</v>
      </c>
      <c r="AW2484">
        <v>1.8092998009770201E-2</v>
      </c>
      <c r="AX2484">
        <v>0.21496970881375799</v>
      </c>
      <c r="AY2484">
        <v>0.64079743681025303</v>
      </c>
      <c r="AZ2484">
        <v>0.52030638372132099</v>
      </c>
      <c r="BA2484">
        <v>0</v>
      </c>
      <c r="BB2484">
        <v>3.5103204130349799E-2</v>
      </c>
      <c r="BC2484">
        <v>0.44726783388151498</v>
      </c>
      <c r="BD2484">
        <v>0.52273165375013197</v>
      </c>
      <c r="BE2484">
        <v>1.63696488957411E-2</v>
      </c>
      <c r="BF2484">
        <v>0.109488518304047</v>
      </c>
      <c r="BG2484">
        <v>0.43172478521191099</v>
      </c>
      <c r="BH2484">
        <v>0.76755959663143303</v>
      </c>
      <c r="BI2484">
        <v>0</v>
      </c>
      <c r="BJ2484">
        <v>2.03825575116287E-2</v>
      </c>
      <c r="BK2484">
        <v>0.152601303569422</v>
      </c>
      <c r="BL2484">
        <v>0.194632560559683</v>
      </c>
    </row>
    <row r="2485" spans="1:64" x14ac:dyDescent="0.25">
      <c r="A2485" s="15" t="str">
        <f t="shared" si="82"/>
        <v xml:space="preserve">  OREO / [Capital + ALLL]--43281</v>
      </c>
      <c r="B2485" s="15" t="str">
        <f t="shared" si="83"/>
        <v xml:space="preserve">  OREO / [Capital + ALLL]</v>
      </c>
      <c r="C2485">
        <v>13</v>
      </c>
      <c r="D2485" s="22">
        <v>43281</v>
      </c>
      <c r="E2485">
        <v>0</v>
      </c>
      <c r="F2485">
        <v>0.200249426222119</v>
      </c>
      <c r="G2485">
        <v>1.35467795256679</v>
      </c>
      <c r="H2485">
        <v>0.90986758516398503</v>
      </c>
      <c r="I2485">
        <v>0</v>
      </c>
      <c r="J2485">
        <v>0.101941522635652</v>
      </c>
      <c r="K2485">
        <v>1.79167501554782</v>
      </c>
      <c r="L2485">
        <v>1.54974570994396</v>
      </c>
      <c r="M2485">
        <v>0</v>
      </c>
      <c r="N2485">
        <v>0.15577334977607599</v>
      </c>
      <c r="O2485">
        <v>1.47338547458873</v>
      </c>
      <c r="P2485">
        <v>1.47985995899353</v>
      </c>
      <c r="Q2485">
        <v>1.7810102764510101</v>
      </c>
      <c r="R2485">
        <v>2.8405797101449299</v>
      </c>
      <c r="S2485">
        <v>3.9716012934064402</v>
      </c>
      <c r="T2485">
        <v>3.3219344983321601</v>
      </c>
      <c r="U2485">
        <v>0</v>
      </c>
      <c r="V2485">
        <v>0.408024204343928</v>
      </c>
      <c r="W2485">
        <v>2.6967533257048499</v>
      </c>
      <c r="X2485">
        <v>2.2149401790913199</v>
      </c>
      <c r="Y2485">
        <v>0</v>
      </c>
      <c r="Z2485">
        <v>0.12824791028551599</v>
      </c>
      <c r="AA2485">
        <v>1.44760220154124</v>
      </c>
      <c r="AB2485">
        <v>1.6912942754675799</v>
      </c>
      <c r="AC2485">
        <v>0</v>
      </c>
      <c r="AD2485">
        <v>0</v>
      </c>
      <c r="AE2485">
        <v>8.3905815721852198E-2</v>
      </c>
      <c r="AF2485">
        <v>0.66522040747830002</v>
      </c>
      <c r="AG2485">
        <v>0</v>
      </c>
      <c r="AH2485">
        <v>0</v>
      </c>
      <c r="AI2485">
        <v>0.11344006294667799</v>
      </c>
      <c r="AJ2485">
        <v>0.327554524896146</v>
      </c>
      <c r="AK2485">
        <v>0</v>
      </c>
      <c r="AL2485">
        <v>0.43719490855627902</v>
      </c>
      <c r="AM2485">
        <v>1.42968145689091</v>
      </c>
      <c r="AN2485">
        <v>0.99255851054400801</v>
      </c>
      <c r="AO2485">
        <v>0</v>
      </c>
      <c r="AP2485">
        <v>0</v>
      </c>
      <c r="AQ2485">
        <v>0.76366370600122202</v>
      </c>
      <c r="AR2485">
        <v>1.10690363469782</v>
      </c>
      <c r="AS2485">
        <v>0</v>
      </c>
      <c r="AT2485">
        <v>0.23408258401607401</v>
      </c>
      <c r="AU2485">
        <v>2.0347493235409</v>
      </c>
      <c r="AV2485">
        <v>1.9930953552401001</v>
      </c>
      <c r="AW2485">
        <v>0</v>
      </c>
      <c r="AX2485">
        <v>0.57319599330325499</v>
      </c>
      <c r="AY2485">
        <v>2.1898647099289201</v>
      </c>
      <c r="AZ2485">
        <v>1.8559751939450599</v>
      </c>
      <c r="BA2485">
        <v>0</v>
      </c>
      <c r="BB2485">
        <v>3.9107340895383001E-2</v>
      </c>
      <c r="BC2485">
        <v>1.6685904669152001</v>
      </c>
      <c r="BD2485">
        <v>1.2833121669187899</v>
      </c>
      <c r="BE2485">
        <v>4.22154677473826E-2</v>
      </c>
      <c r="BF2485">
        <v>0.61101960575952396</v>
      </c>
      <c r="BG2485">
        <v>2.5778753925270301</v>
      </c>
      <c r="BH2485">
        <v>1.9040831105115701</v>
      </c>
      <c r="BI2485">
        <v>0</v>
      </c>
      <c r="BJ2485">
        <v>0.83294323007786897</v>
      </c>
      <c r="BK2485">
        <v>4.2021113821553699</v>
      </c>
      <c r="BL2485">
        <v>3.30865781799801</v>
      </c>
    </row>
    <row r="2486" spans="1:64" x14ac:dyDescent="0.25">
      <c r="A2486" s="15" t="str">
        <f t="shared" si="82"/>
        <v>ROAA--43281</v>
      </c>
      <c r="B2486" s="15" t="str">
        <f t="shared" si="83"/>
        <v>ROAA</v>
      </c>
      <c r="C2486">
        <v>14</v>
      </c>
      <c r="D2486" s="22">
        <v>43281</v>
      </c>
      <c r="E2486">
        <v>0.92749999999999999</v>
      </c>
      <c r="F2486">
        <v>1.1499999999999999</v>
      </c>
      <c r="G2486">
        <v>1.7324999999999999</v>
      </c>
      <c r="H2486">
        <v>1.2875000000000001</v>
      </c>
      <c r="I2486">
        <v>0.80500000000000005</v>
      </c>
      <c r="J2486">
        <v>1.18</v>
      </c>
      <c r="K2486">
        <v>1.585</v>
      </c>
      <c r="L2486">
        <v>1.20975047984645</v>
      </c>
      <c r="M2486">
        <v>0.79</v>
      </c>
      <c r="N2486">
        <v>1.1100000000000001</v>
      </c>
      <c r="O2486">
        <v>1.45</v>
      </c>
      <c r="P2486">
        <v>1.1291849989524401</v>
      </c>
      <c r="Q2486">
        <v>0.62</v>
      </c>
      <c r="R2486">
        <v>0.86</v>
      </c>
      <c r="S2486">
        <v>1.2</v>
      </c>
      <c r="T2486">
        <v>0.92764705882352905</v>
      </c>
      <c r="U2486">
        <v>0.82250000000000001</v>
      </c>
      <c r="V2486">
        <v>1.1850000000000001</v>
      </c>
      <c r="W2486">
        <v>1.58</v>
      </c>
      <c r="X2486">
        <v>1.1910992907801401</v>
      </c>
      <c r="Y2486">
        <v>0.85750000000000004</v>
      </c>
      <c r="Z2486">
        <v>1.095</v>
      </c>
      <c r="AA2486">
        <v>1.6125</v>
      </c>
      <c r="AB2486">
        <v>1.26108695652174</v>
      </c>
      <c r="AC2486">
        <v>0.8</v>
      </c>
      <c r="AD2486">
        <v>1.19</v>
      </c>
      <c r="AE2486">
        <v>1.66</v>
      </c>
      <c r="AF2486">
        <v>1.2486301369863</v>
      </c>
      <c r="AG2486">
        <v>0.98750000000000004</v>
      </c>
      <c r="AH2486">
        <v>1.34</v>
      </c>
      <c r="AI2486">
        <v>1.6</v>
      </c>
      <c r="AJ2486">
        <v>1.33</v>
      </c>
      <c r="AK2486">
        <v>0.78249999999999997</v>
      </c>
      <c r="AL2486">
        <v>1.1100000000000001</v>
      </c>
      <c r="AM2486">
        <v>1.4475</v>
      </c>
      <c r="AN2486">
        <v>1.16413043478261</v>
      </c>
      <c r="AO2486">
        <v>0.87</v>
      </c>
      <c r="AP2486">
        <v>1.21</v>
      </c>
      <c r="AQ2486">
        <v>1.65</v>
      </c>
      <c r="AR2486">
        <v>1.2487924528301899</v>
      </c>
      <c r="AS2486">
        <v>0.8</v>
      </c>
      <c r="AT2486">
        <v>1.1100000000000001</v>
      </c>
      <c r="AU2486">
        <v>1.5649999999999999</v>
      </c>
      <c r="AV2486">
        <v>1.1692592592592601</v>
      </c>
      <c r="AW2486">
        <v>0.74</v>
      </c>
      <c r="AX2486">
        <v>1.06</v>
      </c>
      <c r="AY2486">
        <v>1.47</v>
      </c>
      <c r="AZ2486">
        <v>1.10243902439024</v>
      </c>
      <c r="BA2486">
        <v>0.76249999999999996</v>
      </c>
      <c r="BB2486">
        <v>1.2150000000000001</v>
      </c>
      <c r="BC2486">
        <v>1.5525</v>
      </c>
      <c r="BD2486">
        <v>1.20708333333333</v>
      </c>
      <c r="BE2486">
        <v>0.86</v>
      </c>
      <c r="BF2486">
        <v>1.1299999999999999</v>
      </c>
      <c r="BG2486">
        <v>1.54</v>
      </c>
      <c r="BH2486">
        <v>1.2460784313725499</v>
      </c>
      <c r="BI2486">
        <v>0.72750000000000004</v>
      </c>
      <c r="BJ2486">
        <v>1.175</v>
      </c>
      <c r="BK2486">
        <v>1.59</v>
      </c>
      <c r="BL2486">
        <v>1.14144736842105</v>
      </c>
    </row>
    <row r="2487" spans="1:64" x14ac:dyDescent="0.25">
      <c r="A2487" s="15" t="str">
        <f t="shared" si="82"/>
        <v>NIM--43281</v>
      </c>
      <c r="B2487" s="15" t="str">
        <f t="shared" si="83"/>
        <v>NIM</v>
      </c>
      <c r="C2487">
        <v>15</v>
      </c>
      <c r="D2487" s="22">
        <v>43281</v>
      </c>
      <c r="E2487">
        <v>3.6775000000000002</v>
      </c>
      <c r="F2487">
        <v>3.95</v>
      </c>
      <c r="G2487">
        <v>4.25</v>
      </c>
      <c r="H2487">
        <v>3.93480769230769</v>
      </c>
      <c r="I2487">
        <v>3.65</v>
      </c>
      <c r="J2487">
        <v>3.98</v>
      </c>
      <c r="K2487">
        <v>4.3250000000000002</v>
      </c>
      <c r="L2487">
        <v>3.9776199616122798</v>
      </c>
      <c r="M2487">
        <v>3.47</v>
      </c>
      <c r="N2487">
        <v>3.85</v>
      </c>
      <c r="O2487">
        <v>4.24</v>
      </c>
      <c r="P2487">
        <v>3.8689461554577802</v>
      </c>
      <c r="Q2487">
        <v>3.75</v>
      </c>
      <c r="R2487">
        <v>3.83</v>
      </c>
      <c r="S2487">
        <v>4.22</v>
      </c>
      <c r="T2487">
        <v>3.92</v>
      </c>
      <c r="U2487">
        <v>3.5625</v>
      </c>
      <c r="V2487">
        <v>3.97</v>
      </c>
      <c r="W2487">
        <v>4.3075000000000001</v>
      </c>
      <c r="X2487">
        <v>3.9265602836879401</v>
      </c>
      <c r="Y2487">
        <v>3.97</v>
      </c>
      <c r="Z2487">
        <v>4.2850000000000001</v>
      </c>
      <c r="AA2487">
        <v>4.5149999999999997</v>
      </c>
      <c r="AB2487">
        <v>4.28847826086957</v>
      </c>
      <c r="AC2487">
        <v>3.65</v>
      </c>
      <c r="AD2487">
        <v>3.98</v>
      </c>
      <c r="AE2487">
        <v>4.26</v>
      </c>
      <c r="AF2487">
        <v>3.9339726027397299</v>
      </c>
      <c r="AG2487">
        <v>3.5975000000000001</v>
      </c>
      <c r="AH2487">
        <v>4.03</v>
      </c>
      <c r="AI2487">
        <v>4.51</v>
      </c>
      <c r="AJ2487">
        <v>4.5059677419354802</v>
      </c>
      <c r="AK2487">
        <v>3.68</v>
      </c>
      <c r="AL2487">
        <v>3.8849999999999998</v>
      </c>
      <c r="AM2487">
        <v>4.01</v>
      </c>
      <c r="AN2487">
        <v>3.85108695652174</v>
      </c>
      <c r="AO2487">
        <v>3.63</v>
      </c>
      <c r="AP2487">
        <v>3.97</v>
      </c>
      <c r="AQ2487">
        <v>4.33</v>
      </c>
      <c r="AR2487">
        <v>3.9515471698113198</v>
      </c>
      <c r="AS2487">
        <v>3.665</v>
      </c>
      <c r="AT2487">
        <v>3.98</v>
      </c>
      <c r="AU2487">
        <v>4.2750000000000004</v>
      </c>
      <c r="AV2487">
        <v>3.9913227513227501</v>
      </c>
      <c r="AW2487">
        <v>3.68</v>
      </c>
      <c r="AX2487">
        <v>3.94</v>
      </c>
      <c r="AY2487">
        <v>4.2300000000000004</v>
      </c>
      <c r="AZ2487">
        <v>3.9038211382113799</v>
      </c>
      <c r="BA2487">
        <v>3.7</v>
      </c>
      <c r="BB2487">
        <v>4.08</v>
      </c>
      <c r="BC2487">
        <v>4.4424999999999999</v>
      </c>
      <c r="BD2487">
        <v>4.07</v>
      </c>
      <c r="BE2487">
        <v>3.48</v>
      </c>
      <c r="BF2487">
        <v>3.82</v>
      </c>
      <c r="BG2487">
        <v>4.24</v>
      </c>
      <c r="BH2487">
        <v>4.1113725490196096</v>
      </c>
      <c r="BI2487">
        <v>3.49</v>
      </c>
      <c r="BJ2487">
        <v>3.81</v>
      </c>
      <c r="BK2487">
        <v>4.2125000000000004</v>
      </c>
      <c r="BL2487">
        <v>3.8648684210526301</v>
      </c>
    </row>
    <row r="2488" spans="1:64" x14ac:dyDescent="0.25">
      <c r="A2488" s="15" t="str">
        <f t="shared" si="82"/>
        <v>Provisions / Avg Assets--43281</v>
      </c>
      <c r="B2488" s="15" t="str">
        <f t="shared" si="83"/>
        <v>Provisions / Avg Assets</v>
      </c>
      <c r="C2488">
        <v>16</v>
      </c>
      <c r="D2488" s="22">
        <v>43281</v>
      </c>
      <c r="E2488">
        <v>0</v>
      </c>
      <c r="F2488">
        <v>0.06</v>
      </c>
      <c r="G2488">
        <v>0.14000000000000001</v>
      </c>
      <c r="H2488">
        <v>9.5576923076923101E-2</v>
      </c>
      <c r="I2488">
        <v>0</v>
      </c>
      <c r="J2488">
        <v>0.06</v>
      </c>
      <c r="K2488">
        <v>0.15</v>
      </c>
      <c r="L2488">
        <v>0.128368522072937</v>
      </c>
      <c r="M2488">
        <v>0</v>
      </c>
      <c r="N2488">
        <v>0.06</v>
      </c>
      <c r="O2488">
        <v>0.15</v>
      </c>
      <c r="P2488">
        <v>0.110525874711921</v>
      </c>
      <c r="Q2488">
        <v>0</v>
      </c>
      <c r="R2488">
        <v>0.03</v>
      </c>
      <c r="S2488">
        <v>0.16</v>
      </c>
      <c r="T2488">
        <v>9.41176470588235E-2</v>
      </c>
      <c r="U2488">
        <v>0</v>
      </c>
      <c r="V2488">
        <v>5.5E-2</v>
      </c>
      <c r="W2488">
        <v>0.14000000000000001</v>
      </c>
      <c r="X2488">
        <v>0.117517730496454</v>
      </c>
      <c r="Y2488">
        <v>0</v>
      </c>
      <c r="Z2488">
        <v>6.5000000000000002E-2</v>
      </c>
      <c r="AA2488">
        <v>0.20749999999999999</v>
      </c>
      <c r="AB2488">
        <v>0.13326086956521699</v>
      </c>
      <c r="AC2488">
        <v>0</v>
      </c>
      <c r="AD2488">
        <v>0.04</v>
      </c>
      <c r="AE2488">
        <v>0.13</v>
      </c>
      <c r="AF2488">
        <v>0.128493150684932</v>
      </c>
      <c r="AG2488">
        <v>0</v>
      </c>
      <c r="AH2488">
        <v>0.1</v>
      </c>
      <c r="AI2488">
        <v>0.26</v>
      </c>
      <c r="AJ2488">
        <v>0.42112903225806497</v>
      </c>
      <c r="AK2488">
        <v>0</v>
      </c>
      <c r="AL2488">
        <v>0.06</v>
      </c>
      <c r="AM2488">
        <v>0.11</v>
      </c>
      <c r="AN2488">
        <v>8.5434782608695706E-2</v>
      </c>
      <c r="AO2488">
        <v>0</v>
      </c>
      <c r="AP2488">
        <v>0.05</v>
      </c>
      <c r="AQ2488">
        <v>0.15</v>
      </c>
      <c r="AR2488">
        <v>0.13290566037735799</v>
      </c>
      <c r="AS2488">
        <v>0</v>
      </c>
      <c r="AT2488">
        <v>7.0000000000000007E-2</v>
      </c>
      <c r="AU2488">
        <v>0.16</v>
      </c>
      <c r="AV2488">
        <v>0.13433862433862401</v>
      </c>
      <c r="AW2488">
        <v>0</v>
      </c>
      <c r="AX2488">
        <v>0.05</v>
      </c>
      <c r="AY2488">
        <v>0.12</v>
      </c>
      <c r="AZ2488">
        <v>8.3333333333333301E-2</v>
      </c>
      <c r="BA2488">
        <v>0</v>
      </c>
      <c r="BB2488">
        <v>0.1</v>
      </c>
      <c r="BC2488">
        <v>0.25750000000000001</v>
      </c>
      <c r="BD2488">
        <v>0.205416666666667</v>
      </c>
      <c r="BE2488">
        <v>0</v>
      </c>
      <c r="BF2488">
        <v>0.04</v>
      </c>
      <c r="BG2488">
        <v>8.5000000000000006E-2</v>
      </c>
      <c r="BH2488">
        <v>0.32372549019607799</v>
      </c>
      <c r="BI2488">
        <v>0</v>
      </c>
      <c r="BJ2488">
        <v>4.4999999999999998E-2</v>
      </c>
      <c r="BK2488">
        <v>0.12</v>
      </c>
      <c r="BL2488">
        <v>8.5394736842105301E-2</v>
      </c>
    </row>
    <row r="2489" spans="1:64" x14ac:dyDescent="0.25">
      <c r="A2489" s="15" t="str">
        <f t="shared" si="82"/>
        <v>Negative Earners (last 4 qtrs)--43281</v>
      </c>
      <c r="B2489" s="15" t="str">
        <f t="shared" si="83"/>
        <v>Negative Earners (last 4 qtrs)</v>
      </c>
      <c r="C2489">
        <v>17</v>
      </c>
      <c r="D2489" s="22">
        <v>43281</v>
      </c>
      <c r="F2489">
        <v>0</v>
      </c>
      <c r="H2489">
        <v>0</v>
      </c>
      <c r="J2489">
        <v>3.2015065913370999</v>
      </c>
      <c r="L2489">
        <v>17</v>
      </c>
      <c r="N2489">
        <v>4.4156911070034903</v>
      </c>
      <c r="P2489">
        <v>215</v>
      </c>
      <c r="R2489">
        <v>5.8823529411764701</v>
      </c>
      <c r="T2489">
        <v>1</v>
      </c>
      <c r="V2489">
        <v>3.1468531468531502</v>
      </c>
      <c r="X2489">
        <v>9</v>
      </c>
      <c r="Z2489">
        <v>4.3478260869565197</v>
      </c>
      <c r="AB2489">
        <v>2</v>
      </c>
      <c r="AD2489">
        <v>2.7397260273972601</v>
      </c>
      <c r="AF2489">
        <v>2</v>
      </c>
      <c r="AH2489">
        <v>4.8387096774193497</v>
      </c>
      <c r="AI2489"/>
      <c r="AJ2489">
        <v>3</v>
      </c>
      <c r="AK2489"/>
      <c r="AL2489">
        <v>0</v>
      </c>
      <c r="AN2489">
        <v>0</v>
      </c>
      <c r="AP2489">
        <v>2.97397769516729</v>
      </c>
      <c r="AR2489">
        <v>8</v>
      </c>
      <c r="AT2489">
        <v>4.7120418848167498</v>
      </c>
      <c r="AV2489">
        <v>9</v>
      </c>
      <c r="AX2489">
        <v>2.4</v>
      </c>
      <c r="AZ2489">
        <v>3</v>
      </c>
      <c r="BB2489">
        <v>4.1666666666666696</v>
      </c>
      <c r="BD2489">
        <v>2</v>
      </c>
      <c r="BF2489">
        <v>3.9215686274509798</v>
      </c>
      <c r="BH2489">
        <v>2</v>
      </c>
      <c r="BJ2489">
        <v>7.8947368421052602</v>
      </c>
      <c r="BL2489">
        <v>6</v>
      </c>
    </row>
    <row r="2490" spans="1:64" x14ac:dyDescent="0.25">
      <c r="A2490" s="15" t="str">
        <f t="shared" si="82"/>
        <v>Noncore Funding / Liab--43281</v>
      </c>
      <c r="B2490" s="15" t="str">
        <f t="shared" si="83"/>
        <v>Noncore Funding / Liab</v>
      </c>
      <c r="C2490">
        <v>18</v>
      </c>
      <c r="D2490" s="22">
        <v>43281</v>
      </c>
      <c r="E2490">
        <v>8.0506256788684407</v>
      </c>
      <c r="F2490">
        <v>14.7378743692156</v>
      </c>
      <c r="G2490">
        <v>21.405847362333802</v>
      </c>
      <c r="H2490">
        <v>15.6071314903668</v>
      </c>
      <c r="I2490">
        <v>8.5766736846202694</v>
      </c>
      <c r="J2490">
        <v>15.6310958118187</v>
      </c>
      <c r="K2490">
        <v>24.036534905050001</v>
      </c>
      <c r="L2490">
        <v>18.3569681805645</v>
      </c>
      <c r="M2490">
        <v>11.3994773178754</v>
      </c>
      <c r="N2490">
        <v>18.977339242411599</v>
      </c>
      <c r="O2490">
        <v>29.8352200300899</v>
      </c>
      <c r="P2490">
        <v>22.21615822239</v>
      </c>
      <c r="Q2490">
        <v>14.225378260466</v>
      </c>
      <c r="R2490">
        <v>16.6642726174281</v>
      </c>
      <c r="S2490">
        <v>19.6677243880326</v>
      </c>
      <c r="T2490">
        <v>16.702392902424499</v>
      </c>
      <c r="U2490">
        <v>7.5554413963181304</v>
      </c>
      <c r="V2490">
        <v>14.5018974599282</v>
      </c>
      <c r="W2490">
        <v>23.335706888849799</v>
      </c>
      <c r="X2490">
        <v>17.874943101948901</v>
      </c>
      <c r="Y2490">
        <v>7.9662167923025198</v>
      </c>
      <c r="Z2490">
        <v>14.4728923376022</v>
      </c>
      <c r="AA2490">
        <v>23.710429454004</v>
      </c>
      <c r="AB2490">
        <v>17.2827813015662</v>
      </c>
      <c r="AC2490">
        <v>9.3562150821527101</v>
      </c>
      <c r="AD2490">
        <v>15.972734878684999</v>
      </c>
      <c r="AE2490">
        <v>21.506978648860802</v>
      </c>
      <c r="AF2490">
        <v>16.5396610115362</v>
      </c>
      <c r="AG2490">
        <v>14.695887277531501</v>
      </c>
      <c r="AH2490">
        <v>21.495834071884101</v>
      </c>
      <c r="AI2490">
        <v>29.488355260319398</v>
      </c>
      <c r="AJ2490">
        <v>24.705236374697101</v>
      </c>
      <c r="AK2490">
        <v>8.8369123673816201</v>
      </c>
      <c r="AL2490">
        <v>16.798832194765801</v>
      </c>
      <c r="AM2490">
        <v>27.6193152323318</v>
      </c>
      <c r="AN2490">
        <v>20.4990214343653</v>
      </c>
      <c r="AO2490">
        <v>9.2764125342995296</v>
      </c>
      <c r="AP2490">
        <v>15.954186159057899</v>
      </c>
      <c r="AQ2490">
        <v>23.0693972813716</v>
      </c>
      <c r="AR2490">
        <v>17.992165325264899</v>
      </c>
      <c r="AS2490">
        <v>11.1141278801108</v>
      </c>
      <c r="AT2490">
        <v>19.0928845448774</v>
      </c>
      <c r="AU2490">
        <v>28.143578076988501</v>
      </c>
      <c r="AV2490">
        <v>21.504217788998201</v>
      </c>
      <c r="AW2490">
        <v>7.1931757478632496</v>
      </c>
      <c r="AX2490">
        <v>12.432378553240801</v>
      </c>
      <c r="AY2490">
        <v>20.655737704918</v>
      </c>
      <c r="AZ2490">
        <v>15.0632412175929</v>
      </c>
      <c r="BA2490">
        <v>8.4611567547870692</v>
      </c>
      <c r="BB2490">
        <v>17.0943357984026</v>
      </c>
      <c r="BC2490">
        <v>31.0414348570066</v>
      </c>
      <c r="BD2490">
        <v>22.9775459300552</v>
      </c>
      <c r="BE2490">
        <v>7.5439190555047899</v>
      </c>
      <c r="BF2490">
        <v>13.917631128484199</v>
      </c>
      <c r="BG2490">
        <v>22.1159027129852</v>
      </c>
      <c r="BH2490">
        <v>16.770658764806399</v>
      </c>
      <c r="BI2490">
        <v>7.2376588868280098</v>
      </c>
      <c r="BJ2490">
        <v>12.078670792510801</v>
      </c>
      <c r="BK2490">
        <v>24.475746401065901</v>
      </c>
      <c r="BL2490">
        <v>18.7944575312107</v>
      </c>
    </row>
    <row r="2491" spans="1:64" x14ac:dyDescent="0.25">
      <c r="A2491" s="15" t="str">
        <f t="shared" si="82"/>
        <v>Brokered Dep / Liab--43281</v>
      </c>
      <c r="B2491" s="15" t="str">
        <f t="shared" si="83"/>
        <v>Brokered Dep / Liab</v>
      </c>
      <c r="C2491">
        <v>19</v>
      </c>
      <c r="D2491" s="22">
        <v>43281</v>
      </c>
      <c r="E2491">
        <v>0</v>
      </c>
      <c r="F2491">
        <v>0</v>
      </c>
      <c r="G2491">
        <v>2.5384062921255999</v>
      </c>
      <c r="H2491">
        <v>2.7173666544138801</v>
      </c>
      <c r="I2491">
        <v>0</v>
      </c>
      <c r="J2491">
        <v>0</v>
      </c>
      <c r="K2491">
        <v>2.9407469673398898</v>
      </c>
      <c r="L2491">
        <v>2.5614319475312701</v>
      </c>
      <c r="M2491">
        <v>0</v>
      </c>
      <c r="N2491">
        <v>0</v>
      </c>
      <c r="O2491">
        <v>2.8553038523830199</v>
      </c>
      <c r="P2491">
        <v>2.3411709627886301</v>
      </c>
      <c r="Q2491">
        <v>0</v>
      </c>
      <c r="R2491">
        <v>0</v>
      </c>
      <c r="S2491">
        <v>0.88090596862526704</v>
      </c>
      <c r="T2491">
        <v>1.88171605238511</v>
      </c>
      <c r="U2491">
        <v>0</v>
      </c>
      <c r="V2491">
        <v>0</v>
      </c>
      <c r="W2491">
        <v>3.1713549381185699</v>
      </c>
      <c r="X2491">
        <v>2.64497735426264</v>
      </c>
      <c r="Y2491">
        <v>0</v>
      </c>
      <c r="Z2491">
        <v>0</v>
      </c>
      <c r="AA2491">
        <v>1.9911471869050901</v>
      </c>
      <c r="AB2491">
        <v>2.2279561897440301</v>
      </c>
      <c r="AC2491">
        <v>0</v>
      </c>
      <c r="AD2491">
        <v>0</v>
      </c>
      <c r="AE2491">
        <v>2.0193902501581702</v>
      </c>
      <c r="AF2491">
        <v>1.7850066362360899</v>
      </c>
      <c r="AG2491">
        <v>0</v>
      </c>
      <c r="AH2491">
        <v>0</v>
      </c>
      <c r="AI2491">
        <v>5.7978126916336201</v>
      </c>
      <c r="AJ2491">
        <v>4.2101972691139098</v>
      </c>
      <c r="AK2491">
        <v>0</v>
      </c>
      <c r="AL2491">
        <v>1.60372187256921E-3</v>
      </c>
      <c r="AM2491">
        <v>5.9158640124321797</v>
      </c>
      <c r="AN2491">
        <v>3.8888595502541401</v>
      </c>
      <c r="AO2491">
        <v>0</v>
      </c>
      <c r="AP2491">
        <v>0</v>
      </c>
      <c r="AQ2491">
        <v>2.5722805369567401</v>
      </c>
      <c r="AR2491">
        <v>2.11559438762511</v>
      </c>
      <c r="AS2491">
        <v>0</v>
      </c>
      <c r="AT2491">
        <v>0.79310750537473396</v>
      </c>
      <c r="AU2491">
        <v>4.79566923719113</v>
      </c>
      <c r="AV2491">
        <v>3.9886866241748802</v>
      </c>
      <c r="AW2491">
        <v>0</v>
      </c>
      <c r="AX2491">
        <v>0</v>
      </c>
      <c r="AY2491">
        <v>1.45017746463951</v>
      </c>
      <c r="AZ2491">
        <v>1.5964899014103699</v>
      </c>
      <c r="BA2491">
        <v>0</v>
      </c>
      <c r="BB2491">
        <v>4.3430756200946899E-2</v>
      </c>
      <c r="BC2491">
        <v>6.2015700281393897</v>
      </c>
      <c r="BD2491">
        <v>5.0148916998050899</v>
      </c>
      <c r="BE2491">
        <v>0</v>
      </c>
      <c r="BF2491">
        <v>0</v>
      </c>
      <c r="BG2491">
        <v>1.96297371055837</v>
      </c>
      <c r="BH2491">
        <v>1.7628081312270401</v>
      </c>
      <c r="BI2491">
        <v>0</v>
      </c>
      <c r="BJ2491">
        <v>0</v>
      </c>
      <c r="BK2491">
        <v>4.2430923233473701</v>
      </c>
      <c r="BL2491">
        <v>3.99786843636377</v>
      </c>
    </row>
    <row r="2492" spans="1:64" x14ac:dyDescent="0.25">
      <c r="A2492" s="15" t="str">
        <f t="shared" si="82"/>
        <v>Liquid Assets / Assets--43281</v>
      </c>
      <c r="B2492" s="15" t="str">
        <f t="shared" si="83"/>
        <v>Liquid Assets / Assets</v>
      </c>
      <c r="C2492">
        <v>20</v>
      </c>
      <c r="D2492" s="22">
        <v>43281</v>
      </c>
      <c r="E2492">
        <v>10.9144813798641</v>
      </c>
      <c r="F2492">
        <v>18.427058532549299</v>
      </c>
      <c r="G2492">
        <v>29.9202002146334</v>
      </c>
      <c r="H2492">
        <v>21.388540583004598</v>
      </c>
      <c r="I2492">
        <v>9.6908505715414393</v>
      </c>
      <c r="J2492">
        <v>16.929807167996799</v>
      </c>
      <c r="K2492">
        <v>27.867657285136499</v>
      </c>
      <c r="L2492">
        <v>20.129751769299101</v>
      </c>
      <c r="M2492">
        <v>10.085309506384601</v>
      </c>
      <c r="N2492">
        <v>16.344943348720101</v>
      </c>
      <c r="O2492">
        <v>26.567850386724501</v>
      </c>
      <c r="P2492">
        <v>19.576452367114499</v>
      </c>
      <c r="Q2492">
        <v>19.2017973856209</v>
      </c>
      <c r="R2492">
        <v>27.853257140347701</v>
      </c>
      <c r="S2492">
        <v>38.901830866177598</v>
      </c>
      <c r="T2492">
        <v>31.5948604468777</v>
      </c>
      <c r="U2492">
        <v>10.6634197269808</v>
      </c>
      <c r="V2492">
        <v>17.991058467070101</v>
      </c>
      <c r="W2492">
        <v>29.070668535041001</v>
      </c>
      <c r="X2492">
        <v>21.1316050980531</v>
      </c>
      <c r="Y2492">
        <v>11.0980409425216</v>
      </c>
      <c r="Z2492">
        <v>20.640907021017199</v>
      </c>
      <c r="AA2492">
        <v>32.6491143702739</v>
      </c>
      <c r="AB2492">
        <v>22.48109806627</v>
      </c>
      <c r="AC2492">
        <v>5.9337843722510399</v>
      </c>
      <c r="AD2492">
        <v>10.6355418518785</v>
      </c>
      <c r="AE2492">
        <v>24.8114839156001</v>
      </c>
      <c r="AF2492">
        <v>16.278120825183102</v>
      </c>
      <c r="AG2492">
        <v>7.0673972809974597</v>
      </c>
      <c r="AH2492">
        <v>12.895318469412301</v>
      </c>
      <c r="AI2492">
        <v>23.0740852310695</v>
      </c>
      <c r="AJ2492">
        <v>17.945635004006</v>
      </c>
      <c r="AK2492">
        <v>11.5174524656017</v>
      </c>
      <c r="AL2492">
        <v>17.530876773004199</v>
      </c>
      <c r="AM2492">
        <v>24.1770076712695</v>
      </c>
      <c r="AN2492">
        <v>17.683564692016098</v>
      </c>
      <c r="AO2492">
        <v>8.9695497641443094</v>
      </c>
      <c r="AP2492">
        <v>16.422591781934699</v>
      </c>
      <c r="AQ2492">
        <v>27.995157683074499</v>
      </c>
      <c r="AR2492">
        <v>20.262988529397099</v>
      </c>
      <c r="AS2492">
        <v>9.6047525762355406</v>
      </c>
      <c r="AT2492">
        <v>14.2267975062384</v>
      </c>
      <c r="AU2492">
        <v>23.255615419597198</v>
      </c>
      <c r="AV2492">
        <v>17.474558599120801</v>
      </c>
      <c r="AW2492">
        <v>12.701571956618899</v>
      </c>
      <c r="AX2492">
        <v>20.692800277242</v>
      </c>
      <c r="AY2492">
        <v>32.963050546851903</v>
      </c>
      <c r="AZ2492">
        <v>23.4027287090097</v>
      </c>
      <c r="BA2492">
        <v>9.6256403614558295</v>
      </c>
      <c r="BB2492">
        <v>17.912974603883502</v>
      </c>
      <c r="BC2492">
        <v>29.9000880679917</v>
      </c>
      <c r="BD2492">
        <v>21.4572651363797</v>
      </c>
      <c r="BE2492">
        <v>11.011442177450601</v>
      </c>
      <c r="BF2492">
        <v>24.853642885054501</v>
      </c>
      <c r="BG2492">
        <v>33.5470795154638</v>
      </c>
      <c r="BH2492">
        <v>24.1026908149619</v>
      </c>
      <c r="BI2492">
        <v>13.8543869014789</v>
      </c>
      <c r="BJ2492">
        <v>21.0066798845323</v>
      </c>
      <c r="BK2492">
        <v>32.003386254766298</v>
      </c>
      <c r="BL2492">
        <v>23.621037324423401</v>
      </c>
    </row>
    <row r="2493" spans="1:64" x14ac:dyDescent="0.25">
      <c r="A2493" s="15" t="str">
        <f t="shared" si="82"/>
        <v>Net Loan Growth (last 4 qtrs)--43281</v>
      </c>
      <c r="B2493" s="15" t="str">
        <f t="shared" si="83"/>
        <v>Net Loan Growth (last 4 qtrs)</v>
      </c>
      <c r="C2493">
        <v>21</v>
      </c>
      <c r="D2493" s="22">
        <v>43281</v>
      </c>
      <c r="E2493">
        <v>2.0499999999999998</v>
      </c>
      <c r="F2493">
        <v>6.7</v>
      </c>
      <c r="G2493">
        <v>10.965</v>
      </c>
      <c r="H2493">
        <v>6.7450000000000001</v>
      </c>
      <c r="I2493">
        <v>-0.34499999999999997</v>
      </c>
      <c r="J2493">
        <v>4.38</v>
      </c>
      <c r="K2493">
        <v>9.375</v>
      </c>
      <c r="L2493">
        <v>5.9615192307692304</v>
      </c>
      <c r="M2493">
        <v>1.0049999999999999</v>
      </c>
      <c r="N2493">
        <v>5.67</v>
      </c>
      <c r="O2493">
        <v>11.215</v>
      </c>
      <c r="P2493">
        <v>7.0044259532336204</v>
      </c>
      <c r="Q2493">
        <v>-0.67</v>
      </c>
      <c r="R2493">
        <v>1.91</v>
      </c>
      <c r="S2493">
        <v>6.42</v>
      </c>
      <c r="T2493">
        <v>11.805294117647099</v>
      </c>
      <c r="U2493">
        <v>0.51</v>
      </c>
      <c r="V2493">
        <v>4.63</v>
      </c>
      <c r="W2493">
        <v>9.44</v>
      </c>
      <c r="X2493">
        <v>6.8118505338078297</v>
      </c>
      <c r="Y2493">
        <v>1.9125000000000001</v>
      </c>
      <c r="Z2493">
        <v>7.3</v>
      </c>
      <c r="AA2493">
        <v>12.797499999999999</v>
      </c>
      <c r="AB2493">
        <v>10.978478260869601</v>
      </c>
      <c r="AC2493">
        <v>-1.83</v>
      </c>
      <c r="AD2493">
        <v>3.43</v>
      </c>
      <c r="AE2493">
        <v>5.84</v>
      </c>
      <c r="AF2493">
        <v>3.3006849315068498</v>
      </c>
      <c r="AG2493">
        <v>-2.4300000000000002</v>
      </c>
      <c r="AH2493">
        <v>5.64</v>
      </c>
      <c r="AI2493">
        <v>10.047499999999999</v>
      </c>
      <c r="AJ2493">
        <v>6.2380645161290298</v>
      </c>
      <c r="AK2493">
        <v>-0.95750000000000002</v>
      </c>
      <c r="AL2493">
        <v>3.5150000000000001</v>
      </c>
      <c r="AM2493">
        <v>8.0299999999999994</v>
      </c>
      <c r="AN2493">
        <v>4.8513043478260904</v>
      </c>
      <c r="AO2493">
        <v>-1.82</v>
      </c>
      <c r="AP2493">
        <v>3.11</v>
      </c>
      <c r="AQ2493">
        <v>7.59</v>
      </c>
      <c r="AR2493">
        <v>3.8438867924528299</v>
      </c>
      <c r="AS2493">
        <v>1.88</v>
      </c>
      <c r="AT2493">
        <v>7.05</v>
      </c>
      <c r="AU2493">
        <v>14.66</v>
      </c>
      <c r="AV2493">
        <v>13.9867724867725</v>
      </c>
      <c r="AW2493">
        <v>0.98</v>
      </c>
      <c r="AX2493">
        <v>5.07</v>
      </c>
      <c r="AY2493">
        <v>10.62</v>
      </c>
      <c r="AZ2493">
        <v>6.66178861788618</v>
      </c>
      <c r="BA2493">
        <v>-0.42499999999999999</v>
      </c>
      <c r="BB2493">
        <v>6.48</v>
      </c>
      <c r="BC2493">
        <v>12.487500000000001</v>
      </c>
      <c r="BD2493">
        <v>10.8322916666667</v>
      </c>
      <c r="BE2493">
        <v>-0.91249999999999998</v>
      </c>
      <c r="BF2493">
        <v>2.58</v>
      </c>
      <c r="BG2493">
        <v>5.2975000000000003</v>
      </c>
      <c r="BH2493">
        <v>2.347</v>
      </c>
      <c r="BI2493">
        <v>3.09</v>
      </c>
      <c r="BJ2493">
        <v>7.23</v>
      </c>
      <c r="BK2493">
        <v>11.414999999999999</v>
      </c>
      <c r="BL2493">
        <v>15.0574666666667</v>
      </c>
    </row>
    <row r="2494" spans="1:64" x14ac:dyDescent="0.25">
      <c r="A2494" s="15" t="str">
        <f t="shared" si="82"/>
        <v>Banks w/ Loan Growth (last 4 qtrs)--43281</v>
      </c>
      <c r="B2494" s="15" t="str">
        <f t="shared" si="83"/>
        <v>Banks w/ Loan Growth (last 4 qtrs)</v>
      </c>
      <c r="C2494">
        <v>22</v>
      </c>
      <c r="D2494" s="22">
        <v>43281</v>
      </c>
      <c r="F2494">
        <v>78.846153846153797</v>
      </c>
      <c r="J2494">
        <v>73.634651600753301</v>
      </c>
      <c r="N2494">
        <v>78.599301704662196</v>
      </c>
      <c r="R2494">
        <v>64.705882352941202</v>
      </c>
      <c r="V2494">
        <v>76.223776223776198</v>
      </c>
      <c r="Z2494">
        <v>82.608695652173907</v>
      </c>
      <c r="AD2494">
        <v>65.753424657534197</v>
      </c>
      <c r="AH2494">
        <v>66.129032258064498</v>
      </c>
      <c r="AI2494"/>
      <c r="AK2494"/>
      <c r="AL2494">
        <v>73.913043478260903</v>
      </c>
      <c r="AP2494">
        <v>67.286245353159799</v>
      </c>
      <c r="AT2494">
        <v>78.534031413612595</v>
      </c>
      <c r="AX2494">
        <v>80</v>
      </c>
      <c r="BB2494">
        <v>70.8333333333333</v>
      </c>
      <c r="BF2494">
        <v>72.549019607843107</v>
      </c>
      <c r="BJ2494">
        <v>85.526315789473699</v>
      </c>
    </row>
    <row r="2495" spans="1:64" x14ac:dyDescent="0.25">
      <c r="A2495" s="15" t="str">
        <f t="shared" si="82"/>
        <v>Equity / Assets--43373</v>
      </c>
      <c r="B2495" s="15" t="str">
        <f t="shared" si="83"/>
        <v>Equity / Assets</v>
      </c>
      <c r="C2495">
        <v>1</v>
      </c>
      <c r="D2495" s="22">
        <v>43373</v>
      </c>
      <c r="E2495">
        <v>10.1574303586812</v>
      </c>
      <c r="F2495">
        <v>10.834653598097701</v>
      </c>
      <c r="G2495">
        <v>12.233290577913101</v>
      </c>
      <c r="H2495">
        <v>11.4044808253637</v>
      </c>
      <c r="I2495">
        <v>9.3849175047221003</v>
      </c>
      <c r="J2495">
        <v>10.764795179997501</v>
      </c>
      <c r="K2495">
        <v>12.3157632421497</v>
      </c>
      <c r="L2495">
        <v>11.2399014159198</v>
      </c>
      <c r="M2495">
        <v>9.4250773836707804</v>
      </c>
      <c r="N2495">
        <v>10.795578051734299</v>
      </c>
      <c r="O2495">
        <v>12.625226741911399</v>
      </c>
      <c r="P2495">
        <v>11.409054589449401</v>
      </c>
      <c r="Q2495">
        <v>9.0894007113894908</v>
      </c>
      <c r="R2495">
        <v>10.796195115792001</v>
      </c>
      <c r="S2495">
        <v>11.5310030147478</v>
      </c>
      <c r="T2495">
        <v>10.675134933817899</v>
      </c>
      <c r="U2495">
        <v>9.2720388124025703</v>
      </c>
      <c r="V2495">
        <v>10.5771708322597</v>
      </c>
      <c r="W2495">
        <v>12.254578911634001</v>
      </c>
      <c r="X2495">
        <v>11.1093429835861</v>
      </c>
      <c r="Y2495">
        <v>9.8378954935093308</v>
      </c>
      <c r="Z2495">
        <v>10.6847173681541</v>
      </c>
      <c r="AA2495">
        <v>12.316101214164201</v>
      </c>
      <c r="AB2495">
        <v>11.494391070566801</v>
      </c>
      <c r="AC2495">
        <v>9.1689129812297008</v>
      </c>
      <c r="AD2495">
        <v>10.834653598097701</v>
      </c>
      <c r="AE2495">
        <v>12.0598678024615</v>
      </c>
      <c r="AF2495">
        <v>10.7242948750864</v>
      </c>
      <c r="AG2495">
        <v>10.3294403736221</v>
      </c>
      <c r="AH2495">
        <v>11.712322060742601</v>
      </c>
      <c r="AI2495">
        <v>13.0087112359783</v>
      </c>
      <c r="AJ2495">
        <v>12.3375539023251</v>
      </c>
      <c r="AK2495">
        <v>9.3173104128659308</v>
      </c>
      <c r="AL2495">
        <v>10.9853200712417</v>
      </c>
      <c r="AM2495">
        <v>13.4447962406736</v>
      </c>
      <c r="AN2495">
        <v>12.6742875200899</v>
      </c>
      <c r="AO2495">
        <v>9.4884452130168206</v>
      </c>
      <c r="AP2495">
        <v>10.9052943553819</v>
      </c>
      <c r="AQ2495">
        <v>12.520961987271001</v>
      </c>
      <c r="AR2495">
        <v>11.3269677355986</v>
      </c>
      <c r="AS2495">
        <v>9.2988974596933396</v>
      </c>
      <c r="AT2495">
        <v>10.525114063565599</v>
      </c>
      <c r="AU2495">
        <v>12.191321632306099</v>
      </c>
      <c r="AV2495">
        <v>10.9385149202541</v>
      </c>
      <c r="AW2495">
        <v>9.0577127001359603</v>
      </c>
      <c r="AX2495">
        <v>10.530541480344899</v>
      </c>
      <c r="AY2495">
        <v>11.965444394277</v>
      </c>
      <c r="AZ2495">
        <v>10.9026822336298</v>
      </c>
      <c r="BA2495">
        <v>9.4355747642508092</v>
      </c>
      <c r="BB2495">
        <v>11.109186975901901</v>
      </c>
      <c r="BC2495">
        <v>12.7744816532412</v>
      </c>
      <c r="BD2495">
        <v>11.756806774035701</v>
      </c>
      <c r="BE2495">
        <v>10.0888011714262</v>
      </c>
      <c r="BF2495">
        <v>11.291972628276501</v>
      </c>
      <c r="BG2495">
        <v>14.429842008253299</v>
      </c>
      <c r="BH2495">
        <v>14.260111089138</v>
      </c>
      <c r="BI2495">
        <v>8.8575250822147407</v>
      </c>
      <c r="BJ2495">
        <v>10.142459271975</v>
      </c>
      <c r="BK2495">
        <v>11.8330908848313</v>
      </c>
      <c r="BL2495">
        <v>11.5993471528923</v>
      </c>
    </row>
    <row r="2496" spans="1:64" x14ac:dyDescent="0.25">
      <c r="A2496" s="15" t="str">
        <f t="shared" si="82"/>
        <v>Total Risk Based Capital Ratio--43373</v>
      </c>
      <c r="B2496" s="15" t="str">
        <f t="shared" si="83"/>
        <v>Total Risk Based Capital Ratio</v>
      </c>
      <c r="C2496">
        <v>2</v>
      </c>
      <c r="D2496" s="22">
        <v>43373</v>
      </c>
      <c r="E2496">
        <v>14.055</v>
      </c>
      <c r="F2496">
        <v>15.98</v>
      </c>
      <c r="G2496">
        <v>19.645</v>
      </c>
      <c r="H2496">
        <v>17.4954901960784</v>
      </c>
      <c r="I2496">
        <v>13.1875</v>
      </c>
      <c r="J2496">
        <v>15.734999999999999</v>
      </c>
      <c r="K2496">
        <v>19.112500000000001</v>
      </c>
      <c r="L2496">
        <v>17.287178988326801</v>
      </c>
      <c r="M2496">
        <v>13.57</v>
      </c>
      <c r="N2496">
        <v>16.07</v>
      </c>
      <c r="O2496">
        <v>20.14</v>
      </c>
      <c r="P2496">
        <v>18.122934436664501</v>
      </c>
      <c r="Q2496">
        <v>13.97</v>
      </c>
      <c r="R2496">
        <v>17.89</v>
      </c>
      <c r="S2496">
        <v>20.76</v>
      </c>
      <c r="T2496">
        <v>18.891176470588199</v>
      </c>
      <c r="U2496">
        <v>13.13</v>
      </c>
      <c r="V2496">
        <v>15.65</v>
      </c>
      <c r="W2496">
        <v>18.829999999999998</v>
      </c>
      <c r="X2496">
        <v>17.364874551971301</v>
      </c>
      <c r="Y2496">
        <v>14.827500000000001</v>
      </c>
      <c r="Z2496">
        <v>16.245000000000001</v>
      </c>
      <c r="AA2496">
        <v>19.864999999999998</v>
      </c>
      <c r="AB2496">
        <v>18.3928260869565</v>
      </c>
      <c r="AC2496">
        <v>12.86</v>
      </c>
      <c r="AD2496">
        <v>15.02</v>
      </c>
      <c r="AE2496">
        <v>16.940000000000001</v>
      </c>
      <c r="AF2496">
        <v>16.235753424657499</v>
      </c>
      <c r="AG2496">
        <v>13.407500000000001</v>
      </c>
      <c r="AH2496">
        <v>16.239999999999998</v>
      </c>
      <c r="AI2496">
        <v>20.055</v>
      </c>
      <c r="AJ2496">
        <v>18.056333333333299</v>
      </c>
      <c r="AK2496">
        <v>14.07</v>
      </c>
      <c r="AL2496">
        <v>16.035</v>
      </c>
      <c r="AM2496">
        <v>20.547499999999999</v>
      </c>
      <c r="AN2496">
        <v>18.877045454545499</v>
      </c>
      <c r="AO2496">
        <v>13.24</v>
      </c>
      <c r="AP2496">
        <v>15.81</v>
      </c>
      <c r="AQ2496">
        <v>19.04</v>
      </c>
      <c r="AR2496">
        <v>17.368949416342399</v>
      </c>
      <c r="AS2496">
        <v>12.654999999999999</v>
      </c>
      <c r="AT2496">
        <v>13.9</v>
      </c>
      <c r="AU2496">
        <v>16.655000000000001</v>
      </c>
      <c r="AV2496">
        <v>15.7262234042553</v>
      </c>
      <c r="AW2496">
        <v>14.725</v>
      </c>
      <c r="AX2496">
        <v>16.905000000000001</v>
      </c>
      <c r="AY2496">
        <v>20.87</v>
      </c>
      <c r="AZ2496">
        <v>18.6830327868852</v>
      </c>
      <c r="BA2496">
        <v>13.282500000000001</v>
      </c>
      <c r="BB2496">
        <v>15.61</v>
      </c>
      <c r="BC2496">
        <v>19.4925</v>
      </c>
      <c r="BD2496">
        <v>17.30125</v>
      </c>
      <c r="BE2496">
        <v>15.03</v>
      </c>
      <c r="BF2496">
        <v>18.12</v>
      </c>
      <c r="BG2496">
        <v>20.79</v>
      </c>
      <c r="BH2496">
        <v>26.822452830188698</v>
      </c>
      <c r="BI2496">
        <v>13.1075</v>
      </c>
      <c r="BJ2496">
        <v>15.025</v>
      </c>
      <c r="BK2496">
        <v>18.39</v>
      </c>
      <c r="BL2496">
        <v>21.410540540540499</v>
      </c>
    </row>
    <row r="2497" spans="1:64" x14ac:dyDescent="0.25">
      <c r="A2497" s="15" t="str">
        <f t="shared" si="82"/>
        <v>Tier 1 Leverage Ratio--43373</v>
      </c>
      <c r="B2497" s="15" t="str">
        <f t="shared" si="83"/>
        <v>Tier 1 Leverage Ratio</v>
      </c>
      <c r="C2497">
        <v>3</v>
      </c>
      <c r="D2497" s="22">
        <v>43373</v>
      </c>
      <c r="E2497">
        <v>9.81</v>
      </c>
      <c r="F2497">
        <v>10.79</v>
      </c>
      <c r="G2497">
        <v>12.105</v>
      </c>
      <c r="H2497">
        <v>11.2988235294118</v>
      </c>
      <c r="I2497">
        <v>9.5024999999999995</v>
      </c>
      <c r="J2497">
        <v>10.56</v>
      </c>
      <c r="K2497">
        <v>12.185</v>
      </c>
      <c r="L2497">
        <v>11.2093190661479</v>
      </c>
      <c r="M2497">
        <v>9.52</v>
      </c>
      <c r="N2497">
        <v>10.74</v>
      </c>
      <c r="O2497">
        <v>12.49</v>
      </c>
      <c r="P2497">
        <v>11.4171758964566</v>
      </c>
      <c r="Q2497">
        <v>9.5399999999999991</v>
      </c>
      <c r="R2497">
        <v>10.98</v>
      </c>
      <c r="S2497">
        <v>11.9</v>
      </c>
      <c r="T2497">
        <v>10.9088235294118</v>
      </c>
      <c r="U2497">
        <v>9.35</v>
      </c>
      <c r="V2497">
        <v>10.41</v>
      </c>
      <c r="W2497">
        <v>11.925000000000001</v>
      </c>
      <c r="X2497">
        <v>11.0771326164875</v>
      </c>
      <c r="Y2497">
        <v>9.7025000000000006</v>
      </c>
      <c r="Z2497">
        <v>10.68</v>
      </c>
      <c r="AA2497">
        <v>12.1625</v>
      </c>
      <c r="AB2497">
        <v>11.457608695652199</v>
      </c>
      <c r="AC2497">
        <v>9.34</v>
      </c>
      <c r="AD2497">
        <v>10.32</v>
      </c>
      <c r="AE2497">
        <v>11.75</v>
      </c>
      <c r="AF2497">
        <v>10.6552054794521</v>
      </c>
      <c r="AG2497">
        <v>10.065</v>
      </c>
      <c r="AH2497">
        <v>11.734999999999999</v>
      </c>
      <c r="AI2497">
        <v>12.965</v>
      </c>
      <c r="AJ2497">
        <v>12.243</v>
      </c>
      <c r="AK2497">
        <v>9.3524999999999991</v>
      </c>
      <c r="AL2497">
        <v>11.005000000000001</v>
      </c>
      <c r="AM2497">
        <v>13.1525</v>
      </c>
      <c r="AN2497">
        <v>12.7020454545455</v>
      </c>
      <c r="AO2497">
        <v>9.61</v>
      </c>
      <c r="AP2497">
        <v>10.71</v>
      </c>
      <c r="AQ2497">
        <v>12.32</v>
      </c>
      <c r="AR2497">
        <v>11.299377431906599</v>
      </c>
      <c r="AS2497">
        <v>9.1675000000000004</v>
      </c>
      <c r="AT2497">
        <v>10.074999999999999</v>
      </c>
      <c r="AU2497">
        <v>11.407500000000001</v>
      </c>
      <c r="AV2497">
        <v>10.7112234042553</v>
      </c>
      <c r="AW2497">
        <v>9.1675000000000004</v>
      </c>
      <c r="AX2497">
        <v>10.24</v>
      </c>
      <c r="AY2497">
        <v>12.1325</v>
      </c>
      <c r="AZ2497">
        <v>10.939590163934399</v>
      </c>
      <c r="BA2497">
        <v>9.76</v>
      </c>
      <c r="BB2497">
        <v>10.615</v>
      </c>
      <c r="BC2497">
        <v>12.2425</v>
      </c>
      <c r="BD2497">
        <v>11.567500000000001</v>
      </c>
      <c r="BE2497">
        <v>10.06</v>
      </c>
      <c r="BF2497">
        <v>11.23</v>
      </c>
      <c r="BG2497">
        <v>14.63</v>
      </c>
      <c r="BH2497">
        <v>14.3260377358491</v>
      </c>
      <c r="BI2497">
        <v>9.2550000000000008</v>
      </c>
      <c r="BJ2497">
        <v>10.335000000000001</v>
      </c>
      <c r="BK2497">
        <v>11.2575</v>
      </c>
      <c r="BL2497">
        <v>11.6659459459459</v>
      </c>
    </row>
    <row r="2498" spans="1:64" x14ac:dyDescent="0.25">
      <c r="A2498" s="15" t="str">
        <f t="shared" si="82"/>
        <v>ALLL / Nonaccrual Loans--43373</v>
      </c>
      <c r="B2498" s="15" t="str">
        <f t="shared" si="83"/>
        <v>ALLL / Nonaccrual Loans</v>
      </c>
      <c r="C2498">
        <v>4</v>
      </c>
      <c r="D2498" s="22">
        <v>43373</v>
      </c>
      <c r="E2498">
        <v>81.239273209913307</v>
      </c>
      <c r="F2498">
        <v>191.83182354654301</v>
      </c>
      <c r="G2498">
        <v>601.70857988165699</v>
      </c>
      <c r="H2498">
        <v>926.08701858246195</v>
      </c>
      <c r="I2498">
        <v>92.614052650286894</v>
      </c>
      <c r="J2498">
        <v>184.67374810318699</v>
      </c>
      <c r="K2498">
        <v>521.33828958783101</v>
      </c>
      <c r="L2498">
        <v>883.91357604566895</v>
      </c>
      <c r="M2498">
        <v>103.34598459095</v>
      </c>
      <c r="N2498">
        <v>216.216216216216</v>
      </c>
      <c r="O2498">
        <v>574.36652822048404</v>
      </c>
      <c r="P2498">
        <v>759.22220742178899</v>
      </c>
      <c r="Q2498">
        <v>78.651685393258404</v>
      </c>
      <c r="R2498">
        <v>99.724517906336104</v>
      </c>
      <c r="S2498">
        <v>229.139072847682</v>
      </c>
      <c r="T2498">
        <v>196.81888037185499</v>
      </c>
      <c r="U2498">
        <v>94.555112881806096</v>
      </c>
      <c r="V2498">
        <v>231.178707224335</v>
      </c>
      <c r="W2498">
        <v>728.86178861788596</v>
      </c>
      <c r="X2498">
        <v>720.21320447198298</v>
      </c>
      <c r="Y2498">
        <v>88.973141840482199</v>
      </c>
      <c r="Z2498">
        <v>158.064516129032</v>
      </c>
      <c r="AA2498">
        <v>252.433325963844</v>
      </c>
      <c r="AB2498">
        <v>321.92462549735399</v>
      </c>
      <c r="AC2498">
        <v>98.660939391583497</v>
      </c>
      <c r="AD2498">
        <v>146.958775847292</v>
      </c>
      <c r="AE2498">
        <v>386.69936726552601</v>
      </c>
      <c r="AF2498">
        <v>2233.3664058465201</v>
      </c>
      <c r="AG2498">
        <v>121.22885002089799</v>
      </c>
      <c r="AH2498">
        <v>193.90625</v>
      </c>
      <c r="AI2498">
        <v>871.13316460952399</v>
      </c>
      <c r="AJ2498">
        <v>3357.74362110013</v>
      </c>
      <c r="AK2498">
        <v>72.165754495699801</v>
      </c>
      <c r="AL2498">
        <v>163.53322528363</v>
      </c>
      <c r="AM2498">
        <v>840.43824701195194</v>
      </c>
      <c r="AN2498">
        <v>1589.66012537197</v>
      </c>
      <c r="AO2498">
        <v>86.574625616366106</v>
      </c>
      <c r="AP2498">
        <v>170.19750079423901</v>
      </c>
      <c r="AQ2498">
        <v>483.043835616438</v>
      </c>
      <c r="AR2498">
        <v>672.10606014500297</v>
      </c>
      <c r="AS2498">
        <v>106.802856397548</v>
      </c>
      <c r="AT2498">
        <v>200</v>
      </c>
      <c r="AU2498">
        <v>639.46721311475403</v>
      </c>
      <c r="AV2498">
        <v>897.82252237877697</v>
      </c>
      <c r="AW2498">
        <v>96.597640496880004</v>
      </c>
      <c r="AX2498">
        <v>217.689267736864</v>
      </c>
      <c r="AY2498">
        <v>418.35486649440099</v>
      </c>
      <c r="AZ2498">
        <v>682.50838478691799</v>
      </c>
      <c r="BA2498">
        <v>99.724517906336104</v>
      </c>
      <c r="BB2498">
        <v>177.882741206698</v>
      </c>
      <c r="BC2498">
        <v>589.504950495049</v>
      </c>
      <c r="BD2498">
        <v>506.76314094332901</v>
      </c>
      <c r="BE2498">
        <v>108.001255098839</v>
      </c>
      <c r="BF2498">
        <v>250.179618075251</v>
      </c>
      <c r="BG2498">
        <v>841.16841624828896</v>
      </c>
      <c r="BH2498">
        <v>3752.1090179041598</v>
      </c>
      <c r="BI2498">
        <v>105.778875379939</v>
      </c>
      <c r="BJ2498">
        <v>271.55695895069198</v>
      </c>
      <c r="BK2498">
        <v>989.70588235294099</v>
      </c>
      <c r="BL2498">
        <v>1017.16736527104</v>
      </c>
    </row>
    <row r="2499" spans="1:64" x14ac:dyDescent="0.25">
      <c r="A2499" s="15" t="str">
        <f t="shared" si="82"/>
        <v>[NCL + OREO] / [Total Loans + OREO]--43373</v>
      </c>
      <c r="B2499" s="15" t="str">
        <f t="shared" si="83"/>
        <v>[NCL + OREO] / [Total Loans + OREO]</v>
      </c>
      <c r="C2499">
        <v>5</v>
      </c>
      <c r="D2499" s="22">
        <v>43373</v>
      </c>
      <c r="E2499">
        <v>0.31866893376876398</v>
      </c>
      <c r="F2499">
        <v>0.808026107651309</v>
      </c>
      <c r="G2499">
        <v>1.6377933709005701</v>
      </c>
      <c r="H2499">
        <v>1.2917194826501599</v>
      </c>
      <c r="I2499">
        <v>0.28670016968432199</v>
      </c>
      <c r="J2499">
        <v>0.86950003747844995</v>
      </c>
      <c r="K2499">
        <v>1.9063983837338101</v>
      </c>
      <c r="L2499">
        <v>1.33715167814432</v>
      </c>
      <c r="M2499">
        <v>0.24697698727561301</v>
      </c>
      <c r="N2499">
        <v>0.74017321486977505</v>
      </c>
      <c r="O2499">
        <v>1.64260227601062</v>
      </c>
      <c r="P2499">
        <v>1.2173151985655699</v>
      </c>
      <c r="Q2499">
        <v>1.1208571260375599</v>
      </c>
      <c r="R2499">
        <v>1.9814308683967801</v>
      </c>
      <c r="S2499">
        <v>2.0665004156275999</v>
      </c>
      <c r="T2499">
        <v>2.0837882992872201</v>
      </c>
      <c r="U2499">
        <v>0.25817716731965401</v>
      </c>
      <c r="V2499">
        <v>0.89049961592986104</v>
      </c>
      <c r="W2499">
        <v>1.8550872365203399</v>
      </c>
      <c r="X2499">
        <v>1.33709744562445</v>
      </c>
      <c r="Y2499">
        <v>0.48770879282102497</v>
      </c>
      <c r="Z2499">
        <v>0.904393288677806</v>
      </c>
      <c r="AA2499">
        <v>2.2411744081368301</v>
      </c>
      <c r="AB2499">
        <v>1.53854113976995</v>
      </c>
      <c r="AC2499">
        <v>0.13188829634726801</v>
      </c>
      <c r="AD2499">
        <v>0.77145633328654595</v>
      </c>
      <c r="AE2499">
        <v>1.6497864136509699</v>
      </c>
      <c r="AF2499">
        <v>1.33500395749649</v>
      </c>
      <c r="AG2499">
        <v>0.17394624450719101</v>
      </c>
      <c r="AH2499">
        <v>0.61082624959246801</v>
      </c>
      <c r="AI2499">
        <v>1.5603529330214001</v>
      </c>
      <c r="AJ2499">
        <v>1.4532443785156799</v>
      </c>
      <c r="AK2499">
        <v>0.32850493512680101</v>
      </c>
      <c r="AL2499">
        <v>1.11476388142584</v>
      </c>
      <c r="AM2499">
        <v>1.9977046095395701</v>
      </c>
      <c r="AN2499">
        <v>1.4161735822724</v>
      </c>
      <c r="AO2499">
        <v>0.21591097824281699</v>
      </c>
      <c r="AP2499">
        <v>0.85925676811837903</v>
      </c>
      <c r="AQ2499">
        <v>1.94053563322742</v>
      </c>
      <c r="AR2499">
        <v>1.4428172083089701</v>
      </c>
      <c r="AS2499">
        <v>0.28381863570607202</v>
      </c>
      <c r="AT2499">
        <v>0.78767503674946104</v>
      </c>
      <c r="AU2499">
        <v>1.6099929949898699</v>
      </c>
      <c r="AV2499">
        <v>1.20662815511666</v>
      </c>
      <c r="AW2499">
        <v>0.334166234230869</v>
      </c>
      <c r="AX2499">
        <v>1.02893005558397</v>
      </c>
      <c r="AY2499">
        <v>1.98862503210205</v>
      </c>
      <c r="AZ2499">
        <v>1.3125499924592401</v>
      </c>
      <c r="BA2499">
        <v>0.24545800974455501</v>
      </c>
      <c r="BB2499">
        <v>0.74890415868356597</v>
      </c>
      <c r="BC2499">
        <v>1.78502275787439</v>
      </c>
      <c r="BD2499">
        <v>1.31779471044508</v>
      </c>
      <c r="BE2499">
        <v>0.33310566621343202</v>
      </c>
      <c r="BF2499">
        <v>0.90301812155042205</v>
      </c>
      <c r="BG2499">
        <v>1.8149578615958299</v>
      </c>
      <c r="BH2499">
        <v>1.1809895893079101</v>
      </c>
      <c r="BI2499">
        <v>0.25138414563112699</v>
      </c>
      <c r="BJ2499">
        <v>1.0793875660654899</v>
      </c>
      <c r="BK2499">
        <v>2.0471939968936499</v>
      </c>
      <c r="BL2499">
        <v>1.40363076662373</v>
      </c>
    </row>
    <row r="2500" spans="1:64" x14ac:dyDescent="0.25">
      <c r="A2500" s="15" t="str">
        <f t="shared" si="82"/>
        <v>[Noncurrent + Delinquent Loans] / [Capital + ALLL]--43373</v>
      </c>
      <c r="B2500" s="15" t="str">
        <f t="shared" si="83"/>
        <v>[Noncurrent + Delinquent Loans] / [Capital + ALLL]</v>
      </c>
      <c r="C2500">
        <v>6</v>
      </c>
      <c r="D2500" s="22">
        <v>43373</v>
      </c>
      <c r="E2500">
        <v>2.7709388839229501</v>
      </c>
      <c r="F2500">
        <v>6.7281105990783399</v>
      </c>
      <c r="G2500">
        <v>12.4080769257443</v>
      </c>
      <c r="H2500">
        <v>8.8942507565778097</v>
      </c>
      <c r="I2500">
        <v>2.7780590877745399</v>
      </c>
      <c r="J2500">
        <v>7.0317828973642298</v>
      </c>
      <c r="K2500">
        <v>13.503263685177201</v>
      </c>
      <c r="L2500">
        <v>9.6024675207389798</v>
      </c>
      <c r="M2500">
        <v>2.6799238746261702</v>
      </c>
      <c r="N2500">
        <v>6.3988095238095202</v>
      </c>
      <c r="O2500">
        <v>12.4455095758527</v>
      </c>
      <c r="P2500">
        <v>8.8651379517326205</v>
      </c>
      <c r="Q2500">
        <v>7.6320778043352799</v>
      </c>
      <c r="R2500">
        <v>12.209726887687999</v>
      </c>
      <c r="S2500">
        <v>15.2996623522791</v>
      </c>
      <c r="T2500">
        <v>12.325466136906201</v>
      </c>
      <c r="U2500">
        <v>2.6983595245705101</v>
      </c>
      <c r="V2500">
        <v>6.6715741350586999</v>
      </c>
      <c r="W2500">
        <v>12.812647618692701</v>
      </c>
      <c r="X2500">
        <v>9.2171426520720505</v>
      </c>
      <c r="Y2500">
        <v>4.0644813237912496</v>
      </c>
      <c r="Z2500">
        <v>7.8016426642377699</v>
      </c>
      <c r="AA2500">
        <v>14.279637919062599</v>
      </c>
      <c r="AB2500">
        <v>10.6939451769566</v>
      </c>
      <c r="AC2500">
        <v>2.98478345688646</v>
      </c>
      <c r="AD2500">
        <v>7.5898030127462297</v>
      </c>
      <c r="AE2500">
        <v>13.832364341085301</v>
      </c>
      <c r="AF2500">
        <v>10.0758280779211</v>
      </c>
      <c r="AG2500">
        <v>2.6954297273916099</v>
      </c>
      <c r="AH2500">
        <v>5.77503972687534</v>
      </c>
      <c r="AI2500">
        <v>13.152814597817301</v>
      </c>
      <c r="AJ2500">
        <v>10.792291608479299</v>
      </c>
      <c r="AK2500">
        <v>2.0100945437876301</v>
      </c>
      <c r="AL2500">
        <v>7.0781181979029704</v>
      </c>
      <c r="AM2500">
        <v>15.806706135352201</v>
      </c>
      <c r="AN2500">
        <v>10.596626023839001</v>
      </c>
      <c r="AO2500">
        <v>2.6646144005117298</v>
      </c>
      <c r="AP2500">
        <v>7.5097772114074797</v>
      </c>
      <c r="AQ2500">
        <v>15.112311629229501</v>
      </c>
      <c r="AR2500">
        <v>10.913496257690401</v>
      </c>
      <c r="AS2500">
        <v>2.71397184993931</v>
      </c>
      <c r="AT2500">
        <v>6.2471249184403499</v>
      </c>
      <c r="AU2500">
        <v>12.171671372717499</v>
      </c>
      <c r="AV2500">
        <v>8.3163767980955896</v>
      </c>
      <c r="AW2500">
        <v>4.0613072700577</v>
      </c>
      <c r="AX2500">
        <v>8.6663390542258192</v>
      </c>
      <c r="AY2500">
        <v>14.0372461966038</v>
      </c>
      <c r="AZ2500">
        <v>9.7525435394404401</v>
      </c>
      <c r="BA2500">
        <v>3.1121644462604499</v>
      </c>
      <c r="BB2500">
        <v>7.0278240068966902</v>
      </c>
      <c r="BC2500">
        <v>13.5765377648419</v>
      </c>
      <c r="BD2500">
        <v>10.299460964795999</v>
      </c>
      <c r="BE2500">
        <v>2.78291526991099</v>
      </c>
      <c r="BF2500">
        <v>5.8856294095803898</v>
      </c>
      <c r="BG2500">
        <v>9.9501279901138702</v>
      </c>
      <c r="BH2500">
        <v>7.2402018845575196</v>
      </c>
      <c r="BI2500">
        <v>2.0150536641188102</v>
      </c>
      <c r="BJ2500">
        <v>4.9797384812997496</v>
      </c>
      <c r="BK2500">
        <v>13.1232231991309</v>
      </c>
      <c r="BL2500">
        <v>8.4127200722571391</v>
      </c>
    </row>
    <row r="2501" spans="1:64" x14ac:dyDescent="0.25">
      <c r="A2501" s="15" t="str">
        <f t="shared" si="82"/>
        <v xml:space="preserve">  Ag [NCL+DQ] / [Capital + ALLL]--43373</v>
      </c>
      <c r="B2501" s="15" t="str">
        <f t="shared" si="83"/>
        <v xml:space="preserve">  Ag [NCL+DQ] / [Capital + ALLL]</v>
      </c>
      <c r="C2501">
        <v>7</v>
      </c>
      <c r="D2501" s="22">
        <v>43373</v>
      </c>
      <c r="E2501">
        <v>0</v>
      </c>
      <c r="F2501">
        <v>0.65816090625361201</v>
      </c>
      <c r="G2501">
        <v>3.3622497519494998</v>
      </c>
      <c r="H2501">
        <v>2.4430051200073599</v>
      </c>
      <c r="I2501">
        <v>0</v>
      </c>
      <c r="J2501">
        <v>0</v>
      </c>
      <c r="K2501">
        <v>2.2785916101298</v>
      </c>
      <c r="L2501">
        <v>2.4062836583826801</v>
      </c>
      <c r="M2501">
        <v>0</v>
      </c>
      <c r="N2501">
        <v>0</v>
      </c>
      <c r="O2501">
        <v>0.66086956521739104</v>
      </c>
      <c r="P2501">
        <v>1.05899875980346</v>
      </c>
      <c r="Q2501">
        <v>0</v>
      </c>
      <c r="R2501">
        <v>0</v>
      </c>
      <c r="S2501">
        <v>0</v>
      </c>
      <c r="T2501">
        <v>4.1297186563134601E-2</v>
      </c>
      <c r="U2501">
        <v>0</v>
      </c>
      <c r="V2501">
        <v>0</v>
      </c>
      <c r="W2501">
        <v>1.66655880459249</v>
      </c>
      <c r="X2501">
        <v>2.2602163497774002</v>
      </c>
      <c r="Y2501">
        <v>0</v>
      </c>
      <c r="Z2501">
        <v>0.43594904636616699</v>
      </c>
      <c r="AA2501">
        <v>1.9198589793512699</v>
      </c>
      <c r="AB2501">
        <v>3.28205520351126</v>
      </c>
      <c r="AC2501">
        <v>0</v>
      </c>
      <c r="AD2501">
        <v>0.29091828990640001</v>
      </c>
      <c r="AE2501">
        <v>2.85152706380405</v>
      </c>
      <c r="AF2501">
        <v>2.84963826719056</v>
      </c>
      <c r="AG2501">
        <v>0</v>
      </c>
      <c r="AH2501">
        <v>0.46189348432196298</v>
      </c>
      <c r="AI2501">
        <v>4.1472191338055504</v>
      </c>
      <c r="AJ2501">
        <v>4.5052115157000401</v>
      </c>
      <c r="AK2501">
        <v>0</v>
      </c>
      <c r="AL2501">
        <v>0</v>
      </c>
      <c r="AM2501">
        <v>2.5042729263400898</v>
      </c>
      <c r="AN2501">
        <v>2.6899611245267701</v>
      </c>
      <c r="AO2501">
        <v>0</v>
      </c>
      <c r="AP2501">
        <v>1.18673148412925</v>
      </c>
      <c r="AQ2501">
        <v>5.4768231473280196</v>
      </c>
      <c r="AR2501">
        <v>4.4194941562650598</v>
      </c>
      <c r="AS2501">
        <v>0</v>
      </c>
      <c r="AT2501">
        <v>0</v>
      </c>
      <c r="AU2501">
        <v>1.17891419990457</v>
      </c>
      <c r="AV2501">
        <v>1.43667280285253</v>
      </c>
      <c r="AW2501">
        <v>0</v>
      </c>
      <c r="AX2501">
        <v>0</v>
      </c>
      <c r="AY2501">
        <v>0.15760837924948801</v>
      </c>
      <c r="AZ2501">
        <v>0.78401287287306298</v>
      </c>
      <c r="BA2501">
        <v>0</v>
      </c>
      <c r="BB2501">
        <v>0</v>
      </c>
      <c r="BC2501">
        <v>0</v>
      </c>
      <c r="BD2501">
        <v>0.64752945829958697</v>
      </c>
      <c r="BE2501">
        <v>0</v>
      </c>
      <c r="BF2501">
        <v>0</v>
      </c>
      <c r="BG2501">
        <v>0.47623097202143</v>
      </c>
      <c r="BH2501">
        <v>0.69164464680114202</v>
      </c>
      <c r="BI2501">
        <v>0</v>
      </c>
      <c r="BJ2501">
        <v>0</v>
      </c>
      <c r="BK2501">
        <v>0</v>
      </c>
      <c r="BL2501">
        <v>1.6936858941420301</v>
      </c>
    </row>
    <row r="2502" spans="1:64" x14ac:dyDescent="0.25">
      <c r="A2502" s="15" t="str">
        <f t="shared" si="82"/>
        <v xml:space="preserve">  CLD [NCL+DQ] / [Capital + ALLL]--43373</v>
      </c>
      <c r="B2502" s="15" t="str">
        <f t="shared" si="83"/>
        <v xml:space="preserve">  CLD [NCL+DQ] / [Capital + ALLL]</v>
      </c>
      <c r="C2502">
        <v>8</v>
      </c>
      <c r="D2502" s="22">
        <v>43373</v>
      </c>
      <c r="E2502">
        <v>0</v>
      </c>
      <c r="F2502">
        <v>0</v>
      </c>
      <c r="G2502">
        <v>4.2162698412698402E-2</v>
      </c>
      <c r="H2502">
        <v>0.38169453658642499</v>
      </c>
      <c r="I2502">
        <v>0</v>
      </c>
      <c r="J2502">
        <v>0</v>
      </c>
      <c r="K2502">
        <v>3.89316834604972E-4</v>
      </c>
      <c r="L2502">
        <v>0.232753726888071</v>
      </c>
      <c r="M2502">
        <v>0</v>
      </c>
      <c r="N2502">
        <v>0</v>
      </c>
      <c r="O2502">
        <v>0.178738996380535</v>
      </c>
      <c r="P2502">
        <v>0.33791996391600898</v>
      </c>
      <c r="Q2502">
        <v>0</v>
      </c>
      <c r="R2502">
        <v>0</v>
      </c>
      <c r="S2502">
        <v>0.226037848861254</v>
      </c>
      <c r="T2502">
        <v>0.17555876002182999</v>
      </c>
      <c r="U2502">
        <v>0</v>
      </c>
      <c r="V2502">
        <v>0</v>
      </c>
      <c r="W2502">
        <v>0</v>
      </c>
      <c r="X2502">
        <v>0.20892317421724299</v>
      </c>
      <c r="Y2502">
        <v>0</v>
      </c>
      <c r="Z2502">
        <v>0</v>
      </c>
      <c r="AA2502">
        <v>0.980872165798514</v>
      </c>
      <c r="AB2502">
        <v>0.79215988376956703</v>
      </c>
      <c r="AC2502">
        <v>0</v>
      </c>
      <c r="AD2502">
        <v>0</v>
      </c>
      <c r="AE2502">
        <v>0</v>
      </c>
      <c r="AF2502">
        <v>0.27750168689944898</v>
      </c>
      <c r="AG2502">
        <v>0</v>
      </c>
      <c r="AH2502">
        <v>0</v>
      </c>
      <c r="AI2502">
        <v>0</v>
      </c>
      <c r="AJ2502">
        <v>0.15342982071410199</v>
      </c>
      <c r="AK2502">
        <v>0</v>
      </c>
      <c r="AL2502">
        <v>0</v>
      </c>
      <c r="AM2502">
        <v>0.162543841517933</v>
      </c>
      <c r="AN2502">
        <v>0.50509096890597904</v>
      </c>
      <c r="AO2502">
        <v>0</v>
      </c>
      <c r="AP2502">
        <v>0</v>
      </c>
      <c r="AQ2502">
        <v>0</v>
      </c>
      <c r="AR2502">
        <v>0.174280118536671</v>
      </c>
      <c r="AS2502">
        <v>0</v>
      </c>
      <c r="AT2502">
        <v>0</v>
      </c>
      <c r="AU2502">
        <v>0.224078298794022</v>
      </c>
      <c r="AV2502">
        <v>0.37472394895019601</v>
      </c>
      <c r="AW2502">
        <v>0</v>
      </c>
      <c r="AX2502">
        <v>0</v>
      </c>
      <c r="AY2502">
        <v>0.20424904182865999</v>
      </c>
      <c r="AZ2502">
        <v>0.39587488512674601</v>
      </c>
      <c r="BA2502">
        <v>0</v>
      </c>
      <c r="BB2502">
        <v>0</v>
      </c>
      <c r="BC2502">
        <v>0</v>
      </c>
      <c r="BD2502">
        <v>0.33477264217080099</v>
      </c>
      <c r="BE2502">
        <v>0</v>
      </c>
      <c r="BF2502">
        <v>0</v>
      </c>
      <c r="BG2502">
        <v>6.2215618906119402E-2</v>
      </c>
      <c r="BH2502">
        <v>0.15367004319143801</v>
      </c>
      <c r="BI2502">
        <v>0</v>
      </c>
      <c r="BJ2502">
        <v>0</v>
      </c>
      <c r="BK2502">
        <v>7.4773460137057907E-2</v>
      </c>
      <c r="BL2502">
        <v>0.40411172673753998</v>
      </c>
    </row>
    <row r="2503" spans="1:64" x14ac:dyDescent="0.25">
      <c r="A2503" s="15" t="str">
        <f t="shared" si="82"/>
        <v xml:space="preserve">  CRE [NCL+DQ] / [Capital + ALLL]--43373</v>
      </c>
      <c r="B2503" s="15" t="str">
        <f t="shared" si="83"/>
        <v xml:space="preserve">  CRE [NCL+DQ] / [Capital + ALLL]</v>
      </c>
      <c r="C2503">
        <v>9</v>
      </c>
      <c r="D2503" s="22">
        <v>43373</v>
      </c>
      <c r="E2503">
        <v>0.16875300940144899</v>
      </c>
      <c r="F2503">
        <v>1.1829458637969299</v>
      </c>
      <c r="G2503">
        <v>2.3882040377282499</v>
      </c>
      <c r="H2503">
        <v>2.2568885241613099</v>
      </c>
      <c r="I2503">
        <v>0</v>
      </c>
      <c r="J2503">
        <v>0.63797850045311799</v>
      </c>
      <c r="K2503">
        <v>2.6893266063458299</v>
      </c>
      <c r="L2503">
        <v>2.0260984439229799</v>
      </c>
      <c r="M2503">
        <v>0</v>
      </c>
      <c r="N2503">
        <v>0.90283660103712604</v>
      </c>
      <c r="O2503">
        <v>3.1606524127440201</v>
      </c>
      <c r="P2503">
        <v>2.2968080821462702</v>
      </c>
      <c r="Q2503">
        <v>1.6854513493951</v>
      </c>
      <c r="R2503">
        <v>4.3311703541552697</v>
      </c>
      <c r="S2503">
        <v>6.1979724717711999</v>
      </c>
      <c r="T2503">
        <v>5.0561068684732602</v>
      </c>
      <c r="U2503">
        <v>0</v>
      </c>
      <c r="V2503">
        <v>0.59664484134671303</v>
      </c>
      <c r="W2503">
        <v>2.4139761515989302</v>
      </c>
      <c r="X2503">
        <v>1.8824252364036</v>
      </c>
      <c r="Y2503">
        <v>0</v>
      </c>
      <c r="Z2503">
        <v>1.7131032054209201</v>
      </c>
      <c r="AA2503">
        <v>3.4871120502828599</v>
      </c>
      <c r="AB2503">
        <v>2.68122736336215</v>
      </c>
      <c r="AC2503">
        <v>0</v>
      </c>
      <c r="AD2503">
        <v>0.227675183405009</v>
      </c>
      <c r="AE2503">
        <v>2.9711656696003002</v>
      </c>
      <c r="AF2503">
        <v>2.3156373321758501</v>
      </c>
      <c r="AG2503">
        <v>0</v>
      </c>
      <c r="AH2503">
        <v>0</v>
      </c>
      <c r="AI2503">
        <v>0.94685312504996</v>
      </c>
      <c r="AJ2503">
        <v>0.94509009784985099</v>
      </c>
      <c r="AK2503">
        <v>0.218007872333049</v>
      </c>
      <c r="AL2503">
        <v>1.4255046117276799</v>
      </c>
      <c r="AM2503">
        <v>4.6864478705582098</v>
      </c>
      <c r="AN2503">
        <v>3.15785000072017</v>
      </c>
      <c r="AO2503">
        <v>0</v>
      </c>
      <c r="AP2503">
        <v>0.1326516512367</v>
      </c>
      <c r="AQ2503">
        <v>1.7379969585053201</v>
      </c>
      <c r="AR2503">
        <v>1.4764554618932899</v>
      </c>
      <c r="AS2503">
        <v>0</v>
      </c>
      <c r="AT2503">
        <v>0.89538923090137301</v>
      </c>
      <c r="AU2503">
        <v>2.8945051235458399</v>
      </c>
      <c r="AV2503">
        <v>2.22522766710612</v>
      </c>
      <c r="AW2503">
        <v>0</v>
      </c>
      <c r="AX2503">
        <v>1.28152143817686</v>
      </c>
      <c r="AY2503">
        <v>3.5975427031743199</v>
      </c>
      <c r="AZ2503">
        <v>2.5451605184717301</v>
      </c>
      <c r="BA2503">
        <v>0</v>
      </c>
      <c r="BB2503">
        <v>1.0563575197156001</v>
      </c>
      <c r="BC2503">
        <v>5.2480223393939802</v>
      </c>
      <c r="BD2503">
        <v>3.3261333272403601</v>
      </c>
      <c r="BE2503">
        <v>0.15392015392015401</v>
      </c>
      <c r="BF2503">
        <v>1.16049735600972</v>
      </c>
      <c r="BG2503">
        <v>2.9711656696003002</v>
      </c>
      <c r="BH2503">
        <v>2.5698203707690199</v>
      </c>
      <c r="BI2503">
        <v>0</v>
      </c>
      <c r="BJ2503">
        <v>0.95908756773200998</v>
      </c>
      <c r="BK2503">
        <v>2.6620281440137701</v>
      </c>
      <c r="BL2503">
        <v>2.13941739018333</v>
      </c>
    </row>
    <row r="2504" spans="1:64" x14ac:dyDescent="0.25">
      <c r="A2504" s="15" t="str">
        <f t="shared" si="82"/>
        <v xml:space="preserve">  Res RE [NCL+DQ] / [Capital + ALLL]--43373</v>
      </c>
      <c r="B2504" s="15" t="str">
        <f t="shared" si="83"/>
        <v xml:space="preserve">  Res RE [NCL+DQ] / [Capital + ALLL]</v>
      </c>
      <c r="C2504">
        <v>10</v>
      </c>
      <c r="D2504" s="22">
        <v>43373</v>
      </c>
      <c r="E2504">
        <v>7.6279197940784194E-2</v>
      </c>
      <c r="F2504">
        <v>0.83433023526885697</v>
      </c>
      <c r="G2504">
        <v>2.1306739578051199</v>
      </c>
      <c r="H2504">
        <v>1.30155164982913</v>
      </c>
      <c r="I2504">
        <v>0</v>
      </c>
      <c r="J2504">
        <v>0.58111865289226605</v>
      </c>
      <c r="K2504">
        <v>2.30693281372255</v>
      </c>
      <c r="L2504">
        <v>1.4674290119875799</v>
      </c>
      <c r="M2504">
        <v>0.23500478207405401</v>
      </c>
      <c r="N2504">
        <v>1.36627526299708</v>
      </c>
      <c r="O2504">
        <v>3.46575568901868</v>
      </c>
      <c r="P2504">
        <v>2.4943158989692602</v>
      </c>
      <c r="Q2504">
        <v>2.6333763375578698</v>
      </c>
      <c r="R2504">
        <v>3.9674071199922398</v>
      </c>
      <c r="S2504">
        <v>5.7675722294092298</v>
      </c>
      <c r="T2504">
        <v>4.4090930866261804</v>
      </c>
      <c r="U2504">
        <v>0</v>
      </c>
      <c r="V2504">
        <v>0.80410566894496605</v>
      </c>
      <c r="W2504">
        <v>2.7085336815360201</v>
      </c>
      <c r="X2504">
        <v>1.7083388294267401</v>
      </c>
      <c r="Y2504">
        <v>3.8497074222359098E-3</v>
      </c>
      <c r="Z2504">
        <v>0.86298146944642196</v>
      </c>
      <c r="AA2504">
        <v>2.2320759672906898</v>
      </c>
      <c r="AB2504">
        <v>1.3952112104640899</v>
      </c>
      <c r="AC2504">
        <v>0</v>
      </c>
      <c r="AD2504">
        <v>0</v>
      </c>
      <c r="AE2504">
        <v>0.61369509043927695</v>
      </c>
      <c r="AF2504">
        <v>0.71495607723411803</v>
      </c>
      <c r="AG2504">
        <v>0</v>
      </c>
      <c r="AH2504">
        <v>4.6173333878151403E-2</v>
      </c>
      <c r="AI2504">
        <v>0.53885262787215105</v>
      </c>
      <c r="AJ2504">
        <v>0.40416672150580002</v>
      </c>
      <c r="AK2504">
        <v>0.45045235982324899</v>
      </c>
      <c r="AL2504">
        <v>1.4080762039674699</v>
      </c>
      <c r="AM2504">
        <v>3.3162652750550201</v>
      </c>
      <c r="AN2504">
        <v>2.2745386010831998</v>
      </c>
      <c r="AO2504">
        <v>0</v>
      </c>
      <c r="AP2504">
        <v>0.355934437755416</v>
      </c>
      <c r="AQ2504">
        <v>1.3097465555366601</v>
      </c>
      <c r="AR2504">
        <v>1.0235737560017699</v>
      </c>
      <c r="AS2504">
        <v>0</v>
      </c>
      <c r="AT2504">
        <v>0.56426504711072301</v>
      </c>
      <c r="AU2504">
        <v>1.97306701081241</v>
      </c>
      <c r="AV2504">
        <v>1.4462517622953801</v>
      </c>
      <c r="AW2504">
        <v>0.80615910898310605</v>
      </c>
      <c r="AX2504">
        <v>2.7741888739076499</v>
      </c>
      <c r="AY2504">
        <v>4.7696820259757198</v>
      </c>
      <c r="AZ2504">
        <v>3.26280702716195</v>
      </c>
      <c r="BA2504">
        <v>0</v>
      </c>
      <c r="BB2504">
        <v>0.24678254664451399</v>
      </c>
      <c r="BC2504">
        <v>1.07631954667715</v>
      </c>
      <c r="BD2504">
        <v>1.2885416741531801</v>
      </c>
      <c r="BE2504">
        <v>8.1477457903313399E-2</v>
      </c>
      <c r="BF2504">
        <v>1.02700105013972</v>
      </c>
      <c r="BG2504">
        <v>2.2292221952992501</v>
      </c>
      <c r="BH2504">
        <v>1.4354515095984799</v>
      </c>
      <c r="BI2504">
        <v>2.6869409461831702E-2</v>
      </c>
      <c r="BJ2504">
        <v>0.63371900088189503</v>
      </c>
      <c r="BK2504">
        <v>1.8907631747245199</v>
      </c>
      <c r="BL2504">
        <v>1.38564471207828</v>
      </c>
    </row>
    <row r="2505" spans="1:64" x14ac:dyDescent="0.25">
      <c r="A2505" s="15" t="str">
        <f t="shared" si="82"/>
        <v xml:space="preserve">  C&amp;I [NCL+DQ] / [Capital + ALLL]--43373</v>
      </c>
      <c r="B2505" s="15" t="str">
        <f t="shared" si="83"/>
        <v xml:space="preserve">  C&amp;I [NCL+DQ] / [Capital + ALLL]</v>
      </c>
      <c r="C2505">
        <v>11</v>
      </c>
      <c r="D2505" s="22">
        <v>43373</v>
      </c>
      <c r="E2505">
        <v>0.28984015031114002</v>
      </c>
      <c r="F2505">
        <v>0.76037366934607897</v>
      </c>
      <c r="G2505">
        <v>1.99349032431294</v>
      </c>
      <c r="H2505">
        <v>1.3361780313395</v>
      </c>
      <c r="I2505">
        <v>4.82748285709673E-2</v>
      </c>
      <c r="J2505">
        <v>0.65619659481439097</v>
      </c>
      <c r="K2505">
        <v>2.25964100314531</v>
      </c>
      <c r="L2505">
        <v>1.7599400161149199</v>
      </c>
      <c r="M2505">
        <v>1.14916111238796E-2</v>
      </c>
      <c r="N2505">
        <v>0.41782729805013902</v>
      </c>
      <c r="O2505">
        <v>1.6600232678734299</v>
      </c>
      <c r="P2505">
        <v>1.35398672530529</v>
      </c>
      <c r="Q2505">
        <v>0.267735390960189</v>
      </c>
      <c r="R2505">
        <v>0.62605514912774296</v>
      </c>
      <c r="S2505">
        <v>1.43851145336565</v>
      </c>
      <c r="T2505">
        <v>1.75579352046235</v>
      </c>
      <c r="U2505">
        <v>1.6825386142612E-3</v>
      </c>
      <c r="V2505">
        <v>0.63156841157041299</v>
      </c>
      <c r="W2505">
        <v>2.3572334292802002</v>
      </c>
      <c r="X2505">
        <v>1.79602297486781</v>
      </c>
      <c r="Y2505">
        <v>0.29254414146222901</v>
      </c>
      <c r="Z2505">
        <v>0.99026058000087602</v>
      </c>
      <c r="AA2505">
        <v>2.5950855684713598</v>
      </c>
      <c r="AB2505">
        <v>1.6356297107890301</v>
      </c>
      <c r="AC2505">
        <v>5.7287830428021901E-2</v>
      </c>
      <c r="AD2505">
        <v>0.72673012890479305</v>
      </c>
      <c r="AE2505">
        <v>2.3807161987897998</v>
      </c>
      <c r="AF2505">
        <v>2.66373211194635</v>
      </c>
      <c r="AG2505">
        <v>0</v>
      </c>
      <c r="AH2505">
        <v>0.56319481497512602</v>
      </c>
      <c r="AI2505">
        <v>2.2316038600658801</v>
      </c>
      <c r="AJ2505">
        <v>2.0334490981508901</v>
      </c>
      <c r="AK2505">
        <v>5.4840997664133799E-2</v>
      </c>
      <c r="AL2505">
        <v>0.39629678171604099</v>
      </c>
      <c r="AM2505">
        <v>1.42033435116744</v>
      </c>
      <c r="AN2505">
        <v>1.2389758700222999</v>
      </c>
      <c r="AO2505">
        <v>2.6832774317201699E-2</v>
      </c>
      <c r="AP2505">
        <v>0.65494657014822499</v>
      </c>
      <c r="AQ2505">
        <v>2.22774643847404</v>
      </c>
      <c r="AR2505">
        <v>1.7550835755368701</v>
      </c>
      <c r="AS2505">
        <v>0.11038365271197099</v>
      </c>
      <c r="AT2505">
        <v>0.74032002966374999</v>
      </c>
      <c r="AU2505">
        <v>2.3491075795952101</v>
      </c>
      <c r="AV2505">
        <v>1.9282905796983101</v>
      </c>
      <c r="AW2505">
        <v>6.7069312716209195E-2</v>
      </c>
      <c r="AX2505">
        <v>0.62440482007285403</v>
      </c>
      <c r="AY2505">
        <v>2.3924765798303098</v>
      </c>
      <c r="AZ2505">
        <v>1.71532663517504</v>
      </c>
      <c r="BA2505">
        <v>0.55364296338365804</v>
      </c>
      <c r="BB2505">
        <v>1.79815753116004</v>
      </c>
      <c r="BC2505">
        <v>5.1951530832481003</v>
      </c>
      <c r="BD2505">
        <v>3.8502452872131401</v>
      </c>
      <c r="BE2505">
        <v>2.5594266884217901E-2</v>
      </c>
      <c r="BF2505">
        <v>0.44936052540615301</v>
      </c>
      <c r="BG2505">
        <v>1.3468902680575701</v>
      </c>
      <c r="BH2505">
        <v>1.0762272515583999</v>
      </c>
      <c r="BI2505">
        <v>0.130606861772673</v>
      </c>
      <c r="BJ2505">
        <v>0.54983590394107495</v>
      </c>
      <c r="BK2505">
        <v>1.8615522653365899</v>
      </c>
      <c r="BL2505">
        <v>1.9635381307280899</v>
      </c>
    </row>
    <row r="2506" spans="1:64" x14ac:dyDescent="0.25">
      <c r="A2506" s="15" t="str">
        <f t="shared" si="82"/>
        <v xml:space="preserve">  Ind [NCL+DQ] / [Capital + ALLL]--43373</v>
      </c>
      <c r="B2506" s="15" t="str">
        <f t="shared" si="83"/>
        <v xml:space="preserve">  Ind [NCL+DQ] / [Capital + ALLL]</v>
      </c>
      <c r="C2506">
        <v>12</v>
      </c>
      <c r="D2506" s="22">
        <v>43373</v>
      </c>
      <c r="E2506">
        <v>2.6939208102492701E-2</v>
      </c>
      <c r="F2506">
        <v>0.18992684299380999</v>
      </c>
      <c r="G2506">
        <v>0.57318544058113696</v>
      </c>
      <c r="H2506">
        <v>0.43158803997690998</v>
      </c>
      <c r="I2506">
        <v>8.6383241278638109E-3</v>
      </c>
      <c r="J2506">
        <v>0.11942727228149901</v>
      </c>
      <c r="K2506">
        <v>0.48801162665884501</v>
      </c>
      <c r="L2506">
        <v>0.41864899322688698</v>
      </c>
      <c r="M2506">
        <v>3.4650034650034601E-3</v>
      </c>
      <c r="N2506">
        <v>0.118366823062991</v>
      </c>
      <c r="O2506">
        <v>0.52620628155010696</v>
      </c>
      <c r="P2506">
        <v>0.50139336946419799</v>
      </c>
      <c r="Q2506">
        <v>0.18992684299380999</v>
      </c>
      <c r="R2506">
        <v>0.41013189841853098</v>
      </c>
      <c r="S2506">
        <v>1.1175042405294799</v>
      </c>
      <c r="T2506">
        <v>0.94248966079798902</v>
      </c>
      <c r="U2506">
        <v>0</v>
      </c>
      <c r="V2506">
        <v>8.6123742593358102E-2</v>
      </c>
      <c r="W2506">
        <v>0.36314212102133703</v>
      </c>
      <c r="X2506">
        <v>0.34417569912520202</v>
      </c>
      <c r="Y2506">
        <v>5.5327869445612202E-2</v>
      </c>
      <c r="Z2506">
        <v>0.34675255517970599</v>
      </c>
      <c r="AA2506">
        <v>0.82028013859385396</v>
      </c>
      <c r="AB2506">
        <v>0.57532266559425305</v>
      </c>
      <c r="AC2506">
        <v>1.4228799089356901E-2</v>
      </c>
      <c r="AD2506">
        <v>0.13631245184614499</v>
      </c>
      <c r="AE2506">
        <v>0.36181760136213698</v>
      </c>
      <c r="AF2506">
        <v>0.29142785432820101</v>
      </c>
      <c r="AG2506">
        <v>2.8241426080769901E-2</v>
      </c>
      <c r="AH2506">
        <v>0.233598125796661</v>
      </c>
      <c r="AI2506">
        <v>1.15492817526088</v>
      </c>
      <c r="AJ2506">
        <v>1.4212120379461699</v>
      </c>
      <c r="AK2506">
        <v>9.1245115544993701E-3</v>
      </c>
      <c r="AL2506">
        <v>9.0162424608816003E-2</v>
      </c>
      <c r="AM2506">
        <v>0.35765385740198402</v>
      </c>
      <c r="AN2506">
        <v>0.26266147222624098</v>
      </c>
      <c r="AO2506">
        <v>2.1521575379317801E-2</v>
      </c>
      <c r="AP2506">
        <v>0.14923348256681601</v>
      </c>
      <c r="AQ2506">
        <v>0.58254998014034198</v>
      </c>
      <c r="AR2506">
        <v>0.43560820050526999</v>
      </c>
      <c r="AS2506">
        <v>0</v>
      </c>
      <c r="AT2506">
        <v>6.2888698708881099E-2</v>
      </c>
      <c r="AU2506">
        <v>0.30637014492915898</v>
      </c>
      <c r="AV2506">
        <v>0.315942668394943</v>
      </c>
      <c r="AW2506">
        <v>2.1325752252032901E-2</v>
      </c>
      <c r="AX2506">
        <v>0.15514358899694999</v>
      </c>
      <c r="AY2506">
        <v>0.591659988142755</v>
      </c>
      <c r="AZ2506">
        <v>0.52726208832531896</v>
      </c>
      <c r="BA2506">
        <v>0</v>
      </c>
      <c r="BB2506">
        <v>5.3490317618736502E-2</v>
      </c>
      <c r="BC2506">
        <v>0.49673794204993599</v>
      </c>
      <c r="BD2506">
        <v>0.48621980190351699</v>
      </c>
      <c r="BE2506">
        <v>2.7857739808710199E-3</v>
      </c>
      <c r="BF2506">
        <v>7.5183158972390196E-2</v>
      </c>
      <c r="BG2506">
        <v>0.321251060734634</v>
      </c>
      <c r="BH2506">
        <v>0.7712202323963</v>
      </c>
      <c r="BI2506">
        <v>0</v>
      </c>
      <c r="BJ2506">
        <v>3.81785926220546E-2</v>
      </c>
      <c r="BK2506">
        <v>0.14861534767573401</v>
      </c>
      <c r="BL2506">
        <v>0.18791680334320099</v>
      </c>
    </row>
    <row r="2507" spans="1:64" x14ac:dyDescent="0.25">
      <c r="A2507" s="15" t="str">
        <f t="shared" si="82"/>
        <v xml:space="preserve">  OREO / [Capital + ALLL]--43373</v>
      </c>
      <c r="B2507" s="15" t="str">
        <f t="shared" si="83"/>
        <v xml:space="preserve">  OREO / [Capital + ALLL]</v>
      </c>
      <c r="C2507">
        <v>13</v>
      </c>
      <c r="D2507" s="22">
        <v>43373</v>
      </c>
      <c r="E2507">
        <v>0</v>
      </c>
      <c r="F2507">
        <v>0.24318573310365799</v>
      </c>
      <c r="G2507">
        <v>1.3611281797408801</v>
      </c>
      <c r="H2507">
        <v>0.870852903294692</v>
      </c>
      <c r="I2507">
        <v>0</v>
      </c>
      <c r="J2507">
        <v>4.82529967616721E-2</v>
      </c>
      <c r="K2507">
        <v>1.61697903749883</v>
      </c>
      <c r="L2507">
        <v>1.4155485333971001</v>
      </c>
      <c r="M2507">
        <v>0</v>
      </c>
      <c r="N2507">
        <v>0.15128593040847199</v>
      </c>
      <c r="O2507">
        <v>1.37862739196707</v>
      </c>
      <c r="P2507">
        <v>1.4204739629844301</v>
      </c>
      <c r="Q2507">
        <v>1.09915348776166</v>
      </c>
      <c r="R2507">
        <v>2.1907404702789499</v>
      </c>
      <c r="S2507">
        <v>3.0962389076623</v>
      </c>
      <c r="T2507">
        <v>2.49607951833638</v>
      </c>
      <c r="U2507">
        <v>0</v>
      </c>
      <c r="V2507">
        <v>0.260907377880852</v>
      </c>
      <c r="W2507">
        <v>2.2246637089025798</v>
      </c>
      <c r="X2507">
        <v>2.0605704235642102</v>
      </c>
      <c r="Y2507">
        <v>0</v>
      </c>
      <c r="Z2507">
        <v>0.230529283996181</v>
      </c>
      <c r="AA2507">
        <v>1.3184296567212299</v>
      </c>
      <c r="AB2507">
        <v>1.17646355411909</v>
      </c>
      <c r="AC2507">
        <v>0</v>
      </c>
      <c r="AD2507">
        <v>0</v>
      </c>
      <c r="AE2507">
        <v>6.3624966587480597E-2</v>
      </c>
      <c r="AF2507">
        <v>0.64261105820544195</v>
      </c>
      <c r="AG2507">
        <v>0</v>
      </c>
      <c r="AH2507">
        <v>0</v>
      </c>
      <c r="AI2507">
        <v>0.35519470839732897</v>
      </c>
      <c r="AJ2507">
        <v>0.36581547835101103</v>
      </c>
      <c r="AK2507">
        <v>0</v>
      </c>
      <c r="AL2507">
        <v>0.15101932052539199</v>
      </c>
      <c r="AM2507">
        <v>1.3510826875103501</v>
      </c>
      <c r="AN2507">
        <v>1.21068803883401</v>
      </c>
      <c r="AO2507">
        <v>0</v>
      </c>
      <c r="AP2507">
        <v>0</v>
      </c>
      <c r="AQ2507">
        <v>0.61913696060037504</v>
      </c>
      <c r="AR2507">
        <v>0.96228360106706901</v>
      </c>
      <c r="AS2507">
        <v>0</v>
      </c>
      <c r="AT2507">
        <v>0.235987699872589</v>
      </c>
      <c r="AU2507">
        <v>2.2056096989016001</v>
      </c>
      <c r="AV2507">
        <v>2.0322497978401399</v>
      </c>
      <c r="AW2507">
        <v>0</v>
      </c>
      <c r="AX2507">
        <v>0.34430611908074799</v>
      </c>
      <c r="AY2507">
        <v>2.3669269828349901</v>
      </c>
      <c r="AZ2507">
        <v>1.92967461705571</v>
      </c>
      <c r="BA2507">
        <v>0</v>
      </c>
      <c r="BB2507">
        <v>0</v>
      </c>
      <c r="BC2507">
        <v>1.1103946177213</v>
      </c>
      <c r="BD2507">
        <v>0.96487499393831699</v>
      </c>
      <c r="BE2507">
        <v>0</v>
      </c>
      <c r="BF2507">
        <v>0.226913291617961</v>
      </c>
      <c r="BG2507">
        <v>1.36726581704702</v>
      </c>
      <c r="BH2507">
        <v>1.1645993863077999</v>
      </c>
      <c r="BI2507">
        <v>0</v>
      </c>
      <c r="BJ2507">
        <v>0.74094940588023295</v>
      </c>
      <c r="BK2507">
        <v>3.7627544956307699</v>
      </c>
      <c r="BL2507">
        <v>3.0536898198207298</v>
      </c>
    </row>
    <row r="2508" spans="1:64" x14ac:dyDescent="0.25">
      <c r="A2508" s="15" t="str">
        <f t="shared" si="82"/>
        <v>ROAA--43373</v>
      </c>
      <c r="B2508" s="15" t="str">
        <f t="shared" si="83"/>
        <v>ROAA</v>
      </c>
      <c r="C2508">
        <v>14</v>
      </c>
      <c r="D2508" s="22">
        <v>43373</v>
      </c>
      <c r="E2508">
        <v>0.93500000000000005</v>
      </c>
      <c r="F2508">
        <v>1.1599999999999999</v>
      </c>
      <c r="G2508">
        <v>1.825</v>
      </c>
      <c r="H2508">
        <v>1.3333333333333299</v>
      </c>
      <c r="I2508">
        <v>0.85750000000000004</v>
      </c>
      <c r="J2508">
        <v>1.22</v>
      </c>
      <c r="K2508">
        <v>1.63</v>
      </c>
      <c r="L2508">
        <v>1.25285992217899</v>
      </c>
      <c r="M2508">
        <v>0.82</v>
      </c>
      <c r="N2508">
        <v>1.1399999999999999</v>
      </c>
      <c r="O2508">
        <v>1.48</v>
      </c>
      <c r="P2508">
        <v>1.1613218756630601</v>
      </c>
      <c r="Q2508">
        <v>0.7</v>
      </c>
      <c r="R2508">
        <v>0.9</v>
      </c>
      <c r="S2508">
        <v>1.18</v>
      </c>
      <c r="T2508">
        <v>0.96235294117647097</v>
      </c>
      <c r="U2508">
        <v>0.87</v>
      </c>
      <c r="V2508">
        <v>1.24</v>
      </c>
      <c r="W2508">
        <v>1.645</v>
      </c>
      <c r="X2508">
        <v>1.2321863799283199</v>
      </c>
      <c r="Y2508">
        <v>0.93</v>
      </c>
      <c r="Z2508">
        <v>1.135</v>
      </c>
      <c r="AA2508">
        <v>1.67</v>
      </c>
      <c r="AB2508">
        <v>1.3434782608695699</v>
      </c>
      <c r="AC2508">
        <v>0.84</v>
      </c>
      <c r="AD2508">
        <v>1.26</v>
      </c>
      <c r="AE2508">
        <v>1.7</v>
      </c>
      <c r="AF2508">
        <v>1.3180821917808201</v>
      </c>
      <c r="AG2508">
        <v>0.91749999999999998</v>
      </c>
      <c r="AH2508">
        <v>1.37</v>
      </c>
      <c r="AI2508">
        <v>1.6825000000000001</v>
      </c>
      <c r="AJ2508">
        <v>1.3458333333333301</v>
      </c>
      <c r="AK2508">
        <v>0.78500000000000003</v>
      </c>
      <c r="AL2508">
        <v>1.095</v>
      </c>
      <c r="AM2508">
        <v>1.47</v>
      </c>
      <c r="AN2508">
        <v>1.1950000000000001</v>
      </c>
      <c r="AO2508">
        <v>0.91</v>
      </c>
      <c r="AP2508">
        <v>1.24</v>
      </c>
      <c r="AQ2508">
        <v>1.72</v>
      </c>
      <c r="AR2508">
        <v>1.31035019455253</v>
      </c>
      <c r="AS2508">
        <v>0.83</v>
      </c>
      <c r="AT2508">
        <v>1.1499999999999999</v>
      </c>
      <c r="AU2508">
        <v>1.58</v>
      </c>
      <c r="AV2508">
        <v>1.18420212765957</v>
      </c>
      <c r="AW2508">
        <v>0.80500000000000005</v>
      </c>
      <c r="AX2508">
        <v>1.115</v>
      </c>
      <c r="AY2508">
        <v>1.54</v>
      </c>
      <c r="AZ2508">
        <v>1.1572131147541</v>
      </c>
      <c r="BA2508">
        <v>0.81</v>
      </c>
      <c r="BB2508">
        <v>1.3</v>
      </c>
      <c r="BC2508">
        <v>1.5774999999999999</v>
      </c>
      <c r="BD2508">
        <v>1.2479166666666699</v>
      </c>
      <c r="BE2508">
        <v>0.88</v>
      </c>
      <c r="BF2508">
        <v>1.19</v>
      </c>
      <c r="BG2508">
        <v>1.55</v>
      </c>
      <c r="BH2508">
        <v>1.32509433962264</v>
      </c>
      <c r="BI2508">
        <v>0.80249999999999999</v>
      </c>
      <c r="BJ2508">
        <v>1.19</v>
      </c>
      <c r="BK2508">
        <v>1.6825000000000001</v>
      </c>
      <c r="BL2508">
        <v>1.17081081081081</v>
      </c>
    </row>
    <row r="2509" spans="1:64" x14ac:dyDescent="0.25">
      <c r="A2509" s="15" t="str">
        <f t="shared" si="82"/>
        <v>NIM--43373</v>
      </c>
      <c r="B2509" s="15" t="str">
        <f t="shared" si="83"/>
        <v>NIM</v>
      </c>
      <c r="C2509">
        <v>15</v>
      </c>
      <c r="D2509" s="22">
        <v>43373</v>
      </c>
      <c r="E2509">
        <v>3.67</v>
      </c>
      <c r="F2509">
        <v>3.95</v>
      </c>
      <c r="G2509">
        <v>4.3150000000000004</v>
      </c>
      <c r="H2509">
        <v>3.9696078431372599</v>
      </c>
      <c r="I2509">
        <v>3.65</v>
      </c>
      <c r="J2509">
        <v>3.99</v>
      </c>
      <c r="K2509">
        <v>4.3724999999999996</v>
      </c>
      <c r="L2509">
        <v>4.0054474708171197</v>
      </c>
      <c r="M2509">
        <v>3.5</v>
      </c>
      <c r="N2509">
        <v>3.88</v>
      </c>
      <c r="O2509">
        <v>4.28</v>
      </c>
      <c r="P2509">
        <v>3.8976363250583499</v>
      </c>
      <c r="Q2509">
        <v>3.79</v>
      </c>
      <c r="R2509">
        <v>3.99</v>
      </c>
      <c r="S2509">
        <v>4.21</v>
      </c>
      <c r="T2509">
        <v>3.96470588235294</v>
      </c>
      <c r="U2509">
        <v>3.6</v>
      </c>
      <c r="V2509">
        <v>3.99</v>
      </c>
      <c r="W2509">
        <v>4.3449999999999998</v>
      </c>
      <c r="X2509">
        <v>3.9370967741935501</v>
      </c>
      <c r="Y2509">
        <v>3.9725000000000001</v>
      </c>
      <c r="Z2509">
        <v>4.3550000000000004</v>
      </c>
      <c r="AA2509">
        <v>4.7424999999999997</v>
      </c>
      <c r="AB2509">
        <v>4.3621739130434802</v>
      </c>
      <c r="AC2509">
        <v>3.72</v>
      </c>
      <c r="AD2509">
        <v>4.0199999999999996</v>
      </c>
      <c r="AE2509">
        <v>4.32</v>
      </c>
      <c r="AF2509">
        <v>3.9982191780821901</v>
      </c>
      <c r="AG2509">
        <v>3.6375000000000002</v>
      </c>
      <c r="AH2509">
        <v>4.04</v>
      </c>
      <c r="AI2509">
        <v>4.5225</v>
      </c>
      <c r="AJ2509">
        <v>4.4908333333333301</v>
      </c>
      <c r="AK2509">
        <v>3.6850000000000001</v>
      </c>
      <c r="AL2509">
        <v>3.895</v>
      </c>
      <c r="AM2509">
        <v>4.1275000000000004</v>
      </c>
      <c r="AN2509">
        <v>3.8872727272727299</v>
      </c>
      <c r="AO2509">
        <v>3.64</v>
      </c>
      <c r="AP2509">
        <v>3.99</v>
      </c>
      <c r="AQ2509">
        <v>4.3899999999999997</v>
      </c>
      <c r="AR2509">
        <v>3.9704669260700398</v>
      </c>
      <c r="AS2509">
        <v>3.7</v>
      </c>
      <c r="AT2509">
        <v>4.0199999999999996</v>
      </c>
      <c r="AU2509">
        <v>4.3250000000000002</v>
      </c>
      <c r="AV2509">
        <v>4.0286702127659604</v>
      </c>
      <c r="AW2509">
        <v>3.6375000000000002</v>
      </c>
      <c r="AX2509">
        <v>3.98</v>
      </c>
      <c r="AY2509">
        <v>4.2725</v>
      </c>
      <c r="AZ2509">
        <v>3.9171311475409798</v>
      </c>
      <c r="BA2509">
        <v>3.7025000000000001</v>
      </c>
      <c r="BB2509">
        <v>4.12</v>
      </c>
      <c r="BC2509">
        <v>4.4375</v>
      </c>
      <c r="BD2509">
        <v>4.1456249999999999</v>
      </c>
      <c r="BE2509">
        <v>3.56</v>
      </c>
      <c r="BF2509">
        <v>3.95</v>
      </c>
      <c r="BG2509">
        <v>4.3</v>
      </c>
      <c r="BH2509">
        <v>4.1722641509434002</v>
      </c>
      <c r="BI2509">
        <v>3.52</v>
      </c>
      <c r="BJ2509">
        <v>3.8450000000000002</v>
      </c>
      <c r="BK2509">
        <v>4.2750000000000004</v>
      </c>
      <c r="BL2509">
        <v>3.8813513513513498</v>
      </c>
    </row>
    <row r="2510" spans="1:64" x14ac:dyDescent="0.25">
      <c r="A2510" s="15" t="str">
        <f t="shared" si="82"/>
        <v>Provisions / Avg Assets--43373</v>
      </c>
      <c r="B2510" s="15" t="str">
        <f t="shared" si="83"/>
        <v>Provisions / Avg Assets</v>
      </c>
      <c r="C2510">
        <v>16</v>
      </c>
      <c r="D2510" s="22">
        <v>43373</v>
      </c>
      <c r="E2510">
        <v>0.01</v>
      </c>
      <c r="F2510">
        <v>0.06</v>
      </c>
      <c r="G2510">
        <v>0.12</v>
      </c>
      <c r="H2510">
        <v>9.1960784313725494E-2</v>
      </c>
      <c r="I2510">
        <v>0</v>
      </c>
      <c r="J2510">
        <v>0.06</v>
      </c>
      <c r="K2510">
        <v>0.16</v>
      </c>
      <c r="L2510">
        <v>0.130252918287938</v>
      </c>
      <c r="M2510">
        <v>0</v>
      </c>
      <c r="N2510">
        <v>7.0000000000000007E-2</v>
      </c>
      <c r="O2510">
        <v>0.15</v>
      </c>
      <c r="P2510">
        <v>0.112947167409293</v>
      </c>
      <c r="Q2510">
        <v>0.01</v>
      </c>
      <c r="R2510">
        <v>7.0000000000000007E-2</v>
      </c>
      <c r="S2510">
        <v>0.15</v>
      </c>
      <c r="T2510">
        <v>9.1764705882352901E-2</v>
      </c>
      <c r="U2510">
        <v>0</v>
      </c>
      <c r="V2510">
        <v>0.06</v>
      </c>
      <c r="W2510">
        <v>0.15</v>
      </c>
      <c r="X2510">
        <v>0.126379928315412</v>
      </c>
      <c r="Y2510">
        <v>0</v>
      </c>
      <c r="Z2510">
        <v>7.4999999999999997E-2</v>
      </c>
      <c r="AA2510">
        <v>0.1925</v>
      </c>
      <c r="AB2510">
        <v>0.129782608695652</v>
      </c>
      <c r="AC2510">
        <v>0</v>
      </c>
      <c r="AD2510">
        <v>0.05</v>
      </c>
      <c r="AE2510">
        <v>0.15</v>
      </c>
      <c r="AF2510">
        <v>0.121095890410959</v>
      </c>
      <c r="AG2510">
        <v>0</v>
      </c>
      <c r="AH2510">
        <v>0.105</v>
      </c>
      <c r="AI2510">
        <v>0.23499999999999999</v>
      </c>
      <c r="AJ2510">
        <v>0.42299999999999999</v>
      </c>
      <c r="AK2510">
        <v>0</v>
      </c>
      <c r="AL2510">
        <v>0.06</v>
      </c>
      <c r="AM2510">
        <v>0.1125</v>
      </c>
      <c r="AN2510">
        <v>8.7954545454545494E-2</v>
      </c>
      <c r="AO2510">
        <v>0</v>
      </c>
      <c r="AP2510">
        <v>0.06</v>
      </c>
      <c r="AQ2510">
        <v>0.16</v>
      </c>
      <c r="AR2510">
        <v>0.12618677042801599</v>
      </c>
      <c r="AS2510">
        <v>0</v>
      </c>
      <c r="AT2510">
        <v>7.0000000000000007E-2</v>
      </c>
      <c r="AU2510">
        <v>0.17</v>
      </c>
      <c r="AV2510">
        <v>0.12015957446808501</v>
      </c>
      <c r="AW2510">
        <v>0</v>
      </c>
      <c r="AX2510">
        <v>0.06</v>
      </c>
      <c r="AY2510">
        <v>0.12</v>
      </c>
      <c r="AZ2510">
        <v>8.47540983606557E-2</v>
      </c>
      <c r="BA2510">
        <v>1.7500000000000002E-2</v>
      </c>
      <c r="BB2510">
        <v>0.12</v>
      </c>
      <c r="BC2510">
        <v>0.39</v>
      </c>
      <c r="BD2510">
        <v>0.23520833333333299</v>
      </c>
      <c r="BE2510">
        <v>0</v>
      </c>
      <c r="BF2510">
        <v>0.03</v>
      </c>
      <c r="BG2510">
        <v>0.11</v>
      </c>
      <c r="BH2510">
        <v>0.346037735849057</v>
      </c>
      <c r="BI2510">
        <v>0</v>
      </c>
      <c r="BJ2510">
        <v>0.05</v>
      </c>
      <c r="BK2510">
        <v>0.1275</v>
      </c>
      <c r="BL2510">
        <v>8.9729729729729701E-2</v>
      </c>
    </row>
    <row r="2511" spans="1:64" x14ac:dyDescent="0.25">
      <c r="A2511" s="15" t="str">
        <f t="shared" si="82"/>
        <v>Negative Earners (last 4 qtrs)--43373</v>
      </c>
      <c r="B2511" s="15" t="str">
        <f t="shared" si="83"/>
        <v>Negative Earners (last 4 qtrs)</v>
      </c>
      <c r="C2511">
        <v>17</v>
      </c>
      <c r="D2511" s="22">
        <v>43373</v>
      </c>
      <c r="F2511">
        <v>0</v>
      </c>
      <c r="H2511">
        <v>0</v>
      </c>
      <c r="J2511">
        <v>3.0534351145038201</v>
      </c>
      <c r="L2511">
        <v>16</v>
      </c>
      <c r="N2511">
        <v>4.4707839467664803</v>
      </c>
      <c r="P2511">
        <v>215</v>
      </c>
      <c r="R2511">
        <v>5.8823529411764701</v>
      </c>
      <c r="T2511">
        <v>1</v>
      </c>
      <c r="V2511">
        <v>3.5335689045936398</v>
      </c>
      <c r="X2511">
        <v>10</v>
      </c>
      <c r="Z2511">
        <v>4.3478260869565197</v>
      </c>
      <c r="AB2511">
        <v>2</v>
      </c>
      <c r="AD2511">
        <v>1.3698630136986301</v>
      </c>
      <c r="AF2511">
        <v>1</v>
      </c>
      <c r="AH2511">
        <v>1.6666666666666701</v>
      </c>
      <c r="AI2511"/>
      <c r="AJ2511">
        <v>1</v>
      </c>
      <c r="AK2511"/>
      <c r="AL2511">
        <v>2.2727272727272698</v>
      </c>
      <c r="AN2511">
        <v>1</v>
      </c>
      <c r="AP2511">
        <v>1.9157088122605399</v>
      </c>
      <c r="AR2511">
        <v>5</v>
      </c>
      <c r="AT2511">
        <v>3.6842105263157898</v>
      </c>
      <c r="AV2511">
        <v>7</v>
      </c>
      <c r="AX2511">
        <v>3.2258064516128999</v>
      </c>
      <c r="AZ2511">
        <v>4</v>
      </c>
      <c r="BB2511">
        <v>4.1666666666666696</v>
      </c>
      <c r="BD2511">
        <v>2</v>
      </c>
      <c r="BF2511">
        <v>3.7735849056603801</v>
      </c>
      <c r="BH2511">
        <v>2</v>
      </c>
      <c r="BJ2511">
        <v>8.1081081081081106</v>
      </c>
      <c r="BL2511">
        <v>6</v>
      </c>
    </row>
    <row r="2512" spans="1:64" x14ac:dyDescent="0.25">
      <c r="A2512" s="15" t="str">
        <f t="shared" si="82"/>
        <v>Noncore Funding / Liab--43373</v>
      </c>
      <c r="B2512" s="15" t="str">
        <f t="shared" si="83"/>
        <v>Noncore Funding / Liab</v>
      </c>
      <c r="C2512">
        <v>18</v>
      </c>
      <c r="D2512" s="22">
        <v>43373</v>
      </c>
      <c r="E2512">
        <v>8.1861468358761993</v>
      </c>
      <c r="F2512">
        <v>14.9643328929987</v>
      </c>
      <c r="G2512">
        <v>22.399366792638801</v>
      </c>
      <c r="H2512">
        <v>16.0018187322129</v>
      </c>
      <c r="I2512">
        <v>9.23695464977793</v>
      </c>
      <c r="J2512">
        <v>16.324062082949599</v>
      </c>
      <c r="K2512">
        <v>25.4796234712984</v>
      </c>
      <c r="L2512">
        <v>18.973709685832699</v>
      </c>
      <c r="M2512">
        <v>11.675321331918401</v>
      </c>
      <c r="N2512">
        <v>19.692951626302001</v>
      </c>
      <c r="O2512">
        <v>30.345706371191099</v>
      </c>
      <c r="P2512">
        <v>22.6955665421048</v>
      </c>
      <c r="Q2512">
        <v>14.414522278914699</v>
      </c>
      <c r="R2512">
        <v>15.5737047889632</v>
      </c>
      <c r="S2512">
        <v>19.4307530465823</v>
      </c>
      <c r="T2512">
        <v>16.4603407759076</v>
      </c>
      <c r="U2512">
        <v>7.9248627213485401</v>
      </c>
      <c r="V2512">
        <v>14.722650077013901</v>
      </c>
      <c r="W2512">
        <v>24.0465538965266</v>
      </c>
      <c r="X2512">
        <v>18.159512271478398</v>
      </c>
      <c r="Y2512">
        <v>9.0504922874215801</v>
      </c>
      <c r="Z2512">
        <v>15.378257810551199</v>
      </c>
      <c r="AA2512">
        <v>23.368307559261801</v>
      </c>
      <c r="AB2512">
        <v>17.795183088062799</v>
      </c>
      <c r="AC2512">
        <v>10.592016238159699</v>
      </c>
      <c r="AD2512">
        <v>16.904175682061201</v>
      </c>
      <c r="AE2512">
        <v>24.3680221220405</v>
      </c>
      <c r="AF2512">
        <v>18.117361004107401</v>
      </c>
      <c r="AG2512">
        <v>14.270557412531399</v>
      </c>
      <c r="AH2512">
        <v>22.622646671062501</v>
      </c>
      <c r="AI2512">
        <v>32.381650291080199</v>
      </c>
      <c r="AJ2512">
        <v>25.936142872415399</v>
      </c>
      <c r="AK2512">
        <v>10.0655679480274</v>
      </c>
      <c r="AL2512">
        <v>19.031809142603599</v>
      </c>
      <c r="AM2512">
        <v>27.260552946507602</v>
      </c>
      <c r="AN2512">
        <v>21.9246010065911</v>
      </c>
      <c r="AO2512">
        <v>10.0134003350084</v>
      </c>
      <c r="AP2512">
        <v>17.137314280306601</v>
      </c>
      <c r="AQ2512">
        <v>25.554920842173999</v>
      </c>
      <c r="AR2512">
        <v>19.253452166380399</v>
      </c>
      <c r="AS2512">
        <v>11.0370161004612</v>
      </c>
      <c r="AT2512">
        <v>19.260247603308098</v>
      </c>
      <c r="AU2512">
        <v>27.836112125245698</v>
      </c>
      <c r="AV2512">
        <v>21.742159848325699</v>
      </c>
      <c r="AW2512">
        <v>7.6495614880121696</v>
      </c>
      <c r="AX2512">
        <v>12.972046012623601</v>
      </c>
      <c r="AY2512">
        <v>21.207007087229499</v>
      </c>
      <c r="AZ2512">
        <v>15.6642359726915</v>
      </c>
      <c r="BA2512">
        <v>9.9460399570292495</v>
      </c>
      <c r="BB2512">
        <v>18.6985477289027</v>
      </c>
      <c r="BC2512">
        <v>30.176180065507602</v>
      </c>
      <c r="BD2512">
        <v>23.604824792173201</v>
      </c>
      <c r="BE2512">
        <v>6.9993549219455504</v>
      </c>
      <c r="BF2512">
        <v>12.8352981377072</v>
      </c>
      <c r="BG2512">
        <v>21.572278818417502</v>
      </c>
      <c r="BH2512">
        <v>16.891665048353399</v>
      </c>
      <c r="BI2512">
        <v>6.7571570308111397</v>
      </c>
      <c r="BJ2512">
        <v>11.807983516578799</v>
      </c>
      <c r="BK2512">
        <v>23.152675955201602</v>
      </c>
      <c r="BL2512">
        <v>18.025606544911899</v>
      </c>
    </row>
    <row r="2513" spans="1:64" x14ac:dyDescent="0.25">
      <c r="A2513" s="15" t="str">
        <f t="shared" si="82"/>
        <v>Brokered Dep / Liab--43373</v>
      </c>
      <c r="B2513" s="15" t="str">
        <f t="shared" si="83"/>
        <v>Brokered Dep / Liab</v>
      </c>
      <c r="C2513">
        <v>19</v>
      </c>
      <c r="D2513" s="22">
        <v>43373</v>
      </c>
      <c r="E2513">
        <v>0</v>
      </c>
      <c r="F2513">
        <v>0.342466535311724</v>
      </c>
      <c r="G2513">
        <v>2.80729178996953</v>
      </c>
      <c r="H2513">
        <v>3.2502339335640702</v>
      </c>
      <c r="I2513">
        <v>0</v>
      </c>
      <c r="J2513">
        <v>0</v>
      </c>
      <c r="K2513">
        <v>3.2392926199188201</v>
      </c>
      <c r="L2513">
        <v>2.68863615575121</v>
      </c>
      <c r="M2513">
        <v>0</v>
      </c>
      <c r="N2513">
        <v>0</v>
      </c>
      <c r="O2513">
        <v>3.0666371974803801</v>
      </c>
      <c r="P2513">
        <v>2.4014322495260001</v>
      </c>
      <c r="Q2513">
        <v>0</v>
      </c>
      <c r="R2513">
        <v>0</v>
      </c>
      <c r="S2513">
        <v>0.71785462998423599</v>
      </c>
      <c r="T2513">
        <v>1.87490748292739</v>
      </c>
      <c r="U2513">
        <v>0</v>
      </c>
      <c r="V2513">
        <v>0</v>
      </c>
      <c r="W2513">
        <v>2.9360074089508399</v>
      </c>
      <c r="X2513">
        <v>2.6614935303544098</v>
      </c>
      <c r="Y2513">
        <v>0</v>
      </c>
      <c r="Z2513">
        <v>0</v>
      </c>
      <c r="AA2513">
        <v>2.0282656446142</v>
      </c>
      <c r="AB2513">
        <v>2.5508859418083598</v>
      </c>
      <c r="AC2513">
        <v>0</v>
      </c>
      <c r="AD2513">
        <v>0</v>
      </c>
      <c r="AE2513">
        <v>2.3639032719723398</v>
      </c>
      <c r="AF2513">
        <v>1.96059372474953</v>
      </c>
      <c r="AG2513">
        <v>0</v>
      </c>
      <c r="AH2513">
        <v>0.19112648088723599</v>
      </c>
      <c r="AI2513">
        <v>6.32695969089729</v>
      </c>
      <c r="AJ2513">
        <v>4.6782474143399604</v>
      </c>
      <c r="AK2513">
        <v>0</v>
      </c>
      <c r="AL2513">
        <v>0.14072268062384299</v>
      </c>
      <c r="AM2513">
        <v>6.5107194259069798</v>
      </c>
      <c r="AN2513">
        <v>4.43470482236732</v>
      </c>
      <c r="AO2513">
        <v>0</v>
      </c>
      <c r="AP2513">
        <v>0</v>
      </c>
      <c r="AQ2513">
        <v>2.7556024719051702</v>
      </c>
      <c r="AR2513">
        <v>2.29937787489225</v>
      </c>
      <c r="AS2513">
        <v>0</v>
      </c>
      <c r="AT2513">
        <v>0.46517480940844602</v>
      </c>
      <c r="AU2513">
        <v>5.63978522160685</v>
      </c>
      <c r="AV2513">
        <v>3.9547727243732802</v>
      </c>
      <c r="AW2513">
        <v>0</v>
      </c>
      <c r="AX2513">
        <v>0</v>
      </c>
      <c r="AY2513">
        <v>2.0838615593146499</v>
      </c>
      <c r="AZ2513">
        <v>1.8502094160439799</v>
      </c>
      <c r="BA2513">
        <v>0</v>
      </c>
      <c r="BB2513">
        <v>0.226666570032904</v>
      </c>
      <c r="BC2513">
        <v>5.9924558835928998</v>
      </c>
      <c r="BD2513">
        <v>5.6048225339150104</v>
      </c>
      <c r="BE2513">
        <v>0</v>
      </c>
      <c r="BF2513">
        <v>0</v>
      </c>
      <c r="BG2513">
        <v>0.54957843129894202</v>
      </c>
      <c r="BH2513">
        <v>1.4414869434889499</v>
      </c>
      <c r="BI2513">
        <v>0</v>
      </c>
      <c r="BJ2513">
        <v>0</v>
      </c>
      <c r="BK2513">
        <v>3.51371511710893</v>
      </c>
      <c r="BL2513">
        <v>3.83842368566498</v>
      </c>
    </row>
    <row r="2514" spans="1:64" x14ac:dyDescent="0.25">
      <c r="A2514" s="15" t="str">
        <f t="shared" si="82"/>
        <v>Liquid Assets / Assets--43373</v>
      </c>
      <c r="B2514" s="15" t="str">
        <f t="shared" si="83"/>
        <v>Liquid Assets / Assets</v>
      </c>
      <c r="C2514">
        <v>20</v>
      </c>
      <c r="D2514" s="22">
        <v>43373</v>
      </c>
      <c r="E2514">
        <v>11.780044992643401</v>
      </c>
      <c r="F2514">
        <v>17.6593978756021</v>
      </c>
      <c r="G2514">
        <v>30.236084012792201</v>
      </c>
      <c r="H2514">
        <v>21.102190547944002</v>
      </c>
      <c r="I2514">
        <v>9.1390143256814103</v>
      </c>
      <c r="J2514">
        <v>15.9818676157821</v>
      </c>
      <c r="K2514">
        <v>27.841009953181199</v>
      </c>
      <c r="L2514">
        <v>19.591262110635</v>
      </c>
      <c r="M2514">
        <v>9.98319521954555</v>
      </c>
      <c r="N2514">
        <v>16.1016549578009</v>
      </c>
      <c r="O2514">
        <v>25.877529444729898</v>
      </c>
      <c r="P2514">
        <v>19.126065767545398</v>
      </c>
      <c r="Q2514">
        <v>18.928542328689002</v>
      </c>
      <c r="R2514">
        <v>30.136019954789901</v>
      </c>
      <c r="S2514">
        <v>41.713787237754602</v>
      </c>
      <c r="T2514">
        <v>32.9853467805926</v>
      </c>
      <c r="U2514">
        <v>10.614156717522199</v>
      </c>
      <c r="V2514">
        <v>17.911840821348299</v>
      </c>
      <c r="W2514">
        <v>28.008554413403498</v>
      </c>
      <c r="X2514">
        <v>20.775478327569999</v>
      </c>
      <c r="Y2514">
        <v>11.711811475647201</v>
      </c>
      <c r="Z2514">
        <v>17.868250178196099</v>
      </c>
      <c r="AA2514">
        <v>31.084928695141802</v>
      </c>
      <c r="AB2514">
        <v>21.457978056656199</v>
      </c>
      <c r="AC2514">
        <v>4.8973198147797499</v>
      </c>
      <c r="AD2514">
        <v>10.298318005508801</v>
      </c>
      <c r="AE2514">
        <v>21.465749031796499</v>
      </c>
      <c r="AF2514">
        <v>15.396776751378599</v>
      </c>
      <c r="AG2514">
        <v>7.2165390823770403</v>
      </c>
      <c r="AH2514">
        <v>12.240416800390401</v>
      </c>
      <c r="AI2514">
        <v>20.780611272484698</v>
      </c>
      <c r="AJ2514">
        <v>17.241563639660701</v>
      </c>
      <c r="AK2514">
        <v>11.2714040061042</v>
      </c>
      <c r="AL2514">
        <v>15.883847818208601</v>
      </c>
      <c r="AM2514">
        <v>22.5330459610853</v>
      </c>
      <c r="AN2514">
        <v>16.5264750440538</v>
      </c>
      <c r="AO2514">
        <v>7.9328185942848002</v>
      </c>
      <c r="AP2514">
        <v>15.240274264996099</v>
      </c>
      <c r="AQ2514">
        <v>26.787462181882901</v>
      </c>
      <c r="AR2514">
        <v>19.095990040170101</v>
      </c>
      <c r="AS2514">
        <v>8.9256291946351602</v>
      </c>
      <c r="AT2514">
        <v>14.1557898800339</v>
      </c>
      <c r="AU2514">
        <v>22.329369304484999</v>
      </c>
      <c r="AV2514">
        <v>17.076292446832799</v>
      </c>
      <c r="AW2514">
        <v>12.8575440848144</v>
      </c>
      <c r="AX2514">
        <v>20.562800573594799</v>
      </c>
      <c r="AY2514">
        <v>31.368312976209999</v>
      </c>
      <c r="AZ2514">
        <v>22.870192894775901</v>
      </c>
      <c r="BA2514">
        <v>11.1919843620684</v>
      </c>
      <c r="BB2514">
        <v>17.258515618191201</v>
      </c>
      <c r="BC2514">
        <v>28.696506790401301</v>
      </c>
      <c r="BD2514">
        <v>21.385196908365899</v>
      </c>
      <c r="BE2514">
        <v>11.514910617100901</v>
      </c>
      <c r="BF2514">
        <v>24.443884068275899</v>
      </c>
      <c r="BG2514">
        <v>33.335187535714503</v>
      </c>
      <c r="BH2514">
        <v>23.900885325517599</v>
      </c>
      <c r="BI2514">
        <v>12.4843496300852</v>
      </c>
      <c r="BJ2514">
        <v>22.383394573879201</v>
      </c>
      <c r="BK2514">
        <v>29.4543433033075</v>
      </c>
      <c r="BL2514">
        <v>23.4644771838386</v>
      </c>
    </row>
    <row r="2515" spans="1:64" x14ac:dyDescent="0.25">
      <c r="A2515" s="15" t="str">
        <f t="shared" si="82"/>
        <v>Net Loan Growth (last 4 qtrs)--43373</v>
      </c>
      <c r="B2515" s="15" t="str">
        <f t="shared" si="83"/>
        <v>Net Loan Growth (last 4 qtrs)</v>
      </c>
      <c r="C2515">
        <v>21</v>
      </c>
      <c r="D2515" s="22">
        <v>43373</v>
      </c>
      <c r="E2515">
        <v>1.44</v>
      </c>
      <c r="F2515">
        <v>6.28</v>
      </c>
      <c r="G2515">
        <v>10.635</v>
      </c>
      <c r="H2515">
        <v>6.1903921568627496</v>
      </c>
      <c r="I2515">
        <v>0.51500000000000001</v>
      </c>
      <c r="J2515">
        <v>4.78</v>
      </c>
      <c r="K2515">
        <v>9.67</v>
      </c>
      <c r="L2515">
        <v>6.1676803118908401</v>
      </c>
      <c r="M2515">
        <v>0.98</v>
      </c>
      <c r="N2515">
        <v>5.64</v>
      </c>
      <c r="O2515">
        <v>11.12</v>
      </c>
      <c r="P2515">
        <v>6.9313256606990601</v>
      </c>
      <c r="Q2515">
        <v>-0.49</v>
      </c>
      <c r="R2515">
        <v>1.76</v>
      </c>
      <c r="S2515">
        <v>10.46</v>
      </c>
      <c r="T2515">
        <v>12.088823529411799</v>
      </c>
      <c r="U2515">
        <v>1.0725</v>
      </c>
      <c r="V2515">
        <v>5.17</v>
      </c>
      <c r="W2515">
        <v>9.7274999999999991</v>
      </c>
      <c r="X2515">
        <v>7.0528417266187002</v>
      </c>
      <c r="Y2515">
        <v>0.4425</v>
      </c>
      <c r="Z2515">
        <v>6.69</v>
      </c>
      <c r="AA2515">
        <v>13.5</v>
      </c>
      <c r="AB2515">
        <v>9.4115217391304409</v>
      </c>
      <c r="AC2515">
        <v>-0.99</v>
      </c>
      <c r="AD2515">
        <v>2.93</v>
      </c>
      <c r="AE2515">
        <v>7.49</v>
      </c>
      <c r="AF2515">
        <v>4.9464383561643803</v>
      </c>
      <c r="AG2515">
        <v>-1.5275000000000001</v>
      </c>
      <c r="AH2515">
        <v>5.0149999999999997</v>
      </c>
      <c r="AI2515">
        <v>8.2149999999999999</v>
      </c>
      <c r="AJ2515">
        <v>4.8188333333333304</v>
      </c>
      <c r="AK2515">
        <v>0.4975</v>
      </c>
      <c r="AL2515">
        <v>4.88</v>
      </c>
      <c r="AM2515">
        <v>8.2375000000000007</v>
      </c>
      <c r="AN2515">
        <v>5.3436363636363602</v>
      </c>
      <c r="AO2515">
        <v>0.02</v>
      </c>
      <c r="AP2515">
        <v>4.03</v>
      </c>
      <c r="AQ2515">
        <v>7.52</v>
      </c>
      <c r="AR2515">
        <v>4.8785603112840503</v>
      </c>
      <c r="AS2515">
        <v>3.5024999999999999</v>
      </c>
      <c r="AT2515">
        <v>8.1199999999999992</v>
      </c>
      <c r="AU2515">
        <v>15.16</v>
      </c>
      <c r="AV2515">
        <v>13.8067553191489</v>
      </c>
      <c r="AW2515">
        <v>2.35</v>
      </c>
      <c r="AX2515">
        <v>5.64</v>
      </c>
      <c r="AY2515">
        <v>9.6449999999999996</v>
      </c>
      <c r="AZ2515">
        <v>6.6606557377049196</v>
      </c>
      <c r="BA2515">
        <v>-0.57999999999999996</v>
      </c>
      <c r="BB2515">
        <v>5.9950000000000001</v>
      </c>
      <c r="BC2515">
        <v>10.33</v>
      </c>
      <c r="BD2515">
        <v>11.9</v>
      </c>
      <c r="BE2515">
        <v>-1.27</v>
      </c>
      <c r="BF2515">
        <v>2.4950000000000001</v>
      </c>
      <c r="BG2515">
        <v>6.2350000000000003</v>
      </c>
      <c r="BH2515">
        <v>2.0413461538461499</v>
      </c>
      <c r="BI2515">
        <v>1.98</v>
      </c>
      <c r="BJ2515">
        <v>7.08</v>
      </c>
      <c r="BK2515">
        <v>12.79</v>
      </c>
      <c r="BL2515">
        <v>15.751643835616401</v>
      </c>
    </row>
    <row r="2516" spans="1:64" x14ac:dyDescent="0.25">
      <c r="A2516" s="15" t="str">
        <f t="shared" si="82"/>
        <v>Banks w/ Loan Growth (last 4 qtrs)--43373</v>
      </c>
      <c r="B2516" s="15" t="str">
        <f t="shared" si="83"/>
        <v>Banks w/ Loan Growth (last 4 qtrs)</v>
      </c>
      <c r="C2516">
        <v>22</v>
      </c>
      <c r="D2516" s="22">
        <v>43373</v>
      </c>
      <c r="F2516">
        <v>84.313725490196106</v>
      </c>
      <c r="J2516">
        <v>77.099236641221395</v>
      </c>
      <c r="N2516">
        <v>78.394676647951798</v>
      </c>
      <c r="R2516">
        <v>70.588235294117695</v>
      </c>
      <c r="V2516">
        <v>80.212014134275606</v>
      </c>
      <c r="Z2516">
        <v>78.260869565217405</v>
      </c>
      <c r="AD2516">
        <v>68.493150684931507</v>
      </c>
      <c r="AH2516">
        <v>71.6666666666667</v>
      </c>
      <c r="AI2516"/>
      <c r="AK2516"/>
      <c r="AL2516">
        <v>79.545454545454504</v>
      </c>
      <c r="AP2516">
        <v>75.095785440613</v>
      </c>
      <c r="AT2516">
        <v>86.315789473684205</v>
      </c>
      <c r="AX2516">
        <v>87.096774193548399</v>
      </c>
      <c r="BB2516">
        <v>68.75</v>
      </c>
      <c r="BF2516">
        <v>62.264150943396203</v>
      </c>
      <c r="BJ2516">
        <v>81.081081081081095</v>
      </c>
    </row>
    <row r="2517" spans="1:64" x14ac:dyDescent="0.25">
      <c r="A2517" s="15" t="str">
        <f t="shared" si="82"/>
        <v>Equity / Assets--43465</v>
      </c>
      <c r="B2517" s="15" t="str">
        <f t="shared" si="83"/>
        <v>Equity / Assets</v>
      </c>
      <c r="C2517">
        <v>1</v>
      </c>
      <c r="D2517" s="22">
        <v>43465</v>
      </c>
      <c r="E2517">
        <v>10.2836166910475</v>
      </c>
      <c r="F2517">
        <v>11.071488006086099</v>
      </c>
      <c r="G2517">
        <v>12.322610648768</v>
      </c>
      <c r="H2517">
        <v>11.515390036662</v>
      </c>
      <c r="I2517">
        <v>9.4629364037688308</v>
      </c>
      <c r="J2517">
        <v>10.7288177293287</v>
      </c>
      <c r="K2517">
        <v>12.249153456275</v>
      </c>
      <c r="L2517">
        <v>11.217043368365999</v>
      </c>
      <c r="M2517">
        <v>9.5242104537804195</v>
      </c>
      <c r="N2517">
        <v>10.875169945952001</v>
      </c>
      <c r="O2517">
        <v>12.691668276497699</v>
      </c>
      <c r="P2517">
        <v>11.4856823791743</v>
      </c>
      <c r="Q2517">
        <v>9.1387778887778897</v>
      </c>
      <c r="R2517">
        <v>11.1393504396742</v>
      </c>
      <c r="S2517">
        <v>12.117356213189799</v>
      </c>
      <c r="T2517">
        <v>10.9564810652</v>
      </c>
      <c r="U2517">
        <v>9.2767973179915195</v>
      </c>
      <c r="V2517">
        <v>10.477944447410099</v>
      </c>
      <c r="W2517">
        <v>12.0060935679835</v>
      </c>
      <c r="X2517">
        <v>11.0625057603146</v>
      </c>
      <c r="Y2517">
        <v>10.1083916605537</v>
      </c>
      <c r="Z2517">
        <v>10.797856965956001</v>
      </c>
      <c r="AA2517">
        <v>12.5265152903843</v>
      </c>
      <c r="AB2517">
        <v>11.601661326252099</v>
      </c>
      <c r="AC2517">
        <v>9.4498049926648608</v>
      </c>
      <c r="AD2517">
        <v>10.9162210573453</v>
      </c>
      <c r="AE2517">
        <v>11.8792457906419</v>
      </c>
      <c r="AF2517">
        <v>10.7775964934077</v>
      </c>
      <c r="AG2517">
        <v>10.287198404035101</v>
      </c>
      <c r="AH2517">
        <v>11.302265175664999</v>
      </c>
      <c r="AI2517">
        <v>13.082037817110299</v>
      </c>
      <c r="AJ2517">
        <v>12.155030807703699</v>
      </c>
      <c r="AK2517">
        <v>9.1796425244148008</v>
      </c>
      <c r="AL2517">
        <v>10.792079731805501</v>
      </c>
      <c r="AM2517">
        <v>13.476708714299001</v>
      </c>
      <c r="AN2517">
        <v>12.7323026604132</v>
      </c>
      <c r="AO2517">
        <v>9.5880689877173904</v>
      </c>
      <c r="AP2517">
        <v>10.7738852379593</v>
      </c>
      <c r="AQ2517">
        <v>12.235336509643901</v>
      </c>
      <c r="AR2517">
        <v>11.186775592265599</v>
      </c>
      <c r="AS2517">
        <v>9.3890576659241507</v>
      </c>
      <c r="AT2517">
        <v>10.4441128401904</v>
      </c>
      <c r="AU2517">
        <v>11.895433873221799</v>
      </c>
      <c r="AV2517">
        <v>10.888170706871099</v>
      </c>
      <c r="AW2517">
        <v>9.0755752479734095</v>
      </c>
      <c r="AX2517">
        <v>10.559600896974001</v>
      </c>
      <c r="AY2517">
        <v>11.8520036783036</v>
      </c>
      <c r="AZ2517">
        <v>10.778400311340601</v>
      </c>
      <c r="BA2517">
        <v>9.4769360039345791</v>
      </c>
      <c r="BB2517">
        <v>10.5796802722538</v>
      </c>
      <c r="BC2517">
        <v>12.895112136997399</v>
      </c>
      <c r="BD2517">
        <v>11.6638885518863</v>
      </c>
      <c r="BE2517">
        <v>10.2435340877235</v>
      </c>
      <c r="BF2517">
        <v>11.709082871157101</v>
      </c>
      <c r="BG2517">
        <v>14.5931471826504</v>
      </c>
      <c r="BH2517">
        <v>14.8632000504363</v>
      </c>
      <c r="BI2517">
        <v>9.0112117186502498</v>
      </c>
      <c r="BJ2517">
        <v>10.300596930073899</v>
      </c>
      <c r="BK2517">
        <v>11.684150144725001</v>
      </c>
      <c r="BL2517">
        <v>11.768131150783301</v>
      </c>
    </row>
    <row r="2518" spans="1:64" x14ac:dyDescent="0.25">
      <c r="A2518" s="15" t="str">
        <f t="shared" si="82"/>
        <v>Total Risk Based Capital Ratio--43465</v>
      </c>
      <c r="B2518" s="15" t="str">
        <f t="shared" si="83"/>
        <v>Total Risk Based Capital Ratio</v>
      </c>
      <c r="C2518">
        <v>2</v>
      </c>
      <c r="D2518" s="22">
        <v>43465</v>
      </c>
      <c r="E2518">
        <v>14.07</v>
      </c>
      <c r="F2518">
        <v>16.12</v>
      </c>
      <c r="G2518">
        <v>20.925000000000001</v>
      </c>
      <c r="H2518">
        <v>18.178039215686301</v>
      </c>
      <c r="I2518">
        <v>13.285</v>
      </c>
      <c r="J2518">
        <v>15.7</v>
      </c>
      <c r="K2518">
        <v>19.324999999999999</v>
      </c>
      <c r="L2518">
        <v>17.247861386138599</v>
      </c>
      <c r="M2518">
        <v>13.512499999999999</v>
      </c>
      <c r="N2518">
        <v>16.059999999999999</v>
      </c>
      <c r="O2518">
        <v>20.03</v>
      </c>
      <c r="P2518">
        <v>18.1086254295533</v>
      </c>
      <c r="Q2518">
        <v>14.32</v>
      </c>
      <c r="R2518">
        <v>16.97</v>
      </c>
      <c r="S2518">
        <v>20.58</v>
      </c>
      <c r="T2518">
        <v>19.0223529411765</v>
      </c>
      <c r="U2518">
        <v>13.215</v>
      </c>
      <c r="V2518">
        <v>15.65</v>
      </c>
      <c r="W2518">
        <v>18.914999999999999</v>
      </c>
      <c r="X2518">
        <v>17.310581818181799</v>
      </c>
      <c r="Y2518">
        <v>15.045</v>
      </c>
      <c r="Z2518">
        <v>16.725000000000001</v>
      </c>
      <c r="AA2518">
        <v>20.535</v>
      </c>
      <c r="AB2518">
        <v>18.7310869565217</v>
      </c>
      <c r="AC2518">
        <v>12.91</v>
      </c>
      <c r="AD2518">
        <v>15.21</v>
      </c>
      <c r="AE2518">
        <v>17.21</v>
      </c>
      <c r="AF2518">
        <v>16.176164383561598</v>
      </c>
      <c r="AG2518">
        <v>13.24</v>
      </c>
      <c r="AH2518">
        <v>16.190000000000001</v>
      </c>
      <c r="AI2518">
        <v>20.51</v>
      </c>
      <c r="AJ2518">
        <v>17.765964912280701</v>
      </c>
      <c r="AK2518">
        <v>13.0275</v>
      </c>
      <c r="AL2518">
        <v>16.285</v>
      </c>
      <c r="AM2518">
        <v>21.147500000000001</v>
      </c>
      <c r="AN2518">
        <v>18.988571428571401</v>
      </c>
      <c r="AO2518">
        <v>13.297499999999999</v>
      </c>
      <c r="AP2518">
        <v>15.685</v>
      </c>
      <c r="AQ2518">
        <v>18.805</v>
      </c>
      <c r="AR2518">
        <v>17.277738095238099</v>
      </c>
      <c r="AS2518">
        <v>12.555</v>
      </c>
      <c r="AT2518">
        <v>13.94</v>
      </c>
      <c r="AU2518">
        <v>16.420000000000002</v>
      </c>
      <c r="AV2518">
        <v>15.5820105820106</v>
      </c>
      <c r="AW2518">
        <v>14.36</v>
      </c>
      <c r="AX2518">
        <v>16.440000000000001</v>
      </c>
      <c r="AY2518">
        <v>20.66</v>
      </c>
      <c r="AZ2518">
        <v>18.2465040650407</v>
      </c>
      <c r="BA2518">
        <v>13.077500000000001</v>
      </c>
      <c r="BB2518">
        <v>14.98</v>
      </c>
      <c r="BC2518">
        <v>19.982500000000002</v>
      </c>
      <c r="BD2518">
        <v>16.974166666666701</v>
      </c>
      <c r="BE2518">
        <v>15.7075</v>
      </c>
      <c r="BF2518">
        <v>18.899999999999999</v>
      </c>
      <c r="BG2518">
        <v>23.377500000000001</v>
      </c>
      <c r="BH2518">
        <v>27.5248076923077</v>
      </c>
      <c r="BI2518">
        <v>13.21</v>
      </c>
      <c r="BJ2518">
        <v>15.33</v>
      </c>
      <c r="BK2518">
        <v>18.04</v>
      </c>
      <c r="BL2518">
        <v>21.257260273972602</v>
      </c>
    </row>
    <row r="2519" spans="1:64" x14ac:dyDescent="0.25">
      <c r="A2519" s="15" t="str">
        <f t="shared" si="82"/>
        <v>Tier 1 Leverage Ratio--43465</v>
      </c>
      <c r="B2519" s="15" t="str">
        <f t="shared" si="83"/>
        <v>Tier 1 Leverage Ratio</v>
      </c>
      <c r="C2519">
        <v>3</v>
      </c>
      <c r="D2519" s="22">
        <v>43465</v>
      </c>
      <c r="E2519">
        <v>9.8849999999999998</v>
      </c>
      <c r="F2519">
        <v>10.89</v>
      </c>
      <c r="G2519">
        <v>12.175000000000001</v>
      </c>
      <c r="H2519">
        <v>11.3323529411765</v>
      </c>
      <c r="I2519">
        <v>9.44</v>
      </c>
      <c r="J2519">
        <v>10.52</v>
      </c>
      <c r="K2519">
        <v>12.07</v>
      </c>
      <c r="L2519">
        <v>11.1408118811881</v>
      </c>
      <c r="M2519">
        <v>9.52</v>
      </c>
      <c r="N2519">
        <v>10.73</v>
      </c>
      <c r="O2519">
        <v>12.4275</v>
      </c>
      <c r="P2519">
        <v>11.399740120274901</v>
      </c>
      <c r="Q2519">
        <v>9.24</v>
      </c>
      <c r="R2519">
        <v>10.25</v>
      </c>
      <c r="S2519">
        <v>11.83</v>
      </c>
      <c r="T2519">
        <v>10.8523529411765</v>
      </c>
      <c r="U2519">
        <v>9.36</v>
      </c>
      <c r="V2519">
        <v>10.45</v>
      </c>
      <c r="W2519">
        <v>11.935</v>
      </c>
      <c r="X2519">
        <v>11.0312727272727</v>
      </c>
      <c r="Y2519">
        <v>9.89</v>
      </c>
      <c r="Z2519">
        <v>10.64</v>
      </c>
      <c r="AA2519">
        <v>12.17</v>
      </c>
      <c r="AB2519">
        <v>11.450652173912999</v>
      </c>
      <c r="AC2519">
        <v>9.4499999999999993</v>
      </c>
      <c r="AD2519">
        <v>10.17</v>
      </c>
      <c r="AE2519">
        <v>11.86</v>
      </c>
      <c r="AF2519">
        <v>10.6321917808219</v>
      </c>
      <c r="AG2519">
        <v>9.99</v>
      </c>
      <c r="AH2519">
        <v>11.47</v>
      </c>
      <c r="AI2519">
        <v>12.73</v>
      </c>
      <c r="AJ2519">
        <v>11.991228070175399</v>
      </c>
      <c r="AK2519">
        <v>9.2675000000000001</v>
      </c>
      <c r="AL2519">
        <v>10.715</v>
      </c>
      <c r="AM2519">
        <v>13.53</v>
      </c>
      <c r="AN2519">
        <v>12.768095238095199</v>
      </c>
      <c r="AO2519">
        <v>9.4849999999999994</v>
      </c>
      <c r="AP2519">
        <v>10.645</v>
      </c>
      <c r="AQ2519">
        <v>12.26</v>
      </c>
      <c r="AR2519">
        <v>11.210674603174599</v>
      </c>
      <c r="AS2519">
        <v>9.1649999999999991</v>
      </c>
      <c r="AT2519">
        <v>10.130000000000001</v>
      </c>
      <c r="AU2519">
        <v>11.324999999999999</v>
      </c>
      <c r="AV2519">
        <v>10.677513227513201</v>
      </c>
      <c r="AW2519">
        <v>9.0500000000000007</v>
      </c>
      <c r="AX2519">
        <v>10.23</v>
      </c>
      <c r="AY2519">
        <v>11.7</v>
      </c>
      <c r="AZ2519">
        <v>10.691869918699201</v>
      </c>
      <c r="BA2519">
        <v>9.67</v>
      </c>
      <c r="BB2519">
        <v>10.615</v>
      </c>
      <c r="BC2519">
        <v>11.9</v>
      </c>
      <c r="BD2519">
        <v>11.3725</v>
      </c>
      <c r="BE2519">
        <v>10.4625</v>
      </c>
      <c r="BF2519">
        <v>11.345000000000001</v>
      </c>
      <c r="BG2519">
        <v>14.2475</v>
      </c>
      <c r="BH2519">
        <v>14.801730769230801</v>
      </c>
      <c r="BI2519">
        <v>9.36</v>
      </c>
      <c r="BJ2519">
        <v>10.37</v>
      </c>
      <c r="BK2519">
        <v>11.58</v>
      </c>
      <c r="BL2519">
        <v>11.7705479452055</v>
      </c>
    </row>
    <row r="2520" spans="1:64" x14ac:dyDescent="0.25">
      <c r="A2520" s="15" t="str">
        <f t="shared" si="82"/>
        <v>ALLL / Nonaccrual Loans--43465</v>
      </c>
      <c r="B2520" s="15" t="str">
        <f t="shared" si="83"/>
        <v>ALLL / Nonaccrual Loans</v>
      </c>
      <c r="C2520">
        <v>4</v>
      </c>
      <c r="D2520" s="22">
        <v>43465</v>
      </c>
      <c r="E2520">
        <v>86.460807600950105</v>
      </c>
      <c r="F2520">
        <v>176.113430758525</v>
      </c>
      <c r="G2520">
        <v>515.97938144329896</v>
      </c>
      <c r="H2520">
        <v>1111.0295243445501</v>
      </c>
      <c r="I2520">
        <v>95.736829936544794</v>
      </c>
      <c r="J2520">
        <v>198.54014598540101</v>
      </c>
      <c r="K2520">
        <v>515.13254786450705</v>
      </c>
      <c r="L2520">
        <v>901.14908664765903</v>
      </c>
      <c r="M2520">
        <v>102.938775510204</v>
      </c>
      <c r="N2520">
        <v>217.452830188679</v>
      </c>
      <c r="O2520">
        <v>561.69354838709705</v>
      </c>
      <c r="P2520">
        <v>778.58179588811402</v>
      </c>
      <c r="Q2520">
        <v>70.517676767676804</v>
      </c>
      <c r="R2520">
        <v>94.390789901305098</v>
      </c>
      <c r="S2520">
        <v>225.23896313140301</v>
      </c>
      <c r="T2520">
        <v>163.213925984089</v>
      </c>
      <c r="U2520">
        <v>96.270334341535204</v>
      </c>
      <c r="V2520">
        <v>232.33082706766899</v>
      </c>
      <c r="W2520">
        <v>608.37235703136105</v>
      </c>
      <c r="X2520">
        <v>971.241389528995</v>
      </c>
      <c r="Y2520">
        <v>102.46905139565</v>
      </c>
      <c r="Z2520">
        <v>178.09326710816799</v>
      </c>
      <c r="AA2520">
        <v>297.27926891340297</v>
      </c>
      <c r="AB2520">
        <v>2682.67243232079</v>
      </c>
      <c r="AC2520">
        <v>100.09542259553901</v>
      </c>
      <c r="AD2520">
        <v>159.723554037935</v>
      </c>
      <c r="AE2520">
        <v>383.26346311208101</v>
      </c>
      <c r="AF2520">
        <v>1013.64040895659</v>
      </c>
      <c r="AG2520">
        <v>123.43024344835</v>
      </c>
      <c r="AH2520">
        <v>199.37537627935001</v>
      </c>
      <c r="AI2520">
        <v>915.02744767982301</v>
      </c>
      <c r="AJ2520">
        <v>2659.7527722467598</v>
      </c>
      <c r="AK2520">
        <v>85.952266434411897</v>
      </c>
      <c r="AL2520">
        <v>125.46201232032899</v>
      </c>
      <c r="AM2520">
        <v>509.83974963655101</v>
      </c>
      <c r="AN2520">
        <v>1214.6509848616599</v>
      </c>
      <c r="AO2520">
        <v>94.220637077294697</v>
      </c>
      <c r="AP2520">
        <v>194.181345350025</v>
      </c>
      <c r="AQ2520">
        <v>503.76279610306102</v>
      </c>
      <c r="AR2520">
        <v>1306.5170708611799</v>
      </c>
      <c r="AS2520">
        <v>110.446631339894</v>
      </c>
      <c r="AT2520">
        <v>250.58823529411799</v>
      </c>
      <c r="AU2520">
        <v>726.30225950480303</v>
      </c>
      <c r="AV2520">
        <v>1008.01962467794</v>
      </c>
      <c r="AW2520">
        <v>88.963343907653993</v>
      </c>
      <c r="AX2520">
        <v>202.79503105590101</v>
      </c>
      <c r="AY2520">
        <v>432.89319248826303</v>
      </c>
      <c r="AZ2520">
        <v>552.74518194775806</v>
      </c>
      <c r="BA2520">
        <v>92.717286094241899</v>
      </c>
      <c r="BB2520">
        <v>211.996384536943</v>
      </c>
      <c r="BC2520">
        <v>640.62621321531196</v>
      </c>
      <c r="BD2520">
        <v>667.00331641653804</v>
      </c>
      <c r="BE2520">
        <v>99.703571452411197</v>
      </c>
      <c r="BF2520">
        <v>184.18228538720999</v>
      </c>
      <c r="BG2520">
        <v>628.19001588313802</v>
      </c>
      <c r="BH2520">
        <v>3953.4225877508802</v>
      </c>
      <c r="BI2520">
        <v>127.544391665383</v>
      </c>
      <c r="BJ2520">
        <v>276.11764019713598</v>
      </c>
      <c r="BK2520">
        <v>873.86526516961305</v>
      </c>
      <c r="BL2520">
        <v>2791.8732311646199</v>
      </c>
    </row>
    <row r="2521" spans="1:64" x14ac:dyDescent="0.25">
      <c r="A2521" s="15" t="str">
        <f t="shared" si="82"/>
        <v>[NCL + OREO] / [Total Loans + OREO]--43465</v>
      </c>
      <c r="B2521" s="15" t="str">
        <f t="shared" si="83"/>
        <v>[NCL + OREO] / [Total Loans + OREO]</v>
      </c>
      <c r="C2521">
        <v>5</v>
      </c>
      <c r="D2521" s="22">
        <v>43465</v>
      </c>
      <c r="E2521">
        <v>0.27291973736671898</v>
      </c>
      <c r="F2521">
        <v>0.78527706185567003</v>
      </c>
      <c r="G2521">
        <v>1.4431191796573299</v>
      </c>
      <c r="H2521">
        <v>1.19378413809981</v>
      </c>
      <c r="I2521">
        <v>0.240240888748884</v>
      </c>
      <c r="J2521">
        <v>0.79024882057932999</v>
      </c>
      <c r="K2521">
        <v>1.75646241586969</v>
      </c>
      <c r="L2521">
        <v>1.20240833536234</v>
      </c>
      <c r="M2521">
        <v>0.229007426461211</v>
      </c>
      <c r="N2521">
        <v>0.70247025191194101</v>
      </c>
      <c r="O2521">
        <v>1.54579265457927</v>
      </c>
      <c r="P2521">
        <v>1.1510172630604201</v>
      </c>
      <c r="Q2521">
        <v>0.90073163723171501</v>
      </c>
      <c r="R2521">
        <v>1.92906394852755</v>
      </c>
      <c r="S2521">
        <v>2.3152939605381802</v>
      </c>
      <c r="T2521">
        <v>1.90226037333293</v>
      </c>
      <c r="U2521">
        <v>0.221229347298042</v>
      </c>
      <c r="V2521">
        <v>0.78195108971441796</v>
      </c>
      <c r="W2521">
        <v>1.8562072039845301</v>
      </c>
      <c r="X2521">
        <v>1.2147221203208201</v>
      </c>
      <c r="Y2521">
        <v>0.52819383802960695</v>
      </c>
      <c r="Z2521">
        <v>0.93986996784938404</v>
      </c>
      <c r="AA2521">
        <v>1.5744520697726601</v>
      </c>
      <c r="AB2521">
        <v>1.4613389384039399</v>
      </c>
      <c r="AC2521">
        <v>0.12745347947999</v>
      </c>
      <c r="AD2521">
        <v>0.57347922457165001</v>
      </c>
      <c r="AE2521">
        <v>1.39905041826814</v>
      </c>
      <c r="AF2521">
        <v>1.03882965725772</v>
      </c>
      <c r="AG2521">
        <v>6.5042248553893997E-2</v>
      </c>
      <c r="AH2521">
        <v>0.35672899956829002</v>
      </c>
      <c r="AI2521">
        <v>1.59242449711436</v>
      </c>
      <c r="AJ2521">
        <v>1.2533963734086799</v>
      </c>
      <c r="AK2521">
        <v>0.35704499806608597</v>
      </c>
      <c r="AL2521">
        <v>0.96001846371755495</v>
      </c>
      <c r="AM2521">
        <v>1.9713933322728801</v>
      </c>
      <c r="AN2521">
        <v>1.3201184530902399</v>
      </c>
      <c r="AO2521">
        <v>0.10265899813825401</v>
      </c>
      <c r="AP2521">
        <v>0.74375666770464599</v>
      </c>
      <c r="AQ2521">
        <v>1.72505145886487</v>
      </c>
      <c r="AR2521">
        <v>1.2754962941658401</v>
      </c>
      <c r="AS2521">
        <v>0.19755233656701901</v>
      </c>
      <c r="AT2521">
        <v>0.72985874330248401</v>
      </c>
      <c r="AU2521">
        <v>1.5052598792334799</v>
      </c>
      <c r="AV2521">
        <v>1.0756676312467399</v>
      </c>
      <c r="AW2521">
        <v>0.37940935192781</v>
      </c>
      <c r="AX2521">
        <v>0.82929485809613801</v>
      </c>
      <c r="AY2521">
        <v>1.78826581081972</v>
      </c>
      <c r="AZ2521">
        <v>1.1657649121142999</v>
      </c>
      <c r="BA2521">
        <v>0.19363286409165101</v>
      </c>
      <c r="BB2521">
        <v>0.68146741308846004</v>
      </c>
      <c r="BC2521">
        <v>1.7612599573355501</v>
      </c>
      <c r="BD2521">
        <v>1.2685169634406099</v>
      </c>
      <c r="BE2521">
        <v>0.31898283237081498</v>
      </c>
      <c r="BF2521">
        <v>0.90073163723171501</v>
      </c>
      <c r="BG2521">
        <v>1.8135675604580901</v>
      </c>
      <c r="BH2521">
        <v>1.12058233866006</v>
      </c>
      <c r="BI2521">
        <v>0.23606157659706301</v>
      </c>
      <c r="BJ2521">
        <v>0.87694345232365301</v>
      </c>
      <c r="BK2521">
        <v>2.0161972257082499</v>
      </c>
      <c r="BL2521">
        <v>1.2579991251499201</v>
      </c>
    </row>
    <row r="2522" spans="1:64" x14ac:dyDescent="0.25">
      <c r="A2522" s="15" t="str">
        <f t="shared" si="82"/>
        <v>[Noncurrent + Delinquent Loans] / [Capital + ALLL]--43465</v>
      </c>
      <c r="B2522" s="15" t="str">
        <f t="shared" si="83"/>
        <v>[Noncurrent + Delinquent Loans] / [Capital + ALLL]</v>
      </c>
      <c r="C2522">
        <v>6</v>
      </c>
      <c r="D2522" s="22">
        <v>43465</v>
      </c>
      <c r="E2522">
        <v>3.5348887846152102</v>
      </c>
      <c r="F2522">
        <v>6.3856534455333804</v>
      </c>
      <c r="G2522">
        <v>12.066223176205501</v>
      </c>
      <c r="H2522">
        <v>8.5519895630371696</v>
      </c>
      <c r="I2522">
        <v>2.6676111908207001</v>
      </c>
      <c r="J2522">
        <v>6.7559730920899996</v>
      </c>
      <c r="K2522">
        <v>12.597570727220299</v>
      </c>
      <c r="L2522">
        <v>8.8790871472663699</v>
      </c>
      <c r="M2522">
        <v>2.6714208734156499</v>
      </c>
      <c r="N2522">
        <v>6.2717200507758202</v>
      </c>
      <c r="O2522">
        <v>12.523380601762</v>
      </c>
      <c r="P2522">
        <v>8.8543394142690293</v>
      </c>
      <c r="Q2522">
        <v>7.7516170763260002</v>
      </c>
      <c r="R2522">
        <v>10.2496522439417</v>
      </c>
      <c r="S2522">
        <v>12.9431866723622</v>
      </c>
      <c r="T2522">
        <v>11.91332780994</v>
      </c>
      <c r="U2522">
        <v>2.4179519146910602</v>
      </c>
      <c r="V2522">
        <v>6.0798324504127104</v>
      </c>
      <c r="W2522">
        <v>12.1940564364096</v>
      </c>
      <c r="X2522">
        <v>8.3915733119867699</v>
      </c>
      <c r="Y2522">
        <v>4.6275086633323097</v>
      </c>
      <c r="Z2522">
        <v>8.3023326309957994</v>
      </c>
      <c r="AA2522">
        <v>13.3811155780588</v>
      </c>
      <c r="AB2522">
        <v>11.6865571879942</v>
      </c>
      <c r="AC2522">
        <v>2.9485796476087698</v>
      </c>
      <c r="AD2522">
        <v>6.3933137311921797</v>
      </c>
      <c r="AE2522">
        <v>9.9417931215350901</v>
      </c>
      <c r="AF2522">
        <v>8.2036350345647193</v>
      </c>
      <c r="AG2522">
        <v>1.6212909146528001</v>
      </c>
      <c r="AH2522">
        <v>6.2318840579710102</v>
      </c>
      <c r="AI2522">
        <v>13.539160652232001</v>
      </c>
      <c r="AJ2522">
        <v>9.7768878802067292</v>
      </c>
      <c r="AK2522">
        <v>2.9656274569289098</v>
      </c>
      <c r="AL2522">
        <v>6.9363988859480399</v>
      </c>
      <c r="AM2522">
        <v>17.482779236846699</v>
      </c>
      <c r="AN2522">
        <v>11.036758218236599</v>
      </c>
      <c r="AO2522">
        <v>2.1499154727442802</v>
      </c>
      <c r="AP2522">
        <v>7.1296316697199797</v>
      </c>
      <c r="AQ2522">
        <v>13.6190198197462</v>
      </c>
      <c r="AR2522">
        <v>9.8380340198400091</v>
      </c>
      <c r="AS2522">
        <v>2.46724606798315</v>
      </c>
      <c r="AT2522">
        <v>5.8497731828251904</v>
      </c>
      <c r="AU2522">
        <v>10.165732233106</v>
      </c>
      <c r="AV2522">
        <v>7.4140118966470698</v>
      </c>
      <c r="AW2522">
        <v>3.4968979131415701</v>
      </c>
      <c r="AX2522">
        <v>7.5520833333333304</v>
      </c>
      <c r="AY2522">
        <v>13.038599640933599</v>
      </c>
      <c r="AZ2522">
        <v>9.4990012801156105</v>
      </c>
      <c r="BA2522">
        <v>3.1842204498317801</v>
      </c>
      <c r="BB2522">
        <v>6.8102151752870004</v>
      </c>
      <c r="BC2522">
        <v>11.8320816569698</v>
      </c>
      <c r="BD2522">
        <v>9.5329971094300507</v>
      </c>
      <c r="BE2522">
        <v>2.0823419350015699</v>
      </c>
      <c r="BF2522">
        <v>6.0043390977795399</v>
      </c>
      <c r="BG2522">
        <v>9.2329962734564806</v>
      </c>
      <c r="BH2522">
        <v>6.5768817921940004</v>
      </c>
      <c r="BI2522">
        <v>2.0073891625615801</v>
      </c>
      <c r="BJ2522">
        <v>3.9027046650934798</v>
      </c>
      <c r="BK2522">
        <v>8.8463476070529001</v>
      </c>
      <c r="BL2522">
        <v>6.9707899904356596</v>
      </c>
    </row>
    <row r="2523" spans="1:64" x14ac:dyDescent="0.25">
      <c r="A2523" s="15" t="str">
        <f t="shared" si="82"/>
        <v xml:space="preserve">  Ag [NCL+DQ] / [Capital + ALLL]--43465</v>
      </c>
      <c r="B2523" s="15" t="str">
        <f t="shared" si="83"/>
        <v xml:space="preserve">  Ag [NCL+DQ] / [Capital + ALLL]</v>
      </c>
      <c r="C2523">
        <v>7</v>
      </c>
      <c r="D2523" s="22">
        <v>43465</v>
      </c>
      <c r="E2523">
        <v>0</v>
      </c>
      <c r="F2523">
        <v>0.50211672140813801</v>
      </c>
      <c r="G2523">
        <v>3.0834806179969498</v>
      </c>
      <c r="H2523">
        <v>2.0911132375920798</v>
      </c>
      <c r="I2523">
        <v>0</v>
      </c>
      <c r="J2523">
        <v>0</v>
      </c>
      <c r="K2523">
        <v>1.96596380908415</v>
      </c>
      <c r="L2523">
        <v>2.1600730368141301</v>
      </c>
      <c r="M2523">
        <v>0</v>
      </c>
      <c r="N2523">
        <v>0</v>
      </c>
      <c r="O2523">
        <v>0.73198278250052895</v>
      </c>
      <c r="P2523">
        <v>1.0808036747479199</v>
      </c>
      <c r="Q2523">
        <v>0</v>
      </c>
      <c r="R2523">
        <v>0</v>
      </c>
      <c r="S2523">
        <v>0</v>
      </c>
      <c r="T2523">
        <v>0</v>
      </c>
      <c r="U2523">
        <v>0</v>
      </c>
      <c r="V2523">
        <v>0</v>
      </c>
      <c r="W2523">
        <v>1.5073609393210401</v>
      </c>
      <c r="X2523">
        <v>2.0782161240961199</v>
      </c>
      <c r="Y2523">
        <v>0</v>
      </c>
      <c r="Z2523">
        <v>0.41317907072135301</v>
      </c>
      <c r="AA2523">
        <v>3.4016572460071899</v>
      </c>
      <c r="AB2523">
        <v>3.9467427737094698</v>
      </c>
      <c r="AC2523">
        <v>0</v>
      </c>
      <c r="AD2523">
        <v>0.29064006869674403</v>
      </c>
      <c r="AE2523">
        <v>1.91102756892231</v>
      </c>
      <c r="AF2523">
        <v>2.1675257755403199</v>
      </c>
      <c r="AG2523">
        <v>0</v>
      </c>
      <c r="AH2523">
        <v>0.42861062773742897</v>
      </c>
      <c r="AI2523">
        <v>4.5170657221172297</v>
      </c>
      <c r="AJ2523">
        <v>3.7425802657783498</v>
      </c>
      <c r="AK2523">
        <v>0</v>
      </c>
      <c r="AL2523">
        <v>0</v>
      </c>
      <c r="AM2523">
        <v>1.78599340605223</v>
      </c>
      <c r="AN2523">
        <v>2.8610005189838499</v>
      </c>
      <c r="AO2523">
        <v>0</v>
      </c>
      <c r="AP2523">
        <v>0.95750237859821297</v>
      </c>
      <c r="AQ2523">
        <v>4.5567297115691598</v>
      </c>
      <c r="AR2523">
        <v>3.9630097658899799</v>
      </c>
      <c r="AS2523">
        <v>0</v>
      </c>
      <c r="AT2523">
        <v>0</v>
      </c>
      <c r="AU2523">
        <v>1.0258470626912</v>
      </c>
      <c r="AV2523">
        <v>1.3413771204311</v>
      </c>
      <c r="AW2523">
        <v>0</v>
      </c>
      <c r="AX2523">
        <v>0</v>
      </c>
      <c r="AY2523">
        <v>0.47691185546765402</v>
      </c>
      <c r="AZ2523">
        <v>0.79856589219156104</v>
      </c>
      <c r="BA2523">
        <v>0</v>
      </c>
      <c r="BB2523">
        <v>0</v>
      </c>
      <c r="BC2523">
        <v>4.2445133692983902E-2</v>
      </c>
      <c r="BD2523">
        <v>0.75183411004045897</v>
      </c>
      <c r="BE2523">
        <v>0</v>
      </c>
      <c r="BF2523">
        <v>0</v>
      </c>
      <c r="BG2523">
        <v>0.43718087836571101</v>
      </c>
      <c r="BH2523">
        <v>0.66555518501039101</v>
      </c>
      <c r="BI2523">
        <v>0</v>
      </c>
      <c r="BJ2523">
        <v>0</v>
      </c>
      <c r="BK2523">
        <v>0</v>
      </c>
      <c r="BL2523">
        <v>1.3170282266123401</v>
      </c>
    </row>
    <row r="2524" spans="1:64" x14ac:dyDescent="0.25">
      <c r="A2524" s="15" t="str">
        <f t="shared" si="82"/>
        <v xml:space="preserve">  CLD [NCL+DQ] / [Capital + ALLL]--43465</v>
      </c>
      <c r="B2524" s="15" t="str">
        <f t="shared" si="83"/>
        <v xml:space="preserve">  CLD [NCL+DQ] / [Capital + ALLL]</v>
      </c>
      <c r="C2524">
        <v>8</v>
      </c>
      <c r="D2524" s="22">
        <v>43465</v>
      </c>
      <c r="E2524">
        <v>0</v>
      </c>
      <c r="F2524">
        <v>0</v>
      </c>
      <c r="G2524">
        <v>0.13489334432890801</v>
      </c>
      <c r="H2524">
        <v>0.30483971327376103</v>
      </c>
      <c r="I2524">
        <v>0</v>
      </c>
      <c r="J2524">
        <v>0</v>
      </c>
      <c r="K2524">
        <v>2.8693513144120799E-2</v>
      </c>
      <c r="L2524">
        <v>0.15941665285132101</v>
      </c>
      <c r="M2524">
        <v>0</v>
      </c>
      <c r="N2524">
        <v>0</v>
      </c>
      <c r="O2524">
        <v>0.166187778105502</v>
      </c>
      <c r="P2524">
        <v>0.31032327782977698</v>
      </c>
      <c r="Q2524">
        <v>0</v>
      </c>
      <c r="R2524">
        <v>0</v>
      </c>
      <c r="S2524">
        <v>0.26569007611661599</v>
      </c>
      <c r="T2524">
        <v>0.17833790824029599</v>
      </c>
      <c r="U2524">
        <v>0</v>
      </c>
      <c r="V2524">
        <v>0</v>
      </c>
      <c r="W2524">
        <v>0</v>
      </c>
      <c r="X2524">
        <v>0.164491521599507</v>
      </c>
      <c r="Y2524">
        <v>0</v>
      </c>
      <c r="Z2524">
        <v>0</v>
      </c>
      <c r="AA2524">
        <v>0.29998286963923898</v>
      </c>
      <c r="AB2524">
        <v>0.37051655936835498</v>
      </c>
      <c r="AC2524">
        <v>0</v>
      </c>
      <c r="AD2524">
        <v>0</v>
      </c>
      <c r="AE2524">
        <v>0</v>
      </c>
      <c r="AF2524">
        <v>0.272130838328488</v>
      </c>
      <c r="AG2524">
        <v>0</v>
      </c>
      <c r="AH2524">
        <v>0</v>
      </c>
      <c r="AI2524">
        <v>0</v>
      </c>
      <c r="AJ2524">
        <v>0.117771869739403</v>
      </c>
      <c r="AK2524">
        <v>0</v>
      </c>
      <c r="AL2524">
        <v>0</v>
      </c>
      <c r="AM2524">
        <v>5.2693032532848301E-2</v>
      </c>
      <c r="AN2524">
        <v>0.39976378673676599</v>
      </c>
      <c r="AO2524">
        <v>0</v>
      </c>
      <c r="AP2524">
        <v>0</v>
      </c>
      <c r="AQ2524">
        <v>0</v>
      </c>
      <c r="AR2524">
        <v>0.11636925008709501</v>
      </c>
      <c r="AS2524">
        <v>0</v>
      </c>
      <c r="AT2524">
        <v>0</v>
      </c>
      <c r="AU2524">
        <v>9.6141592101451498E-2</v>
      </c>
      <c r="AV2524">
        <v>0.23529027951891701</v>
      </c>
      <c r="AW2524">
        <v>0</v>
      </c>
      <c r="AX2524">
        <v>0</v>
      </c>
      <c r="AY2524">
        <v>0.17644464049404501</v>
      </c>
      <c r="AZ2524">
        <v>0.28931669165726098</v>
      </c>
      <c r="BA2524">
        <v>0</v>
      </c>
      <c r="BB2524">
        <v>0</v>
      </c>
      <c r="BC2524">
        <v>6.48276262445453E-4</v>
      </c>
      <c r="BD2524">
        <v>0.37997189887891197</v>
      </c>
      <c r="BE2524">
        <v>0</v>
      </c>
      <c r="BF2524">
        <v>0</v>
      </c>
      <c r="BG2524">
        <v>0.110621643841914</v>
      </c>
      <c r="BH2524">
        <v>0.160737581265473</v>
      </c>
      <c r="BI2524">
        <v>0</v>
      </c>
      <c r="BJ2524">
        <v>0</v>
      </c>
      <c r="BK2524">
        <v>8.52210366837826E-2</v>
      </c>
      <c r="BL2524">
        <v>0.28290540461738101</v>
      </c>
    </row>
    <row r="2525" spans="1:64" x14ac:dyDescent="0.25">
      <c r="A2525" s="15" t="str">
        <f t="shared" si="82"/>
        <v xml:space="preserve">  CRE [NCL+DQ] / [Capital + ALLL]--43465</v>
      </c>
      <c r="B2525" s="15" t="str">
        <f t="shared" si="83"/>
        <v xml:space="preserve">  CRE [NCL+DQ] / [Capital + ALLL]</v>
      </c>
      <c r="C2525">
        <v>9</v>
      </c>
      <c r="D2525" s="22">
        <v>43465</v>
      </c>
      <c r="E2525">
        <v>7.8565075600355805E-2</v>
      </c>
      <c r="F2525">
        <v>0.62800384492149997</v>
      </c>
      <c r="G2525">
        <v>2.08700847230189</v>
      </c>
      <c r="H2525">
        <v>1.96821836216255</v>
      </c>
      <c r="I2525">
        <v>0</v>
      </c>
      <c r="J2525">
        <v>0.48988951427975802</v>
      </c>
      <c r="K2525">
        <v>2.3038614122358898</v>
      </c>
      <c r="L2525">
        <v>1.78717539611567</v>
      </c>
      <c r="M2525">
        <v>0</v>
      </c>
      <c r="N2525">
        <v>0.80313709258960897</v>
      </c>
      <c r="O2525">
        <v>2.9870813716136499</v>
      </c>
      <c r="P2525">
        <v>2.1715433278197098</v>
      </c>
      <c r="Q2525">
        <v>0.73831123517096997</v>
      </c>
      <c r="R2525">
        <v>2.9977676198575498</v>
      </c>
      <c r="S2525">
        <v>6.0186142709410504</v>
      </c>
      <c r="T2525">
        <v>4.9492824263408997</v>
      </c>
      <c r="U2525">
        <v>0</v>
      </c>
      <c r="V2525">
        <v>0.36344755970924197</v>
      </c>
      <c r="W2525">
        <v>2.01797339087357</v>
      </c>
      <c r="X2525">
        <v>1.55131259795443</v>
      </c>
      <c r="Y2525">
        <v>0</v>
      </c>
      <c r="Z2525">
        <v>1.66601762473899</v>
      </c>
      <c r="AA2525">
        <v>3.4966552645717002</v>
      </c>
      <c r="AB2525">
        <v>2.3433363669448499</v>
      </c>
      <c r="AC2525">
        <v>0</v>
      </c>
      <c r="AD2525">
        <v>0.48681541582150101</v>
      </c>
      <c r="AE2525">
        <v>2.4360202545504301</v>
      </c>
      <c r="AF2525">
        <v>1.92986738870939</v>
      </c>
      <c r="AG2525">
        <v>0</v>
      </c>
      <c r="AH2525">
        <v>0</v>
      </c>
      <c r="AI2525">
        <v>0.49979931278890899</v>
      </c>
      <c r="AJ2525">
        <v>1.29907989094728</v>
      </c>
      <c r="AK2525">
        <v>0.18936960655974799</v>
      </c>
      <c r="AL2525">
        <v>1.3572651136813301</v>
      </c>
      <c r="AM2525">
        <v>4.55360023205363</v>
      </c>
      <c r="AN2525">
        <v>3.3630725064384701</v>
      </c>
      <c r="AO2525">
        <v>0</v>
      </c>
      <c r="AP2525">
        <v>0.17981260150537101</v>
      </c>
      <c r="AQ2525">
        <v>1.53673986792138</v>
      </c>
      <c r="AR2525">
        <v>1.3382891265399399</v>
      </c>
      <c r="AS2525">
        <v>0</v>
      </c>
      <c r="AT2525">
        <v>0.46920821114369499</v>
      </c>
      <c r="AU2525">
        <v>2.1769122577264</v>
      </c>
      <c r="AV2525">
        <v>1.67091563031154</v>
      </c>
      <c r="AW2525">
        <v>0</v>
      </c>
      <c r="AX2525">
        <v>0.73203621652860695</v>
      </c>
      <c r="AY2525">
        <v>2.9977676198575498</v>
      </c>
      <c r="AZ2525">
        <v>2.3189342736157301</v>
      </c>
      <c r="BA2525">
        <v>0</v>
      </c>
      <c r="BB2525">
        <v>1.03521193661546</v>
      </c>
      <c r="BC2525">
        <v>2.3251150765533199</v>
      </c>
      <c r="BD2525">
        <v>2.7541363847245801</v>
      </c>
      <c r="BE2525">
        <v>2.09319710939447E-2</v>
      </c>
      <c r="BF2525">
        <v>0.93856477320155196</v>
      </c>
      <c r="BG2525">
        <v>2.45190310265171</v>
      </c>
      <c r="BH2525">
        <v>1.97971964688729</v>
      </c>
      <c r="BI2525">
        <v>0</v>
      </c>
      <c r="BJ2525">
        <v>0.56495371848068898</v>
      </c>
      <c r="BK2525">
        <v>1.84712261675704</v>
      </c>
      <c r="BL2525">
        <v>1.6115191149275601</v>
      </c>
    </row>
    <row r="2526" spans="1:64" x14ac:dyDescent="0.25">
      <c r="A2526" s="15" t="str">
        <f t="shared" si="82"/>
        <v xml:space="preserve">  Res RE [NCL+DQ] / [Capital + ALLL]--43465</v>
      </c>
      <c r="B2526" s="15" t="str">
        <f t="shared" si="83"/>
        <v xml:space="preserve">  Res RE [NCL+DQ] / [Capital + ALLL]</v>
      </c>
      <c r="C2526">
        <v>10</v>
      </c>
      <c r="D2526" s="22">
        <v>43465</v>
      </c>
      <c r="E2526">
        <v>0.17831826044794899</v>
      </c>
      <c r="F2526">
        <v>0.78533798850421499</v>
      </c>
      <c r="G2526">
        <v>2.0461002413057199</v>
      </c>
      <c r="H2526">
        <v>1.57776537665796</v>
      </c>
      <c r="I2526">
        <v>0</v>
      </c>
      <c r="J2526">
        <v>0.64350064350064395</v>
      </c>
      <c r="K2526">
        <v>2.1778531378144201</v>
      </c>
      <c r="L2526">
        <v>1.5226001938920599</v>
      </c>
      <c r="M2526">
        <v>0.251425535233605</v>
      </c>
      <c r="N2526">
        <v>1.4290821687205799</v>
      </c>
      <c r="O2526">
        <v>3.6966510716118099</v>
      </c>
      <c r="P2526">
        <v>2.6550641035811902</v>
      </c>
      <c r="Q2526">
        <v>1.6479955559670401</v>
      </c>
      <c r="R2526">
        <v>4.5777318166149596</v>
      </c>
      <c r="S2526">
        <v>5.7669820346550402</v>
      </c>
      <c r="T2526">
        <v>4.43289084241081</v>
      </c>
      <c r="U2526">
        <v>0</v>
      </c>
      <c r="V2526">
        <v>0.76067615658362997</v>
      </c>
      <c r="W2526">
        <v>2.8136003178723401</v>
      </c>
      <c r="X2526">
        <v>1.78865426248993</v>
      </c>
      <c r="Y2526">
        <v>0</v>
      </c>
      <c r="Z2526">
        <v>0.97334093994201598</v>
      </c>
      <c r="AA2526">
        <v>1.9785410394946801</v>
      </c>
      <c r="AB2526">
        <v>1.5820258694626701</v>
      </c>
      <c r="AC2526">
        <v>0</v>
      </c>
      <c r="AD2526">
        <v>8.61528822055138E-2</v>
      </c>
      <c r="AE2526">
        <v>0.74738415545590398</v>
      </c>
      <c r="AF2526">
        <v>0.71288359039941596</v>
      </c>
      <c r="AG2526">
        <v>0</v>
      </c>
      <c r="AH2526">
        <v>0.16085166724869601</v>
      </c>
      <c r="AI2526">
        <v>0.65590603569763395</v>
      </c>
      <c r="AJ2526">
        <v>0.50233654775006797</v>
      </c>
      <c r="AK2526">
        <v>0.40395173301500698</v>
      </c>
      <c r="AL2526">
        <v>1.37701619330086</v>
      </c>
      <c r="AM2526">
        <v>4.0919073086754096</v>
      </c>
      <c r="AN2526">
        <v>2.3999960282364499</v>
      </c>
      <c r="AO2526">
        <v>0</v>
      </c>
      <c r="AP2526">
        <v>0.29821686784368601</v>
      </c>
      <c r="AQ2526">
        <v>1.3338782729296801</v>
      </c>
      <c r="AR2526">
        <v>1.09314978565323</v>
      </c>
      <c r="AS2526">
        <v>0</v>
      </c>
      <c r="AT2526">
        <v>0.63329994507092302</v>
      </c>
      <c r="AU2526">
        <v>1.88366944436409</v>
      </c>
      <c r="AV2526">
        <v>1.37870015275527</v>
      </c>
      <c r="AW2526">
        <v>0.96499102333931797</v>
      </c>
      <c r="AX2526">
        <v>2.3280943025540299</v>
      </c>
      <c r="AY2526">
        <v>5.0687461522676003</v>
      </c>
      <c r="AZ2526">
        <v>3.5246140051835502</v>
      </c>
      <c r="BA2526">
        <v>0</v>
      </c>
      <c r="BB2526">
        <v>0.26991498080565901</v>
      </c>
      <c r="BC2526">
        <v>1.45829302661038</v>
      </c>
      <c r="BD2526">
        <v>1.2640984029047999</v>
      </c>
      <c r="BE2526">
        <v>6.0052759194711702E-2</v>
      </c>
      <c r="BF2526">
        <v>1.0697231513284</v>
      </c>
      <c r="BG2526">
        <v>2.1165962949230401</v>
      </c>
      <c r="BH2526">
        <v>1.4830095119634801</v>
      </c>
      <c r="BI2526">
        <v>0</v>
      </c>
      <c r="BJ2526">
        <v>0.68079312398944802</v>
      </c>
      <c r="BK2526">
        <v>2.25534872943539</v>
      </c>
      <c r="BL2526">
        <v>1.3458054542850999</v>
      </c>
    </row>
    <row r="2527" spans="1:64" x14ac:dyDescent="0.25">
      <c r="A2527" s="15" t="str">
        <f t="shared" si="82"/>
        <v xml:space="preserve">  C&amp;I [NCL+DQ] / [Capital + ALLL]--43465</v>
      </c>
      <c r="B2527" s="15" t="str">
        <f t="shared" si="83"/>
        <v xml:space="preserve">  C&amp;I [NCL+DQ] / [Capital + ALLL]</v>
      </c>
      <c r="C2527">
        <v>11</v>
      </c>
      <c r="D2527" s="22">
        <v>43465</v>
      </c>
      <c r="E2527">
        <v>6.8344691570170497E-3</v>
      </c>
      <c r="F2527">
        <v>0.589151678232545</v>
      </c>
      <c r="G2527">
        <v>1.49791415352865</v>
      </c>
      <c r="H2527">
        <v>1.1115848658029299</v>
      </c>
      <c r="I2527">
        <v>1.56224272826376E-2</v>
      </c>
      <c r="J2527">
        <v>0.589151678232545</v>
      </c>
      <c r="K2527">
        <v>2.1363824947808601</v>
      </c>
      <c r="L2527">
        <v>1.6230573061151701</v>
      </c>
      <c r="M2527">
        <v>6.8645422148056702E-3</v>
      </c>
      <c r="N2527">
        <v>0.41926694441041901</v>
      </c>
      <c r="O2527">
        <v>1.57022101873896</v>
      </c>
      <c r="P2527">
        <v>1.2961321314991701</v>
      </c>
      <c r="Q2527">
        <v>0.191461836998706</v>
      </c>
      <c r="R2527">
        <v>0.58467098968853004</v>
      </c>
      <c r="S2527">
        <v>1.10816468946267</v>
      </c>
      <c r="T2527">
        <v>1.3519956287888599</v>
      </c>
      <c r="U2527">
        <v>0</v>
      </c>
      <c r="V2527">
        <v>0.54226784158032304</v>
      </c>
      <c r="W2527">
        <v>2.3172421912223302</v>
      </c>
      <c r="X2527">
        <v>1.6619341760501301</v>
      </c>
      <c r="Y2527">
        <v>0.21757281521923999</v>
      </c>
      <c r="Z2527">
        <v>0.77810591198584</v>
      </c>
      <c r="AA2527">
        <v>1.9169648003798201</v>
      </c>
      <c r="AB2527">
        <v>1.9737346663962501</v>
      </c>
      <c r="AC2527">
        <v>0.19504876219054801</v>
      </c>
      <c r="AD2527">
        <v>0.989590271566407</v>
      </c>
      <c r="AE2527">
        <v>2.89272800321414</v>
      </c>
      <c r="AF2527">
        <v>2.3964166501127599</v>
      </c>
      <c r="AG2527">
        <v>0</v>
      </c>
      <c r="AH2527">
        <v>0.38189242384183802</v>
      </c>
      <c r="AI2527">
        <v>1.50880010836857</v>
      </c>
      <c r="AJ2527">
        <v>1.2821987736860101</v>
      </c>
      <c r="AK2527">
        <v>6.1024709868875197E-2</v>
      </c>
      <c r="AL2527">
        <v>0.39636265248056801</v>
      </c>
      <c r="AM2527">
        <v>1.11282340353501</v>
      </c>
      <c r="AN2527">
        <v>1.1336948906236799</v>
      </c>
      <c r="AO2527">
        <v>0</v>
      </c>
      <c r="AP2527">
        <v>0.52001752876419904</v>
      </c>
      <c r="AQ2527">
        <v>1.9771131148013901</v>
      </c>
      <c r="AR2527">
        <v>1.5597513084644701</v>
      </c>
      <c r="AS2527">
        <v>6.6151828590517006E-2</v>
      </c>
      <c r="AT2527">
        <v>0.72848774853559894</v>
      </c>
      <c r="AU2527">
        <v>2.3373560051317899</v>
      </c>
      <c r="AV2527">
        <v>1.85657341338585</v>
      </c>
      <c r="AW2527">
        <v>0</v>
      </c>
      <c r="AX2527">
        <v>0.50984936268829695</v>
      </c>
      <c r="AY2527">
        <v>2.2969304656504499</v>
      </c>
      <c r="AZ2527">
        <v>1.49446566644723</v>
      </c>
      <c r="BA2527">
        <v>0.54000977527586402</v>
      </c>
      <c r="BB2527">
        <v>1.79117611360602</v>
      </c>
      <c r="BC2527">
        <v>4.5495329598742904</v>
      </c>
      <c r="BD2527">
        <v>3.7281848314740702</v>
      </c>
      <c r="BE2527">
        <v>3.5493981877217098E-2</v>
      </c>
      <c r="BF2527">
        <v>0.27220832711111198</v>
      </c>
      <c r="BG2527">
        <v>1.28135812833083</v>
      </c>
      <c r="BH2527">
        <v>1.15547620255591</v>
      </c>
      <c r="BI2527">
        <v>7.0689362664706198E-2</v>
      </c>
      <c r="BJ2527">
        <v>0.60095485048465902</v>
      </c>
      <c r="BK2527">
        <v>2.1532667430817098</v>
      </c>
      <c r="BL2527">
        <v>1.78157794246029</v>
      </c>
    </row>
    <row r="2528" spans="1:64" x14ac:dyDescent="0.25">
      <c r="A2528" s="15" t="str">
        <f t="shared" si="82"/>
        <v xml:space="preserve">  Ind [NCL+DQ] / [Capital + ALLL]--43465</v>
      </c>
      <c r="B2528" s="15" t="str">
        <f t="shared" si="83"/>
        <v xml:space="preserve">  Ind [NCL+DQ] / [Capital + ALLL]</v>
      </c>
      <c r="C2528">
        <v>12</v>
      </c>
      <c r="D2528" s="22">
        <v>43465</v>
      </c>
      <c r="E2528">
        <v>2.7838974828250401E-2</v>
      </c>
      <c r="F2528">
        <v>0.220244912342525</v>
      </c>
      <c r="G2528">
        <v>0.58611780415264403</v>
      </c>
      <c r="H2528">
        <v>0.43832261520249199</v>
      </c>
      <c r="I2528">
        <v>4.5034062126990604E-3</v>
      </c>
      <c r="J2528">
        <v>0.117123448114312</v>
      </c>
      <c r="K2528">
        <v>0.47428812468541098</v>
      </c>
      <c r="L2528">
        <v>0.41746485996266702</v>
      </c>
      <c r="M2528">
        <v>3.8501709755244802E-3</v>
      </c>
      <c r="N2528">
        <v>0.116097453678251</v>
      </c>
      <c r="O2528">
        <v>0.54924173522316</v>
      </c>
      <c r="P2528">
        <v>0.52275367947140705</v>
      </c>
      <c r="Q2528">
        <v>0.26044434995216298</v>
      </c>
      <c r="R2528">
        <v>0.354501046755059</v>
      </c>
      <c r="S2528">
        <v>1.1521690696712199</v>
      </c>
      <c r="T2528">
        <v>0.83247278757626797</v>
      </c>
      <c r="U2528">
        <v>0</v>
      </c>
      <c r="V2528">
        <v>7.8641733098235897E-2</v>
      </c>
      <c r="W2528">
        <v>0.332691825145014</v>
      </c>
      <c r="X2528">
        <v>0.35879534059606299</v>
      </c>
      <c r="Y2528">
        <v>8.4170788938974603E-2</v>
      </c>
      <c r="Z2528">
        <v>0.29820048006956401</v>
      </c>
      <c r="AA2528">
        <v>0.656747479429169</v>
      </c>
      <c r="AB2528">
        <v>0.51045787692603495</v>
      </c>
      <c r="AC2528">
        <v>2.2283625991621401E-2</v>
      </c>
      <c r="AD2528">
        <v>0.141489804411153</v>
      </c>
      <c r="AE2528">
        <v>0.37551305562832898</v>
      </c>
      <c r="AF2528">
        <v>0.29435387786248102</v>
      </c>
      <c r="AG2528">
        <v>1.3161935682007599E-2</v>
      </c>
      <c r="AH2528">
        <v>0.17214438941709301</v>
      </c>
      <c r="AI2528">
        <v>1.31004366812227</v>
      </c>
      <c r="AJ2528">
        <v>1.4578481077576899</v>
      </c>
      <c r="AK2528">
        <v>1.4352039838184401E-2</v>
      </c>
      <c r="AL2528">
        <v>8.8317815224428706E-2</v>
      </c>
      <c r="AM2528">
        <v>0.362100860290408</v>
      </c>
      <c r="AN2528">
        <v>0.29272879291689702</v>
      </c>
      <c r="AO2528">
        <v>1.44269064304099E-2</v>
      </c>
      <c r="AP2528">
        <v>0.121630354118207</v>
      </c>
      <c r="AQ2528">
        <v>0.53497475075826295</v>
      </c>
      <c r="AR2528">
        <v>0.420052795507252</v>
      </c>
      <c r="AS2528">
        <v>0</v>
      </c>
      <c r="AT2528">
        <v>6.8296680781313998E-2</v>
      </c>
      <c r="AU2528">
        <v>0.33033612296077403</v>
      </c>
      <c r="AV2528">
        <v>0.34588907102524102</v>
      </c>
      <c r="AW2528">
        <v>2.7731558513588501E-2</v>
      </c>
      <c r="AX2528">
        <v>0.22122918167252201</v>
      </c>
      <c r="AY2528">
        <v>0.73619631901840499</v>
      </c>
      <c r="AZ2528">
        <v>0.57347525363270102</v>
      </c>
      <c r="BA2528">
        <v>0</v>
      </c>
      <c r="BB2528">
        <v>8.6554701972322096E-2</v>
      </c>
      <c r="BC2528">
        <v>0.79598007869055998</v>
      </c>
      <c r="BD2528">
        <v>0.533643531380247</v>
      </c>
      <c r="BE2528">
        <v>1.4905385408929999E-2</v>
      </c>
      <c r="BF2528">
        <v>0.10533145326469499</v>
      </c>
      <c r="BG2528">
        <v>0.36752292811860199</v>
      </c>
      <c r="BH2528">
        <v>0.62817576824673005</v>
      </c>
      <c r="BI2528">
        <v>0</v>
      </c>
      <c r="BJ2528">
        <v>1.54865353179042E-2</v>
      </c>
      <c r="BK2528">
        <v>0.106628754220722</v>
      </c>
      <c r="BL2528">
        <v>0.23667513230415499</v>
      </c>
    </row>
    <row r="2529" spans="1:64" x14ac:dyDescent="0.25">
      <c r="A2529" s="15" t="str">
        <f t="shared" si="82"/>
        <v xml:space="preserve">  OREO / [Capital + ALLL]--43465</v>
      </c>
      <c r="B2529" s="15" t="str">
        <f t="shared" si="83"/>
        <v xml:space="preserve">  OREO / [Capital + ALLL]</v>
      </c>
      <c r="C2529">
        <v>13</v>
      </c>
      <c r="D2529" s="22">
        <v>43465</v>
      </c>
      <c r="E2529">
        <v>0</v>
      </c>
      <c r="F2529">
        <v>0.234430741004994</v>
      </c>
      <c r="G2529">
        <v>1.55307315985227</v>
      </c>
      <c r="H2529">
        <v>0.82951213733418805</v>
      </c>
      <c r="I2529">
        <v>0</v>
      </c>
      <c r="J2529">
        <v>0</v>
      </c>
      <c r="K2529">
        <v>1.5340229741015801</v>
      </c>
      <c r="L2529">
        <v>1.2977323391833999</v>
      </c>
      <c r="M2529">
        <v>0</v>
      </c>
      <c r="N2529">
        <v>0.122132281443786</v>
      </c>
      <c r="O2529">
        <v>1.21359361478718</v>
      </c>
      <c r="P2529">
        <v>1.3023700404758001</v>
      </c>
      <c r="Q2529">
        <v>1.06501351136544</v>
      </c>
      <c r="R2529">
        <v>2.0971237771659501</v>
      </c>
      <c r="S2529">
        <v>2.7870913663034398</v>
      </c>
      <c r="T2529">
        <v>2.5976203762248899</v>
      </c>
      <c r="U2529">
        <v>0</v>
      </c>
      <c r="V2529">
        <v>0.234430741004994</v>
      </c>
      <c r="W2529">
        <v>2.17298341867123</v>
      </c>
      <c r="X2529">
        <v>1.8817227616738701</v>
      </c>
      <c r="Y2529">
        <v>0</v>
      </c>
      <c r="Z2529">
        <v>0</v>
      </c>
      <c r="AA2529">
        <v>1.3748789635263099</v>
      </c>
      <c r="AB2529">
        <v>0.99478487746528199</v>
      </c>
      <c r="AC2529">
        <v>0</v>
      </c>
      <c r="AD2529">
        <v>0</v>
      </c>
      <c r="AE2529">
        <v>6.2105866615708001E-2</v>
      </c>
      <c r="AF2529">
        <v>0.529305735076253</v>
      </c>
      <c r="AG2529">
        <v>0</v>
      </c>
      <c r="AH2529">
        <v>0</v>
      </c>
      <c r="AI2529">
        <v>0.31858186575066999</v>
      </c>
      <c r="AJ2529">
        <v>0.318626545772973</v>
      </c>
      <c r="AK2529">
        <v>0</v>
      </c>
      <c r="AL2529">
        <v>0.32416321786035501</v>
      </c>
      <c r="AM2529">
        <v>1.5183282618929701</v>
      </c>
      <c r="AN2529">
        <v>1.14015367051576</v>
      </c>
      <c r="AO2529">
        <v>0</v>
      </c>
      <c r="AP2529">
        <v>0</v>
      </c>
      <c r="AQ2529">
        <v>0.63670588237902503</v>
      </c>
      <c r="AR2529">
        <v>0.99070476717024802</v>
      </c>
      <c r="AS2529">
        <v>0</v>
      </c>
      <c r="AT2529">
        <v>0.17671917018824401</v>
      </c>
      <c r="AU2529">
        <v>2.09177865714569</v>
      </c>
      <c r="AV2529">
        <v>1.9296270678983301</v>
      </c>
      <c r="AW2529">
        <v>0</v>
      </c>
      <c r="AX2529">
        <v>0.234430741004994</v>
      </c>
      <c r="AY2529">
        <v>2.2909698996655501</v>
      </c>
      <c r="AZ2529">
        <v>1.7183392700814999</v>
      </c>
      <c r="BA2529">
        <v>0</v>
      </c>
      <c r="BB2529">
        <v>3.1052933307854001E-2</v>
      </c>
      <c r="BC2529">
        <v>1.1675403570278</v>
      </c>
      <c r="BD2529">
        <v>0.956496568497888</v>
      </c>
      <c r="BE2529">
        <v>0</v>
      </c>
      <c r="BF2529">
        <v>0.234561157886373</v>
      </c>
      <c r="BG2529">
        <v>1.1802621613573601</v>
      </c>
      <c r="BH2529">
        <v>0.99150250732001299</v>
      </c>
      <c r="BI2529">
        <v>0</v>
      </c>
      <c r="BJ2529">
        <v>0.94679199576928996</v>
      </c>
      <c r="BK2529">
        <v>3.71627553110552</v>
      </c>
      <c r="BL2529">
        <v>3.0285626782903101</v>
      </c>
    </row>
    <row r="2530" spans="1:64" x14ac:dyDescent="0.25">
      <c r="A2530" s="15" t="str">
        <f t="shared" si="82"/>
        <v>ROAA--43465</v>
      </c>
      <c r="B2530" s="15" t="str">
        <f t="shared" si="83"/>
        <v>ROAA</v>
      </c>
      <c r="C2530">
        <v>14</v>
      </c>
      <c r="D2530" s="22">
        <v>43465</v>
      </c>
      <c r="E2530">
        <v>0.95499999999999996</v>
      </c>
      <c r="F2530">
        <v>1.18</v>
      </c>
      <c r="G2530">
        <v>1.79</v>
      </c>
      <c r="H2530">
        <v>1.3203921568627499</v>
      </c>
      <c r="I2530">
        <v>0.84499999999999997</v>
      </c>
      <c r="J2530">
        <v>1.2</v>
      </c>
      <c r="K2530">
        <v>1.595</v>
      </c>
      <c r="L2530">
        <v>1.23310891089109</v>
      </c>
      <c r="M2530">
        <v>0.8</v>
      </c>
      <c r="N2530">
        <v>1.1299999999999999</v>
      </c>
      <c r="O2530">
        <v>1.46</v>
      </c>
      <c r="P2530">
        <v>1.1432968213058401</v>
      </c>
      <c r="Q2530">
        <v>0.75</v>
      </c>
      <c r="R2530">
        <v>0.82</v>
      </c>
      <c r="S2530">
        <v>1.25</v>
      </c>
      <c r="T2530">
        <v>0.94470588235294095</v>
      </c>
      <c r="U2530">
        <v>0.84</v>
      </c>
      <c r="V2530">
        <v>1.21</v>
      </c>
      <c r="W2530">
        <v>1.6</v>
      </c>
      <c r="X2530">
        <v>1.20916363636364</v>
      </c>
      <c r="Y2530">
        <v>0.95</v>
      </c>
      <c r="Z2530">
        <v>1.165</v>
      </c>
      <c r="AA2530">
        <v>1.5774999999999999</v>
      </c>
      <c r="AB2530">
        <v>1.3369565217391299</v>
      </c>
      <c r="AC2530">
        <v>0.9</v>
      </c>
      <c r="AD2530">
        <v>1.25</v>
      </c>
      <c r="AE2530">
        <v>1.75</v>
      </c>
      <c r="AF2530">
        <v>1.2861643835616401</v>
      </c>
      <c r="AG2530">
        <v>0.9</v>
      </c>
      <c r="AH2530">
        <v>1.3</v>
      </c>
      <c r="AI2530">
        <v>1.62</v>
      </c>
      <c r="AJ2530">
        <v>1.2926315789473699</v>
      </c>
      <c r="AK2530">
        <v>0.8175</v>
      </c>
      <c r="AL2530">
        <v>1.125</v>
      </c>
      <c r="AM2530">
        <v>1.4650000000000001</v>
      </c>
      <c r="AN2530">
        <v>1.2421428571428601</v>
      </c>
      <c r="AO2530">
        <v>0.86750000000000005</v>
      </c>
      <c r="AP2530">
        <v>1.2350000000000001</v>
      </c>
      <c r="AQ2530">
        <v>1.6425000000000001</v>
      </c>
      <c r="AR2530">
        <v>1.2717063492063501</v>
      </c>
      <c r="AS2530">
        <v>0.85</v>
      </c>
      <c r="AT2530">
        <v>1.17</v>
      </c>
      <c r="AU2530">
        <v>1.57</v>
      </c>
      <c r="AV2530">
        <v>1.1888359788359799</v>
      </c>
      <c r="AW2530">
        <v>0.8</v>
      </c>
      <c r="AX2530">
        <v>1.1399999999999999</v>
      </c>
      <c r="AY2530">
        <v>1.48</v>
      </c>
      <c r="AZ2530">
        <v>1.11463414634146</v>
      </c>
      <c r="BA2530">
        <v>0.83250000000000002</v>
      </c>
      <c r="BB2530">
        <v>1.27</v>
      </c>
      <c r="BC2530">
        <v>1.5625</v>
      </c>
      <c r="BD2530">
        <v>1.26145833333333</v>
      </c>
      <c r="BE2530">
        <v>0.84</v>
      </c>
      <c r="BF2530">
        <v>1.1599999999999999</v>
      </c>
      <c r="BG2530">
        <v>1.4424999999999999</v>
      </c>
      <c r="BH2530">
        <v>1.29</v>
      </c>
      <c r="BI2530">
        <v>0.79</v>
      </c>
      <c r="BJ2530">
        <v>1.18</v>
      </c>
      <c r="BK2530">
        <v>1.62</v>
      </c>
      <c r="BL2530">
        <v>1.17219178082192</v>
      </c>
    </row>
    <row r="2531" spans="1:64" x14ac:dyDescent="0.25">
      <c r="A2531" s="15" t="str">
        <f t="shared" si="82"/>
        <v>NIM--43465</v>
      </c>
      <c r="B2531" s="15" t="str">
        <f t="shared" si="83"/>
        <v>NIM</v>
      </c>
      <c r="C2531">
        <v>15</v>
      </c>
      <c r="D2531" s="22">
        <v>43465</v>
      </c>
      <c r="E2531">
        <v>3.69</v>
      </c>
      <c r="F2531">
        <v>3.96</v>
      </c>
      <c r="G2531">
        <v>4.3550000000000004</v>
      </c>
      <c r="H2531">
        <v>3.9843137254902001</v>
      </c>
      <c r="I2531">
        <v>3.6850000000000001</v>
      </c>
      <c r="J2531">
        <v>4.0199999999999996</v>
      </c>
      <c r="K2531">
        <v>4.3899999999999997</v>
      </c>
      <c r="L2531">
        <v>4.0166336633663402</v>
      </c>
      <c r="M2531">
        <v>3.52</v>
      </c>
      <c r="N2531">
        <v>3.9</v>
      </c>
      <c r="O2531">
        <v>4.29</v>
      </c>
      <c r="P2531">
        <v>3.9145306122449002</v>
      </c>
      <c r="Q2531">
        <v>3.8</v>
      </c>
      <c r="R2531">
        <v>4</v>
      </c>
      <c r="S2531">
        <v>4.25</v>
      </c>
      <c r="T2531">
        <v>3.98</v>
      </c>
      <c r="U2531">
        <v>3.6150000000000002</v>
      </c>
      <c r="V2531">
        <v>4</v>
      </c>
      <c r="W2531">
        <v>4.3849999999999998</v>
      </c>
      <c r="X2531">
        <v>3.94745454545455</v>
      </c>
      <c r="Y2531">
        <v>3.9950000000000001</v>
      </c>
      <c r="Z2531">
        <v>4.37</v>
      </c>
      <c r="AA2531">
        <v>4.7474999999999996</v>
      </c>
      <c r="AB2531">
        <v>4.36934782608696</v>
      </c>
      <c r="AC2531">
        <v>3.75</v>
      </c>
      <c r="AD2531">
        <v>4.05</v>
      </c>
      <c r="AE2531">
        <v>4.43</v>
      </c>
      <c r="AF2531">
        <v>4.0172602739726004</v>
      </c>
      <c r="AG2531">
        <v>3.68</v>
      </c>
      <c r="AH2531">
        <v>4.0599999999999996</v>
      </c>
      <c r="AI2531">
        <v>4.67</v>
      </c>
      <c r="AJ2531">
        <v>4.5436842105263198</v>
      </c>
      <c r="AK2531">
        <v>3.7225000000000001</v>
      </c>
      <c r="AL2531">
        <v>3.93</v>
      </c>
      <c r="AM2531">
        <v>4.125</v>
      </c>
      <c r="AN2531">
        <v>3.9038095238095201</v>
      </c>
      <c r="AO2531">
        <v>3.67</v>
      </c>
      <c r="AP2531">
        <v>4.0149999999999997</v>
      </c>
      <c r="AQ2531">
        <v>4.4024999999999999</v>
      </c>
      <c r="AR2531">
        <v>4.0037698412698397</v>
      </c>
      <c r="AS2531">
        <v>3.74</v>
      </c>
      <c r="AT2531">
        <v>4.08</v>
      </c>
      <c r="AU2531">
        <v>4.4000000000000004</v>
      </c>
      <c r="AV2531">
        <v>4.08751322751323</v>
      </c>
      <c r="AW2531">
        <v>3.68</v>
      </c>
      <c r="AX2531">
        <v>4</v>
      </c>
      <c r="AY2531">
        <v>4.38</v>
      </c>
      <c r="AZ2531">
        <v>3.9339837398373998</v>
      </c>
      <c r="BA2531">
        <v>3.8075000000000001</v>
      </c>
      <c r="BB2531">
        <v>4.2</v>
      </c>
      <c r="BC2531">
        <v>4.5525000000000002</v>
      </c>
      <c r="BD2531">
        <v>4.2097916666666704</v>
      </c>
      <c r="BE2531">
        <v>3.48</v>
      </c>
      <c r="BF2531">
        <v>3.81</v>
      </c>
      <c r="BG2531">
        <v>4.26</v>
      </c>
      <c r="BH2531">
        <v>3.9936538461538502</v>
      </c>
      <c r="BI2531">
        <v>3.54</v>
      </c>
      <c r="BJ2531">
        <v>3.9</v>
      </c>
      <c r="BK2531">
        <v>4.3499999999999996</v>
      </c>
      <c r="BL2531">
        <v>3.90767123287671</v>
      </c>
    </row>
    <row r="2532" spans="1:64" x14ac:dyDescent="0.25">
      <c r="A2532" s="15" t="str">
        <f t="shared" si="82"/>
        <v>Provisions / Avg Assets--43465</v>
      </c>
      <c r="B2532" s="15" t="str">
        <f t="shared" si="83"/>
        <v>Provisions / Avg Assets</v>
      </c>
      <c r="C2532">
        <v>16</v>
      </c>
      <c r="D2532" s="22">
        <v>43465</v>
      </c>
      <c r="E2532">
        <v>0.03</v>
      </c>
      <c r="F2532">
        <v>7.0000000000000007E-2</v>
      </c>
      <c r="G2532">
        <v>0.14000000000000001</v>
      </c>
      <c r="H2532">
        <v>0.101960784313725</v>
      </c>
      <c r="I2532">
        <v>0</v>
      </c>
      <c r="J2532">
        <v>7.0000000000000007E-2</v>
      </c>
      <c r="K2532">
        <v>0.17</v>
      </c>
      <c r="L2532">
        <v>0.12968316831683199</v>
      </c>
      <c r="M2532">
        <v>0.01</v>
      </c>
      <c r="N2532">
        <v>0.08</v>
      </c>
      <c r="O2532">
        <v>0.16</v>
      </c>
      <c r="P2532">
        <v>0.12295103092783501</v>
      </c>
      <c r="Q2532">
        <v>0.04</v>
      </c>
      <c r="R2532">
        <v>0.12</v>
      </c>
      <c r="S2532">
        <v>0.17</v>
      </c>
      <c r="T2532">
        <v>0.11647058823529401</v>
      </c>
      <c r="U2532">
        <v>0</v>
      </c>
      <c r="V2532">
        <v>7.0000000000000007E-2</v>
      </c>
      <c r="W2532">
        <v>0.14499999999999999</v>
      </c>
      <c r="X2532">
        <v>0.117090909090909</v>
      </c>
      <c r="Y2532">
        <v>0.02</v>
      </c>
      <c r="Z2532">
        <v>9.5000000000000001E-2</v>
      </c>
      <c r="AA2532">
        <v>0.20749999999999999</v>
      </c>
      <c r="AB2532">
        <v>0.13717391304347801</v>
      </c>
      <c r="AC2532">
        <v>0</v>
      </c>
      <c r="AD2532">
        <v>7.0000000000000007E-2</v>
      </c>
      <c r="AE2532">
        <v>0.17</v>
      </c>
      <c r="AF2532">
        <v>0.126164383561644</v>
      </c>
      <c r="AG2532">
        <v>0.01</v>
      </c>
      <c r="AH2532">
        <v>0.11</v>
      </c>
      <c r="AI2532">
        <v>0.21</v>
      </c>
      <c r="AJ2532">
        <v>0.42842105263157898</v>
      </c>
      <c r="AK2532">
        <v>0</v>
      </c>
      <c r="AL2532">
        <v>7.0000000000000007E-2</v>
      </c>
      <c r="AM2532">
        <v>0.11749999999999999</v>
      </c>
      <c r="AN2532">
        <v>9.8571428571428601E-2</v>
      </c>
      <c r="AO2532">
        <v>0</v>
      </c>
      <c r="AP2532">
        <v>7.0000000000000007E-2</v>
      </c>
      <c r="AQ2532">
        <v>0.17</v>
      </c>
      <c r="AR2532">
        <v>0.13146825396825401</v>
      </c>
      <c r="AS2532">
        <v>0</v>
      </c>
      <c r="AT2532">
        <v>0.08</v>
      </c>
      <c r="AU2532">
        <v>0.17</v>
      </c>
      <c r="AV2532">
        <v>0.13560846560846601</v>
      </c>
      <c r="AW2532">
        <v>0</v>
      </c>
      <c r="AX2532">
        <v>7.0000000000000007E-2</v>
      </c>
      <c r="AY2532">
        <v>0.13</v>
      </c>
      <c r="AZ2532">
        <v>9.1951219512195106E-2</v>
      </c>
      <c r="BA2532">
        <v>0</v>
      </c>
      <c r="BB2532">
        <v>0.12</v>
      </c>
      <c r="BC2532">
        <v>0.34749999999999998</v>
      </c>
      <c r="BD2532">
        <v>0.22020833333333301</v>
      </c>
      <c r="BE2532">
        <v>0</v>
      </c>
      <c r="BF2532">
        <v>3.5000000000000003E-2</v>
      </c>
      <c r="BG2532">
        <v>0.115</v>
      </c>
      <c r="BH2532">
        <v>0.223269230769231</v>
      </c>
      <c r="BI2532">
        <v>0</v>
      </c>
      <c r="BJ2532">
        <v>0.05</v>
      </c>
      <c r="BK2532">
        <v>0.14000000000000001</v>
      </c>
      <c r="BL2532">
        <v>8.1095890410958896E-2</v>
      </c>
    </row>
    <row r="2533" spans="1:64" x14ac:dyDescent="0.25">
      <c r="A2533" s="15" t="str">
        <f t="shared" si="82"/>
        <v>Negative Earners (last 4 qtrs)--43465</v>
      </c>
      <c r="B2533" s="15" t="str">
        <f t="shared" si="83"/>
        <v>Negative Earners (last 4 qtrs)</v>
      </c>
      <c r="C2533">
        <v>17</v>
      </c>
      <c r="D2533" s="22">
        <v>43465</v>
      </c>
      <c r="F2533">
        <v>0</v>
      </c>
      <c r="H2533">
        <v>0</v>
      </c>
      <c r="J2533">
        <v>0.970873786407767</v>
      </c>
      <c r="L2533">
        <v>5</v>
      </c>
      <c r="N2533">
        <v>2.8</v>
      </c>
      <c r="P2533">
        <v>133</v>
      </c>
      <c r="R2533">
        <v>0</v>
      </c>
      <c r="T2533">
        <v>0</v>
      </c>
      <c r="V2533">
        <v>1.7921146953405001</v>
      </c>
      <c r="X2533">
        <v>5</v>
      </c>
      <c r="Z2533">
        <v>0</v>
      </c>
      <c r="AB2533">
        <v>0</v>
      </c>
      <c r="AD2533">
        <v>0</v>
      </c>
      <c r="AF2533">
        <v>0</v>
      </c>
      <c r="AH2533">
        <v>0</v>
      </c>
      <c r="AI2533"/>
      <c r="AJ2533">
        <v>0</v>
      </c>
      <c r="AK2533"/>
      <c r="AL2533">
        <v>0</v>
      </c>
      <c r="AN2533">
        <v>0</v>
      </c>
      <c r="AP2533">
        <v>0.78125</v>
      </c>
      <c r="AR2533">
        <v>2</v>
      </c>
      <c r="AT2533">
        <v>1.04712041884817</v>
      </c>
      <c r="AV2533">
        <v>2</v>
      </c>
      <c r="AX2533">
        <v>0.8</v>
      </c>
      <c r="AZ2533">
        <v>1</v>
      </c>
      <c r="BB2533">
        <v>2.0833333333333299</v>
      </c>
      <c r="BD2533">
        <v>1</v>
      </c>
      <c r="BF2533">
        <v>0</v>
      </c>
      <c r="BH2533">
        <v>0</v>
      </c>
      <c r="BJ2533">
        <v>2.7397260273972601</v>
      </c>
      <c r="BL2533">
        <v>2</v>
      </c>
    </row>
    <row r="2534" spans="1:64" x14ac:dyDescent="0.25">
      <c r="A2534" s="15" t="str">
        <f t="shared" si="82"/>
        <v>Noncore Funding / Liab--43465</v>
      </c>
      <c r="B2534" s="15" t="str">
        <f t="shared" si="83"/>
        <v>Noncore Funding / Liab</v>
      </c>
      <c r="C2534">
        <v>18</v>
      </c>
      <c r="D2534" s="22">
        <v>43465</v>
      </c>
      <c r="E2534">
        <v>7.8567318237319199</v>
      </c>
      <c r="F2534">
        <v>14.496550684208501</v>
      </c>
      <c r="G2534">
        <v>19.580771438006099</v>
      </c>
      <c r="H2534">
        <v>15.4140548783176</v>
      </c>
      <c r="I2534">
        <v>9.3015660031631704</v>
      </c>
      <c r="J2534">
        <v>15.991807553842399</v>
      </c>
      <c r="K2534">
        <v>24.283128522433</v>
      </c>
      <c r="L2534">
        <v>18.450948197726699</v>
      </c>
      <c r="M2534">
        <v>11.452169457114501</v>
      </c>
      <c r="N2534">
        <v>19.521301148551402</v>
      </c>
      <c r="O2534">
        <v>30.264432629547599</v>
      </c>
      <c r="P2534">
        <v>22.619953268858499</v>
      </c>
      <c r="Q2534">
        <v>14.133407014301101</v>
      </c>
      <c r="R2534">
        <v>15.502301280115701</v>
      </c>
      <c r="S2534">
        <v>18.865043507362799</v>
      </c>
      <c r="T2534">
        <v>16.046311715071901</v>
      </c>
      <c r="U2534">
        <v>7.9715731620421</v>
      </c>
      <c r="V2534">
        <v>14.907911375006901</v>
      </c>
      <c r="W2534">
        <v>24.175709308542899</v>
      </c>
      <c r="X2534">
        <v>18.190872741250001</v>
      </c>
      <c r="Y2534">
        <v>8.8273995432086299</v>
      </c>
      <c r="Z2534">
        <v>14.9566200207937</v>
      </c>
      <c r="AA2534">
        <v>22.404383874559301</v>
      </c>
      <c r="AB2534">
        <v>17.040624586269701</v>
      </c>
      <c r="AC2534">
        <v>10.036520365861699</v>
      </c>
      <c r="AD2534">
        <v>15.376531015408901</v>
      </c>
      <c r="AE2534">
        <v>20.684917027798299</v>
      </c>
      <c r="AF2534">
        <v>16.371809912609901</v>
      </c>
      <c r="AG2534">
        <v>13.557350813873599</v>
      </c>
      <c r="AH2534">
        <v>20.452265184842201</v>
      </c>
      <c r="AI2534">
        <v>29.931429245066798</v>
      </c>
      <c r="AJ2534">
        <v>24.475641759843398</v>
      </c>
      <c r="AK2534">
        <v>9.8475667528992794</v>
      </c>
      <c r="AL2534">
        <v>19.835033672549599</v>
      </c>
      <c r="AM2534">
        <v>28.509179809076699</v>
      </c>
      <c r="AN2534">
        <v>22.086952133233499</v>
      </c>
      <c r="AO2534">
        <v>10.1703158545601</v>
      </c>
      <c r="AP2534">
        <v>16.1998235799329</v>
      </c>
      <c r="AQ2534">
        <v>23.6458344171796</v>
      </c>
      <c r="AR2534">
        <v>18.059649159143301</v>
      </c>
      <c r="AS2534">
        <v>11.1360572687359</v>
      </c>
      <c r="AT2534">
        <v>18.283068054172102</v>
      </c>
      <c r="AU2534">
        <v>27.523961408672101</v>
      </c>
      <c r="AV2534">
        <v>21.1906659635866</v>
      </c>
      <c r="AW2534">
        <v>7.7382124224825297</v>
      </c>
      <c r="AX2534">
        <v>13.127132618242999</v>
      </c>
      <c r="AY2534">
        <v>22.210224178826198</v>
      </c>
      <c r="AZ2534">
        <v>15.859076063425</v>
      </c>
      <c r="BA2534">
        <v>10.703241754200199</v>
      </c>
      <c r="BB2534">
        <v>16.903952705350299</v>
      </c>
      <c r="BC2534">
        <v>28.916815298554901</v>
      </c>
      <c r="BD2534">
        <v>23.098965585700601</v>
      </c>
      <c r="BE2534">
        <v>7.0323598533631397</v>
      </c>
      <c r="BF2534">
        <v>13.3517152499407</v>
      </c>
      <c r="BG2534">
        <v>22.2896219534708</v>
      </c>
      <c r="BH2534">
        <v>16.989617179621199</v>
      </c>
      <c r="BI2534">
        <v>6.9168967609952903</v>
      </c>
      <c r="BJ2534">
        <v>14.2971583287794</v>
      </c>
      <c r="BK2534">
        <v>23.3155080213904</v>
      </c>
      <c r="BL2534">
        <v>18.212462222448899</v>
      </c>
    </row>
    <row r="2535" spans="1:64" x14ac:dyDescent="0.25">
      <c r="A2535" s="15" t="str">
        <f t="shared" si="82"/>
        <v>Brokered Dep / Liab--43465</v>
      </c>
      <c r="B2535" s="15" t="str">
        <f t="shared" si="83"/>
        <v>Brokered Dep / Liab</v>
      </c>
      <c r="C2535">
        <v>19</v>
      </c>
      <c r="D2535" s="22">
        <v>43465</v>
      </c>
      <c r="E2535">
        <v>0</v>
      </c>
      <c r="F2535">
        <v>0</v>
      </c>
      <c r="G2535">
        <v>2.8380324413925599</v>
      </c>
      <c r="H2535">
        <v>3.1154400343762201</v>
      </c>
      <c r="I2535">
        <v>0</v>
      </c>
      <c r="J2535">
        <v>0</v>
      </c>
      <c r="K2535">
        <v>3.13332590128427</v>
      </c>
      <c r="L2535">
        <v>2.6632621069834301</v>
      </c>
      <c r="M2535">
        <v>0</v>
      </c>
      <c r="N2535">
        <v>0</v>
      </c>
      <c r="O2535">
        <v>3.1830937826643</v>
      </c>
      <c r="P2535">
        <v>2.4523143661959099</v>
      </c>
      <c r="Q2535">
        <v>0</v>
      </c>
      <c r="R2535">
        <v>0</v>
      </c>
      <c r="S2535">
        <v>0.55009094601515196</v>
      </c>
      <c r="T2535">
        <v>1.16627418443194</v>
      </c>
      <c r="U2535">
        <v>0</v>
      </c>
      <c r="V2535">
        <v>0</v>
      </c>
      <c r="W2535">
        <v>3.1441861798124902</v>
      </c>
      <c r="X2535">
        <v>2.7670825225254601</v>
      </c>
      <c r="Y2535">
        <v>0</v>
      </c>
      <c r="Z2535">
        <v>0</v>
      </c>
      <c r="AA2535">
        <v>1.56252412946369</v>
      </c>
      <c r="AB2535">
        <v>2.3239396898463802</v>
      </c>
      <c r="AC2535">
        <v>0</v>
      </c>
      <c r="AD2535">
        <v>0</v>
      </c>
      <c r="AE2535">
        <v>2.3714512291831902</v>
      </c>
      <c r="AF2535">
        <v>1.8872550332525999</v>
      </c>
      <c r="AG2535">
        <v>0</v>
      </c>
      <c r="AH2535">
        <v>0</v>
      </c>
      <c r="AI2535">
        <v>5.8418637486763103</v>
      </c>
      <c r="AJ2535">
        <v>4.4866924536421902</v>
      </c>
      <c r="AK2535">
        <v>0</v>
      </c>
      <c r="AL2535">
        <v>1.11135965475993</v>
      </c>
      <c r="AM2535">
        <v>4.9904878893153697</v>
      </c>
      <c r="AN2535">
        <v>4.5803382972283204</v>
      </c>
      <c r="AO2535">
        <v>0</v>
      </c>
      <c r="AP2535">
        <v>0</v>
      </c>
      <c r="AQ2535">
        <v>3.0893652189327199</v>
      </c>
      <c r="AR2535">
        <v>2.2704708414882102</v>
      </c>
      <c r="AS2535">
        <v>0</v>
      </c>
      <c r="AT2535">
        <v>0.52561030956125299</v>
      </c>
      <c r="AU2535">
        <v>4.8456461711332599</v>
      </c>
      <c r="AV2535">
        <v>3.9492695705293701</v>
      </c>
      <c r="AW2535">
        <v>0</v>
      </c>
      <c r="AX2535">
        <v>0</v>
      </c>
      <c r="AY2535">
        <v>2.4861524511639801</v>
      </c>
      <c r="AZ2535">
        <v>1.8571495286088999</v>
      </c>
      <c r="BA2535">
        <v>0</v>
      </c>
      <c r="BB2535">
        <v>0</v>
      </c>
      <c r="BC2535">
        <v>3.9923319438445399</v>
      </c>
      <c r="BD2535">
        <v>5.0779565619774498</v>
      </c>
      <c r="BE2535">
        <v>0</v>
      </c>
      <c r="BF2535">
        <v>0</v>
      </c>
      <c r="BG2535">
        <v>1.05554678932716</v>
      </c>
      <c r="BH2535">
        <v>1.6983460889153399</v>
      </c>
      <c r="BI2535">
        <v>0</v>
      </c>
      <c r="BJ2535">
        <v>0</v>
      </c>
      <c r="BK2535">
        <v>3.4054448225571199</v>
      </c>
      <c r="BL2535">
        <v>4.0566625606722004</v>
      </c>
    </row>
    <row r="2536" spans="1:64" x14ac:dyDescent="0.25">
      <c r="A2536" s="15" t="str">
        <f t="shared" si="82"/>
        <v>Liquid Assets / Assets--43465</v>
      </c>
      <c r="B2536" s="15" t="str">
        <f t="shared" si="83"/>
        <v>Liquid Assets / Assets</v>
      </c>
      <c r="C2536">
        <v>20</v>
      </c>
      <c r="D2536" s="22">
        <v>43465</v>
      </c>
      <c r="E2536">
        <v>12.1183842510539</v>
      </c>
      <c r="F2536">
        <v>19.884557321729901</v>
      </c>
      <c r="G2536">
        <v>33.028317700985397</v>
      </c>
      <c r="H2536">
        <v>23.320442173737401</v>
      </c>
      <c r="I2536">
        <v>10.7083686628699</v>
      </c>
      <c r="J2536">
        <v>17.999112599076302</v>
      </c>
      <c r="K2536">
        <v>28.995121369064901</v>
      </c>
      <c r="L2536">
        <v>21.2176144384356</v>
      </c>
      <c r="M2536">
        <v>10.449331364727801</v>
      </c>
      <c r="N2536">
        <v>16.500509121902201</v>
      </c>
      <c r="O2536">
        <v>26.2866711604395</v>
      </c>
      <c r="P2536">
        <v>19.570874887112701</v>
      </c>
      <c r="Q2536">
        <v>20.125909574033201</v>
      </c>
      <c r="R2536">
        <v>29.934523096578399</v>
      </c>
      <c r="S2536">
        <v>42.467149688697098</v>
      </c>
      <c r="T2536">
        <v>32.783956589697702</v>
      </c>
      <c r="U2536">
        <v>12.247463025036399</v>
      </c>
      <c r="V2536">
        <v>19.6127093916778</v>
      </c>
      <c r="W2536">
        <v>29.537943762661499</v>
      </c>
      <c r="X2536">
        <v>22.099842052701</v>
      </c>
      <c r="Y2536">
        <v>13.3786206863002</v>
      </c>
      <c r="Z2536">
        <v>20.516238234427899</v>
      </c>
      <c r="AA2536">
        <v>34.735798626624103</v>
      </c>
      <c r="AB2536">
        <v>24.131743768387999</v>
      </c>
      <c r="AC2536">
        <v>7.1095978751543898</v>
      </c>
      <c r="AD2536">
        <v>10.633243982059</v>
      </c>
      <c r="AE2536">
        <v>26.044143243343299</v>
      </c>
      <c r="AF2536">
        <v>17.8774574891508</v>
      </c>
      <c r="AG2536">
        <v>9.0663341464302594</v>
      </c>
      <c r="AH2536">
        <v>14.098214334907199</v>
      </c>
      <c r="AI2536">
        <v>24.535748621160799</v>
      </c>
      <c r="AJ2536">
        <v>19.0994191603974</v>
      </c>
      <c r="AK2536">
        <v>11.4220075015227</v>
      </c>
      <c r="AL2536">
        <v>17.3364307612351</v>
      </c>
      <c r="AM2536">
        <v>24.2989902957938</v>
      </c>
      <c r="AN2536">
        <v>17.680548799841901</v>
      </c>
      <c r="AO2536">
        <v>10.6050246851654</v>
      </c>
      <c r="AP2536">
        <v>18.150875442980499</v>
      </c>
      <c r="AQ2536">
        <v>29.890714154070501</v>
      </c>
      <c r="AR2536">
        <v>21.666563326046699</v>
      </c>
      <c r="AS2536">
        <v>10.2813713034729</v>
      </c>
      <c r="AT2536">
        <v>15.253744288373699</v>
      </c>
      <c r="AU2536">
        <v>23.426917360475699</v>
      </c>
      <c r="AV2536">
        <v>18.372753936593899</v>
      </c>
      <c r="AW2536">
        <v>14.1136421481293</v>
      </c>
      <c r="AX2536">
        <v>21.829939956464798</v>
      </c>
      <c r="AY2536">
        <v>33.3507244050247</v>
      </c>
      <c r="AZ2536">
        <v>23.8786733239683</v>
      </c>
      <c r="BA2536">
        <v>11.4091601571134</v>
      </c>
      <c r="BB2536">
        <v>20.526536559369401</v>
      </c>
      <c r="BC2536">
        <v>27.986384600053299</v>
      </c>
      <c r="BD2536">
        <v>22.1553746848797</v>
      </c>
      <c r="BE2536">
        <v>12.7501557314294</v>
      </c>
      <c r="BF2536">
        <v>24.5191130676351</v>
      </c>
      <c r="BG2536">
        <v>33.752342877968999</v>
      </c>
      <c r="BH2536">
        <v>23.9228693626142</v>
      </c>
      <c r="BI2536">
        <v>14.0383600531363</v>
      </c>
      <c r="BJ2536">
        <v>21.928459074646099</v>
      </c>
      <c r="BK2536">
        <v>31.377789226261399</v>
      </c>
      <c r="BL2536">
        <v>23.882460715678</v>
      </c>
    </row>
    <row r="2537" spans="1:64" x14ac:dyDescent="0.25">
      <c r="A2537" s="15" t="str">
        <f t="shared" si="82"/>
        <v>Net Loan Growth (last 4 qtrs)--43465</v>
      </c>
      <c r="B2537" s="15" t="str">
        <f t="shared" si="83"/>
        <v>Net Loan Growth (last 4 qtrs)</v>
      </c>
      <c r="C2537">
        <v>21</v>
      </c>
      <c r="D2537" s="22">
        <v>43465</v>
      </c>
      <c r="E2537">
        <v>1.0449999999999999</v>
      </c>
      <c r="F2537">
        <v>4.63</v>
      </c>
      <c r="G2537">
        <v>8.9949999999999992</v>
      </c>
      <c r="H2537">
        <v>5.44509803921569</v>
      </c>
      <c r="I2537">
        <v>0.49249999999999999</v>
      </c>
      <c r="J2537">
        <v>4.62</v>
      </c>
      <c r="K2537">
        <v>9.3699999999999992</v>
      </c>
      <c r="L2537">
        <v>5.9984920634920602</v>
      </c>
      <c r="M2537">
        <v>0.92</v>
      </c>
      <c r="N2537">
        <v>5.44</v>
      </c>
      <c r="O2537">
        <v>10.744999999999999</v>
      </c>
      <c r="P2537">
        <v>6.7821908050938902</v>
      </c>
      <c r="Q2537">
        <v>-0.9</v>
      </c>
      <c r="R2537">
        <v>1.1200000000000001</v>
      </c>
      <c r="S2537">
        <v>6.82</v>
      </c>
      <c r="T2537">
        <v>4.5311764705882398</v>
      </c>
      <c r="U2537">
        <v>0.49249999999999999</v>
      </c>
      <c r="V2537">
        <v>4.665</v>
      </c>
      <c r="W2537">
        <v>9.15</v>
      </c>
      <c r="X2537">
        <v>6.6211313868613102</v>
      </c>
      <c r="Y2537">
        <v>1.29</v>
      </c>
      <c r="Z2537">
        <v>5.9349999999999996</v>
      </c>
      <c r="AA2537">
        <v>11.664999999999999</v>
      </c>
      <c r="AB2537">
        <v>6.5791304347826101</v>
      </c>
      <c r="AC2537">
        <v>0.81</v>
      </c>
      <c r="AD2537">
        <v>4.16</v>
      </c>
      <c r="AE2537">
        <v>7.79</v>
      </c>
      <c r="AF2537">
        <v>6.5790410958904104</v>
      </c>
      <c r="AG2537">
        <v>-0.46</v>
      </c>
      <c r="AH2537">
        <v>4.22</v>
      </c>
      <c r="AI2537">
        <v>9.2100000000000009</v>
      </c>
      <c r="AJ2537">
        <v>5.5526315789473699</v>
      </c>
      <c r="AK2537">
        <v>1.2424999999999999</v>
      </c>
      <c r="AL2537">
        <v>5.15</v>
      </c>
      <c r="AM2537">
        <v>11.272500000000001</v>
      </c>
      <c r="AN2537">
        <v>6.7516666666666696</v>
      </c>
      <c r="AO2537">
        <v>-0.38500000000000001</v>
      </c>
      <c r="AP2537">
        <v>3.645</v>
      </c>
      <c r="AQ2537">
        <v>7.5025000000000004</v>
      </c>
      <c r="AR2537">
        <v>4.5917063492063503</v>
      </c>
      <c r="AS2537">
        <v>2.91</v>
      </c>
      <c r="AT2537">
        <v>7.43</v>
      </c>
      <c r="AU2537">
        <v>14.404999999999999</v>
      </c>
      <c r="AV2537">
        <v>12.2769841269841</v>
      </c>
      <c r="AW2537">
        <v>2.33</v>
      </c>
      <c r="AX2537">
        <v>5.42</v>
      </c>
      <c r="AY2537">
        <v>9.39</v>
      </c>
      <c r="AZ2537">
        <v>6.2248780487804902</v>
      </c>
      <c r="BA2537">
        <v>0.375</v>
      </c>
      <c r="BB2537">
        <v>5.52</v>
      </c>
      <c r="BC2537">
        <v>10.645</v>
      </c>
      <c r="BD2537">
        <v>13.6758333333333</v>
      </c>
      <c r="BE2537">
        <v>0.105</v>
      </c>
      <c r="BF2537">
        <v>2.27</v>
      </c>
      <c r="BG2537">
        <v>7.91</v>
      </c>
      <c r="BH2537">
        <v>4.0915686274509797</v>
      </c>
      <c r="BI2537">
        <v>2.31</v>
      </c>
      <c r="BJ2537">
        <v>6.16</v>
      </c>
      <c r="BK2537">
        <v>12.265000000000001</v>
      </c>
      <c r="BL2537">
        <v>16.088055555555599</v>
      </c>
    </row>
    <row r="2538" spans="1:64" x14ac:dyDescent="0.25">
      <c r="A2538" s="15" t="str">
        <f t="shared" si="82"/>
        <v>Banks w/ Loan Growth (last 4 qtrs)--43465</v>
      </c>
      <c r="B2538" s="15" t="str">
        <f t="shared" si="83"/>
        <v>Banks w/ Loan Growth (last 4 qtrs)</v>
      </c>
      <c r="C2538">
        <v>22</v>
      </c>
      <c r="D2538" s="22">
        <v>43465</v>
      </c>
      <c r="F2538">
        <v>80.392156862745097</v>
      </c>
      <c r="J2538">
        <v>77.281553398058307</v>
      </c>
      <c r="N2538">
        <v>78.6947368421053</v>
      </c>
      <c r="R2538">
        <v>70.588235294117695</v>
      </c>
      <c r="V2538">
        <v>77.060931899641602</v>
      </c>
      <c r="Z2538">
        <v>82.608695652173907</v>
      </c>
      <c r="AD2538">
        <v>78.082191780821901</v>
      </c>
      <c r="AH2538">
        <v>70.175438596491205</v>
      </c>
      <c r="AI2538"/>
      <c r="AK2538"/>
      <c r="AL2538">
        <v>83.3333333333333</v>
      </c>
      <c r="AP2538">
        <v>71.875</v>
      </c>
      <c r="AT2538">
        <v>86.387434554973794</v>
      </c>
      <c r="AX2538">
        <v>84</v>
      </c>
      <c r="BB2538">
        <v>77.0833333333333</v>
      </c>
      <c r="BF2538">
        <v>73.076923076923094</v>
      </c>
      <c r="BJ2538">
        <v>82.191780821917803</v>
      </c>
    </row>
    <row r="2539" spans="1:64" x14ac:dyDescent="0.25">
      <c r="A2539" s="15" t="str">
        <f t="shared" si="82"/>
        <v>Equity / Assets--43555</v>
      </c>
      <c r="B2539" s="15" t="str">
        <f t="shared" si="83"/>
        <v>Equity / Assets</v>
      </c>
      <c r="C2539">
        <v>1</v>
      </c>
      <c r="D2539" s="22">
        <v>43555</v>
      </c>
      <c r="E2539">
        <v>10.673069553700699</v>
      </c>
      <c r="F2539">
        <v>11.366783556434299</v>
      </c>
      <c r="G2539">
        <v>12.6933267422047</v>
      </c>
      <c r="H2539">
        <v>11.901587437754999</v>
      </c>
      <c r="I2539">
        <v>9.8324187294333694</v>
      </c>
      <c r="J2539">
        <v>11.036790145669199</v>
      </c>
      <c r="K2539">
        <v>12.7118512914871</v>
      </c>
      <c r="L2539">
        <v>11.5602869079089</v>
      </c>
      <c r="M2539">
        <v>9.7387170782429209</v>
      </c>
      <c r="N2539">
        <v>11.0744340565622</v>
      </c>
      <c r="O2539">
        <v>12.9818213712351</v>
      </c>
      <c r="P2539">
        <v>11.7090935225328</v>
      </c>
      <c r="Q2539">
        <v>9.8745046235138698</v>
      </c>
      <c r="R2539">
        <v>11.350575826902899</v>
      </c>
      <c r="S2539">
        <v>12.3629606797851</v>
      </c>
      <c r="T2539">
        <v>11.3069104893559</v>
      </c>
      <c r="U2539">
        <v>9.6347354576263609</v>
      </c>
      <c r="V2539">
        <v>10.8921918030131</v>
      </c>
      <c r="W2539">
        <v>12.5290388416848</v>
      </c>
      <c r="X2539">
        <v>11.402851015176299</v>
      </c>
      <c r="Y2539">
        <v>10.413539989630801</v>
      </c>
      <c r="Z2539">
        <v>11.366783556434299</v>
      </c>
      <c r="AA2539">
        <v>12.743626996706899</v>
      </c>
      <c r="AB2539">
        <v>11.923036326979499</v>
      </c>
      <c r="AC2539">
        <v>9.8744821712029101</v>
      </c>
      <c r="AD2539">
        <v>11.099693673227399</v>
      </c>
      <c r="AE2539">
        <v>12.358435428911701</v>
      </c>
      <c r="AF2539">
        <v>11.1263357415752</v>
      </c>
      <c r="AG2539">
        <v>10.5056272601984</v>
      </c>
      <c r="AH2539">
        <v>11.668315808931499</v>
      </c>
      <c r="AI2539">
        <v>13.6135864736319</v>
      </c>
      <c r="AJ2539">
        <v>12.456202143683599</v>
      </c>
      <c r="AK2539">
        <v>9.5605861279444095</v>
      </c>
      <c r="AL2539">
        <v>11.617391685521</v>
      </c>
      <c r="AM2539">
        <v>13.9237341243635</v>
      </c>
      <c r="AN2539">
        <v>13.2176568247069</v>
      </c>
      <c r="AO2539">
        <v>9.8948938918208693</v>
      </c>
      <c r="AP2539">
        <v>11.2423041241461</v>
      </c>
      <c r="AQ2539">
        <v>12.743626996706899</v>
      </c>
      <c r="AR2539">
        <v>11.6062935909803</v>
      </c>
      <c r="AS2539">
        <v>9.5372350651657793</v>
      </c>
      <c r="AT2539">
        <v>10.772968270383</v>
      </c>
      <c r="AU2539">
        <v>12.4536278959709</v>
      </c>
      <c r="AV2539">
        <v>11.2190346241283</v>
      </c>
      <c r="AW2539">
        <v>9.3569835250564193</v>
      </c>
      <c r="AX2539">
        <v>10.7719024457688</v>
      </c>
      <c r="AY2539">
        <v>12.5786574534248</v>
      </c>
      <c r="AZ2539">
        <v>11.1175944483584</v>
      </c>
      <c r="BA2539">
        <v>9.9052008202927002</v>
      </c>
      <c r="BB2539">
        <v>10.626416294058</v>
      </c>
      <c r="BC2539">
        <v>12.6964917569269</v>
      </c>
      <c r="BD2539">
        <v>11.7274070012698</v>
      </c>
      <c r="BE2539">
        <v>10.7433343323882</v>
      </c>
      <c r="BF2539">
        <v>12.0097821597296</v>
      </c>
      <c r="BG2539">
        <v>15.5036580932879</v>
      </c>
      <c r="BH2539">
        <v>15.574692220722801</v>
      </c>
      <c r="BI2539">
        <v>9.3130802237596306</v>
      </c>
      <c r="BJ2539">
        <v>10.5336670425181</v>
      </c>
      <c r="BK2539">
        <v>12.110194213359</v>
      </c>
      <c r="BL2539">
        <v>12.076047186135799</v>
      </c>
    </row>
    <row r="2540" spans="1:64" x14ac:dyDescent="0.25">
      <c r="A2540" s="15" t="str">
        <f t="shared" si="82"/>
        <v>Total Risk Based Capital Ratio--43555</v>
      </c>
      <c r="B2540" s="15" t="str">
        <f t="shared" si="83"/>
        <v>Total Risk Based Capital Ratio</v>
      </c>
      <c r="C2540">
        <v>2</v>
      </c>
      <c r="D2540" s="22">
        <v>43555</v>
      </c>
      <c r="E2540">
        <v>14.525</v>
      </c>
      <c r="F2540">
        <v>16.440000000000001</v>
      </c>
      <c r="G2540">
        <v>20.875</v>
      </c>
      <c r="H2540">
        <v>18.282352941176502</v>
      </c>
      <c r="I2540">
        <v>13.455</v>
      </c>
      <c r="J2540">
        <v>16.045000000000002</v>
      </c>
      <c r="K2540">
        <v>19.335000000000001</v>
      </c>
      <c r="L2540">
        <v>17.48742</v>
      </c>
      <c r="M2540">
        <v>13.63</v>
      </c>
      <c r="N2540">
        <v>16.2</v>
      </c>
      <c r="O2540">
        <v>20.392499999999998</v>
      </c>
      <c r="P2540">
        <v>18.285826482042399</v>
      </c>
      <c r="Q2540">
        <v>14.35</v>
      </c>
      <c r="R2540">
        <v>17.010000000000002</v>
      </c>
      <c r="S2540">
        <v>21.04</v>
      </c>
      <c r="T2540">
        <v>19.2105882352941</v>
      </c>
      <c r="U2540">
        <v>13.365</v>
      </c>
      <c r="V2540">
        <v>15.8</v>
      </c>
      <c r="W2540">
        <v>18.940000000000001</v>
      </c>
      <c r="X2540">
        <v>17.583985239852399</v>
      </c>
      <c r="Y2540">
        <v>14.83</v>
      </c>
      <c r="Z2540">
        <v>17.329999999999998</v>
      </c>
      <c r="AA2540">
        <v>20.27</v>
      </c>
      <c r="AB2540">
        <v>18.985777777777798</v>
      </c>
      <c r="AC2540">
        <v>13.07</v>
      </c>
      <c r="AD2540">
        <v>15.47</v>
      </c>
      <c r="AE2540">
        <v>17.25</v>
      </c>
      <c r="AF2540">
        <v>16.522328767123302</v>
      </c>
      <c r="AG2540">
        <v>13.65</v>
      </c>
      <c r="AH2540">
        <v>16.309999999999999</v>
      </c>
      <c r="AI2540">
        <v>20.97</v>
      </c>
      <c r="AJ2540">
        <v>18.225087719298202</v>
      </c>
      <c r="AK2540">
        <v>13.46</v>
      </c>
      <c r="AL2540">
        <v>16.385000000000002</v>
      </c>
      <c r="AM2540">
        <v>20.954999999999998</v>
      </c>
      <c r="AN2540">
        <v>19.077380952380999</v>
      </c>
      <c r="AO2540">
        <v>13.62</v>
      </c>
      <c r="AP2540">
        <v>16.14</v>
      </c>
      <c r="AQ2540">
        <v>19.18</v>
      </c>
      <c r="AR2540">
        <v>17.4481224489796</v>
      </c>
      <c r="AS2540">
        <v>12.66</v>
      </c>
      <c r="AT2540">
        <v>13.86</v>
      </c>
      <c r="AU2540">
        <v>16.385000000000002</v>
      </c>
      <c r="AV2540">
        <v>15.7322033898305</v>
      </c>
      <c r="AW2540">
        <v>14.3325</v>
      </c>
      <c r="AX2540">
        <v>17.100000000000001</v>
      </c>
      <c r="AY2540">
        <v>21.0625</v>
      </c>
      <c r="AZ2540">
        <v>18.716666666666701</v>
      </c>
      <c r="BA2540">
        <v>13.0975</v>
      </c>
      <c r="BB2540">
        <v>15.3</v>
      </c>
      <c r="BC2540">
        <v>19.89</v>
      </c>
      <c r="BD2540">
        <v>16.969000000000001</v>
      </c>
      <c r="BE2540">
        <v>16.122499999999999</v>
      </c>
      <c r="BF2540">
        <v>18.864999999999998</v>
      </c>
      <c r="BG2540">
        <v>24.197500000000002</v>
      </c>
      <c r="BH2540">
        <v>27.259599999999999</v>
      </c>
      <c r="BI2540">
        <v>13.3575</v>
      </c>
      <c r="BJ2540">
        <v>15.52</v>
      </c>
      <c r="BK2540">
        <v>18.52</v>
      </c>
      <c r="BL2540">
        <v>20.9890277777778</v>
      </c>
    </row>
    <row r="2541" spans="1:64" x14ac:dyDescent="0.25">
      <c r="A2541" s="15" t="str">
        <f t="shared" si="82"/>
        <v>Tier 1 Leverage Ratio--43555</v>
      </c>
      <c r="B2541" s="15" t="str">
        <f t="shared" si="83"/>
        <v>Tier 1 Leverage Ratio</v>
      </c>
      <c r="C2541">
        <v>3</v>
      </c>
      <c r="D2541" s="22">
        <v>43555</v>
      </c>
      <c r="E2541">
        <v>9.9649999999999999</v>
      </c>
      <c r="F2541">
        <v>10.87</v>
      </c>
      <c r="G2541">
        <v>12.26</v>
      </c>
      <c r="H2541">
        <v>11.477843137254901</v>
      </c>
      <c r="I2541">
        <v>9.5150000000000006</v>
      </c>
      <c r="J2541">
        <v>10.59</v>
      </c>
      <c r="K2541">
        <v>12.3375</v>
      </c>
      <c r="L2541">
        <v>11.234959999999999</v>
      </c>
      <c r="M2541">
        <v>9.5500000000000007</v>
      </c>
      <c r="N2541">
        <v>10.76</v>
      </c>
      <c r="O2541">
        <v>12.55</v>
      </c>
      <c r="P2541">
        <v>11.469995672868899</v>
      </c>
      <c r="Q2541">
        <v>9.44</v>
      </c>
      <c r="R2541">
        <v>10.62</v>
      </c>
      <c r="S2541">
        <v>11.83</v>
      </c>
      <c r="T2541">
        <v>11.057058823529401</v>
      </c>
      <c r="U2541">
        <v>9.4</v>
      </c>
      <c r="V2541">
        <v>10.5</v>
      </c>
      <c r="W2541">
        <v>12.06</v>
      </c>
      <c r="X2541">
        <v>11.1253505535055</v>
      </c>
      <c r="Y2541">
        <v>9.93</v>
      </c>
      <c r="Z2541">
        <v>10.75</v>
      </c>
      <c r="AA2541">
        <v>12.45</v>
      </c>
      <c r="AB2541">
        <v>11.6135555555556</v>
      </c>
      <c r="AC2541">
        <v>9.58</v>
      </c>
      <c r="AD2541">
        <v>10.42</v>
      </c>
      <c r="AE2541">
        <v>12.13</v>
      </c>
      <c r="AF2541">
        <v>10.7149315068493</v>
      </c>
      <c r="AG2541">
        <v>9.9600000000000009</v>
      </c>
      <c r="AH2541">
        <v>11.43</v>
      </c>
      <c r="AI2541">
        <v>13.11</v>
      </c>
      <c r="AJ2541">
        <v>12.0552631578947</v>
      </c>
      <c r="AK2541">
        <v>9.34</v>
      </c>
      <c r="AL2541">
        <v>10.595000000000001</v>
      </c>
      <c r="AM2541">
        <v>13.67</v>
      </c>
      <c r="AN2541">
        <v>12.7928571428571</v>
      </c>
      <c r="AO2541">
        <v>9.56</v>
      </c>
      <c r="AP2541">
        <v>10.84</v>
      </c>
      <c r="AQ2541">
        <v>12.54</v>
      </c>
      <c r="AR2541">
        <v>11.2902040816327</v>
      </c>
      <c r="AS2541">
        <v>9.27</v>
      </c>
      <c r="AT2541">
        <v>10.23</v>
      </c>
      <c r="AU2541">
        <v>11.505000000000001</v>
      </c>
      <c r="AV2541">
        <v>10.7583050847458</v>
      </c>
      <c r="AW2541">
        <v>9.31</v>
      </c>
      <c r="AX2541">
        <v>10.164999999999999</v>
      </c>
      <c r="AY2541">
        <v>11.885</v>
      </c>
      <c r="AZ2541">
        <v>10.8146666666667</v>
      </c>
      <c r="BA2541">
        <v>9.7650000000000006</v>
      </c>
      <c r="BB2541">
        <v>10.484999999999999</v>
      </c>
      <c r="BC2541">
        <v>11.5725</v>
      </c>
      <c r="BD2541">
        <v>11.304399999999999</v>
      </c>
      <c r="BE2541">
        <v>10.45</v>
      </c>
      <c r="BF2541">
        <v>11.59</v>
      </c>
      <c r="BG2541">
        <v>15.11</v>
      </c>
      <c r="BH2541">
        <v>15.298400000000001</v>
      </c>
      <c r="BI2541">
        <v>9.4</v>
      </c>
      <c r="BJ2541">
        <v>10.42</v>
      </c>
      <c r="BK2541">
        <v>11.5725</v>
      </c>
      <c r="BL2541">
        <v>11.869722222222199</v>
      </c>
    </row>
    <row r="2542" spans="1:64" x14ac:dyDescent="0.25">
      <c r="A2542" s="15" t="str">
        <f t="shared" si="82"/>
        <v>ALLL / Nonaccrual Loans--43555</v>
      </c>
      <c r="B2542" s="15" t="str">
        <f t="shared" si="83"/>
        <v>ALLL / Nonaccrual Loans</v>
      </c>
      <c r="C2542">
        <v>4</v>
      </c>
      <c r="D2542" s="22">
        <v>43555</v>
      </c>
      <c r="E2542">
        <v>103.831915141127</v>
      </c>
      <c r="F2542">
        <v>148.701870595895</v>
      </c>
      <c r="G2542">
        <v>553.78252262443402</v>
      </c>
      <c r="H2542">
        <v>1099.35383868793</v>
      </c>
      <c r="I2542">
        <v>96.179401993355498</v>
      </c>
      <c r="J2542">
        <v>190.20807833537299</v>
      </c>
      <c r="K2542">
        <v>496.03174603174602</v>
      </c>
      <c r="L2542">
        <v>881.77615164785902</v>
      </c>
      <c r="M2542">
        <v>102.284776693586</v>
      </c>
      <c r="N2542">
        <v>212.562814070352</v>
      </c>
      <c r="O2542">
        <v>547.01436130007596</v>
      </c>
      <c r="P2542">
        <v>718.75340914385799</v>
      </c>
      <c r="Q2542">
        <v>84.057499833946807</v>
      </c>
      <c r="R2542">
        <v>112.157954567677</v>
      </c>
      <c r="S2542">
        <v>331.83525358635501</v>
      </c>
      <c r="T2542">
        <v>224.46573066229499</v>
      </c>
      <c r="U2542">
        <v>102.846425419241</v>
      </c>
      <c r="V2542">
        <v>213.963555824021</v>
      </c>
      <c r="W2542">
        <v>568.34451219512198</v>
      </c>
      <c r="X2542">
        <v>1036.74279013364</v>
      </c>
      <c r="Y2542">
        <v>116.257238147576</v>
      </c>
      <c r="Z2542">
        <v>153.215087700852</v>
      </c>
      <c r="AA2542">
        <v>412.45500300480802</v>
      </c>
      <c r="AB2542">
        <v>1118.6965932374301</v>
      </c>
      <c r="AC2542">
        <v>100.5454441613</v>
      </c>
      <c r="AD2542">
        <v>164.03736377789301</v>
      </c>
      <c r="AE2542">
        <v>420.27243589743603</v>
      </c>
      <c r="AF2542">
        <v>1328.9977092792501</v>
      </c>
      <c r="AG2542">
        <v>90.0849760869704</v>
      </c>
      <c r="AH2542">
        <v>169.80198624034199</v>
      </c>
      <c r="AI2542">
        <v>669.06823707671197</v>
      </c>
      <c r="AJ2542">
        <v>2619.0612442861202</v>
      </c>
      <c r="AK2542">
        <v>79.051285005659594</v>
      </c>
      <c r="AL2542">
        <v>125.653923541247</v>
      </c>
      <c r="AM2542">
        <v>351.608724810436</v>
      </c>
      <c r="AN2542">
        <v>514.22484686577604</v>
      </c>
      <c r="AO2542">
        <v>91.082454331354498</v>
      </c>
      <c r="AP2542">
        <v>173.74517374517399</v>
      </c>
      <c r="AQ2542">
        <v>443.47229717575101</v>
      </c>
      <c r="AR2542">
        <v>908.15824834103898</v>
      </c>
      <c r="AS2542">
        <v>112.18134906376</v>
      </c>
      <c r="AT2542">
        <v>207.72690106296</v>
      </c>
      <c r="AU2542">
        <v>661.05314082008999</v>
      </c>
      <c r="AV2542">
        <v>1638.7433654116101</v>
      </c>
      <c r="AW2542">
        <v>96.500880649092693</v>
      </c>
      <c r="AX2542">
        <v>230.496592778256</v>
      </c>
      <c r="AY2542">
        <v>504.72438258971198</v>
      </c>
      <c r="AZ2542">
        <v>1337.5796021281101</v>
      </c>
      <c r="BA2542">
        <v>81.406010476199398</v>
      </c>
      <c r="BB2542">
        <v>183.58862144420101</v>
      </c>
      <c r="BC2542">
        <v>530.94619637866106</v>
      </c>
      <c r="BD2542">
        <v>555.13317657415905</v>
      </c>
      <c r="BE2542">
        <v>105.63514804202499</v>
      </c>
      <c r="BF2542">
        <v>165.85879873551099</v>
      </c>
      <c r="BG2542">
        <v>460.13450242615102</v>
      </c>
      <c r="BH2542">
        <v>438.37419012756902</v>
      </c>
      <c r="BI2542">
        <v>135.39325842696601</v>
      </c>
      <c r="BJ2542">
        <v>271.88958009331299</v>
      </c>
      <c r="BK2542">
        <v>578.49462365591398</v>
      </c>
      <c r="BL2542">
        <v>608.34559953613802</v>
      </c>
    </row>
    <row r="2543" spans="1:64" x14ac:dyDescent="0.25">
      <c r="A2543" s="15" t="str">
        <f t="shared" si="82"/>
        <v>[NCL + OREO] / [Total Loans + OREO]--43555</v>
      </c>
      <c r="B2543" s="15" t="str">
        <f t="shared" si="83"/>
        <v>[NCL + OREO] / [Total Loans + OREO]</v>
      </c>
      <c r="C2543">
        <v>5</v>
      </c>
      <c r="D2543" s="22">
        <v>43555</v>
      </c>
      <c r="E2543">
        <v>0.283911070678731</v>
      </c>
      <c r="F2543">
        <v>0.82932160824983103</v>
      </c>
      <c r="G2543">
        <v>1.52208850222133</v>
      </c>
      <c r="H2543">
        <v>1.48338173992561</v>
      </c>
      <c r="I2543">
        <v>0.27367121891014501</v>
      </c>
      <c r="J2543">
        <v>0.87070091423595997</v>
      </c>
      <c r="K2543">
        <v>1.8685824776636899</v>
      </c>
      <c r="L2543">
        <v>1.2938330713155699</v>
      </c>
      <c r="M2543">
        <v>0.23650575933114501</v>
      </c>
      <c r="N2543">
        <v>0.74252458358418605</v>
      </c>
      <c r="O2543">
        <v>1.6403066210935</v>
      </c>
      <c r="P2543">
        <v>1.1926442196804501</v>
      </c>
      <c r="Q2543">
        <v>0.72074463260545996</v>
      </c>
      <c r="R2543">
        <v>1.73642963856053</v>
      </c>
      <c r="S2543">
        <v>2.29348044708789</v>
      </c>
      <c r="T2543">
        <v>1.88219619096142</v>
      </c>
      <c r="U2543">
        <v>0.251552188213718</v>
      </c>
      <c r="V2543">
        <v>0.87301822838510601</v>
      </c>
      <c r="W2543">
        <v>1.93335449953002</v>
      </c>
      <c r="X2543">
        <v>1.28154909492465</v>
      </c>
      <c r="Y2543">
        <v>0.49601656207960398</v>
      </c>
      <c r="Z2543">
        <v>1.1368740175162799</v>
      </c>
      <c r="AA2543">
        <v>1.64181683922764</v>
      </c>
      <c r="AB2543">
        <v>1.88065294291758</v>
      </c>
      <c r="AC2543">
        <v>0.27763559939819799</v>
      </c>
      <c r="AD2543">
        <v>0.65631929046563198</v>
      </c>
      <c r="AE2543">
        <v>1.3592905878619801</v>
      </c>
      <c r="AF2543">
        <v>1.1009709752988099</v>
      </c>
      <c r="AG2543">
        <v>0.11983223487118</v>
      </c>
      <c r="AH2543">
        <v>0.66148497953202101</v>
      </c>
      <c r="AI2543">
        <v>2.0310204081632701</v>
      </c>
      <c r="AJ2543">
        <v>1.60896722721807</v>
      </c>
      <c r="AK2543">
        <v>0.492318561077636</v>
      </c>
      <c r="AL2543">
        <v>1.01050649376708</v>
      </c>
      <c r="AM2543">
        <v>1.9550243633317099</v>
      </c>
      <c r="AN2543">
        <v>1.3682950844209101</v>
      </c>
      <c r="AO2543">
        <v>0.181661157270913</v>
      </c>
      <c r="AP2543">
        <v>0.82897243591289405</v>
      </c>
      <c r="AQ2543">
        <v>2.0623080298376499</v>
      </c>
      <c r="AR2543">
        <v>1.4761956514369601</v>
      </c>
      <c r="AS2543">
        <v>0.270212247124551</v>
      </c>
      <c r="AT2543">
        <v>0.82590168255502305</v>
      </c>
      <c r="AU2543">
        <v>1.4835799881641301</v>
      </c>
      <c r="AV2543">
        <v>1.19193947206207</v>
      </c>
      <c r="AW2543">
        <v>0.328510130537638</v>
      </c>
      <c r="AX2543">
        <v>0.81378938778202903</v>
      </c>
      <c r="AY2543">
        <v>1.9029481490756901</v>
      </c>
      <c r="AZ2543">
        <v>1.20278311919531</v>
      </c>
      <c r="BA2543">
        <v>0.282728321842666</v>
      </c>
      <c r="BB2543">
        <v>0.72089394024153397</v>
      </c>
      <c r="BC2543">
        <v>1.9412655392301701</v>
      </c>
      <c r="BD2543">
        <v>1.32536934111555</v>
      </c>
      <c r="BE2543">
        <v>0.443793075043247</v>
      </c>
      <c r="BF2543">
        <v>1.07681785771453</v>
      </c>
      <c r="BG2543">
        <v>1.6497149653447101</v>
      </c>
      <c r="BH2543">
        <v>1.26320885533148</v>
      </c>
      <c r="BI2543">
        <v>0.26362275063575502</v>
      </c>
      <c r="BJ2543">
        <v>0.87420328057909502</v>
      </c>
      <c r="BK2543">
        <v>1.8582871103968901</v>
      </c>
      <c r="BL2543">
        <v>1.23417480726425</v>
      </c>
    </row>
    <row r="2544" spans="1:64" x14ac:dyDescent="0.25">
      <c r="A2544" s="15" t="str">
        <f t="shared" si="82"/>
        <v>[Noncurrent + Delinquent Loans] / [Capital + ALLL]--43555</v>
      </c>
      <c r="B2544" s="15" t="str">
        <f t="shared" si="83"/>
        <v>[Noncurrent + Delinquent Loans] / [Capital + ALLL]</v>
      </c>
      <c r="C2544">
        <v>6</v>
      </c>
      <c r="D2544" s="22">
        <v>43555</v>
      </c>
      <c r="E2544">
        <v>3.4264836047741798</v>
      </c>
      <c r="F2544">
        <v>9.47801286728129</v>
      </c>
      <c r="G2544">
        <v>13.623934296886199</v>
      </c>
      <c r="H2544">
        <v>11.2908343378102</v>
      </c>
      <c r="I2544">
        <v>3.3706892741840102</v>
      </c>
      <c r="J2544">
        <v>7.8602520074576496</v>
      </c>
      <c r="K2544">
        <v>15.8396636220414</v>
      </c>
      <c r="L2544">
        <v>10.7446582307374</v>
      </c>
      <c r="M2544">
        <v>2.9333069017670099</v>
      </c>
      <c r="N2544">
        <v>6.6831364627853898</v>
      </c>
      <c r="O2544">
        <v>13.032389890264801</v>
      </c>
      <c r="P2544">
        <v>9.2354862423519997</v>
      </c>
      <c r="Q2544">
        <v>6.7037025143701197</v>
      </c>
      <c r="R2544">
        <v>10.319341793334299</v>
      </c>
      <c r="S2544">
        <v>16.0891354656776</v>
      </c>
      <c r="T2544">
        <v>11.931660062610201</v>
      </c>
      <c r="U2544">
        <v>3.0651912436793398</v>
      </c>
      <c r="V2544">
        <v>7.6905702992659499</v>
      </c>
      <c r="W2544">
        <v>14.3423295170718</v>
      </c>
      <c r="X2544">
        <v>10.350150818456701</v>
      </c>
      <c r="Y2544">
        <v>2.9489082043671799</v>
      </c>
      <c r="Z2544">
        <v>10.723544116285501</v>
      </c>
      <c r="AA2544">
        <v>20.078269377106199</v>
      </c>
      <c r="AB2544">
        <v>14.319131607031199</v>
      </c>
      <c r="AC2544">
        <v>4.3693322341302601</v>
      </c>
      <c r="AD2544">
        <v>8.0945735161316801</v>
      </c>
      <c r="AE2544">
        <v>14.8879195648147</v>
      </c>
      <c r="AF2544">
        <v>10.531049879131499</v>
      </c>
      <c r="AG2544">
        <v>2.7971039847124799</v>
      </c>
      <c r="AH2544">
        <v>7.6440267066272298</v>
      </c>
      <c r="AI2544">
        <v>15.1317878691648</v>
      </c>
      <c r="AJ2544">
        <v>12.7067393626153</v>
      </c>
      <c r="AK2544">
        <v>3.5316965793059101</v>
      </c>
      <c r="AL2544">
        <v>7.3797090593289401</v>
      </c>
      <c r="AM2544">
        <v>17.7884248098296</v>
      </c>
      <c r="AN2544">
        <v>11.215788143343</v>
      </c>
      <c r="AO2544">
        <v>4.49009537784299</v>
      </c>
      <c r="AP2544">
        <v>10.228431572506601</v>
      </c>
      <c r="AQ2544">
        <v>18.980194207982201</v>
      </c>
      <c r="AR2544">
        <v>13.3728624221151</v>
      </c>
      <c r="AS2544">
        <v>2.8448844590293501</v>
      </c>
      <c r="AT2544">
        <v>7.2120076209358901</v>
      </c>
      <c r="AU2544">
        <v>12.714027689836801</v>
      </c>
      <c r="AV2544">
        <v>9.1590241028084005</v>
      </c>
      <c r="AW2544">
        <v>4.1248727259107802</v>
      </c>
      <c r="AX2544">
        <v>7.9081296044737801</v>
      </c>
      <c r="AY2544">
        <v>14.7065966472243</v>
      </c>
      <c r="AZ2544">
        <v>9.9374824280478506</v>
      </c>
      <c r="BA2544">
        <v>3.1825117240332799</v>
      </c>
      <c r="BB2544">
        <v>6.8208845473501398</v>
      </c>
      <c r="BC2544">
        <v>12.256146188102401</v>
      </c>
      <c r="BD2544">
        <v>10.8689057826497</v>
      </c>
      <c r="BE2544">
        <v>2.5814175251248499</v>
      </c>
      <c r="BF2544">
        <v>5.3539362834933497</v>
      </c>
      <c r="BG2544">
        <v>11.937278943201401</v>
      </c>
      <c r="BH2544">
        <v>8.1087350817603401</v>
      </c>
      <c r="BI2544">
        <v>2.3780758767844699</v>
      </c>
      <c r="BJ2544">
        <v>6.0537588196763101</v>
      </c>
      <c r="BK2544">
        <v>11.481172735194299</v>
      </c>
      <c r="BL2544">
        <v>8.4992170232707096</v>
      </c>
    </row>
    <row r="2545" spans="1:64" x14ac:dyDescent="0.25">
      <c r="A2545" s="15" t="str">
        <f t="shared" ref="A2545:A2608" si="84">B2545&amp;"--"&amp;D2545</f>
        <v xml:space="preserve">  Ag [NCL+DQ] / [Capital + ALLL]--43555</v>
      </c>
      <c r="B2545" s="15" t="str">
        <f t="shared" ref="B2545:B2608" si="85">VLOOKUP(C2545,labels,2,FALSE)</f>
        <v xml:space="preserve">  Ag [NCL+DQ] / [Capital + ALLL]</v>
      </c>
      <c r="C2545">
        <v>7</v>
      </c>
      <c r="D2545" s="22">
        <v>43555</v>
      </c>
      <c r="E2545">
        <v>0</v>
      </c>
      <c r="F2545">
        <v>0.60692513692823202</v>
      </c>
      <c r="G2545">
        <v>6.55547752462624</v>
      </c>
      <c r="H2545">
        <v>3.8160140816810801</v>
      </c>
      <c r="I2545">
        <v>0</v>
      </c>
      <c r="J2545">
        <v>0</v>
      </c>
      <c r="K2545">
        <v>4.0575464398641303</v>
      </c>
      <c r="L2545">
        <v>3.2363714386329701</v>
      </c>
      <c r="M2545">
        <v>0</v>
      </c>
      <c r="N2545">
        <v>0</v>
      </c>
      <c r="O2545">
        <v>1.04036911918803</v>
      </c>
      <c r="P2545">
        <v>1.47075561291625</v>
      </c>
      <c r="Q2545">
        <v>0</v>
      </c>
      <c r="R2545">
        <v>0</v>
      </c>
      <c r="S2545">
        <v>0</v>
      </c>
      <c r="T2545">
        <v>1.4757923451427801E-2</v>
      </c>
      <c r="U2545">
        <v>0</v>
      </c>
      <c r="V2545">
        <v>0</v>
      </c>
      <c r="W2545">
        <v>2.81253246837041</v>
      </c>
      <c r="X2545">
        <v>3.0471615311386802</v>
      </c>
      <c r="Y2545">
        <v>0</v>
      </c>
      <c r="Z2545">
        <v>7.6381816498472394E-2</v>
      </c>
      <c r="AA2545">
        <v>6.1330072647523997</v>
      </c>
      <c r="AB2545">
        <v>5.4672550633195396</v>
      </c>
      <c r="AC2545">
        <v>0</v>
      </c>
      <c r="AD2545">
        <v>1.83724750084302</v>
      </c>
      <c r="AE2545">
        <v>4.6334226143584898</v>
      </c>
      <c r="AF2545">
        <v>3.6852331987036302</v>
      </c>
      <c r="AG2545">
        <v>0</v>
      </c>
      <c r="AH2545">
        <v>0.68416513579106997</v>
      </c>
      <c r="AI2545">
        <v>8.6688333222789709</v>
      </c>
      <c r="AJ2545">
        <v>6.1912922521552396</v>
      </c>
      <c r="AK2545">
        <v>0</v>
      </c>
      <c r="AL2545">
        <v>8.76381680247941E-2</v>
      </c>
      <c r="AM2545">
        <v>4.6783475564295403</v>
      </c>
      <c r="AN2545">
        <v>2.90939800769431</v>
      </c>
      <c r="AO2545">
        <v>0</v>
      </c>
      <c r="AP2545">
        <v>2.77170319890149</v>
      </c>
      <c r="AQ2545">
        <v>8.8250205415989207</v>
      </c>
      <c r="AR2545">
        <v>6.2559522992132601</v>
      </c>
      <c r="AS2545">
        <v>0</v>
      </c>
      <c r="AT2545">
        <v>0</v>
      </c>
      <c r="AU2545">
        <v>1.7243559072324399</v>
      </c>
      <c r="AV2545">
        <v>2.02016211425987</v>
      </c>
      <c r="AW2545">
        <v>0</v>
      </c>
      <c r="AX2545">
        <v>0</v>
      </c>
      <c r="AY2545">
        <v>0.95693327322472199</v>
      </c>
      <c r="AZ2545">
        <v>1.3516356325349499</v>
      </c>
      <c r="BA2545">
        <v>0</v>
      </c>
      <c r="BB2545">
        <v>0</v>
      </c>
      <c r="BC2545">
        <v>0.34521890197977501</v>
      </c>
      <c r="BD2545">
        <v>0.96208385984089695</v>
      </c>
      <c r="BE2545">
        <v>0</v>
      </c>
      <c r="BF2545">
        <v>0</v>
      </c>
      <c r="BG2545">
        <v>0.53101354121829503</v>
      </c>
      <c r="BH2545">
        <v>0.74094170135275805</v>
      </c>
      <c r="BI2545">
        <v>0</v>
      </c>
      <c r="BJ2545">
        <v>0</v>
      </c>
      <c r="BK2545">
        <v>8.1269141905324804E-2</v>
      </c>
      <c r="BL2545">
        <v>1.6053803680505701</v>
      </c>
    </row>
    <row r="2546" spans="1:64" x14ac:dyDescent="0.25">
      <c r="A2546" s="15" t="str">
        <f t="shared" si="84"/>
        <v xml:space="preserve">  CLD [NCL+DQ] / [Capital + ALLL]--43555</v>
      </c>
      <c r="B2546" s="15" t="str">
        <f t="shared" si="85"/>
        <v xml:space="preserve">  CLD [NCL+DQ] / [Capital + ALLL]</v>
      </c>
      <c r="C2546">
        <v>8</v>
      </c>
      <c r="D2546" s="22">
        <v>43555</v>
      </c>
      <c r="E2546">
        <v>0</v>
      </c>
      <c r="F2546">
        <v>0</v>
      </c>
      <c r="G2546">
        <v>5.12403170067652E-2</v>
      </c>
      <c r="H2546">
        <v>0.40583143738415201</v>
      </c>
      <c r="I2546">
        <v>0</v>
      </c>
      <c r="J2546">
        <v>0</v>
      </c>
      <c r="K2546">
        <v>0</v>
      </c>
      <c r="L2546">
        <v>0.17617267127832101</v>
      </c>
      <c r="M2546">
        <v>0</v>
      </c>
      <c r="N2546">
        <v>0</v>
      </c>
      <c r="O2546">
        <v>0.17198931377797999</v>
      </c>
      <c r="P2546">
        <v>0.32565786452402401</v>
      </c>
      <c r="Q2546">
        <v>0</v>
      </c>
      <c r="R2546">
        <v>0</v>
      </c>
      <c r="S2546">
        <v>0.225796228806845</v>
      </c>
      <c r="T2546">
        <v>0.14960024781015499</v>
      </c>
      <c r="U2546">
        <v>0</v>
      </c>
      <c r="V2546">
        <v>0</v>
      </c>
      <c r="W2546">
        <v>0</v>
      </c>
      <c r="X2546">
        <v>0.161000311588786</v>
      </c>
      <c r="Y2546">
        <v>0</v>
      </c>
      <c r="Z2546">
        <v>0</v>
      </c>
      <c r="AA2546">
        <v>0.55869901315883197</v>
      </c>
      <c r="AB2546">
        <v>0.56579123950115795</v>
      </c>
      <c r="AC2546">
        <v>0</v>
      </c>
      <c r="AD2546">
        <v>0</v>
      </c>
      <c r="AE2546">
        <v>0</v>
      </c>
      <c r="AF2546">
        <v>0.32021277531147901</v>
      </c>
      <c r="AG2546">
        <v>0</v>
      </c>
      <c r="AH2546">
        <v>0</v>
      </c>
      <c r="AI2546">
        <v>0</v>
      </c>
      <c r="AJ2546">
        <v>0.10444665140746399</v>
      </c>
      <c r="AK2546">
        <v>0</v>
      </c>
      <c r="AL2546">
        <v>0</v>
      </c>
      <c r="AM2546">
        <v>0</v>
      </c>
      <c r="AN2546">
        <v>0.46160726172609201</v>
      </c>
      <c r="AO2546">
        <v>0</v>
      </c>
      <c r="AP2546">
        <v>0</v>
      </c>
      <c r="AQ2546">
        <v>0</v>
      </c>
      <c r="AR2546">
        <v>9.10045647895288E-2</v>
      </c>
      <c r="AS2546">
        <v>0</v>
      </c>
      <c r="AT2546">
        <v>0</v>
      </c>
      <c r="AU2546">
        <v>0.14014296704338</v>
      </c>
      <c r="AV2546">
        <v>0.30581764925271998</v>
      </c>
      <c r="AW2546">
        <v>0</v>
      </c>
      <c r="AX2546">
        <v>0</v>
      </c>
      <c r="AY2546">
        <v>8.2338733708693396E-3</v>
      </c>
      <c r="AZ2546">
        <v>0.31345028564782201</v>
      </c>
      <c r="BA2546">
        <v>0</v>
      </c>
      <c r="BB2546">
        <v>0</v>
      </c>
      <c r="BC2546">
        <v>0</v>
      </c>
      <c r="BD2546">
        <v>0.34344554786172499</v>
      </c>
      <c r="BE2546">
        <v>0</v>
      </c>
      <c r="BF2546">
        <v>0</v>
      </c>
      <c r="BG2546">
        <v>9.2450838807471902E-2</v>
      </c>
      <c r="BH2546">
        <v>0.20517186522891301</v>
      </c>
      <c r="BI2546">
        <v>0</v>
      </c>
      <c r="BJ2546">
        <v>0</v>
      </c>
      <c r="BK2546">
        <v>0.19794562818973099</v>
      </c>
      <c r="BL2546">
        <v>0.378940890690253</v>
      </c>
    </row>
    <row r="2547" spans="1:64" x14ac:dyDescent="0.25">
      <c r="A2547" s="15" t="str">
        <f t="shared" si="84"/>
        <v xml:space="preserve">  CRE [NCL+DQ] / [Capital + ALLL]--43555</v>
      </c>
      <c r="B2547" s="15" t="str">
        <f t="shared" si="85"/>
        <v xml:space="preserve">  CRE [NCL+DQ] / [Capital + ALLL]</v>
      </c>
      <c r="C2547">
        <v>9</v>
      </c>
      <c r="D2547" s="22">
        <v>43555</v>
      </c>
      <c r="E2547">
        <v>5.7590416954618799E-2</v>
      </c>
      <c r="F2547">
        <v>1.1529173482901001</v>
      </c>
      <c r="G2547">
        <v>2.6873981712267399</v>
      </c>
      <c r="H2547">
        <v>2.40852394327763</v>
      </c>
      <c r="I2547">
        <v>0</v>
      </c>
      <c r="J2547">
        <v>0.62950967270396496</v>
      </c>
      <c r="K2547">
        <v>2.7603392300547802</v>
      </c>
      <c r="L2547">
        <v>2.0024631604954002</v>
      </c>
      <c r="M2547">
        <v>0</v>
      </c>
      <c r="N2547">
        <v>0.92003046159794</v>
      </c>
      <c r="O2547">
        <v>3.1481575273264299</v>
      </c>
      <c r="P2547">
        <v>2.30586891606626</v>
      </c>
      <c r="Q2547">
        <v>0.62324085243265004</v>
      </c>
      <c r="R2547">
        <v>2.7579697986577201</v>
      </c>
      <c r="S2547">
        <v>8.3817376511517399</v>
      </c>
      <c r="T2547">
        <v>5.5402016097502198</v>
      </c>
      <c r="U2547">
        <v>0</v>
      </c>
      <c r="V2547">
        <v>0.437209665456533</v>
      </c>
      <c r="W2547">
        <v>2.4736370905101599</v>
      </c>
      <c r="X2547">
        <v>1.71128598311251</v>
      </c>
      <c r="Y2547">
        <v>0</v>
      </c>
      <c r="Z2547">
        <v>1.87201780724884</v>
      </c>
      <c r="AA2547">
        <v>4.4760739357248696</v>
      </c>
      <c r="AB2547">
        <v>2.8351034438223799</v>
      </c>
      <c r="AC2547">
        <v>0</v>
      </c>
      <c r="AD2547">
        <v>0.57549085985104897</v>
      </c>
      <c r="AE2547">
        <v>3.0749682337992401</v>
      </c>
      <c r="AF2547">
        <v>2.22670502993775</v>
      </c>
      <c r="AG2547">
        <v>0</v>
      </c>
      <c r="AH2547">
        <v>8.2397891516967803E-2</v>
      </c>
      <c r="AI2547">
        <v>1.6750629722921899</v>
      </c>
      <c r="AJ2547">
        <v>1.2863015263505999</v>
      </c>
      <c r="AK2547">
        <v>0.10073368679139801</v>
      </c>
      <c r="AL2547">
        <v>1.71333911895536</v>
      </c>
      <c r="AM2547">
        <v>5.6486249169582399</v>
      </c>
      <c r="AN2547">
        <v>3.3415860374455599</v>
      </c>
      <c r="AO2547">
        <v>0</v>
      </c>
      <c r="AP2547">
        <v>0.1796875</v>
      </c>
      <c r="AQ2547">
        <v>2.0019821605550101</v>
      </c>
      <c r="AR2547">
        <v>1.3758323284342999</v>
      </c>
      <c r="AS2547">
        <v>0</v>
      </c>
      <c r="AT2547">
        <v>0.89103172536601305</v>
      </c>
      <c r="AU2547">
        <v>3.59022089387553</v>
      </c>
      <c r="AV2547">
        <v>2.3683679576250798</v>
      </c>
      <c r="AW2547">
        <v>0</v>
      </c>
      <c r="AX2547">
        <v>0.84804418203589804</v>
      </c>
      <c r="AY2547">
        <v>3.6248027484117</v>
      </c>
      <c r="AZ2547">
        <v>2.2704902629903998</v>
      </c>
      <c r="BA2547">
        <v>0</v>
      </c>
      <c r="BB2547">
        <v>1.1870199801019501</v>
      </c>
      <c r="BC2547">
        <v>3.8367356450136998</v>
      </c>
      <c r="BD2547">
        <v>3.0833112380189802</v>
      </c>
      <c r="BE2547">
        <v>3.3941299632616197E-2</v>
      </c>
      <c r="BF2547">
        <v>1.1330073050898</v>
      </c>
      <c r="BG2547">
        <v>3.30940241477983</v>
      </c>
      <c r="BH2547">
        <v>2.5236279816635601</v>
      </c>
      <c r="BI2547">
        <v>0</v>
      </c>
      <c r="BJ2547">
        <v>1.0408183775181401</v>
      </c>
      <c r="BK2547">
        <v>3.8204617009870101</v>
      </c>
      <c r="BL2547">
        <v>2.2942312841618899</v>
      </c>
    </row>
    <row r="2548" spans="1:64" x14ac:dyDescent="0.25">
      <c r="A2548" s="15" t="str">
        <f t="shared" si="84"/>
        <v xml:space="preserve">  Res RE [NCL+DQ] / [Capital + ALLL]--43555</v>
      </c>
      <c r="B2548" s="15" t="str">
        <f t="shared" si="85"/>
        <v xml:space="preserve">  Res RE [NCL+DQ] / [Capital + ALLL]</v>
      </c>
      <c r="C2548">
        <v>10</v>
      </c>
      <c r="D2548" s="22">
        <v>43555</v>
      </c>
      <c r="E2548">
        <v>8.0163644405130505E-2</v>
      </c>
      <c r="F2548">
        <v>0.85816487547519904</v>
      </c>
      <c r="G2548">
        <v>1.88924385470767</v>
      </c>
      <c r="H2548">
        <v>1.62382719649797</v>
      </c>
      <c r="I2548">
        <v>0</v>
      </c>
      <c r="J2548">
        <v>0.72136655859068599</v>
      </c>
      <c r="K2548">
        <v>2.3294201581576401</v>
      </c>
      <c r="L2548">
        <v>1.62207347266679</v>
      </c>
      <c r="M2548">
        <v>0.220124559222208</v>
      </c>
      <c r="N2548">
        <v>1.3406302844645299</v>
      </c>
      <c r="O2548">
        <v>3.3412620908001802</v>
      </c>
      <c r="P2548">
        <v>2.4119700446905399</v>
      </c>
      <c r="Q2548">
        <v>2.3857430296062101</v>
      </c>
      <c r="R2548">
        <v>4.24970296393822</v>
      </c>
      <c r="S2548">
        <v>5.1434163048131598</v>
      </c>
      <c r="T2548">
        <v>3.8190700972704201</v>
      </c>
      <c r="U2548">
        <v>0</v>
      </c>
      <c r="V2548">
        <v>1.0094724469335501</v>
      </c>
      <c r="W2548">
        <v>2.69516286000044</v>
      </c>
      <c r="X2548">
        <v>1.9167278584899401</v>
      </c>
      <c r="Y2548">
        <v>0</v>
      </c>
      <c r="Z2548">
        <v>0.94151045619514995</v>
      </c>
      <c r="AA2548">
        <v>2.0317970498765998</v>
      </c>
      <c r="AB2548">
        <v>1.66082521921049</v>
      </c>
      <c r="AC2548">
        <v>0</v>
      </c>
      <c r="AD2548">
        <v>0.13257189475831099</v>
      </c>
      <c r="AE2548">
        <v>1.07550244432374</v>
      </c>
      <c r="AF2548">
        <v>0.91990993724681303</v>
      </c>
      <c r="AG2548">
        <v>0</v>
      </c>
      <c r="AH2548">
        <v>0</v>
      </c>
      <c r="AI2548">
        <v>0.48947860930489201</v>
      </c>
      <c r="AJ2548">
        <v>0.39997276524099601</v>
      </c>
      <c r="AK2548">
        <v>0.42945020305276899</v>
      </c>
      <c r="AL2548">
        <v>1.71368870134493</v>
      </c>
      <c r="AM2548">
        <v>3.3228636245398402</v>
      </c>
      <c r="AN2548">
        <v>2.5177680215999798</v>
      </c>
      <c r="AO2548">
        <v>0</v>
      </c>
      <c r="AP2548">
        <v>0.41179559461625598</v>
      </c>
      <c r="AQ2548">
        <v>1.55136627222733</v>
      </c>
      <c r="AR2548">
        <v>1.2119717590447301</v>
      </c>
      <c r="AS2548">
        <v>0</v>
      </c>
      <c r="AT2548">
        <v>0.71454621587670397</v>
      </c>
      <c r="AU2548">
        <v>1.9403505542375299</v>
      </c>
      <c r="AV2548">
        <v>1.56176932818142</v>
      </c>
      <c r="AW2548">
        <v>0.927618144926177</v>
      </c>
      <c r="AX2548">
        <v>2.61083139420876</v>
      </c>
      <c r="AY2548">
        <v>5.0322352855187402</v>
      </c>
      <c r="AZ2548">
        <v>3.3964318539472802</v>
      </c>
      <c r="BA2548">
        <v>0</v>
      </c>
      <c r="BB2548">
        <v>0.34108485784388898</v>
      </c>
      <c r="BC2548">
        <v>1.6460059553889601</v>
      </c>
      <c r="BD2548">
        <v>1.5885773136436201</v>
      </c>
      <c r="BE2548">
        <v>0.203496648422546</v>
      </c>
      <c r="BF2548">
        <v>1.07806045363676</v>
      </c>
      <c r="BG2548">
        <v>2.2595798038172599</v>
      </c>
      <c r="BH2548">
        <v>1.4407497482295599</v>
      </c>
      <c r="BI2548">
        <v>0</v>
      </c>
      <c r="BJ2548">
        <v>0.92737209924486996</v>
      </c>
      <c r="BK2548">
        <v>2.52147130706149</v>
      </c>
      <c r="BL2548">
        <v>1.7757121314370701</v>
      </c>
    </row>
    <row r="2549" spans="1:64" x14ac:dyDescent="0.25">
      <c r="A2549" s="15" t="str">
        <f t="shared" si="84"/>
        <v xml:space="preserve">  C&amp;I [NCL+DQ] / [Capital + ALLL]--43555</v>
      </c>
      <c r="B2549" s="15" t="str">
        <f t="shared" si="85"/>
        <v xml:space="preserve">  C&amp;I [NCL+DQ] / [Capital + ALLL]</v>
      </c>
      <c r="C2549">
        <v>11</v>
      </c>
      <c r="D2549" s="22">
        <v>43555</v>
      </c>
      <c r="E2549">
        <v>0.13676010046509199</v>
      </c>
      <c r="F2549">
        <v>0.62774786636258895</v>
      </c>
      <c r="G2549">
        <v>1.5196022571463601</v>
      </c>
      <c r="H2549">
        <v>1.3967420662705701</v>
      </c>
      <c r="I2549">
        <v>4.0124513349880299E-2</v>
      </c>
      <c r="J2549">
        <v>0.63462151834792901</v>
      </c>
      <c r="K2549">
        <v>2.2732938899002302</v>
      </c>
      <c r="L2549">
        <v>1.8051221121551599</v>
      </c>
      <c r="M2549">
        <v>1.81838380528975E-2</v>
      </c>
      <c r="N2549">
        <v>0.449086096697349</v>
      </c>
      <c r="O2549">
        <v>1.6768951965695</v>
      </c>
      <c r="P2549">
        <v>1.3931560035607899</v>
      </c>
      <c r="Q2549">
        <v>0</v>
      </c>
      <c r="R2549">
        <v>0.61859164477586603</v>
      </c>
      <c r="S2549">
        <v>1.86838725460216</v>
      </c>
      <c r="T2549">
        <v>1.3318846095827599</v>
      </c>
      <c r="U2549">
        <v>0</v>
      </c>
      <c r="V2549">
        <v>0.63239255182105603</v>
      </c>
      <c r="W2549">
        <v>2.3992989177256101</v>
      </c>
      <c r="X2549">
        <v>1.84016269670445</v>
      </c>
      <c r="Y2549">
        <v>0.126269873156173</v>
      </c>
      <c r="Z2549">
        <v>0.85029940119760505</v>
      </c>
      <c r="AA2549">
        <v>3.09191295875284</v>
      </c>
      <c r="AB2549">
        <v>2.32018571095599</v>
      </c>
      <c r="AC2549">
        <v>0.15984261650067599</v>
      </c>
      <c r="AD2549">
        <v>0.888265544647031</v>
      </c>
      <c r="AE2549">
        <v>2.2941254475533701</v>
      </c>
      <c r="AF2549">
        <v>2.3107193562908499</v>
      </c>
      <c r="AG2549">
        <v>0</v>
      </c>
      <c r="AH2549">
        <v>0.36057815429057299</v>
      </c>
      <c r="AI2549">
        <v>1.5257144576742101</v>
      </c>
      <c r="AJ2549">
        <v>1.7027915726874301</v>
      </c>
      <c r="AK2549">
        <v>8.2362395500959695E-2</v>
      </c>
      <c r="AL2549">
        <v>0.77975578617029895</v>
      </c>
      <c r="AM2549">
        <v>1.53966404838209</v>
      </c>
      <c r="AN2549">
        <v>1.57155435913988</v>
      </c>
      <c r="AO2549">
        <v>3.1259768677711797E-2</v>
      </c>
      <c r="AP2549">
        <v>0.64506080703985902</v>
      </c>
      <c r="AQ2549">
        <v>2.35786101966367</v>
      </c>
      <c r="AR2549">
        <v>1.8314545961063999</v>
      </c>
      <c r="AS2549">
        <v>5.7223208321566597E-2</v>
      </c>
      <c r="AT2549">
        <v>0.62601362309438902</v>
      </c>
      <c r="AU2549">
        <v>1.98732499585067</v>
      </c>
      <c r="AV2549">
        <v>1.7064315885783601</v>
      </c>
      <c r="AW2549">
        <v>0</v>
      </c>
      <c r="AX2549">
        <v>0.494248003405796</v>
      </c>
      <c r="AY2549">
        <v>1.8973911361945499</v>
      </c>
      <c r="AZ2549">
        <v>1.5515428590264799</v>
      </c>
      <c r="BA2549">
        <v>0.58511985285775603</v>
      </c>
      <c r="BB2549">
        <v>2.0075269606344199</v>
      </c>
      <c r="BC2549">
        <v>4.9605789272486396</v>
      </c>
      <c r="BD2549">
        <v>4.1526142307282399</v>
      </c>
      <c r="BE2549">
        <v>8.1662329138429898E-2</v>
      </c>
      <c r="BF2549">
        <v>0.63007020909182299</v>
      </c>
      <c r="BG2549">
        <v>2.7863605051878899</v>
      </c>
      <c r="BH2549">
        <v>2.0021901542053002</v>
      </c>
      <c r="BI2549">
        <v>4.1150854400597299E-2</v>
      </c>
      <c r="BJ2549">
        <v>0.71836311079655402</v>
      </c>
      <c r="BK2549">
        <v>2.0520536114268499</v>
      </c>
      <c r="BL2549">
        <v>2.1015050793235899</v>
      </c>
    </row>
    <row r="2550" spans="1:64" x14ac:dyDescent="0.25">
      <c r="A2550" s="15" t="str">
        <f t="shared" si="84"/>
        <v xml:space="preserve">  Ind [NCL+DQ] / [Capital + ALLL]--43555</v>
      </c>
      <c r="B2550" s="15" t="str">
        <f t="shared" si="85"/>
        <v xml:space="preserve">  Ind [NCL+DQ] / [Capital + ALLL]</v>
      </c>
      <c r="C2550">
        <v>12</v>
      </c>
      <c r="D2550" s="22">
        <v>43555</v>
      </c>
      <c r="E2550">
        <v>3.7632228610129999E-2</v>
      </c>
      <c r="F2550">
        <v>0.134108180599017</v>
      </c>
      <c r="G2550">
        <v>0.46266000302080101</v>
      </c>
      <c r="H2550">
        <v>0.36967822866877498</v>
      </c>
      <c r="I2550">
        <v>7.46023745344812E-3</v>
      </c>
      <c r="J2550">
        <v>0.112522349289171</v>
      </c>
      <c r="K2550">
        <v>0.48723254521755299</v>
      </c>
      <c r="L2550">
        <v>0.40834006454794097</v>
      </c>
      <c r="M2550">
        <v>2.2466958732945599E-3</v>
      </c>
      <c r="N2550">
        <v>0.10431163983189599</v>
      </c>
      <c r="O2550">
        <v>0.466017566447959</v>
      </c>
      <c r="P2550">
        <v>0.45129435764963899</v>
      </c>
      <c r="Q2550">
        <v>0.204488255033557</v>
      </c>
      <c r="R2550">
        <v>0.47978968123562299</v>
      </c>
      <c r="S2550">
        <v>1.3732011218562701</v>
      </c>
      <c r="T2550">
        <v>0.88952908477640302</v>
      </c>
      <c r="U2550">
        <v>0</v>
      </c>
      <c r="V2550">
        <v>9.8248306478796205E-2</v>
      </c>
      <c r="W2550">
        <v>0.440325994929535</v>
      </c>
      <c r="X2550">
        <v>0.374916199634998</v>
      </c>
      <c r="Y2550">
        <v>3.8129130655820999E-2</v>
      </c>
      <c r="Z2550">
        <v>0.22384204786776099</v>
      </c>
      <c r="AA2550">
        <v>0.566754685386746</v>
      </c>
      <c r="AB2550">
        <v>0.429940714979969</v>
      </c>
      <c r="AC2550">
        <v>1.34213017249905E-2</v>
      </c>
      <c r="AD2550">
        <v>0.131652087416986</v>
      </c>
      <c r="AE2550">
        <v>0.3671875</v>
      </c>
      <c r="AF2550">
        <v>0.24980592002838001</v>
      </c>
      <c r="AG2550">
        <v>1.3265238442661E-2</v>
      </c>
      <c r="AH2550">
        <v>0.19746726765400299</v>
      </c>
      <c r="AI2550">
        <v>1.2781089773782399</v>
      </c>
      <c r="AJ2550">
        <v>1.28229415116483</v>
      </c>
      <c r="AK2550">
        <v>1.83478354178923E-2</v>
      </c>
      <c r="AL2550">
        <v>8.3056269680315001E-2</v>
      </c>
      <c r="AM2550">
        <v>0.26359794265644099</v>
      </c>
      <c r="AN2550">
        <v>0.22692265119309199</v>
      </c>
      <c r="AO2550">
        <v>9.05141202027516E-3</v>
      </c>
      <c r="AP2550">
        <v>0.131652087416986</v>
      </c>
      <c r="AQ2550">
        <v>0.51948051948051899</v>
      </c>
      <c r="AR2550">
        <v>0.41424521483015703</v>
      </c>
      <c r="AS2550">
        <v>0</v>
      </c>
      <c r="AT2550">
        <v>9.0056682735604202E-2</v>
      </c>
      <c r="AU2550">
        <v>0.26513025510639199</v>
      </c>
      <c r="AV2550">
        <v>0.32590917935061098</v>
      </c>
      <c r="AW2550">
        <v>3.0544431506376899E-2</v>
      </c>
      <c r="AX2550">
        <v>0.22630184286361901</v>
      </c>
      <c r="AY2550">
        <v>0.72988180392963198</v>
      </c>
      <c r="AZ2550">
        <v>0.59001426229447596</v>
      </c>
      <c r="BA2550">
        <v>0</v>
      </c>
      <c r="BB2550">
        <v>5.9041193816459697E-2</v>
      </c>
      <c r="BC2550">
        <v>0.381809228704932</v>
      </c>
      <c r="BD2550">
        <v>0.41733500728458001</v>
      </c>
      <c r="BE2550">
        <v>1.56355352069548E-2</v>
      </c>
      <c r="BF2550">
        <v>0.13067196710589701</v>
      </c>
      <c r="BG2550">
        <v>0.407881642441494</v>
      </c>
      <c r="BH2550">
        <v>0.61080908674096102</v>
      </c>
      <c r="BI2550">
        <v>0</v>
      </c>
      <c r="BJ2550">
        <v>1.9426201132950301E-2</v>
      </c>
      <c r="BK2550">
        <v>0.13964736747088299</v>
      </c>
      <c r="BL2550">
        <v>0.207434561145939</v>
      </c>
    </row>
    <row r="2551" spans="1:64" x14ac:dyDescent="0.25">
      <c r="A2551" s="15" t="str">
        <f t="shared" si="84"/>
        <v xml:space="preserve">  OREO / [Capital + ALLL]--43555</v>
      </c>
      <c r="B2551" s="15" t="str">
        <f t="shared" si="85"/>
        <v xml:space="preserve">  OREO / [Capital + ALLL]</v>
      </c>
      <c r="C2551">
        <v>13</v>
      </c>
      <c r="D2551" s="22">
        <v>43555</v>
      </c>
      <c r="E2551">
        <v>0</v>
      </c>
      <c r="F2551">
        <v>0.197278252322346</v>
      </c>
      <c r="G2551">
        <v>1.48789806558502</v>
      </c>
      <c r="H2551">
        <v>0.78611310588500105</v>
      </c>
      <c r="I2551">
        <v>0</v>
      </c>
      <c r="J2551">
        <v>4.1054414590711401E-2</v>
      </c>
      <c r="K2551">
        <v>1.5039286743826299</v>
      </c>
      <c r="L2551">
        <v>1.23341611264755</v>
      </c>
      <c r="M2551">
        <v>0</v>
      </c>
      <c r="N2551">
        <v>0.122820333423613</v>
      </c>
      <c r="O2551">
        <v>1.23374657178979</v>
      </c>
      <c r="P2551">
        <v>1.2555676078295701</v>
      </c>
      <c r="Q2551">
        <v>1.2132199135406501</v>
      </c>
      <c r="R2551">
        <v>1.94093996949951</v>
      </c>
      <c r="S2551">
        <v>2.8692176481071301</v>
      </c>
      <c r="T2551">
        <v>2.2018788900495601</v>
      </c>
      <c r="U2551">
        <v>0</v>
      </c>
      <c r="V2551">
        <v>0.23445167387590399</v>
      </c>
      <c r="W2551">
        <v>2.2018326555279</v>
      </c>
      <c r="X2551">
        <v>1.76637066456127</v>
      </c>
      <c r="Y2551">
        <v>0</v>
      </c>
      <c r="Z2551">
        <v>0</v>
      </c>
      <c r="AA2551">
        <v>1.20122567302887</v>
      </c>
      <c r="AB2551">
        <v>0.89629231710072998</v>
      </c>
      <c r="AC2551">
        <v>0</v>
      </c>
      <c r="AD2551">
        <v>0</v>
      </c>
      <c r="AE2551">
        <v>0.12423763270837999</v>
      </c>
      <c r="AF2551">
        <v>0.61303440653954</v>
      </c>
      <c r="AG2551">
        <v>0</v>
      </c>
      <c r="AH2551">
        <v>0</v>
      </c>
      <c r="AI2551">
        <v>0.31770524061945998</v>
      </c>
      <c r="AJ2551">
        <v>0.40645129348219</v>
      </c>
      <c r="AK2551">
        <v>0</v>
      </c>
      <c r="AL2551">
        <v>0.35813545647556899</v>
      </c>
      <c r="AM2551">
        <v>1.4614854058048801</v>
      </c>
      <c r="AN2551">
        <v>1.11507746680288</v>
      </c>
      <c r="AO2551">
        <v>0</v>
      </c>
      <c r="AP2551">
        <v>0</v>
      </c>
      <c r="AQ2551">
        <v>0.66840560808607796</v>
      </c>
      <c r="AR2551">
        <v>1.00942382621515</v>
      </c>
      <c r="AS2551">
        <v>0</v>
      </c>
      <c r="AT2551">
        <v>0.31770524061945998</v>
      </c>
      <c r="AU2551">
        <v>1.9653777627897</v>
      </c>
      <c r="AV2551">
        <v>1.7871173376498499</v>
      </c>
      <c r="AW2551">
        <v>0</v>
      </c>
      <c r="AX2551">
        <v>0.24605696358306001</v>
      </c>
      <c r="AY2551">
        <v>2.0584565148816898</v>
      </c>
      <c r="AZ2551">
        <v>1.5843928663126901</v>
      </c>
      <c r="BA2551">
        <v>0</v>
      </c>
      <c r="BB2551">
        <v>2.2728167537018298E-2</v>
      </c>
      <c r="BC2551">
        <v>1.01387106277401</v>
      </c>
      <c r="BD2551">
        <v>0.96009540232287105</v>
      </c>
      <c r="BE2551">
        <v>0</v>
      </c>
      <c r="BF2551">
        <v>0.23008426019181899</v>
      </c>
      <c r="BG2551">
        <v>0.98615544352749396</v>
      </c>
      <c r="BH2551">
        <v>0.837110428449507</v>
      </c>
      <c r="BI2551">
        <v>0</v>
      </c>
      <c r="BJ2551">
        <v>0.86788600767506296</v>
      </c>
      <c r="BK2551">
        <v>3.2316683347247301</v>
      </c>
      <c r="BL2551">
        <v>2.81665302677097</v>
      </c>
    </row>
    <row r="2552" spans="1:64" x14ac:dyDescent="0.25">
      <c r="A2552" s="15" t="str">
        <f t="shared" si="84"/>
        <v>ROAA--43555</v>
      </c>
      <c r="B2552" s="15" t="str">
        <f t="shared" si="85"/>
        <v>ROAA</v>
      </c>
      <c r="C2552">
        <v>14</v>
      </c>
      <c r="D2552" s="22">
        <v>43555</v>
      </c>
      <c r="E2552">
        <v>0.88500000000000001</v>
      </c>
      <c r="F2552">
        <v>1.1100000000000001</v>
      </c>
      <c r="G2552">
        <v>1.5349999999999999</v>
      </c>
      <c r="H2552">
        <v>1.2160784313725499</v>
      </c>
      <c r="I2552">
        <v>0.80249999999999999</v>
      </c>
      <c r="J2552">
        <v>1.1599999999999999</v>
      </c>
      <c r="K2552">
        <v>1.58</v>
      </c>
      <c r="L2552">
        <v>1.2080200000000001</v>
      </c>
      <c r="M2552">
        <v>0.77</v>
      </c>
      <c r="N2552">
        <v>1.1100000000000001</v>
      </c>
      <c r="O2552">
        <v>1.4624999999999999</v>
      </c>
      <c r="P2552">
        <v>1.13012115967114</v>
      </c>
      <c r="Q2552">
        <v>0.63</v>
      </c>
      <c r="R2552">
        <v>1</v>
      </c>
      <c r="S2552">
        <v>1.25</v>
      </c>
      <c r="T2552">
        <v>0.92823529411764705</v>
      </c>
      <c r="U2552">
        <v>0.77</v>
      </c>
      <c r="V2552">
        <v>1.1599999999999999</v>
      </c>
      <c r="W2552">
        <v>1.56</v>
      </c>
      <c r="X2552">
        <v>1.1836162361623599</v>
      </c>
      <c r="Y2552">
        <v>0.91</v>
      </c>
      <c r="Z2552">
        <v>1.2</v>
      </c>
      <c r="AA2552">
        <v>1.79</v>
      </c>
      <c r="AB2552">
        <v>1.4686666666666699</v>
      </c>
      <c r="AC2552">
        <v>0.93</v>
      </c>
      <c r="AD2552">
        <v>1.27</v>
      </c>
      <c r="AE2552">
        <v>1.8</v>
      </c>
      <c r="AF2552">
        <v>1.3701369863013699</v>
      </c>
      <c r="AG2552">
        <v>0.7</v>
      </c>
      <c r="AH2552">
        <v>1.1299999999999999</v>
      </c>
      <c r="AI2552">
        <v>1.54</v>
      </c>
      <c r="AJ2552">
        <v>1.16561403508772</v>
      </c>
      <c r="AK2552">
        <v>0.72250000000000003</v>
      </c>
      <c r="AL2552">
        <v>1.0149999999999999</v>
      </c>
      <c r="AM2552">
        <v>1.415</v>
      </c>
      <c r="AN2552">
        <v>1.1090476190476199</v>
      </c>
      <c r="AO2552">
        <v>0.86</v>
      </c>
      <c r="AP2552">
        <v>1.22</v>
      </c>
      <c r="AQ2552">
        <v>1.71</v>
      </c>
      <c r="AR2552">
        <v>1.2788163265306101</v>
      </c>
      <c r="AS2552">
        <v>0.77500000000000002</v>
      </c>
      <c r="AT2552">
        <v>1.08</v>
      </c>
      <c r="AU2552">
        <v>1.4950000000000001</v>
      </c>
      <c r="AV2552">
        <v>1.1569491525423701</v>
      </c>
      <c r="AW2552">
        <v>0.75</v>
      </c>
      <c r="AX2552">
        <v>1.0549999999999999</v>
      </c>
      <c r="AY2552">
        <v>1.47</v>
      </c>
      <c r="AZ2552">
        <v>1.101</v>
      </c>
      <c r="BA2552">
        <v>0.64249999999999996</v>
      </c>
      <c r="BB2552">
        <v>1.145</v>
      </c>
      <c r="BC2552">
        <v>1.615</v>
      </c>
      <c r="BD2552">
        <v>1.0544</v>
      </c>
      <c r="BE2552">
        <v>0.6925</v>
      </c>
      <c r="BF2552">
        <v>1.075</v>
      </c>
      <c r="BG2552">
        <v>1.4824999999999999</v>
      </c>
      <c r="BH2552">
        <v>0.55920000000000003</v>
      </c>
      <c r="BI2552">
        <v>0.71750000000000003</v>
      </c>
      <c r="BJ2552">
        <v>1.085</v>
      </c>
      <c r="BK2552">
        <v>1.5649999999999999</v>
      </c>
      <c r="BL2552">
        <v>0.63722222222222202</v>
      </c>
    </row>
    <row r="2553" spans="1:64" x14ac:dyDescent="0.25">
      <c r="A2553" s="15" t="str">
        <f t="shared" si="84"/>
        <v>NIM--43555</v>
      </c>
      <c r="B2553" s="15" t="str">
        <f t="shared" si="85"/>
        <v>NIM</v>
      </c>
      <c r="C2553">
        <v>15</v>
      </c>
      <c r="D2553" s="22">
        <v>43555</v>
      </c>
      <c r="E2553">
        <v>3.6749999999999998</v>
      </c>
      <c r="F2553">
        <v>3.95</v>
      </c>
      <c r="G2553">
        <v>4.2850000000000001</v>
      </c>
      <c r="H2553">
        <v>3.9460784313725501</v>
      </c>
      <c r="I2553">
        <v>3.6524999999999999</v>
      </c>
      <c r="J2553">
        <v>3.97</v>
      </c>
      <c r="K2553">
        <v>4.38</v>
      </c>
      <c r="L2553">
        <v>4.0101199999999997</v>
      </c>
      <c r="M2553">
        <v>3.48</v>
      </c>
      <c r="N2553">
        <v>3.86</v>
      </c>
      <c r="O2553">
        <v>4.2699999999999996</v>
      </c>
      <c r="P2553">
        <v>3.8975227174383398</v>
      </c>
      <c r="Q2553">
        <v>3.8</v>
      </c>
      <c r="R2553">
        <v>3.95</v>
      </c>
      <c r="S2553">
        <v>4.33</v>
      </c>
      <c r="T2553">
        <v>3.97235294117647</v>
      </c>
      <c r="U2553">
        <v>3.605</v>
      </c>
      <c r="V2553">
        <v>3.95</v>
      </c>
      <c r="W2553">
        <v>4.3</v>
      </c>
      <c r="X2553">
        <v>3.9636531365313701</v>
      </c>
      <c r="Y2553">
        <v>3.95</v>
      </c>
      <c r="Z2553">
        <v>4.38</v>
      </c>
      <c r="AA2553">
        <v>4.6100000000000003</v>
      </c>
      <c r="AB2553">
        <v>4.2986666666666702</v>
      </c>
      <c r="AC2553">
        <v>3.75</v>
      </c>
      <c r="AD2553">
        <v>4</v>
      </c>
      <c r="AE2553">
        <v>4.4800000000000004</v>
      </c>
      <c r="AF2553">
        <v>4.0738356164383598</v>
      </c>
      <c r="AG2553">
        <v>3.59</v>
      </c>
      <c r="AH2553">
        <v>3.94</v>
      </c>
      <c r="AI2553">
        <v>4.49</v>
      </c>
      <c r="AJ2553">
        <v>4.4812280701754403</v>
      </c>
      <c r="AK2553">
        <v>3.4950000000000001</v>
      </c>
      <c r="AL2553">
        <v>3.8450000000000002</v>
      </c>
      <c r="AM2553">
        <v>4.0250000000000004</v>
      </c>
      <c r="AN2553">
        <v>3.7876190476190499</v>
      </c>
      <c r="AO2553">
        <v>3.6</v>
      </c>
      <c r="AP2553">
        <v>3.97</v>
      </c>
      <c r="AQ2553">
        <v>4.3600000000000003</v>
      </c>
      <c r="AR2553">
        <v>3.99824489795918</v>
      </c>
      <c r="AS2553">
        <v>3.7250000000000001</v>
      </c>
      <c r="AT2553">
        <v>3.97</v>
      </c>
      <c r="AU2553">
        <v>4.38</v>
      </c>
      <c r="AV2553">
        <v>4.05728813559322</v>
      </c>
      <c r="AW2553">
        <v>3.6724999999999999</v>
      </c>
      <c r="AX2553">
        <v>3.97</v>
      </c>
      <c r="AY2553">
        <v>4.3674999999999997</v>
      </c>
      <c r="AZ2553">
        <v>3.9624999999999999</v>
      </c>
      <c r="BA2553">
        <v>3.73</v>
      </c>
      <c r="BB2553">
        <v>4.05</v>
      </c>
      <c r="BC2553">
        <v>4.59</v>
      </c>
      <c r="BD2553">
        <v>4.1745999999999999</v>
      </c>
      <c r="BE2553">
        <v>3.57</v>
      </c>
      <c r="BF2553">
        <v>3.84</v>
      </c>
      <c r="BG2553">
        <v>4.2149999999999999</v>
      </c>
      <c r="BH2553">
        <v>4.0368000000000004</v>
      </c>
      <c r="BI2553">
        <v>3.5274999999999999</v>
      </c>
      <c r="BJ2553">
        <v>3.89</v>
      </c>
      <c r="BK2553">
        <v>4.2275</v>
      </c>
      <c r="BL2553">
        <v>3.90069444444444</v>
      </c>
    </row>
    <row r="2554" spans="1:64" x14ac:dyDescent="0.25">
      <c r="A2554" s="15" t="str">
        <f t="shared" si="84"/>
        <v>Provisions / Avg Assets--43555</v>
      </c>
      <c r="B2554" s="15" t="str">
        <f t="shared" si="85"/>
        <v>Provisions / Avg Assets</v>
      </c>
      <c r="C2554">
        <v>16</v>
      </c>
      <c r="D2554" s="22">
        <v>43555</v>
      </c>
      <c r="E2554">
        <v>0</v>
      </c>
      <c r="F2554">
        <v>0.06</v>
      </c>
      <c r="G2554">
        <v>0.13</v>
      </c>
      <c r="H2554">
        <v>0.104313725490196</v>
      </c>
      <c r="I2554">
        <v>0</v>
      </c>
      <c r="J2554">
        <v>0.05</v>
      </c>
      <c r="K2554">
        <v>0.14000000000000001</v>
      </c>
      <c r="L2554">
        <v>0.11728</v>
      </c>
      <c r="M2554">
        <v>0</v>
      </c>
      <c r="N2554">
        <v>0.05</v>
      </c>
      <c r="O2554">
        <v>0.14000000000000001</v>
      </c>
      <c r="P2554">
        <v>0.104787970575508</v>
      </c>
      <c r="Q2554">
        <v>0.01</v>
      </c>
      <c r="R2554">
        <v>0.06</v>
      </c>
      <c r="S2554">
        <v>0.15</v>
      </c>
      <c r="T2554">
        <v>0.11764705882352899</v>
      </c>
      <c r="U2554">
        <v>0</v>
      </c>
      <c r="V2554">
        <v>0.04</v>
      </c>
      <c r="W2554">
        <v>0.12</v>
      </c>
      <c r="X2554">
        <v>9.4354243542435406E-2</v>
      </c>
      <c r="Y2554">
        <v>0</v>
      </c>
      <c r="Z2554">
        <v>0.05</v>
      </c>
      <c r="AA2554">
        <v>0.17</v>
      </c>
      <c r="AB2554">
        <v>9.8444444444444404E-2</v>
      </c>
      <c r="AC2554">
        <v>0</v>
      </c>
      <c r="AD2554">
        <v>0</v>
      </c>
      <c r="AE2554">
        <v>0.12</v>
      </c>
      <c r="AF2554">
        <v>7.4246575342465801E-2</v>
      </c>
      <c r="AG2554">
        <v>0</v>
      </c>
      <c r="AH2554">
        <v>0.12</v>
      </c>
      <c r="AI2554">
        <v>0.26</v>
      </c>
      <c r="AJ2554">
        <v>0.44754385964912302</v>
      </c>
      <c r="AK2554">
        <v>0</v>
      </c>
      <c r="AL2554">
        <v>0.09</v>
      </c>
      <c r="AM2554">
        <v>0.1275</v>
      </c>
      <c r="AN2554">
        <v>0.12738095238095201</v>
      </c>
      <c r="AO2554">
        <v>0</v>
      </c>
      <c r="AP2554">
        <v>0.04</v>
      </c>
      <c r="AQ2554">
        <v>0.13</v>
      </c>
      <c r="AR2554">
        <v>0.11759183673469401</v>
      </c>
      <c r="AS2554">
        <v>0</v>
      </c>
      <c r="AT2554">
        <v>7.0000000000000007E-2</v>
      </c>
      <c r="AU2554">
        <v>0.15</v>
      </c>
      <c r="AV2554">
        <v>0.15581920903954799</v>
      </c>
      <c r="AW2554">
        <v>0</v>
      </c>
      <c r="AX2554">
        <v>0.04</v>
      </c>
      <c r="AY2554">
        <v>0.11</v>
      </c>
      <c r="AZ2554">
        <v>6.60833333333333E-2</v>
      </c>
      <c r="BA2554">
        <v>0</v>
      </c>
      <c r="BB2554">
        <v>0.155</v>
      </c>
      <c r="BC2554">
        <v>0.28749999999999998</v>
      </c>
      <c r="BD2554">
        <v>0.23400000000000001</v>
      </c>
      <c r="BE2554">
        <v>0</v>
      </c>
      <c r="BF2554">
        <v>0.01</v>
      </c>
      <c r="BG2554">
        <v>8.7499999999999994E-2</v>
      </c>
      <c r="BH2554">
        <v>0.153</v>
      </c>
      <c r="BI2554">
        <v>0</v>
      </c>
      <c r="BJ2554">
        <v>2.5000000000000001E-2</v>
      </c>
      <c r="BK2554">
        <v>0.11</v>
      </c>
      <c r="BL2554">
        <v>5.2916666666666702E-2</v>
      </c>
    </row>
    <row r="2555" spans="1:64" x14ac:dyDescent="0.25">
      <c r="A2555" s="15" t="str">
        <f t="shared" si="84"/>
        <v>Negative Earners (last 4 qtrs)--43555</v>
      </c>
      <c r="B2555" s="15" t="str">
        <f t="shared" si="85"/>
        <v>Negative Earners (last 4 qtrs)</v>
      </c>
      <c r="C2555">
        <v>17</v>
      </c>
      <c r="D2555" s="22">
        <v>43555</v>
      </c>
      <c r="F2555">
        <v>0</v>
      </c>
      <c r="H2555">
        <v>0</v>
      </c>
      <c r="J2555">
        <v>1.9607843137254899</v>
      </c>
      <c r="L2555">
        <v>10</v>
      </c>
      <c r="N2555">
        <v>2.9262086513994898</v>
      </c>
      <c r="P2555">
        <v>138</v>
      </c>
      <c r="R2555">
        <v>0</v>
      </c>
      <c r="T2555">
        <v>0</v>
      </c>
      <c r="V2555">
        <v>3.2727272727272698</v>
      </c>
      <c r="X2555">
        <v>9</v>
      </c>
      <c r="Z2555">
        <v>2.2222222222222201</v>
      </c>
      <c r="AB2555">
        <v>1</v>
      </c>
      <c r="AD2555">
        <v>0</v>
      </c>
      <c r="AF2555">
        <v>0</v>
      </c>
      <c r="AH2555">
        <v>0</v>
      </c>
      <c r="AI2555"/>
      <c r="AJ2555">
        <v>0</v>
      </c>
      <c r="AK2555"/>
      <c r="AL2555">
        <v>0</v>
      </c>
      <c r="AN2555">
        <v>0</v>
      </c>
      <c r="AP2555">
        <v>1.2048192771084301</v>
      </c>
      <c r="AR2555">
        <v>3</v>
      </c>
      <c r="AT2555">
        <v>3.3519553072625698</v>
      </c>
      <c r="AV2555">
        <v>6</v>
      </c>
      <c r="AX2555">
        <v>2.4590163934426199</v>
      </c>
      <c r="AZ2555">
        <v>3</v>
      </c>
      <c r="BB2555">
        <v>6</v>
      </c>
      <c r="BD2555">
        <v>3</v>
      </c>
      <c r="BF2555">
        <v>2</v>
      </c>
      <c r="BH2555">
        <v>1</v>
      </c>
      <c r="BJ2555">
        <v>6.9444444444444402</v>
      </c>
      <c r="BL2555">
        <v>5</v>
      </c>
    </row>
    <row r="2556" spans="1:64" x14ac:dyDescent="0.25">
      <c r="A2556" s="15" t="str">
        <f t="shared" si="84"/>
        <v>Noncore Funding / Liab--43555</v>
      </c>
      <c r="B2556" s="15" t="str">
        <f t="shared" si="85"/>
        <v>Noncore Funding / Liab</v>
      </c>
      <c r="C2556">
        <v>18</v>
      </c>
      <c r="D2556" s="22">
        <v>43555</v>
      </c>
      <c r="E2556">
        <v>8.6339749455508201</v>
      </c>
      <c r="F2556">
        <v>15.378225031963099</v>
      </c>
      <c r="G2556">
        <v>19.2696744653412</v>
      </c>
      <c r="H2556">
        <v>15.5478837033074</v>
      </c>
      <c r="I2556">
        <v>9.4873397815550007</v>
      </c>
      <c r="J2556">
        <v>16.329666180122199</v>
      </c>
      <c r="K2556">
        <v>25.046242501640201</v>
      </c>
      <c r="L2556">
        <v>18.878912388903601</v>
      </c>
      <c r="M2556">
        <v>11.6173732776055</v>
      </c>
      <c r="N2556">
        <v>19.746728583427299</v>
      </c>
      <c r="O2556">
        <v>30.301997801098299</v>
      </c>
      <c r="P2556">
        <v>22.811103072274101</v>
      </c>
      <c r="Q2556">
        <v>13.351067087843299</v>
      </c>
      <c r="R2556">
        <v>14.979359150776499</v>
      </c>
      <c r="S2556">
        <v>18.6846223715688</v>
      </c>
      <c r="T2556">
        <v>15.0767652533284</v>
      </c>
      <c r="U2556">
        <v>8.4325291274917902</v>
      </c>
      <c r="V2556">
        <v>14.781453796250601</v>
      </c>
      <c r="W2556">
        <v>25.3037845515634</v>
      </c>
      <c r="X2556">
        <v>18.6632850241871</v>
      </c>
      <c r="Y2556">
        <v>7.9594373097498199</v>
      </c>
      <c r="Z2556">
        <v>15.497504591921899</v>
      </c>
      <c r="AA2556">
        <v>26.7815368426986</v>
      </c>
      <c r="AB2556">
        <v>17.825744700352299</v>
      </c>
      <c r="AC2556">
        <v>9.7748552875391503</v>
      </c>
      <c r="AD2556">
        <v>15.764507524284101</v>
      </c>
      <c r="AE2556">
        <v>20.513486881287299</v>
      </c>
      <c r="AF2556">
        <v>16.603637212528199</v>
      </c>
      <c r="AG2556">
        <v>14.9700598802395</v>
      </c>
      <c r="AH2556">
        <v>20.6108663976275</v>
      </c>
      <c r="AI2556">
        <v>31.2061660171432</v>
      </c>
      <c r="AJ2556">
        <v>24.957132432513401</v>
      </c>
      <c r="AK2556">
        <v>12.6204928966062</v>
      </c>
      <c r="AL2556">
        <v>19.072027926046299</v>
      </c>
      <c r="AM2556">
        <v>28.4856776720463</v>
      </c>
      <c r="AN2556">
        <v>22.4775595712929</v>
      </c>
      <c r="AO2556">
        <v>9.9797231772899604</v>
      </c>
      <c r="AP2556">
        <v>16.653686254291799</v>
      </c>
      <c r="AQ2556">
        <v>24.473244487916201</v>
      </c>
      <c r="AR2556">
        <v>18.547745758615399</v>
      </c>
      <c r="AS2556">
        <v>11.994226722451501</v>
      </c>
      <c r="AT2556">
        <v>19.196939968686198</v>
      </c>
      <c r="AU2556">
        <v>29.649789455033901</v>
      </c>
      <c r="AV2556">
        <v>22.382778535035499</v>
      </c>
      <c r="AW2556">
        <v>8.0127786847021198</v>
      </c>
      <c r="AX2556">
        <v>13.7443751377177</v>
      </c>
      <c r="AY2556">
        <v>22.2840256656342</v>
      </c>
      <c r="AZ2556">
        <v>16.478029454365299</v>
      </c>
      <c r="BA2556">
        <v>10.201348137966299</v>
      </c>
      <c r="BB2556">
        <v>16.296671007217601</v>
      </c>
      <c r="BC2556">
        <v>30.6486041493872</v>
      </c>
      <c r="BD2556">
        <v>23.7251730428667</v>
      </c>
      <c r="BE2556">
        <v>7.0871116820072002</v>
      </c>
      <c r="BF2556">
        <v>12.2586895239975</v>
      </c>
      <c r="BG2556">
        <v>21.690766264392501</v>
      </c>
      <c r="BH2556">
        <v>16.534767089785401</v>
      </c>
      <c r="BI2556">
        <v>7.6572198566012197</v>
      </c>
      <c r="BJ2556">
        <v>13.3702142484437</v>
      </c>
      <c r="BK2556">
        <v>23.965755849500201</v>
      </c>
      <c r="BL2556">
        <v>18.8273637126549</v>
      </c>
    </row>
    <row r="2557" spans="1:64" x14ac:dyDescent="0.25">
      <c r="A2557" s="15" t="str">
        <f t="shared" si="84"/>
        <v>Brokered Dep / Liab--43555</v>
      </c>
      <c r="B2557" s="15" t="str">
        <f t="shared" si="85"/>
        <v>Brokered Dep / Liab</v>
      </c>
      <c r="C2557">
        <v>19</v>
      </c>
      <c r="D2557" s="22">
        <v>43555</v>
      </c>
      <c r="E2557">
        <v>0</v>
      </c>
      <c r="F2557">
        <v>0</v>
      </c>
      <c r="G2557">
        <v>2.6512153694992899</v>
      </c>
      <c r="H2557">
        <v>3.0196137619323098</v>
      </c>
      <c r="I2557">
        <v>0</v>
      </c>
      <c r="J2557">
        <v>0</v>
      </c>
      <c r="K2557">
        <v>3.2004582343786998</v>
      </c>
      <c r="L2557">
        <v>2.7142190181066699</v>
      </c>
      <c r="M2557">
        <v>0</v>
      </c>
      <c r="N2557">
        <v>0</v>
      </c>
      <c r="O2557">
        <v>3.1565669938191299</v>
      </c>
      <c r="P2557">
        <v>2.4722612156480199</v>
      </c>
      <c r="Q2557">
        <v>0</v>
      </c>
      <c r="R2557">
        <v>0</v>
      </c>
      <c r="S2557">
        <v>0</v>
      </c>
      <c r="T2557">
        <v>0.92232550766849797</v>
      </c>
      <c r="U2557">
        <v>0</v>
      </c>
      <c r="V2557">
        <v>0</v>
      </c>
      <c r="W2557">
        <v>3.15461415902957</v>
      </c>
      <c r="X2557">
        <v>2.87545172298003</v>
      </c>
      <c r="Y2557">
        <v>0</v>
      </c>
      <c r="Z2557">
        <v>0</v>
      </c>
      <c r="AA2557">
        <v>1.97726217037381</v>
      </c>
      <c r="AB2557">
        <v>2.65786319593367</v>
      </c>
      <c r="AC2557">
        <v>0</v>
      </c>
      <c r="AD2557">
        <v>0</v>
      </c>
      <c r="AE2557">
        <v>1.79321998347947</v>
      </c>
      <c r="AF2557">
        <v>1.7935906156659001</v>
      </c>
      <c r="AG2557">
        <v>0</v>
      </c>
      <c r="AH2557">
        <v>0</v>
      </c>
      <c r="AI2557">
        <v>6.10098245963714</v>
      </c>
      <c r="AJ2557">
        <v>4.5314310804805098</v>
      </c>
      <c r="AK2557">
        <v>0</v>
      </c>
      <c r="AL2557">
        <v>1.0480793807370501</v>
      </c>
      <c r="AM2557">
        <v>5.3096009356713596</v>
      </c>
      <c r="AN2557">
        <v>4.3680705450513404</v>
      </c>
      <c r="AO2557">
        <v>0</v>
      </c>
      <c r="AP2557">
        <v>0</v>
      </c>
      <c r="AQ2557">
        <v>2.50778486561659</v>
      </c>
      <c r="AR2557">
        <v>2.3232206967168398</v>
      </c>
      <c r="AS2557">
        <v>0</v>
      </c>
      <c r="AT2557">
        <v>0.59030483341597595</v>
      </c>
      <c r="AU2557">
        <v>5.2784553027514702</v>
      </c>
      <c r="AV2557">
        <v>4.2642184772034497</v>
      </c>
      <c r="AW2557">
        <v>0</v>
      </c>
      <c r="AX2557">
        <v>0</v>
      </c>
      <c r="AY2557">
        <v>2.3310448705818501</v>
      </c>
      <c r="AZ2557">
        <v>1.9184547737100299</v>
      </c>
      <c r="BA2557">
        <v>0</v>
      </c>
      <c r="BB2557">
        <v>0.15409649003860701</v>
      </c>
      <c r="BC2557">
        <v>5.1726494577671103</v>
      </c>
      <c r="BD2557">
        <v>5.4225965392726101</v>
      </c>
      <c r="BE2557">
        <v>0</v>
      </c>
      <c r="BF2557">
        <v>0</v>
      </c>
      <c r="BG2557">
        <v>0.36080754512206997</v>
      </c>
      <c r="BH2557">
        <v>1.64808406183987</v>
      </c>
      <c r="BI2557">
        <v>0</v>
      </c>
      <c r="BJ2557">
        <v>0</v>
      </c>
      <c r="BK2557">
        <v>3.6890818943033898</v>
      </c>
      <c r="BL2557">
        <v>4.2975675285180497</v>
      </c>
    </row>
    <row r="2558" spans="1:64" x14ac:dyDescent="0.25">
      <c r="A2558" s="15" t="str">
        <f t="shared" si="84"/>
        <v>Liquid Assets / Assets--43555</v>
      </c>
      <c r="B2558" s="15" t="str">
        <f t="shared" si="85"/>
        <v>Liquid Assets / Assets</v>
      </c>
      <c r="C2558">
        <v>20</v>
      </c>
      <c r="D2558" s="22">
        <v>43555</v>
      </c>
      <c r="E2558">
        <v>12.0672168800465</v>
      </c>
      <c r="F2558">
        <v>21.444787080820898</v>
      </c>
      <c r="G2558">
        <v>30.909812003601399</v>
      </c>
      <c r="H2558">
        <v>23.189566446056801</v>
      </c>
      <c r="I2558">
        <v>11.2308199260808</v>
      </c>
      <c r="J2558">
        <v>17.993135093574601</v>
      </c>
      <c r="K2558">
        <v>28.906952198375599</v>
      </c>
      <c r="L2558">
        <v>21.202234908689899</v>
      </c>
      <c r="M2558">
        <v>11.200757521417501</v>
      </c>
      <c r="N2558">
        <v>17.1554462018584</v>
      </c>
      <c r="O2558">
        <v>26.601008166584101</v>
      </c>
      <c r="P2558">
        <v>20.223148603560801</v>
      </c>
      <c r="Q2558">
        <v>19.8417641224367</v>
      </c>
      <c r="R2558">
        <v>28.4268588441745</v>
      </c>
      <c r="S2558">
        <v>41.197960084342697</v>
      </c>
      <c r="T2558">
        <v>32.751743023183899</v>
      </c>
      <c r="U2558">
        <v>11.749735108530601</v>
      </c>
      <c r="V2558">
        <v>19.038840382323599</v>
      </c>
      <c r="W2558">
        <v>29.112300541487699</v>
      </c>
      <c r="X2558">
        <v>21.642165241069701</v>
      </c>
      <c r="Y2558">
        <v>13.7844761719277</v>
      </c>
      <c r="Z2558">
        <v>21.444787080820898</v>
      </c>
      <c r="AA2558">
        <v>33.3690250665788</v>
      </c>
      <c r="AB2558">
        <v>23.8956096324575</v>
      </c>
      <c r="AC2558">
        <v>8.1783416140615905</v>
      </c>
      <c r="AD2558">
        <v>13.4361580340159</v>
      </c>
      <c r="AE2558">
        <v>26.4055392529886</v>
      </c>
      <c r="AF2558">
        <v>18.858763869707499</v>
      </c>
      <c r="AG2558">
        <v>8.5728610733259991</v>
      </c>
      <c r="AH2558">
        <v>14.3881251581344</v>
      </c>
      <c r="AI2558">
        <v>25.1615212190849</v>
      </c>
      <c r="AJ2558">
        <v>20.561419680657501</v>
      </c>
      <c r="AK2558">
        <v>11.170430597609901</v>
      </c>
      <c r="AL2558">
        <v>16.5817104143681</v>
      </c>
      <c r="AM2558">
        <v>24.4365762386204</v>
      </c>
      <c r="AN2558">
        <v>17.2315083372287</v>
      </c>
      <c r="AO2558">
        <v>11.063819467180799</v>
      </c>
      <c r="AP2558">
        <v>17.962092271525101</v>
      </c>
      <c r="AQ2558">
        <v>31.136684982012799</v>
      </c>
      <c r="AR2558">
        <v>21.432829162148099</v>
      </c>
      <c r="AS2558">
        <v>10.2252718027206</v>
      </c>
      <c r="AT2558">
        <v>14.374307151004899</v>
      </c>
      <c r="AU2558">
        <v>21.815925317484002</v>
      </c>
      <c r="AV2558">
        <v>17.742574097329801</v>
      </c>
      <c r="AW2558">
        <v>14.406680726269199</v>
      </c>
      <c r="AX2558">
        <v>21.510407215743601</v>
      </c>
      <c r="AY2558">
        <v>32.7232565345886</v>
      </c>
      <c r="AZ2558">
        <v>23.630232745152099</v>
      </c>
      <c r="BA2558">
        <v>12.4803691112386</v>
      </c>
      <c r="BB2558">
        <v>19.848873817127799</v>
      </c>
      <c r="BC2558">
        <v>31.521926369702701</v>
      </c>
      <c r="BD2558">
        <v>22.896500723641299</v>
      </c>
      <c r="BE2558">
        <v>11.415843924132099</v>
      </c>
      <c r="BF2558">
        <v>23.841862026441699</v>
      </c>
      <c r="BG2558">
        <v>31.637697001216399</v>
      </c>
      <c r="BH2558">
        <v>23.995500988533198</v>
      </c>
      <c r="BI2558">
        <v>13.387951635649101</v>
      </c>
      <c r="BJ2558">
        <v>21.171873806852702</v>
      </c>
      <c r="BK2558">
        <v>30.188229214581501</v>
      </c>
      <c r="BL2558">
        <v>23.425304832482698</v>
      </c>
    </row>
    <row r="2559" spans="1:64" x14ac:dyDescent="0.25">
      <c r="A2559" s="15" t="str">
        <f t="shared" si="84"/>
        <v>Net Loan Growth (last 4 qtrs)--43555</v>
      </c>
      <c r="B2559" s="15" t="str">
        <f t="shared" si="85"/>
        <v>Net Loan Growth (last 4 qtrs)</v>
      </c>
      <c r="C2559">
        <v>21</v>
      </c>
      <c r="D2559" s="22">
        <v>43555</v>
      </c>
      <c r="E2559">
        <v>0.86</v>
      </c>
      <c r="F2559">
        <v>4.25</v>
      </c>
      <c r="G2559">
        <v>8.0449999999999999</v>
      </c>
      <c r="H2559">
        <v>4.7625490196078397</v>
      </c>
      <c r="I2559">
        <v>1.07</v>
      </c>
      <c r="J2559">
        <v>5.18</v>
      </c>
      <c r="K2559">
        <v>10.54</v>
      </c>
      <c r="L2559">
        <v>6.8252905811623199</v>
      </c>
      <c r="M2559">
        <v>1</v>
      </c>
      <c r="N2559">
        <v>5.45</v>
      </c>
      <c r="O2559">
        <v>10.664999999999999</v>
      </c>
      <c r="P2559">
        <v>6.8188420595263999</v>
      </c>
      <c r="Q2559">
        <v>0.35</v>
      </c>
      <c r="R2559">
        <v>2.16</v>
      </c>
      <c r="S2559">
        <v>4.24</v>
      </c>
      <c r="T2559">
        <v>4.84</v>
      </c>
      <c r="U2559">
        <v>0.88249999999999995</v>
      </c>
      <c r="V2559">
        <v>4.8099999999999996</v>
      </c>
      <c r="W2559">
        <v>10.0825</v>
      </c>
      <c r="X2559">
        <v>6.7346296296296302</v>
      </c>
      <c r="Y2559">
        <v>1.88</v>
      </c>
      <c r="Z2559">
        <v>6.75</v>
      </c>
      <c r="AA2559">
        <v>11.3</v>
      </c>
      <c r="AB2559">
        <v>6.7417777777777799</v>
      </c>
      <c r="AC2559">
        <v>1.83</v>
      </c>
      <c r="AD2559">
        <v>6.81</v>
      </c>
      <c r="AE2559">
        <v>10.54</v>
      </c>
      <c r="AF2559">
        <v>8.8272602739726</v>
      </c>
      <c r="AG2559">
        <v>0.18</v>
      </c>
      <c r="AH2559">
        <v>4.95</v>
      </c>
      <c r="AI2559">
        <v>9.2899999999999991</v>
      </c>
      <c r="AJ2559">
        <v>5.5887719298245599</v>
      </c>
      <c r="AK2559">
        <v>2.4325000000000001</v>
      </c>
      <c r="AL2559">
        <v>6.125</v>
      </c>
      <c r="AM2559">
        <v>12</v>
      </c>
      <c r="AN2559">
        <v>11.2578571428571</v>
      </c>
      <c r="AO2559">
        <v>0.99</v>
      </c>
      <c r="AP2559">
        <v>4.83</v>
      </c>
      <c r="AQ2559">
        <v>9.4700000000000006</v>
      </c>
      <c r="AR2559">
        <v>6.5868163265306103</v>
      </c>
      <c r="AS2559">
        <v>3.78</v>
      </c>
      <c r="AT2559">
        <v>9.6199999999999992</v>
      </c>
      <c r="AU2559">
        <v>16.78</v>
      </c>
      <c r="AV2559">
        <v>13.4631638418079</v>
      </c>
      <c r="AW2559">
        <v>1.7175</v>
      </c>
      <c r="AX2559">
        <v>4.87</v>
      </c>
      <c r="AY2559">
        <v>9.61</v>
      </c>
      <c r="AZ2559">
        <v>5.5765000000000002</v>
      </c>
      <c r="BA2559">
        <v>0.52249999999999996</v>
      </c>
      <c r="BB2559">
        <v>5.82</v>
      </c>
      <c r="BC2559">
        <v>13.047499999999999</v>
      </c>
      <c r="BD2559">
        <v>9.9041999999999994</v>
      </c>
      <c r="BE2559">
        <v>0.16</v>
      </c>
      <c r="BF2559">
        <v>3.37</v>
      </c>
      <c r="BG2559">
        <v>8.2100000000000009</v>
      </c>
      <c r="BH2559">
        <v>2.4604081632653099</v>
      </c>
      <c r="BI2559">
        <v>2.7250000000000001</v>
      </c>
      <c r="BJ2559">
        <v>5.96</v>
      </c>
      <c r="BK2559">
        <v>11.734999999999999</v>
      </c>
      <c r="BL2559">
        <v>14.0202816901408</v>
      </c>
    </row>
    <row r="2560" spans="1:64" x14ac:dyDescent="0.25">
      <c r="A2560" s="15" t="str">
        <f t="shared" si="84"/>
        <v>Banks w/ Loan Growth (last 4 qtrs)--43555</v>
      </c>
      <c r="B2560" s="15" t="str">
        <f t="shared" si="85"/>
        <v>Banks w/ Loan Growth (last 4 qtrs)</v>
      </c>
      <c r="C2560">
        <v>22</v>
      </c>
      <c r="D2560" s="22">
        <v>43555</v>
      </c>
      <c r="F2560">
        <v>78.431372549019599</v>
      </c>
      <c r="J2560">
        <v>80.196078431372598</v>
      </c>
      <c r="N2560">
        <v>79.601357082273097</v>
      </c>
      <c r="R2560">
        <v>76.470588235294102</v>
      </c>
      <c r="V2560">
        <v>80</v>
      </c>
      <c r="Z2560">
        <v>80</v>
      </c>
      <c r="AD2560">
        <v>83.561643835616394</v>
      </c>
      <c r="AH2560">
        <v>75.438596491228097</v>
      </c>
      <c r="AI2560"/>
      <c r="AK2560"/>
      <c r="AL2560">
        <v>83.3333333333333</v>
      </c>
      <c r="AP2560">
        <v>79.518072289156606</v>
      </c>
      <c r="AT2560">
        <v>87.709497206703901</v>
      </c>
      <c r="AX2560">
        <v>81.147540983606604</v>
      </c>
      <c r="BB2560">
        <v>80</v>
      </c>
      <c r="BF2560">
        <v>74</v>
      </c>
      <c r="BJ2560">
        <v>83.3333333333333</v>
      </c>
    </row>
    <row r="2561" spans="1:64" x14ac:dyDescent="0.25">
      <c r="A2561" s="15" t="str">
        <f t="shared" si="84"/>
        <v>Equity / Assets--43646</v>
      </c>
      <c r="B2561" s="15" t="str">
        <f t="shared" si="85"/>
        <v>Equity / Assets</v>
      </c>
      <c r="C2561">
        <v>1</v>
      </c>
      <c r="D2561" s="22">
        <v>43646</v>
      </c>
      <c r="E2561">
        <v>10.802569854897699</v>
      </c>
      <c r="F2561">
        <v>11.574809597903499</v>
      </c>
      <c r="G2561">
        <v>13.0622065140806</v>
      </c>
      <c r="H2561">
        <v>12.0944700845744</v>
      </c>
      <c r="I2561">
        <v>9.9762893825239107</v>
      </c>
      <c r="J2561">
        <v>11.305333287544199</v>
      </c>
      <c r="K2561">
        <v>12.874501061479799</v>
      </c>
      <c r="L2561">
        <v>11.748100967946099</v>
      </c>
      <c r="M2561">
        <v>9.9587228109697001</v>
      </c>
      <c r="N2561">
        <v>11.3616075668078</v>
      </c>
      <c r="O2561">
        <v>13.3097886492566</v>
      </c>
      <c r="P2561">
        <v>12.0011100511613</v>
      </c>
      <c r="Q2561">
        <v>10.5051399404952</v>
      </c>
      <c r="R2561">
        <v>11.688675642019501</v>
      </c>
      <c r="S2561">
        <v>13.057313259146101</v>
      </c>
      <c r="T2561">
        <v>11.7054541412666</v>
      </c>
      <c r="U2561">
        <v>9.7205642352310093</v>
      </c>
      <c r="V2561">
        <v>10.988960547152899</v>
      </c>
      <c r="W2561">
        <v>12.7415163270687</v>
      </c>
      <c r="X2561">
        <v>11.518448552440001</v>
      </c>
      <c r="Y2561">
        <v>10.5334796050878</v>
      </c>
      <c r="Z2561">
        <v>11.4344105249713</v>
      </c>
      <c r="AA2561">
        <v>12.749832401227</v>
      </c>
      <c r="AB2561">
        <v>12.009814730826401</v>
      </c>
      <c r="AC2561">
        <v>10.2901237791821</v>
      </c>
      <c r="AD2561">
        <v>11.444016458023301</v>
      </c>
      <c r="AE2561">
        <v>12.771914450397</v>
      </c>
      <c r="AF2561">
        <v>11.5311773884281</v>
      </c>
      <c r="AG2561">
        <v>10.5727614571523</v>
      </c>
      <c r="AH2561">
        <v>12.060107885949099</v>
      </c>
      <c r="AI2561">
        <v>13.595258485718499</v>
      </c>
      <c r="AJ2561">
        <v>12.688743450599</v>
      </c>
      <c r="AK2561">
        <v>9.7075063056507496</v>
      </c>
      <c r="AL2561">
        <v>11.9257063914702</v>
      </c>
      <c r="AM2561">
        <v>14.310554686141501</v>
      </c>
      <c r="AN2561">
        <v>13.524322458158901</v>
      </c>
      <c r="AO2561">
        <v>10.2803281976877</v>
      </c>
      <c r="AP2561">
        <v>11.4738750379114</v>
      </c>
      <c r="AQ2561">
        <v>12.951417339594499</v>
      </c>
      <c r="AR2561">
        <v>11.9098297244437</v>
      </c>
      <c r="AS2561">
        <v>9.5155180289004893</v>
      </c>
      <c r="AT2561">
        <v>10.9221692619205</v>
      </c>
      <c r="AU2561">
        <v>12.3404361194213</v>
      </c>
      <c r="AV2561">
        <v>11.2530083430467</v>
      </c>
      <c r="AW2561">
        <v>9.4628474197268897</v>
      </c>
      <c r="AX2561">
        <v>11.040416900907999</v>
      </c>
      <c r="AY2561">
        <v>12.960338131367401</v>
      </c>
      <c r="AZ2561">
        <v>11.4049332495662</v>
      </c>
      <c r="BA2561">
        <v>10.057574667146501</v>
      </c>
      <c r="BB2561">
        <v>10.988960547152899</v>
      </c>
      <c r="BC2561">
        <v>12.747110294912</v>
      </c>
      <c r="BD2561">
        <v>11.8129138161549</v>
      </c>
      <c r="BE2561">
        <v>10.754050328824301</v>
      </c>
      <c r="BF2561">
        <v>11.9877064466558</v>
      </c>
      <c r="BG2561">
        <v>15.0835984536015</v>
      </c>
      <c r="BH2561">
        <v>14.1084807815581</v>
      </c>
      <c r="BI2561">
        <v>9.6023317679886997</v>
      </c>
      <c r="BJ2561">
        <v>10.79447163367</v>
      </c>
      <c r="BK2561">
        <v>12.0981632542301</v>
      </c>
      <c r="BL2561">
        <v>11.1714934789441</v>
      </c>
    </row>
    <row r="2562" spans="1:64" x14ac:dyDescent="0.25">
      <c r="A2562" s="15" t="str">
        <f t="shared" si="84"/>
        <v>Total Risk Based Capital Ratio--43646</v>
      </c>
      <c r="B2562" s="15" t="str">
        <f t="shared" si="85"/>
        <v>Total Risk Based Capital Ratio</v>
      </c>
      <c r="C2562">
        <v>2</v>
      </c>
      <c r="D2562" s="22">
        <v>43646</v>
      </c>
      <c r="E2562">
        <v>14.355</v>
      </c>
      <c r="F2562">
        <v>16.239999999999998</v>
      </c>
      <c r="G2562">
        <v>20.695</v>
      </c>
      <c r="H2562">
        <v>17.975945098039201</v>
      </c>
      <c r="I2562">
        <v>13.39</v>
      </c>
      <c r="J2562">
        <v>15.73</v>
      </c>
      <c r="K2562">
        <v>19.055</v>
      </c>
      <c r="L2562">
        <v>17.2575919517103</v>
      </c>
      <c r="M2562">
        <v>13.64</v>
      </c>
      <c r="N2562">
        <v>16.16</v>
      </c>
      <c r="O2562">
        <v>20.43</v>
      </c>
      <c r="P2562">
        <v>18.389694445659298</v>
      </c>
      <c r="Q2562">
        <v>14.57</v>
      </c>
      <c r="R2562">
        <v>17.55</v>
      </c>
      <c r="S2562">
        <v>21</v>
      </c>
      <c r="T2562">
        <v>19.432464705882399</v>
      </c>
      <c r="U2562">
        <v>13.36</v>
      </c>
      <c r="V2562">
        <v>15.59</v>
      </c>
      <c r="W2562">
        <v>18.690000000000001</v>
      </c>
      <c r="X2562">
        <v>17.110854275092901</v>
      </c>
      <c r="Y2562">
        <v>14.63</v>
      </c>
      <c r="Z2562">
        <v>15.82</v>
      </c>
      <c r="AA2562">
        <v>20.29</v>
      </c>
      <c r="AB2562">
        <v>18.595111111111098</v>
      </c>
      <c r="AC2562">
        <v>12.75</v>
      </c>
      <c r="AD2562">
        <v>15.26</v>
      </c>
      <c r="AE2562">
        <v>17.25</v>
      </c>
      <c r="AF2562">
        <v>16.541675342465801</v>
      </c>
      <c r="AG2562">
        <v>13.49</v>
      </c>
      <c r="AH2562">
        <v>16.5</v>
      </c>
      <c r="AI2562">
        <v>21.18</v>
      </c>
      <c r="AJ2562">
        <v>18.297392982456099</v>
      </c>
      <c r="AK2562">
        <v>13.427899999999999</v>
      </c>
      <c r="AL2562">
        <v>16.55</v>
      </c>
      <c r="AM2562">
        <v>21.54</v>
      </c>
      <c r="AN2562">
        <v>19.205556097561001</v>
      </c>
      <c r="AO2562">
        <v>13.415825</v>
      </c>
      <c r="AP2562">
        <v>15.945</v>
      </c>
      <c r="AQ2562">
        <v>19.337499999999999</v>
      </c>
      <c r="AR2562">
        <v>17.7027853658537</v>
      </c>
      <c r="AS2562">
        <v>12.672499999999999</v>
      </c>
      <c r="AT2562">
        <v>13.855</v>
      </c>
      <c r="AU2562">
        <v>15.845000000000001</v>
      </c>
      <c r="AV2562">
        <v>14.9196604651163</v>
      </c>
      <c r="AW2562">
        <v>14.217499999999999</v>
      </c>
      <c r="AX2562">
        <v>16.635000000000002</v>
      </c>
      <c r="AY2562">
        <v>21.055</v>
      </c>
      <c r="AZ2562">
        <v>18.4218779661017</v>
      </c>
      <c r="BA2562">
        <v>12.86</v>
      </c>
      <c r="BB2562">
        <v>14.35</v>
      </c>
      <c r="BC2562">
        <v>19.309999999999999</v>
      </c>
      <c r="BD2562">
        <v>16.653701886792501</v>
      </c>
      <c r="BE2562">
        <v>15.61</v>
      </c>
      <c r="BF2562">
        <v>18.329999999999998</v>
      </c>
      <c r="BG2562">
        <v>24.195</v>
      </c>
      <c r="BH2562">
        <v>21.0020960784314</v>
      </c>
      <c r="BI2562">
        <v>13.24</v>
      </c>
      <c r="BJ2562">
        <v>15.12</v>
      </c>
      <c r="BK2562">
        <v>18.195</v>
      </c>
      <c r="BL2562">
        <v>16.643111267605601</v>
      </c>
    </row>
    <row r="2563" spans="1:64" x14ac:dyDescent="0.25">
      <c r="A2563" s="15" t="str">
        <f t="shared" si="84"/>
        <v>Tier 1 Leverage Ratio--43646</v>
      </c>
      <c r="B2563" s="15" t="str">
        <f t="shared" si="85"/>
        <v>Tier 1 Leverage Ratio</v>
      </c>
      <c r="C2563">
        <v>3</v>
      </c>
      <c r="D2563" s="22">
        <v>43646</v>
      </c>
      <c r="E2563">
        <v>9.7949999999999999</v>
      </c>
      <c r="F2563">
        <v>11.13</v>
      </c>
      <c r="G2563">
        <v>12.34</v>
      </c>
      <c r="H2563">
        <v>11.508039215686299</v>
      </c>
      <c r="I2563">
        <v>9.5749999999999993</v>
      </c>
      <c r="J2563">
        <v>10.73</v>
      </c>
      <c r="K2563">
        <v>12.38</v>
      </c>
      <c r="L2563">
        <v>11.2832193158954</v>
      </c>
      <c r="M2563">
        <v>9.61</v>
      </c>
      <c r="N2563">
        <v>10.83</v>
      </c>
      <c r="O2563">
        <v>12.65</v>
      </c>
      <c r="P2563">
        <v>11.5569319921277</v>
      </c>
      <c r="Q2563">
        <v>9.9</v>
      </c>
      <c r="R2563">
        <v>10.5</v>
      </c>
      <c r="S2563">
        <v>12.29</v>
      </c>
      <c r="T2563">
        <v>11.2147058823529</v>
      </c>
      <c r="U2563">
        <v>9.3699999999999992</v>
      </c>
      <c r="V2563">
        <v>10.54</v>
      </c>
      <c r="W2563">
        <v>12.07</v>
      </c>
      <c r="X2563">
        <v>11.0809665427509</v>
      </c>
      <c r="Y2563">
        <v>9.8699999999999992</v>
      </c>
      <c r="Z2563">
        <v>11.05</v>
      </c>
      <c r="AA2563">
        <v>12.31</v>
      </c>
      <c r="AB2563">
        <v>11.632444444444401</v>
      </c>
      <c r="AC2563">
        <v>9.7200000000000006</v>
      </c>
      <c r="AD2563">
        <v>10.51</v>
      </c>
      <c r="AE2563">
        <v>12.4</v>
      </c>
      <c r="AF2563">
        <v>10.9041095890411</v>
      </c>
      <c r="AG2563">
        <v>9.83</v>
      </c>
      <c r="AH2563">
        <v>11.71</v>
      </c>
      <c r="AI2563">
        <v>13.2</v>
      </c>
      <c r="AJ2563">
        <v>12.251403508771901</v>
      </c>
      <c r="AK2563">
        <v>9.49</v>
      </c>
      <c r="AL2563">
        <v>10.7</v>
      </c>
      <c r="AM2563">
        <v>13.93</v>
      </c>
      <c r="AN2563">
        <v>13.073902439024399</v>
      </c>
      <c r="AO2563">
        <v>9.6325000000000003</v>
      </c>
      <c r="AP2563">
        <v>10.935</v>
      </c>
      <c r="AQ2563">
        <v>12.74</v>
      </c>
      <c r="AR2563">
        <v>11.4336991869919</v>
      </c>
      <c r="AS2563">
        <v>9.25</v>
      </c>
      <c r="AT2563">
        <v>10.135</v>
      </c>
      <c r="AU2563">
        <v>11.3375</v>
      </c>
      <c r="AV2563">
        <v>10.638313953488399</v>
      </c>
      <c r="AW2563">
        <v>9.2575000000000003</v>
      </c>
      <c r="AX2563">
        <v>10.365</v>
      </c>
      <c r="AY2563">
        <v>12.0975</v>
      </c>
      <c r="AZ2563">
        <v>10.911779661016899</v>
      </c>
      <c r="BA2563">
        <v>9.84</v>
      </c>
      <c r="BB2563">
        <v>10.72</v>
      </c>
      <c r="BC2563">
        <v>11.91</v>
      </c>
      <c r="BD2563">
        <v>11.2898113207547</v>
      </c>
      <c r="BE2563">
        <v>10.375</v>
      </c>
      <c r="BF2563">
        <v>11.71</v>
      </c>
      <c r="BG2563">
        <v>14.285</v>
      </c>
      <c r="BH2563">
        <v>13.6945098039216</v>
      </c>
      <c r="BI2563">
        <v>9.3699999999999992</v>
      </c>
      <c r="BJ2563">
        <v>10.47</v>
      </c>
      <c r="BK2563">
        <v>11.53</v>
      </c>
      <c r="BL2563">
        <v>10.7756338028169</v>
      </c>
    </row>
    <row r="2564" spans="1:64" x14ac:dyDescent="0.25">
      <c r="A2564" s="15" t="str">
        <f t="shared" si="84"/>
        <v>ALLL / Nonaccrual Loans--43646</v>
      </c>
      <c r="B2564" s="15" t="str">
        <f t="shared" si="85"/>
        <v>ALLL / Nonaccrual Loans</v>
      </c>
      <c r="C2564">
        <v>4</v>
      </c>
      <c r="D2564" s="22">
        <v>43646</v>
      </c>
      <c r="E2564">
        <v>97.641949558484498</v>
      </c>
      <c r="F2564">
        <v>163.93268613115799</v>
      </c>
      <c r="G2564">
        <v>338.35068457762901</v>
      </c>
      <c r="H2564">
        <v>895.94414448411601</v>
      </c>
      <c r="I2564">
        <v>98.144931029753394</v>
      </c>
      <c r="J2564">
        <v>194.793537947993</v>
      </c>
      <c r="K2564">
        <v>515.19671962304005</v>
      </c>
      <c r="L2564">
        <v>1021.4392668092401</v>
      </c>
      <c r="M2564">
        <v>100.207546253492</v>
      </c>
      <c r="N2564">
        <v>208.59444048364699</v>
      </c>
      <c r="O2564">
        <v>542.43313633974196</v>
      </c>
      <c r="P2564">
        <v>780.40947268767104</v>
      </c>
      <c r="Q2564">
        <v>84.732202268875994</v>
      </c>
      <c r="R2564">
        <v>110.17525360165</v>
      </c>
      <c r="S2564">
        <v>300.480489225393</v>
      </c>
      <c r="T2564">
        <v>239.69805054185801</v>
      </c>
      <c r="U2564">
        <v>108.031774051192</v>
      </c>
      <c r="V2564">
        <v>209.66442953020101</v>
      </c>
      <c r="W2564">
        <v>565.14522821576804</v>
      </c>
      <c r="X2564">
        <v>1418.2740290823699</v>
      </c>
      <c r="Y2564">
        <v>102.725563909774</v>
      </c>
      <c r="Z2564">
        <v>181.72205438066501</v>
      </c>
      <c r="AA2564">
        <v>364.314928425358</v>
      </c>
      <c r="AB2564">
        <v>722.698311117515</v>
      </c>
      <c r="AC2564">
        <v>112.46090492533</v>
      </c>
      <c r="AD2564">
        <v>229.735510087688</v>
      </c>
      <c r="AE2564">
        <v>489.307167235495</v>
      </c>
      <c r="AF2564">
        <v>2805.3849622503599</v>
      </c>
      <c r="AG2564">
        <v>100.912675857892</v>
      </c>
      <c r="AH2564">
        <v>219.80556875278899</v>
      </c>
      <c r="AI2564">
        <v>640.58176943699698</v>
      </c>
      <c r="AJ2564">
        <v>1023.65225318661</v>
      </c>
      <c r="AK2564">
        <v>75.765883895577502</v>
      </c>
      <c r="AL2564">
        <v>118.949275362319</v>
      </c>
      <c r="AM2564">
        <v>288.97435897435901</v>
      </c>
      <c r="AN2564">
        <v>429.08215079835298</v>
      </c>
      <c r="AO2564">
        <v>92.083655955607199</v>
      </c>
      <c r="AP2564">
        <v>188.03146031271001</v>
      </c>
      <c r="AQ2564">
        <v>491.302158273381</v>
      </c>
      <c r="AR2564">
        <v>1356.6404007613301</v>
      </c>
      <c r="AS2564">
        <v>116.81578947368401</v>
      </c>
      <c r="AT2564">
        <v>209.003882289968</v>
      </c>
      <c r="AU2564">
        <v>645.39694656488598</v>
      </c>
      <c r="AV2564">
        <v>1862.8307950979299</v>
      </c>
      <c r="AW2564">
        <v>103.199528772926</v>
      </c>
      <c r="AX2564">
        <v>230.814189096684</v>
      </c>
      <c r="AY2564">
        <v>560.60448887212397</v>
      </c>
      <c r="AZ2564">
        <v>2066.2724300330001</v>
      </c>
      <c r="BA2564">
        <v>89.934940681209298</v>
      </c>
      <c r="BB2564">
        <v>200</v>
      </c>
      <c r="BC2564">
        <v>594.41666666666697</v>
      </c>
      <c r="BD2564">
        <v>4345.8860669694805</v>
      </c>
      <c r="BE2564">
        <v>83.004516282386504</v>
      </c>
      <c r="BF2564">
        <v>182.81053952321199</v>
      </c>
      <c r="BG2564">
        <v>341.71779141104298</v>
      </c>
      <c r="BH2564">
        <v>493.22213047275</v>
      </c>
      <c r="BI2564">
        <v>130.16949152542401</v>
      </c>
      <c r="BJ2564">
        <v>222.872340425532</v>
      </c>
      <c r="BK2564">
        <v>616.31419939576995</v>
      </c>
      <c r="BL2564">
        <v>3555.1317404472502</v>
      </c>
    </row>
    <row r="2565" spans="1:64" x14ac:dyDescent="0.25">
      <c r="A2565" s="15" t="str">
        <f t="shared" si="84"/>
        <v>[NCL + OREO] / [Total Loans + OREO]--43646</v>
      </c>
      <c r="B2565" s="15" t="str">
        <f t="shared" si="85"/>
        <v>[NCL + OREO] / [Total Loans + OREO]</v>
      </c>
      <c r="C2565">
        <v>5</v>
      </c>
      <c r="D2565" s="22">
        <v>43646</v>
      </c>
      <c r="E2565">
        <v>0.327699633307803</v>
      </c>
      <c r="F2565">
        <v>0.81819585241599302</v>
      </c>
      <c r="G2565">
        <v>1.6184991397775199</v>
      </c>
      <c r="H2565">
        <v>1.5217939093955799</v>
      </c>
      <c r="I2565">
        <v>0.28103718869647898</v>
      </c>
      <c r="J2565">
        <v>0.87026853613241095</v>
      </c>
      <c r="K2565">
        <v>1.8369698260835501</v>
      </c>
      <c r="L2565">
        <v>1.25052077126879</v>
      </c>
      <c r="M2565">
        <v>0.24315629043626499</v>
      </c>
      <c r="N2565">
        <v>0.72873156466203204</v>
      </c>
      <c r="O2565">
        <v>1.6114515927987301</v>
      </c>
      <c r="P2565">
        <v>1.1683631360868401</v>
      </c>
      <c r="Q2565">
        <v>0.79917073496957103</v>
      </c>
      <c r="R2565">
        <v>1.4290188063489999</v>
      </c>
      <c r="S2565">
        <v>2.2152772474401798</v>
      </c>
      <c r="T2565">
        <v>1.72126080427099</v>
      </c>
      <c r="U2565">
        <v>0.25105985237286099</v>
      </c>
      <c r="V2565">
        <v>0.84666338379425898</v>
      </c>
      <c r="W2565">
        <v>1.88676446593589</v>
      </c>
      <c r="X2565">
        <v>1.2641961645681901</v>
      </c>
      <c r="Y2565">
        <v>0.42323876079627898</v>
      </c>
      <c r="Z2565">
        <v>0.93165250981287995</v>
      </c>
      <c r="AA2565">
        <v>1.56365245611447</v>
      </c>
      <c r="AB2565">
        <v>1.8964310935545701</v>
      </c>
      <c r="AC2565">
        <v>0.13258066186752299</v>
      </c>
      <c r="AD2565">
        <v>0.608808939219322</v>
      </c>
      <c r="AE2565">
        <v>1.54299857812418</v>
      </c>
      <c r="AF2565">
        <v>1.0681815511655199</v>
      </c>
      <c r="AG2565">
        <v>0.20674929370391901</v>
      </c>
      <c r="AH2565">
        <v>0.71107092213156897</v>
      </c>
      <c r="AI2565">
        <v>1.9353479230220501</v>
      </c>
      <c r="AJ2565">
        <v>1.5507263865373999</v>
      </c>
      <c r="AK2565">
        <v>0.417089801247643</v>
      </c>
      <c r="AL2565">
        <v>1.0415054286535601</v>
      </c>
      <c r="AM2565">
        <v>1.89990197774318</v>
      </c>
      <c r="AN2565">
        <v>1.31329361024233</v>
      </c>
      <c r="AO2565">
        <v>0.249744711017621</v>
      </c>
      <c r="AP2565">
        <v>0.91469123600303703</v>
      </c>
      <c r="AQ2565">
        <v>1.99785154350377</v>
      </c>
      <c r="AR2565">
        <v>1.47376336177286</v>
      </c>
      <c r="AS2565">
        <v>0.29328459296064202</v>
      </c>
      <c r="AT2565">
        <v>0.84345172835773896</v>
      </c>
      <c r="AU2565">
        <v>1.54128521509476</v>
      </c>
      <c r="AV2565">
        <v>1.19481363191054</v>
      </c>
      <c r="AW2565">
        <v>0.26396665935734498</v>
      </c>
      <c r="AX2565">
        <v>0.70569652441693398</v>
      </c>
      <c r="AY2565">
        <v>1.4741503082401399</v>
      </c>
      <c r="AZ2565">
        <v>1.0574978283279699</v>
      </c>
      <c r="BA2565">
        <v>0.28616127052874402</v>
      </c>
      <c r="BB2565">
        <v>0.87424404928212796</v>
      </c>
      <c r="BC2565">
        <v>2.0522582664024198</v>
      </c>
      <c r="BD2565">
        <v>1.3227823479663601</v>
      </c>
      <c r="BE2565">
        <v>0.35933894976651398</v>
      </c>
      <c r="BF2565">
        <v>0.93742284380799201</v>
      </c>
      <c r="BG2565">
        <v>1.8838392340574599</v>
      </c>
      <c r="BH2565">
        <v>1.19282797977407</v>
      </c>
      <c r="BI2565">
        <v>0.205373886631187</v>
      </c>
      <c r="BJ2565">
        <v>0.84668884185061999</v>
      </c>
      <c r="BK2565">
        <v>1.77436929105362</v>
      </c>
      <c r="BL2565">
        <v>1.18636020476402</v>
      </c>
    </row>
    <row r="2566" spans="1:64" x14ac:dyDescent="0.25">
      <c r="A2566" s="15" t="str">
        <f t="shared" si="84"/>
        <v>[Noncurrent + Delinquent Loans] / [Capital + ALLL]--43646</v>
      </c>
      <c r="B2566" s="15" t="str">
        <f t="shared" si="85"/>
        <v>[Noncurrent + Delinquent Loans] / [Capital + ALLL]</v>
      </c>
      <c r="C2566">
        <v>6</v>
      </c>
      <c r="D2566" s="22">
        <v>43646</v>
      </c>
      <c r="E2566">
        <v>2.7075422480104598</v>
      </c>
      <c r="F2566">
        <v>7.6309938331165803</v>
      </c>
      <c r="G2566">
        <v>13.3206814926771</v>
      </c>
      <c r="H2566">
        <v>10.377663914740401</v>
      </c>
      <c r="I2566">
        <v>2.5932493436289201</v>
      </c>
      <c r="J2566">
        <v>7.4726669269816499</v>
      </c>
      <c r="K2566">
        <v>13.568781462713201</v>
      </c>
      <c r="L2566">
        <v>9.7069447640657405</v>
      </c>
      <c r="M2566">
        <v>2.6061177738849199</v>
      </c>
      <c r="N2566">
        <v>6.0552959501557604</v>
      </c>
      <c r="O2566">
        <v>12.0599444480331</v>
      </c>
      <c r="P2566">
        <v>8.5248377678875205</v>
      </c>
      <c r="Q2566">
        <v>6.8064230591814097</v>
      </c>
      <c r="R2566">
        <v>8.4754797441364609</v>
      </c>
      <c r="S2566">
        <v>16.246056782334399</v>
      </c>
      <c r="T2566">
        <v>12.1043163168298</v>
      </c>
      <c r="U2566">
        <v>2.4313431849714799</v>
      </c>
      <c r="V2566">
        <v>6.9623027469316199</v>
      </c>
      <c r="W2566">
        <v>13.0113257828115</v>
      </c>
      <c r="X2566">
        <v>9.4729210595282396</v>
      </c>
      <c r="Y2566">
        <v>3.09191020753918</v>
      </c>
      <c r="Z2566">
        <v>9.2224444183037306</v>
      </c>
      <c r="AA2566">
        <v>16.622169484821502</v>
      </c>
      <c r="AB2566">
        <v>12.729405849360701</v>
      </c>
      <c r="AC2566">
        <v>2.7676340572746501</v>
      </c>
      <c r="AD2566">
        <v>8.3514887436456107</v>
      </c>
      <c r="AE2566">
        <v>14.880768039640801</v>
      </c>
      <c r="AF2566">
        <v>9.5359496065531495</v>
      </c>
      <c r="AG2566">
        <v>2.3025578999238498</v>
      </c>
      <c r="AH2566">
        <v>7.2758451739343499</v>
      </c>
      <c r="AI2566">
        <v>13.1673770378868</v>
      </c>
      <c r="AJ2566">
        <v>10.9717030477678</v>
      </c>
      <c r="AK2566">
        <v>3.55452674897119</v>
      </c>
      <c r="AL2566">
        <v>9.5119782722545008</v>
      </c>
      <c r="AM2566">
        <v>13.4144856968959</v>
      </c>
      <c r="AN2566">
        <v>10.7046021748826</v>
      </c>
      <c r="AO2566">
        <v>2.7128167578371101</v>
      </c>
      <c r="AP2566">
        <v>9.2068641954862294</v>
      </c>
      <c r="AQ2566">
        <v>16.3522682690732</v>
      </c>
      <c r="AR2566">
        <v>11.7250423645159</v>
      </c>
      <c r="AS2566">
        <v>2.4695681880817899</v>
      </c>
      <c r="AT2566">
        <v>6.1686040556327804</v>
      </c>
      <c r="AU2566">
        <v>11.550271055573299</v>
      </c>
      <c r="AV2566">
        <v>8.8630108634043907</v>
      </c>
      <c r="AW2566">
        <v>3.4791359022456398</v>
      </c>
      <c r="AX2566">
        <v>7.2919411077774399</v>
      </c>
      <c r="AY2566">
        <v>13.0937188467536</v>
      </c>
      <c r="AZ2566">
        <v>8.97558909347004</v>
      </c>
      <c r="BA2566">
        <v>3.2603158430972998</v>
      </c>
      <c r="BB2566">
        <v>7.3239654414643098</v>
      </c>
      <c r="BC2566">
        <v>14.3405241059794</v>
      </c>
      <c r="BD2566">
        <v>10.3271238705924</v>
      </c>
      <c r="BE2566">
        <v>1.75838724820581</v>
      </c>
      <c r="BF2566">
        <v>5.6985350105077197</v>
      </c>
      <c r="BG2566">
        <v>12.115974001113999</v>
      </c>
      <c r="BH2566">
        <v>7.4289785550019101</v>
      </c>
      <c r="BI2566">
        <v>1.82096572762003</v>
      </c>
      <c r="BJ2566">
        <v>4.0797690585601503</v>
      </c>
      <c r="BK2566">
        <v>9.7081751369419091</v>
      </c>
      <c r="BL2566">
        <v>7.4094179199475096</v>
      </c>
    </row>
    <row r="2567" spans="1:64" x14ac:dyDescent="0.25">
      <c r="A2567" s="15" t="str">
        <f t="shared" si="84"/>
        <v xml:space="preserve">  Ag [NCL+DQ] / [Capital + ALLL]--43646</v>
      </c>
      <c r="B2567" s="15" t="str">
        <f t="shared" si="85"/>
        <v xml:space="preserve">  Ag [NCL+DQ] / [Capital + ALLL]</v>
      </c>
      <c r="C2567">
        <v>7</v>
      </c>
      <c r="D2567" s="22">
        <v>43646</v>
      </c>
      <c r="E2567">
        <v>0</v>
      </c>
      <c r="F2567">
        <v>0.24288390781246499</v>
      </c>
      <c r="G2567">
        <v>4.2847300728498103</v>
      </c>
      <c r="H2567">
        <v>3.5068133028022999</v>
      </c>
      <c r="I2567">
        <v>0</v>
      </c>
      <c r="J2567">
        <v>0</v>
      </c>
      <c r="K2567">
        <v>3.7494726505765699</v>
      </c>
      <c r="L2567">
        <v>2.8259143208856301</v>
      </c>
      <c r="M2567">
        <v>0</v>
      </c>
      <c r="N2567">
        <v>0</v>
      </c>
      <c r="O2567">
        <v>0.90183559457302498</v>
      </c>
      <c r="P2567">
        <v>1.2727746298159399</v>
      </c>
      <c r="Q2567">
        <v>0</v>
      </c>
      <c r="R2567">
        <v>0</v>
      </c>
      <c r="S2567">
        <v>0</v>
      </c>
      <c r="T2567">
        <v>0</v>
      </c>
      <c r="U2567">
        <v>0</v>
      </c>
      <c r="V2567">
        <v>0</v>
      </c>
      <c r="W2567">
        <v>3.1135779071341498</v>
      </c>
      <c r="X2567">
        <v>2.7682995143132101</v>
      </c>
      <c r="Y2567">
        <v>0</v>
      </c>
      <c r="Z2567">
        <v>0.168100464748344</v>
      </c>
      <c r="AA2567">
        <v>3.4211345206933799</v>
      </c>
      <c r="AB2567">
        <v>3.4893795694187402</v>
      </c>
      <c r="AC2567">
        <v>0</v>
      </c>
      <c r="AD2567">
        <v>0.78821656050955402</v>
      </c>
      <c r="AE2567">
        <v>4.8423839036868301</v>
      </c>
      <c r="AF2567">
        <v>3.68015500437081</v>
      </c>
      <c r="AG2567">
        <v>0</v>
      </c>
      <c r="AH2567">
        <v>0.89656858749694301</v>
      </c>
      <c r="AI2567">
        <v>5.9823936686291299</v>
      </c>
      <c r="AJ2567">
        <v>5.5152149964591901</v>
      </c>
      <c r="AK2567">
        <v>0</v>
      </c>
      <c r="AL2567">
        <v>0</v>
      </c>
      <c r="AM2567">
        <v>3.89040049644374</v>
      </c>
      <c r="AN2567">
        <v>2.8916200874171398</v>
      </c>
      <c r="AO2567">
        <v>0</v>
      </c>
      <c r="AP2567">
        <v>1.9613090301296101</v>
      </c>
      <c r="AQ2567">
        <v>7.6143197564832299</v>
      </c>
      <c r="AR2567">
        <v>5.3750840350031597</v>
      </c>
      <c r="AS2567">
        <v>0</v>
      </c>
      <c r="AT2567">
        <v>0</v>
      </c>
      <c r="AU2567">
        <v>1.86053757347286</v>
      </c>
      <c r="AV2567">
        <v>2.4288041025145599</v>
      </c>
      <c r="AW2567">
        <v>0</v>
      </c>
      <c r="AX2567">
        <v>0</v>
      </c>
      <c r="AY2567">
        <v>1.8229546448884401E-2</v>
      </c>
      <c r="AZ2567">
        <v>0.91534292679859297</v>
      </c>
      <c r="BA2567">
        <v>0</v>
      </c>
      <c r="BB2567">
        <v>0</v>
      </c>
      <c r="BC2567">
        <v>0.63449160501179702</v>
      </c>
      <c r="BD2567">
        <v>1.3815545388184001</v>
      </c>
      <c r="BE2567">
        <v>0</v>
      </c>
      <c r="BF2567">
        <v>0</v>
      </c>
      <c r="BG2567">
        <v>0.29210728512217299</v>
      </c>
      <c r="BH2567">
        <v>0.67679531785026203</v>
      </c>
      <c r="BI2567">
        <v>0</v>
      </c>
      <c r="BJ2567">
        <v>0</v>
      </c>
      <c r="BK2567">
        <v>0</v>
      </c>
      <c r="BL2567">
        <v>1.9220292960455501</v>
      </c>
    </row>
    <row r="2568" spans="1:64" x14ac:dyDescent="0.25">
      <c r="A2568" s="15" t="str">
        <f t="shared" si="84"/>
        <v xml:space="preserve">  CLD [NCL+DQ] / [Capital + ALLL]--43646</v>
      </c>
      <c r="B2568" s="15" t="str">
        <f t="shared" si="85"/>
        <v xml:space="preserve">  CLD [NCL+DQ] / [Capital + ALLL]</v>
      </c>
      <c r="C2568">
        <v>8</v>
      </c>
      <c r="D2568" s="22">
        <v>43646</v>
      </c>
      <c r="E2568">
        <v>0</v>
      </c>
      <c r="F2568">
        <v>0</v>
      </c>
      <c r="G2568">
        <v>2.3437560034733702E-2</v>
      </c>
      <c r="H2568">
        <v>0.269642163701108</v>
      </c>
      <c r="I2568">
        <v>0</v>
      </c>
      <c r="J2568">
        <v>0</v>
      </c>
      <c r="K2568">
        <v>0</v>
      </c>
      <c r="L2568">
        <v>0.17842822372174899</v>
      </c>
      <c r="M2568">
        <v>0</v>
      </c>
      <c r="N2568">
        <v>0</v>
      </c>
      <c r="O2568">
        <v>0.16187954650476799</v>
      </c>
      <c r="P2568">
        <v>0.333961515461421</v>
      </c>
      <c r="Q2568">
        <v>0</v>
      </c>
      <c r="R2568">
        <v>0</v>
      </c>
      <c r="S2568">
        <v>0.28638578032342898</v>
      </c>
      <c r="T2568">
        <v>0.181429377585069</v>
      </c>
      <c r="U2568">
        <v>0</v>
      </c>
      <c r="V2568">
        <v>0</v>
      </c>
      <c r="W2568">
        <v>0</v>
      </c>
      <c r="X2568">
        <v>0.111644935561363</v>
      </c>
      <c r="Y2568">
        <v>0</v>
      </c>
      <c r="Z2568">
        <v>0</v>
      </c>
      <c r="AA2568">
        <v>0.74736584170546405</v>
      </c>
      <c r="AB2568">
        <v>0.66127487327607903</v>
      </c>
      <c r="AC2568">
        <v>0</v>
      </c>
      <c r="AD2568">
        <v>0</v>
      </c>
      <c r="AE2568">
        <v>0</v>
      </c>
      <c r="AF2568">
        <v>0.38009147791921</v>
      </c>
      <c r="AG2568">
        <v>0</v>
      </c>
      <c r="AH2568">
        <v>0</v>
      </c>
      <c r="AI2568">
        <v>0</v>
      </c>
      <c r="AJ2568">
        <v>0.14798221109212301</v>
      </c>
      <c r="AK2568">
        <v>0</v>
      </c>
      <c r="AL2568">
        <v>0</v>
      </c>
      <c r="AM2568">
        <v>0.30750898502815599</v>
      </c>
      <c r="AN2568">
        <v>0.46613204218508397</v>
      </c>
      <c r="AO2568">
        <v>0</v>
      </c>
      <c r="AP2568">
        <v>0</v>
      </c>
      <c r="AQ2568">
        <v>0</v>
      </c>
      <c r="AR2568">
        <v>0.12668211171073299</v>
      </c>
      <c r="AS2568">
        <v>0</v>
      </c>
      <c r="AT2568">
        <v>0</v>
      </c>
      <c r="AU2568">
        <v>0.16028214667662299</v>
      </c>
      <c r="AV2568">
        <v>0.30726000256870101</v>
      </c>
      <c r="AW2568">
        <v>0</v>
      </c>
      <c r="AX2568">
        <v>0</v>
      </c>
      <c r="AY2568">
        <v>4.64150858218167E-2</v>
      </c>
      <c r="AZ2568">
        <v>0.24918772495753699</v>
      </c>
      <c r="BA2568">
        <v>0</v>
      </c>
      <c r="BB2568">
        <v>0</v>
      </c>
      <c r="BC2568">
        <v>0</v>
      </c>
      <c r="BD2568">
        <v>0.29008687262293897</v>
      </c>
      <c r="BE2568">
        <v>0</v>
      </c>
      <c r="BF2568">
        <v>0</v>
      </c>
      <c r="BG2568">
        <v>0.182600791967992</v>
      </c>
      <c r="BH2568">
        <v>0.170588131815639</v>
      </c>
      <c r="BI2568">
        <v>0</v>
      </c>
      <c r="BJ2568">
        <v>0</v>
      </c>
      <c r="BK2568">
        <v>5.06686964341952E-2</v>
      </c>
      <c r="BL2568">
        <v>0.27744141253321802</v>
      </c>
    </row>
    <row r="2569" spans="1:64" x14ac:dyDescent="0.25">
      <c r="A2569" s="15" t="str">
        <f t="shared" si="84"/>
        <v xml:space="preserve">  CRE [NCL+DQ] / [Capital + ALLL]--43646</v>
      </c>
      <c r="B2569" s="15" t="str">
        <f t="shared" si="85"/>
        <v xml:space="preserve">  CRE [NCL+DQ] / [Capital + ALLL]</v>
      </c>
      <c r="C2569">
        <v>9</v>
      </c>
      <c r="D2569" s="22">
        <v>43646</v>
      </c>
      <c r="E2569">
        <v>0</v>
      </c>
      <c r="F2569">
        <v>0.78691633088409596</v>
      </c>
      <c r="G2569">
        <v>2.7929402580823801</v>
      </c>
      <c r="H2569">
        <v>2.19548223793144</v>
      </c>
      <c r="I2569">
        <v>0</v>
      </c>
      <c r="J2569">
        <v>0.50488323188656103</v>
      </c>
      <c r="K2569">
        <v>2.5204022274676601</v>
      </c>
      <c r="L2569">
        <v>1.94570439439676</v>
      </c>
      <c r="M2569">
        <v>0</v>
      </c>
      <c r="N2569">
        <v>0.78321235735052697</v>
      </c>
      <c r="O2569">
        <v>2.8711677825057702</v>
      </c>
      <c r="P2569">
        <v>2.1706571883940402</v>
      </c>
      <c r="Q2569">
        <v>0.88223868065215505</v>
      </c>
      <c r="R2569">
        <v>2.4577189036074301</v>
      </c>
      <c r="S2569">
        <v>6.3205840144755703</v>
      </c>
      <c r="T2569">
        <v>5.6226217409286097</v>
      </c>
      <c r="U2569">
        <v>0</v>
      </c>
      <c r="V2569">
        <v>0.28926073743180403</v>
      </c>
      <c r="W2569">
        <v>2.2986708365910902</v>
      </c>
      <c r="X2569">
        <v>1.7960932795401601</v>
      </c>
      <c r="Y2569">
        <v>0</v>
      </c>
      <c r="Z2569">
        <v>1.7235256021894001</v>
      </c>
      <c r="AA2569">
        <v>5.8665703524069999</v>
      </c>
      <c r="AB2569">
        <v>3.0300625959148899</v>
      </c>
      <c r="AC2569">
        <v>0</v>
      </c>
      <c r="AD2569">
        <v>0.26155402571125402</v>
      </c>
      <c r="AE2569">
        <v>2.2822117892540401</v>
      </c>
      <c r="AF2569">
        <v>2.0014385336954299</v>
      </c>
      <c r="AG2569">
        <v>0</v>
      </c>
      <c r="AH2569">
        <v>0</v>
      </c>
      <c r="AI2569">
        <v>0.89193015573383705</v>
      </c>
      <c r="AJ2569">
        <v>0.91122721485029701</v>
      </c>
      <c r="AK2569">
        <v>0.38944378264455198</v>
      </c>
      <c r="AL2569">
        <v>1.5053455858690601</v>
      </c>
      <c r="AM2569">
        <v>3.8126517206911301</v>
      </c>
      <c r="AN2569">
        <v>2.7944150578470901</v>
      </c>
      <c r="AO2569">
        <v>0</v>
      </c>
      <c r="AP2569">
        <v>0.19544865483245</v>
      </c>
      <c r="AQ2569">
        <v>1.9670031405950901</v>
      </c>
      <c r="AR2569">
        <v>1.4683409065750299</v>
      </c>
      <c r="AS2569">
        <v>0</v>
      </c>
      <c r="AT2569">
        <v>0.81069670826269902</v>
      </c>
      <c r="AU2569">
        <v>2.7242664520455402</v>
      </c>
      <c r="AV2569">
        <v>2.19516792069538</v>
      </c>
      <c r="AW2569">
        <v>0</v>
      </c>
      <c r="AX2569">
        <v>0.50287313407399103</v>
      </c>
      <c r="AY2569">
        <v>2.7018686599088402</v>
      </c>
      <c r="AZ2569">
        <v>2.22350368855408</v>
      </c>
      <c r="BA2569">
        <v>0</v>
      </c>
      <c r="BB2569">
        <v>0.59830211561784097</v>
      </c>
      <c r="BC2569">
        <v>2.53158874373664</v>
      </c>
      <c r="BD2569">
        <v>2.7148544013872198</v>
      </c>
      <c r="BE2569">
        <v>0</v>
      </c>
      <c r="BF2569">
        <v>0.796534138395675</v>
      </c>
      <c r="BG2569">
        <v>4.46247550230476</v>
      </c>
      <c r="BH2569">
        <v>2.3629283369854002</v>
      </c>
      <c r="BI2569">
        <v>0</v>
      </c>
      <c r="BJ2569">
        <v>0.28926073743180403</v>
      </c>
      <c r="BK2569">
        <v>1.7678405386146501</v>
      </c>
      <c r="BL2569">
        <v>1.5303191529818001</v>
      </c>
    </row>
    <row r="2570" spans="1:64" x14ac:dyDescent="0.25">
      <c r="A2570" s="15" t="str">
        <f t="shared" si="84"/>
        <v xml:space="preserve">  Res RE [NCL+DQ] / [Capital + ALLL]--43646</v>
      </c>
      <c r="B2570" s="15" t="str">
        <f t="shared" si="85"/>
        <v xml:space="preserve">  Res RE [NCL+DQ] / [Capital + ALLL]</v>
      </c>
      <c r="C2570">
        <v>10</v>
      </c>
      <c r="D2570" s="22">
        <v>43646</v>
      </c>
      <c r="E2570">
        <v>0</v>
      </c>
      <c r="F2570">
        <v>0.51907518952384701</v>
      </c>
      <c r="G2570">
        <v>1.7001085633591499</v>
      </c>
      <c r="H2570">
        <v>1.24352327382855</v>
      </c>
      <c r="I2570">
        <v>0</v>
      </c>
      <c r="J2570">
        <v>0.63182294003289996</v>
      </c>
      <c r="K2570">
        <v>2.1935442905548799</v>
      </c>
      <c r="L2570">
        <v>1.47456013951539</v>
      </c>
      <c r="M2570">
        <v>0.19987441519045601</v>
      </c>
      <c r="N2570">
        <v>1.22703639514731</v>
      </c>
      <c r="O2570">
        <v>3.1769636339056402</v>
      </c>
      <c r="P2570">
        <v>2.2726771059041901</v>
      </c>
      <c r="Q2570">
        <v>1.44131777625257</v>
      </c>
      <c r="R2570">
        <v>4.2973431493097198</v>
      </c>
      <c r="S2570">
        <v>5.1495630052111103</v>
      </c>
      <c r="T2570">
        <v>3.62017225994521</v>
      </c>
      <c r="U2570">
        <v>0</v>
      </c>
      <c r="V2570">
        <v>0.84880225906319795</v>
      </c>
      <c r="W2570">
        <v>2.5320564843369602</v>
      </c>
      <c r="X2570">
        <v>1.62961054104401</v>
      </c>
      <c r="Y2570">
        <v>0</v>
      </c>
      <c r="Z2570">
        <v>0.69068545803971804</v>
      </c>
      <c r="AA2570">
        <v>2.5579209121785502</v>
      </c>
      <c r="AB2570">
        <v>1.9130111811447399</v>
      </c>
      <c r="AC2570">
        <v>0</v>
      </c>
      <c r="AD2570">
        <v>1.6474464579901201E-2</v>
      </c>
      <c r="AE2570">
        <v>0.74956217162872196</v>
      </c>
      <c r="AF2570">
        <v>0.73109994232581998</v>
      </c>
      <c r="AG2570">
        <v>0</v>
      </c>
      <c r="AH2570">
        <v>0</v>
      </c>
      <c r="AI2570">
        <v>0.29665400822245902</v>
      </c>
      <c r="AJ2570">
        <v>0.34546390202988098</v>
      </c>
      <c r="AK2570">
        <v>0.50230900105322895</v>
      </c>
      <c r="AL2570">
        <v>1.9288921469806699</v>
      </c>
      <c r="AM2570">
        <v>3.8998357963875199</v>
      </c>
      <c r="AN2570">
        <v>2.5979673964983401</v>
      </c>
      <c r="AO2570">
        <v>0</v>
      </c>
      <c r="AP2570">
        <v>0.33259632585822202</v>
      </c>
      <c r="AQ2570">
        <v>1.52265352752155</v>
      </c>
      <c r="AR2570">
        <v>1.1202463567851999</v>
      </c>
      <c r="AS2570">
        <v>0</v>
      </c>
      <c r="AT2570">
        <v>0.60026722247966702</v>
      </c>
      <c r="AU2570">
        <v>1.90399559519233</v>
      </c>
      <c r="AV2570">
        <v>1.3041446700216901</v>
      </c>
      <c r="AW2570">
        <v>1.1775565960937899</v>
      </c>
      <c r="AX2570">
        <v>2.5690587845799699</v>
      </c>
      <c r="AY2570">
        <v>4.6844677497471396</v>
      </c>
      <c r="AZ2570">
        <v>3.0805612917163199</v>
      </c>
      <c r="BA2570">
        <v>0</v>
      </c>
      <c r="BB2570">
        <v>0.129065565307176</v>
      </c>
      <c r="BC2570">
        <v>1.3344338973723999</v>
      </c>
      <c r="BD2570">
        <v>1.1902238611228599</v>
      </c>
      <c r="BE2570">
        <v>0.13588202800691701</v>
      </c>
      <c r="BF2570">
        <v>0.74164795536504002</v>
      </c>
      <c r="BG2570">
        <v>2.1923444138595398</v>
      </c>
      <c r="BH2570">
        <v>1.42992205727584</v>
      </c>
      <c r="BI2570">
        <v>0</v>
      </c>
      <c r="BJ2570">
        <v>0.50230900105322895</v>
      </c>
      <c r="BK2570">
        <v>2.1183876792322001</v>
      </c>
      <c r="BL2570">
        <v>1.4589576209391799</v>
      </c>
    </row>
    <row r="2571" spans="1:64" x14ac:dyDescent="0.25">
      <c r="A2571" s="15" t="str">
        <f t="shared" si="84"/>
        <v xml:space="preserve">  C&amp;I [NCL+DQ] / [Capital + ALLL]--43646</v>
      </c>
      <c r="B2571" s="15" t="str">
        <f t="shared" si="85"/>
        <v xml:space="preserve">  C&amp;I [NCL+DQ] / [Capital + ALLL]</v>
      </c>
      <c r="C2571">
        <v>11</v>
      </c>
      <c r="D2571" s="22">
        <v>43646</v>
      </c>
      <c r="E2571">
        <v>0.111748203816813</v>
      </c>
      <c r="F2571">
        <v>0.71279671844529602</v>
      </c>
      <c r="G2571">
        <v>1.1887516165826799</v>
      </c>
      <c r="H2571">
        <v>1.3494873258150299</v>
      </c>
      <c r="I2571">
        <v>2.54862718118707E-2</v>
      </c>
      <c r="J2571">
        <v>0.65027433448486105</v>
      </c>
      <c r="K2571">
        <v>2.15504917755751</v>
      </c>
      <c r="L2571">
        <v>1.6980895191174601</v>
      </c>
      <c r="M2571">
        <v>1.10625587698435E-2</v>
      </c>
      <c r="N2571">
        <v>0.41252909803459298</v>
      </c>
      <c r="O2571">
        <v>1.5247717798657601</v>
      </c>
      <c r="P2571">
        <v>1.2672772739420599</v>
      </c>
      <c r="Q2571">
        <v>2.80072818932923E-2</v>
      </c>
      <c r="R2571">
        <v>0.636585783436318</v>
      </c>
      <c r="S2571">
        <v>1.7962849561134899</v>
      </c>
      <c r="T2571">
        <v>1.6496663299549299</v>
      </c>
      <c r="U2571">
        <v>1.7917935853789601E-2</v>
      </c>
      <c r="V2571">
        <v>0.74286001104251398</v>
      </c>
      <c r="W2571">
        <v>2.41231654300003</v>
      </c>
      <c r="X2571">
        <v>1.7654595019203201</v>
      </c>
      <c r="Y2571">
        <v>0.15460142667281501</v>
      </c>
      <c r="Z2571">
        <v>1.0159010600706699</v>
      </c>
      <c r="AA2571">
        <v>2.64054514480409</v>
      </c>
      <c r="AB2571">
        <v>2.11665357592672</v>
      </c>
      <c r="AC2571">
        <v>0</v>
      </c>
      <c r="AD2571">
        <v>0.57111477210324002</v>
      </c>
      <c r="AE2571">
        <v>1.3790664780763799</v>
      </c>
      <c r="AF2571">
        <v>1.7381865923153199</v>
      </c>
      <c r="AG2571">
        <v>0</v>
      </c>
      <c r="AH2571">
        <v>0.46720151014629502</v>
      </c>
      <c r="AI2571">
        <v>1.64404425928415</v>
      </c>
      <c r="AJ2571">
        <v>1.68233905031641</v>
      </c>
      <c r="AK2571">
        <v>0.13878653893392301</v>
      </c>
      <c r="AL2571">
        <v>0.65027433448486105</v>
      </c>
      <c r="AM2571">
        <v>1.4968037004313699</v>
      </c>
      <c r="AN2571">
        <v>1.61392723694582</v>
      </c>
      <c r="AO2571">
        <v>0</v>
      </c>
      <c r="AP2571">
        <v>0.52252103826510898</v>
      </c>
      <c r="AQ2571">
        <v>1.8088395714162699</v>
      </c>
      <c r="AR2571">
        <v>1.5293267027268</v>
      </c>
      <c r="AS2571">
        <v>7.3871012755430995E-2</v>
      </c>
      <c r="AT2571">
        <v>0.74727080717892502</v>
      </c>
      <c r="AU2571">
        <v>2.2849092543312399</v>
      </c>
      <c r="AV2571">
        <v>1.73590539433953</v>
      </c>
      <c r="AW2571">
        <v>0</v>
      </c>
      <c r="AX2571">
        <v>0.59985092906613702</v>
      </c>
      <c r="AY2571">
        <v>2.1207894917880799</v>
      </c>
      <c r="AZ2571">
        <v>1.4467254402888701</v>
      </c>
      <c r="BA2571">
        <v>0.38998132483796499</v>
      </c>
      <c r="BB2571">
        <v>2.33244478293983</v>
      </c>
      <c r="BC2571">
        <v>5.7411172427146901</v>
      </c>
      <c r="BD2571">
        <v>3.9774400299014001</v>
      </c>
      <c r="BE2571">
        <v>4.2283666514324102E-2</v>
      </c>
      <c r="BF2571">
        <v>0.33676001417936902</v>
      </c>
      <c r="BG2571">
        <v>1.55531919630855</v>
      </c>
      <c r="BH2571">
        <v>1.74232569012849</v>
      </c>
      <c r="BI2571">
        <v>0.10758644441708699</v>
      </c>
      <c r="BJ2571">
        <v>0.76795449158568396</v>
      </c>
      <c r="BK2571">
        <v>1.9921316478434099</v>
      </c>
      <c r="BL2571">
        <v>1.87162566351854</v>
      </c>
    </row>
    <row r="2572" spans="1:64" x14ac:dyDescent="0.25">
      <c r="A2572" s="15" t="str">
        <f t="shared" si="84"/>
        <v xml:space="preserve">  Ind [NCL+DQ] / [Capital + ALLL]--43646</v>
      </c>
      <c r="B2572" s="15" t="str">
        <f t="shared" si="85"/>
        <v xml:space="preserve">  Ind [NCL+DQ] / [Capital + ALLL]</v>
      </c>
      <c r="C2572">
        <v>12</v>
      </c>
      <c r="D2572" s="22">
        <v>43646</v>
      </c>
      <c r="E2572">
        <v>3.1398737230119898E-2</v>
      </c>
      <c r="F2572">
        <v>0.187328560915234</v>
      </c>
      <c r="G2572">
        <v>0.40793203388043697</v>
      </c>
      <c r="H2572">
        <v>0.357108691903047</v>
      </c>
      <c r="I2572">
        <v>5.04642619572848E-3</v>
      </c>
      <c r="J2572">
        <v>0.104647806004619</v>
      </c>
      <c r="K2572">
        <v>0.44075160177307998</v>
      </c>
      <c r="L2572">
        <v>0.38412044577391402</v>
      </c>
      <c r="M2572">
        <v>1.8779519056517E-3</v>
      </c>
      <c r="N2572">
        <v>0.101385603244339</v>
      </c>
      <c r="O2572">
        <v>0.458077709611452</v>
      </c>
      <c r="P2572">
        <v>0.44523952702626701</v>
      </c>
      <c r="Q2572">
        <v>0.27569958770379799</v>
      </c>
      <c r="R2572">
        <v>0.64150629009414295</v>
      </c>
      <c r="S2572">
        <v>0.94616204690831596</v>
      </c>
      <c r="T2572">
        <v>0.95137093826308905</v>
      </c>
      <c r="U2572">
        <v>0</v>
      </c>
      <c r="V2572">
        <v>8.011750567499E-2</v>
      </c>
      <c r="W2572">
        <v>0.32654693279130997</v>
      </c>
      <c r="X2572">
        <v>0.32917731833290598</v>
      </c>
      <c r="Y2572">
        <v>6.7244973438235503E-2</v>
      </c>
      <c r="Z2572">
        <v>0.23295213892418501</v>
      </c>
      <c r="AA2572">
        <v>0.545770280327462</v>
      </c>
      <c r="AB2572">
        <v>0.42028981796672099</v>
      </c>
      <c r="AC2572">
        <v>5.4409924370205096E-3</v>
      </c>
      <c r="AD2572">
        <v>9.6232141535272805E-2</v>
      </c>
      <c r="AE2572">
        <v>0.37542792420173798</v>
      </c>
      <c r="AF2572">
        <v>0.25074159803081397</v>
      </c>
      <c r="AG2572">
        <v>3.6790254670318399E-2</v>
      </c>
      <c r="AH2572">
        <v>0.18031942297784601</v>
      </c>
      <c r="AI2572">
        <v>1.3381880526912999</v>
      </c>
      <c r="AJ2572">
        <v>1.2873572990945199</v>
      </c>
      <c r="AK2572">
        <v>2.5106703489831801E-2</v>
      </c>
      <c r="AL2572">
        <v>6.9654711643708997E-2</v>
      </c>
      <c r="AM2572">
        <v>0.30284043441938202</v>
      </c>
      <c r="AN2572">
        <v>0.19279564912795599</v>
      </c>
      <c r="AO2572">
        <v>9.7807302257814106E-3</v>
      </c>
      <c r="AP2572">
        <v>0.11340062192288</v>
      </c>
      <c r="AQ2572">
        <v>0.47701361285253202</v>
      </c>
      <c r="AR2572">
        <v>0.38899055350915801</v>
      </c>
      <c r="AS2572">
        <v>0</v>
      </c>
      <c r="AT2572">
        <v>7.2426716902802807E-2</v>
      </c>
      <c r="AU2572">
        <v>0.23944705757249601</v>
      </c>
      <c r="AV2572">
        <v>0.28297153364570499</v>
      </c>
      <c r="AW2572">
        <v>2.0691336398586498E-2</v>
      </c>
      <c r="AX2572">
        <v>0.175951208678752</v>
      </c>
      <c r="AY2572">
        <v>0.52947887394093995</v>
      </c>
      <c r="AZ2572">
        <v>0.56474946398028902</v>
      </c>
      <c r="BA2572">
        <v>0</v>
      </c>
      <c r="BB2572">
        <v>9.5201827875095197E-3</v>
      </c>
      <c r="BC2572">
        <v>0.237479918977439</v>
      </c>
      <c r="BD2572">
        <v>0.39727752484141599</v>
      </c>
      <c r="BE2572">
        <v>1.1074901849390299E-2</v>
      </c>
      <c r="BF2572">
        <v>0.11335420490122</v>
      </c>
      <c r="BG2572">
        <v>0.342918783746131</v>
      </c>
      <c r="BH2572">
        <v>0.39312962524867201</v>
      </c>
      <c r="BI2572">
        <v>0</v>
      </c>
      <c r="BJ2572">
        <v>1.4707736269277599E-2</v>
      </c>
      <c r="BK2572">
        <v>9.5271086948064798E-2</v>
      </c>
      <c r="BL2572">
        <v>0.20129195989801699</v>
      </c>
    </row>
    <row r="2573" spans="1:64" x14ac:dyDescent="0.25">
      <c r="A2573" s="15" t="str">
        <f t="shared" si="84"/>
        <v xml:space="preserve">  OREO / [Capital + ALLL]--43646</v>
      </c>
      <c r="B2573" s="15" t="str">
        <f t="shared" si="85"/>
        <v xml:space="preserve">  OREO / [Capital + ALLL]</v>
      </c>
      <c r="C2573">
        <v>13</v>
      </c>
      <c r="D2573" s="22">
        <v>43646</v>
      </c>
      <c r="E2573">
        <v>0</v>
      </c>
      <c r="F2573">
        <v>7.0177057044392796E-2</v>
      </c>
      <c r="G2573">
        <v>1.24303765849034</v>
      </c>
      <c r="H2573">
        <v>0.68194033555234201</v>
      </c>
      <c r="I2573">
        <v>0</v>
      </c>
      <c r="J2573">
        <v>0</v>
      </c>
      <c r="K2573">
        <v>1.3580431483947699</v>
      </c>
      <c r="L2573">
        <v>1.1238665967652599</v>
      </c>
      <c r="M2573">
        <v>0</v>
      </c>
      <c r="N2573">
        <v>9.1576078173649794E-2</v>
      </c>
      <c r="O2573">
        <v>1.18421052631579</v>
      </c>
      <c r="P2573">
        <v>1.1896439290731899</v>
      </c>
      <c r="Q2573">
        <v>0.88832487309644703</v>
      </c>
      <c r="R2573">
        <v>1.7214568271722801</v>
      </c>
      <c r="S2573">
        <v>2.2815140088778598</v>
      </c>
      <c r="T2573">
        <v>1.65526989674463</v>
      </c>
      <c r="U2573">
        <v>0</v>
      </c>
      <c r="V2573">
        <v>0.16145449440174101</v>
      </c>
      <c r="W2573">
        <v>1.9033674963396801</v>
      </c>
      <c r="X2573">
        <v>1.6326921555378899</v>
      </c>
      <c r="Y2573">
        <v>0</v>
      </c>
      <c r="Z2573">
        <v>6.7415896816636206E-2</v>
      </c>
      <c r="AA2573">
        <v>0.828125</v>
      </c>
      <c r="AB2573">
        <v>0.77182003294461099</v>
      </c>
      <c r="AC2573">
        <v>0</v>
      </c>
      <c r="AD2573">
        <v>0</v>
      </c>
      <c r="AE2573">
        <v>0.51398026315789502</v>
      </c>
      <c r="AF2573">
        <v>0.73045598144078205</v>
      </c>
      <c r="AG2573">
        <v>0</v>
      </c>
      <c r="AH2573">
        <v>0</v>
      </c>
      <c r="AI2573">
        <v>0.13963109808653701</v>
      </c>
      <c r="AJ2573">
        <v>0.37389007915278599</v>
      </c>
      <c r="AK2573">
        <v>0</v>
      </c>
      <c r="AL2573">
        <v>0.119267905532803</v>
      </c>
      <c r="AM2573">
        <v>1.1790714812085501</v>
      </c>
      <c r="AN2573">
        <v>0.73845968286792496</v>
      </c>
      <c r="AO2573">
        <v>0</v>
      </c>
      <c r="AP2573">
        <v>0</v>
      </c>
      <c r="AQ2573">
        <v>0.80048059234760605</v>
      </c>
      <c r="AR2573">
        <v>0.97472156852059499</v>
      </c>
      <c r="AS2573">
        <v>0</v>
      </c>
      <c r="AT2573">
        <v>0.27291292246083199</v>
      </c>
      <c r="AU2573">
        <v>1.81654007370653</v>
      </c>
      <c r="AV2573">
        <v>1.55495119850191</v>
      </c>
      <c r="AW2573">
        <v>0</v>
      </c>
      <c r="AX2573">
        <v>2.5475543478260899E-2</v>
      </c>
      <c r="AY2573">
        <v>1.63649451010105</v>
      </c>
      <c r="AZ2573">
        <v>1.2142139696873999</v>
      </c>
      <c r="BA2573">
        <v>0</v>
      </c>
      <c r="BB2573">
        <v>0.137570504883753</v>
      </c>
      <c r="BC2573">
        <v>1.09375</v>
      </c>
      <c r="BD2573">
        <v>0.95755105486678505</v>
      </c>
      <c r="BE2573">
        <v>0</v>
      </c>
      <c r="BF2573">
        <v>0.221884113097502</v>
      </c>
      <c r="BG2573">
        <v>1.1277585903751</v>
      </c>
      <c r="BH2573">
        <v>1.0301863960241899</v>
      </c>
      <c r="BI2573">
        <v>0</v>
      </c>
      <c r="BJ2573">
        <v>0.34547087680508498</v>
      </c>
      <c r="BK2573">
        <v>2.4995686086295699</v>
      </c>
      <c r="BL2573">
        <v>2.3061975267398398</v>
      </c>
    </row>
    <row r="2574" spans="1:64" x14ac:dyDescent="0.25">
      <c r="A2574" s="15" t="str">
        <f t="shared" si="84"/>
        <v>ROAA--43646</v>
      </c>
      <c r="B2574" s="15" t="str">
        <f t="shared" si="85"/>
        <v>ROAA</v>
      </c>
      <c r="C2574">
        <v>14</v>
      </c>
      <c r="D2574" s="22">
        <v>43646</v>
      </c>
      <c r="E2574">
        <v>0.88500000000000001</v>
      </c>
      <c r="F2574">
        <v>1.24</v>
      </c>
      <c r="G2574">
        <v>1.665</v>
      </c>
      <c r="H2574">
        <v>1.27823529411765</v>
      </c>
      <c r="I2574">
        <v>0.85</v>
      </c>
      <c r="J2574">
        <v>1.23</v>
      </c>
      <c r="K2574">
        <v>1.605</v>
      </c>
      <c r="L2574">
        <v>1.2473440643863201</v>
      </c>
      <c r="M2574">
        <v>0.8</v>
      </c>
      <c r="N2574">
        <v>1.1399999999999999</v>
      </c>
      <c r="O2574">
        <v>1.49</v>
      </c>
      <c r="P2574">
        <v>1.15926087907282</v>
      </c>
      <c r="Q2574">
        <v>0.74</v>
      </c>
      <c r="R2574">
        <v>1.04</v>
      </c>
      <c r="S2574">
        <v>1.22</v>
      </c>
      <c r="T2574">
        <v>0.96882352941176497</v>
      </c>
      <c r="U2574">
        <v>0.82</v>
      </c>
      <c r="V2574">
        <v>1.24</v>
      </c>
      <c r="W2574">
        <v>1.61</v>
      </c>
      <c r="X2574">
        <v>1.2079182156133801</v>
      </c>
      <c r="Y2574">
        <v>0.96</v>
      </c>
      <c r="Z2574">
        <v>1.28</v>
      </c>
      <c r="AA2574">
        <v>1.78</v>
      </c>
      <c r="AB2574">
        <v>1.2386666666666699</v>
      </c>
      <c r="AC2574">
        <v>0.94</v>
      </c>
      <c r="AD2574">
        <v>1.41</v>
      </c>
      <c r="AE2574">
        <v>1.81</v>
      </c>
      <c r="AF2574">
        <v>1.40698630136986</v>
      </c>
      <c r="AG2574">
        <v>0.82</v>
      </c>
      <c r="AH2574">
        <v>1.21</v>
      </c>
      <c r="AI2574">
        <v>1.6</v>
      </c>
      <c r="AJ2574">
        <v>1.20333333333333</v>
      </c>
      <c r="AK2574">
        <v>0.88</v>
      </c>
      <c r="AL2574">
        <v>1.1100000000000001</v>
      </c>
      <c r="AM2574">
        <v>1.43</v>
      </c>
      <c r="AN2574">
        <v>1.2404878048780501</v>
      </c>
      <c r="AO2574">
        <v>0.89249999999999996</v>
      </c>
      <c r="AP2574">
        <v>1.29</v>
      </c>
      <c r="AQ2574">
        <v>1.7175</v>
      </c>
      <c r="AR2574">
        <v>1.2923577235772401</v>
      </c>
      <c r="AS2574">
        <v>0.85</v>
      </c>
      <c r="AT2574">
        <v>1.1850000000000001</v>
      </c>
      <c r="AU2574">
        <v>1.51</v>
      </c>
      <c r="AV2574">
        <v>1.1769186046511599</v>
      </c>
      <c r="AW2574">
        <v>0.74750000000000005</v>
      </c>
      <c r="AX2574">
        <v>1.0900000000000001</v>
      </c>
      <c r="AY2574">
        <v>1.4824999999999999</v>
      </c>
      <c r="AZ2574">
        <v>1.1131355932203399</v>
      </c>
      <c r="BA2574">
        <v>0.84</v>
      </c>
      <c r="BB2574">
        <v>1.32</v>
      </c>
      <c r="BC2574">
        <v>1.57</v>
      </c>
      <c r="BD2574">
        <v>1.1439622641509399</v>
      </c>
      <c r="BE2574">
        <v>0.84</v>
      </c>
      <c r="BF2574">
        <v>1.23</v>
      </c>
      <c r="BG2574">
        <v>1.6</v>
      </c>
      <c r="BH2574">
        <v>1.3139215686274499</v>
      </c>
      <c r="BI2574">
        <v>0.81</v>
      </c>
      <c r="BJ2574">
        <v>1.19</v>
      </c>
      <c r="BK2574">
        <v>1.5449999999999999</v>
      </c>
      <c r="BL2574">
        <v>1.1626760563380301</v>
      </c>
    </row>
    <row r="2575" spans="1:64" x14ac:dyDescent="0.25">
      <c r="A2575" s="15" t="str">
        <f t="shared" si="84"/>
        <v>NIM--43646</v>
      </c>
      <c r="B2575" s="15" t="str">
        <f t="shared" si="85"/>
        <v>NIM</v>
      </c>
      <c r="C2575">
        <v>15</v>
      </c>
      <c r="D2575" s="22">
        <v>43646</v>
      </c>
      <c r="E2575">
        <v>3.7250000000000001</v>
      </c>
      <c r="F2575">
        <v>4.0199999999999996</v>
      </c>
      <c r="G2575">
        <v>4.41</v>
      </c>
      <c r="H2575">
        <v>3.9896078431372599</v>
      </c>
      <c r="I2575">
        <v>3.7</v>
      </c>
      <c r="J2575">
        <v>4.0199999999999996</v>
      </c>
      <c r="K2575">
        <v>4.4400000000000004</v>
      </c>
      <c r="L2575">
        <v>4.0516700201207199</v>
      </c>
      <c r="M2575">
        <v>3.49</v>
      </c>
      <c r="N2575">
        <v>3.89</v>
      </c>
      <c r="O2575">
        <v>4.29</v>
      </c>
      <c r="P2575">
        <v>3.9123988628908801</v>
      </c>
      <c r="Q2575">
        <v>3.86</v>
      </c>
      <c r="R2575">
        <v>4.01</v>
      </c>
      <c r="S2575">
        <v>4.3099999999999996</v>
      </c>
      <c r="T2575">
        <v>4.0288235294117696</v>
      </c>
      <c r="U2575">
        <v>3.66</v>
      </c>
      <c r="V2575">
        <v>4.01</v>
      </c>
      <c r="W2575">
        <v>4.3899999999999997</v>
      </c>
      <c r="X2575">
        <v>3.9947583643122702</v>
      </c>
      <c r="Y2575">
        <v>4.0199999999999996</v>
      </c>
      <c r="Z2575">
        <v>4.4800000000000004</v>
      </c>
      <c r="AA2575">
        <v>4.63</v>
      </c>
      <c r="AB2575">
        <v>4.3404444444444401</v>
      </c>
      <c r="AC2575">
        <v>3.82</v>
      </c>
      <c r="AD2575">
        <v>4.07</v>
      </c>
      <c r="AE2575">
        <v>4.4800000000000004</v>
      </c>
      <c r="AF2575">
        <v>4.1042465753424704</v>
      </c>
      <c r="AG2575">
        <v>3.68</v>
      </c>
      <c r="AH2575">
        <v>4.03</v>
      </c>
      <c r="AI2575">
        <v>4.53</v>
      </c>
      <c r="AJ2575">
        <v>4.5817543859649099</v>
      </c>
      <c r="AK2575">
        <v>3.58</v>
      </c>
      <c r="AL2575">
        <v>3.89</v>
      </c>
      <c r="AM2575">
        <v>4.03</v>
      </c>
      <c r="AN2575">
        <v>3.8675609756097602</v>
      </c>
      <c r="AO2575">
        <v>3.6549999999999998</v>
      </c>
      <c r="AP2575">
        <v>4.0199999999999996</v>
      </c>
      <c r="AQ2575">
        <v>4.4249999999999998</v>
      </c>
      <c r="AR2575">
        <v>4.0150813008130104</v>
      </c>
      <c r="AS2575">
        <v>3.7925</v>
      </c>
      <c r="AT2575">
        <v>4.0199999999999996</v>
      </c>
      <c r="AU2575">
        <v>4.4775</v>
      </c>
      <c r="AV2575">
        <v>4.1022674418604597</v>
      </c>
      <c r="AW2575">
        <v>3.6949999999999998</v>
      </c>
      <c r="AX2575">
        <v>4.0199999999999996</v>
      </c>
      <c r="AY2575">
        <v>4.45</v>
      </c>
      <c r="AZ2575">
        <v>4.0041525423728803</v>
      </c>
      <c r="BA2575">
        <v>3.78</v>
      </c>
      <c r="BB2575">
        <v>4.0599999999999996</v>
      </c>
      <c r="BC2575">
        <v>4.5599999999999996</v>
      </c>
      <c r="BD2575">
        <v>4.1607547169811303</v>
      </c>
      <c r="BE2575">
        <v>3.66</v>
      </c>
      <c r="BF2575">
        <v>3.86</v>
      </c>
      <c r="BG2575">
        <v>4.2699999999999996</v>
      </c>
      <c r="BH2575">
        <v>4.0066666666666704</v>
      </c>
      <c r="BI2575">
        <v>3.5750000000000002</v>
      </c>
      <c r="BJ2575">
        <v>3.95</v>
      </c>
      <c r="BK2575">
        <v>4.33</v>
      </c>
      <c r="BL2575">
        <v>3.9598591549295801</v>
      </c>
    </row>
    <row r="2576" spans="1:64" x14ac:dyDescent="0.25">
      <c r="A2576" s="15" t="str">
        <f t="shared" si="84"/>
        <v>Provisions / Avg Assets--43646</v>
      </c>
      <c r="B2576" s="15" t="str">
        <f t="shared" si="85"/>
        <v>Provisions / Avg Assets</v>
      </c>
      <c r="C2576">
        <v>16</v>
      </c>
      <c r="D2576" s="22">
        <v>43646</v>
      </c>
      <c r="E2576">
        <v>5.0000000000000001E-3</v>
      </c>
      <c r="F2576">
        <v>7.0000000000000007E-2</v>
      </c>
      <c r="G2576">
        <v>0.16</v>
      </c>
      <c r="H2576">
        <v>0.12803921568627499</v>
      </c>
      <c r="I2576">
        <v>0</v>
      </c>
      <c r="J2576">
        <v>7.0000000000000007E-2</v>
      </c>
      <c r="K2576">
        <v>0.17</v>
      </c>
      <c r="L2576">
        <v>0.13088531187122701</v>
      </c>
      <c r="M2576">
        <v>0</v>
      </c>
      <c r="N2576">
        <v>0.06</v>
      </c>
      <c r="O2576">
        <v>0.15</v>
      </c>
      <c r="P2576">
        <v>0.11551716597419601</v>
      </c>
      <c r="Q2576">
        <v>0.01</v>
      </c>
      <c r="R2576">
        <v>0.05</v>
      </c>
      <c r="S2576">
        <v>0.16</v>
      </c>
      <c r="T2576">
        <v>9.1176470588235303E-2</v>
      </c>
      <c r="U2576">
        <v>0</v>
      </c>
      <c r="V2576">
        <v>0.06</v>
      </c>
      <c r="W2576">
        <v>0.13</v>
      </c>
      <c r="X2576">
        <v>0.10386617100371701</v>
      </c>
      <c r="Y2576">
        <v>0</v>
      </c>
      <c r="Z2576">
        <v>0.09</v>
      </c>
      <c r="AA2576">
        <v>0.21</v>
      </c>
      <c r="AB2576">
        <v>0.169777777777778</v>
      </c>
      <c r="AC2576">
        <v>0</v>
      </c>
      <c r="AD2576">
        <v>0.06</v>
      </c>
      <c r="AE2576">
        <v>0.18</v>
      </c>
      <c r="AF2576">
        <v>9.7808219178082204E-2</v>
      </c>
      <c r="AG2576">
        <v>0.02</v>
      </c>
      <c r="AH2576">
        <v>0.14000000000000001</v>
      </c>
      <c r="AI2576">
        <v>0.28999999999999998</v>
      </c>
      <c r="AJ2576">
        <v>0.46736842105263199</v>
      </c>
      <c r="AK2576">
        <v>0</v>
      </c>
      <c r="AL2576">
        <v>7.0000000000000007E-2</v>
      </c>
      <c r="AM2576">
        <v>0.13</v>
      </c>
      <c r="AN2576">
        <v>0.107073170731707</v>
      </c>
      <c r="AO2576">
        <v>0</v>
      </c>
      <c r="AP2576">
        <v>0.06</v>
      </c>
      <c r="AQ2576">
        <v>0.16</v>
      </c>
      <c r="AR2576">
        <v>0.13203252032520299</v>
      </c>
      <c r="AS2576">
        <v>2.2499999999999999E-2</v>
      </c>
      <c r="AT2576">
        <v>9.5000000000000001E-2</v>
      </c>
      <c r="AU2576">
        <v>0.18</v>
      </c>
      <c r="AV2576">
        <v>0.18552325581395299</v>
      </c>
      <c r="AW2576">
        <v>0</v>
      </c>
      <c r="AX2576">
        <v>0.05</v>
      </c>
      <c r="AY2576">
        <v>0.12</v>
      </c>
      <c r="AZ2576">
        <v>8.10169491525424E-2</v>
      </c>
      <c r="BA2576">
        <v>0</v>
      </c>
      <c r="BB2576">
        <v>0.13</v>
      </c>
      <c r="BC2576">
        <v>0.25</v>
      </c>
      <c r="BD2576">
        <v>0.245283018867925</v>
      </c>
      <c r="BE2576">
        <v>0</v>
      </c>
      <c r="BF2576">
        <v>0.04</v>
      </c>
      <c r="BG2576">
        <v>0.11</v>
      </c>
      <c r="BH2576">
        <v>0.13764705882352901</v>
      </c>
      <c r="BI2576">
        <v>0</v>
      </c>
      <c r="BJ2576">
        <v>0.04</v>
      </c>
      <c r="BK2576">
        <v>0.125</v>
      </c>
      <c r="BL2576">
        <v>6.5070422535211295E-2</v>
      </c>
    </row>
    <row r="2577" spans="1:64" x14ac:dyDescent="0.25">
      <c r="A2577" s="15" t="str">
        <f t="shared" si="84"/>
        <v>Negative Earners (last 4 qtrs)--43646</v>
      </c>
      <c r="B2577" s="15" t="str">
        <f t="shared" si="85"/>
        <v>Negative Earners (last 4 qtrs)</v>
      </c>
      <c r="C2577">
        <v>17</v>
      </c>
      <c r="D2577" s="22">
        <v>43646</v>
      </c>
      <c r="F2577">
        <v>0</v>
      </c>
      <c r="H2577">
        <v>0</v>
      </c>
      <c r="J2577">
        <v>2.1696252465483199</v>
      </c>
      <c r="L2577">
        <v>11</v>
      </c>
      <c r="N2577">
        <v>3.0010718113612</v>
      </c>
      <c r="P2577">
        <v>140</v>
      </c>
      <c r="R2577">
        <v>0</v>
      </c>
      <c r="T2577">
        <v>0</v>
      </c>
      <c r="V2577">
        <v>2.9304029304029302</v>
      </c>
      <c r="X2577">
        <v>8</v>
      </c>
      <c r="Z2577">
        <v>2.2222222222222201</v>
      </c>
      <c r="AB2577">
        <v>1</v>
      </c>
      <c r="AD2577">
        <v>0</v>
      </c>
      <c r="AF2577">
        <v>0</v>
      </c>
      <c r="AH2577">
        <v>3.5087719298245599</v>
      </c>
      <c r="AI2577"/>
      <c r="AJ2577">
        <v>2</v>
      </c>
      <c r="AK2577"/>
      <c r="AL2577">
        <v>0</v>
      </c>
      <c r="AN2577">
        <v>0</v>
      </c>
      <c r="AP2577">
        <v>1.6</v>
      </c>
      <c r="AR2577">
        <v>4</v>
      </c>
      <c r="AT2577">
        <v>2.8735632183908</v>
      </c>
      <c r="AV2577">
        <v>5</v>
      </c>
      <c r="AX2577">
        <v>3.3333333333333299</v>
      </c>
      <c r="AZ2577">
        <v>4</v>
      </c>
      <c r="BB2577">
        <v>3.7735849056603801</v>
      </c>
      <c r="BD2577">
        <v>2</v>
      </c>
      <c r="BF2577">
        <v>0</v>
      </c>
      <c r="BH2577">
        <v>0</v>
      </c>
      <c r="BJ2577">
        <v>4.2253521126760596</v>
      </c>
      <c r="BL2577">
        <v>3</v>
      </c>
    </row>
    <row r="2578" spans="1:64" x14ac:dyDescent="0.25">
      <c r="A2578" s="15" t="str">
        <f t="shared" si="84"/>
        <v>Noncore Funding / Liab--43646</v>
      </c>
      <c r="B2578" s="15" t="str">
        <f t="shared" si="85"/>
        <v>Noncore Funding / Liab</v>
      </c>
      <c r="C2578">
        <v>18</v>
      </c>
      <c r="D2578" s="22">
        <v>43646</v>
      </c>
      <c r="E2578">
        <v>8.2353340729693105</v>
      </c>
      <c r="F2578">
        <v>15.009662487079201</v>
      </c>
      <c r="G2578">
        <v>20.1007836937147</v>
      </c>
      <c r="H2578">
        <v>15.5692468999762</v>
      </c>
      <c r="I2578">
        <v>10.0414300113436</v>
      </c>
      <c r="J2578">
        <v>17.014955169720899</v>
      </c>
      <c r="K2578">
        <v>25.880953921644</v>
      </c>
      <c r="L2578">
        <v>19.5393319036497</v>
      </c>
      <c r="M2578">
        <v>12.041192573418501</v>
      </c>
      <c r="N2578">
        <v>20.173443275518899</v>
      </c>
      <c r="O2578">
        <v>31.0614914490967</v>
      </c>
      <c r="P2578">
        <v>23.3169339295046</v>
      </c>
      <c r="Q2578">
        <v>13.286175611256301</v>
      </c>
      <c r="R2578">
        <v>15.294051009839499</v>
      </c>
      <c r="S2578">
        <v>18.980691435451899</v>
      </c>
      <c r="T2578">
        <v>15.6193778808919</v>
      </c>
      <c r="U2578">
        <v>8.7861710514789593</v>
      </c>
      <c r="V2578">
        <v>15.940864938129099</v>
      </c>
      <c r="W2578">
        <v>25.735475774015999</v>
      </c>
      <c r="X2578">
        <v>19.079571237718199</v>
      </c>
      <c r="Y2578">
        <v>8.5275201388647499</v>
      </c>
      <c r="Z2578">
        <v>14.497101156652899</v>
      </c>
      <c r="AA2578">
        <v>25.463035394076499</v>
      </c>
      <c r="AB2578">
        <v>18.2013769652402</v>
      </c>
      <c r="AC2578">
        <v>11.7413134414216</v>
      </c>
      <c r="AD2578">
        <v>16.828341888018901</v>
      </c>
      <c r="AE2578">
        <v>24.576049766718501</v>
      </c>
      <c r="AF2578">
        <v>18.769522247328101</v>
      </c>
      <c r="AG2578">
        <v>15.413155878973599</v>
      </c>
      <c r="AH2578">
        <v>20.814290628532099</v>
      </c>
      <c r="AI2578">
        <v>29.891554387117999</v>
      </c>
      <c r="AJ2578">
        <v>25.6662214768483</v>
      </c>
      <c r="AK2578">
        <v>8.8450744181805305</v>
      </c>
      <c r="AL2578">
        <v>19.469026548672598</v>
      </c>
      <c r="AM2578">
        <v>30.234120608627698</v>
      </c>
      <c r="AN2578">
        <v>22.291711301935401</v>
      </c>
      <c r="AO2578">
        <v>10.626605555568201</v>
      </c>
      <c r="AP2578">
        <v>17.456625547214198</v>
      </c>
      <c r="AQ2578">
        <v>25.6557946566484</v>
      </c>
      <c r="AR2578">
        <v>19.590863877538499</v>
      </c>
      <c r="AS2578">
        <v>12.969028617689601</v>
      </c>
      <c r="AT2578">
        <v>20.550708286206</v>
      </c>
      <c r="AU2578">
        <v>29.971000003880601</v>
      </c>
      <c r="AV2578">
        <v>22.795246743878899</v>
      </c>
      <c r="AW2578">
        <v>8.5549189810197106</v>
      </c>
      <c r="AX2578">
        <v>13.512734594947</v>
      </c>
      <c r="AY2578">
        <v>21.0180603462798</v>
      </c>
      <c r="AZ2578">
        <v>16.446259173139801</v>
      </c>
      <c r="BA2578">
        <v>11.1332200922106</v>
      </c>
      <c r="BB2578">
        <v>19.930327594292201</v>
      </c>
      <c r="BC2578">
        <v>31.2467940363743</v>
      </c>
      <c r="BD2578">
        <v>25.0094656673289</v>
      </c>
      <c r="BE2578">
        <v>6.5285864175772303</v>
      </c>
      <c r="BF2578">
        <v>13.041366491287301</v>
      </c>
      <c r="BG2578">
        <v>21.6094075259332</v>
      </c>
      <c r="BH2578">
        <v>16.568467988336302</v>
      </c>
      <c r="BI2578">
        <v>8.1662878120982896</v>
      </c>
      <c r="BJ2578">
        <v>13.0718050976289</v>
      </c>
      <c r="BK2578">
        <v>23.804296372779799</v>
      </c>
      <c r="BL2578">
        <v>18.024535920432701</v>
      </c>
    </row>
    <row r="2579" spans="1:64" x14ac:dyDescent="0.25">
      <c r="A2579" s="15" t="str">
        <f t="shared" si="84"/>
        <v>Brokered Dep / Liab--43646</v>
      </c>
      <c r="B2579" s="15" t="str">
        <f t="shared" si="85"/>
        <v>Brokered Dep / Liab</v>
      </c>
      <c r="C2579">
        <v>19</v>
      </c>
      <c r="D2579" s="22">
        <v>43646</v>
      </c>
      <c r="E2579">
        <v>0</v>
      </c>
      <c r="F2579">
        <v>0</v>
      </c>
      <c r="G2579">
        <v>2.0383565495010001</v>
      </c>
      <c r="H2579">
        <v>2.3723052645038099</v>
      </c>
      <c r="I2579">
        <v>0</v>
      </c>
      <c r="J2579">
        <v>0</v>
      </c>
      <c r="K2579">
        <v>3.0007620485739599</v>
      </c>
      <c r="L2579">
        <v>2.62054203753133</v>
      </c>
      <c r="M2579">
        <v>0</v>
      </c>
      <c r="N2579">
        <v>0</v>
      </c>
      <c r="O2579">
        <v>2.8780971329762601</v>
      </c>
      <c r="P2579">
        <v>2.4192900992445998</v>
      </c>
      <c r="Q2579">
        <v>0</v>
      </c>
      <c r="R2579">
        <v>0</v>
      </c>
      <c r="S2579">
        <v>0</v>
      </c>
      <c r="T2579">
        <v>0.88802091588487997</v>
      </c>
      <c r="U2579">
        <v>0</v>
      </c>
      <c r="V2579">
        <v>0</v>
      </c>
      <c r="W2579">
        <v>3.0328583186740499</v>
      </c>
      <c r="X2579">
        <v>2.8003159165714</v>
      </c>
      <c r="Y2579">
        <v>0</v>
      </c>
      <c r="Z2579">
        <v>0</v>
      </c>
      <c r="AA2579">
        <v>2.22023387943686E-4</v>
      </c>
      <c r="AB2579">
        <v>2.23373455137585</v>
      </c>
      <c r="AC2579">
        <v>0</v>
      </c>
      <c r="AD2579">
        <v>0</v>
      </c>
      <c r="AE2579">
        <v>2.13998039777956</v>
      </c>
      <c r="AF2579">
        <v>1.8976419933065101</v>
      </c>
      <c r="AG2579">
        <v>0</v>
      </c>
      <c r="AH2579">
        <v>0</v>
      </c>
      <c r="AI2579">
        <v>4.7735387250284802</v>
      </c>
      <c r="AJ2579">
        <v>4.4053223279449503</v>
      </c>
      <c r="AK2579">
        <v>0</v>
      </c>
      <c r="AL2579">
        <v>0.60009601536245805</v>
      </c>
      <c r="AM2579">
        <v>4.2780194482346801</v>
      </c>
      <c r="AN2579">
        <v>4.1644757635485199</v>
      </c>
      <c r="AO2579">
        <v>0</v>
      </c>
      <c r="AP2579">
        <v>0</v>
      </c>
      <c r="AQ2579">
        <v>2.5128458161098499</v>
      </c>
      <c r="AR2579">
        <v>2.3780310418106301</v>
      </c>
      <c r="AS2579">
        <v>0</v>
      </c>
      <c r="AT2579">
        <v>0.56326105097725998</v>
      </c>
      <c r="AU2579">
        <v>4.7633126865142996</v>
      </c>
      <c r="AV2579">
        <v>4.1159531286437296</v>
      </c>
      <c r="AW2579">
        <v>0</v>
      </c>
      <c r="AX2579">
        <v>0</v>
      </c>
      <c r="AY2579">
        <v>1.2219245994635499</v>
      </c>
      <c r="AZ2579">
        <v>1.3964034880170499</v>
      </c>
      <c r="BA2579">
        <v>0</v>
      </c>
      <c r="BB2579">
        <v>0</v>
      </c>
      <c r="BC2579">
        <v>5.2202101497876097</v>
      </c>
      <c r="BD2579">
        <v>5.5731396431493598</v>
      </c>
      <c r="BE2579">
        <v>0</v>
      </c>
      <c r="BF2579">
        <v>0</v>
      </c>
      <c r="BG2579">
        <v>2.0090035741983798</v>
      </c>
      <c r="BH2579">
        <v>1.9821174048792201</v>
      </c>
      <c r="BI2579">
        <v>0</v>
      </c>
      <c r="BJ2579">
        <v>0</v>
      </c>
      <c r="BK2579">
        <v>3.6846386264098099</v>
      </c>
      <c r="BL2579">
        <v>4.1762804593874003</v>
      </c>
    </row>
    <row r="2580" spans="1:64" x14ac:dyDescent="0.25">
      <c r="A2580" s="15" t="str">
        <f t="shared" si="84"/>
        <v>Liquid Assets / Assets--43646</v>
      </c>
      <c r="B2580" s="15" t="str">
        <f t="shared" si="85"/>
        <v>Liquid Assets / Assets</v>
      </c>
      <c r="C2580">
        <v>20</v>
      </c>
      <c r="D2580" s="22">
        <v>43646</v>
      </c>
      <c r="E2580">
        <v>12.1510181086303</v>
      </c>
      <c r="F2580">
        <v>17.063445911992499</v>
      </c>
      <c r="G2580">
        <v>27.093225348813402</v>
      </c>
      <c r="H2580">
        <v>21.5234218519773</v>
      </c>
      <c r="I2580">
        <v>10.235312749162899</v>
      </c>
      <c r="J2580">
        <v>16.3188014702461</v>
      </c>
      <c r="K2580">
        <v>27.101885413818799</v>
      </c>
      <c r="L2580">
        <v>19.822794210181598</v>
      </c>
      <c r="M2580">
        <v>10.740067303517201</v>
      </c>
      <c r="N2580">
        <v>16.6845420209923</v>
      </c>
      <c r="O2580">
        <v>25.817039637426799</v>
      </c>
      <c r="P2580">
        <v>19.710063131166699</v>
      </c>
      <c r="Q2580">
        <v>18.678837774583702</v>
      </c>
      <c r="R2580">
        <v>26.629978546777402</v>
      </c>
      <c r="S2580">
        <v>44.362139269801801</v>
      </c>
      <c r="T2580">
        <v>32.393785868055602</v>
      </c>
      <c r="U2580">
        <v>11.3438477287556</v>
      </c>
      <c r="V2580">
        <v>17.365389354361799</v>
      </c>
      <c r="W2580">
        <v>27.090341864799701</v>
      </c>
      <c r="X2580">
        <v>20.550734823889002</v>
      </c>
      <c r="Y2580">
        <v>11.9938634177423</v>
      </c>
      <c r="Z2580">
        <v>20.4849211788896</v>
      </c>
      <c r="AA2580">
        <v>33.399338279526802</v>
      </c>
      <c r="AB2580">
        <v>22.447113945416401</v>
      </c>
      <c r="AC2580">
        <v>6.40347247290432</v>
      </c>
      <c r="AD2580">
        <v>10.3610395084545</v>
      </c>
      <c r="AE2580">
        <v>24.418567957335402</v>
      </c>
      <c r="AF2580">
        <v>16.085731144495501</v>
      </c>
      <c r="AG2580">
        <v>7.9523341322026297</v>
      </c>
      <c r="AH2580">
        <v>13.252957220346399</v>
      </c>
      <c r="AI2580">
        <v>22.571828121027199</v>
      </c>
      <c r="AJ2580">
        <v>18.8853135247425</v>
      </c>
      <c r="AK2580">
        <v>12.570753602645899</v>
      </c>
      <c r="AL2580">
        <v>15.922385504351499</v>
      </c>
      <c r="AM2580">
        <v>22.0694905349838</v>
      </c>
      <c r="AN2580">
        <v>16.5063826546352</v>
      </c>
      <c r="AO2580">
        <v>9.6237475936351107</v>
      </c>
      <c r="AP2580">
        <v>15.812778311228101</v>
      </c>
      <c r="AQ2580">
        <v>27.747174418934801</v>
      </c>
      <c r="AR2580">
        <v>19.995936136587801</v>
      </c>
      <c r="AS2580">
        <v>10.0660031071594</v>
      </c>
      <c r="AT2580">
        <v>13.794403157951599</v>
      </c>
      <c r="AU2580">
        <v>20.150962585162301</v>
      </c>
      <c r="AV2580">
        <v>15.817837624244699</v>
      </c>
      <c r="AW2580">
        <v>13.1748395676894</v>
      </c>
      <c r="AX2580">
        <v>20.509644989469098</v>
      </c>
      <c r="AY2580">
        <v>32.228015479990198</v>
      </c>
      <c r="AZ2580">
        <v>22.858907053922401</v>
      </c>
      <c r="BA2580">
        <v>10.9379986996867</v>
      </c>
      <c r="BB2580">
        <v>18.146055974188801</v>
      </c>
      <c r="BC2580">
        <v>28.487766885592102</v>
      </c>
      <c r="BD2580">
        <v>21.582493738335199</v>
      </c>
      <c r="BE2580">
        <v>11.131194889170301</v>
      </c>
      <c r="BF2580">
        <v>21.536984414853901</v>
      </c>
      <c r="BG2580">
        <v>33.1974098918325</v>
      </c>
      <c r="BH2580">
        <v>22.5651180468845</v>
      </c>
      <c r="BI2580">
        <v>13.8896487685012</v>
      </c>
      <c r="BJ2580">
        <v>20.0207218287381</v>
      </c>
      <c r="BK2580">
        <v>27.910416490390102</v>
      </c>
      <c r="BL2580">
        <v>22.030656318262999</v>
      </c>
    </row>
    <row r="2581" spans="1:64" x14ac:dyDescent="0.25">
      <c r="A2581" s="15" t="str">
        <f t="shared" si="84"/>
        <v>Net Loan Growth (last 4 qtrs)--43646</v>
      </c>
      <c r="B2581" s="15" t="str">
        <f t="shared" si="85"/>
        <v>Net Loan Growth (last 4 qtrs)</v>
      </c>
      <c r="C2581">
        <v>21</v>
      </c>
      <c r="D2581" s="22">
        <v>43646</v>
      </c>
      <c r="E2581">
        <v>0.4</v>
      </c>
      <c r="F2581">
        <v>3.83</v>
      </c>
      <c r="G2581">
        <v>7.4050000000000002</v>
      </c>
      <c r="H2581">
        <v>4.2429411764705902</v>
      </c>
      <c r="I2581">
        <v>0.59499999999999997</v>
      </c>
      <c r="J2581">
        <v>4.7</v>
      </c>
      <c r="K2581">
        <v>9.69</v>
      </c>
      <c r="L2581">
        <v>5.6751509054326004</v>
      </c>
      <c r="M2581">
        <v>0.74</v>
      </c>
      <c r="N2581">
        <v>5.08</v>
      </c>
      <c r="O2581">
        <v>10.210000000000001</v>
      </c>
      <c r="P2581">
        <v>6.4755553111941904</v>
      </c>
      <c r="Q2581">
        <v>-0.84</v>
      </c>
      <c r="R2581">
        <v>1.94</v>
      </c>
      <c r="S2581">
        <v>4.0199999999999996</v>
      </c>
      <c r="T2581">
        <v>3.1394117647058799</v>
      </c>
      <c r="U2581">
        <v>0.56999999999999995</v>
      </c>
      <c r="V2581">
        <v>4.82</v>
      </c>
      <c r="W2581">
        <v>10.029999999999999</v>
      </c>
      <c r="X2581">
        <v>5.4464312267658004</v>
      </c>
      <c r="Y2581">
        <v>1.97</v>
      </c>
      <c r="Z2581">
        <v>6.61</v>
      </c>
      <c r="AA2581">
        <v>11.3</v>
      </c>
      <c r="AB2581">
        <v>6.0846666666666698</v>
      </c>
      <c r="AC2581">
        <v>0.32</v>
      </c>
      <c r="AD2581">
        <v>4.28</v>
      </c>
      <c r="AE2581">
        <v>8.9</v>
      </c>
      <c r="AF2581">
        <v>6.7406849315068502</v>
      </c>
      <c r="AG2581">
        <v>0.67</v>
      </c>
      <c r="AH2581">
        <v>4.04</v>
      </c>
      <c r="AI2581">
        <v>7.81</v>
      </c>
      <c r="AJ2581">
        <v>6.6440350877193</v>
      </c>
      <c r="AK2581">
        <v>0.88</v>
      </c>
      <c r="AL2581">
        <v>4.59</v>
      </c>
      <c r="AM2581">
        <v>11.56</v>
      </c>
      <c r="AN2581">
        <v>10.7056097560976</v>
      </c>
      <c r="AO2581">
        <v>-0.11</v>
      </c>
      <c r="AP2581">
        <v>4.1150000000000002</v>
      </c>
      <c r="AQ2581">
        <v>8.6125000000000007</v>
      </c>
      <c r="AR2581">
        <v>5.3625203252032501</v>
      </c>
      <c r="AS2581">
        <v>3.19</v>
      </c>
      <c r="AT2581">
        <v>7.88</v>
      </c>
      <c r="AU2581">
        <v>13.6275</v>
      </c>
      <c r="AV2581">
        <v>9.7544186046511605</v>
      </c>
      <c r="AW2581">
        <v>1.0825</v>
      </c>
      <c r="AX2581">
        <v>4.5549999999999997</v>
      </c>
      <c r="AY2581">
        <v>9.5325000000000006</v>
      </c>
      <c r="AZ2581">
        <v>5.2529661016949198</v>
      </c>
      <c r="BA2581">
        <v>1.38</v>
      </c>
      <c r="BB2581">
        <v>6.32</v>
      </c>
      <c r="BC2581">
        <v>12.28</v>
      </c>
      <c r="BD2581">
        <v>7.6228301886792504</v>
      </c>
      <c r="BE2581">
        <v>-1.38</v>
      </c>
      <c r="BF2581">
        <v>2.82</v>
      </c>
      <c r="BG2581">
        <v>7.4</v>
      </c>
      <c r="BH2581">
        <v>3.12725490196078</v>
      </c>
      <c r="BI2581">
        <v>1.76</v>
      </c>
      <c r="BJ2581">
        <v>6.32</v>
      </c>
      <c r="BK2581">
        <v>11.725</v>
      </c>
      <c r="BL2581">
        <v>6.5760563380281702</v>
      </c>
    </row>
    <row r="2582" spans="1:64" x14ac:dyDescent="0.25">
      <c r="A2582" s="15" t="str">
        <f t="shared" si="84"/>
        <v>Banks w/ Loan Growth (last 4 qtrs)--43646</v>
      </c>
      <c r="B2582" s="15" t="str">
        <f t="shared" si="85"/>
        <v>Banks w/ Loan Growth (last 4 qtrs)</v>
      </c>
      <c r="C2582">
        <v>22</v>
      </c>
      <c r="D2582" s="22">
        <v>43646</v>
      </c>
      <c r="F2582">
        <v>78.431372549019599</v>
      </c>
      <c r="J2582">
        <v>77.514792899408306</v>
      </c>
      <c r="N2582">
        <v>77.792068595927105</v>
      </c>
      <c r="R2582">
        <v>64.705882352941202</v>
      </c>
      <c r="V2582">
        <v>76.923076923076906</v>
      </c>
      <c r="Z2582">
        <v>82.2222222222222</v>
      </c>
      <c r="AD2582">
        <v>76.712328767123296</v>
      </c>
      <c r="AH2582">
        <v>78.947368421052602</v>
      </c>
      <c r="AI2582"/>
      <c r="AK2582"/>
      <c r="AL2582">
        <v>80.487804878048806</v>
      </c>
      <c r="AP2582">
        <v>74</v>
      </c>
      <c r="AT2582">
        <v>87.356321839080493</v>
      </c>
      <c r="AX2582">
        <v>82.5</v>
      </c>
      <c r="BB2582">
        <v>79.245283018867894</v>
      </c>
      <c r="BF2582">
        <v>66.6666666666667</v>
      </c>
      <c r="BJ2582">
        <v>78.873239436619698</v>
      </c>
    </row>
    <row r="2583" spans="1:64" x14ac:dyDescent="0.25">
      <c r="A2583" s="15" t="str">
        <f t="shared" si="84"/>
        <v>Equity / Assets--43738</v>
      </c>
      <c r="B2583" s="15" t="str">
        <f t="shared" si="85"/>
        <v>Equity / Assets</v>
      </c>
      <c r="C2583">
        <v>1</v>
      </c>
      <c r="D2583" s="22">
        <v>43738</v>
      </c>
      <c r="E2583">
        <v>10.7843518384453</v>
      </c>
      <c r="F2583">
        <v>11.7388284325075</v>
      </c>
      <c r="G2583">
        <v>13.0518840520176</v>
      </c>
      <c r="H2583">
        <v>11.9673628937228</v>
      </c>
      <c r="I2583">
        <v>9.9568694720752209</v>
      </c>
      <c r="J2583">
        <v>11.284594905369801</v>
      </c>
      <c r="K2583">
        <v>13.0069283655872</v>
      </c>
      <c r="L2583">
        <v>11.739258287784001</v>
      </c>
      <c r="M2583">
        <v>10.0433008968352</v>
      </c>
      <c r="N2583">
        <v>11.4318028579507</v>
      </c>
      <c r="O2583">
        <v>13.369882394553001</v>
      </c>
      <c r="P2583">
        <v>12.109609371755999</v>
      </c>
      <c r="Q2583">
        <v>9.9756409663444501</v>
      </c>
      <c r="R2583">
        <v>11.7548460009778</v>
      </c>
      <c r="S2583">
        <v>12.9733547855433</v>
      </c>
      <c r="T2583">
        <v>11.6362886753632</v>
      </c>
      <c r="U2583">
        <v>9.7461652889687702</v>
      </c>
      <c r="V2583">
        <v>10.9731325608362</v>
      </c>
      <c r="W2583">
        <v>12.6110622519075</v>
      </c>
      <c r="X2583">
        <v>11.5188099821734</v>
      </c>
      <c r="Y2583">
        <v>9.9670661335414508</v>
      </c>
      <c r="Z2583">
        <v>11.269483819727499</v>
      </c>
      <c r="AA2583">
        <v>12.900223704722601</v>
      </c>
      <c r="AB2583">
        <v>11.8004451606262</v>
      </c>
      <c r="AC2583">
        <v>10.451326851340999</v>
      </c>
      <c r="AD2583">
        <v>11.4269686012475</v>
      </c>
      <c r="AE2583">
        <v>12.8083385623649</v>
      </c>
      <c r="AF2583">
        <v>11.6295065728462</v>
      </c>
      <c r="AG2583">
        <v>10.4666947826013</v>
      </c>
      <c r="AH2583">
        <v>12.111519091578501</v>
      </c>
      <c r="AI2583">
        <v>13.5891548355978</v>
      </c>
      <c r="AJ2583">
        <v>12.620685579233101</v>
      </c>
      <c r="AK2583">
        <v>9.5737432408271008</v>
      </c>
      <c r="AL2583">
        <v>11.878523146873899</v>
      </c>
      <c r="AM2583">
        <v>13.993636441051899</v>
      </c>
      <c r="AN2583">
        <v>13.4893985275063</v>
      </c>
      <c r="AO2583">
        <v>10.226433806939401</v>
      </c>
      <c r="AP2583">
        <v>11.653585648307001</v>
      </c>
      <c r="AQ2583">
        <v>13.100172105710501</v>
      </c>
      <c r="AR2583">
        <v>11.9520411212275</v>
      </c>
      <c r="AS2583">
        <v>9.5786283862852208</v>
      </c>
      <c r="AT2583">
        <v>10.8085071840247</v>
      </c>
      <c r="AU2583">
        <v>12.5846491153128</v>
      </c>
      <c r="AV2583">
        <v>11.256492604831401</v>
      </c>
      <c r="AW2583">
        <v>9.5532992952961493</v>
      </c>
      <c r="AX2583">
        <v>10.9731325608362</v>
      </c>
      <c r="AY2583">
        <v>12.992042440318301</v>
      </c>
      <c r="AZ2583">
        <v>11.454158045903799</v>
      </c>
      <c r="BA2583">
        <v>10.049757356102999</v>
      </c>
      <c r="BB2583">
        <v>10.8067252296891</v>
      </c>
      <c r="BC2583">
        <v>12.7980897919455</v>
      </c>
      <c r="BD2583">
        <v>11.7529235997134</v>
      </c>
      <c r="BE2583">
        <v>11.054934090603799</v>
      </c>
      <c r="BF2583">
        <v>12.0246196725119</v>
      </c>
      <c r="BG2583">
        <v>14.770336543677301</v>
      </c>
      <c r="BH2583">
        <v>13.7595338971059</v>
      </c>
      <c r="BI2583">
        <v>9.5737432408271008</v>
      </c>
      <c r="BJ2583">
        <v>10.642703329468301</v>
      </c>
      <c r="BK2583">
        <v>11.878523146873899</v>
      </c>
      <c r="BL2583">
        <v>11.050641969613499</v>
      </c>
    </row>
    <row r="2584" spans="1:64" x14ac:dyDescent="0.25">
      <c r="A2584" s="15" t="str">
        <f t="shared" si="84"/>
        <v>Total Risk Based Capital Ratio--43738</v>
      </c>
      <c r="B2584" s="15" t="str">
        <f t="shared" si="85"/>
        <v>Total Risk Based Capital Ratio</v>
      </c>
      <c r="C2584">
        <v>2</v>
      </c>
      <c r="D2584" s="22">
        <v>43738</v>
      </c>
      <c r="E2584">
        <v>14.46735</v>
      </c>
      <c r="F2584">
        <v>16.610700000000001</v>
      </c>
      <c r="G2584">
        <v>19.416599999999999</v>
      </c>
      <c r="H2584">
        <v>17.919513725490201</v>
      </c>
      <c r="I2584">
        <v>13.473599999999999</v>
      </c>
      <c r="J2584">
        <v>15.7105</v>
      </c>
      <c r="K2584">
        <v>19.0486</v>
      </c>
      <c r="L2584">
        <v>17.1967571138211</v>
      </c>
      <c r="M2584">
        <v>13.7293</v>
      </c>
      <c r="N2584">
        <v>16.259899999999998</v>
      </c>
      <c r="O2584">
        <v>20.5809</v>
      </c>
      <c r="P2584">
        <v>18.5114600353279</v>
      </c>
      <c r="Q2584">
        <v>14.6805</v>
      </c>
      <c r="R2584">
        <v>17.531099999999999</v>
      </c>
      <c r="S2584">
        <v>21.718499999999999</v>
      </c>
      <c r="T2584">
        <v>19.3720588235294</v>
      </c>
      <c r="U2584">
        <v>13.4405</v>
      </c>
      <c r="V2584">
        <v>15.495799999999999</v>
      </c>
      <c r="W2584">
        <v>18.619900000000001</v>
      </c>
      <c r="X2584">
        <v>17.219630188679201</v>
      </c>
      <c r="Y2584">
        <v>14.5923</v>
      </c>
      <c r="Z2584">
        <v>15.864800000000001</v>
      </c>
      <c r="AA2584">
        <v>19.2014</v>
      </c>
      <c r="AB2584">
        <v>17.205246666666699</v>
      </c>
      <c r="AC2584">
        <v>12.745799999999999</v>
      </c>
      <c r="AD2584">
        <v>14.7211</v>
      </c>
      <c r="AE2584">
        <v>17.4328</v>
      </c>
      <c r="AF2584">
        <v>16.1702397260274</v>
      </c>
      <c r="AG2584">
        <v>13.487425</v>
      </c>
      <c r="AH2584">
        <v>16.934799999999999</v>
      </c>
      <c r="AI2584">
        <v>21.294875000000001</v>
      </c>
      <c r="AJ2584">
        <v>18.4117107142857</v>
      </c>
      <c r="AK2584">
        <v>13.640499999999999</v>
      </c>
      <c r="AL2584">
        <v>16.826699999999999</v>
      </c>
      <c r="AM2584">
        <v>21.530899999999999</v>
      </c>
      <c r="AN2584">
        <v>19.236956097560999</v>
      </c>
      <c r="AO2584">
        <v>13.645149999999999</v>
      </c>
      <c r="AP2584">
        <v>16.131350000000001</v>
      </c>
      <c r="AQ2584">
        <v>19.2193</v>
      </c>
      <c r="AR2584">
        <v>17.456231557376999</v>
      </c>
      <c r="AS2584">
        <v>12.743650000000001</v>
      </c>
      <c r="AT2584">
        <v>13.7035</v>
      </c>
      <c r="AU2584">
        <v>16.38</v>
      </c>
      <c r="AV2584">
        <v>15.126600578034701</v>
      </c>
      <c r="AW2584">
        <v>14.4101</v>
      </c>
      <c r="AX2584">
        <v>16.3736</v>
      </c>
      <c r="AY2584">
        <v>21.309000000000001</v>
      </c>
      <c r="AZ2584">
        <v>19.334535433070901</v>
      </c>
      <c r="BA2584">
        <v>13.2325</v>
      </c>
      <c r="BB2584">
        <v>14.860799999999999</v>
      </c>
      <c r="BC2584">
        <v>18.805599999999998</v>
      </c>
      <c r="BD2584">
        <v>17.229542857142899</v>
      </c>
      <c r="BE2584">
        <v>15.1691</v>
      </c>
      <c r="BF2584">
        <v>17.813099999999999</v>
      </c>
      <c r="BG2584">
        <v>22.5703</v>
      </c>
      <c r="BH2584">
        <v>20.175417073170699</v>
      </c>
      <c r="BI2584">
        <v>13.349399999999999</v>
      </c>
      <c r="BJ2584">
        <v>14.870699999999999</v>
      </c>
      <c r="BK2584">
        <v>18.266400000000001</v>
      </c>
      <c r="BL2584">
        <v>16.563249275362299</v>
      </c>
    </row>
    <row r="2585" spans="1:64" x14ac:dyDescent="0.25">
      <c r="A2585" s="15" t="str">
        <f t="shared" si="84"/>
        <v>Tier 1 Leverage Ratio--43738</v>
      </c>
      <c r="B2585" s="15" t="str">
        <f t="shared" si="85"/>
        <v>Tier 1 Leverage Ratio</v>
      </c>
      <c r="C2585">
        <v>3</v>
      </c>
      <c r="D2585" s="22">
        <v>43738</v>
      </c>
      <c r="E2585">
        <v>9.6649999999999991</v>
      </c>
      <c r="F2585">
        <v>11.11</v>
      </c>
      <c r="G2585">
        <v>12.5</v>
      </c>
      <c r="H2585">
        <v>11.422745098039201</v>
      </c>
      <c r="I2585">
        <v>9.52</v>
      </c>
      <c r="J2585">
        <v>10.765000000000001</v>
      </c>
      <c r="K2585">
        <v>12.3775</v>
      </c>
      <c r="L2585">
        <v>11.287093495935</v>
      </c>
      <c r="M2585">
        <v>9.69</v>
      </c>
      <c r="N2585">
        <v>10.9</v>
      </c>
      <c r="O2585">
        <v>12.78</v>
      </c>
      <c r="P2585">
        <v>11.653824243762401</v>
      </c>
      <c r="Q2585">
        <v>9.6</v>
      </c>
      <c r="R2585">
        <v>10.77</v>
      </c>
      <c r="S2585">
        <v>12.1</v>
      </c>
      <c r="T2585">
        <v>11.1211764705882</v>
      </c>
      <c r="U2585">
        <v>9.42</v>
      </c>
      <c r="V2585">
        <v>10.57</v>
      </c>
      <c r="W2585">
        <v>12.03</v>
      </c>
      <c r="X2585">
        <v>11.106377358490599</v>
      </c>
      <c r="Y2585">
        <v>9.69</v>
      </c>
      <c r="Z2585">
        <v>10.77</v>
      </c>
      <c r="AA2585">
        <v>12.12</v>
      </c>
      <c r="AB2585">
        <v>11.456666666666701</v>
      </c>
      <c r="AC2585">
        <v>9.66</v>
      </c>
      <c r="AD2585">
        <v>10.69</v>
      </c>
      <c r="AE2585">
        <v>12.11</v>
      </c>
      <c r="AF2585">
        <v>10.991917808219201</v>
      </c>
      <c r="AG2585">
        <v>10.2325</v>
      </c>
      <c r="AH2585">
        <v>11.83</v>
      </c>
      <c r="AI2585">
        <v>13.275</v>
      </c>
      <c r="AJ2585">
        <v>12.2123214285714</v>
      </c>
      <c r="AK2585">
        <v>9.31</v>
      </c>
      <c r="AL2585">
        <v>11.11</v>
      </c>
      <c r="AM2585">
        <v>14.16</v>
      </c>
      <c r="AN2585">
        <v>13.0348780487805</v>
      </c>
      <c r="AO2585">
        <v>9.65</v>
      </c>
      <c r="AP2585">
        <v>10.975</v>
      </c>
      <c r="AQ2585">
        <v>12.7225</v>
      </c>
      <c r="AR2585">
        <v>11.4887295081967</v>
      </c>
      <c r="AS2585">
        <v>9.3000000000000007</v>
      </c>
      <c r="AT2585">
        <v>10.24</v>
      </c>
      <c r="AU2585">
        <v>11.574999999999999</v>
      </c>
      <c r="AV2585">
        <v>10.7308092485549</v>
      </c>
      <c r="AW2585">
        <v>9.2899999999999991</v>
      </c>
      <c r="AX2585">
        <v>10.45</v>
      </c>
      <c r="AY2585">
        <v>11.84</v>
      </c>
      <c r="AZ2585">
        <v>11.012992125984301</v>
      </c>
      <c r="BA2585">
        <v>9.84</v>
      </c>
      <c r="BB2585">
        <v>10.76</v>
      </c>
      <c r="BC2585">
        <v>12.21</v>
      </c>
      <c r="BD2585">
        <v>11.4330612244898</v>
      </c>
      <c r="BE2585">
        <v>10.31</v>
      </c>
      <c r="BF2585">
        <v>11.33</v>
      </c>
      <c r="BG2585">
        <v>13.7</v>
      </c>
      <c r="BH2585">
        <v>13.178536585365899</v>
      </c>
      <c r="BI2585">
        <v>9.34</v>
      </c>
      <c r="BJ2585">
        <v>10.4</v>
      </c>
      <c r="BK2585">
        <v>11.69</v>
      </c>
      <c r="BL2585">
        <v>10.7540579710145</v>
      </c>
    </row>
    <row r="2586" spans="1:64" x14ac:dyDescent="0.25">
      <c r="A2586" s="15" t="str">
        <f t="shared" si="84"/>
        <v>ALLL / Nonaccrual Loans--43738</v>
      </c>
      <c r="B2586" s="15" t="str">
        <f t="shared" si="85"/>
        <v>ALLL / Nonaccrual Loans</v>
      </c>
      <c r="C2586">
        <v>4</v>
      </c>
      <c r="D2586" s="22">
        <v>43738</v>
      </c>
      <c r="E2586">
        <v>92.132037614315493</v>
      </c>
      <c r="F2586">
        <v>150.206868490738</v>
      </c>
      <c r="G2586">
        <v>390.24046728579998</v>
      </c>
      <c r="H2586">
        <v>871.67923789814699</v>
      </c>
      <c r="I2586">
        <v>95.998227170111093</v>
      </c>
      <c r="J2586">
        <v>195.75602857279799</v>
      </c>
      <c r="K2586">
        <v>526.65458992938602</v>
      </c>
      <c r="L2586">
        <v>754.41972513271503</v>
      </c>
      <c r="M2586">
        <v>103.386424328301</v>
      </c>
      <c r="N2586">
        <v>207.64763284704699</v>
      </c>
      <c r="O2586">
        <v>529.26770969143899</v>
      </c>
      <c r="P2586">
        <v>744.68553101641896</v>
      </c>
      <c r="Q2586">
        <v>88.709677419354804</v>
      </c>
      <c r="R2586">
        <v>108.73245251858</v>
      </c>
      <c r="S2586">
        <v>364.93506493506499</v>
      </c>
      <c r="T2586">
        <v>300.702544046306</v>
      </c>
      <c r="U2586">
        <v>103.568313173501</v>
      </c>
      <c r="V2586">
        <v>220.22745735174701</v>
      </c>
      <c r="W2586">
        <v>571.81715520204204</v>
      </c>
      <c r="X2586">
        <v>838.78276268143395</v>
      </c>
      <c r="Y2586">
        <v>94.334498649173696</v>
      </c>
      <c r="Z2586">
        <v>147.30226112476501</v>
      </c>
      <c r="AA2586">
        <v>296.79339087010499</v>
      </c>
      <c r="AB2586">
        <v>511.18467801545899</v>
      </c>
      <c r="AC2586">
        <v>100.45871559632999</v>
      </c>
      <c r="AD2586">
        <v>216.16216216216199</v>
      </c>
      <c r="AE2586">
        <v>571.13402061855697</v>
      </c>
      <c r="AF2586">
        <v>2565.7336963494199</v>
      </c>
      <c r="AG2586">
        <v>97.797372753158896</v>
      </c>
      <c r="AH2586">
        <v>231.67944797683199</v>
      </c>
      <c r="AI2586">
        <v>549.90726440298204</v>
      </c>
      <c r="AJ2586">
        <v>567.43118838950102</v>
      </c>
      <c r="AK2586">
        <v>68.235369836487493</v>
      </c>
      <c r="AL2586">
        <v>110.524517709164</v>
      </c>
      <c r="AM2586">
        <v>348.71436208946699</v>
      </c>
      <c r="AN2586">
        <v>351.96740122965798</v>
      </c>
      <c r="AO2586">
        <v>83.551638837353096</v>
      </c>
      <c r="AP2586">
        <v>176.248464518568</v>
      </c>
      <c r="AQ2586">
        <v>521.61232790988697</v>
      </c>
      <c r="AR2586">
        <v>1054.19088152781</v>
      </c>
      <c r="AS2586">
        <v>105.69236231354</v>
      </c>
      <c r="AT2586">
        <v>190.280263620093</v>
      </c>
      <c r="AU2586">
        <v>605.37822239927903</v>
      </c>
      <c r="AV2586">
        <v>825.04978308805596</v>
      </c>
      <c r="AW2586">
        <v>110.261409337297</v>
      </c>
      <c r="AX2586">
        <v>249.01941747572801</v>
      </c>
      <c r="AY2586">
        <v>468.42198918098097</v>
      </c>
      <c r="AZ2586">
        <v>796.75257455301403</v>
      </c>
      <c r="BA2586">
        <v>101.469221372424</v>
      </c>
      <c r="BB2586">
        <v>214.187643020595</v>
      </c>
      <c r="BC2586">
        <v>591.30824372759901</v>
      </c>
      <c r="BD2586">
        <v>8379.1761952510606</v>
      </c>
      <c r="BE2586">
        <v>89.306465074473607</v>
      </c>
      <c r="BF2586">
        <v>151.02373618409101</v>
      </c>
      <c r="BG2586">
        <v>359.42316689127398</v>
      </c>
      <c r="BH2586">
        <v>454.36010362550098</v>
      </c>
      <c r="BI2586">
        <v>117.677573822825</v>
      </c>
      <c r="BJ2586">
        <v>249.50099800399201</v>
      </c>
      <c r="BK2586">
        <v>614.28571428571399</v>
      </c>
      <c r="BL2586">
        <v>6251.6977100345803</v>
      </c>
    </row>
    <row r="2587" spans="1:64" x14ac:dyDescent="0.25">
      <c r="A2587" s="15" t="str">
        <f t="shared" si="84"/>
        <v>[NCL + OREO] / [Total Loans + OREO]--43738</v>
      </c>
      <c r="B2587" s="15" t="str">
        <f t="shared" si="85"/>
        <v>[NCL + OREO] / [Total Loans + OREO]</v>
      </c>
      <c r="C2587">
        <v>5</v>
      </c>
      <c r="D2587" s="22">
        <v>43738</v>
      </c>
      <c r="E2587">
        <v>0.27079254552083998</v>
      </c>
      <c r="F2587">
        <v>0.67326328674895397</v>
      </c>
      <c r="G2587">
        <v>1.61564561293895</v>
      </c>
      <c r="H2587">
        <v>1.4942033527871801</v>
      </c>
      <c r="I2587">
        <v>0.29350841118363502</v>
      </c>
      <c r="J2587">
        <v>0.84371917686591302</v>
      </c>
      <c r="K2587">
        <v>1.81836367142028</v>
      </c>
      <c r="L2587">
        <v>1.24276819982769</v>
      </c>
      <c r="M2587">
        <v>0.247784101147728</v>
      </c>
      <c r="N2587">
        <v>0.72808161565436103</v>
      </c>
      <c r="O2587">
        <v>1.5586476059875101</v>
      </c>
      <c r="P2587">
        <v>1.14823934162426</v>
      </c>
      <c r="Q2587">
        <v>0.79035155247626399</v>
      </c>
      <c r="R2587">
        <v>1.65113013124664</v>
      </c>
      <c r="S2587">
        <v>1.89312462746521</v>
      </c>
      <c r="T2587">
        <v>1.8316952998783</v>
      </c>
      <c r="U2587">
        <v>0.28199160820153901</v>
      </c>
      <c r="V2587">
        <v>0.807852557577732</v>
      </c>
      <c r="W2587">
        <v>1.76735697258641</v>
      </c>
      <c r="X2587">
        <v>1.2197003868888301</v>
      </c>
      <c r="Y2587">
        <v>0.32727988582115303</v>
      </c>
      <c r="Z2587">
        <v>0.82322626884945005</v>
      </c>
      <c r="AA2587">
        <v>2.1101265386339301</v>
      </c>
      <c r="AB2587">
        <v>1.9851470351317999</v>
      </c>
      <c r="AC2587">
        <v>0.12835634496635001</v>
      </c>
      <c r="AD2587">
        <v>0.751219355948613</v>
      </c>
      <c r="AE2587">
        <v>1.7086014672038601</v>
      </c>
      <c r="AF2587">
        <v>1.1155776350987701</v>
      </c>
      <c r="AG2587">
        <v>0.17927900397944299</v>
      </c>
      <c r="AH2587">
        <v>0.72717712998560302</v>
      </c>
      <c r="AI2587">
        <v>1.6400084858839801</v>
      </c>
      <c r="AJ2587">
        <v>1.4718526012598001</v>
      </c>
      <c r="AK2587">
        <v>0.49053432715496897</v>
      </c>
      <c r="AL2587">
        <v>1.1974720035480699</v>
      </c>
      <c r="AM2587">
        <v>1.9016162276447801</v>
      </c>
      <c r="AN2587">
        <v>1.4170665580498301</v>
      </c>
      <c r="AO2587">
        <v>0.25841123438452901</v>
      </c>
      <c r="AP2587">
        <v>0.87244280413516695</v>
      </c>
      <c r="AQ2587">
        <v>1.9569040011257799</v>
      </c>
      <c r="AR2587">
        <v>1.47186855167627</v>
      </c>
      <c r="AS2587">
        <v>0.37311860422303</v>
      </c>
      <c r="AT2587">
        <v>0.94297922498894904</v>
      </c>
      <c r="AU2587">
        <v>1.6820807940422</v>
      </c>
      <c r="AV2587">
        <v>1.1995416310723701</v>
      </c>
      <c r="AW2587">
        <v>0.32727988582115303</v>
      </c>
      <c r="AX2587">
        <v>0.72929375084722803</v>
      </c>
      <c r="AY2587">
        <v>1.69683075283747</v>
      </c>
      <c r="AZ2587">
        <v>1.0980690905472501</v>
      </c>
      <c r="BA2587">
        <v>0.32856897304015498</v>
      </c>
      <c r="BB2587">
        <v>0.98663766314481005</v>
      </c>
      <c r="BC2587">
        <v>1.87075266059751</v>
      </c>
      <c r="BD2587">
        <v>1.2852278408919899</v>
      </c>
      <c r="BE2587">
        <v>0.39072709215409501</v>
      </c>
      <c r="BF2587">
        <v>0.994234615837157</v>
      </c>
      <c r="BG2587">
        <v>1.89312462746521</v>
      </c>
      <c r="BH2587">
        <v>1.28050327527759</v>
      </c>
      <c r="BI2587">
        <v>0.248880275115518</v>
      </c>
      <c r="BJ2587">
        <v>0.78473250466755695</v>
      </c>
      <c r="BK2587">
        <v>1.80229671339679</v>
      </c>
      <c r="BL2587">
        <v>1.12655370141613</v>
      </c>
    </row>
    <row r="2588" spans="1:64" x14ac:dyDescent="0.25">
      <c r="A2588" s="15" t="str">
        <f t="shared" si="84"/>
        <v>[Noncurrent + Delinquent Loans] / [Capital + ALLL]--43738</v>
      </c>
      <c r="B2588" s="15" t="str">
        <f t="shared" si="85"/>
        <v>[Noncurrent + Delinquent Loans] / [Capital + ALLL]</v>
      </c>
      <c r="C2588">
        <v>6</v>
      </c>
      <c r="D2588" s="22">
        <v>43738</v>
      </c>
      <c r="E2588">
        <v>2.4039439945024701</v>
      </c>
      <c r="F2588">
        <v>5.1824303507768104</v>
      </c>
      <c r="G2588">
        <v>11.1107744213529</v>
      </c>
      <c r="H2588">
        <v>9.1899710932746892</v>
      </c>
      <c r="I2588">
        <v>3.1441252519493399</v>
      </c>
      <c r="J2588">
        <v>6.9309030737692803</v>
      </c>
      <c r="K2588">
        <v>12.8413820902314</v>
      </c>
      <c r="L2588">
        <v>9.0588270340986092</v>
      </c>
      <c r="M2588">
        <v>2.5554898694039898</v>
      </c>
      <c r="N2588">
        <v>5.9440874151680401</v>
      </c>
      <c r="O2588">
        <v>11.627463445645301</v>
      </c>
      <c r="P2588">
        <v>8.1806924449219807</v>
      </c>
      <c r="Q2588">
        <v>7.5932333717800899</v>
      </c>
      <c r="R2588">
        <v>9.5019193403156308</v>
      </c>
      <c r="S2588">
        <v>14.039849076587</v>
      </c>
      <c r="T2588">
        <v>11.5766273351535</v>
      </c>
      <c r="U2588">
        <v>3.1424858787027001</v>
      </c>
      <c r="V2588">
        <v>6.7667977907577397</v>
      </c>
      <c r="W2588">
        <v>12.3354759718396</v>
      </c>
      <c r="X2588">
        <v>8.7554147295559108</v>
      </c>
      <c r="Y2588">
        <v>3.51729723475645</v>
      </c>
      <c r="Z2588">
        <v>7.1865363508075104</v>
      </c>
      <c r="AA2588">
        <v>16.705046384630599</v>
      </c>
      <c r="AB2588">
        <v>12.7829186161251</v>
      </c>
      <c r="AC2588">
        <v>3.1490433716892499</v>
      </c>
      <c r="AD2588">
        <v>6.8016660758596297</v>
      </c>
      <c r="AE2588">
        <v>12.773068539598</v>
      </c>
      <c r="AF2588">
        <v>9.0767773804463197</v>
      </c>
      <c r="AG2588">
        <v>1.6550516744005599</v>
      </c>
      <c r="AH2588">
        <v>5.8074990005842704</v>
      </c>
      <c r="AI2588">
        <v>11.456223666646601</v>
      </c>
      <c r="AJ2588">
        <v>9.1860559823854899</v>
      </c>
      <c r="AK2588">
        <v>3.22150209683568</v>
      </c>
      <c r="AL2588">
        <v>8.4186467311080406</v>
      </c>
      <c r="AM2588">
        <v>14.941843125559201</v>
      </c>
      <c r="AN2588">
        <v>10.701327163696099</v>
      </c>
      <c r="AO2588">
        <v>3.2185575344911501</v>
      </c>
      <c r="AP2588">
        <v>7.6605568560384096</v>
      </c>
      <c r="AQ2588">
        <v>14.1073858674606</v>
      </c>
      <c r="AR2588">
        <v>10.580849982476501</v>
      </c>
      <c r="AS2588">
        <v>2.5712447719196501</v>
      </c>
      <c r="AT2588">
        <v>6.8194677228230098</v>
      </c>
      <c r="AU2588">
        <v>11.965870160723499</v>
      </c>
      <c r="AV2588">
        <v>8.6366206504502703</v>
      </c>
      <c r="AW2588">
        <v>3.9331567148970898</v>
      </c>
      <c r="AX2588">
        <v>7.60348851492446</v>
      </c>
      <c r="AY2588">
        <v>12.709590878605001</v>
      </c>
      <c r="AZ2588">
        <v>8.9856296543898804</v>
      </c>
      <c r="BA2588">
        <v>3.45333414827945</v>
      </c>
      <c r="BB2588">
        <v>6.0200165550455296</v>
      </c>
      <c r="BC2588">
        <v>12.4854481955763</v>
      </c>
      <c r="BD2588">
        <v>9.0407743197274701</v>
      </c>
      <c r="BE2588">
        <v>1.8369634069093199</v>
      </c>
      <c r="BF2588">
        <v>5.2074191965016103</v>
      </c>
      <c r="BG2588">
        <v>12.694689236881599</v>
      </c>
      <c r="BH2588">
        <v>8.3015116032112406</v>
      </c>
      <c r="BI2588">
        <v>1.66433935917274</v>
      </c>
      <c r="BJ2588">
        <v>4.0441176470588198</v>
      </c>
      <c r="BK2588">
        <v>8.2669700417140692</v>
      </c>
      <c r="BL2588">
        <v>6.9456234635250702</v>
      </c>
    </row>
    <row r="2589" spans="1:64" x14ac:dyDescent="0.25">
      <c r="A2589" s="15" t="str">
        <f t="shared" si="84"/>
        <v xml:space="preserve">  Ag [NCL+DQ] / [Capital + ALLL]--43738</v>
      </c>
      <c r="B2589" s="15" t="str">
        <f t="shared" si="85"/>
        <v xml:space="preserve">  Ag [NCL+DQ] / [Capital + ALLL]</v>
      </c>
      <c r="C2589">
        <v>7</v>
      </c>
      <c r="D2589" s="22">
        <v>43738</v>
      </c>
      <c r="E2589">
        <v>0</v>
      </c>
      <c r="F2589">
        <v>0.28807325291288399</v>
      </c>
      <c r="G2589">
        <v>3.7539858114050202</v>
      </c>
      <c r="H2589">
        <v>2.7507370907963198</v>
      </c>
      <c r="I2589">
        <v>0</v>
      </c>
      <c r="J2589">
        <v>0</v>
      </c>
      <c r="K2589">
        <v>3.2173503394475098</v>
      </c>
      <c r="L2589">
        <v>2.36548102847759</v>
      </c>
      <c r="M2589">
        <v>0</v>
      </c>
      <c r="N2589">
        <v>0</v>
      </c>
      <c r="O2589">
        <v>0.74926900584795297</v>
      </c>
      <c r="P2589">
        <v>1.1356399699573201</v>
      </c>
      <c r="Q2589">
        <v>0</v>
      </c>
      <c r="R2589">
        <v>0</v>
      </c>
      <c r="S2589">
        <v>0</v>
      </c>
      <c r="T2589">
        <v>0</v>
      </c>
      <c r="U2589">
        <v>0</v>
      </c>
      <c r="V2589">
        <v>0</v>
      </c>
      <c r="W2589">
        <v>3.0095440790130001</v>
      </c>
      <c r="X2589">
        <v>2.3290589519464202</v>
      </c>
      <c r="Y2589">
        <v>0</v>
      </c>
      <c r="Z2589">
        <v>0.21139710517544699</v>
      </c>
      <c r="AA2589">
        <v>3.2647933182333002</v>
      </c>
      <c r="AB2589">
        <v>3.5003315696288899</v>
      </c>
      <c r="AC2589">
        <v>0</v>
      </c>
      <c r="AD2589">
        <v>0.923711955289236</v>
      </c>
      <c r="AE2589">
        <v>3.7066402378592702</v>
      </c>
      <c r="AF2589">
        <v>2.9214557254043698</v>
      </c>
      <c r="AG2589">
        <v>0</v>
      </c>
      <c r="AH2589">
        <v>0.50575686805094999</v>
      </c>
      <c r="AI2589">
        <v>4.8212813443332996</v>
      </c>
      <c r="AJ2589">
        <v>4.3074145160504198</v>
      </c>
      <c r="AK2589">
        <v>0</v>
      </c>
      <c r="AL2589">
        <v>1.13013505113861E-2</v>
      </c>
      <c r="AM2589">
        <v>2.46460058776383</v>
      </c>
      <c r="AN2589">
        <v>2.5862109137605001</v>
      </c>
      <c r="AO2589">
        <v>0</v>
      </c>
      <c r="AP2589">
        <v>1.7497568606749501</v>
      </c>
      <c r="AQ2589">
        <v>5.94121091065655</v>
      </c>
      <c r="AR2589">
        <v>4.3759942195486099</v>
      </c>
      <c r="AS2589">
        <v>0</v>
      </c>
      <c r="AT2589">
        <v>0</v>
      </c>
      <c r="AU2589">
        <v>1.1410180276466599</v>
      </c>
      <c r="AV2589">
        <v>1.92011520575104</v>
      </c>
      <c r="AW2589">
        <v>0</v>
      </c>
      <c r="AX2589">
        <v>0</v>
      </c>
      <c r="AY2589">
        <v>0.14065368202732001</v>
      </c>
      <c r="AZ2589">
        <v>1.03053437419184</v>
      </c>
      <c r="BA2589">
        <v>0</v>
      </c>
      <c r="BB2589">
        <v>0</v>
      </c>
      <c r="BC2589">
        <v>8.12532193956466E-2</v>
      </c>
      <c r="BD2589">
        <v>0.82157635632631398</v>
      </c>
      <c r="BE2589">
        <v>0</v>
      </c>
      <c r="BF2589">
        <v>0</v>
      </c>
      <c r="BG2589">
        <v>0.59496740942852799</v>
      </c>
      <c r="BH2589">
        <v>1.05110986761406</v>
      </c>
      <c r="BI2589">
        <v>0</v>
      </c>
      <c r="BJ2589">
        <v>0</v>
      </c>
      <c r="BK2589">
        <v>0</v>
      </c>
      <c r="BL2589">
        <v>1.31080757648279</v>
      </c>
    </row>
    <row r="2590" spans="1:64" x14ac:dyDescent="0.25">
      <c r="A2590" s="15" t="str">
        <f t="shared" si="84"/>
        <v xml:space="preserve">  CLD [NCL+DQ] / [Capital + ALLL]--43738</v>
      </c>
      <c r="B2590" s="15" t="str">
        <f t="shared" si="85"/>
        <v xml:space="preserve">  CLD [NCL+DQ] / [Capital + ALLL]</v>
      </c>
      <c r="C2590">
        <v>8</v>
      </c>
      <c r="D2590" s="22">
        <v>43738</v>
      </c>
      <c r="E2590">
        <v>0</v>
      </c>
      <c r="F2590">
        <v>0</v>
      </c>
      <c r="G2590">
        <v>0</v>
      </c>
      <c r="H2590">
        <v>0.25624189895803801</v>
      </c>
      <c r="I2590">
        <v>0</v>
      </c>
      <c r="J2590">
        <v>0</v>
      </c>
      <c r="K2590">
        <v>0</v>
      </c>
      <c r="L2590">
        <v>0.22513374114613399</v>
      </c>
      <c r="M2590">
        <v>0</v>
      </c>
      <c r="N2590">
        <v>0</v>
      </c>
      <c r="O2590">
        <v>0.156770243211211</v>
      </c>
      <c r="P2590">
        <v>0.32722656492462798</v>
      </c>
      <c r="Q2590">
        <v>0</v>
      </c>
      <c r="R2590">
        <v>0.233211817702004</v>
      </c>
      <c r="S2590">
        <v>0.52555757123039204</v>
      </c>
      <c r="T2590">
        <v>0.55097162325992799</v>
      </c>
      <c r="U2590">
        <v>0</v>
      </c>
      <c r="V2590">
        <v>0</v>
      </c>
      <c r="W2590">
        <v>0</v>
      </c>
      <c r="X2590">
        <v>0.178876039250178</v>
      </c>
      <c r="Y2590">
        <v>0</v>
      </c>
      <c r="Z2590">
        <v>0</v>
      </c>
      <c r="AA2590">
        <v>0.511313837201545</v>
      </c>
      <c r="AB2590">
        <v>0.618435474687833</v>
      </c>
      <c r="AC2590">
        <v>0</v>
      </c>
      <c r="AD2590">
        <v>0</v>
      </c>
      <c r="AE2590">
        <v>0</v>
      </c>
      <c r="AF2590">
        <v>0.197773427090286</v>
      </c>
      <c r="AG2590">
        <v>0</v>
      </c>
      <c r="AH2590">
        <v>0</v>
      </c>
      <c r="AI2590">
        <v>0</v>
      </c>
      <c r="AJ2590">
        <v>0.10635697325448699</v>
      </c>
      <c r="AK2590">
        <v>0</v>
      </c>
      <c r="AL2590">
        <v>0</v>
      </c>
      <c r="AM2590">
        <v>0.440731390953849</v>
      </c>
      <c r="AN2590">
        <v>0.62551200231147597</v>
      </c>
      <c r="AO2590">
        <v>0</v>
      </c>
      <c r="AP2590">
        <v>0</v>
      </c>
      <c r="AQ2590">
        <v>0</v>
      </c>
      <c r="AR2590">
        <v>0.146847756757509</v>
      </c>
      <c r="AS2590">
        <v>0</v>
      </c>
      <c r="AT2590">
        <v>0</v>
      </c>
      <c r="AU2590">
        <v>0.15473455478770901</v>
      </c>
      <c r="AV2590">
        <v>0.35773834191471698</v>
      </c>
      <c r="AW2590">
        <v>0</v>
      </c>
      <c r="AX2590">
        <v>0</v>
      </c>
      <c r="AY2590">
        <v>0.26649945132465902</v>
      </c>
      <c r="AZ2590">
        <v>0.38456050628504301</v>
      </c>
      <c r="BA2590">
        <v>0</v>
      </c>
      <c r="BB2590">
        <v>0</v>
      </c>
      <c r="BC2590">
        <v>0.128767726741329</v>
      </c>
      <c r="BD2590">
        <v>0.44098609039530201</v>
      </c>
      <c r="BE2590">
        <v>0</v>
      </c>
      <c r="BF2590">
        <v>0</v>
      </c>
      <c r="BG2590">
        <v>6.9576927393109597E-2</v>
      </c>
      <c r="BH2590">
        <v>0.214802554459088</v>
      </c>
      <c r="BI2590">
        <v>0</v>
      </c>
      <c r="BJ2590">
        <v>0</v>
      </c>
      <c r="BK2590">
        <v>0</v>
      </c>
      <c r="BL2590">
        <v>0.40948693880945403</v>
      </c>
    </row>
    <row r="2591" spans="1:64" x14ac:dyDescent="0.25">
      <c r="A2591" s="15" t="str">
        <f t="shared" si="84"/>
        <v xml:space="preserve">  CRE [NCL+DQ] / [Capital + ALLL]--43738</v>
      </c>
      <c r="B2591" s="15" t="str">
        <f t="shared" si="85"/>
        <v xml:space="preserve">  CRE [NCL+DQ] / [Capital + ALLL]</v>
      </c>
      <c r="C2591">
        <v>9</v>
      </c>
      <c r="D2591" s="22">
        <v>43738</v>
      </c>
      <c r="E2591">
        <v>0</v>
      </c>
      <c r="F2591">
        <v>0.79882047445094795</v>
      </c>
      <c r="G2591">
        <v>2.1419444255356201</v>
      </c>
      <c r="H2591">
        <v>1.9413942104867199</v>
      </c>
      <c r="I2591">
        <v>0</v>
      </c>
      <c r="J2591">
        <v>0.59614445870361299</v>
      </c>
      <c r="K2591">
        <v>2.8320284893406802</v>
      </c>
      <c r="L2591">
        <v>2.0024757237223101</v>
      </c>
      <c r="M2591">
        <v>0</v>
      </c>
      <c r="N2591">
        <v>0.80791746961950694</v>
      </c>
      <c r="O2591">
        <v>2.8937960042060999</v>
      </c>
      <c r="P2591">
        <v>2.1217078673516299</v>
      </c>
      <c r="Q2591">
        <v>1.0311768421834899</v>
      </c>
      <c r="R2591">
        <v>3.1269118346815299</v>
      </c>
      <c r="S2591">
        <v>6.5857021326527603</v>
      </c>
      <c r="T2591">
        <v>5.1759599885329504</v>
      </c>
      <c r="U2591">
        <v>0</v>
      </c>
      <c r="V2591">
        <v>0.32300969029070897</v>
      </c>
      <c r="W2591">
        <v>2.57003936096319</v>
      </c>
      <c r="X2591">
        <v>1.80906775682052</v>
      </c>
      <c r="Y2591">
        <v>0</v>
      </c>
      <c r="Z2591">
        <v>1.6887396884531101</v>
      </c>
      <c r="AA2591">
        <v>5.6253700901375101</v>
      </c>
      <c r="AB2591">
        <v>3.1610931104308002</v>
      </c>
      <c r="AC2591">
        <v>0</v>
      </c>
      <c r="AD2591">
        <v>0.52769474888372303</v>
      </c>
      <c r="AE2591">
        <v>2.5157232704402501</v>
      </c>
      <c r="AF2591">
        <v>1.9672854900041701</v>
      </c>
      <c r="AG2591">
        <v>0</v>
      </c>
      <c r="AH2591">
        <v>0</v>
      </c>
      <c r="AI2591">
        <v>0.74315300886300295</v>
      </c>
      <c r="AJ2591">
        <v>0.73169967328478003</v>
      </c>
      <c r="AK2591">
        <v>0.74620156432617102</v>
      </c>
      <c r="AL2591">
        <v>2.14349508782376</v>
      </c>
      <c r="AM2591">
        <v>5.5762081784386597</v>
      </c>
      <c r="AN2591">
        <v>3.6128423651810202</v>
      </c>
      <c r="AO2591">
        <v>0</v>
      </c>
      <c r="AP2591">
        <v>0.180000675939575</v>
      </c>
      <c r="AQ2591">
        <v>2.1210374685991198</v>
      </c>
      <c r="AR2591">
        <v>1.4978830213891099</v>
      </c>
      <c r="AS2591">
        <v>0</v>
      </c>
      <c r="AT2591">
        <v>0.83676474478234397</v>
      </c>
      <c r="AU2591">
        <v>3.1713747971089901</v>
      </c>
      <c r="AV2591">
        <v>2.3646983841379901</v>
      </c>
      <c r="AW2591">
        <v>0</v>
      </c>
      <c r="AX2591">
        <v>0.65629378364427404</v>
      </c>
      <c r="AY2591">
        <v>2.9829882632203599</v>
      </c>
      <c r="AZ2591">
        <v>2.11107908929245</v>
      </c>
      <c r="BA2591">
        <v>0</v>
      </c>
      <c r="BB2591">
        <v>1.05248287066469</v>
      </c>
      <c r="BC2591">
        <v>3.0255724055902502</v>
      </c>
      <c r="BD2591">
        <v>2.51038941599746</v>
      </c>
      <c r="BE2591">
        <v>0.12729056723859</v>
      </c>
      <c r="BF2591">
        <v>1.18619853673319</v>
      </c>
      <c r="BG2591">
        <v>5.5185725254830702</v>
      </c>
      <c r="BH2591">
        <v>2.9210900026747399</v>
      </c>
      <c r="BI2591">
        <v>0</v>
      </c>
      <c r="BJ2591">
        <v>0.65629378364427404</v>
      </c>
      <c r="BK2591">
        <v>2.1159769653140499</v>
      </c>
      <c r="BL2591">
        <v>1.8061935898747601</v>
      </c>
    </row>
    <row r="2592" spans="1:64" x14ac:dyDescent="0.25">
      <c r="A2592" s="15" t="str">
        <f t="shared" si="84"/>
        <v xml:space="preserve">  Res RE [NCL+DQ] / [Capital + ALLL]--43738</v>
      </c>
      <c r="B2592" s="15" t="str">
        <f t="shared" si="85"/>
        <v xml:space="preserve">  Res RE [NCL+DQ] / [Capital + ALLL]</v>
      </c>
      <c r="C2592">
        <v>10</v>
      </c>
      <c r="D2592" s="22">
        <v>43738</v>
      </c>
      <c r="E2592">
        <v>0</v>
      </c>
      <c r="F2592">
        <v>0.53809586689555</v>
      </c>
      <c r="G2592">
        <v>1.83728197060934</v>
      </c>
      <c r="H2592">
        <v>1.27929571131871</v>
      </c>
      <c r="I2592">
        <v>0</v>
      </c>
      <c r="J2592">
        <v>0.57347305823204897</v>
      </c>
      <c r="K2592">
        <v>2.14525193723727</v>
      </c>
      <c r="L2592">
        <v>1.3960301410452101</v>
      </c>
      <c r="M2592">
        <v>0.184905026054799</v>
      </c>
      <c r="N2592">
        <v>1.1946519209342601</v>
      </c>
      <c r="O2592">
        <v>3.0789873870650299</v>
      </c>
      <c r="P2592">
        <v>2.1932172196267099</v>
      </c>
      <c r="Q2592">
        <v>2.3124792871083</v>
      </c>
      <c r="R2592">
        <v>3.6125252375113002</v>
      </c>
      <c r="S2592">
        <v>5.1988240755067299</v>
      </c>
      <c r="T2592">
        <v>3.7625297761488898</v>
      </c>
      <c r="U2592">
        <v>0</v>
      </c>
      <c r="V2592">
        <v>0.65164699805300597</v>
      </c>
      <c r="W2592">
        <v>2.41999471039408</v>
      </c>
      <c r="X2592">
        <v>1.5815521098470899</v>
      </c>
      <c r="Y2592">
        <v>0.33798131370328399</v>
      </c>
      <c r="Z2592">
        <v>1.0047593865679501</v>
      </c>
      <c r="AA2592">
        <v>2.1968699722100302</v>
      </c>
      <c r="AB2592">
        <v>1.7177005751276999</v>
      </c>
      <c r="AC2592">
        <v>0</v>
      </c>
      <c r="AD2592">
        <v>5.9858733389201502E-2</v>
      </c>
      <c r="AE2592">
        <v>0.75464039263441496</v>
      </c>
      <c r="AF2592">
        <v>0.81021046582626099</v>
      </c>
      <c r="AG2592">
        <v>0</v>
      </c>
      <c r="AH2592">
        <v>0</v>
      </c>
      <c r="AI2592">
        <v>0.47961189775757901</v>
      </c>
      <c r="AJ2592">
        <v>0.34565597368067402</v>
      </c>
      <c r="AK2592">
        <v>0.43511214664682901</v>
      </c>
      <c r="AL2592">
        <v>1.4451692776534499</v>
      </c>
      <c r="AM2592">
        <v>2.7189581469330899</v>
      </c>
      <c r="AN2592">
        <v>1.99253492979985</v>
      </c>
      <c r="AO2592">
        <v>0</v>
      </c>
      <c r="AP2592">
        <v>0.32244781833478597</v>
      </c>
      <c r="AQ2592">
        <v>1.4305429783769199</v>
      </c>
      <c r="AR2592">
        <v>0.97348462526950696</v>
      </c>
      <c r="AS2592">
        <v>0</v>
      </c>
      <c r="AT2592">
        <v>0.53190830931371402</v>
      </c>
      <c r="AU2592">
        <v>1.80455722466656</v>
      </c>
      <c r="AV2592">
        <v>1.3597959534980399</v>
      </c>
      <c r="AW2592">
        <v>1.00991122175772</v>
      </c>
      <c r="AX2592">
        <v>2.5152210799481001</v>
      </c>
      <c r="AY2592">
        <v>4.0356010729090501</v>
      </c>
      <c r="AZ2592">
        <v>2.9762719947166398</v>
      </c>
      <c r="BA2592">
        <v>0</v>
      </c>
      <c r="BB2592">
        <v>0.26261839006455301</v>
      </c>
      <c r="BC2592">
        <v>1.0482244361591599</v>
      </c>
      <c r="BD2592">
        <v>1.17248329894114</v>
      </c>
      <c r="BE2592">
        <v>0.15979063247511499</v>
      </c>
      <c r="BF2592">
        <v>1.0415821226632</v>
      </c>
      <c r="BG2592">
        <v>1.9719428268925401</v>
      </c>
      <c r="BH2592">
        <v>1.5403842024968699</v>
      </c>
      <c r="BI2592">
        <v>0</v>
      </c>
      <c r="BJ2592">
        <v>0.44052863436123402</v>
      </c>
      <c r="BK2592">
        <v>1.7308289351133199</v>
      </c>
      <c r="BL2592">
        <v>1.22525358371177</v>
      </c>
    </row>
    <row r="2593" spans="1:64" x14ac:dyDescent="0.25">
      <c r="A2593" s="15" t="str">
        <f t="shared" si="84"/>
        <v xml:space="preserve">  C&amp;I [NCL+DQ] / [Capital + ALLL]--43738</v>
      </c>
      <c r="B2593" s="15" t="str">
        <f t="shared" si="85"/>
        <v xml:space="preserve">  C&amp;I [NCL+DQ] / [Capital + ALLL]</v>
      </c>
      <c r="C2593">
        <v>11</v>
      </c>
      <c r="D2593" s="22">
        <v>43738</v>
      </c>
      <c r="E2593">
        <v>5.3078152502599799E-2</v>
      </c>
      <c r="F2593">
        <v>0.64422970121070799</v>
      </c>
      <c r="G2593">
        <v>1.5358796877193299</v>
      </c>
      <c r="H2593">
        <v>1.2358445886304601</v>
      </c>
      <c r="I2593">
        <v>1.1070909060470299E-2</v>
      </c>
      <c r="J2593">
        <v>0.62166804374300699</v>
      </c>
      <c r="K2593">
        <v>2.1649319523620099</v>
      </c>
      <c r="L2593">
        <v>1.6708045506128999</v>
      </c>
      <c r="M2593">
        <v>3.8839721067819399E-3</v>
      </c>
      <c r="N2593">
        <v>0.40132746777803502</v>
      </c>
      <c r="O2593">
        <v>1.5758624003074899</v>
      </c>
      <c r="P2593">
        <v>1.2717589445881901</v>
      </c>
      <c r="Q2593">
        <v>0.48843776234450098</v>
      </c>
      <c r="R2593">
        <v>0.63847631415199002</v>
      </c>
      <c r="S2593">
        <v>1.1235295843233899</v>
      </c>
      <c r="T2593">
        <v>1.3913183807951</v>
      </c>
      <c r="U2593">
        <v>0</v>
      </c>
      <c r="V2593">
        <v>0.633591890023808</v>
      </c>
      <c r="W2593">
        <v>2.2962415540540499</v>
      </c>
      <c r="X2593">
        <v>1.6734496460467201</v>
      </c>
      <c r="Y2593">
        <v>0.39805747950004</v>
      </c>
      <c r="Z2593">
        <v>1.1232651140908001</v>
      </c>
      <c r="AA2593">
        <v>2.3467432950191598</v>
      </c>
      <c r="AB2593">
        <v>2.4211878661467598</v>
      </c>
      <c r="AC2593">
        <v>0</v>
      </c>
      <c r="AD2593">
        <v>0.60257370463675397</v>
      </c>
      <c r="AE2593">
        <v>2.5089605734767</v>
      </c>
      <c r="AF2593">
        <v>2.1790023935693599</v>
      </c>
      <c r="AG2593">
        <v>0</v>
      </c>
      <c r="AH2593">
        <v>0.15218169298623799</v>
      </c>
      <c r="AI2593">
        <v>1.43709259906542</v>
      </c>
      <c r="AJ2593">
        <v>1.3448296313116599</v>
      </c>
      <c r="AK2593">
        <v>6.8047463105516098E-2</v>
      </c>
      <c r="AL2593">
        <v>0.366822906052578</v>
      </c>
      <c r="AM2593">
        <v>3.21475330116336</v>
      </c>
      <c r="AN2593">
        <v>1.78590226397164</v>
      </c>
      <c r="AO2593">
        <v>0</v>
      </c>
      <c r="AP2593">
        <v>0.48270140970728398</v>
      </c>
      <c r="AQ2593">
        <v>1.9663485693620699</v>
      </c>
      <c r="AR2593">
        <v>1.6137618697034899</v>
      </c>
      <c r="AS2593">
        <v>6.3753143061859904E-2</v>
      </c>
      <c r="AT2593">
        <v>0.76477681927069296</v>
      </c>
      <c r="AU2593">
        <v>2.19551495989603</v>
      </c>
      <c r="AV2593">
        <v>1.8482124027716</v>
      </c>
      <c r="AW2593">
        <v>2.8858363153641899E-2</v>
      </c>
      <c r="AX2593">
        <v>0.78425480769230804</v>
      </c>
      <c r="AY2593">
        <v>2.2853706209592501</v>
      </c>
      <c r="AZ2593">
        <v>1.61507644607412</v>
      </c>
      <c r="BA2593">
        <v>0.35737145295498202</v>
      </c>
      <c r="BB2593">
        <v>2.1706586826347301</v>
      </c>
      <c r="BC2593">
        <v>5.2293448915744998</v>
      </c>
      <c r="BD2593">
        <v>3.8989528265129199</v>
      </c>
      <c r="BE2593">
        <v>5.7919421370853798E-2</v>
      </c>
      <c r="BF2593">
        <v>0.41618163199215802</v>
      </c>
      <c r="BG2593">
        <v>2.1439915299100099</v>
      </c>
      <c r="BH2593">
        <v>1.81489457353021</v>
      </c>
      <c r="BI2593">
        <v>5.94353640416048E-2</v>
      </c>
      <c r="BJ2593">
        <v>0.60438611638749795</v>
      </c>
      <c r="BK2593">
        <v>1.9661072721289901</v>
      </c>
      <c r="BL2593">
        <v>2.0190684562916701</v>
      </c>
    </row>
    <row r="2594" spans="1:64" x14ac:dyDescent="0.25">
      <c r="A2594" s="15" t="str">
        <f t="shared" si="84"/>
        <v xml:space="preserve">  Ind [NCL+DQ] / [Capital + ALLL]--43738</v>
      </c>
      <c r="B2594" s="15" t="str">
        <f t="shared" si="85"/>
        <v xml:space="preserve">  Ind [NCL+DQ] / [Capital + ALLL]</v>
      </c>
      <c r="C2594">
        <v>12</v>
      </c>
      <c r="D2594" s="22">
        <v>43738</v>
      </c>
      <c r="E2594">
        <v>1.34048929860263E-2</v>
      </c>
      <c r="F2594">
        <v>0.100747824963137</v>
      </c>
      <c r="G2594">
        <v>0.38129631179757301</v>
      </c>
      <c r="H2594">
        <v>0.31043975440696298</v>
      </c>
      <c r="I2594">
        <v>9.7700711020006596E-3</v>
      </c>
      <c r="J2594">
        <v>9.9157044358635205E-2</v>
      </c>
      <c r="K2594">
        <v>0.410251997742276</v>
      </c>
      <c r="L2594">
        <v>0.33665992367422598</v>
      </c>
      <c r="M2594">
        <v>3.2213381438649601E-3</v>
      </c>
      <c r="N2594">
        <v>0.102223665379851</v>
      </c>
      <c r="O2594">
        <v>0.459686999638448</v>
      </c>
      <c r="P2594">
        <v>0.43665681057428701</v>
      </c>
      <c r="Q2594">
        <v>0.30708758137820902</v>
      </c>
      <c r="R2594">
        <v>0.55757123039163403</v>
      </c>
      <c r="S2594">
        <v>1.0853929645612701</v>
      </c>
      <c r="T2594">
        <v>0.89090921503128495</v>
      </c>
      <c r="U2594">
        <v>0</v>
      </c>
      <c r="V2594">
        <v>7.9641627290336095E-2</v>
      </c>
      <c r="W2594">
        <v>0.297619047619048</v>
      </c>
      <c r="X2594">
        <v>0.282019136356917</v>
      </c>
      <c r="Y2594">
        <v>1.7494869293140002E-2</v>
      </c>
      <c r="Z2594">
        <v>0.244200244200244</v>
      </c>
      <c r="AA2594">
        <v>0.57377049180327899</v>
      </c>
      <c r="AB2594">
        <v>0.39760943226546702</v>
      </c>
      <c r="AC2594">
        <v>1.34066228716986E-2</v>
      </c>
      <c r="AD2594">
        <v>0.113314447592068</v>
      </c>
      <c r="AE2594">
        <v>0.30666874577680803</v>
      </c>
      <c r="AF2594">
        <v>0.22808513827413901</v>
      </c>
      <c r="AG2594">
        <v>2.2706735592129702E-2</v>
      </c>
      <c r="AH2594">
        <v>0.22870916454763701</v>
      </c>
      <c r="AI2594">
        <v>0.79636418564714695</v>
      </c>
      <c r="AJ2594">
        <v>1.12427881943187</v>
      </c>
      <c r="AK2594">
        <v>1.49715540473101E-2</v>
      </c>
      <c r="AL2594">
        <v>5.1631557207765397E-2</v>
      </c>
      <c r="AM2594">
        <v>0.149311365684129</v>
      </c>
      <c r="AN2594">
        <v>0.154998290865907</v>
      </c>
      <c r="AO2594">
        <v>1.11269039493229E-2</v>
      </c>
      <c r="AP2594">
        <v>0.11056772353000401</v>
      </c>
      <c r="AQ2594">
        <v>0.43956110337107701</v>
      </c>
      <c r="AR2594">
        <v>0.32844604335280903</v>
      </c>
      <c r="AS2594">
        <v>0</v>
      </c>
      <c r="AT2594">
        <v>8.2304526748971193E-2</v>
      </c>
      <c r="AU2594">
        <v>0.30147815313537402</v>
      </c>
      <c r="AV2594">
        <v>0.31980999257211601</v>
      </c>
      <c r="AW2594">
        <v>4.82532329666088E-2</v>
      </c>
      <c r="AX2594">
        <v>0.18037518037517999</v>
      </c>
      <c r="AY2594">
        <v>0.57377049180327899</v>
      </c>
      <c r="AZ2594">
        <v>0.47333529490558002</v>
      </c>
      <c r="BA2594">
        <v>0</v>
      </c>
      <c r="BB2594">
        <v>3.7090841653015197E-2</v>
      </c>
      <c r="BC2594">
        <v>0.368625844767561</v>
      </c>
      <c r="BD2594">
        <v>0.35563666359172502</v>
      </c>
      <c r="BE2594">
        <v>1.8937152325718999E-2</v>
      </c>
      <c r="BF2594">
        <v>9.7465886939571103E-2</v>
      </c>
      <c r="BG2594">
        <v>0.41040577215860202</v>
      </c>
      <c r="BH2594">
        <v>0.35181086275804702</v>
      </c>
      <c r="BI2594">
        <v>0</v>
      </c>
      <c r="BJ2594">
        <v>1.27307447485678E-2</v>
      </c>
      <c r="BK2594">
        <v>8.8309218123768796E-2</v>
      </c>
      <c r="BL2594">
        <v>0.20609380582821701</v>
      </c>
    </row>
    <row r="2595" spans="1:64" x14ac:dyDescent="0.25">
      <c r="A2595" s="15" t="str">
        <f t="shared" si="84"/>
        <v xml:space="preserve">  OREO / [Capital + ALLL]--43738</v>
      </c>
      <c r="B2595" s="15" t="str">
        <f t="shared" si="85"/>
        <v xml:space="preserve">  OREO / [Capital + ALLL]</v>
      </c>
      <c r="C2595">
        <v>13</v>
      </c>
      <c r="D2595" s="22">
        <v>43738</v>
      </c>
      <c r="E2595">
        <v>0</v>
      </c>
      <c r="F2595">
        <v>6.8481699632192194E-2</v>
      </c>
      <c r="G2595">
        <v>1.01688668376327</v>
      </c>
      <c r="H2595">
        <v>0.62714945654073095</v>
      </c>
      <c r="I2595">
        <v>0</v>
      </c>
      <c r="J2595">
        <v>0</v>
      </c>
      <c r="K2595">
        <v>1.4467056775675</v>
      </c>
      <c r="L2595">
        <v>1.1668755178329699</v>
      </c>
      <c r="M2595">
        <v>0</v>
      </c>
      <c r="N2595">
        <v>7.6729408943771699E-2</v>
      </c>
      <c r="O2595">
        <v>1.1679143668950001</v>
      </c>
      <c r="P2595">
        <v>1.1400705666563999</v>
      </c>
      <c r="Q2595">
        <v>0.908119658119658</v>
      </c>
      <c r="R2595">
        <v>1.7207341799167599</v>
      </c>
      <c r="S2595">
        <v>1.98378577570323</v>
      </c>
      <c r="T2595">
        <v>1.5921419771625001</v>
      </c>
      <c r="U2595">
        <v>0</v>
      </c>
      <c r="V2595">
        <v>6.91201646024385E-2</v>
      </c>
      <c r="W2595">
        <v>2.0310033012774502</v>
      </c>
      <c r="X2595">
        <v>1.6368389888522299</v>
      </c>
      <c r="Y2595">
        <v>0</v>
      </c>
      <c r="Z2595">
        <v>6.5419149838608803E-2</v>
      </c>
      <c r="AA2595">
        <v>0.98447557743279102</v>
      </c>
      <c r="AB2595">
        <v>0.859080787443533</v>
      </c>
      <c r="AC2595">
        <v>0</v>
      </c>
      <c r="AD2595">
        <v>0</v>
      </c>
      <c r="AE2595">
        <v>0.48354600402955</v>
      </c>
      <c r="AF2595">
        <v>0.73752963295152396</v>
      </c>
      <c r="AG2595">
        <v>0</v>
      </c>
      <c r="AH2595">
        <v>0</v>
      </c>
      <c r="AI2595">
        <v>0.232767755552554</v>
      </c>
      <c r="AJ2595">
        <v>0.38734141322302301</v>
      </c>
      <c r="AK2595">
        <v>0</v>
      </c>
      <c r="AL2595">
        <v>0.32775910403213399</v>
      </c>
      <c r="AM2595">
        <v>1.38545953360768</v>
      </c>
      <c r="AN2595">
        <v>0.97359230938323305</v>
      </c>
      <c r="AO2595">
        <v>0</v>
      </c>
      <c r="AP2595">
        <v>0</v>
      </c>
      <c r="AQ2595">
        <v>0.755223258951357</v>
      </c>
      <c r="AR2595">
        <v>0.97608011781804105</v>
      </c>
      <c r="AS2595">
        <v>0</v>
      </c>
      <c r="AT2595">
        <v>0.34939491153956098</v>
      </c>
      <c r="AU2595">
        <v>1.8224715481962599</v>
      </c>
      <c r="AV2595">
        <v>1.6496612959161401</v>
      </c>
      <c r="AW2595">
        <v>0</v>
      </c>
      <c r="AX2595">
        <v>0</v>
      </c>
      <c r="AY2595">
        <v>1.7207341799167599</v>
      </c>
      <c r="AZ2595">
        <v>1.2789525402191699</v>
      </c>
      <c r="BA2595">
        <v>0</v>
      </c>
      <c r="BB2595">
        <v>0</v>
      </c>
      <c r="BC2595">
        <v>0.908119658119658</v>
      </c>
      <c r="BD2595">
        <v>1.3559378614394899</v>
      </c>
      <c r="BE2595">
        <v>0</v>
      </c>
      <c r="BF2595">
        <v>0.34485218921682897</v>
      </c>
      <c r="BG2595">
        <v>1.0524922221486701</v>
      </c>
      <c r="BH2595">
        <v>0.692368469909726</v>
      </c>
      <c r="BI2595">
        <v>0</v>
      </c>
      <c r="BJ2595">
        <v>0.36738718769907402</v>
      </c>
      <c r="BK2595">
        <v>2.4723545805987599</v>
      </c>
      <c r="BL2595">
        <v>2.2320523101789602</v>
      </c>
    </row>
    <row r="2596" spans="1:64" x14ac:dyDescent="0.25">
      <c r="A2596" s="15" t="str">
        <f t="shared" si="84"/>
        <v>ROAA--43738</v>
      </c>
      <c r="B2596" s="15" t="str">
        <f t="shared" si="85"/>
        <v>ROAA</v>
      </c>
      <c r="C2596">
        <v>14</v>
      </c>
      <c r="D2596" s="22">
        <v>43738</v>
      </c>
      <c r="E2596">
        <v>0.875</v>
      </c>
      <c r="F2596">
        <v>1.28</v>
      </c>
      <c r="G2596">
        <v>1.6850000000000001</v>
      </c>
      <c r="H2596">
        <v>1.31372549019608</v>
      </c>
      <c r="I2596">
        <v>0.91249999999999998</v>
      </c>
      <c r="J2596">
        <v>1.2849999999999999</v>
      </c>
      <c r="K2596">
        <v>1.6675</v>
      </c>
      <c r="L2596">
        <v>1.3038821138211401</v>
      </c>
      <c r="M2596">
        <v>0.83</v>
      </c>
      <c r="N2596">
        <v>1.1599999999999999</v>
      </c>
      <c r="O2596">
        <v>1.51</v>
      </c>
      <c r="P2596">
        <v>1.1822344888496401</v>
      </c>
      <c r="Q2596">
        <v>0.75</v>
      </c>
      <c r="R2596">
        <v>1.07</v>
      </c>
      <c r="S2596">
        <v>1.23</v>
      </c>
      <c r="T2596">
        <v>1.00411764705882</v>
      </c>
      <c r="U2596">
        <v>0.92</v>
      </c>
      <c r="V2596">
        <v>1.29</v>
      </c>
      <c r="W2596">
        <v>1.65</v>
      </c>
      <c r="X2596">
        <v>1.2827924528301899</v>
      </c>
      <c r="Y2596">
        <v>0.94</v>
      </c>
      <c r="Z2596">
        <v>1.31</v>
      </c>
      <c r="AA2596">
        <v>1.74</v>
      </c>
      <c r="AB2596">
        <v>1.24488888888889</v>
      </c>
      <c r="AC2596">
        <v>0.96</v>
      </c>
      <c r="AD2596">
        <v>1.46</v>
      </c>
      <c r="AE2596">
        <v>1.9</v>
      </c>
      <c r="AF2596">
        <v>1.4343835616438401</v>
      </c>
      <c r="AG2596">
        <v>0.96</v>
      </c>
      <c r="AH2596">
        <v>1.26</v>
      </c>
      <c r="AI2596">
        <v>1.7050000000000001</v>
      </c>
      <c r="AJ2596">
        <v>1.3062499999999999</v>
      </c>
      <c r="AK2596">
        <v>0.83</v>
      </c>
      <c r="AL2596">
        <v>1.1299999999999999</v>
      </c>
      <c r="AM2596">
        <v>1.54</v>
      </c>
      <c r="AN2596">
        <v>1.2463414634146299</v>
      </c>
      <c r="AO2596">
        <v>0.95</v>
      </c>
      <c r="AP2596">
        <v>1.33</v>
      </c>
      <c r="AQ2596">
        <v>1.77</v>
      </c>
      <c r="AR2596">
        <v>1.35676229508197</v>
      </c>
      <c r="AS2596">
        <v>0.93500000000000005</v>
      </c>
      <c r="AT2596">
        <v>1.26</v>
      </c>
      <c r="AU2596">
        <v>1.615</v>
      </c>
      <c r="AV2596">
        <v>1.2963583815028901</v>
      </c>
      <c r="AW2596">
        <v>0.81</v>
      </c>
      <c r="AX2596">
        <v>1.21</v>
      </c>
      <c r="AY2596">
        <v>1.55</v>
      </c>
      <c r="AZ2596">
        <v>1.2216535433070901</v>
      </c>
      <c r="BA2596">
        <v>0.98</v>
      </c>
      <c r="BB2596">
        <v>1.41</v>
      </c>
      <c r="BC2596">
        <v>1.68</v>
      </c>
      <c r="BD2596">
        <v>1.2981632653061199</v>
      </c>
      <c r="BE2596">
        <v>0.84</v>
      </c>
      <c r="BF2596">
        <v>1.17</v>
      </c>
      <c r="BG2596">
        <v>1.49</v>
      </c>
      <c r="BH2596">
        <v>1.23780487804878</v>
      </c>
      <c r="BI2596">
        <v>0.89</v>
      </c>
      <c r="BJ2596">
        <v>1.31</v>
      </c>
      <c r="BK2596">
        <v>1.63</v>
      </c>
      <c r="BL2596">
        <v>1.2475362318840599</v>
      </c>
    </row>
    <row r="2597" spans="1:64" x14ac:dyDescent="0.25">
      <c r="A2597" s="15" t="str">
        <f t="shared" si="84"/>
        <v>NIM--43738</v>
      </c>
      <c r="B2597" s="15" t="str">
        <f t="shared" si="85"/>
        <v>NIM</v>
      </c>
      <c r="C2597">
        <v>15</v>
      </c>
      <c r="D2597" s="22">
        <v>43738</v>
      </c>
      <c r="E2597">
        <v>3.7349999999999999</v>
      </c>
      <c r="F2597">
        <v>4.05</v>
      </c>
      <c r="G2597">
        <v>4.43</v>
      </c>
      <c r="H2597">
        <v>4.0192156862745101</v>
      </c>
      <c r="I2597">
        <v>3.7425000000000002</v>
      </c>
      <c r="J2597">
        <v>4.0599999999999996</v>
      </c>
      <c r="K2597">
        <v>4.47</v>
      </c>
      <c r="L2597">
        <v>4.0783739837398398</v>
      </c>
      <c r="M2597">
        <v>3.51</v>
      </c>
      <c r="N2597">
        <v>3.9</v>
      </c>
      <c r="O2597">
        <v>4.3099999999999996</v>
      </c>
      <c r="P2597">
        <v>3.9220092735703198</v>
      </c>
      <c r="Q2597">
        <v>3.9</v>
      </c>
      <c r="R2597">
        <v>4.0199999999999996</v>
      </c>
      <c r="S2597">
        <v>4.3600000000000003</v>
      </c>
      <c r="T2597">
        <v>4.0423529411764703</v>
      </c>
      <c r="U2597">
        <v>3.71</v>
      </c>
      <c r="V2597">
        <v>4.05</v>
      </c>
      <c r="W2597">
        <v>4.4400000000000004</v>
      </c>
      <c r="X2597">
        <v>4.0313962264150902</v>
      </c>
      <c r="Y2597">
        <v>4.12</v>
      </c>
      <c r="Z2597">
        <v>4.5199999999999996</v>
      </c>
      <c r="AA2597">
        <v>4.7</v>
      </c>
      <c r="AB2597">
        <v>4.38822222222222</v>
      </c>
      <c r="AC2597">
        <v>3.84</v>
      </c>
      <c r="AD2597">
        <v>4.1100000000000003</v>
      </c>
      <c r="AE2597">
        <v>4.49</v>
      </c>
      <c r="AF2597">
        <v>4.1210958904109596</v>
      </c>
      <c r="AG2597">
        <v>3.71</v>
      </c>
      <c r="AH2597">
        <v>4.0449999999999999</v>
      </c>
      <c r="AI2597">
        <v>4.5149999999999997</v>
      </c>
      <c r="AJ2597">
        <v>4.6521428571428602</v>
      </c>
      <c r="AK2597">
        <v>3.64</v>
      </c>
      <c r="AL2597">
        <v>3.86</v>
      </c>
      <c r="AM2597">
        <v>4.0199999999999996</v>
      </c>
      <c r="AN2597">
        <v>3.8675609756097602</v>
      </c>
      <c r="AO2597">
        <v>3.68</v>
      </c>
      <c r="AP2597">
        <v>4.05</v>
      </c>
      <c r="AQ2597">
        <v>4.4424999999999999</v>
      </c>
      <c r="AR2597">
        <v>4.0506967213114802</v>
      </c>
      <c r="AS2597">
        <v>3.8250000000000002</v>
      </c>
      <c r="AT2597">
        <v>4.08</v>
      </c>
      <c r="AU2597">
        <v>4.5250000000000004</v>
      </c>
      <c r="AV2597">
        <v>4.1895375722543404</v>
      </c>
      <c r="AW2597">
        <v>3.73</v>
      </c>
      <c r="AX2597">
        <v>4.0599999999999996</v>
      </c>
      <c r="AY2597">
        <v>4.46</v>
      </c>
      <c r="AZ2597">
        <v>4.0407086614173204</v>
      </c>
      <c r="BA2597">
        <v>3.79</v>
      </c>
      <c r="BB2597">
        <v>4.1100000000000003</v>
      </c>
      <c r="BC2597">
        <v>4.6100000000000003</v>
      </c>
      <c r="BD2597">
        <v>4.2402040816326503</v>
      </c>
      <c r="BE2597">
        <v>3.68</v>
      </c>
      <c r="BF2597">
        <v>3.9</v>
      </c>
      <c r="BG2597">
        <v>4.33</v>
      </c>
      <c r="BH2597">
        <v>3.8826829268292702</v>
      </c>
      <c r="BI2597">
        <v>3.68</v>
      </c>
      <c r="BJ2597">
        <v>4</v>
      </c>
      <c r="BK2597">
        <v>4.3099999999999996</v>
      </c>
      <c r="BL2597">
        <v>3.99739130434783</v>
      </c>
    </row>
    <row r="2598" spans="1:64" x14ac:dyDescent="0.25">
      <c r="A2598" s="15" t="str">
        <f t="shared" si="84"/>
        <v>Provisions / Avg Assets--43738</v>
      </c>
      <c r="B2598" s="15" t="str">
        <f t="shared" si="85"/>
        <v>Provisions / Avg Assets</v>
      </c>
      <c r="C2598">
        <v>16</v>
      </c>
      <c r="D2598" s="22">
        <v>43738</v>
      </c>
      <c r="E2598">
        <v>1.4999999999999999E-2</v>
      </c>
      <c r="F2598">
        <v>0.08</v>
      </c>
      <c r="G2598">
        <v>0.13500000000000001</v>
      </c>
      <c r="H2598">
        <v>0.124705882352941</v>
      </c>
      <c r="I2598">
        <v>0</v>
      </c>
      <c r="J2598">
        <v>7.0000000000000007E-2</v>
      </c>
      <c r="K2598">
        <v>0.16</v>
      </c>
      <c r="L2598">
        <v>0.12953252032520299</v>
      </c>
      <c r="M2598">
        <v>0</v>
      </c>
      <c r="N2598">
        <v>7.0000000000000007E-2</v>
      </c>
      <c r="O2598">
        <v>0.15</v>
      </c>
      <c r="P2598">
        <v>0.121455067343785</v>
      </c>
      <c r="Q2598">
        <v>0.01</v>
      </c>
      <c r="R2598">
        <v>0.04</v>
      </c>
      <c r="S2598">
        <v>0.17</v>
      </c>
      <c r="T2598">
        <v>0.110588235294118</v>
      </c>
      <c r="U2598">
        <v>0</v>
      </c>
      <c r="V2598">
        <v>0.06</v>
      </c>
      <c r="W2598">
        <v>0.13</v>
      </c>
      <c r="X2598">
        <v>0.10279245283018899</v>
      </c>
      <c r="Y2598">
        <v>0</v>
      </c>
      <c r="Z2598">
        <v>0.1</v>
      </c>
      <c r="AA2598">
        <v>0.22</v>
      </c>
      <c r="AB2598">
        <v>0.17244444444444401</v>
      </c>
      <c r="AC2598">
        <v>0</v>
      </c>
      <c r="AD2598">
        <v>0.06</v>
      </c>
      <c r="AE2598">
        <v>0.18</v>
      </c>
      <c r="AF2598">
        <v>0.114931506849315</v>
      </c>
      <c r="AG2598">
        <v>0.02</v>
      </c>
      <c r="AH2598">
        <v>0.13500000000000001</v>
      </c>
      <c r="AI2598">
        <v>0.23250000000000001</v>
      </c>
      <c r="AJ2598">
        <v>0.439285714285714</v>
      </c>
      <c r="AK2598">
        <v>0</v>
      </c>
      <c r="AL2598">
        <v>7.0000000000000007E-2</v>
      </c>
      <c r="AM2598">
        <v>0.13</v>
      </c>
      <c r="AN2598">
        <v>9.7073170731707306E-2</v>
      </c>
      <c r="AO2598">
        <v>0</v>
      </c>
      <c r="AP2598">
        <v>6.5000000000000002E-2</v>
      </c>
      <c r="AQ2598">
        <v>0.16</v>
      </c>
      <c r="AR2598">
        <v>0.120327868852459</v>
      </c>
      <c r="AS2598">
        <v>5.0000000000000001E-3</v>
      </c>
      <c r="AT2598">
        <v>0.09</v>
      </c>
      <c r="AU2598">
        <v>0.17</v>
      </c>
      <c r="AV2598">
        <v>0.17572254335260101</v>
      </c>
      <c r="AW2598">
        <v>0</v>
      </c>
      <c r="AX2598">
        <v>0.06</v>
      </c>
      <c r="AY2598">
        <v>0.12</v>
      </c>
      <c r="AZ2598">
        <v>8.48818897637795E-2</v>
      </c>
      <c r="BA2598">
        <v>0</v>
      </c>
      <c r="BB2598">
        <v>0.1</v>
      </c>
      <c r="BC2598">
        <v>0.24</v>
      </c>
      <c r="BD2598">
        <v>0.23428571428571399</v>
      </c>
      <c r="BE2598">
        <v>0</v>
      </c>
      <c r="BF2598">
        <v>0.03</v>
      </c>
      <c r="BG2598">
        <v>0.1</v>
      </c>
      <c r="BH2598">
        <v>8.2926829268292701E-2</v>
      </c>
      <c r="BI2598">
        <v>0</v>
      </c>
      <c r="BJ2598">
        <v>7.0000000000000007E-2</v>
      </c>
      <c r="BK2598">
        <v>0.12</v>
      </c>
      <c r="BL2598">
        <v>8.4782608695652198E-2</v>
      </c>
    </row>
    <row r="2599" spans="1:64" x14ac:dyDescent="0.25">
      <c r="A2599" s="15" t="str">
        <f t="shared" si="84"/>
        <v>Negative Earners (last 4 qtrs)--43738</v>
      </c>
      <c r="B2599" s="15" t="str">
        <f t="shared" si="85"/>
        <v>Negative Earners (last 4 qtrs)</v>
      </c>
      <c r="C2599">
        <v>17</v>
      </c>
      <c r="D2599" s="22">
        <v>43738</v>
      </c>
      <c r="F2599">
        <v>1.9607843137254899</v>
      </c>
      <c r="H2599">
        <v>1</v>
      </c>
      <c r="J2599">
        <v>1.59362549800797</v>
      </c>
      <c r="L2599">
        <v>8</v>
      </c>
      <c r="N2599">
        <v>3.0296472624972899</v>
      </c>
      <c r="P2599">
        <v>140</v>
      </c>
      <c r="R2599">
        <v>0</v>
      </c>
      <c r="T2599">
        <v>0</v>
      </c>
      <c r="V2599">
        <v>1.8587360594795499</v>
      </c>
      <c r="X2599">
        <v>5</v>
      </c>
      <c r="Z2599">
        <v>4.4444444444444402</v>
      </c>
      <c r="AB2599">
        <v>2</v>
      </c>
      <c r="AD2599">
        <v>0</v>
      </c>
      <c r="AF2599">
        <v>0</v>
      </c>
      <c r="AH2599">
        <v>1.78571428571429</v>
      </c>
      <c r="AI2599"/>
      <c r="AJ2599">
        <v>1</v>
      </c>
      <c r="AK2599"/>
      <c r="AL2599">
        <v>0</v>
      </c>
      <c r="AN2599">
        <v>0</v>
      </c>
      <c r="AP2599">
        <v>1.2096774193548401</v>
      </c>
      <c r="AR2599">
        <v>3</v>
      </c>
      <c r="AT2599">
        <v>1.71428571428571</v>
      </c>
      <c r="AV2599">
        <v>3</v>
      </c>
      <c r="AX2599">
        <v>1.55038759689922</v>
      </c>
      <c r="AZ2599">
        <v>2</v>
      </c>
      <c r="BB2599">
        <v>4.0816326530612201</v>
      </c>
      <c r="BD2599">
        <v>2</v>
      </c>
      <c r="BF2599">
        <v>0</v>
      </c>
      <c r="BH2599">
        <v>0</v>
      </c>
      <c r="BJ2599">
        <v>4.3478260869565197</v>
      </c>
      <c r="BL2599">
        <v>3</v>
      </c>
    </row>
    <row r="2600" spans="1:64" x14ac:dyDescent="0.25">
      <c r="A2600" s="15" t="str">
        <f t="shared" si="84"/>
        <v>Noncore Funding / Liab--43738</v>
      </c>
      <c r="B2600" s="15" t="str">
        <f t="shared" si="85"/>
        <v>Noncore Funding / Liab</v>
      </c>
      <c r="C2600">
        <v>18</v>
      </c>
      <c r="D2600" s="22">
        <v>43738</v>
      </c>
      <c r="E2600">
        <v>8.1584770612617508</v>
      </c>
      <c r="F2600">
        <v>16.646025998268001</v>
      </c>
      <c r="G2600">
        <v>20.641809907911501</v>
      </c>
      <c r="H2600">
        <v>15.7872697231626</v>
      </c>
      <c r="I2600">
        <v>10.1868952004825</v>
      </c>
      <c r="J2600">
        <v>17.9695287623049</v>
      </c>
      <c r="K2600">
        <v>26.1796262984194</v>
      </c>
      <c r="L2600">
        <v>19.680194529398801</v>
      </c>
      <c r="M2600">
        <v>12.222241127028999</v>
      </c>
      <c r="N2600">
        <v>20.377003615389398</v>
      </c>
      <c r="O2600">
        <v>30.896686159844101</v>
      </c>
      <c r="P2600">
        <v>23.290053617616898</v>
      </c>
      <c r="Q2600">
        <v>11.300278686959</v>
      </c>
      <c r="R2600">
        <v>15.787447777308399</v>
      </c>
      <c r="S2600">
        <v>19.029525464285101</v>
      </c>
      <c r="T2600">
        <v>15.1340579901963</v>
      </c>
      <c r="U2600">
        <v>9.7104887859970503</v>
      </c>
      <c r="V2600">
        <v>16.7173998519539</v>
      </c>
      <c r="W2600">
        <v>25.939135188607999</v>
      </c>
      <c r="X2600">
        <v>19.188556424416099</v>
      </c>
      <c r="Y2600">
        <v>7.4551954213689404</v>
      </c>
      <c r="Z2600">
        <v>14.5463696992576</v>
      </c>
      <c r="AA2600">
        <v>24.401781067483999</v>
      </c>
      <c r="AB2600">
        <v>17.8178897938439</v>
      </c>
      <c r="AC2600">
        <v>11.8995921932377</v>
      </c>
      <c r="AD2600">
        <v>18.5842123085799</v>
      </c>
      <c r="AE2600">
        <v>25.893508388037901</v>
      </c>
      <c r="AF2600">
        <v>19.540874932691601</v>
      </c>
      <c r="AG2600">
        <v>16.9511727091352</v>
      </c>
      <c r="AH2600">
        <v>21.674389454764299</v>
      </c>
      <c r="AI2600">
        <v>29.825864997450498</v>
      </c>
      <c r="AJ2600">
        <v>25.8162392400376</v>
      </c>
      <c r="AK2600">
        <v>11.9024965624206</v>
      </c>
      <c r="AL2600">
        <v>19.7164887864968</v>
      </c>
      <c r="AM2600">
        <v>29.919683071395699</v>
      </c>
      <c r="AN2600">
        <v>22.324715013304999</v>
      </c>
      <c r="AO2600">
        <v>11.330984988293901</v>
      </c>
      <c r="AP2600">
        <v>18.255678831015601</v>
      </c>
      <c r="AQ2600">
        <v>25.9587613173439</v>
      </c>
      <c r="AR2600">
        <v>20.0294147796502</v>
      </c>
      <c r="AS2600">
        <v>12.2253923451551</v>
      </c>
      <c r="AT2600">
        <v>20.249684539884999</v>
      </c>
      <c r="AU2600">
        <v>29.181774335246701</v>
      </c>
      <c r="AV2600">
        <v>22.2503387181136</v>
      </c>
      <c r="AW2600">
        <v>8.0384852074138298</v>
      </c>
      <c r="AX2600">
        <v>14.6003380655452</v>
      </c>
      <c r="AY2600">
        <v>21.982813359861201</v>
      </c>
      <c r="AZ2600">
        <v>16.575610424723099</v>
      </c>
      <c r="BA2600">
        <v>9.9428345366432591</v>
      </c>
      <c r="BB2600">
        <v>18.9595296860853</v>
      </c>
      <c r="BC2600">
        <v>31.177823904497899</v>
      </c>
      <c r="BD2600">
        <v>23.1790531125644</v>
      </c>
      <c r="BE2600">
        <v>6.7777840876824396</v>
      </c>
      <c r="BF2600">
        <v>13.167126033575499</v>
      </c>
      <c r="BG2600">
        <v>20.3369901131509</v>
      </c>
      <c r="BH2600">
        <v>17.6382977386947</v>
      </c>
      <c r="BI2600">
        <v>8.1690155597802505</v>
      </c>
      <c r="BJ2600">
        <v>13.4691399073883</v>
      </c>
      <c r="BK2600">
        <v>23.439843439544301</v>
      </c>
      <c r="BL2600">
        <v>17.7395803111615</v>
      </c>
    </row>
    <row r="2601" spans="1:64" x14ac:dyDescent="0.25">
      <c r="A2601" s="15" t="str">
        <f t="shared" si="84"/>
        <v>Brokered Dep / Liab--43738</v>
      </c>
      <c r="B2601" s="15" t="str">
        <f t="shared" si="85"/>
        <v>Brokered Dep / Liab</v>
      </c>
      <c r="C2601">
        <v>19</v>
      </c>
      <c r="D2601" s="22">
        <v>43738</v>
      </c>
      <c r="E2601">
        <v>0</v>
      </c>
      <c r="F2601">
        <v>0</v>
      </c>
      <c r="G2601">
        <v>1.94445432837032</v>
      </c>
      <c r="H2601">
        <v>2.5855109840717301</v>
      </c>
      <c r="I2601">
        <v>0</v>
      </c>
      <c r="J2601">
        <v>0</v>
      </c>
      <c r="K2601">
        <v>2.9980726262280899</v>
      </c>
      <c r="L2601">
        <v>2.5983898615254102</v>
      </c>
      <c r="M2601">
        <v>0</v>
      </c>
      <c r="N2601">
        <v>0</v>
      </c>
      <c r="O2601">
        <v>2.7463239298551398</v>
      </c>
      <c r="P2601">
        <v>2.3242231099893602</v>
      </c>
      <c r="Q2601">
        <v>0</v>
      </c>
      <c r="R2601">
        <v>0</v>
      </c>
      <c r="S2601">
        <v>0</v>
      </c>
      <c r="T2601">
        <v>0.70541656256631402</v>
      </c>
      <c r="U2601">
        <v>0</v>
      </c>
      <c r="V2601">
        <v>0</v>
      </c>
      <c r="W2601">
        <v>2.4990420338870099</v>
      </c>
      <c r="X2601">
        <v>2.8402666819780902</v>
      </c>
      <c r="Y2601">
        <v>0</v>
      </c>
      <c r="Z2601">
        <v>0</v>
      </c>
      <c r="AA2601">
        <v>2.2938204398928099E-2</v>
      </c>
      <c r="AB2601">
        <v>2.0875120178031898</v>
      </c>
      <c r="AC2601">
        <v>0</v>
      </c>
      <c r="AD2601">
        <v>0</v>
      </c>
      <c r="AE2601">
        <v>2.88823213326169</v>
      </c>
      <c r="AF2601">
        <v>2.00246872917281</v>
      </c>
      <c r="AG2601">
        <v>0</v>
      </c>
      <c r="AH2601">
        <v>0.25217726366492799</v>
      </c>
      <c r="AI2601">
        <v>5.4222498213741401</v>
      </c>
      <c r="AJ2601">
        <v>4.2416384172752899</v>
      </c>
      <c r="AK2601">
        <v>0</v>
      </c>
      <c r="AL2601">
        <v>0.63040725891538296</v>
      </c>
      <c r="AM2601">
        <v>4.2492598474599497</v>
      </c>
      <c r="AN2601">
        <v>3.9911608638249199</v>
      </c>
      <c r="AO2601">
        <v>0</v>
      </c>
      <c r="AP2601">
        <v>0</v>
      </c>
      <c r="AQ2601">
        <v>2.94356547489383</v>
      </c>
      <c r="AR2601">
        <v>2.3832119802137202</v>
      </c>
      <c r="AS2601">
        <v>0</v>
      </c>
      <c r="AT2601">
        <v>0.26998308539705901</v>
      </c>
      <c r="AU2601">
        <v>4.6940871775184503</v>
      </c>
      <c r="AV2601">
        <v>3.98302049252713</v>
      </c>
      <c r="AW2601">
        <v>0</v>
      </c>
      <c r="AX2601">
        <v>0</v>
      </c>
      <c r="AY2601">
        <v>1.4820603154841501</v>
      </c>
      <c r="AZ2601">
        <v>1.46161607880457</v>
      </c>
      <c r="BA2601">
        <v>0</v>
      </c>
      <c r="BB2601">
        <v>0</v>
      </c>
      <c r="BC2601">
        <v>4.5623947721370897</v>
      </c>
      <c r="BD2601">
        <v>4.6282645635281803</v>
      </c>
      <c r="BE2601">
        <v>0</v>
      </c>
      <c r="BF2601">
        <v>0</v>
      </c>
      <c r="BG2601">
        <v>1.0096159765572099</v>
      </c>
      <c r="BH2601">
        <v>1.79885036194477</v>
      </c>
      <c r="BI2601">
        <v>0</v>
      </c>
      <c r="BJ2601">
        <v>0</v>
      </c>
      <c r="BK2601">
        <v>3.2194323517788401</v>
      </c>
      <c r="BL2601">
        <v>3.9930557814769401</v>
      </c>
    </row>
    <row r="2602" spans="1:64" x14ac:dyDescent="0.25">
      <c r="A2602" s="15" t="str">
        <f t="shared" si="84"/>
        <v>Liquid Assets / Assets--43738</v>
      </c>
      <c r="B2602" s="15" t="str">
        <f t="shared" si="85"/>
        <v>Liquid Assets / Assets</v>
      </c>
      <c r="C2602">
        <v>20</v>
      </c>
      <c r="D2602" s="22">
        <v>43738</v>
      </c>
      <c r="E2602">
        <v>14.231670343798299</v>
      </c>
      <c r="F2602">
        <v>20.4077039568798</v>
      </c>
      <c r="G2602">
        <v>28.322171947747499</v>
      </c>
      <c r="H2602">
        <v>23.088125495050999</v>
      </c>
      <c r="I2602">
        <v>11.415638398434901</v>
      </c>
      <c r="J2602">
        <v>17.7065434098363</v>
      </c>
      <c r="K2602">
        <v>28.117240201628501</v>
      </c>
      <c r="L2602">
        <v>20.889056045451898</v>
      </c>
      <c r="M2602">
        <v>11.3584930591614</v>
      </c>
      <c r="N2602">
        <v>17.2295917028685</v>
      </c>
      <c r="O2602">
        <v>26.543728738293701</v>
      </c>
      <c r="P2602">
        <v>20.212497658410499</v>
      </c>
      <c r="Q2602">
        <v>17.669729081085201</v>
      </c>
      <c r="R2602">
        <v>31.758849557522101</v>
      </c>
      <c r="S2602">
        <v>44.530564250343701</v>
      </c>
      <c r="T2602">
        <v>33.035369389834898</v>
      </c>
      <c r="U2602">
        <v>12.4836546167799</v>
      </c>
      <c r="V2602">
        <v>18.490118055033001</v>
      </c>
      <c r="W2602">
        <v>28.569056415791401</v>
      </c>
      <c r="X2602">
        <v>21.472479513416499</v>
      </c>
      <c r="Y2602">
        <v>13.581296365859499</v>
      </c>
      <c r="Z2602">
        <v>19.7295067623309</v>
      </c>
      <c r="AA2602">
        <v>29.037574594680201</v>
      </c>
      <c r="AB2602">
        <v>23.119798023811398</v>
      </c>
      <c r="AC2602">
        <v>6.2078320418275803</v>
      </c>
      <c r="AD2602">
        <v>11.3741315471981</v>
      </c>
      <c r="AE2602">
        <v>24.1239214270053</v>
      </c>
      <c r="AF2602">
        <v>17.1298190656277</v>
      </c>
      <c r="AG2602">
        <v>9.6686683658984602</v>
      </c>
      <c r="AH2602">
        <v>13.566887284617399</v>
      </c>
      <c r="AI2602">
        <v>27.443552930969101</v>
      </c>
      <c r="AJ2602">
        <v>20.973625693275501</v>
      </c>
      <c r="AK2602">
        <v>12.0450868215494</v>
      </c>
      <c r="AL2602">
        <v>17.7278841706378</v>
      </c>
      <c r="AM2602">
        <v>23.383651078275399</v>
      </c>
      <c r="AN2602">
        <v>18.239486842522901</v>
      </c>
      <c r="AO2602">
        <v>10.9671016341378</v>
      </c>
      <c r="AP2602">
        <v>16.973046618047199</v>
      </c>
      <c r="AQ2602">
        <v>28.2332389871858</v>
      </c>
      <c r="AR2602">
        <v>20.853131908586199</v>
      </c>
      <c r="AS2602">
        <v>10.663189324952601</v>
      </c>
      <c r="AT2602">
        <v>14.857766143106501</v>
      </c>
      <c r="AU2602">
        <v>21.332827269267099</v>
      </c>
      <c r="AV2602">
        <v>17.2290122989669</v>
      </c>
      <c r="AW2602">
        <v>13.7945380124807</v>
      </c>
      <c r="AX2602">
        <v>20.865551067513</v>
      </c>
      <c r="AY2602">
        <v>32.675475242447099</v>
      </c>
      <c r="AZ2602">
        <v>23.952613010641102</v>
      </c>
      <c r="BA2602">
        <v>13.507438724178501</v>
      </c>
      <c r="BB2602">
        <v>21.030202730657798</v>
      </c>
      <c r="BC2602">
        <v>30.120661834844402</v>
      </c>
      <c r="BD2602">
        <v>23.4728847260129</v>
      </c>
      <c r="BE2602">
        <v>16.899019176843701</v>
      </c>
      <c r="BF2602">
        <v>22.495406056845599</v>
      </c>
      <c r="BG2602">
        <v>32.320172260508002</v>
      </c>
      <c r="BH2602">
        <v>24.877678965631699</v>
      </c>
      <c r="BI2602">
        <v>15.1635726213048</v>
      </c>
      <c r="BJ2602">
        <v>21.030202730657798</v>
      </c>
      <c r="BK2602">
        <v>28.730625729360099</v>
      </c>
      <c r="BL2602">
        <v>23.090136331030799</v>
      </c>
    </row>
    <row r="2603" spans="1:64" x14ac:dyDescent="0.25">
      <c r="A2603" s="15" t="str">
        <f t="shared" si="84"/>
        <v>Net Loan Growth (last 4 qtrs)--43738</v>
      </c>
      <c r="B2603" s="15" t="str">
        <f t="shared" si="85"/>
        <v>Net Loan Growth (last 4 qtrs)</v>
      </c>
      <c r="C2603">
        <v>21</v>
      </c>
      <c r="D2603" s="22">
        <v>43738</v>
      </c>
      <c r="E2603">
        <v>-0.49</v>
      </c>
      <c r="F2603">
        <v>3.3</v>
      </c>
      <c r="G2603">
        <v>6</v>
      </c>
      <c r="H2603">
        <v>3.3817647058823499</v>
      </c>
      <c r="I2603">
        <v>-0.61499999999999999</v>
      </c>
      <c r="J2603">
        <v>3.72</v>
      </c>
      <c r="K2603">
        <v>8.9075000000000006</v>
      </c>
      <c r="L2603">
        <v>4.8633333333333297</v>
      </c>
      <c r="M2603">
        <v>0.04</v>
      </c>
      <c r="N2603">
        <v>4.59</v>
      </c>
      <c r="O2603">
        <v>9.7200000000000006</v>
      </c>
      <c r="P2603">
        <v>6.0045078871361897</v>
      </c>
      <c r="Q2603">
        <v>0.88</v>
      </c>
      <c r="R2603">
        <v>2.0499999999999998</v>
      </c>
      <c r="S2603">
        <v>4.7699999999999996</v>
      </c>
      <c r="T2603">
        <v>3.20235294117647</v>
      </c>
      <c r="U2603">
        <v>-0.41</v>
      </c>
      <c r="V2603">
        <v>4.55</v>
      </c>
      <c r="W2603">
        <v>9.25</v>
      </c>
      <c r="X2603">
        <v>4.9136981132075501</v>
      </c>
      <c r="Y2603">
        <v>1.17</v>
      </c>
      <c r="Z2603">
        <v>5.87</v>
      </c>
      <c r="AA2603">
        <v>10.83</v>
      </c>
      <c r="AB2603">
        <v>6.1246666666666698</v>
      </c>
      <c r="AC2603">
        <v>-0.08</v>
      </c>
      <c r="AD2603">
        <v>3.45</v>
      </c>
      <c r="AE2603">
        <v>9.06</v>
      </c>
      <c r="AF2603">
        <v>4.3752054794520596</v>
      </c>
      <c r="AG2603">
        <v>-3.2749999999999999</v>
      </c>
      <c r="AH2603">
        <v>1.19</v>
      </c>
      <c r="AI2603">
        <v>6.61</v>
      </c>
      <c r="AJ2603">
        <v>6.30375</v>
      </c>
      <c r="AK2603">
        <v>-0.51</v>
      </c>
      <c r="AL2603">
        <v>2.59</v>
      </c>
      <c r="AM2603">
        <v>8.41</v>
      </c>
      <c r="AN2603">
        <v>8.9558536585365793</v>
      </c>
      <c r="AO2603">
        <v>-1.72</v>
      </c>
      <c r="AP2603">
        <v>2.4900000000000002</v>
      </c>
      <c r="AQ2603">
        <v>6.7249999999999996</v>
      </c>
      <c r="AR2603">
        <v>3.36852459016393</v>
      </c>
      <c r="AS2603">
        <v>1.145</v>
      </c>
      <c r="AT2603">
        <v>6.18</v>
      </c>
      <c r="AU2603">
        <v>12.99</v>
      </c>
      <c r="AV2603">
        <v>9.00578034682081</v>
      </c>
      <c r="AW2603">
        <v>-0.06</v>
      </c>
      <c r="AX2603">
        <v>4.03</v>
      </c>
      <c r="AY2603">
        <v>8.2100000000000009</v>
      </c>
      <c r="AZ2603">
        <v>4.4599212598425204</v>
      </c>
      <c r="BA2603">
        <v>1.1599999999999999</v>
      </c>
      <c r="BB2603">
        <v>5.77</v>
      </c>
      <c r="BC2603">
        <v>11.42</v>
      </c>
      <c r="BD2603">
        <v>7.8771428571428599</v>
      </c>
      <c r="BE2603">
        <v>1.2</v>
      </c>
      <c r="BF2603">
        <v>4.3499999999999996</v>
      </c>
      <c r="BG2603">
        <v>7.44</v>
      </c>
      <c r="BH2603">
        <v>4.2617073170731699</v>
      </c>
      <c r="BI2603">
        <v>1.47</v>
      </c>
      <c r="BJ2603">
        <v>7.14</v>
      </c>
      <c r="BK2603">
        <v>11.66</v>
      </c>
      <c r="BL2603">
        <v>7.0111594202898599</v>
      </c>
    </row>
    <row r="2604" spans="1:64" x14ac:dyDescent="0.25">
      <c r="A2604" s="15" t="str">
        <f t="shared" si="84"/>
        <v>Banks w/ Loan Growth (last 4 qtrs)--43738</v>
      </c>
      <c r="B2604" s="15" t="str">
        <f t="shared" si="85"/>
        <v>Banks w/ Loan Growth (last 4 qtrs)</v>
      </c>
      <c r="C2604">
        <v>22</v>
      </c>
      <c r="D2604" s="22">
        <v>43738</v>
      </c>
      <c r="F2604">
        <v>72.549019607843107</v>
      </c>
      <c r="J2604">
        <v>71.115537848605598</v>
      </c>
      <c r="N2604">
        <v>74.680805020558296</v>
      </c>
      <c r="R2604">
        <v>76.470588235294102</v>
      </c>
      <c r="V2604">
        <v>72.490706319702596</v>
      </c>
      <c r="Z2604">
        <v>80</v>
      </c>
      <c r="AD2604">
        <v>71.232876712328803</v>
      </c>
      <c r="AH2604">
        <v>55.357142857142897</v>
      </c>
      <c r="AI2604"/>
      <c r="AK2604"/>
      <c r="AL2604">
        <v>70.731707317073202</v>
      </c>
      <c r="AP2604">
        <v>63.306451612903203</v>
      </c>
      <c r="AT2604">
        <v>80.571428571428598</v>
      </c>
      <c r="AX2604">
        <v>73.643410852713203</v>
      </c>
      <c r="BB2604">
        <v>75.510204081632693</v>
      </c>
      <c r="BF2604">
        <v>75.609756097561004</v>
      </c>
      <c r="BJ2604">
        <v>78.260869565217405</v>
      </c>
    </row>
    <row r="2605" spans="1:64" x14ac:dyDescent="0.25">
      <c r="A2605" s="15" t="str">
        <f t="shared" si="84"/>
        <v>Equity / Assets--43830</v>
      </c>
      <c r="B2605" s="15" t="str">
        <f t="shared" si="85"/>
        <v>Equity / Assets</v>
      </c>
      <c r="C2605">
        <v>1</v>
      </c>
      <c r="D2605" s="22">
        <v>43830</v>
      </c>
      <c r="E2605">
        <v>10.714437502656301</v>
      </c>
      <c r="F2605">
        <v>11.6042490910009</v>
      </c>
      <c r="G2605">
        <v>13.1612138348084</v>
      </c>
      <c r="H2605">
        <v>11.943737723071999</v>
      </c>
      <c r="I2605">
        <v>9.9520164654159302</v>
      </c>
      <c r="J2605">
        <v>11.145041838992</v>
      </c>
      <c r="K2605">
        <v>12.8641030466512</v>
      </c>
      <c r="L2605">
        <v>11.669267503323599</v>
      </c>
      <c r="M2605">
        <v>10.0010755584305</v>
      </c>
      <c r="N2605">
        <v>11.3366895070428</v>
      </c>
      <c r="O2605">
        <v>13.2034844800712</v>
      </c>
      <c r="P2605">
        <v>12.0083147539306</v>
      </c>
      <c r="Q2605">
        <v>10.3727679062906</v>
      </c>
      <c r="R2605">
        <v>11.950940502034401</v>
      </c>
      <c r="S2605">
        <v>13.2544495668688</v>
      </c>
      <c r="T2605">
        <v>11.823670507455301</v>
      </c>
      <c r="U2605">
        <v>9.79058632697501</v>
      </c>
      <c r="V2605">
        <v>10.9626147540415</v>
      </c>
      <c r="W2605">
        <v>12.8948434242437</v>
      </c>
      <c r="X2605">
        <v>11.4972819706905</v>
      </c>
      <c r="Y2605">
        <v>10.134648080454101</v>
      </c>
      <c r="Z2605">
        <v>11.2942371074062</v>
      </c>
      <c r="AA2605">
        <v>12.626304326575699</v>
      </c>
      <c r="AB2605">
        <v>11.8014907479555</v>
      </c>
      <c r="AC2605">
        <v>10.135857380915001</v>
      </c>
      <c r="AD2605">
        <v>11.098154303582801</v>
      </c>
      <c r="AE2605">
        <v>12.345875457000499</v>
      </c>
      <c r="AF2605">
        <v>11.301146832296601</v>
      </c>
      <c r="AG2605">
        <v>10.6511461271022</v>
      </c>
      <c r="AH2605">
        <v>11.8763062244374</v>
      </c>
      <c r="AI2605">
        <v>13.284583936328101</v>
      </c>
      <c r="AJ2605">
        <v>12.4287008759892</v>
      </c>
      <c r="AK2605">
        <v>9.6200825889443191</v>
      </c>
      <c r="AL2605">
        <v>11.6042490910009</v>
      </c>
      <c r="AM2605">
        <v>13.761221926034899</v>
      </c>
      <c r="AN2605">
        <v>13.036276389714599</v>
      </c>
      <c r="AO2605">
        <v>10.161012371717399</v>
      </c>
      <c r="AP2605">
        <v>11.2204112908236</v>
      </c>
      <c r="AQ2605">
        <v>12.722753449961999</v>
      </c>
      <c r="AR2605">
        <v>11.7293071637237</v>
      </c>
      <c r="AS2605">
        <v>9.5831545755396004</v>
      </c>
      <c r="AT2605">
        <v>10.723293533276401</v>
      </c>
      <c r="AU2605">
        <v>12.2457957685392</v>
      </c>
      <c r="AV2605">
        <v>11.2289934192824</v>
      </c>
      <c r="AW2605">
        <v>9.6200825889443191</v>
      </c>
      <c r="AX2605">
        <v>11.204585931331399</v>
      </c>
      <c r="AY2605">
        <v>13.3291293184992</v>
      </c>
      <c r="AZ2605">
        <v>11.6404781811524</v>
      </c>
      <c r="BA2605">
        <v>9.9780801199057798</v>
      </c>
      <c r="BB2605">
        <v>10.868892328100801</v>
      </c>
      <c r="BC2605">
        <v>12.8109692697198</v>
      </c>
      <c r="BD2605">
        <v>11.8068619570127</v>
      </c>
      <c r="BE2605">
        <v>10.3772998280101</v>
      </c>
      <c r="BF2605">
        <v>11.699908435735001</v>
      </c>
      <c r="BG2605">
        <v>14.2453363347161</v>
      </c>
      <c r="BH2605">
        <v>13.061235736004701</v>
      </c>
      <c r="BI2605">
        <v>9.7409049220421906</v>
      </c>
      <c r="BJ2605">
        <v>10.642848023151901</v>
      </c>
      <c r="BK2605">
        <v>12.078225171521799</v>
      </c>
      <c r="BL2605">
        <v>11.1402627411707</v>
      </c>
    </row>
    <row r="2606" spans="1:64" x14ac:dyDescent="0.25">
      <c r="A2606" s="15" t="str">
        <f t="shared" si="84"/>
        <v>Total Risk Based Capital Ratio--43830</v>
      </c>
      <c r="B2606" s="15" t="str">
        <f t="shared" si="85"/>
        <v>Total Risk Based Capital Ratio</v>
      </c>
      <c r="C2606">
        <v>2</v>
      </c>
      <c r="D2606" s="22">
        <v>43830</v>
      </c>
      <c r="E2606">
        <v>14.4068</v>
      </c>
      <c r="F2606">
        <v>16.538699999999999</v>
      </c>
      <c r="G2606">
        <v>19.926600000000001</v>
      </c>
      <c r="H2606">
        <v>17.860238775510201</v>
      </c>
      <c r="I2606">
        <v>13.4193</v>
      </c>
      <c r="J2606">
        <v>15.6721</v>
      </c>
      <c r="K2606">
        <v>19.0396</v>
      </c>
      <c r="L2606">
        <v>17.378076482617601</v>
      </c>
      <c r="M2606">
        <v>13.69985</v>
      </c>
      <c r="N2606">
        <v>16.205100000000002</v>
      </c>
      <c r="O2606">
        <v>20.433499999999999</v>
      </c>
      <c r="P2606">
        <v>18.456297780766601</v>
      </c>
      <c r="Q2606">
        <v>14.6724</v>
      </c>
      <c r="R2606">
        <v>17.241900000000001</v>
      </c>
      <c r="S2606">
        <v>21.602900000000002</v>
      </c>
      <c r="T2606">
        <v>19.5374529411765</v>
      </c>
      <c r="U2606">
        <v>13.449199999999999</v>
      </c>
      <c r="V2606">
        <v>15.5731</v>
      </c>
      <c r="W2606">
        <v>18.755524999999999</v>
      </c>
      <c r="X2606">
        <v>17.2470162878788</v>
      </c>
      <c r="Y2606">
        <v>14.643775</v>
      </c>
      <c r="Z2606">
        <v>16.242000000000001</v>
      </c>
      <c r="AA2606">
        <v>19.51605</v>
      </c>
      <c r="AB2606">
        <v>18.479078571428602</v>
      </c>
      <c r="AC2606">
        <v>13.142150000000001</v>
      </c>
      <c r="AD2606">
        <v>15.0017</v>
      </c>
      <c r="AE2606">
        <v>17.977350000000001</v>
      </c>
      <c r="AF2606">
        <v>16.677026388888901</v>
      </c>
      <c r="AG2606">
        <v>13.38485</v>
      </c>
      <c r="AH2606">
        <v>16.930700000000002</v>
      </c>
      <c r="AI2606">
        <v>20.430824999999999</v>
      </c>
      <c r="AJ2606">
        <v>18.431026785714302</v>
      </c>
      <c r="AK2606">
        <v>12.916600000000001</v>
      </c>
      <c r="AL2606">
        <v>15.536899999999999</v>
      </c>
      <c r="AM2606">
        <v>20.469000000000001</v>
      </c>
      <c r="AN2606">
        <v>18.357629268292701</v>
      </c>
      <c r="AO2606">
        <v>13.5694</v>
      </c>
      <c r="AP2606">
        <v>16.141500000000001</v>
      </c>
      <c r="AQ2606">
        <v>19.2608</v>
      </c>
      <c r="AR2606">
        <v>17.884245991561201</v>
      </c>
      <c r="AS2606">
        <v>12.622525</v>
      </c>
      <c r="AT2606">
        <v>13.78725</v>
      </c>
      <c r="AU2606">
        <v>15.75055</v>
      </c>
      <c r="AV2606">
        <v>14.7863680232558</v>
      </c>
      <c r="AW2606">
        <v>13.995200000000001</v>
      </c>
      <c r="AX2606">
        <v>16.967500000000001</v>
      </c>
      <c r="AY2606">
        <v>21.333600000000001</v>
      </c>
      <c r="AZ2606">
        <v>19.826329268292699</v>
      </c>
      <c r="BA2606">
        <v>13.45185</v>
      </c>
      <c r="BB2606">
        <v>14.310499999999999</v>
      </c>
      <c r="BC2606">
        <v>19.5947</v>
      </c>
      <c r="BD2606">
        <v>17.1706784313726</v>
      </c>
      <c r="BE2606">
        <v>14.840299999999999</v>
      </c>
      <c r="BF2606">
        <v>17.88785</v>
      </c>
      <c r="BG2606">
        <v>20.189475000000002</v>
      </c>
      <c r="BH2606">
        <v>19.355171739130402</v>
      </c>
      <c r="BI2606">
        <v>13.2034</v>
      </c>
      <c r="BJ2606">
        <v>14.657999999999999</v>
      </c>
      <c r="BK2606">
        <v>17.7624</v>
      </c>
      <c r="BL2606">
        <v>16.424452173913</v>
      </c>
    </row>
    <row r="2607" spans="1:64" x14ac:dyDescent="0.25">
      <c r="A2607" s="15" t="str">
        <f t="shared" si="84"/>
        <v>Tier 1 Leverage Ratio--43830</v>
      </c>
      <c r="B2607" s="15" t="str">
        <f t="shared" si="85"/>
        <v>Tier 1 Leverage Ratio</v>
      </c>
      <c r="C2607">
        <v>3</v>
      </c>
      <c r="D2607" s="22">
        <v>43830</v>
      </c>
      <c r="E2607">
        <v>9.67</v>
      </c>
      <c r="F2607">
        <v>10.72</v>
      </c>
      <c r="G2607">
        <v>12.46</v>
      </c>
      <c r="H2607">
        <v>11.1557142857143</v>
      </c>
      <c r="I2607">
        <v>9.52</v>
      </c>
      <c r="J2607">
        <v>10.58</v>
      </c>
      <c r="K2607">
        <v>12.12</v>
      </c>
      <c r="L2607">
        <v>11.137198364008199</v>
      </c>
      <c r="M2607">
        <v>9.6199999999999992</v>
      </c>
      <c r="N2607">
        <v>10.77</v>
      </c>
      <c r="O2607">
        <v>12.605</v>
      </c>
      <c r="P2607">
        <v>11.5444676081596</v>
      </c>
      <c r="Q2607">
        <v>9.81</v>
      </c>
      <c r="R2607">
        <v>10.87</v>
      </c>
      <c r="S2607">
        <v>12.04</v>
      </c>
      <c r="T2607">
        <v>11.15</v>
      </c>
      <c r="U2607">
        <v>9.41</v>
      </c>
      <c r="V2607">
        <v>10.44</v>
      </c>
      <c r="W2607">
        <v>12.01</v>
      </c>
      <c r="X2607">
        <v>11.044431818181801</v>
      </c>
      <c r="Y2607">
        <v>9.57</v>
      </c>
      <c r="Z2607">
        <v>10.625</v>
      </c>
      <c r="AA2607">
        <v>11.852499999999999</v>
      </c>
      <c r="AB2607">
        <v>11.3221428571429</v>
      </c>
      <c r="AC2607">
        <v>9.74</v>
      </c>
      <c r="AD2607">
        <v>10.385</v>
      </c>
      <c r="AE2607">
        <v>11.9475</v>
      </c>
      <c r="AF2607">
        <v>10.740694444444401</v>
      </c>
      <c r="AG2607">
        <v>9.8725000000000005</v>
      </c>
      <c r="AH2607">
        <v>11.375</v>
      </c>
      <c r="AI2607">
        <v>12.762499999999999</v>
      </c>
      <c r="AJ2607">
        <v>11.7430357142857</v>
      </c>
      <c r="AK2607">
        <v>9.3000000000000007</v>
      </c>
      <c r="AL2607">
        <v>10.66</v>
      </c>
      <c r="AM2607">
        <v>12.68</v>
      </c>
      <c r="AN2607">
        <v>12.4346341463415</v>
      </c>
      <c r="AO2607">
        <v>9.75</v>
      </c>
      <c r="AP2607">
        <v>10.8</v>
      </c>
      <c r="AQ2607">
        <v>12.55</v>
      </c>
      <c r="AR2607">
        <v>11.3760337552743</v>
      </c>
      <c r="AS2607">
        <v>9.1425000000000001</v>
      </c>
      <c r="AT2607">
        <v>10.055</v>
      </c>
      <c r="AU2607">
        <v>11.0375</v>
      </c>
      <c r="AV2607">
        <v>10.488953488372101</v>
      </c>
      <c r="AW2607">
        <v>9.0399999999999991</v>
      </c>
      <c r="AX2607">
        <v>10.26</v>
      </c>
      <c r="AY2607">
        <v>11.95</v>
      </c>
      <c r="AZ2607">
        <v>11.0181300813008</v>
      </c>
      <c r="BA2607">
        <v>9.68</v>
      </c>
      <c r="BB2607">
        <v>10.68</v>
      </c>
      <c r="BC2607">
        <v>11.95</v>
      </c>
      <c r="BD2607">
        <v>11.229019607843099</v>
      </c>
      <c r="BE2607">
        <v>9.8175000000000008</v>
      </c>
      <c r="BF2607">
        <v>11.18</v>
      </c>
      <c r="BG2607">
        <v>12.8125</v>
      </c>
      <c r="BH2607">
        <v>12.3384782608696</v>
      </c>
      <c r="BI2607">
        <v>9.32</v>
      </c>
      <c r="BJ2607">
        <v>10.119999999999999</v>
      </c>
      <c r="BK2607">
        <v>11.25</v>
      </c>
      <c r="BL2607">
        <v>10.555652173913</v>
      </c>
    </row>
    <row r="2608" spans="1:64" x14ac:dyDescent="0.25">
      <c r="A2608" s="15" t="str">
        <f t="shared" si="84"/>
        <v>ALLL / Nonaccrual Loans--43830</v>
      </c>
      <c r="B2608" s="15" t="str">
        <f t="shared" si="85"/>
        <v>ALLL / Nonaccrual Loans</v>
      </c>
      <c r="C2608">
        <v>4</v>
      </c>
      <c r="D2608" s="22">
        <v>43830</v>
      </c>
      <c r="E2608">
        <v>97.848204711785698</v>
      </c>
      <c r="F2608">
        <v>178.57160397367201</v>
      </c>
      <c r="G2608">
        <v>475.20442851892699</v>
      </c>
      <c r="H2608">
        <v>1279.41248794424</v>
      </c>
      <c r="I2608">
        <v>95.481680493495602</v>
      </c>
      <c r="J2608">
        <v>217.99254404263601</v>
      </c>
      <c r="K2608">
        <v>541.96052028302495</v>
      </c>
      <c r="L2608">
        <v>934.12812660674103</v>
      </c>
      <c r="M2608">
        <v>103.247496423462</v>
      </c>
      <c r="N2608">
        <v>214.914616951277</v>
      </c>
      <c r="O2608">
        <v>542.65734265734295</v>
      </c>
      <c r="P2608">
        <v>745.78440371842396</v>
      </c>
      <c r="Q2608">
        <v>95.305039787798407</v>
      </c>
      <c r="R2608">
        <v>128.95277207392201</v>
      </c>
      <c r="S2608">
        <v>240</v>
      </c>
      <c r="T2608">
        <v>259.87821914461398</v>
      </c>
      <c r="U2608">
        <v>114.364803966026</v>
      </c>
      <c r="V2608">
        <v>244.31818181818201</v>
      </c>
      <c r="W2608">
        <v>629.62807606264005</v>
      </c>
      <c r="X2608">
        <v>1029.3369905039899</v>
      </c>
      <c r="Y2608">
        <v>81.800083357900206</v>
      </c>
      <c r="Z2608">
        <v>170.19073823625399</v>
      </c>
      <c r="AA2608">
        <v>360.561909949165</v>
      </c>
      <c r="AB2608">
        <v>458.94379280336199</v>
      </c>
      <c r="AC2608">
        <v>108.52753727753699</v>
      </c>
      <c r="AD2608">
        <v>223.07569967488001</v>
      </c>
      <c r="AE2608">
        <v>565.64938684503898</v>
      </c>
      <c r="AF2608">
        <v>3084.2604659400099</v>
      </c>
      <c r="AG2608">
        <v>105.973999174577</v>
      </c>
      <c r="AH2608">
        <v>242.97012302284699</v>
      </c>
      <c r="AI2608">
        <v>572.30406599882099</v>
      </c>
      <c r="AJ2608">
        <v>1017.14905394379</v>
      </c>
      <c r="AK2608">
        <v>57.952830652592702</v>
      </c>
      <c r="AL2608">
        <v>108.53658536585399</v>
      </c>
      <c r="AM2608">
        <v>276.33830515186401</v>
      </c>
      <c r="AN2608">
        <v>681.434150817155</v>
      </c>
      <c r="AO2608">
        <v>82.920310981535494</v>
      </c>
      <c r="AP2608">
        <v>186.95246971109</v>
      </c>
      <c r="AQ2608">
        <v>508.91089108910899</v>
      </c>
      <c r="AR2608">
        <v>1093.33662116153</v>
      </c>
      <c r="AS2608">
        <v>104.11420464621401</v>
      </c>
      <c r="AT2608">
        <v>236.19884647075</v>
      </c>
      <c r="AU2608">
        <v>645.83333333333303</v>
      </c>
      <c r="AV2608">
        <v>1186.9507088964599</v>
      </c>
      <c r="AW2608">
        <v>115.86716578636501</v>
      </c>
      <c r="AX2608">
        <v>278.32861189801702</v>
      </c>
      <c r="AY2608">
        <v>439.93985717610502</v>
      </c>
      <c r="AZ2608">
        <v>905.64674715923195</v>
      </c>
      <c r="BA2608">
        <v>119.017543859649</v>
      </c>
      <c r="BB2608">
        <v>295.96491228070198</v>
      </c>
      <c r="BC2608">
        <v>807.62711864406799</v>
      </c>
      <c r="BD2608">
        <v>2478.7159014990698</v>
      </c>
      <c r="BE2608">
        <v>96.011602610587403</v>
      </c>
      <c r="BF2608">
        <v>219.90984222389201</v>
      </c>
      <c r="BG2608">
        <v>536.34945397815898</v>
      </c>
      <c r="BH2608">
        <v>982.375469194635</v>
      </c>
      <c r="BI2608">
        <v>157.75297619047601</v>
      </c>
      <c r="BJ2608">
        <v>321.53318077803198</v>
      </c>
      <c r="BK2608">
        <v>654.05067155067195</v>
      </c>
      <c r="BL2608">
        <v>1727.2379015622801</v>
      </c>
    </row>
    <row r="2609" spans="1:64" x14ac:dyDescent="0.25">
      <c r="A2609" s="15" t="str">
        <f t="shared" ref="A2609:A2672" si="86">B2609&amp;"--"&amp;D2609</f>
        <v>[NCL + OREO] / [Total Loans + OREO]--43830</v>
      </c>
      <c r="B2609" s="15" t="str">
        <f t="shared" ref="B2609:B2672" si="87">VLOOKUP(C2609,labels,2,FALSE)</f>
        <v>[NCL + OREO] / [Total Loans + OREO]</v>
      </c>
      <c r="C2609">
        <v>5</v>
      </c>
      <c r="D2609" s="22">
        <v>43830</v>
      </c>
      <c r="E2609">
        <v>0.35884591300997098</v>
      </c>
      <c r="F2609">
        <v>0.86472024162517802</v>
      </c>
      <c r="G2609">
        <v>1.5340952673160999</v>
      </c>
      <c r="H2609">
        <v>1.4845569070729501</v>
      </c>
      <c r="I2609">
        <v>0.22945274337957899</v>
      </c>
      <c r="J2609">
        <v>0.77950483991064801</v>
      </c>
      <c r="K2609">
        <v>1.6625291951302501</v>
      </c>
      <c r="L2609">
        <v>1.15829505813106</v>
      </c>
      <c r="M2609">
        <v>0.23646892064650199</v>
      </c>
      <c r="N2609">
        <v>0.69551598076540799</v>
      </c>
      <c r="O2609">
        <v>1.5042530016553799</v>
      </c>
      <c r="P2609">
        <v>1.1041398829195901</v>
      </c>
      <c r="Q2609">
        <v>1.29655586704045</v>
      </c>
      <c r="R2609">
        <v>1.52179549323083</v>
      </c>
      <c r="S2609">
        <v>1.76376792406127</v>
      </c>
      <c r="T2609">
        <v>1.9045168164653601</v>
      </c>
      <c r="U2609">
        <v>0.21061333026142201</v>
      </c>
      <c r="V2609">
        <v>0.75456052242442795</v>
      </c>
      <c r="W2609">
        <v>1.54622919031702</v>
      </c>
      <c r="X2609">
        <v>1.07254455597021</v>
      </c>
      <c r="Y2609">
        <v>0.393033831266977</v>
      </c>
      <c r="Z2609">
        <v>1.07391499949346</v>
      </c>
      <c r="AA2609">
        <v>2.1617061308606802</v>
      </c>
      <c r="AB2609">
        <v>1.9757045748494499</v>
      </c>
      <c r="AC2609">
        <v>4.1836894423954003E-2</v>
      </c>
      <c r="AD2609">
        <v>0.457257751619841</v>
      </c>
      <c r="AE2609">
        <v>1.3191032530106399</v>
      </c>
      <c r="AF2609">
        <v>1.0103053078678099</v>
      </c>
      <c r="AG2609">
        <v>0.13054657517876</v>
      </c>
      <c r="AH2609">
        <v>0.65526358545158003</v>
      </c>
      <c r="AI2609">
        <v>1.54559774735226</v>
      </c>
      <c r="AJ2609">
        <v>1.33042182964491</v>
      </c>
      <c r="AK2609">
        <v>0.39719836743102099</v>
      </c>
      <c r="AL2609">
        <v>1.1801027523810701</v>
      </c>
      <c r="AM2609">
        <v>2.1063598477985099</v>
      </c>
      <c r="AN2609">
        <v>1.4603217664505399</v>
      </c>
      <c r="AO2609">
        <v>0.18733696940953301</v>
      </c>
      <c r="AP2609">
        <v>0.79407132125048097</v>
      </c>
      <c r="AQ2609">
        <v>1.7483296213808499</v>
      </c>
      <c r="AR2609">
        <v>1.32298713560976</v>
      </c>
      <c r="AS2609">
        <v>0.23737297696951801</v>
      </c>
      <c r="AT2609">
        <v>0.78221277959209701</v>
      </c>
      <c r="AU2609">
        <v>1.5358895530087999</v>
      </c>
      <c r="AV2609">
        <v>1.0564972810376601</v>
      </c>
      <c r="AW2609">
        <v>0.24875443564285499</v>
      </c>
      <c r="AX2609">
        <v>0.73047766247148005</v>
      </c>
      <c r="AY2609">
        <v>1.4618223105307999</v>
      </c>
      <c r="AZ2609">
        <v>1.01899824542439</v>
      </c>
      <c r="BA2609">
        <v>0.15815065668630399</v>
      </c>
      <c r="BB2609">
        <v>0.69054637967935995</v>
      </c>
      <c r="BC2609">
        <v>1.40111873988615</v>
      </c>
      <c r="BD2609">
        <v>1.0970786649351401</v>
      </c>
      <c r="BE2609">
        <v>0.27331192456765802</v>
      </c>
      <c r="BF2609">
        <v>0.85813241534274098</v>
      </c>
      <c r="BG2609">
        <v>1.476434883504</v>
      </c>
      <c r="BH2609">
        <v>1.09208097072097</v>
      </c>
      <c r="BI2609">
        <v>0.200384866171536</v>
      </c>
      <c r="BJ2609">
        <v>0.70560370630644698</v>
      </c>
      <c r="BK2609">
        <v>1.1723219915462</v>
      </c>
      <c r="BL2609">
        <v>0.92638445553667603</v>
      </c>
    </row>
    <row r="2610" spans="1:64" x14ac:dyDescent="0.25">
      <c r="A2610" s="15" t="str">
        <f t="shared" si="86"/>
        <v>[Noncurrent + Delinquent Loans] / [Capital + ALLL]--43830</v>
      </c>
      <c r="B2610" s="15" t="str">
        <f t="shared" si="87"/>
        <v>[Noncurrent + Delinquent Loans] / [Capital + ALLL]</v>
      </c>
      <c r="C2610">
        <v>6</v>
      </c>
      <c r="D2610" s="22">
        <v>43830</v>
      </c>
      <c r="E2610">
        <v>2.89447717941774</v>
      </c>
      <c r="F2610">
        <v>8.2940911995078004</v>
      </c>
      <c r="G2610">
        <v>11.786877505781799</v>
      </c>
      <c r="H2610">
        <v>9.4345985891035706</v>
      </c>
      <c r="I2610">
        <v>2.53654857142857</v>
      </c>
      <c r="J2610">
        <v>6.7096161268295598</v>
      </c>
      <c r="K2610">
        <v>13.2782462773754</v>
      </c>
      <c r="L2610">
        <v>9.0682481021467805</v>
      </c>
      <c r="M2610">
        <v>2.5514183251201201</v>
      </c>
      <c r="N2610">
        <v>6.1625369110283703</v>
      </c>
      <c r="O2610">
        <v>12.0636039952877</v>
      </c>
      <c r="P2610">
        <v>8.5047289598626499</v>
      </c>
      <c r="Q2610">
        <v>7.1223597512162096</v>
      </c>
      <c r="R2610">
        <v>10.991816693944401</v>
      </c>
      <c r="S2610">
        <v>17.382727510080901</v>
      </c>
      <c r="T2610">
        <v>12.217035079893799</v>
      </c>
      <c r="U2610">
        <v>2.5929744761534499</v>
      </c>
      <c r="V2610">
        <v>6.2330244464832996</v>
      </c>
      <c r="W2610">
        <v>12.4219565752308</v>
      </c>
      <c r="X2610">
        <v>8.3564487824314302</v>
      </c>
      <c r="Y2610">
        <v>3.7822260847774598</v>
      </c>
      <c r="Z2610">
        <v>10.8646361006364</v>
      </c>
      <c r="AA2610">
        <v>17.856550447119801</v>
      </c>
      <c r="AB2610">
        <v>14.096514700981</v>
      </c>
      <c r="AC2610">
        <v>1.9463681748002399</v>
      </c>
      <c r="AD2610">
        <v>5.5301995199776499</v>
      </c>
      <c r="AE2610">
        <v>11.2069655159801</v>
      </c>
      <c r="AF2610">
        <v>8.0475228515142501</v>
      </c>
      <c r="AG2610">
        <v>1.97607984098644</v>
      </c>
      <c r="AH2610">
        <v>5.8930723224329897</v>
      </c>
      <c r="AI2610">
        <v>12.443237392947101</v>
      </c>
      <c r="AJ2610">
        <v>9.4704658920486597</v>
      </c>
      <c r="AK2610">
        <v>3.05896336545401</v>
      </c>
      <c r="AL2610">
        <v>8.5926438662177897</v>
      </c>
      <c r="AM2610">
        <v>18.714969241285001</v>
      </c>
      <c r="AN2610">
        <v>12.156062091810099</v>
      </c>
      <c r="AO2610">
        <v>2.4713682941531001</v>
      </c>
      <c r="AP2610">
        <v>7.1592539454806303</v>
      </c>
      <c r="AQ2610">
        <v>15.104500748343</v>
      </c>
      <c r="AR2610">
        <v>10.390692132813999</v>
      </c>
      <c r="AS2610">
        <v>2.4747327332873601</v>
      </c>
      <c r="AT2610">
        <v>6.1891143107955804</v>
      </c>
      <c r="AU2610">
        <v>12.731625791483101</v>
      </c>
      <c r="AV2610">
        <v>8.4915387507230697</v>
      </c>
      <c r="AW2610">
        <v>3.06272700500638</v>
      </c>
      <c r="AX2610">
        <v>7.9907798693814804</v>
      </c>
      <c r="AY2610">
        <v>13.7417218543046</v>
      </c>
      <c r="AZ2610">
        <v>9.2446322224007602</v>
      </c>
      <c r="BA2610">
        <v>2.59137033383029</v>
      </c>
      <c r="BB2610">
        <v>5.4551796302755502</v>
      </c>
      <c r="BC2610">
        <v>11.0349181355071</v>
      </c>
      <c r="BD2610">
        <v>8.3987761084433696</v>
      </c>
      <c r="BE2610">
        <v>2.3320779302105699</v>
      </c>
      <c r="BF2610">
        <v>5.6557185129826104</v>
      </c>
      <c r="BG2610">
        <v>11.386634886863</v>
      </c>
      <c r="BH2610">
        <v>7.4183945055523202</v>
      </c>
      <c r="BI2610">
        <v>2.2335096020038998</v>
      </c>
      <c r="BJ2610">
        <v>4.26073131955485</v>
      </c>
      <c r="BK2610">
        <v>8.0954135199852608</v>
      </c>
      <c r="BL2610">
        <v>6.5836544998579498</v>
      </c>
    </row>
    <row r="2611" spans="1:64" x14ac:dyDescent="0.25">
      <c r="A2611" s="15" t="str">
        <f t="shared" si="86"/>
        <v xml:space="preserve">  Ag [NCL+DQ] / [Capital + ALLL]--43830</v>
      </c>
      <c r="B2611" s="15" t="str">
        <f t="shared" si="87"/>
        <v xml:space="preserve">  Ag [NCL+DQ] / [Capital + ALLL]</v>
      </c>
      <c r="C2611">
        <v>7</v>
      </c>
      <c r="D2611" s="22">
        <v>43830</v>
      </c>
      <c r="E2611">
        <v>0</v>
      </c>
      <c r="F2611">
        <v>0.14166981488477501</v>
      </c>
      <c r="G2611">
        <v>4.9782503624939602</v>
      </c>
      <c r="H2611">
        <v>3.7978358422274101</v>
      </c>
      <c r="I2611">
        <v>0</v>
      </c>
      <c r="J2611">
        <v>1.2007684918347699E-2</v>
      </c>
      <c r="K2611">
        <v>2.9655288948969201</v>
      </c>
      <c r="L2611">
        <v>2.4217231901754399</v>
      </c>
      <c r="M2611">
        <v>0</v>
      </c>
      <c r="N2611">
        <v>0</v>
      </c>
      <c r="O2611">
        <v>0.789017297750781</v>
      </c>
      <c r="P2611">
        <v>1.1323503378583399</v>
      </c>
      <c r="Q2611">
        <v>0</v>
      </c>
      <c r="R2611">
        <v>0</v>
      </c>
      <c r="S2611">
        <v>0</v>
      </c>
      <c r="T2611">
        <v>0</v>
      </c>
      <c r="U2611">
        <v>0</v>
      </c>
      <c r="V2611">
        <v>0</v>
      </c>
      <c r="W2611">
        <v>2.77248078933202</v>
      </c>
      <c r="X2611">
        <v>2.28255380640719</v>
      </c>
      <c r="Y2611">
        <v>0</v>
      </c>
      <c r="Z2611">
        <v>0.29954682510979103</v>
      </c>
      <c r="AA2611">
        <v>3.98300458873039</v>
      </c>
      <c r="AB2611">
        <v>4.9548216866738901</v>
      </c>
      <c r="AC2611">
        <v>0</v>
      </c>
      <c r="AD2611">
        <v>0.45831733960902699</v>
      </c>
      <c r="AE2611">
        <v>2.30180523884379</v>
      </c>
      <c r="AF2611">
        <v>2.4898891007703501</v>
      </c>
      <c r="AG2611">
        <v>0</v>
      </c>
      <c r="AH2611">
        <v>0.58033483990152901</v>
      </c>
      <c r="AI2611">
        <v>5.15463173087063</v>
      </c>
      <c r="AJ2611">
        <v>4.8183033000419897</v>
      </c>
      <c r="AK2611">
        <v>0</v>
      </c>
      <c r="AL2611">
        <v>8.2303358828454298E-2</v>
      </c>
      <c r="AM2611">
        <v>3.3901955716378001</v>
      </c>
      <c r="AN2611">
        <v>2.38473126535794</v>
      </c>
      <c r="AO2611">
        <v>0</v>
      </c>
      <c r="AP2611">
        <v>1.8904283344716599</v>
      </c>
      <c r="AQ2611">
        <v>7.1402747650036096</v>
      </c>
      <c r="AR2611">
        <v>4.5925030201546999</v>
      </c>
      <c r="AS2611">
        <v>0</v>
      </c>
      <c r="AT2611">
        <v>0</v>
      </c>
      <c r="AU2611">
        <v>1.26149209176986</v>
      </c>
      <c r="AV2611">
        <v>1.91114591394974</v>
      </c>
      <c r="AW2611">
        <v>0</v>
      </c>
      <c r="AX2611">
        <v>0</v>
      </c>
      <c r="AY2611">
        <v>0.206153321201092</v>
      </c>
      <c r="AZ2611">
        <v>0.73469124400862695</v>
      </c>
      <c r="BA2611">
        <v>0</v>
      </c>
      <c r="BB2611">
        <v>0</v>
      </c>
      <c r="BC2611">
        <v>0.153120346131255</v>
      </c>
      <c r="BD2611">
        <v>0.74534464084181895</v>
      </c>
      <c r="BE2611">
        <v>0</v>
      </c>
      <c r="BF2611">
        <v>0</v>
      </c>
      <c r="BG2611">
        <v>0.705427084110122</v>
      </c>
      <c r="BH2611">
        <v>0.69255607860781798</v>
      </c>
      <c r="BI2611">
        <v>0</v>
      </c>
      <c r="BJ2611">
        <v>0</v>
      </c>
      <c r="BK2611">
        <v>0</v>
      </c>
      <c r="BL2611">
        <v>1.3725656087259099</v>
      </c>
    </row>
    <row r="2612" spans="1:64" x14ac:dyDescent="0.25">
      <c r="A2612" s="15" t="str">
        <f t="shared" si="86"/>
        <v xml:space="preserve">  CLD [NCL+DQ] / [Capital + ALLL]--43830</v>
      </c>
      <c r="B2612" s="15" t="str">
        <f t="shared" si="87"/>
        <v xml:space="preserve">  CLD [NCL+DQ] / [Capital + ALLL]</v>
      </c>
      <c r="C2612">
        <v>8</v>
      </c>
      <c r="D2612" s="22">
        <v>43830</v>
      </c>
      <c r="E2612">
        <v>0</v>
      </c>
      <c r="F2612">
        <v>0</v>
      </c>
      <c r="G2612">
        <v>0</v>
      </c>
      <c r="H2612">
        <v>0.27954635537261502</v>
      </c>
      <c r="I2612">
        <v>0</v>
      </c>
      <c r="J2612">
        <v>0</v>
      </c>
      <c r="K2612">
        <v>1.05074024650366E-2</v>
      </c>
      <c r="L2612">
        <v>0.21794390647532699</v>
      </c>
      <c r="M2612">
        <v>0</v>
      </c>
      <c r="N2612">
        <v>0</v>
      </c>
      <c r="O2612">
        <v>0.15970783987850001</v>
      </c>
      <c r="P2612">
        <v>0.32128802102996801</v>
      </c>
      <c r="Q2612">
        <v>0</v>
      </c>
      <c r="R2612">
        <v>6.5653495440729501E-2</v>
      </c>
      <c r="S2612">
        <v>0.372754998305659</v>
      </c>
      <c r="T2612">
        <v>0.42788706151352501</v>
      </c>
      <c r="U2612">
        <v>0</v>
      </c>
      <c r="V2612">
        <v>0</v>
      </c>
      <c r="W2612">
        <v>0</v>
      </c>
      <c r="X2612">
        <v>0.15076793665866001</v>
      </c>
      <c r="Y2612">
        <v>0</v>
      </c>
      <c r="Z2612">
        <v>0</v>
      </c>
      <c r="AA2612">
        <v>0.57097960383130597</v>
      </c>
      <c r="AB2612">
        <v>0.580469483369494</v>
      </c>
      <c r="AC2612">
        <v>0</v>
      </c>
      <c r="AD2612">
        <v>0</v>
      </c>
      <c r="AE2612">
        <v>0</v>
      </c>
      <c r="AF2612">
        <v>0.32935002094719501</v>
      </c>
      <c r="AG2612">
        <v>0</v>
      </c>
      <c r="AH2612">
        <v>0</v>
      </c>
      <c r="AI2612">
        <v>0</v>
      </c>
      <c r="AJ2612">
        <v>0.16387880711752301</v>
      </c>
      <c r="AK2612">
        <v>0</v>
      </c>
      <c r="AL2612">
        <v>0</v>
      </c>
      <c r="AM2612">
        <v>0.322837674469722</v>
      </c>
      <c r="AN2612">
        <v>0.493336376828928</v>
      </c>
      <c r="AO2612">
        <v>0</v>
      </c>
      <c r="AP2612">
        <v>0</v>
      </c>
      <c r="AQ2612">
        <v>0</v>
      </c>
      <c r="AR2612">
        <v>9.2796763920438896E-2</v>
      </c>
      <c r="AS2612">
        <v>0</v>
      </c>
      <c r="AT2612">
        <v>0</v>
      </c>
      <c r="AU2612">
        <v>0.12621250207460599</v>
      </c>
      <c r="AV2612">
        <v>0.33353413124028403</v>
      </c>
      <c r="AW2612">
        <v>0</v>
      </c>
      <c r="AX2612">
        <v>0</v>
      </c>
      <c r="AY2612">
        <v>6.5653495440729501E-2</v>
      </c>
      <c r="AZ2612">
        <v>0.370258492056035</v>
      </c>
      <c r="BA2612">
        <v>0</v>
      </c>
      <c r="BB2612">
        <v>0</v>
      </c>
      <c r="BC2612">
        <v>0</v>
      </c>
      <c r="BD2612">
        <v>0.31709364119922401</v>
      </c>
      <c r="BE2612">
        <v>0</v>
      </c>
      <c r="BF2612">
        <v>0</v>
      </c>
      <c r="BG2612">
        <v>0.13835107029934901</v>
      </c>
      <c r="BH2612">
        <v>0.31782842549524298</v>
      </c>
      <c r="BI2612">
        <v>0</v>
      </c>
      <c r="BJ2612">
        <v>0</v>
      </c>
      <c r="BK2612">
        <v>0</v>
      </c>
      <c r="BL2612">
        <v>0.27403730159635897</v>
      </c>
    </row>
    <row r="2613" spans="1:64" x14ac:dyDescent="0.25">
      <c r="A2613" s="15" t="str">
        <f t="shared" si="86"/>
        <v xml:space="preserve">  CRE [NCL+DQ] / [Capital + ALLL]--43830</v>
      </c>
      <c r="B2613" s="15" t="str">
        <f t="shared" si="87"/>
        <v xml:space="preserve">  CRE [NCL+DQ] / [Capital + ALLL]</v>
      </c>
      <c r="C2613">
        <v>9</v>
      </c>
      <c r="D2613" s="22">
        <v>43830</v>
      </c>
      <c r="E2613">
        <v>0</v>
      </c>
      <c r="F2613">
        <v>0.86428167461825101</v>
      </c>
      <c r="G2613">
        <v>2.1254669586500099</v>
      </c>
      <c r="H2613">
        <v>1.94545114106859</v>
      </c>
      <c r="I2613">
        <v>0</v>
      </c>
      <c r="J2613">
        <v>0.61141304347826098</v>
      </c>
      <c r="K2613">
        <v>2.6336014756366199</v>
      </c>
      <c r="L2613">
        <v>2.0554650072985701</v>
      </c>
      <c r="M2613">
        <v>0</v>
      </c>
      <c r="N2613">
        <v>0.79441638767519696</v>
      </c>
      <c r="O2613">
        <v>2.8899132599072401</v>
      </c>
      <c r="P2613">
        <v>2.1552604957114001</v>
      </c>
      <c r="Q2613">
        <v>1.1638647699981499</v>
      </c>
      <c r="R2613">
        <v>4.43257815335165</v>
      </c>
      <c r="S2613">
        <v>8.62847790507365</v>
      </c>
      <c r="T2613">
        <v>5.8950349423249797</v>
      </c>
      <c r="U2613">
        <v>0</v>
      </c>
      <c r="V2613">
        <v>0.31617615117771702</v>
      </c>
      <c r="W2613">
        <v>1.95564217216904</v>
      </c>
      <c r="X2613">
        <v>1.7027914711871299</v>
      </c>
      <c r="Y2613">
        <v>0</v>
      </c>
      <c r="Z2613">
        <v>1.34220037427938</v>
      </c>
      <c r="AA2613">
        <v>4.3489995124258796</v>
      </c>
      <c r="AB2613">
        <v>2.91891652104455</v>
      </c>
      <c r="AC2613">
        <v>0</v>
      </c>
      <c r="AD2613">
        <v>3.0358753532039699E-2</v>
      </c>
      <c r="AE2613">
        <v>2.6319523156556399</v>
      </c>
      <c r="AF2613">
        <v>1.96906141484089</v>
      </c>
      <c r="AG2613">
        <v>0</v>
      </c>
      <c r="AH2613">
        <v>0</v>
      </c>
      <c r="AI2613">
        <v>0.998535782687344</v>
      </c>
      <c r="AJ2613">
        <v>1.11760655084236</v>
      </c>
      <c r="AK2613">
        <v>0.36240877724271497</v>
      </c>
      <c r="AL2613">
        <v>1.98971518987342</v>
      </c>
      <c r="AM2613">
        <v>5.5068454613653399</v>
      </c>
      <c r="AN2613">
        <v>4.4430644289391799</v>
      </c>
      <c r="AO2613">
        <v>0</v>
      </c>
      <c r="AP2613">
        <v>0.17943656917279699</v>
      </c>
      <c r="AQ2613">
        <v>1.9531922216486</v>
      </c>
      <c r="AR2613">
        <v>1.60631043637617</v>
      </c>
      <c r="AS2613">
        <v>0</v>
      </c>
      <c r="AT2613">
        <v>0.84928455663352997</v>
      </c>
      <c r="AU2613">
        <v>3.62801412860837</v>
      </c>
      <c r="AV2613">
        <v>2.328121423966</v>
      </c>
      <c r="AW2613">
        <v>0</v>
      </c>
      <c r="AX2613">
        <v>0.62691557536918396</v>
      </c>
      <c r="AY2613">
        <v>2.5036724787634901</v>
      </c>
      <c r="AZ2613">
        <v>2.2879940346667098</v>
      </c>
      <c r="BA2613">
        <v>0</v>
      </c>
      <c r="BB2613">
        <v>0.32045876201720402</v>
      </c>
      <c r="BC2613">
        <v>1.8860601046821801</v>
      </c>
      <c r="BD2613">
        <v>2.4623266968451198</v>
      </c>
      <c r="BE2613">
        <v>5.6850560257414501E-2</v>
      </c>
      <c r="BF2613">
        <v>1.04903808800517</v>
      </c>
      <c r="BG2613">
        <v>3.61661015413444</v>
      </c>
      <c r="BH2613">
        <v>2.6023838598358999</v>
      </c>
      <c r="BI2613">
        <v>0</v>
      </c>
      <c r="BJ2613">
        <v>0.48095101256824802</v>
      </c>
      <c r="BK2613">
        <v>1.8784753234031499</v>
      </c>
      <c r="BL2613">
        <v>1.6065937653769</v>
      </c>
    </row>
    <row r="2614" spans="1:64" x14ac:dyDescent="0.25">
      <c r="A2614" s="15" t="str">
        <f t="shared" si="86"/>
        <v xml:space="preserve">  Res RE [NCL+DQ] / [Capital + ALLL]--43830</v>
      </c>
      <c r="B2614" s="15" t="str">
        <f t="shared" si="87"/>
        <v xml:space="preserve">  Res RE [NCL+DQ] / [Capital + ALLL]</v>
      </c>
      <c r="C2614">
        <v>10</v>
      </c>
      <c r="D2614" s="22">
        <v>43830</v>
      </c>
      <c r="E2614">
        <v>0.143563566757059</v>
      </c>
      <c r="F2614">
        <v>0.89540259080518203</v>
      </c>
      <c r="G2614">
        <v>2.22454605951136</v>
      </c>
      <c r="H2614">
        <v>1.6090964212740499</v>
      </c>
      <c r="I2614">
        <v>0</v>
      </c>
      <c r="J2614">
        <v>0.60603312779591301</v>
      </c>
      <c r="K2614">
        <v>2.3404981235073401</v>
      </c>
      <c r="L2614">
        <v>1.57410323212242</v>
      </c>
      <c r="M2614">
        <v>0.221826394628965</v>
      </c>
      <c r="N2614">
        <v>1.3314930019412801</v>
      </c>
      <c r="O2614">
        <v>3.4128156726386401</v>
      </c>
      <c r="P2614">
        <v>2.4643985962730399</v>
      </c>
      <c r="Q2614">
        <v>1.8441454794208201</v>
      </c>
      <c r="R2614">
        <v>3.5191775405298502</v>
      </c>
      <c r="S2614">
        <v>4.6808009075773898</v>
      </c>
      <c r="T2614">
        <v>3.4899605267079701</v>
      </c>
      <c r="U2614">
        <v>0</v>
      </c>
      <c r="V2614">
        <v>0.70623418181092001</v>
      </c>
      <c r="W2614">
        <v>2.6181834743102002</v>
      </c>
      <c r="X2614">
        <v>1.6862742632069101</v>
      </c>
      <c r="Y2614">
        <v>0.37981396112660498</v>
      </c>
      <c r="Z2614">
        <v>0.97789496639553597</v>
      </c>
      <c r="AA2614">
        <v>2.6307316026845302</v>
      </c>
      <c r="AB2614">
        <v>2.3851342836375302</v>
      </c>
      <c r="AC2614">
        <v>0</v>
      </c>
      <c r="AD2614">
        <v>0.13969724877096101</v>
      </c>
      <c r="AE2614">
        <v>0.76373219117901203</v>
      </c>
      <c r="AF2614">
        <v>0.89197969290309398</v>
      </c>
      <c r="AG2614">
        <v>0</v>
      </c>
      <c r="AH2614">
        <v>0.130502482177353</v>
      </c>
      <c r="AI2614">
        <v>0.449150490958726</v>
      </c>
      <c r="AJ2614">
        <v>0.36023504515627203</v>
      </c>
      <c r="AK2614">
        <v>0.44343744942547297</v>
      </c>
      <c r="AL2614">
        <v>1.6431641958940999</v>
      </c>
      <c r="AM2614">
        <v>4.6434267486899099</v>
      </c>
      <c r="AN2614">
        <v>2.69856732345339</v>
      </c>
      <c r="AO2614">
        <v>0</v>
      </c>
      <c r="AP2614">
        <v>0.37556037170085799</v>
      </c>
      <c r="AQ2614">
        <v>1.35895234006011</v>
      </c>
      <c r="AR2614">
        <v>1.03532323925389</v>
      </c>
      <c r="AS2614">
        <v>8.0661617724264393E-3</v>
      </c>
      <c r="AT2614">
        <v>0.56615050899721597</v>
      </c>
      <c r="AU2614">
        <v>1.9978552736183</v>
      </c>
      <c r="AV2614">
        <v>1.53414968661053</v>
      </c>
      <c r="AW2614">
        <v>1.1546337850202599</v>
      </c>
      <c r="AX2614">
        <v>2.6948098200294401</v>
      </c>
      <c r="AY2614">
        <v>4.7214076246334296</v>
      </c>
      <c r="AZ2614">
        <v>3.5821112019251902</v>
      </c>
      <c r="BA2614">
        <v>0</v>
      </c>
      <c r="BB2614">
        <v>0.23059739136700999</v>
      </c>
      <c r="BC2614">
        <v>1.3966005624864499</v>
      </c>
      <c r="BD2614">
        <v>1.40841281602312</v>
      </c>
      <c r="BE2614">
        <v>0.11059756045961699</v>
      </c>
      <c r="BF2614">
        <v>0.79738839029786202</v>
      </c>
      <c r="BG2614">
        <v>2.2394223370559598</v>
      </c>
      <c r="BH2614">
        <v>1.5143346886069999</v>
      </c>
      <c r="BI2614">
        <v>3.6417932189810299E-3</v>
      </c>
      <c r="BJ2614">
        <v>0.76417868399274602</v>
      </c>
      <c r="BK2614">
        <v>2.6948098200294401</v>
      </c>
      <c r="BL2614">
        <v>1.5753287145844901</v>
      </c>
    </row>
    <row r="2615" spans="1:64" x14ac:dyDescent="0.25">
      <c r="A2615" s="15" t="str">
        <f t="shared" si="86"/>
        <v xml:space="preserve">  C&amp;I [NCL+DQ] / [Capital + ALLL]--43830</v>
      </c>
      <c r="B2615" s="15" t="str">
        <f t="shared" si="87"/>
        <v xml:space="preserve">  C&amp;I [NCL+DQ] / [Capital + ALLL]</v>
      </c>
      <c r="C2615">
        <v>11</v>
      </c>
      <c r="D2615" s="22">
        <v>43830</v>
      </c>
      <c r="E2615">
        <v>2.4560972614515501E-2</v>
      </c>
      <c r="F2615">
        <v>0.61753667690208103</v>
      </c>
      <c r="G2615">
        <v>1.4044793671156699</v>
      </c>
      <c r="H2615">
        <v>1.1871772925998301</v>
      </c>
      <c r="I2615">
        <v>2.5125628140703501E-2</v>
      </c>
      <c r="J2615">
        <v>0.58685723751153596</v>
      </c>
      <c r="K2615">
        <v>2.0361784462616801</v>
      </c>
      <c r="L2615">
        <v>1.5635998547210499</v>
      </c>
      <c r="M2615">
        <v>1.04871805783095E-2</v>
      </c>
      <c r="N2615">
        <v>0.39471997949506599</v>
      </c>
      <c r="O2615">
        <v>1.5253940375381101</v>
      </c>
      <c r="P2615">
        <v>1.2241006286439999</v>
      </c>
      <c r="Q2615">
        <v>0.11793313069908801</v>
      </c>
      <c r="R2615">
        <v>0.89034369885433695</v>
      </c>
      <c r="S2615">
        <v>1.52882132807287</v>
      </c>
      <c r="T2615">
        <v>1.44939814376761</v>
      </c>
      <c r="U2615">
        <v>5.2575785941332198E-3</v>
      </c>
      <c r="V2615">
        <v>0.57817455395012596</v>
      </c>
      <c r="W2615">
        <v>2.1341103456784301</v>
      </c>
      <c r="X2615">
        <v>1.5077163522283801</v>
      </c>
      <c r="Y2615">
        <v>0.14294080908074999</v>
      </c>
      <c r="Z2615">
        <v>1.05799077333751</v>
      </c>
      <c r="AA2615">
        <v>3.49816446149502</v>
      </c>
      <c r="AB2615">
        <v>2.5470634591216799</v>
      </c>
      <c r="AC2615">
        <v>4.68866092301004E-2</v>
      </c>
      <c r="AD2615">
        <v>0.63817435789488797</v>
      </c>
      <c r="AE2615">
        <v>1.9378672071184</v>
      </c>
      <c r="AF2615">
        <v>1.8159062751267001</v>
      </c>
      <c r="AG2615">
        <v>0</v>
      </c>
      <c r="AH2615">
        <v>0.224264760065332</v>
      </c>
      <c r="AI2615">
        <v>1.40821575604102</v>
      </c>
      <c r="AJ2615">
        <v>1.3517170221367301</v>
      </c>
      <c r="AK2615">
        <v>7.1436421584789495E-2</v>
      </c>
      <c r="AL2615">
        <v>0.63858275826552702</v>
      </c>
      <c r="AM2615">
        <v>2.0550446532319602</v>
      </c>
      <c r="AN2615">
        <v>1.81684178441442</v>
      </c>
      <c r="AO2615">
        <v>0</v>
      </c>
      <c r="AP2615">
        <v>0.451977401129944</v>
      </c>
      <c r="AQ2615">
        <v>1.7064552270964399</v>
      </c>
      <c r="AR2615">
        <v>1.3260320694258001</v>
      </c>
      <c r="AS2615">
        <v>4.83514014440381E-2</v>
      </c>
      <c r="AT2615">
        <v>0.706749796574351</v>
      </c>
      <c r="AU2615">
        <v>2.0334340007637399</v>
      </c>
      <c r="AV2615">
        <v>1.6247913058416901</v>
      </c>
      <c r="AW2615">
        <v>4.3487714720591403E-2</v>
      </c>
      <c r="AX2615">
        <v>0.66561014263074503</v>
      </c>
      <c r="AY2615">
        <v>1.78475816526861</v>
      </c>
      <c r="AZ2615">
        <v>1.5410992273142301</v>
      </c>
      <c r="BA2615">
        <v>0.27980944805830599</v>
      </c>
      <c r="BB2615">
        <v>2.0922678338354599</v>
      </c>
      <c r="BC2615">
        <v>4.9144899660144601</v>
      </c>
      <c r="BD2615">
        <v>2.9728135095170098</v>
      </c>
      <c r="BE2615">
        <v>2.3436403151304502E-2</v>
      </c>
      <c r="BF2615">
        <v>0.27227496894004399</v>
      </c>
      <c r="BG2615">
        <v>1.7537889333043899</v>
      </c>
      <c r="BH2615">
        <v>1.48803675564785</v>
      </c>
      <c r="BI2615">
        <v>2.40280647796626E-2</v>
      </c>
      <c r="BJ2615">
        <v>0.75841914834400204</v>
      </c>
      <c r="BK2615">
        <v>2.1151474912264101</v>
      </c>
      <c r="BL2615">
        <v>1.4585136003293699</v>
      </c>
    </row>
    <row r="2616" spans="1:64" x14ac:dyDescent="0.25">
      <c r="A2616" s="15" t="str">
        <f t="shared" si="86"/>
        <v xml:space="preserve">  Ind [NCL+DQ] / [Capital + ALLL]--43830</v>
      </c>
      <c r="B2616" s="15" t="str">
        <f t="shared" si="87"/>
        <v xml:space="preserve">  Ind [NCL+DQ] / [Capital + ALLL]</v>
      </c>
      <c r="C2616">
        <v>12</v>
      </c>
      <c r="D2616" s="22">
        <v>43830</v>
      </c>
      <c r="E2616">
        <v>6.6816335257643801E-3</v>
      </c>
      <c r="F2616">
        <v>0.104540702695332</v>
      </c>
      <c r="G2616">
        <v>0.31847133757961799</v>
      </c>
      <c r="H2616">
        <v>0.50932043736804899</v>
      </c>
      <c r="I2616">
        <v>3.2367697038355701E-3</v>
      </c>
      <c r="J2616">
        <v>9.8415000517973694E-2</v>
      </c>
      <c r="K2616">
        <v>0.42913608130999398</v>
      </c>
      <c r="L2616">
        <v>0.39143499764644601</v>
      </c>
      <c r="M2616">
        <v>3.8450930757268501E-3</v>
      </c>
      <c r="N2616">
        <v>0.11272224214787099</v>
      </c>
      <c r="O2616">
        <v>0.49811871411376302</v>
      </c>
      <c r="P2616">
        <v>0.48670980570344202</v>
      </c>
      <c r="Q2616">
        <v>0.31353323452285897</v>
      </c>
      <c r="R2616">
        <v>0.48214007983825002</v>
      </c>
      <c r="S2616">
        <v>1.3444049031237599</v>
      </c>
      <c r="T2616">
        <v>1.0528508714310101</v>
      </c>
      <c r="U2616">
        <v>0</v>
      </c>
      <c r="V2616">
        <v>7.0991097651217999E-2</v>
      </c>
      <c r="W2616">
        <v>0.31895150544630402</v>
      </c>
      <c r="X2616">
        <v>0.29218229003447599</v>
      </c>
      <c r="Y2616">
        <v>1.3088691671314301E-2</v>
      </c>
      <c r="Z2616">
        <v>0.25433891267771402</v>
      </c>
      <c r="AA2616">
        <v>0.64170511840199496</v>
      </c>
      <c r="AB2616">
        <v>0.71944743904791997</v>
      </c>
      <c r="AC2616">
        <v>2.5115531444645399E-3</v>
      </c>
      <c r="AD2616">
        <v>8.5491795160361303E-2</v>
      </c>
      <c r="AE2616">
        <v>0.29890975346515197</v>
      </c>
      <c r="AF2616">
        <v>0.25630250452985898</v>
      </c>
      <c r="AG2616">
        <v>2.35531366294933E-2</v>
      </c>
      <c r="AH2616">
        <v>0.162775718993487</v>
      </c>
      <c r="AI2616">
        <v>0.89416639461799696</v>
      </c>
      <c r="AJ2616">
        <v>1.13306144094384</v>
      </c>
      <c r="AK2616">
        <v>3.3199428969821698E-2</v>
      </c>
      <c r="AL2616">
        <v>9.7701684190936999E-2</v>
      </c>
      <c r="AM2616">
        <v>0.26614915442195702</v>
      </c>
      <c r="AN2616">
        <v>0.19622539340523401</v>
      </c>
      <c r="AO2616">
        <v>6.7458175930922796E-3</v>
      </c>
      <c r="AP2616">
        <v>0.102354145342886</v>
      </c>
      <c r="AQ2616">
        <v>0.43237010881314403</v>
      </c>
      <c r="AR2616">
        <v>0.35828441544040501</v>
      </c>
      <c r="AS2616">
        <v>0</v>
      </c>
      <c r="AT2616">
        <v>6.1370560659763998E-2</v>
      </c>
      <c r="AU2616">
        <v>0.29226588065227199</v>
      </c>
      <c r="AV2616">
        <v>0.33187969632172998</v>
      </c>
      <c r="AW2616">
        <v>2.0273283866520699E-2</v>
      </c>
      <c r="AX2616">
        <v>0.15948963317384399</v>
      </c>
      <c r="AY2616">
        <v>0.63260340632603396</v>
      </c>
      <c r="AZ2616">
        <v>0.53975131023752798</v>
      </c>
      <c r="BA2616">
        <v>0</v>
      </c>
      <c r="BB2616">
        <v>3.5839082519487503E-2</v>
      </c>
      <c r="BC2616">
        <v>0.29768453950047502</v>
      </c>
      <c r="BD2616">
        <v>0.47076287575993297</v>
      </c>
      <c r="BE2616">
        <v>2.40329644037326E-2</v>
      </c>
      <c r="BF2616">
        <v>0.11052460801632399</v>
      </c>
      <c r="BG2616">
        <v>0.46840343993059702</v>
      </c>
      <c r="BH2616">
        <v>0.58458627808125196</v>
      </c>
      <c r="BI2616">
        <v>0</v>
      </c>
      <c r="BJ2616">
        <v>4.6355801850017898E-2</v>
      </c>
      <c r="BK2616">
        <v>0.163793775836518</v>
      </c>
      <c r="BL2616">
        <v>0.19732553792684099</v>
      </c>
    </row>
    <row r="2617" spans="1:64" x14ac:dyDescent="0.25">
      <c r="A2617" s="15" t="str">
        <f t="shared" si="86"/>
        <v xml:space="preserve">  OREO / [Capital + ALLL]--43830</v>
      </c>
      <c r="B2617" s="15" t="str">
        <f t="shared" si="87"/>
        <v xml:space="preserve">  OREO / [Capital + ALLL]</v>
      </c>
      <c r="C2617">
        <v>13</v>
      </c>
      <c r="D2617" s="22">
        <v>43830</v>
      </c>
      <c r="E2617">
        <v>0</v>
      </c>
      <c r="F2617">
        <v>5.3326223170243998E-2</v>
      </c>
      <c r="G2617">
        <v>0.95747504236163605</v>
      </c>
      <c r="H2617">
        <v>0.72479439913558996</v>
      </c>
      <c r="I2617">
        <v>0</v>
      </c>
      <c r="J2617">
        <v>0</v>
      </c>
      <c r="K2617">
        <v>1.21569349788175</v>
      </c>
      <c r="L2617">
        <v>1.01532829593782</v>
      </c>
      <c r="M2617">
        <v>0</v>
      </c>
      <c r="N2617">
        <v>5.9287333011962699E-2</v>
      </c>
      <c r="O2617">
        <v>1.05141315298292</v>
      </c>
      <c r="P2617">
        <v>1.0439911403375499</v>
      </c>
      <c r="Q2617">
        <v>0.69949328045825099</v>
      </c>
      <c r="R2617">
        <v>1.3510684155428301</v>
      </c>
      <c r="S2617">
        <v>2.39070467274095</v>
      </c>
      <c r="T2617">
        <v>1.57791691876917</v>
      </c>
      <c r="U2617">
        <v>0</v>
      </c>
      <c r="V2617">
        <v>3.5260930888575501E-2</v>
      </c>
      <c r="W2617">
        <v>1.6273603990124501</v>
      </c>
      <c r="X2617">
        <v>1.3923829118197899</v>
      </c>
      <c r="Y2617">
        <v>0</v>
      </c>
      <c r="Z2617">
        <v>9.0080351673692896E-3</v>
      </c>
      <c r="AA2617">
        <v>0.82559929675725696</v>
      </c>
      <c r="AB2617">
        <v>0.54452811529702105</v>
      </c>
      <c r="AC2617">
        <v>0</v>
      </c>
      <c r="AD2617">
        <v>0</v>
      </c>
      <c r="AE2617">
        <v>0.46320710018368599</v>
      </c>
      <c r="AF2617">
        <v>0.76831719870662696</v>
      </c>
      <c r="AG2617">
        <v>0</v>
      </c>
      <c r="AH2617">
        <v>0</v>
      </c>
      <c r="AI2617">
        <v>0.22488345713726901</v>
      </c>
      <c r="AJ2617">
        <v>0.30783342080498299</v>
      </c>
      <c r="AK2617">
        <v>0</v>
      </c>
      <c r="AL2617">
        <v>0.14581909318751399</v>
      </c>
      <c r="AM2617">
        <v>0.75696677384780298</v>
      </c>
      <c r="AN2617">
        <v>0.73114215424819795</v>
      </c>
      <c r="AO2617">
        <v>0</v>
      </c>
      <c r="AP2617">
        <v>0</v>
      </c>
      <c r="AQ2617">
        <v>0.59642147117296196</v>
      </c>
      <c r="AR2617">
        <v>0.83336676582830505</v>
      </c>
      <c r="AS2617">
        <v>0</v>
      </c>
      <c r="AT2617">
        <v>0.26146784675357199</v>
      </c>
      <c r="AU2617">
        <v>1.6575390361695299</v>
      </c>
      <c r="AV2617">
        <v>1.42717439798527</v>
      </c>
      <c r="AW2617">
        <v>0</v>
      </c>
      <c r="AX2617">
        <v>0</v>
      </c>
      <c r="AY2617">
        <v>1.12479280132607</v>
      </c>
      <c r="AZ2617">
        <v>0.897385531915176</v>
      </c>
      <c r="BA2617">
        <v>0</v>
      </c>
      <c r="BB2617">
        <v>0</v>
      </c>
      <c r="BC2617">
        <v>0.598047208596303</v>
      </c>
      <c r="BD2617">
        <v>0.91970767298372602</v>
      </c>
      <c r="BE2617">
        <v>0</v>
      </c>
      <c r="BF2617">
        <v>0.57177411984443505</v>
      </c>
      <c r="BG2617">
        <v>1.1360394069539701</v>
      </c>
      <c r="BH2617">
        <v>0.90075373696517502</v>
      </c>
      <c r="BI2617">
        <v>0</v>
      </c>
      <c r="BJ2617">
        <v>0.14581909318751399</v>
      </c>
      <c r="BK2617">
        <v>1.5039560583273399</v>
      </c>
      <c r="BL2617">
        <v>1.7120833287428101</v>
      </c>
    </row>
    <row r="2618" spans="1:64" x14ac:dyDescent="0.25">
      <c r="A2618" s="15" t="str">
        <f t="shared" si="86"/>
        <v>ROAA--43830</v>
      </c>
      <c r="B2618" s="15" t="str">
        <f t="shared" si="87"/>
        <v>ROAA</v>
      </c>
      <c r="C2618">
        <v>14</v>
      </c>
      <c r="D2618" s="22">
        <v>43830</v>
      </c>
      <c r="E2618">
        <v>0.97</v>
      </c>
      <c r="F2618">
        <v>1.2</v>
      </c>
      <c r="G2618">
        <v>1.65</v>
      </c>
      <c r="H2618">
        <v>1.2816326530612201</v>
      </c>
      <c r="I2618">
        <v>0.89</v>
      </c>
      <c r="J2618">
        <v>1.23</v>
      </c>
      <c r="K2618">
        <v>1.64</v>
      </c>
      <c r="L2618">
        <v>1.25251533742331</v>
      </c>
      <c r="M2618">
        <v>0.81</v>
      </c>
      <c r="N2618">
        <v>1.1499999999999999</v>
      </c>
      <c r="O2618">
        <v>1.48</v>
      </c>
      <c r="P2618">
        <v>1.1488298587760599</v>
      </c>
      <c r="Q2618">
        <v>0.79</v>
      </c>
      <c r="R2618">
        <v>1.05</v>
      </c>
      <c r="S2618">
        <v>1.23</v>
      </c>
      <c r="T2618">
        <v>1.01588235294118</v>
      </c>
      <c r="U2618">
        <v>0.87749999999999995</v>
      </c>
      <c r="V2618">
        <v>1.25</v>
      </c>
      <c r="W2618">
        <v>1.635</v>
      </c>
      <c r="X2618">
        <v>1.23924242424242</v>
      </c>
      <c r="Y2618">
        <v>1</v>
      </c>
      <c r="Z2618">
        <v>1.2350000000000001</v>
      </c>
      <c r="AA2618">
        <v>1.75</v>
      </c>
      <c r="AB2618">
        <v>1.1914285714285699</v>
      </c>
      <c r="AC2618">
        <v>0.98</v>
      </c>
      <c r="AD2618">
        <v>1.42</v>
      </c>
      <c r="AE2618">
        <v>1.7024999999999999</v>
      </c>
      <c r="AF2618">
        <v>1.35</v>
      </c>
      <c r="AG2618">
        <v>0.89749999999999996</v>
      </c>
      <c r="AH2618">
        <v>1.2250000000000001</v>
      </c>
      <c r="AI2618">
        <v>1.595</v>
      </c>
      <c r="AJ2618">
        <v>1.2394642857142899</v>
      </c>
      <c r="AK2618">
        <v>0.82</v>
      </c>
      <c r="AL2618">
        <v>1.1299999999999999</v>
      </c>
      <c r="AM2618">
        <v>1.46</v>
      </c>
      <c r="AN2618">
        <v>1.2070731707317099</v>
      </c>
      <c r="AO2618">
        <v>0.94</v>
      </c>
      <c r="AP2618">
        <v>1.28</v>
      </c>
      <c r="AQ2618">
        <v>1.71</v>
      </c>
      <c r="AR2618">
        <v>1.3008016877637101</v>
      </c>
      <c r="AS2618">
        <v>0.87</v>
      </c>
      <c r="AT2618">
        <v>1.23</v>
      </c>
      <c r="AU2618">
        <v>1.5774999999999999</v>
      </c>
      <c r="AV2618">
        <v>1.20686046511628</v>
      </c>
      <c r="AW2618">
        <v>0.71</v>
      </c>
      <c r="AX2618">
        <v>1.1399999999999999</v>
      </c>
      <c r="AY2618">
        <v>1.49</v>
      </c>
      <c r="AZ2618">
        <v>1.1161788617886199</v>
      </c>
      <c r="BA2618">
        <v>0.83499999999999996</v>
      </c>
      <c r="BB2618">
        <v>1.23</v>
      </c>
      <c r="BC2618">
        <v>1.64</v>
      </c>
      <c r="BD2618">
        <v>1.17686274509804</v>
      </c>
      <c r="BE2618">
        <v>0.86250000000000004</v>
      </c>
      <c r="BF2618">
        <v>1.19</v>
      </c>
      <c r="BG2618">
        <v>1.595</v>
      </c>
      <c r="BH2618">
        <v>1.28739130434783</v>
      </c>
      <c r="BI2618">
        <v>0.82</v>
      </c>
      <c r="BJ2618">
        <v>1.21</v>
      </c>
      <c r="BK2618">
        <v>1.58</v>
      </c>
      <c r="BL2618">
        <v>1.18782608695652</v>
      </c>
    </row>
    <row r="2619" spans="1:64" x14ac:dyDescent="0.25">
      <c r="A2619" s="15" t="str">
        <f t="shared" si="86"/>
        <v>NIM--43830</v>
      </c>
      <c r="B2619" s="15" t="str">
        <f t="shared" si="87"/>
        <v>NIM</v>
      </c>
      <c r="C2619">
        <v>15</v>
      </c>
      <c r="D2619" s="22">
        <v>43830</v>
      </c>
      <c r="E2619">
        <v>3.64</v>
      </c>
      <c r="F2619">
        <v>4.0199999999999996</v>
      </c>
      <c r="G2619">
        <v>4.3499999999999996</v>
      </c>
      <c r="H2619">
        <v>3.9224489795918398</v>
      </c>
      <c r="I2619">
        <v>3.71</v>
      </c>
      <c r="J2619">
        <v>4.05</v>
      </c>
      <c r="K2619">
        <v>4.43</v>
      </c>
      <c r="L2619">
        <v>4.0440899795501002</v>
      </c>
      <c r="M2619">
        <v>3.49</v>
      </c>
      <c r="N2619">
        <v>3.88</v>
      </c>
      <c r="O2619">
        <v>4.29</v>
      </c>
      <c r="P2619">
        <v>3.9001300156915502</v>
      </c>
      <c r="Q2619">
        <v>3.84</v>
      </c>
      <c r="R2619">
        <v>4.03</v>
      </c>
      <c r="S2619">
        <v>4.3600000000000003</v>
      </c>
      <c r="T2619">
        <v>4.02470588235294</v>
      </c>
      <c r="U2619">
        <v>3.69</v>
      </c>
      <c r="V2619">
        <v>4.05</v>
      </c>
      <c r="W2619">
        <v>4.4024999999999999</v>
      </c>
      <c r="X2619">
        <v>4.0096590909090901</v>
      </c>
      <c r="Y2619">
        <v>4.1100000000000003</v>
      </c>
      <c r="Z2619">
        <v>4.5049999999999999</v>
      </c>
      <c r="AA2619">
        <v>4.6675000000000004</v>
      </c>
      <c r="AB2619">
        <v>4.37071428571429</v>
      </c>
      <c r="AC2619">
        <v>3.7275</v>
      </c>
      <c r="AD2619">
        <v>4.12</v>
      </c>
      <c r="AE2619">
        <v>4.4400000000000004</v>
      </c>
      <c r="AF2619">
        <v>4.0555555555555598</v>
      </c>
      <c r="AG2619">
        <v>3.6875</v>
      </c>
      <c r="AH2619">
        <v>3.98</v>
      </c>
      <c r="AI2619">
        <v>4.4550000000000001</v>
      </c>
      <c r="AJ2619">
        <v>4.4753571428571401</v>
      </c>
      <c r="AK2619">
        <v>3.56</v>
      </c>
      <c r="AL2619">
        <v>3.86</v>
      </c>
      <c r="AM2619">
        <v>4.03</v>
      </c>
      <c r="AN2619">
        <v>3.7263414634146299</v>
      </c>
      <c r="AO2619">
        <v>3.68</v>
      </c>
      <c r="AP2619">
        <v>4.04</v>
      </c>
      <c r="AQ2619">
        <v>4.42</v>
      </c>
      <c r="AR2619">
        <v>4.02970464135021</v>
      </c>
      <c r="AS2619">
        <v>3.78</v>
      </c>
      <c r="AT2619">
        <v>4.0549999999999997</v>
      </c>
      <c r="AU2619">
        <v>4.47</v>
      </c>
      <c r="AV2619">
        <v>4.1083139534883699</v>
      </c>
      <c r="AW2619">
        <v>3.64</v>
      </c>
      <c r="AX2619">
        <v>4.0599999999999996</v>
      </c>
      <c r="AY2619">
        <v>4.41</v>
      </c>
      <c r="AZ2619">
        <v>3.9521138211382101</v>
      </c>
      <c r="BA2619">
        <v>3.7450000000000001</v>
      </c>
      <c r="BB2619">
        <v>4.09</v>
      </c>
      <c r="BC2619">
        <v>4.53</v>
      </c>
      <c r="BD2619">
        <v>4.1719607843137299</v>
      </c>
      <c r="BE2619">
        <v>3.6850000000000001</v>
      </c>
      <c r="BF2619">
        <v>3.91</v>
      </c>
      <c r="BG2619">
        <v>4.3600000000000003</v>
      </c>
      <c r="BH2619">
        <v>3.9208695652173899</v>
      </c>
      <c r="BI2619">
        <v>3.64</v>
      </c>
      <c r="BJ2619">
        <v>4</v>
      </c>
      <c r="BK2619">
        <v>4.3</v>
      </c>
      <c r="BL2619">
        <v>3.91608695652174</v>
      </c>
    </row>
    <row r="2620" spans="1:64" x14ac:dyDescent="0.25">
      <c r="A2620" s="15" t="str">
        <f t="shared" si="86"/>
        <v>Provisions / Avg Assets--43830</v>
      </c>
      <c r="B2620" s="15" t="str">
        <f t="shared" si="87"/>
        <v>Provisions / Avg Assets</v>
      </c>
      <c r="C2620">
        <v>16</v>
      </c>
      <c r="D2620" s="22">
        <v>43830</v>
      </c>
      <c r="E2620">
        <v>0.02</v>
      </c>
      <c r="F2620">
        <v>0.1</v>
      </c>
      <c r="G2620">
        <v>0.16</v>
      </c>
      <c r="H2620">
        <v>0.12938775510204101</v>
      </c>
      <c r="I2620">
        <v>0</v>
      </c>
      <c r="J2620">
        <v>0.08</v>
      </c>
      <c r="K2620">
        <v>0.18</v>
      </c>
      <c r="L2620">
        <v>0.14192229038854801</v>
      </c>
      <c r="M2620">
        <v>0.01</v>
      </c>
      <c r="N2620">
        <v>0.08</v>
      </c>
      <c r="O2620">
        <v>0.17</v>
      </c>
      <c r="P2620">
        <v>0.13263169692894</v>
      </c>
      <c r="Q2620">
        <v>0.02</v>
      </c>
      <c r="R2620">
        <v>0.08</v>
      </c>
      <c r="S2620">
        <v>0.19</v>
      </c>
      <c r="T2620">
        <v>0.121764705882353</v>
      </c>
      <c r="U2620">
        <v>0</v>
      </c>
      <c r="V2620">
        <v>7.0000000000000007E-2</v>
      </c>
      <c r="W2620">
        <v>0.15</v>
      </c>
      <c r="X2620">
        <v>0.108939393939394</v>
      </c>
      <c r="Y2620">
        <v>0.03</v>
      </c>
      <c r="Z2620">
        <v>0.13</v>
      </c>
      <c r="AA2620">
        <v>0.22500000000000001</v>
      </c>
      <c r="AB2620">
        <v>0.18547619047618999</v>
      </c>
      <c r="AC2620">
        <v>0</v>
      </c>
      <c r="AD2620">
        <v>0.105</v>
      </c>
      <c r="AE2620">
        <v>0.24</v>
      </c>
      <c r="AF2620">
        <v>0.13041666666666701</v>
      </c>
      <c r="AG2620">
        <v>4.7500000000000001E-2</v>
      </c>
      <c r="AH2620">
        <v>0.13</v>
      </c>
      <c r="AI2620">
        <v>0.28249999999999997</v>
      </c>
      <c r="AJ2620">
        <v>0.43767857142857097</v>
      </c>
      <c r="AK2620">
        <v>0</v>
      </c>
      <c r="AL2620">
        <v>0.09</v>
      </c>
      <c r="AM2620">
        <v>0.15</v>
      </c>
      <c r="AN2620">
        <v>0.113658536585366</v>
      </c>
      <c r="AO2620">
        <v>0</v>
      </c>
      <c r="AP2620">
        <v>0.08</v>
      </c>
      <c r="AQ2620">
        <v>0.18</v>
      </c>
      <c r="AR2620">
        <v>0.13573839662447301</v>
      </c>
      <c r="AS2620">
        <v>0.03</v>
      </c>
      <c r="AT2620">
        <v>0.1</v>
      </c>
      <c r="AU2620">
        <v>0.18</v>
      </c>
      <c r="AV2620">
        <v>0.195697674418605</v>
      </c>
      <c r="AW2620">
        <v>0.01</v>
      </c>
      <c r="AX2620">
        <v>0.06</v>
      </c>
      <c r="AY2620">
        <v>0.12</v>
      </c>
      <c r="AZ2620">
        <v>8.7398373983739799E-2</v>
      </c>
      <c r="BA2620">
        <v>0.04</v>
      </c>
      <c r="BB2620">
        <v>0.19</v>
      </c>
      <c r="BC2620">
        <v>0.28999999999999998</v>
      </c>
      <c r="BD2620">
        <v>0.249411764705882</v>
      </c>
      <c r="BE2620">
        <v>0</v>
      </c>
      <c r="BF2620">
        <v>0.05</v>
      </c>
      <c r="BG2620">
        <v>0.12</v>
      </c>
      <c r="BH2620">
        <v>9.69565217391304E-2</v>
      </c>
      <c r="BI2620">
        <v>0</v>
      </c>
      <c r="BJ2620">
        <v>7.0000000000000007E-2</v>
      </c>
      <c r="BK2620">
        <v>0.17</v>
      </c>
      <c r="BL2620">
        <v>0.105217391304348</v>
      </c>
    </row>
    <row r="2621" spans="1:64" x14ac:dyDescent="0.25">
      <c r="A2621" s="15" t="str">
        <f t="shared" si="86"/>
        <v>Negative Earners (last 4 qtrs)--43830</v>
      </c>
      <c r="B2621" s="15" t="str">
        <f t="shared" si="87"/>
        <v>Negative Earners (last 4 qtrs)</v>
      </c>
      <c r="C2621">
        <v>17</v>
      </c>
      <c r="D2621" s="22">
        <v>43830</v>
      </c>
      <c r="F2621">
        <v>2.0408163265306101</v>
      </c>
      <c r="H2621">
        <v>1</v>
      </c>
      <c r="J2621">
        <v>1.40845070422535</v>
      </c>
      <c r="L2621">
        <v>7</v>
      </c>
      <c r="N2621">
        <v>3.1421665568006998</v>
      </c>
      <c r="P2621">
        <v>143</v>
      </c>
      <c r="R2621">
        <v>0</v>
      </c>
      <c r="T2621">
        <v>0</v>
      </c>
      <c r="V2621">
        <v>1.8656716417910399</v>
      </c>
      <c r="X2621">
        <v>5</v>
      </c>
      <c r="Z2621">
        <v>4.7619047619047601</v>
      </c>
      <c r="AB2621">
        <v>2</v>
      </c>
      <c r="AD2621">
        <v>0</v>
      </c>
      <c r="AF2621">
        <v>0</v>
      </c>
      <c r="AH2621">
        <v>0</v>
      </c>
      <c r="AI2621"/>
      <c r="AJ2621">
        <v>0</v>
      </c>
      <c r="AK2621"/>
      <c r="AL2621">
        <v>0</v>
      </c>
      <c r="AN2621">
        <v>0</v>
      </c>
      <c r="AP2621">
        <v>0.4149377593361</v>
      </c>
      <c r="AR2621">
        <v>1</v>
      </c>
      <c r="AT2621">
        <v>2.8735632183908</v>
      </c>
      <c r="AV2621">
        <v>5</v>
      </c>
      <c r="AX2621">
        <v>2.4</v>
      </c>
      <c r="AZ2621">
        <v>3</v>
      </c>
      <c r="BB2621">
        <v>7.8431372549019596</v>
      </c>
      <c r="BD2621">
        <v>4</v>
      </c>
      <c r="BF2621">
        <v>0</v>
      </c>
      <c r="BH2621">
        <v>0</v>
      </c>
      <c r="BJ2621">
        <v>4.3478260869565197</v>
      </c>
      <c r="BL2621">
        <v>3</v>
      </c>
    </row>
    <row r="2622" spans="1:64" x14ac:dyDescent="0.25">
      <c r="A2622" s="15" t="str">
        <f t="shared" si="86"/>
        <v>Noncore Funding / Liab--43830</v>
      </c>
      <c r="B2622" s="15" t="str">
        <f t="shared" si="87"/>
        <v>Noncore Funding / Liab</v>
      </c>
      <c r="C2622">
        <v>18</v>
      </c>
      <c r="D2622" s="22">
        <v>43830</v>
      </c>
      <c r="E2622">
        <v>7.6668274082027397</v>
      </c>
      <c r="F2622">
        <v>13.6776106965815</v>
      </c>
      <c r="G2622">
        <v>18.4939370022243</v>
      </c>
      <c r="H2622">
        <v>15.0637799056788</v>
      </c>
      <c r="I2622">
        <v>9.7248286768582002</v>
      </c>
      <c r="J2622">
        <v>16.859768278066301</v>
      </c>
      <c r="K2622">
        <v>24.980675924664201</v>
      </c>
      <c r="L2622">
        <v>18.820373285248198</v>
      </c>
      <c r="M2622">
        <v>11.955334817740701</v>
      </c>
      <c r="N2622">
        <v>19.868343689835299</v>
      </c>
      <c r="O2622">
        <v>29.923796220318401</v>
      </c>
      <c r="P2622">
        <v>22.806177029065601</v>
      </c>
      <c r="Q2622">
        <v>10.3514284433193</v>
      </c>
      <c r="R2622">
        <v>16.225857803179998</v>
      </c>
      <c r="S2622">
        <v>19.8486370869323</v>
      </c>
      <c r="T2622">
        <v>15.8911466067827</v>
      </c>
      <c r="U2622">
        <v>8.40641867112992</v>
      </c>
      <c r="V2622">
        <v>16.098753679382</v>
      </c>
      <c r="W2622">
        <v>24.403576679285798</v>
      </c>
      <c r="X2622">
        <v>18.452214878267501</v>
      </c>
      <c r="Y2622">
        <v>7.7283189738164202</v>
      </c>
      <c r="Z2622">
        <v>13.4927114129737</v>
      </c>
      <c r="AA2622">
        <v>24.346293793272299</v>
      </c>
      <c r="AB2622">
        <v>17.0732992158276</v>
      </c>
      <c r="AC2622">
        <v>11.665821259382399</v>
      </c>
      <c r="AD2622">
        <v>17.557867650686902</v>
      </c>
      <c r="AE2622">
        <v>23.805727129392501</v>
      </c>
      <c r="AF2622">
        <v>18.039984343638299</v>
      </c>
      <c r="AG2622">
        <v>14.572998984974699</v>
      </c>
      <c r="AH2622">
        <v>19.9358434583737</v>
      </c>
      <c r="AI2622">
        <v>29.563539865583198</v>
      </c>
      <c r="AJ2622">
        <v>24.429766122671602</v>
      </c>
      <c r="AK2622">
        <v>8.5488306846078608</v>
      </c>
      <c r="AL2622">
        <v>18.515565498857601</v>
      </c>
      <c r="AM2622">
        <v>30.139413078641301</v>
      </c>
      <c r="AN2622">
        <v>20.890539483482701</v>
      </c>
      <c r="AO2622">
        <v>10.976244968826499</v>
      </c>
      <c r="AP2622">
        <v>17.6970946841321</v>
      </c>
      <c r="AQ2622">
        <v>24.439037282080701</v>
      </c>
      <c r="AR2622">
        <v>18.9045756624758</v>
      </c>
      <c r="AS2622">
        <v>11.567767899199801</v>
      </c>
      <c r="AT2622">
        <v>19.342619022587801</v>
      </c>
      <c r="AU2622">
        <v>29.5399125454455</v>
      </c>
      <c r="AV2622">
        <v>21.7438133856256</v>
      </c>
      <c r="AW2622">
        <v>7.8945713027615296</v>
      </c>
      <c r="AX2622">
        <v>13.466625966625999</v>
      </c>
      <c r="AY2622">
        <v>20.715929203539801</v>
      </c>
      <c r="AZ2622">
        <v>15.3735439818656</v>
      </c>
      <c r="BA2622">
        <v>8.57176227439375</v>
      </c>
      <c r="BB2622">
        <v>17.2176483493643</v>
      </c>
      <c r="BC2622">
        <v>28.968316709814498</v>
      </c>
      <c r="BD2622">
        <v>22.493380064090999</v>
      </c>
      <c r="BE2622">
        <v>7.1855803574062103</v>
      </c>
      <c r="BF2622">
        <v>12.791882684813199</v>
      </c>
      <c r="BG2622">
        <v>22.304601318339699</v>
      </c>
      <c r="BH2622">
        <v>16.764535719933001</v>
      </c>
      <c r="BI2622">
        <v>7.69751681925172</v>
      </c>
      <c r="BJ2622">
        <v>12.166741934850499</v>
      </c>
      <c r="BK2622">
        <v>21.767250942977601</v>
      </c>
      <c r="BL2622">
        <v>17.221078589200498</v>
      </c>
    </row>
    <row r="2623" spans="1:64" x14ac:dyDescent="0.25">
      <c r="A2623" s="15" t="str">
        <f t="shared" si="86"/>
        <v>Brokered Dep / Liab--43830</v>
      </c>
      <c r="B2623" s="15" t="str">
        <f t="shared" si="87"/>
        <v>Brokered Dep / Liab</v>
      </c>
      <c r="C2623">
        <v>19</v>
      </c>
      <c r="D2623" s="22">
        <v>43830</v>
      </c>
      <c r="E2623">
        <v>0</v>
      </c>
      <c r="F2623">
        <v>0</v>
      </c>
      <c r="G2623">
        <v>2.8663058067639202</v>
      </c>
      <c r="H2623">
        <v>2.6930200936665498</v>
      </c>
      <c r="I2623">
        <v>0</v>
      </c>
      <c r="J2623">
        <v>0</v>
      </c>
      <c r="K2623">
        <v>2.8070796460177001</v>
      </c>
      <c r="L2623">
        <v>2.43210705271215</v>
      </c>
      <c r="M2623">
        <v>0</v>
      </c>
      <c r="N2623">
        <v>0</v>
      </c>
      <c r="O2623">
        <v>2.4236882475416701</v>
      </c>
      <c r="P2623">
        <v>2.1416210082335501</v>
      </c>
      <c r="Q2623">
        <v>0</v>
      </c>
      <c r="R2623">
        <v>0</v>
      </c>
      <c r="S2623">
        <v>0</v>
      </c>
      <c r="T2623">
        <v>1.0330655435417699</v>
      </c>
      <c r="U2623">
        <v>0</v>
      </c>
      <c r="V2623">
        <v>0</v>
      </c>
      <c r="W2623">
        <v>2.1455752964733801</v>
      </c>
      <c r="X2623">
        <v>2.5276685939943202</v>
      </c>
      <c r="Y2623">
        <v>0</v>
      </c>
      <c r="Z2623">
        <v>0</v>
      </c>
      <c r="AA2623">
        <v>1.05313154402743</v>
      </c>
      <c r="AB2623">
        <v>2.3243658745370599</v>
      </c>
      <c r="AC2623">
        <v>0</v>
      </c>
      <c r="AD2623">
        <v>0</v>
      </c>
      <c r="AE2623">
        <v>2.4164865358027798</v>
      </c>
      <c r="AF2623">
        <v>1.80463404890353</v>
      </c>
      <c r="AG2623">
        <v>0</v>
      </c>
      <c r="AH2623">
        <v>0.25230579542475301</v>
      </c>
      <c r="AI2623">
        <v>3.5053747316755199</v>
      </c>
      <c r="AJ2623">
        <v>3.9785632348111002</v>
      </c>
      <c r="AK2623">
        <v>0</v>
      </c>
      <c r="AL2623">
        <v>0.62896246352017704</v>
      </c>
      <c r="AM2623">
        <v>3.0937732886273501</v>
      </c>
      <c r="AN2623">
        <v>3.4343021401646698</v>
      </c>
      <c r="AO2623">
        <v>0</v>
      </c>
      <c r="AP2623">
        <v>0</v>
      </c>
      <c r="AQ2623">
        <v>3.2874419328886901</v>
      </c>
      <c r="AR2623">
        <v>2.2135068600380299</v>
      </c>
      <c r="AS2623">
        <v>0</v>
      </c>
      <c r="AT2623">
        <v>2.1975027578659601E-4</v>
      </c>
      <c r="AU2623">
        <v>3.9277590339084498</v>
      </c>
      <c r="AV2623">
        <v>3.7799172327875499</v>
      </c>
      <c r="AW2623">
        <v>0</v>
      </c>
      <c r="AX2623">
        <v>0</v>
      </c>
      <c r="AY2623">
        <v>0.62896246352017704</v>
      </c>
      <c r="AZ2623">
        <v>1.1791720221270601</v>
      </c>
      <c r="BA2623">
        <v>0</v>
      </c>
      <c r="BB2623">
        <v>0</v>
      </c>
      <c r="BC2623">
        <v>4.6561059096381898</v>
      </c>
      <c r="BD2623">
        <v>4.4331357270971097</v>
      </c>
      <c r="BE2623">
        <v>0</v>
      </c>
      <c r="BF2623">
        <v>0</v>
      </c>
      <c r="BG2623">
        <v>0.55646853073394098</v>
      </c>
      <c r="BH2623">
        <v>1.68329118297604</v>
      </c>
      <c r="BI2623">
        <v>0</v>
      </c>
      <c r="BJ2623">
        <v>0</v>
      </c>
      <c r="BK2623">
        <v>3.6247768129356301</v>
      </c>
      <c r="BL2623">
        <v>3.8082772431055298</v>
      </c>
    </row>
    <row r="2624" spans="1:64" x14ac:dyDescent="0.25">
      <c r="A2624" s="15" t="str">
        <f t="shared" si="86"/>
        <v>Liquid Assets / Assets--43830</v>
      </c>
      <c r="B2624" s="15" t="str">
        <f t="shared" si="87"/>
        <v>Liquid Assets / Assets</v>
      </c>
      <c r="C2624">
        <v>20</v>
      </c>
      <c r="D2624" s="22">
        <v>43830</v>
      </c>
      <c r="E2624">
        <v>13.492243877492999</v>
      </c>
      <c r="F2624">
        <v>21.268973891924698</v>
      </c>
      <c r="G2624">
        <v>29.5546518183911</v>
      </c>
      <c r="H2624">
        <v>23.3445650000663</v>
      </c>
      <c r="I2624">
        <v>12.0729754520156</v>
      </c>
      <c r="J2624">
        <v>19.063241139381699</v>
      </c>
      <c r="K2624">
        <v>28.699635411797701</v>
      </c>
      <c r="L2624">
        <v>21.989598567769701</v>
      </c>
      <c r="M2624">
        <v>11.729562038364501</v>
      </c>
      <c r="N2624">
        <v>17.932657318907399</v>
      </c>
      <c r="O2624">
        <v>27.243995789812299</v>
      </c>
      <c r="P2624">
        <v>20.828508770416001</v>
      </c>
      <c r="Q2624">
        <v>17.074547661388198</v>
      </c>
      <c r="R2624">
        <v>28.282852797463001</v>
      </c>
      <c r="S2624">
        <v>42.797000824039102</v>
      </c>
      <c r="T2624">
        <v>31.666726211902699</v>
      </c>
      <c r="U2624">
        <v>12.7541849039997</v>
      </c>
      <c r="V2624">
        <v>19.3914564836153</v>
      </c>
      <c r="W2624">
        <v>28.298185513742101</v>
      </c>
      <c r="X2624">
        <v>22.057659374985199</v>
      </c>
      <c r="Y2624">
        <v>13.8840855577316</v>
      </c>
      <c r="Z2624">
        <v>21.5455734506662</v>
      </c>
      <c r="AA2624">
        <v>30.401612611083898</v>
      </c>
      <c r="AB2624">
        <v>23.958578174959499</v>
      </c>
      <c r="AC2624">
        <v>10.7239377067052</v>
      </c>
      <c r="AD2624">
        <v>14.9062703675988</v>
      </c>
      <c r="AE2624">
        <v>28.168405204105898</v>
      </c>
      <c r="AF2624">
        <v>20.4707166046637</v>
      </c>
      <c r="AG2624">
        <v>9.9099959688825301</v>
      </c>
      <c r="AH2624">
        <v>17.1725091958535</v>
      </c>
      <c r="AI2624">
        <v>29.2279798445411</v>
      </c>
      <c r="AJ2624">
        <v>22.800082910874401</v>
      </c>
      <c r="AK2624">
        <v>11.304473857207199</v>
      </c>
      <c r="AL2624">
        <v>19.250027877043699</v>
      </c>
      <c r="AM2624">
        <v>25.127058773909202</v>
      </c>
      <c r="AN2624">
        <v>18.7221127251008</v>
      </c>
      <c r="AO2624">
        <v>12.2363062279779</v>
      </c>
      <c r="AP2624">
        <v>19.2731962171814</v>
      </c>
      <c r="AQ2624">
        <v>30.128384035724299</v>
      </c>
      <c r="AR2624">
        <v>22.960006996075698</v>
      </c>
      <c r="AS2624">
        <v>10.8687029438164</v>
      </c>
      <c r="AT2624">
        <v>15.384626917086299</v>
      </c>
      <c r="AU2624">
        <v>23.376835136994401</v>
      </c>
      <c r="AV2624">
        <v>17.579672921516799</v>
      </c>
      <c r="AW2624">
        <v>13.699015154922</v>
      </c>
      <c r="AX2624">
        <v>20.6138448707256</v>
      </c>
      <c r="AY2624">
        <v>32.834818341663897</v>
      </c>
      <c r="AZ2624">
        <v>24.5586067007292</v>
      </c>
      <c r="BA2624">
        <v>12.063466153857799</v>
      </c>
      <c r="BB2624">
        <v>18.1444119989381</v>
      </c>
      <c r="BC2624">
        <v>28.003785108810799</v>
      </c>
      <c r="BD2624">
        <v>22.3035049310459</v>
      </c>
      <c r="BE2624">
        <v>14.9485325568223</v>
      </c>
      <c r="BF2624">
        <v>23.893327681415101</v>
      </c>
      <c r="BG2624">
        <v>29.901805053856702</v>
      </c>
      <c r="BH2624">
        <v>24.3611508704575</v>
      </c>
      <c r="BI2624">
        <v>13.5704113952429</v>
      </c>
      <c r="BJ2624">
        <v>20.762783113806002</v>
      </c>
      <c r="BK2624">
        <v>27.933661031273399</v>
      </c>
      <c r="BL2624">
        <v>22.378523527820199</v>
      </c>
    </row>
    <row r="2625" spans="1:64" x14ac:dyDescent="0.25">
      <c r="A2625" s="15" t="str">
        <f t="shared" si="86"/>
        <v>Net Loan Growth (last 4 qtrs)--43830</v>
      </c>
      <c r="B2625" s="15" t="str">
        <f t="shared" si="87"/>
        <v>Net Loan Growth (last 4 qtrs)</v>
      </c>
      <c r="C2625">
        <v>21</v>
      </c>
      <c r="D2625" s="22">
        <v>43830</v>
      </c>
      <c r="E2625">
        <v>0.34</v>
      </c>
      <c r="F2625">
        <v>3.82</v>
      </c>
      <c r="G2625">
        <v>6.57</v>
      </c>
      <c r="H2625">
        <v>4.0597959183673504</v>
      </c>
      <c r="I2625">
        <v>-0.68</v>
      </c>
      <c r="J2625">
        <v>3.71</v>
      </c>
      <c r="K2625">
        <v>8.2799999999999994</v>
      </c>
      <c r="L2625">
        <v>4.6367893660531703</v>
      </c>
      <c r="M2625">
        <v>-0.28999999999999998</v>
      </c>
      <c r="N2625">
        <v>4.2699999999999996</v>
      </c>
      <c r="O2625">
        <v>9.2725000000000009</v>
      </c>
      <c r="P2625">
        <v>5.6238916478555296</v>
      </c>
      <c r="Q2625">
        <v>-0.54</v>
      </c>
      <c r="R2625">
        <v>1.91</v>
      </c>
      <c r="S2625">
        <v>6.27</v>
      </c>
      <c r="T2625">
        <v>2.9394117647058802</v>
      </c>
      <c r="U2625">
        <v>1.4999999999999999E-2</v>
      </c>
      <c r="V2625">
        <v>4.3550000000000004</v>
      </c>
      <c r="W2625">
        <v>8.4149999999999991</v>
      </c>
      <c r="X2625">
        <v>4.7674242424242399</v>
      </c>
      <c r="Y2625">
        <v>2.0924999999999998</v>
      </c>
      <c r="Z2625">
        <v>7.01</v>
      </c>
      <c r="AA2625">
        <v>13.237500000000001</v>
      </c>
      <c r="AB2625">
        <v>7.4011904761904797</v>
      </c>
      <c r="AC2625">
        <v>-2.1625000000000001</v>
      </c>
      <c r="AD2625">
        <v>1.625</v>
      </c>
      <c r="AE2625">
        <v>5.0049999999999999</v>
      </c>
      <c r="AF2625">
        <v>2.3354166666666698</v>
      </c>
      <c r="AG2625">
        <v>-4.0824999999999996</v>
      </c>
      <c r="AH2625">
        <v>2.1150000000000002</v>
      </c>
      <c r="AI2625">
        <v>6.1</v>
      </c>
      <c r="AJ2625">
        <v>5.0444642857142901</v>
      </c>
      <c r="AK2625">
        <v>-2.19</v>
      </c>
      <c r="AL2625">
        <v>2.7</v>
      </c>
      <c r="AM2625">
        <v>11.01</v>
      </c>
      <c r="AN2625">
        <v>10.4817073170732</v>
      </c>
      <c r="AO2625">
        <v>-2.12</v>
      </c>
      <c r="AP2625">
        <v>2.11</v>
      </c>
      <c r="AQ2625">
        <v>5.94</v>
      </c>
      <c r="AR2625">
        <v>2.5463291139240498</v>
      </c>
      <c r="AS2625">
        <v>1.6025</v>
      </c>
      <c r="AT2625">
        <v>5.91</v>
      </c>
      <c r="AU2625">
        <v>11.1675</v>
      </c>
      <c r="AV2625">
        <v>9.1373837209302309</v>
      </c>
      <c r="AW2625">
        <v>0.28999999999999998</v>
      </c>
      <c r="AX2625">
        <v>3.93</v>
      </c>
      <c r="AY2625">
        <v>8.35</v>
      </c>
      <c r="AZ2625">
        <v>5.3175609756097604</v>
      </c>
      <c r="BA2625">
        <v>0.65500000000000003</v>
      </c>
      <c r="BB2625">
        <v>7.66</v>
      </c>
      <c r="BC2625">
        <v>10.84</v>
      </c>
      <c r="BD2625">
        <v>9.83</v>
      </c>
      <c r="BE2625">
        <v>-1.0075000000000001</v>
      </c>
      <c r="BF2625">
        <v>3.0750000000000002</v>
      </c>
      <c r="BG2625">
        <v>6.8075000000000001</v>
      </c>
      <c r="BH2625">
        <v>3.63</v>
      </c>
      <c r="BI2625">
        <v>0.57999999999999996</v>
      </c>
      <c r="BJ2625">
        <v>6.52</v>
      </c>
      <c r="BK2625">
        <v>11.22</v>
      </c>
      <c r="BL2625">
        <v>6.4450724637681196</v>
      </c>
    </row>
    <row r="2626" spans="1:64" x14ac:dyDescent="0.25">
      <c r="A2626" s="15" t="str">
        <f t="shared" si="86"/>
        <v>Banks w/ Loan Growth (last 4 qtrs)--43830</v>
      </c>
      <c r="B2626" s="15" t="str">
        <f t="shared" si="87"/>
        <v>Banks w/ Loan Growth (last 4 qtrs)</v>
      </c>
      <c r="C2626">
        <v>22</v>
      </c>
      <c r="D2626" s="22">
        <v>43830</v>
      </c>
      <c r="F2626">
        <v>77.551020408163296</v>
      </c>
      <c r="J2626">
        <v>70.623742454728401</v>
      </c>
      <c r="N2626">
        <v>73.214678092726899</v>
      </c>
      <c r="R2626">
        <v>70.588235294117695</v>
      </c>
      <c r="V2626">
        <v>75</v>
      </c>
      <c r="Z2626">
        <v>80.952380952380906</v>
      </c>
      <c r="AD2626">
        <v>63.8888888888889</v>
      </c>
      <c r="AH2626">
        <v>55.357142857142897</v>
      </c>
      <c r="AI2626"/>
      <c r="AK2626"/>
      <c r="AL2626">
        <v>63.414634146341498</v>
      </c>
      <c r="AP2626">
        <v>64.730290456431504</v>
      </c>
      <c r="AT2626">
        <v>78.735632183907995</v>
      </c>
      <c r="AX2626">
        <v>76.8</v>
      </c>
      <c r="BB2626">
        <v>76.470588235294102</v>
      </c>
      <c r="BF2626">
        <v>67.391304347826093</v>
      </c>
      <c r="BJ2626">
        <v>76.811594202898505</v>
      </c>
    </row>
    <row r="2627" spans="1:64" x14ac:dyDescent="0.25">
      <c r="A2627" s="15" t="str">
        <f t="shared" si="86"/>
        <v>Equity / Assets--43921</v>
      </c>
      <c r="B2627" s="15" t="str">
        <f t="shared" si="87"/>
        <v>Equity / Assets</v>
      </c>
      <c r="C2627">
        <v>1</v>
      </c>
      <c r="D2627" s="22">
        <v>43921</v>
      </c>
      <c r="E2627">
        <v>10.894340306064899</v>
      </c>
      <c r="F2627">
        <v>11.646862280263599</v>
      </c>
      <c r="G2627">
        <v>12.8929752717266</v>
      </c>
      <c r="H2627">
        <v>11.9621007004123</v>
      </c>
      <c r="I2627">
        <v>9.9173044453482202</v>
      </c>
      <c r="J2627">
        <v>11.0803413558966</v>
      </c>
      <c r="K2627">
        <v>12.774173617547101</v>
      </c>
      <c r="L2627">
        <v>11.6135288314858</v>
      </c>
      <c r="M2627">
        <v>9.9256715605195307</v>
      </c>
      <c r="N2627">
        <v>11.266731080339801</v>
      </c>
      <c r="O2627">
        <v>13.0627948518298</v>
      </c>
      <c r="P2627">
        <v>11.906210905539499</v>
      </c>
      <c r="Q2627">
        <v>10.167674994153399</v>
      </c>
      <c r="R2627">
        <v>11.467447783853499</v>
      </c>
      <c r="S2627">
        <v>13.224785304083699</v>
      </c>
      <c r="T2627">
        <v>11.700408911563001</v>
      </c>
      <c r="U2627">
        <v>9.8232144097142005</v>
      </c>
      <c r="V2627">
        <v>10.820970894484701</v>
      </c>
      <c r="W2627">
        <v>12.460275961991799</v>
      </c>
      <c r="X2627">
        <v>11.375132124072</v>
      </c>
      <c r="Y2627">
        <v>10.298511655371801</v>
      </c>
      <c r="Z2627">
        <v>11.046852727687</v>
      </c>
      <c r="AA2627">
        <v>12.978371466396499</v>
      </c>
      <c r="AB2627">
        <v>12.007219352457399</v>
      </c>
      <c r="AC2627">
        <v>9.8400329832216293</v>
      </c>
      <c r="AD2627">
        <v>10.794062611921699</v>
      </c>
      <c r="AE2627">
        <v>12.0298165517911</v>
      </c>
      <c r="AF2627">
        <v>11.001075937580699</v>
      </c>
      <c r="AG2627">
        <v>10.6517784031339</v>
      </c>
      <c r="AH2627">
        <v>12.055882414087</v>
      </c>
      <c r="AI2627">
        <v>13.6132430020977</v>
      </c>
      <c r="AJ2627">
        <v>12.569495353905999</v>
      </c>
      <c r="AK2627">
        <v>9.4346531380820498</v>
      </c>
      <c r="AL2627">
        <v>11.771705409884801</v>
      </c>
      <c r="AM2627">
        <v>14.1694706146786</v>
      </c>
      <c r="AN2627">
        <v>13.465388819282399</v>
      </c>
      <c r="AO2627">
        <v>10.226966460922601</v>
      </c>
      <c r="AP2627">
        <v>11.327742010510301</v>
      </c>
      <c r="AQ2627">
        <v>12.7834423984173</v>
      </c>
      <c r="AR2627">
        <v>11.7127435680438</v>
      </c>
      <c r="AS2627">
        <v>9.4029392626855799</v>
      </c>
      <c r="AT2627">
        <v>10.629401881219501</v>
      </c>
      <c r="AU2627">
        <v>12.2385856972972</v>
      </c>
      <c r="AV2627">
        <v>11.011846824193899</v>
      </c>
      <c r="AW2627">
        <v>9.5259029156690005</v>
      </c>
      <c r="AX2627">
        <v>11.103387669841201</v>
      </c>
      <c r="AY2627">
        <v>12.880975435127</v>
      </c>
      <c r="AZ2627">
        <v>11.430380796353299</v>
      </c>
      <c r="BA2627">
        <v>9.9999304558272808</v>
      </c>
      <c r="BB2627">
        <v>10.631802961639901</v>
      </c>
      <c r="BC2627">
        <v>12.7754465462768</v>
      </c>
      <c r="BD2627">
        <v>11.8588169455083</v>
      </c>
      <c r="BE2627">
        <v>10.358027486812899</v>
      </c>
      <c r="BF2627">
        <v>11.3617627797681</v>
      </c>
      <c r="BG2627">
        <v>13.2213178860766</v>
      </c>
      <c r="BH2627">
        <v>12.528993434241199</v>
      </c>
      <c r="BI2627">
        <v>9.2320565873685201</v>
      </c>
      <c r="BJ2627">
        <v>10.540096839217799</v>
      </c>
      <c r="BK2627">
        <v>11.9070479709282</v>
      </c>
      <c r="BL2627">
        <v>10.8433092417062</v>
      </c>
    </row>
    <row r="2628" spans="1:64" x14ac:dyDescent="0.25">
      <c r="A2628" s="15" t="str">
        <f t="shared" si="86"/>
        <v>Total Risk Based Capital Ratio--43921</v>
      </c>
      <c r="B2628" s="15" t="str">
        <f t="shared" si="87"/>
        <v>Total Risk Based Capital Ratio</v>
      </c>
      <c r="C2628">
        <v>2</v>
      </c>
      <c r="D2628" s="22">
        <v>43921</v>
      </c>
      <c r="E2628">
        <v>14.390599999999999</v>
      </c>
      <c r="F2628">
        <v>15.6111</v>
      </c>
      <c r="G2628">
        <v>18.166875000000001</v>
      </c>
      <c r="H2628">
        <v>16.873706666666699</v>
      </c>
      <c r="I2628">
        <v>13.211399999999999</v>
      </c>
      <c r="J2628">
        <v>15.167999999999999</v>
      </c>
      <c r="K2628">
        <v>18.643149999999999</v>
      </c>
      <c r="L2628">
        <v>16.493099999999998</v>
      </c>
      <c r="M2628">
        <v>13.211499999999999</v>
      </c>
      <c r="N2628">
        <v>15.302350000000001</v>
      </c>
      <c r="O2628">
        <v>19.157724999999999</v>
      </c>
      <c r="P2628">
        <v>17.3987440538519</v>
      </c>
      <c r="Q2628">
        <v>14.179600000000001</v>
      </c>
      <c r="R2628">
        <v>14.70595</v>
      </c>
      <c r="S2628">
        <v>15.090425</v>
      </c>
      <c r="T2628">
        <v>14.564075000000001</v>
      </c>
      <c r="U2628">
        <v>13.226699999999999</v>
      </c>
      <c r="V2628">
        <v>14.973100000000001</v>
      </c>
      <c r="W2628">
        <v>18.7593</v>
      </c>
      <c r="X2628">
        <v>16.291582857142899</v>
      </c>
      <c r="Y2628">
        <v>13.95975</v>
      </c>
      <c r="Z2628">
        <v>16.161300000000001</v>
      </c>
      <c r="AA2628">
        <v>19.150849999999998</v>
      </c>
      <c r="AB2628">
        <v>18.953951851851901</v>
      </c>
      <c r="AC2628">
        <v>12.679675</v>
      </c>
      <c r="AD2628">
        <v>14.269399999999999</v>
      </c>
      <c r="AE2628">
        <v>16.37885</v>
      </c>
      <c r="AF2628">
        <v>14.8633647058824</v>
      </c>
      <c r="AG2628">
        <v>13.413</v>
      </c>
      <c r="AH2628">
        <v>17.123699999999999</v>
      </c>
      <c r="AI2628">
        <v>22.4786</v>
      </c>
      <c r="AJ2628">
        <v>18.813953658536601</v>
      </c>
      <c r="AK2628">
        <v>12.4544</v>
      </c>
      <c r="AL2628">
        <v>14.7499</v>
      </c>
      <c r="AM2628">
        <v>19.3918</v>
      </c>
      <c r="AN2628">
        <v>17.701745161290301</v>
      </c>
      <c r="AO2628">
        <v>13.458449999999999</v>
      </c>
      <c r="AP2628">
        <v>15.744949999999999</v>
      </c>
      <c r="AQ2628">
        <v>18.447975</v>
      </c>
      <c r="AR2628">
        <v>16.8453760273973</v>
      </c>
      <c r="AS2628">
        <v>12.412725</v>
      </c>
      <c r="AT2628">
        <v>13.4887</v>
      </c>
      <c r="AU2628">
        <v>15.450775</v>
      </c>
      <c r="AV2628">
        <v>14.271011016949201</v>
      </c>
      <c r="AW2628">
        <v>13.811199999999999</v>
      </c>
      <c r="AX2628">
        <v>15.604100000000001</v>
      </c>
      <c r="AY2628">
        <v>19.981300000000001</v>
      </c>
      <c r="AZ2628">
        <v>17.1873957746479</v>
      </c>
      <c r="BA2628">
        <v>13.0901</v>
      </c>
      <c r="BB2628">
        <v>14.5501</v>
      </c>
      <c r="BC2628">
        <v>20.178599999999999</v>
      </c>
      <c r="BD2628">
        <v>17.505536363636399</v>
      </c>
      <c r="BE2628">
        <v>14.350300000000001</v>
      </c>
      <c r="BF2628">
        <v>16.646350000000002</v>
      </c>
      <c r="BG2628">
        <v>19.846625</v>
      </c>
      <c r="BH2628">
        <v>19.7272071428571</v>
      </c>
      <c r="BI2628">
        <v>13.232699999999999</v>
      </c>
      <c r="BJ2628">
        <v>14.431800000000001</v>
      </c>
      <c r="BK2628">
        <v>17.233499999999999</v>
      </c>
      <c r="BL2628">
        <v>15.875790740740699</v>
      </c>
    </row>
    <row r="2629" spans="1:64" x14ac:dyDescent="0.25">
      <c r="A2629" s="15" t="str">
        <f t="shared" si="86"/>
        <v>Tier 1 Leverage Ratio--43921</v>
      </c>
      <c r="B2629" s="15" t="str">
        <f t="shared" si="87"/>
        <v>Tier 1 Leverage Ratio</v>
      </c>
      <c r="C2629">
        <v>3</v>
      </c>
      <c r="D2629" s="22">
        <v>43921</v>
      </c>
      <c r="E2629">
        <v>9.6974999999999998</v>
      </c>
      <c r="F2629">
        <v>10.77</v>
      </c>
      <c r="G2629">
        <v>12.147500000000001</v>
      </c>
      <c r="H2629">
        <v>11.1347916666667</v>
      </c>
      <c r="I2629">
        <v>9.5</v>
      </c>
      <c r="J2629">
        <v>10.6</v>
      </c>
      <c r="K2629">
        <v>12.08</v>
      </c>
      <c r="L2629">
        <v>11.095055679287301</v>
      </c>
      <c r="M2629">
        <v>9.61</v>
      </c>
      <c r="N2629">
        <v>10.78</v>
      </c>
      <c r="O2629">
        <v>12.54</v>
      </c>
      <c r="P2629">
        <v>11.5116367216343</v>
      </c>
      <c r="Q2629">
        <v>9.875</v>
      </c>
      <c r="R2629">
        <v>10.61</v>
      </c>
      <c r="S2629">
        <v>12.365</v>
      </c>
      <c r="T2629">
        <v>11.1313333333333</v>
      </c>
      <c r="U2629">
        <v>9.3975000000000009</v>
      </c>
      <c r="V2629">
        <v>10.41</v>
      </c>
      <c r="W2629">
        <v>11.765000000000001</v>
      </c>
      <c r="X2629">
        <v>10.8914406779661</v>
      </c>
      <c r="Y2629">
        <v>9.5124999999999993</v>
      </c>
      <c r="Z2629">
        <v>10.765000000000001</v>
      </c>
      <c r="AA2629">
        <v>11.96</v>
      </c>
      <c r="AB2629">
        <v>11.42825</v>
      </c>
      <c r="AC2629">
        <v>9.5399999999999991</v>
      </c>
      <c r="AD2629">
        <v>10.29</v>
      </c>
      <c r="AE2629">
        <v>11.765000000000001</v>
      </c>
      <c r="AF2629">
        <v>10.5820895522388</v>
      </c>
      <c r="AG2629">
        <v>9.8550000000000004</v>
      </c>
      <c r="AH2629">
        <v>11.71</v>
      </c>
      <c r="AI2629">
        <v>13.164999999999999</v>
      </c>
      <c r="AJ2629">
        <v>12.0263636363636</v>
      </c>
      <c r="AK2629">
        <v>9.23</v>
      </c>
      <c r="AL2629">
        <v>10.94</v>
      </c>
      <c r="AM2629">
        <v>12.82</v>
      </c>
      <c r="AN2629">
        <v>12.6064102564103</v>
      </c>
      <c r="AO2629">
        <v>9.64</v>
      </c>
      <c r="AP2629">
        <v>10.71</v>
      </c>
      <c r="AQ2629">
        <v>12.27</v>
      </c>
      <c r="AR2629">
        <v>11.2140375586854</v>
      </c>
      <c r="AS2629">
        <v>9.0425000000000004</v>
      </c>
      <c r="AT2629">
        <v>9.8849999999999998</v>
      </c>
      <c r="AU2629">
        <v>11.3925</v>
      </c>
      <c r="AV2629">
        <v>10.3456428571429</v>
      </c>
      <c r="AW2629">
        <v>9.2850000000000001</v>
      </c>
      <c r="AX2629">
        <v>10.654999999999999</v>
      </c>
      <c r="AY2629">
        <v>11.74</v>
      </c>
      <c r="AZ2629">
        <v>10.8539423076923</v>
      </c>
      <c r="BA2629">
        <v>9.75</v>
      </c>
      <c r="BB2629">
        <v>10.61</v>
      </c>
      <c r="BC2629">
        <v>12.29</v>
      </c>
      <c r="BD2629">
        <v>11.439056603773601</v>
      </c>
      <c r="BE2629">
        <v>9.8000000000000007</v>
      </c>
      <c r="BF2629">
        <v>10.48</v>
      </c>
      <c r="BG2629">
        <v>12.085000000000001</v>
      </c>
      <c r="BH2629">
        <v>11.9665957446809</v>
      </c>
      <c r="BI2629">
        <v>9.32</v>
      </c>
      <c r="BJ2629">
        <v>10.26</v>
      </c>
      <c r="BK2629">
        <v>11.25</v>
      </c>
      <c r="BL2629">
        <v>10.461692307692299</v>
      </c>
    </row>
    <row r="2630" spans="1:64" x14ac:dyDescent="0.25">
      <c r="A2630" s="15" t="str">
        <f t="shared" si="86"/>
        <v>ALLL / Nonaccrual Loans--43921</v>
      </c>
      <c r="B2630" s="15" t="str">
        <f t="shared" si="87"/>
        <v>ALLL / Nonaccrual Loans</v>
      </c>
      <c r="C2630">
        <v>4</v>
      </c>
      <c r="D2630" s="22">
        <v>43921</v>
      </c>
      <c r="E2630">
        <v>108.008824739316</v>
      </c>
      <c r="F2630">
        <v>193.768425550096</v>
      </c>
      <c r="G2630">
        <v>399.16033453097702</v>
      </c>
      <c r="H2630">
        <v>2143.5287292934399</v>
      </c>
      <c r="I2630">
        <v>94.380853277835598</v>
      </c>
      <c r="J2630">
        <v>225.81648522550501</v>
      </c>
      <c r="K2630">
        <v>571.19047619047603</v>
      </c>
      <c r="L2630">
        <v>1056.0791004073401</v>
      </c>
      <c r="M2630">
        <v>106.154641247375</v>
      </c>
      <c r="N2630">
        <v>226.17604412778201</v>
      </c>
      <c r="O2630">
        <v>576.02012100745696</v>
      </c>
      <c r="P2630">
        <v>761.00972661247999</v>
      </c>
      <c r="Q2630">
        <v>98.491811147068205</v>
      </c>
      <c r="R2630">
        <v>192.05298013244999</v>
      </c>
      <c r="S2630">
        <v>281.10082498897901</v>
      </c>
      <c r="T2630">
        <v>336.22237815513</v>
      </c>
      <c r="U2630">
        <v>112.30178014220699</v>
      </c>
      <c r="V2630">
        <v>271.62302015450302</v>
      </c>
      <c r="W2630">
        <v>673.74708624708603</v>
      </c>
      <c r="X2630">
        <v>1174.08806420477</v>
      </c>
      <c r="Y2630">
        <v>69.5616883116883</v>
      </c>
      <c r="Z2630">
        <v>186.13569321533899</v>
      </c>
      <c r="AA2630">
        <v>253.01369863013699</v>
      </c>
      <c r="AB2630">
        <v>1202.65954964054</v>
      </c>
      <c r="AC2630">
        <v>109.176324375739</v>
      </c>
      <c r="AD2630">
        <v>294.43953827826101</v>
      </c>
      <c r="AE2630">
        <v>609.87931034482801</v>
      </c>
      <c r="AF2630">
        <v>3546.5441868883399</v>
      </c>
      <c r="AG2630">
        <v>91.966028462883699</v>
      </c>
      <c r="AH2630">
        <v>195.65239734597401</v>
      </c>
      <c r="AI2630">
        <v>423.51708767721198</v>
      </c>
      <c r="AJ2630">
        <v>472.340506677473</v>
      </c>
      <c r="AK2630">
        <v>65.309472635498807</v>
      </c>
      <c r="AL2630">
        <v>129.435664348411</v>
      </c>
      <c r="AM2630">
        <v>379.54218154789601</v>
      </c>
      <c r="AN2630">
        <v>583.05877785242706</v>
      </c>
      <c r="AO2630">
        <v>79.105839735380897</v>
      </c>
      <c r="AP2630">
        <v>182.03201686009601</v>
      </c>
      <c r="AQ2630">
        <v>411.25560144099802</v>
      </c>
      <c r="AR2630">
        <v>1625.1468560816199</v>
      </c>
      <c r="AS2630">
        <v>112.757368356679</v>
      </c>
      <c r="AT2630">
        <v>255.25684931506899</v>
      </c>
      <c r="AU2630">
        <v>644.27542230895097</v>
      </c>
      <c r="AV2630">
        <v>841.656645409524</v>
      </c>
      <c r="AW2630">
        <v>80.977389249744604</v>
      </c>
      <c r="AX2630">
        <v>254.90157209764601</v>
      </c>
      <c r="AY2630">
        <v>444.102637614679</v>
      </c>
      <c r="AZ2630">
        <v>792.35377885399305</v>
      </c>
      <c r="BA2630">
        <v>117.946241009986</v>
      </c>
      <c r="BB2630">
        <v>295.86322333811597</v>
      </c>
      <c r="BC2630">
        <v>859.25467022493297</v>
      </c>
      <c r="BD2630">
        <v>872.20267983116798</v>
      </c>
      <c r="BE2630">
        <v>115.736070119036</v>
      </c>
      <c r="BF2630">
        <v>286.96407476895303</v>
      </c>
      <c r="BG2630">
        <v>615.28271859202403</v>
      </c>
      <c r="BH2630">
        <v>570.90916707748897</v>
      </c>
      <c r="BI2630">
        <v>138.58614155802599</v>
      </c>
      <c r="BJ2630">
        <v>347.00868786497398</v>
      </c>
      <c r="BK2630">
        <v>947.87878787878799</v>
      </c>
      <c r="BL2630">
        <v>1123.02991068139</v>
      </c>
    </row>
    <row r="2631" spans="1:64" x14ac:dyDescent="0.25">
      <c r="A2631" s="15" t="str">
        <f t="shared" si="86"/>
        <v>[NCL + OREO] / [Total Loans + OREO]--43921</v>
      </c>
      <c r="B2631" s="15" t="str">
        <f t="shared" si="87"/>
        <v>[NCL + OREO] / [Total Loans + OREO]</v>
      </c>
      <c r="C2631">
        <v>5</v>
      </c>
      <c r="D2631" s="22">
        <v>43921</v>
      </c>
      <c r="E2631">
        <v>0.40456250352788198</v>
      </c>
      <c r="F2631">
        <v>0.82579800205129195</v>
      </c>
      <c r="G2631">
        <v>1.63183908136375</v>
      </c>
      <c r="H2631">
        <v>1.65011409502327</v>
      </c>
      <c r="I2631">
        <v>0.24495372846542099</v>
      </c>
      <c r="J2631">
        <v>0.80863273795631496</v>
      </c>
      <c r="K2631">
        <v>1.6691957511380899</v>
      </c>
      <c r="L2631">
        <v>1.22158405726208</v>
      </c>
      <c r="M2631">
        <v>0.251746800024155</v>
      </c>
      <c r="N2631">
        <v>0.73250808957084501</v>
      </c>
      <c r="O2631">
        <v>1.5618908919738601</v>
      </c>
      <c r="P2631">
        <v>1.1414271899558499</v>
      </c>
      <c r="Q2631">
        <v>1.0186019297773099</v>
      </c>
      <c r="R2631">
        <v>1.67756809389491</v>
      </c>
      <c r="S2631">
        <v>1.8422326727963401</v>
      </c>
      <c r="T2631">
        <v>1.7821038832521801</v>
      </c>
      <c r="U2631">
        <v>0.211471136057545</v>
      </c>
      <c r="V2631">
        <v>0.71819181470022397</v>
      </c>
      <c r="W2631">
        <v>1.5169443885784999</v>
      </c>
      <c r="X2631">
        <v>1.09971571301017</v>
      </c>
      <c r="Y2631">
        <v>0.33366357006269898</v>
      </c>
      <c r="Z2631">
        <v>0.83460324904939598</v>
      </c>
      <c r="AA2631">
        <v>2.0887467633474399</v>
      </c>
      <c r="AB2631">
        <v>2.17933669662064</v>
      </c>
      <c r="AC2631">
        <v>0.168596266086041</v>
      </c>
      <c r="AD2631">
        <v>0.71315143640825795</v>
      </c>
      <c r="AE2631">
        <v>1.39587011503741</v>
      </c>
      <c r="AF2631">
        <v>1.1359715388290501</v>
      </c>
      <c r="AG2631">
        <v>0.16778390991066899</v>
      </c>
      <c r="AH2631">
        <v>0.81373151762297802</v>
      </c>
      <c r="AI2631">
        <v>1.7857249936981701</v>
      </c>
      <c r="AJ2631">
        <v>1.53592822048505</v>
      </c>
      <c r="AK2631">
        <v>0.33434757649141</v>
      </c>
      <c r="AL2631">
        <v>1.1956356859600801</v>
      </c>
      <c r="AM2631">
        <v>2.1838425362150198</v>
      </c>
      <c r="AN2631">
        <v>1.5727104549873001</v>
      </c>
      <c r="AO2631">
        <v>0.24495372846542099</v>
      </c>
      <c r="AP2631">
        <v>0.96901955259161898</v>
      </c>
      <c r="AQ2631">
        <v>2.00149737958573</v>
      </c>
      <c r="AR2631">
        <v>1.5104837867527401</v>
      </c>
      <c r="AS2631">
        <v>0.25239501187811503</v>
      </c>
      <c r="AT2631">
        <v>0.81989895341587204</v>
      </c>
      <c r="AU2631">
        <v>1.3840046257201499</v>
      </c>
      <c r="AV2631">
        <v>1.07434497214646</v>
      </c>
      <c r="AW2631">
        <v>0.22611793691579299</v>
      </c>
      <c r="AX2631">
        <v>0.624156454017333</v>
      </c>
      <c r="AY2631">
        <v>1.67550111499313</v>
      </c>
      <c r="AZ2631">
        <v>1.0824946411668199</v>
      </c>
      <c r="BA2631">
        <v>0.17481853076426099</v>
      </c>
      <c r="BB2631">
        <v>0.80863273795631496</v>
      </c>
      <c r="BC2631">
        <v>1.49172561928106</v>
      </c>
      <c r="BD2631">
        <v>1.15759842061398</v>
      </c>
      <c r="BE2631">
        <v>0.28416069010032802</v>
      </c>
      <c r="BF2631">
        <v>0.67981277287566699</v>
      </c>
      <c r="BG2631">
        <v>1.18529913312619</v>
      </c>
      <c r="BH2631">
        <v>0.92763657640541797</v>
      </c>
      <c r="BI2631">
        <v>0.16680784518146899</v>
      </c>
      <c r="BJ2631">
        <v>0.54124654670162997</v>
      </c>
      <c r="BK2631">
        <v>1.28460108897656</v>
      </c>
      <c r="BL2631">
        <v>0.93465194885641101</v>
      </c>
    </row>
    <row r="2632" spans="1:64" x14ac:dyDescent="0.25">
      <c r="A2632" s="15" t="str">
        <f t="shared" si="86"/>
        <v>[Noncurrent + Delinquent Loans] / [Capital + ALLL]--43921</v>
      </c>
      <c r="B2632" s="15" t="str">
        <f t="shared" si="87"/>
        <v>[Noncurrent + Delinquent Loans] / [Capital + ALLL]</v>
      </c>
      <c r="C2632">
        <v>6</v>
      </c>
      <c r="D2632" s="22">
        <v>43921</v>
      </c>
      <c r="E2632">
        <v>3.4430503743537502</v>
      </c>
      <c r="F2632">
        <v>8.9790875972355906</v>
      </c>
      <c r="G2632">
        <v>13.7908502348449</v>
      </c>
      <c r="H2632">
        <v>11.889403687189599</v>
      </c>
      <c r="I2632">
        <v>3.22565581330189</v>
      </c>
      <c r="J2632">
        <v>8.7296756803756193</v>
      </c>
      <c r="K2632">
        <v>16.5745465687719</v>
      </c>
      <c r="L2632">
        <v>11.526954375813</v>
      </c>
      <c r="M2632">
        <v>3.1750106974754</v>
      </c>
      <c r="N2632">
        <v>7.2119573381402997</v>
      </c>
      <c r="O2632">
        <v>13.605572597137</v>
      </c>
      <c r="P2632">
        <v>9.6953730104788693</v>
      </c>
      <c r="Q2632">
        <v>6.85626973033688</v>
      </c>
      <c r="R2632">
        <v>9.1198446917537606</v>
      </c>
      <c r="S2632">
        <v>19.780687067913401</v>
      </c>
      <c r="T2632">
        <v>12.3331800481191</v>
      </c>
      <c r="U2632">
        <v>2.56524022698096</v>
      </c>
      <c r="V2632">
        <v>7.2355553508269601</v>
      </c>
      <c r="W2632">
        <v>15.331049238078</v>
      </c>
      <c r="X2632">
        <v>10.341337179304499</v>
      </c>
      <c r="Y2632">
        <v>5.7091509905079096</v>
      </c>
      <c r="Z2632">
        <v>12.1876368389142</v>
      </c>
      <c r="AA2632">
        <v>18.028375467015699</v>
      </c>
      <c r="AB2632">
        <v>16.249053779372701</v>
      </c>
      <c r="AC2632">
        <v>3.4636456896980201</v>
      </c>
      <c r="AD2632">
        <v>10.3839827375794</v>
      </c>
      <c r="AE2632">
        <v>17.268510529076899</v>
      </c>
      <c r="AF2632">
        <v>13.008002242822</v>
      </c>
      <c r="AG2632">
        <v>3.2595166338186399</v>
      </c>
      <c r="AH2632">
        <v>8.1533217624056409</v>
      </c>
      <c r="AI2632">
        <v>15.5580013739386</v>
      </c>
      <c r="AJ2632">
        <v>12.7508764602649</v>
      </c>
      <c r="AK2632">
        <v>3.5665824516823701</v>
      </c>
      <c r="AL2632">
        <v>11.836248012718601</v>
      </c>
      <c r="AM2632">
        <v>20.950278719920998</v>
      </c>
      <c r="AN2632">
        <v>13.4497350437537</v>
      </c>
      <c r="AO2632">
        <v>3.6966299057359402</v>
      </c>
      <c r="AP2632">
        <v>11.984352773826499</v>
      </c>
      <c r="AQ2632">
        <v>19.610121352956401</v>
      </c>
      <c r="AR2632">
        <v>14.828349327166499</v>
      </c>
      <c r="AS2632">
        <v>3.2880899021427701</v>
      </c>
      <c r="AT2632">
        <v>7.62125715505121</v>
      </c>
      <c r="AU2632">
        <v>13.499579585941399</v>
      </c>
      <c r="AV2632">
        <v>10.4295303985445</v>
      </c>
      <c r="AW2632">
        <v>3.3968346061072201</v>
      </c>
      <c r="AX2632">
        <v>8.3427989215224301</v>
      </c>
      <c r="AY2632">
        <v>15.352577095892499</v>
      </c>
      <c r="AZ2632">
        <v>10.438919080755401</v>
      </c>
      <c r="BA2632">
        <v>3.18997436627741</v>
      </c>
      <c r="BB2632">
        <v>7.8073089700996698</v>
      </c>
      <c r="BC2632">
        <v>18.005687123334202</v>
      </c>
      <c r="BD2632">
        <v>10.9203308116721</v>
      </c>
      <c r="BE2632">
        <v>1.56716318821407</v>
      </c>
      <c r="BF2632">
        <v>5.0575023677445499</v>
      </c>
      <c r="BG2632">
        <v>9.5892281167735103</v>
      </c>
      <c r="BH2632">
        <v>7.6483978061119302</v>
      </c>
      <c r="BI2632">
        <v>2.1256212202862099</v>
      </c>
      <c r="BJ2632">
        <v>5.0186313922616304</v>
      </c>
      <c r="BK2632">
        <v>11.382471505453401</v>
      </c>
      <c r="BL2632">
        <v>7.6680972909905201</v>
      </c>
    </row>
    <row r="2633" spans="1:64" x14ac:dyDescent="0.25">
      <c r="A2633" s="15" t="str">
        <f t="shared" si="86"/>
        <v xml:space="preserve">  Ag [NCL+DQ] / [Capital + ALLL]--43921</v>
      </c>
      <c r="B2633" s="15" t="str">
        <f t="shared" si="87"/>
        <v xml:space="preserve">  Ag [NCL+DQ] / [Capital + ALLL]</v>
      </c>
      <c r="C2633">
        <v>7</v>
      </c>
      <c r="D2633" s="22">
        <v>43921</v>
      </c>
      <c r="E2633">
        <v>0</v>
      </c>
      <c r="F2633">
        <v>0.59898028551051596</v>
      </c>
      <c r="G2633">
        <v>5.1812263931787301</v>
      </c>
      <c r="H2633">
        <v>4.87925591311018</v>
      </c>
      <c r="I2633">
        <v>0</v>
      </c>
      <c r="J2633">
        <v>0.14811647757638699</v>
      </c>
      <c r="K2633">
        <v>4.4572748267898401</v>
      </c>
      <c r="L2633">
        <v>3.7541959364724899</v>
      </c>
      <c r="M2633">
        <v>0</v>
      </c>
      <c r="N2633">
        <v>0</v>
      </c>
      <c r="O2633">
        <v>1.2813859726158601</v>
      </c>
      <c r="P2633">
        <v>1.6575461883117899</v>
      </c>
      <c r="Q2633">
        <v>0</v>
      </c>
      <c r="R2633">
        <v>0</v>
      </c>
      <c r="S2633">
        <v>0</v>
      </c>
      <c r="T2633">
        <v>0</v>
      </c>
      <c r="U2633">
        <v>0</v>
      </c>
      <c r="V2633">
        <v>0</v>
      </c>
      <c r="W2633">
        <v>3.8529084730568299</v>
      </c>
      <c r="X2633">
        <v>3.1260992802406098</v>
      </c>
      <c r="Y2633">
        <v>0</v>
      </c>
      <c r="Z2633">
        <v>0.47371156545501802</v>
      </c>
      <c r="AA2633">
        <v>4.1087802687424801</v>
      </c>
      <c r="AB2633">
        <v>6.5168433511888004</v>
      </c>
      <c r="AC2633">
        <v>0</v>
      </c>
      <c r="AD2633">
        <v>1.4202509213429899</v>
      </c>
      <c r="AE2633">
        <v>6.6456618470534403</v>
      </c>
      <c r="AF2633">
        <v>5.2018455493005096</v>
      </c>
      <c r="AG2633">
        <v>0</v>
      </c>
      <c r="AH2633">
        <v>1.5609792853151201</v>
      </c>
      <c r="AI2633">
        <v>9.6764107469189895</v>
      </c>
      <c r="AJ2633">
        <v>7.2288040130765303</v>
      </c>
      <c r="AK2633">
        <v>0</v>
      </c>
      <c r="AL2633">
        <v>0.14292648724448501</v>
      </c>
      <c r="AM2633">
        <v>5.1929088385361597</v>
      </c>
      <c r="AN2633">
        <v>3.25297099998176</v>
      </c>
      <c r="AO2633">
        <v>0</v>
      </c>
      <c r="AP2633">
        <v>4</v>
      </c>
      <c r="AQ2633">
        <v>10.598482235253501</v>
      </c>
      <c r="AR2633">
        <v>7.4503956188406901</v>
      </c>
      <c r="AS2633">
        <v>0</v>
      </c>
      <c r="AT2633">
        <v>7.7515831193260207E-2</v>
      </c>
      <c r="AU2633">
        <v>4.0020170324228399</v>
      </c>
      <c r="AV2633">
        <v>3.5658669301493502</v>
      </c>
      <c r="AW2633">
        <v>0</v>
      </c>
      <c r="AX2633">
        <v>0</v>
      </c>
      <c r="AY2633">
        <v>0.54458777651883505</v>
      </c>
      <c r="AZ2633">
        <v>1.1641365486527899</v>
      </c>
      <c r="BA2633">
        <v>0</v>
      </c>
      <c r="BB2633">
        <v>0</v>
      </c>
      <c r="BC2633">
        <v>0.73396392205509897</v>
      </c>
      <c r="BD2633">
        <v>1.0161111351160801</v>
      </c>
      <c r="BE2633">
        <v>0</v>
      </c>
      <c r="BF2633">
        <v>0</v>
      </c>
      <c r="BG2633">
        <v>0.77972860735798999</v>
      </c>
      <c r="BH2633">
        <v>0.61868940056894495</v>
      </c>
      <c r="BI2633">
        <v>0</v>
      </c>
      <c r="BJ2633">
        <v>0</v>
      </c>
      <c r="BK2633">
        <v>0</v>
      </c>
      <c r="BL2633">
        <v>1.4871186686381199</v>
      </c>
    </row>
    <row r="2634" spans="1:64" x14ac:dyDescent="0.25">
      <c r="A2634" s="15" t="str">
        <f t="shared" si="86"/>
        <v xml:space="preserve">  CLD [NCL+DQ] / [Capital + ALLL]--43921</v>
      </c>
      <c r="B2634" s="15" t="str">
        <f t="shared" si="87"/>
        <v xml:space="preserve">  CLD [NCL+DQ] / [Capital + ALLL]</v>
      </c>
      <c r="C2634">
        <v>8</v>
      </c>
      <c r="D2634" s="22">
        <v>43921</v>
      </c>
      <c r="E2634">
        <v>0</v>
      </c>
      <c r="F2634">
        <v>0</v>
      </c>
      <c r="G2634">
        <v>0.26892865218957002</v>
      </c>
      <c r="H2634">
        <v>0.52028249008007699</v>
      </c>
      <c r="I2634">
        <v>0</v>
      </c>
      <c r="J2634">
        <v>0</v>
      </c>
      <c r="K2634">
        <v>7.8161638267938094E-2</v>
      </c>
      <c r="L2634">
        <v>0.29149410019005201</v>
      </c>
      <c r="M2634">
        <v>0</v>
      </c>
      <c r="N2634">
        <v>0</v>
      </c>
      <c r="O2634">
        <v>0.261476421087521</v>
      </c>
      <c r="P2634">
        <v>0.385874621485367</v>
      </c>
      <c r="Q2634">
        <v>0</v>
      </c>
      <c r="R2634">
        <v>0</v>
      </c>
      <c r="S2634">
        <v>0.15654219821415299</v>
      </c>
      <c r="T2634">
        <v>0.56569819464424498</v>
      </c>
      <c r="U2634">
        <v>0</v>
      </c>
      <c r="V2634">
        <v>0</v>
      </c>
      <c r="W2634">
        <v>0</v>
      </c>
      <c r="X2634">
        <v>0.246979711577692</v>
      </c>
      <c r="Y2634">
        <v>0</v>
      </c>
      <c r="Z2634">
        <v>0</v>
      </c>
      <c r="AA2634">
        <v>0.35954207871132798</v>
      </c>
      <c r="AB2634">
        <v>0.40548215838564899</v>
      </c>
      <c r="AC2634">
        <v>0</v>
      </c>
      <c r="AD2634">
        <v>0</v>
      </c>
      <c r="AE2634">
        <v>2.8663638726903098E-2</v>
      </c>
      <c r="AF2634">
        <v>0.32697100774318799</v>
      </c>
      <c r="AG2634">
        <v>0</v>
      </c>
      <c r="AH2634">
        <v>0</v>
      </c>
      <c r="AI2634">
        <v>2.4004480836422801E-2</v>
      </c>
      <c r="AJ2634">
        <v>0.29396206498963701</v>
      </c>
      <c r="AK2634">
        <v>0</v>
      </c>
      <c r="AL2634">
        <v>2.6967261744242502E-3</v>
      </c>
      <c r="AM2634">
        <v>0.51175308046513901</v>
      </c>
      <c r="AN2634">
        <v>0.51511506588787004</v>
      </c>
      <c r="AO2634">
        <v>0</v>
      </c>
      <c r="AP2634">
        <v>0</v>
      </c>
      <c r="AQ2634">
        <v>0</v>
      </c>
      <c r="AR2634">
        <v>0.16197485920475199</v>
      </c>
      <c r="AS2634">
        <v>0</v>
      </c>
      <c r="AT2634">
        <v>0</v>
      </c>
      <c r="AU2634">
        <v>0.19310540826549299</v>
      </c>
      <c r="AV2634">
        <v>0.231546340720587</v>
      </c>
      <c r="AW2634">
        <v>0</v>
      </c>
      <c r="AX2634">
        <v>0</v>
      </c>
      <c r="AY2634">
        <v>0.26368767080441202</v>
      </c>
      <c r="AZ2634">
        <v>0.49848022742676901</v>
      </c>
      <c r="BA2634">
        <v>0</v>
      </c>
      <c r="BB2634">
        <v>0</v>
      </c>
      <c r="BC2634">
        <v>0.165801244151972</v>
      </c>
      <c r="BD2634">
        <v>0.367016688786652</v>
      </c>
      <c r="BE2634">
        <v>0</v>
      </c>
      <c r="BF2634">
        <v>0</v>
      </c>
      <c r="BG2634">
        <v>0.132644045169029</v>
      </c>
      <c r="BH2634">
        <v>0.405006317040219</v>
      </c>
      <c r="BI2634">
        <v>0</v>
      </c>
      <c r="BJ2634">
        <v>0</v>
      </c>
      <c r="BK2634">
        <v>9.5318498044775796E-2</v>
      </c>
      <c r="BL2634">
        <v>0.479126159022011</v>
      </c>
    </row>
    <row r="2635" spans="1:64" x14ac:dyDescent="0.25">
      <c r="A2635" s="15" t="str">
        <f t="shared" si="86"/>
        <v xml:space="preserve">  CRE [NCL+DQ] / [Capital + ALLL]--43921</v>
      </c>
      <c r="B2635" s="15" t="str">
        <f t="shared" si="87"/>
        <v xml:space="preserve">  CRE [NCL+DQ] / [Capital + ALLL]</v>
      </c>
      <c r="C2635">
        <v>9</v>
      </c>
      <c r="D2635" s="22">
        <v>43921</v>
      </c>
      <c r="E2635">
        <v>9.6540854833949696E-2</v>
      </c>
      <c r="F2635">
        <v>1.3783438529766301</v>
      </c>
      <c r="G2635">
        <v>2.8740724152138601</v>
      </c>
      <c r="H2635">
        <v>2.5999344614229498</v>
      </c>
      <c r="I2635">
        <v>0</v>
      </c>
      <c r="J2635">
        <v>0.85025380710659904</v>
      </c>
      <c r="K2635">
        <v>3.18355640535373</v>
      </c>
      <c r="L2635">
        <v>2.42608670554303</v>
      </c>
      <c r="M2635">
        <v>0</v>
      </c>
      <c r="N2635">
        <v>1.12147326171644</v>
      </c>
      <c r="O2635">
        <v>3.6303015241882002</v>
      </c>
      <c r="P2635">
        <v>2.53046506697186</v>
      </c>
      <c r="Q2635">
        <v>1.0733687429679799</v>
      </c>
      <c r="R2635">
        <v>2.6024194368201701</v>
      </c>
      <c r="S2635">
        <v>11.0781911950649</v>
      </c>
      <c r="T2635">
        <v>5.7992632769474097</v>
      </c>
      <c r="U2635">
        <v>0</v>
      </c>
      <c r="V2635">
        <v>0.62478534924309603</v>
      </c>
      <c r="W2635">
        <v>2.9786462076308302</v>
      </c>
      <c r="X2635">
        <v>2.0873746178257999</v>
      </c>
      <c r="Y2635">
        <v>0</v>
      </c>
      <c r="Z2635">
        <v>1.51493241722872</v>
      </c>
      <c r="AA2635">
        <v>5.8195566599566302</v>
      </c>
      <c r="AB2635">
        <v>3.4130238968778301</v>
      </c>
      <c r="AC2635">
        <v>0</v>
      </c>
      <c r="AD2635">
        <v>1.07778402866195</v>
      </c>
      <c r="AE2635">
        <v>3.7499769535055001</v>
      </c>
      <c r="AF2635">
        <v>2.5556795203779399</v>
      </c>
      <c r="AG2635">
        <v>0</v>
      </c>
      <c r="AH2635">
        <v>0</v>
      </c>
      <c r="AI2635">
        <v>1.37311060872088</v>
      </c>
      <c r="AJ2635">
        <v>1.06253223577561</v>
      </c>
      <c r="AK2635">
        <v>0.50476650264068901</v>
      </c>
      <c r="AL2635">
        <v>1.77084278327134</v>
      </c>
      <c r="AM2635">
        <v>8.8815785017690203</v>
      </c>
      <c r="AN2635">
        <v>4.9935264248292004</v>
      </c>
      <c r="AO2635">
        <v>0</v>
      </c>
      <c r="AP2635">
        <v>0.37201779215527703</v>
      </c>
      <c r="AQ2635">
        <v>2.1348218851201599</v>
      </c>
      <c r="AR2635">
        <v>1.9102673007976401</v>
      </c>
      <c r="AS2635">
        <v>0</v>
      </c>
      <c r="AT2635">
        <v>1.0323986879445399</v>
      </c>
      <c r="AU2635">
        <v>3.0435800328650702</v>
      </c>
      <c r="AV2635">
        <v>2.2505272239321301</v>
      </c>
      <c r="AW2635">
        <v>0</v>
      </c>
      <c r="AX2635">
        <v>0.84710301937156596</v>
      </c>
      <c r="AY2635">
        <v>3.6548232358271</v>
      </c>
      <c r="AZ2635">
        <v>2.5883997245668802</v>
      </c>
      <c r="BA2635">
        <v>0</v>
      </c>
      <c r="BB2635">
        <v>1.0273487317557</v>
      </c>
      <c r="BC2635">
        <v>3.47938980850373</v>
      </c>
      <c r="BD2635">
        <v>3.13033163479655</v>
      </c>
      <c r="BE2635">
        <v>3.95569620253165E-2</v>
      </c>
      <c r="BF2635">
        <v>1.06332262410612</v>
      </c>
      <c r="BG2635">
        <v>3.7237902057537302</v>
      </c>
      <c r="BH2635">
        <v>3.2110189660942199</v>
      </c>
      <c r="BI2635">
        <v>0</v>
      </c>
      <c r="BJ2635">
        <v>0.91824749973306796</v>
      </c>
      <c r="BK2635">
        <v>2.07290015847861</v>
      </c>
      <c r="BL2635">
        <v>2.1165684335387902</v>
      </c>
    </row>
    <row r="2636" spans="1:64" x14ac:dyDescent="0.25">
      <c r="A2636" s="15" t="str">
        <f t="shared" si="86"/>
        <v xml:space="preserve">  Res RE [NCL+DQ] / [Capital + ALLL]--43921</v>
      </c>
      <c r="B2636" s="15" t="str">
        <f t="shared" si="87"/>
        <v xml:space="preserve">  Res RE [NCL+DQ] / [Capital + ALLL]</v>
      </c>
      <c r="C2636">
        <v>10</v>
      </c>
      <c r="D2636" s="22">
        <v>43921</v>
      </c>
      <c r="E2636">
        <v>0.117725893320827</v>
      </c>
      <c r="F2636">
        <v>1.0142736911301899</v>
      </c>
      <c r="G2636">
        <v>1.9714146059764901</v>
      </c>
      <c r="H2636">
        <v>1.52996170319847</v>
      </c>
      <c r="I2636">
        <v>0</v>
      </c>
      <c r="J2636">
        <v>0.71553761798330995</v>
      </c>
      <c r="K2636">
        <v>2.34878086049202</v>
      </c>
      <c r="L2636">
        <v>1.68664713122415</v>
      </c>
      <c r="M2636">
        <v>0.282401498900263</v>
      </c>
      <c r="N2636">
        <v>1.3978840438273501</v>
      </c>
      <c r="O2636">
        <v>3.3349641226353599</v>
      </c>
      <c r="P2636">
        <v>2.4468417271556699</v>
      </c>
      <c r="Q2636">
        <v>2.0832463271042898</v>
      </c>
      <c r="R2636">
        <v>3.6124176857949202</v>
      </c>
      <c r="S2636">
        <v>4.8042340229336604</v>
      </c>
      <c r="T2636">
        <v>3.8080298290280101</v>
      </c>
      <c r="U2636">
        <v>5.9955940960363899E-2</v>
      </c>
      <c r="V2636">
        <v>0.98979877245605197</v>
      </c>
      <c r="W2636">
        <v>2.5413034076829599</v>
      </c>
      <c r="X2636">
        <v>1.91608401375719</v>
      </c>
      <c r="Y2636">
        <v>0.15426443241028401</v>
      </c>
      <c r="Z2636">
        <v>0.89178634553843805</v>
      </c>
      <c r="AA2636">
        <v>2.5341866316000301</v>
      </c>
      <c r="AB2636">
        <v>2.2235770668308201</v>
      </c>
      <c r="AC2636">
        <v>0</v>
      </c>
      <c r="AD2636">
        <v>0.18076826512678901</v>
      </c>
      <c r="AE2636">
        <v>0.97992873891542898</v>
      </c>
      <c r="AF2636">
        <v>0.87067557555265795</v>
      </c>
      <c r="AG2636">
        <v>0</v>
      </c>
      <c r="AH2636">
        <v>1.18276008894356E-2</v>
      </c>
      <c r="AI2636">
        <v>0.53799707815659703</v>
      </c>
      <c r="AJ2636">
        <v>0.37253903444752201</v>
      </c>
      <c r="AK2636">
        <v>0.74999618100166998</v>
      </c>
      <c r="AL2636">
        <v>1.88767683654338</v>
      </c>
      <c r="AM2636">
        <v>4.9395297748059903</v>
      </c>
      <c r="AN2636">
        <v>2.8233117569838799</v>
      </c>
      <c r="AO2636">
        <v>0</v>
      </c>
      <c r="AP2636">
        <v>0.43539325842696602</v>
      </c>
      <c r="AQ2636">
        <v>1.57823556403507</v>
      </c>
      <c r="AR2636">
        <v>1.2344441331214699</v>
      </c>
      <c r="AS2636">
        <v>9.2087048335419003E-2</v>
      </c>
      <c r="AT2636">
        <v>0.69842103658722199</v>
      </c>
      <c r="AU2636">
        <v>1.89917428093458</v>
      </c>
      <c r="AV2636">
        <v>1.4888377543062701</v>
      </c>
      <c r="AW2636">
        <v>1.31350047022523</v>
      </c>
      <c r="AX2636">
        <v>2.6981815179961299</v>
      </c>
      <c r="AY2636">
        <v>4.5477734277203101</v>
      </c>
      <c r="AZ2636">
        <v>3.7071062939867798</v>
      </c>
      <c r="BA2636">
        <v>0</v>
      </c>
      <c r="BB2636">
        <v>0.57295645530939698</v>
      </c>
      <c r="BC2636">
        <v>1.8013137400961601</v>
      </c>
      <c r="BD2636">
        <v>1.7453382548345899</v>
      </c>
      <c r="BE2636">
        <v>0</v>
      </c>
      <c r="BF2636">
        <v>0.72144145431168405</v>
      </c>
      <c r="BG2636">
        <v>1.9273227299315101</v>
      </c>
      <c r="BH2636">
        <v>1.35645539973028</v>
      </c>
      <c r="BI2636">
        <v>1.4236395344698701E-2</v>
      </c>
      <c r="BJ2636">
        <v>0.752605948404234</v>
      </c>
      <c r="BK2636">
        <v>2.0068240998473601</v>
      </c>
      <c r="BL2636">
        <v>1.7333634864829</v>
      </c>
    </row>
    <row r="2637" spans="1:64" x14ac:dyDescent="0.25">
      <c r="A2637" s="15" t="str">
        <f t="shared" si="86"/>
        <v xml:space="preserve">  C&amp;I [NCL+DQ] / [Capital + ALLL]--43921</v>
      </c>
      <c r="B2637" s="15" t="str">
        <f t="shared" si="87"/>
        <v xml:space="preserve">  C&amp;I [NCL+DQ] / [Capital + ALLL]</v>
      </c>
      <c r="C2637">
        <v>11</v>
      </c>
      <c r="D2637" s="22">
        <v>43921</v>
      </c>
      <c r="E2637">
        <v>7.2485101139486002E-2</v>
      </c>
      <c r="F2637">
        <v>0.768837499616287</v>
      </c>
      <c r="G2637">
        <v>1.7437149229553199</v>
      </c>
      <c r="H2637">
        <v>1.62528263882572</v>
      </c>
      <c r="I2637">
        <v>9.1711567121403201E-2</v>
      </c>
      <c r="J2637">
        <v>0.79470198675496695</v>
      </c>
      <c r="K2637">
        <v>2.1843329383257601</v>
      </c>
      <c r="L2637">
        <v>1.7895131239579001</v>
      </c>
      <c r="M2637">
        <v>4.7512093987560497E-2</v>
      </c>
      <c r="N2637">
        <v>0.52390307793058299</v>
      </c>
      <c r="O2637">
        <v>1.7561764394019701</v>
      </c>
      <c r="P2637">
        <v>1.43046471795477</v>
      </c>
      <c r="Q2637">
        <v>0.13062695717171699</v>
      </c>
      <c r="R2637">
        <v>0.88734134561383804</v>
      </c>
      <c r="S2637">
        <v>1.5362646289569799</v>
      </c>
      <c r="T2637">
        <v>1.6216522474363899</v>
      </c>
      <c r="U2637">
        <v>7.8748927415829603E-2</v>
      </c>
      <c r="V2637">
        <v>0.80913814525372596</v>
      </c>
      <c r="W2637">
        <v>2.4865293578815302</v>
      </c>
      <c r="X2637">
        <v>1.7976711548427899</v>
      </c>
      <c r="Y2637">
        <v>0.36368825793313497</v>
      </c>
      <c r="Z2637">
        <v>0.80276981972856198</v>
      </c>
      <c r="AA2637">
        <v>3.44196736202468</v>
      </c>
      <c r="AB2637">
        <v>2.5715716719263502</v>
      </c>
      <c r="AC2637">
        <v>0.12459305855856</v>
      </c>
      <c r="AD2637">
        <v>0.63024412468202995</v>
      </c>
      <c r="AE2637">
        <v>1.6382277661917899</v>
      </c>
      <c r="AF2637">
        <v>2.0675076535149199</v>
      </c>
      <c r="AG2637">
        <v>0</v>
      </c>
      <c r="AH2637">
        <v>0.76385728138048403</v>
      </c>
      <c r="AI2637">
        <v>1.6835121897531899</v>
      </c>
      <c r="AJ2637">
        <v>1.6643842707934899</v>
      </c>
      <c r="AK2637">
        <v>0.12307446953196199</v>
      </c>
      <c r="AL2637">
        <v>0.82132981138305305</v>
      </c>
      <c r="AM2637">
        <v>2.4223280439795198</v>
      </c>
      <c r="AN2637">
        <v>1.6286178677596099</v>
      </c>
      <c r="AO2637">
        <v>2.8804608737397999E-2</v>
      </c>
      <c r="AP2637">
        <v>0.70361445783132504</v>
      </c>
      <c r="AQ2637">
        <v>2.0994960373057898</v>
      </c>
      <c r="AR2637">
        <v>1.65356522343417</v>
      </c>
      <c r="AS2637">
        <v>0.166797312174774</v>
      </c>
      <c r="AT2637">
        <v>0.93170961696949095</v>
      </c>
      <c r="AU2637">
        <v>2.0897069355266602</v>
      </c>
      <c r="AV2637">
        <v>1.6904323341360199</v>
      </c>
      <c r="AW2637">
        <v>2.9216124031733001E-2</v>
      </c>
      <c r="AX2637">
        <v>0.64613904403583799</v>
      </c>
      <c r="AY2637">
        <v>1.9827468262813399</v>
      </c>
      <c r="AZ2637">
        <v>1.55191584628999</v>
      </c>
      <c r="BA2637">
        <v>1.08730931515742</v>
      </c>
      <c r="BB2637">
        <v>2.0385932150638002</v>
      </c>
      <c r="BC2637">
        <v>6.5885177600451899</v>
      </c>
      <c r="BD2637">
        <v>4.2080257810803898</v>
      </c>
      <c r="BE2637">
        <v>6.1378357693193997E-2</v>
      </c>
      <c r="BF2637">
        <v>0.40108156827399699</v>
      </c>
      <c r="BG2637">
        <v>1.4843826908933699</v>
      </c>
      <c r="BH2637">
        <v>1.3285869905688099</v>
      </c>
      <c r="BI2637">
        <v>0.145478961504029</v>
      </c>
      <c r="BJ2637">
        <v>0.973368634169132</v>
      </c>
      <c r="BK2637">
        <v>2.1973203410475</v>
      </c>
      <c r="BL2637">
        <v>1.6184593808429799</v>
      </c>
    </row>
    <row r="2638" spans="1:64" x14ac:dyDescent="0.25">
      <c r="A2638" s="15" t="str">
        <f t="shared" si="86"/>
        <v xml:space="preserve">  Ind [NCL+DQ] / [Capital + ALLL]--43921</v>
      </c>
      <c r="B2638" s="15" t="str">
        <f t="shared" si="87"/>
        <v xml:space="preserve">  Ind [NCL+DQ] / [Capital + ALLL]</v>
      </c>
      <c r="C2638">
        <v>12</v>
      </c>
      <c r="D2638" s="22">
        <v>43921</v>
      </c>
      <c r="E2638">
        <v>1.90999838250063E-2</v>
      </c>
      <c r="F2638">
        <v>0.14133699878761599</v>
      </c>
      <c r="G2638">
        <v>0.34127153835169399</v>
      </c>
      <c r="H2638">
        <v>0.29246754976268102</v>
      </c>
      <c r="I2638">
        <v>2.8416625620429699E-3</v>
      </c>
      <c r="J2638">
        <v>9.6543734311643203E-2</v>
      </c>
      <c r="K2638">
        <v>0.39536146339426198</v>
      </c>
      <c r="L2638">
        <v>0.33626966399574798</v>
      </c>
      <c r="M2638">
        <v>5.0884666269281698E-3</v>
      </c>
      <c r="N2638">
        <v>0.1137102014295</v>
      </c>
      <c r="O2638">
        <v>0.49319255348708002</v>
      </c>
      <c r="P2638">
        <v>0.44835953962032099</v>
      </c>
      <c r="Q2638">
        <v>0.21373770735263101</v>
      </c>
      <c r="R2638">
        <v>0.40169482198866402</v>
      </c>
      <c r="S2638">
        <v>1.12439603155734</v>
      </c>
      <c r="T2638">
        <v>0.826469533099218</v>
      </c>
      <c r="U2638">
        <v>0</v>
      </c>
      <c r="V2638">
        <v>6.3366820842793103E-2</v>
      </c>
      <c r="W2638">
        <v>0.32621808759622201</v>
      </c>
      <c r="X2638">
        <v>0.284095783159518</v>
      </c>
      <c r="Y2638">
        <v>9.4536732823761894E-3</v>
      </c>
      <c r="Z2638">
        <v>0.20862138840678901</v>
      </c>
      <c r="AA2638">
        <v>0.52282820120294704</v>
      </c>
      <c r="AB2638">
        <v>0.38485126330173097</v>
      </c>
      <c r="AC2638">
        <v>7.3008789035407798E-3</v>
      </c>
      <c r="AD2638">
        <v>8.2754256367818302E-2</v>
      </c>
      <c r="AE2638">
        <v>0.27069091382777499</v>
      </c>
      <c r="AF2638">
        <v>0.25601021734511997</v>
      </c>
      <c r="AG2638">
        <v>1.7013220485886001E-2</v>
      </c>
      <c r="AH2638">
        <v>0.134103248184372</v>
      </c>
      <c r="AI2638">
        <v>0.66967321410977998</v>
      </c>
      <c r="AJ2638">
        <v>0.90792762888136702</v>
      </c>
      <c r="AK2638">
        <v>1.92026071601798E-2</v>
      </c>
      <c r="AL2638">
        <v>9.7683505442366703E-2</v>
      </c>
      <c r="AM2638">
        <v>0.35836244016037699</v>
      </c>
      <c r="AN2638">
        <v>0.218056760141528</v>
      </c>
      <c r="AO2638">
        <v>2.0603688060162801E-3</v>
      </c>
      <c r="AP2638">
        <v>0.122222222222222</v>
      </c>
      <c r="AQ2638">
        <v>0.42871990299670898</v>
      </c>
      <c r="AR2638">
        <v>0.348496888150856</v>
      </c>
      <c r="AS2638">
        <v>0</v>
      </c>
      <c r="AT2638">
        <v>6.6297466503816599E-2</v>
      </c>
      <c r="AU2638">
        <v>0.30549122379327198</v>
      </c>
      <c r="AV2638">
        <v>0.347414935655941</v>
      </c>
      <c r="AW2638">
        <v>2.7718582229683202E-2</v>
      </c>
      <c r="AX2638">
        <v>0.18680177936315001</v>
      </c>
      <c r="AY2638">
        <v>0.619724624950861</v>
      </c>
      <c r="AZ2638">
        <v>0.46792831251224898</v>
      </c>
      <c r="BA2638">
        <v>0</v>
      </c>
      <c r="BB2638">
        <v>7.7869490733530602E-3</v>
      </c>
      <c r="BC2638">
        <v>0.224943764058985</v>
      </c>
      <c r="BD2638">
        <v>0.284466758793601</v>
      </c>
      <c r="BE2638">
        <v>1.01405566760515E-2</v>
      </c>
      <c r="BF2638">
        <v>0.110977527050772</v>
      </c>
      <c r="BG2638">
        <v>0.30084152540411202</v>
      </c>
      <c r="BH2638">
        <v>0.34871862130452103</v>
      </c>
      <c r="BI2638">
        <v>0</v>
      </c>
      <c r="BJ2638">
        <v>2.1337885415555299E-2</v>
      </c>
      <c r="BK2638">
        <v>0.163379125109062</v>
      </c>
      <c r="BL2638">
        <v>0.19716077762874801</v>
      </c>
    </row>
    <row r="2639" spans="1:64" x14ac:dyDescent="0.25">
      <c r="A2639" s="15" t="str">
        <f t="shared" si="86"/>
        <v xml:space="preserve">  OREO / [Capital + ALLL]--43921</v>
      </c>
      <c r="B2639" s="15" t="str">
        <f t="shared" si="87"/>
        <v xml:space="preserve">  OREO / [Capital + ALLL]</v>
      </c>
      <c r="C2639">
        <v>13</v>
      </c>
      <c r="D2639" s="22">
        <v>43921</v>
      </c>
      <c r="E2639">
        <v>0</v>
      </c>
      <c r="F2639">
        <v>0</v>
      </c>
      <c r="G2639">
        <v>0.809226413186933</v>
      </c>
      <c r="H2639">
        <v>0.63330201681680998</v>
      </c>
      <c r="I2639">
        <v>0</v>
      </c>
      <c r="J2639">
        <v>0</v>
      </c>
      <c r="K2639">
        <v>1.0520411200402999</v>
      </c>
      <c r="L2639">
        <v>0.899034335742666</v>
      </c>
      <c r="M2639">
        <v>0</v>
      </c>
      <c r="N2639">
        <v>5.0008385552455403E-2</v>
      </c>
      <c r="O2639">
        <v>1.00075919663193</v>
      </c>
      <c r="P2639">
        <v>0.98993732411063795</v>
      </c>
      <c r="Q2639">
        <v>1.1152483816515</v>
      </c>
      <c r="R2639">
        <v>1.7993268705232599</v>
      </c>
      <c r="S2639">
        <v>2.3912553107710899</v>
      </c>
      <c r="T2639">
        <v>1.79278930989511</v>
      </c>
      <c r="U2639">
        <v>0</v>
      </c>
      <c r="V2639">
        <v>0</v>
      </c>
      <c r="W2639">
        <v>1.2644250304107401</v>
      </c>
      <c r="X2639">
        <v>1.1871500581999099</v>
      </c>
      <c r="Y2639">
        <v>0</v>
      </c>
      <c r="Z2639">
        <v>0</v>
      </c>
      <c r="AA2639">
        <v>0.22991348973228201</v>
      </c>
      <c r="AB2639">
        <v>0.41456741122652402</v>
      </c>
      <c r="AC2639">
        <v>0</v>
      </c>
      <c r="AD2639">
        <v>0</v>
      </c>
      <c r="AE2639">
        <v>0.26653849459951401</v>
      </c>
      <c r="AF2639">
        <v>0.75870146328504495</v>
      </c>
      <c r="AG2639">
        <v>0</v>
      </c>
      <c r="AH2639">
        <v>0</v>
      </c>
      <c r="AI2639">
        <v>0.24196448380584901</v>
      </c>
      <c r="AJ2639">
        <v>0.26452611952039001</v>
      </c>
      <c r="AK2639">
        <v>0</v>
      </c>
      <c r="AL2639">
        <v>3.9955250119865802E-2</v>
      </c>
      <c r="AM2639">
        <v>1.1308756036835901</v>
      </c>
      <c r="AN2639">
        <v>0.89603942100550704</v>
      </c>
      <c r="AO2639">
        <v>0</v>
      </c>
      <c r="AP2639">
        <v>0</v>
      </c>
      <c r="AQ2639">
        <v>0.63574498567335203</v>
      </c>
      <c r="AR2639">
        <v>0.78087191944998902</v>
      </c>
      <c r="AS2639">
        <v>0</v>
      </c>
      <c r="AT2639">
        <v>0.108144748387238</v>
      </c>
      <c r="AU2639">
        <v>1.3438707109510699</v>
      </c>
      <c r="AV2639">
        <v>1.29008338191911</v>
      </c>
      <c r="AW2639">
        <v>0</v>
      </c>
      <c r="AX2639">
        <v>0</v>
      </c>
      <c r="AY2639">
        <v>1.0666474582277401</v>
      </c>
      <c r="AZ2639">
        <v>0.80425234723720296</v>
      </c>
      <c r="BA2639">
        <v>0</v>
      </c>
      <c r="BB2639">
        <v>0</v>
      </c>
      <c r="BC2639">
        <v>0.48390828235052202</v>
      </c>
      <c r="BD2639">
        <v>0.67683083276921097</v>
      </c>
      <c r="BE2639">
        <v>0</v>
      </c>
      <c r="BF2639">
        <v>0.26763461184617698</v>
      </c>
      <c r="BG2639">
        <v>1.0226149943701599</v>
      </c>
      <c r="BH2639">
        <v>0.80708516685550402</v>
      </c>
      <c r="BI2639">
        <v>0</v>
      </c>
      <c r="BJ2639">
        <v>0.14199363278056601</v>
      </c>
      <c r="BK2639">
        <v>1.1048281861678999</v>
      </c>
      <c r="BL2639">
        <v>1.37644511864661</v>
      </c>
    </row>
    <row r="2640" spans="1:64" x14ac:dyDescent="0.25">
      <c r="A2640" s="15" t="str">
        <f t="shared" si="86"/>
        <v>ROAA--43921</v>
      </c>
      <c r="B2640" s="15" t="str">
        <f t="shared" si="87"/>
        <v>ROAA</v>
      </c>
      <c r="C2640">
        <v>14</v>
      </c>
      <c r="D2640" s="22">
        <v>43921</v>
      </c>
      <c r="E2640">
        <v>0.73250000000000004</v>
      </c>
      <c r="F2640">
        <v>1.0649999999999999</v>
      </c>
      <c r="G2640">
        <v>1.6325000000000001</v>
      </c>
      <c r="H2640">
        <v>1.19604166666667</v>
      </c>
      <c r="I2640">
        <v>0.74</v>
      </c>
      <c r="J2640">
        <v>1.1200000000000001</v>
      </c>
      <c r="K2640">
        <v>1.51</v>
      </c>
      <c r="L2640">
        <v>1.13837416481069</v>
      </c>
      <c r="M2640">
        <v>0.65</v>
      </c>
      <c r="N2640">
        <v>1</v>
      </c>
      <c r="O2640">
        <v>1.37</v>
      </c>
      <c r="P2640">
        <v>1.0022446468127</v>
      </c>
      <c r="Q2640">
        <v>0.68</v>
      </c>
      <c r="R2640">
        <v>0.94</v>
      </c>
      <c r="S2640">
        <v>1.08</v>
      </c>
      <c r="T2640">
        <v>0.94733333333333303</v>
      </c>
      <c r="U2640">
        <v>0.74750000000000005</v>
      </c>
      <c r="V2640">
        <v>1.1399999999999999</v>
      </c>
      <c r="W2640">
        <v>1.5125</v>
      </c>
      <c r="X2640">
        <v>1.12635593220339</v>
      </c>
      <c r="Y2640">
        <v>0.67249999999999999</v>
      </c>
      <c r="Z2640">
        <v>1.135</v>
      </c>
      <c r="AA2640">
        <v>1.5725</v>
      </c>
      <c r="AB2640">
        <v>1.2462500000000001</v>
      </c>
      <c r="AC2640">
        <v>0.84</v>
      </c>
      <c r="AD2640">
        <v>1.1599999999999999</v>
      </c>
      <c r="AE2640">
        <v>1.51</v>
      </c>
      <c r="AF2640">
        <v>1.1631343283582101</v>
      </c>
      <c r="AG2640">
        <v>0.71</v>
      </c>
      <c r="AH2640">
        <v>1.03</v>
      </c>
      <c r="AI2640">
        <v>1.605</v>
      </c>
      <c r="AJ2640">
        <v>0.70418181818181802</v>
      </c>
      <c r="AK2640">
        <v>0.75</v>
      </c>
      <c r="AL2640">
        <v>1.1499999999999999</v>
      </c>
      <c r="AM2640">
        <v>1.41</v>
      </c>
      <c r="AN2640">
        <v>1.2312820512820499</v>
      </c>
      <c r="AO2640">
        <v>0.79</v>
      </c>
      <c r="AP2640">
        <v>1.18</v>
      </c>
      <c r="AQ2640">
        <v>1.59</v>
      </c>
      <c r="AR2640">
        <v>1.1986854460093901</v>
      </c>
      <c r="AS2640">
        <v>0.82250000000000001</v>
      </c>
      <c r="AT2640">
        <v>1.1399999999999999</v>
      </c>
      <c r="AU2640">
        <v>1.6074999999999999</v>
      </c>
      <c r="AV2640">
        <v>1.1719999999999999</v>
      </c>
      <c r="AW2640">
        <v>0.74</v>
      </c>
      <c r="AX2640">
        <v>1.105</v>
      </c>
      <c r="AY2640">
        <v>1.4325000000000001</v>
      </c>
      <c r="AZ2640">
        <v>1.0541346153846201</v>
      </c>
      <c r="BA2640">
        <v>0.62</v>
      </c>
      <c r="BB2640">
        <v>1.07</v>
      </c>
      <c r="BC2640">
        <v>1.48</v>
      </c>
      <c r="BD2640">
        <v>1.05037735849057</v>
      </c>
      <c r="BE2640">
        <v>0.63500000000000001</v>
      </c>
      <c r="BF2640">
        <v>0.91</v>
      </c>
      <c r="BG2640">
        <v>1.34</v>
      </c>
      <c r="BH2640">
        <v>1.0185106382978699</v>
      </c>
      <c r="BI2640">
        <v>0.74</v>
      </c>
      <c r="BJ2640">
        <v>1.17</v>
      </c>
      <c r="BK2640">
        <v>1.49</v>
      </c>
      <c r="BL2640">
        <v>1.1501538461538501</v>
      </c>
    </row>
    <row r="2641" spans="1:64" x14ac:dyDescent="0.25">
      <c r="A2641" s="15" t="str">
        <f t="shared" si="86"/>
        <v>NIM--43921</v>
      </c>
      <c r="B2641" s="15" t="str">
        <f t="shared" si="87"/>
        <v>NIM</v>
      </c>
      <c r="C2641">
        <v>15</v>
      </c>
      <c r="D2641" s="22">
        <v>43921</v>
      </c>
      <c r="E2641">
        <v>3.5975000000000001</v>
      </c>
      <c r="F2641">
        <v>3.91</v>
      </c>
      <c r="G2641">
        <v>4.2824999999999998</v>
      </c>
      <c r="H2641">
        <v>3.9083333333333301</v>
      </c>
      <c r="I2641">
        <v>3.57</v>
      </c>
      <c r="J2641">
        <v>3.9</v>
      </c>
      <c r="K2641">
        <v>4.2699999999999996</v>
      </c>
      <c r="L2641">
        <v>3.93988864142539</v>
      </c>
      <c r="M2641">
        <v>3.36</v>
      </c>
      <c r="N2641">
        <v>3.74</v>
      </c>
      <c r="O2641">
        <v>4.13</v>
      </c>
      <c r="P2641">
        <v>3.7555845434408099</v>
      </c>
      <c r="Q2641">
        <v>3.83</v>
      </c>
      <c r="R2641">
        <v>4.13</v>
      </c>
      <c r="S2641">
        <v>4.1849999999999996</v>
      </c>
      <c r="T2641">
        <v>3.9660000000000002</v>
      </c>
      <c r="U2641">
        <v>3.58</v>
      </c>
      <c r="V2641">
        <v>3.94</v>
      </c>
      <c r="W2641">
        <v>4.28</v>
      </c>
      <c r="X2641">
        <v>3.9507627118644102</v>
      </c>
      <c r="Y2641">
        <v>3.8725000000000001</v>
      </c>
      <c r="Z2641">
        <v>4.2750000000000004</v>
      </c>
      <c r="AA2641">
        <v>4.5750000000000002</v>
      </c>
      <c r="AB2641">
        <v>4.2175000000000002</v>
      </c>
      <c r="AC2641">
        <v>3.55</v>
      </c>
      <c r="AD2641">
        <v>3.82</v>
      </c>
      <c r="AE2641">
        <v>4.1150000000000002</v>
      </c>
      <c r="AF2641">
        <v>3.8041791044776101</v>
      </c>
      <c r="AG2641">
        <v>3.51</v>
      </c>
      <c r="AH2641">
        <v>3.75</v>
      </c>
      <c r="AI2641">
        <v>4.4249999999999998</v>
      </c>
      <c r="AJ2641">
        <v>4.2885454545454502</v>
      </c>
      <c r="AK2641">
        <v>3.5350000000000001</v>
      </c>
      <c r="AL2641">
        <v>3.72</v>
      </c>
      <c r="AM2641">
        <v>4.03</v>
      </c>
      <c r="AN2641">
        <v>3.7428205128205101</v>
      </c>
      <c r="AO2641">
        <v>3.56</v>
      </c>
      <c r="AP2641">
        <v>3.84</v>
      </c>
      <c r="AQ2641">
        <v>4.2300000000000004</v>
      </c>
      <c r="AR2641">
        <v>3.8996244131455402</v>
      </c>
      <c r="AS2641">
        <v>3.66</v>
      </c>
      <c r="AT2641">
        <v>3.9350000000000001</v>
      </c>
      <c r="AU2641">
        <v>4.3674999999999997</v>
      </c>
      <c r="AV2641">
        <v>4.0856428571428598</v>
      </c>
      <c r="AW2641">
        <v>3.585</v>
      </c>
      <c r="AX2641">
        <v>3.9750000000000001</v>
      </c>
      <c r="AY2641">
        <v>4.2850000000000001</v>
      </c>
      <c r="AZ2641">
        <v>3.9440384615384598</v>
      </c>
      <c r="BA2641">
        <v>3.54</v>
      </c>
      <c r="BB2641">
        <v>3.97</v>
      </c>
      <c r="BC2641">
        <v>4.3600000000000003</v>
      </c>
      <c r="BD2641">
        <v>4.0447169811320798</v>
      </c>
      <c r="BE2641">
        <v>3.5750000000000002</v>
      </c>
      <c r="BF2641">
        <v>3.89</v>
      </c>
      <c r="BG2641">
        <v>4.12</v>
      </c>
      <c r="BH2641">
        <v>3.88872340425532</v>
      </c>
      <c r="BI2641">
        <v>3.54</v>
      </c>
      <c r="BJ2641">
        <v>3.8</v>
      </c>
      <c r="BK2641">
        <v>4.18</v>
      </c>
      <c r="BL2641">
        <v>3.9286153846153802</v>
      </c>
    </row>
    <row r="2642" spans="1:64" x14ac:dyDescent="0.25">
      <c r="A2642" s="15" t="str">
        <f t="shared" si="86"/>
        <v>Provisions / Avg Assets--43921</v>
      </c>
      <c r="B2642" s="15" t="str">
        <f t="shared" si="87"/>
        <v>Provisions / Avg Assets</v>
      </c>
      <c r="C2642">
        <v>16</v>
      </c>
      <c r="D2642" s="22">
        <v>43921</v>
      </c>
      <c r="E2642">
        <v>0</v>
      </c>
      <c r="F2642">
        <v>8.5000000000000006E-2</v>
      </c>
      <c r="G2642">
        <v>0.17499999999999999</v>
      </c>
      <c r="H2642">
        <v>0.105</v>
      </c>
      <c r="I2642">
        <v>0</v>
      </c>
      <c r="J2642">
        <v>7.0000000000000007E-2</v>
      </c>
      <c r="K2642">
        <v>0.18</v>
      </c>
      <c r="L2642">
        <v>0.162783964365256</v>
      </c>
      <c r="M2642">
        <v>0</v>
      </c>
      <c r="N2642">
        <v>0.09</v>
      </c>
      <c r="O2642">
        <v>0.25</v>
      </c>
      <c r="P2642">
        <v>0.201257691361063</v>
      </c>
      <c r="Q2642">
        <v>0.03</v>
      </c>
      <c r="R2642">
        <v>0.11</v>
      </c>
      <c r="S2642">
        <v>0.14499999999999999</v>
      </c>
      <c r="T2642">
        <v>0.110666666666667</v>
      </c>
      <c r="U2642">
        <v>0</v>
      </c>
      <c r="V2642">
        <v>7.0000000000000007E-2</v>
      </c>
      <c r="W2642">
        <v>0.18</v>
      </c>
      <c r="X2642">
        <v>0.149025423728814</v>
      </c>
      <c r="Y2642">
        <v>0</v>
      </c>
      <c r="Z2642">
        <v>0.115</v>
      </c>
      <c r="AA2642">
        <v>0.25750000000000001</v>
      </c>
      <c r="AB2642">
        <v>4.7750000000000001E-2</v>
      </c>
      <c r="AC2642">
        <v>0</v>
      </c>
      <c r="AD2642">
        <v>0.03</v>
      </c>
      <c r="AE2642">
        <v>0.13500000000000001</v>
      </c>
      <c r="AF2642">
        <v>9.2238805970149301E-2</v>
      </c>
      <c r="AG2642">
        <v>0</v>
      </c>
      <c r="AH2642">
        <v>0.09</v>
      </c>
      <c r="AI2642">
        <v>0.28999999999999998</v>
      </c>
      <c r="AJ2642">
        <v>0.43709090909090897</v>
      </c>
      <c r="AK2642">
        <v>0.02</v>
      </c>
      <c r="AL2642">
        <v>0.08</v>
      </c>
      <c r="AM2642">
        <v>0.16</v>
      </c>
      <c r="AN2642">
        <v>0.13410256410256399</v>
      </c>
      <c r="AO2642">
        <v>0</v>
      </c>
      <c r="AP2642">
        <v>0.03</v>
      </c>
      <c r="AQ2642">
        <v>0.14000000000000001</v>
      </c>
      <c r="AR2642">
        <v>0.12173708920187799</v>
      </c>
      <c r="AS2642">
        <v>2.5000000000000001E-3</v>
      </c>
      <c r="AT2642">
        <v>0.1</v>
      </c>
      <c r="AU2642">
        <v>0.26</v>
      </c>
      <c r="AV2642">
        <v>0.23971428571428599</v>
      </c>
      <c r="AW2642">
        <v>0</v>
      </c>
      <c r="AX2642">
        <v>6.5000000000000002E-2</v>
      </c>
      <c r="AY2642">
        <v>0.14000000000000001</v>
      </c>
      <c r="AZ2642">
        <v>9.8942307692307704E-2</v>
      </c>
      <c r="BA2642">
        <v>0.01</v>
      </c>
      <c r="BB2642">
        <v>0.14000000000000001</v>
      </c>
      <c r="BC2642">
        <v>0.38</v>
      </c>
      <c r="BD2642">
        <v>0.318679245283019</v>
      </c>
      <c r="BE2642">
        <v>0</v>
      </c>
      <c r="BF2642">
        <v>0.06</v>
      </c>
      <c r="BG2642">
        <v>0.13</v>
      </c>
      <c r="BH2642">
        <v>0.157446808510638</v>
      </c>
      <c r="BI2642">
        <v>0</v>
      </c>
      <c r="BJ2642">
        <v>0.11</v>
      </c>
      <c r="BK2642">
        <v>0.26</v>
      </c>
      <c r="BL2642">
        <v>0.165692307692308</v>
      </c>
    </row>
    <row r="2643" spans="1:64" x14ac:dyDescent="0.25">
      <c r="A2643" s="15" t="str">
        <f t="shared" si="86"/>
        <v>Negative Earners (last 4 qtrs)--43921</v>
      </c>
      <c r="B2643" s="15" t="str">
        <f t="shared" si="87"/>
        <v>Negative Earners (last 4 qtrs)</v>
      </c>
      <c r="C2643">
        <v>17</v>
      </c>
      <c r="D2643" s="22">
        <v>43921</v>
      </c>
      <c r="F2643">
        <v>2.0833333333333299</v>
      </c>
      <c r="H2643">
        <v>1</v>
      </c>
      <c r="J2643">
        <v>1.5317286652078801</v>
      </c>
      <c r="L2643">
        <v>7</v>
      </c>
      <c r="N2643">
        <v>3.3775633293124199</v>
      </c>
      <c r="P2643">
        <v>140</v>
      </c>
      <c r="R2643">
        <v>0</v>
      </c>
      <c r="T2643">
        <v>0</v>
      </c>
      <c r="V2643">
        <v>1.6666666666666701</v>
      </c>
      <c r="X2643">
        <v>4</v>
      </c>
      <c r="Z2643">
        <v>5</v>
      </c>
      <c r="AB2643">
        <v>2</v>
      </c>
      <c r="AD2643">
        <v>0</v>
      </c>
      <c r="AF2643">
        <v>0</v>
      </c>
      <c r="AH2643">
        <v>1.8181818181818199</v>
      </c>
      <c r="AI2643"/>
      <c r="AJ2643">
        <v>1</v>
      </c>
      <c r="AK2643"/>
      <c r="AL2643">
        <v>0</v>
      </c>
      <c r="AN2643">
        <v>0</v>
      </c>
      <c r="AP2643">
        <v>0.460829493087558</v>
      </c>
      <c r="AR2643">
        <v>1</v>
      </c>
      <c r="AT2643">
        <v>2.1126760563380298</v>
      </c>
      <c r="AV2643">
        <v>3</v>
      </c>
      <c r="AX2643">
        <v>1.88679245283019</v>
      </c>
      <c r="AZ2643">
        <v>2</v>
      </c>
      <c r="BB2643">
        <v>5.6603773584905701</v>
      </c>
      <c r="BD2643">
        <v>3</v>
      </c>
      <c r="BF2643">
        <v>2.12765957446809</v>
      </c>
      <c r="BH2643">
        <v>1</v>
      </c>
      <c r="BJ2643">
        <v>3.0769230769230802</v>
      </c>
      <c r="BL2643">
        <v>2</v>
      </c>
    </row>
    <row r="2644" spans="1:64" x14ac:dyDescent="0.25">
      <c r="A2644" s="15" t="str">
        <f t="shared" si="86"/>
        <v>Noncore Funding / Liab--43921</v>
      </c>
      <c r="B2644" s="15" t="str">
        <f t="shared" si="87"/>
        <v>Noncore Funding / Liab</v>
      </c>
      <c r="C2644">
        <v>18</v>
      </c>
      <c r="D2644" s="22">
        <v>43921</v>
      </c>
      <c r="E2644">
        <v>7.5221435722225198</v>
      </c>
      <c r="F2644">
        <v>13.822931855972399</v>
      </c>
      <c r="G2644">
        <v>18.3647648215752</v>
      </c>
      <c r="H2644">
        <v>14.228545529110001</v>
      </c>
      <c r="I2644">
        <v>10.0486719958742</v>
      </c>
      <c r="J2644">
        <v>16.834767588908399</v>
      </c>
      <c r="K2644">
        <v>24.838920153331699</v>
      </c>
      <c r="L2644">
        <v>18.687073524025699</v>
      </c>
      <c r="M2644">
        <v>11.9776078040129</v>
      </c>
      <c r="N2644">
        <v>19.576937322523602</v>
      </c>
      <c r="O2644">
        <v>29.806472186605198</v>
      </c>
      <c r="P2644">
        <v>22.700487763667201</v>
      </c>
      <c r="Q2644">
        <v>9.8650396578797306</v>
      </c>
      <c r="R2644">
        <v>15.8202533662656</v>
      </c>
      <c r="S2644">
        <v>22.957235263000999</v>
      </c>
      <c r="T2644">
        <v>15.838520403713501</v>
      </c>
      <c r="U2644">
        <v>9.6001249438801093</v>
      </c>
      <c r="V2644">
        <v>16.291412711480699</v>
      </c>
      <c r="W2644">
        <v>24.589917431251799</v>
      </c>
      <c r="X2644">
        <v>18.4593603404935</v>
      </c>
      <c r="Y2644">
        <v>8.0691368914252308</v>
      </c>
      <c r="Z2644">
        <v>13.822931855972399</v>
      </c>
      <c r="AA2644">
        <v>22.031562335169099</v>
      </c>
      <c r="AB2644">
        <v>16.471749978552399</v>
      </c>
      <c r="AC2644">
        <v>11.5016659849245</v>
      </c>
      <c r="AD2644">
        <v>17.137360952354399</v>
      </c>
      <c r="AE2644">
        <v>21.277818645924398</v>
      </c>
      <c r="AF2644">
        <v>17.115742396369701</v>
      </c>
      <c r="AG2644">
        <v>15.3251310159228</v>
      </c>
      <c r="AH2644">
        <v>21.387408937697099</v>
      </c>
      <c r="AI2644">
        <v>28.696881133865801</v>
      </c>
      <c r="AJ2644">
        <v>24.205550735727599</v>
      </c>
      <c r="AK2644">
        <v>9.9558999725597896</v>
      </c>
      <c r="AL2644">
        <v>17.819630568634601</v>
      </c>
      <c r="AM2644">
        <v>31.3059804678444</v>
      </c>
      <c r="AN2644">
        <v>21.694184838906601</v>
      </c>
      <c r="AO2644">
        <v>11.2482093400821</v>
      </c>
      <c r="AP2644">
        <v>17.350063484950301</v>
      </c>
      <c r="AQ2644">
        <v>23.948738102312898</v>
      </c>
      <c r="AR2644">
        <v>19.019206885398901</v>
      </c>
      <c r="AS2644">
        <v>12.9279394498109</v>
      </c>
      <c r="AT2644">
        <v>19.575089743112599</v>
      </c>
      <c r="AU2644">
        <v>29.4279832119764</v>
      </c>
      <c r="AV2644">
        <v>22.0076881914549</v>
      </c>
      <c r="AW2644">
        <v>7.49246411468713</v>
      </c>
      <c r="AX2644">
        <v>13.2016625322583</v>
      </c>
      <c r="AY2644">
        <v>20.978834914914401</v>
      </c>
      <c r="AZ2644">
        <v>14.9676054857024</v>
      </c>
      <c r="BA2644">
        <v>10.2204054111003</v>
      </c>
      <c r="BB2644">
        <v>17.190659538516901</v>
      </c>
      <c r="BC2644">
        <v>29.710464091983901</v>
      </c>
      <c r="BD2644">
        <v>23.062661967413799</v>
      </c>
      <c r="BE2644">
        <v>6.5495127643793998</v>
      </c>
      <c r="BF2644">
        <v>10.3743693274095</v>
      </c>
      <c r="BG2644">
        <v>21.596281813624</v>
      </c>
      <c r="BH2644">
        <v>15.6325464446877</v>
      </c>
      <c r="BI2644">
        <v>6.6312260648805497</v>
      </c>
      <c r="BJ2644">
        <v>12.40599403741</v>
      </c>
      <c r="BK2644">
        <v>21.0040164993692</v>
      </c>
      <c r="BL2644">
        <v>16.801149408731298</v>
      </c>
    </row>
    <row r="2645" spans="1:64" x14ac:dyDescent="0.25">
      <c r="A2645" s="15" t="str">
        <f t="shared" si="86"/>
        <v>Brokered Dep / Liab--43921</v>
      </c>
      <c r="B2645" s="15" t="str">
        <f t="shared" si="87"/>
        <v>Brokered Dep / Liab</v>
      </c>
      <c r="C2645">
        <v>19</v>
      </c>
      <c r="D2645" s="22">
        <v>43921</v>
      </c>
      <c r="E2645">
        <v>0</v>
      </c>
      <c r="F2645">
        <v>0</v>
      </c>
      <c r="G2645">
        <v>1.87393390197069</v>
      </c>
      <c r="H2645">
        <v>1.64667815010095</v>
      </c>
      <c r="I2645">
        <v>0</v>
      </c>
      <c r="J2645">
        <v>0</v>
      </c>
      <c r="K2645">
        <v>2.1470707692417799</v>
      </c>
      <c r="L2645">
        <v>2.1736515373508301</v>
      </c>
      <c r="M2645">
        <v>0</v>
      </c>
      <c r="N2645">
        <v>0</v>
      </c>
      <c r="O2645">
        <v>2.2347206962144801</v>
      </c>
      <c r="P2645">
        <v>2.0945243552884598</v>
      </c>
      <c r="Q2645">
        <v>0</v>
      </c>
      <c r="R2645">
        <v>0</v>
      </c>
      <c r="S2645">
        <v>0.249017654763492</v>
      </c>
      <c r="T2645">
        <v>1.20977313309796</v>
      </c>
      <c r="U2645">
        <v>0</v>
      </c>
      <c r="V2645">
        <v>0</v>
      </c>
      <c r="W2645">
        <v>2.0062243638188901</v>
      </c>
      <c r="X2645">
        <v>2.2643868401913001</v>
      </c>
      <c r="Y2645">
        <v>0</v>
      </c>
      <c r="Z2645">
        <v>0</v>
      </c>
      <c r="AA2645">
        <v>0.50836813529201896</v>
      </c>
      <c r="AB2645">
        <v>1.5081383304586</v>
      </c>
      <c r="AC2645">
        <v>0</v>
      </c>
      <c r="AD2645">
        <v>0</v>
      </c>
      <c r="AE2645">
        <v>1.17613043184618</v>
      </c>
      <c r="AF2645">
        <v>1.4579915699937001</v>
      </c>
      <c r="AG2645">
        <v>0</v>
      </c>
      <c r="AH2645">
        <v>0</v>
      </c>
      <c r="AI2645">
        <v>3.6969707431972001</v>
      </c>
      <c r="AJ2645">
        <v>3.7555261821992301</v>
      </c>
      <c r="AK2645">
        <v>0</v>
      </c>
      <c r="AL2645">
        <v>2.38106576503643E-3</v>
      </c>
      <c r="AM2645">
        <v>2.9403209431914599</v>
      </c>
      <c r="AN2645">
        <v>3.4645188406460998</v>
      </c>
      <c r="AO2645">
        <v>0</v>
      </c>
      <c r="AP2645">
        <v>0</v>
      </c>
      <c r="AQ2645">
        <v>1.8603215614980499</v>
      </c>
      <c r="AR2645">
        <v>1.9313106930117001</v>
      </c>
      <c r="AS2645">
        <v>0</v>
      </c>
      <c r="AT2645">
        <v>6.2175178247009202E-2</v>
      </c>
      <c r="AU2645">
        <v>4.0844192834946602</v>
      </c>
      <c r="AV2645">
        <v>3.4303807625585798</v>
      </c>
      <c r="AW2645">
        <v>0</v>
      </c>
      <c r="AX2645">
        <v>0</v>
      </c>
      <c r="AY2645">
        <v>1.15982011963158E-3</v>
      </c>
      <c r="AZ2645">
        <v>0.88300576694136401</v>
      </c>
      <c r="BA2645">
        <v>0</v>
      </c>
      <c r="BB2645">
        <v>0</v>
      </c>
      <c r="BC2645">
        <v>4.6744634242689003</v>
      </c>
      <c r="BD2645">
        <v>4.4289654072606304</v>
      </c>
      <c r="BE2645">
        <v>0</v>
      </c>
      <c r="BF2645">
        <v>0</v>
      </c>
      <c r="BG2645">
        <v>0.37676437170537203</v>
      </c>
      <c r="BH2645">
        <v>1.71336962276128</v>
      </c>
      <c r="BI2645">
        <v>0</v>
      </c>
      <c r="BJ2645">
        <v>0</v>
      </c>
      <c r="BK2645">
        <v>1.8410363075862399</v>
      </c>
      <c r="BL2645">
        <v>3.41410769470499</v>
      </c>
    </row>
    <row r="2646" spans="1:64" x14ac:dyDescent="0.25">
      <c r="A2646" s="15" t="str">
        <f t="shared" si="86"/>
        <v>Liquid Assets / Assets--43921</v>
      </c>
      <c r="B2646" s="15" t="str">
        <f t="shared" si="87"/>
        <v>Liquid Assets / Assets</v>
      </c>
      <c r="C2646">
        <v>20</v>
      </c>
      <c r="D2646" s="22">
        <v>43921</v>
      </c>
      <c r="E2646">
        <v>12.844028113473099</v>
      </c>
      <c r="F2646">
        <v>21.4208632895742</v>
      </c>
      <c r="G2646">
        <v>30.3410609791908</v>
      </c>
      <c r="H2646">
        <v>23.229419617504899</v>
      </c>
      <c r="I2646">
        <v>12.170393069269499</v>
      </c>
      <c r="J2646">
        <v>19.410441831966502</v>
      </c>
      <c r="K2646">
        <v>29.319349946484401</v>
      </c>
      <c r="L2646">
        <v>22.0414063434783</v>
      </c>
      <c r="M2646">
        <v>12.5845925651247</v>
      </c>
      <c r="N2646">
        <v>18.623003496833899</v>
      </c>
      <c r="O2646">
        <v>28.087702653828199</v>
      </c>
      <c r="P2646">
        <v>21.5219473836849</v>
      </c>
      <c r="Q2646">
        <v>21.080853737831301</v>
      </c>
      <c r="R2646">
        <v>26.157969949700899</v>
      </c>
      <c r="S2646">
        <v>40.910682298507702</v>
      </c>
      <c r="T2646">
        <v>32.317648417478502</v>
      </c>
      <c r="U2646">
        <v>12.5609905217252</v>
      </c>
      <c r="V2646">
        <v>19.897330890954599</v>
      </c>
      <c r="W2646">
        <v>28.888333563841002</v>
      </c>
      <c r="X2646">
        <v>21.583437066176199</v>
      </c>
      <c r="Y2646">
        <v>14.518191537126301</v>
      </c>
      <c r="Z2646">
        <v>21.493786524855501</v>
      </c>
      <c r="AA2646">
        <v>31.066318589725601</v>
      </c>
      <c r="AB2646">
        <v>23.832343530891201</v>
      </c>
      <c r="AC2646">
        <v>11.1628025825369</v>
      </c>
      <c r="AD2646">
        <v>17.059534980891101</v>
      </c>
      <c r="AE2646">
        <v>29.5105571258255</v>
      </c>
      <c r="AF2646">
        <v>22.3049336280875</v>
      </c>
      <c r="AG2646">
        <v>10.5774368045278</v>
      </c>
      <c r="AH2646">
        <v>15.6337509035121</v>
      </c>
      <c r="AI2646">
        <v>30.365087503079</v>
      </c>
      <c r="AJ2646">
        <v>22.973423590462399</v>
      </c>
      <c r="AK2646">
        <v>13.5481961979314</v>
      </c>
      <c r="AL2646">
        <v>17.673744004219301</v>
      </c>
      <c r="AM2646">
        <v>26.004720310771599</v>
      </c>
      <c r="AN2646">
        <v>19.1538680088156</v>
      </c>
      <c r="AO2646">
        <v>11.9139142919233</v>
      </c>
      <c r="AP2646">
        <v>19.751413960104301</v>
      </c>
      <c r="AQ2646">
        <v>30.240154198791402</v>
      </c>
      <c r="AR2646">
        <v>22.652458211738001</v>
      </c>
      <c r="AS2646">
        <v>11.1053809319679</v>
      </c>
      <c r="AT2646">
        <v>15.197052265301499</v>
      </c>
      <c r="AU2646">
        <v>21.7159043893285</v>
      </c>
      <c r="AV2646">
        <v>17.364164162693299</v>
      </c>
      <c r="AW2646">
        <v>14.173483070899399</v>
      </c>
      <c r="AX2646">
        <v>20.985866175045299</v>
      </c>
      <c r="AY2646">
        <v>30.5978727349381</v>
      </c>
      <c r="AZ2646">
        <v>23.3484911006929</v>
      </c>
      <c r="BA2646">
        <v>12.0763040717822</v>
      </c>
      <c r="BB2646">
        <v>18.755363250704001</v>
      </c>
      <c r="BC2646">
        <v>29.265684410646401</v>
      </c>
      <c r="BD2646">
        <v>22.918301023407899</v>
      </c>
      <c r="BE2646">
        <v>16.817131795782402</v>
      </c>
      <c r="BF2646">
        <v>22.140429170229201</v>
      </c>
      <c r="BG2646">
        <v>31.231721172848001</v>
      </c>
      <c r="BH2646">
        <v>24.6992574853208</v>
      </c>
      <c r="BI2646">
        <v>15.735450639499099</v>
      </c>
      <c r="BJ2646">
        <v>22.601405207533801</v>
      </c>
      <c r="BK2646">
        <v>29.427332256144201</v>
      </c>
      <c r="BL2646">
        <v>23.6777575030485</v>
      </c>
    </row>
    <row r="2647" spans="1:64" x14ac:dyDescent="0.25">
      <c r="A2647" s="15" t="str">
        <f t="shared" si="86"/>
        <v>Net Loan Growth (last 4 qtrs)--43921</v>
      </c>
      <c r="B2647" s="15" t="str">
        <f t="shared" si="87"/>
        <v>Net Loan Growth (last 4 qtrs)</v>
      </c>
      <c r="C2647">
        <v>21</v>
      </c>
      <c r="D2647" s="22">
        <v>43921</v>
      </c>
      <c r="E2647">
        <v>0.85499999999999998</v>
      </c>
      <c r="F2647">
        <v>3.2850000000000001</v>
      </c>
      <c r="G2647">
        <v>6.84</v>
      </c>
      <c r="H2647">
        <v>3.4420833333333301</v>
      </c>
      <c r="I2647">
        <v>-0.92</v>
      </c>
      <c r="J2647">
        <v>3.38</v>
      </c>
      <c r="K2647">
        <v>8</v>
      </c>
      <c r="L2647">
        <v>4.2242761692650301</v>
      </c>
      <c r="M2647">
        <v>-0.1525</v>
      </c>
      <c r="N2647">
        <v>4.37</v>
      </c>
      <c r="O2647">
        <v>9.76</v>
      </c>
      <c r="P2647">
        <v>5.9893282102131904</v>
      </c>
      <c r="Q2647">
        <v>-0.745</v>
      </c>
      <c r="R2647">
        <v>2.73</v>
      </c>
      <c r="S2647">
        <v>4.3049999999999997</v>
      </c>
      <c r="T2647">
        <v>2.3959999999999999</v>
      </c>
      <c r="U2647">
        <v>-0.1275</v>
      </c>
      <c r="V2647">
        <v>3.77</v>
      </c>
      <c r="W2647">
        <v>7.6875</v>
      </c>
      <c r="X2647">
        <v>4.5208050847457599</v>
      </c>
      <c r="Y2647">
        <v>1.5125</v>
      </c>
      <c r="Z2647">
        <v>4.875</v>
      </c>
      <c r="AA2647">
        <v>10.262499999999999</v>
      </c>
      <c r="AB2647">
        <v>5.8920000000000003</v>
      </c>
      <c r="AC2647">
        <v>-1.7949999999999999</v>
      </c>
      <c r="AD2647">
        <v>1.89</v>
      </c>
      <c r="AE2647">
        <v>6.665</v>
      </c>
      <c r="AF2647">
        <v>4.3144776119403003</v>
      </c>
      <c r="AG2647">
        <v>-3.98</v>
      </c>
      <c r="AH2647">
        <v>2.59</v>
      </c>
      <c r="AI2647">
        <v>6.9749999999999996</v>
      </c>
      <c r="AJ2647">
        <v>3.9332727272727301</v>
      </c>
      <c r="AK2647">
        <v>-2.0550000000000002</v>
      </c>
      <c r="AL2647">
        <v>1.02</v>
      </c>
      <c r="AM2647">
        <v>7.87</v>
      </c>
      <c r="AN2647">
        <v>4.7205128205128197</v>
      </c>
      <c r="AO2647">
        <v>-1.96</v>
      </c>
      <c r="AP2647">
        <v>1.64</v>
      </c>
      <c r="AQ2647">
        <v>5.81</v>
      </c>
      <c r="AR2647">
        <v>2.3113615023474199</v>
      </c>
      <c r="AS2647">
        <v>1.0125</v>
      </c>
      <c r="AT2647">
        <v>4.7850000000000001</v>
      </c>
      <c r="AU2647">
        <v>12.137499999999999</v>
      </c>
      <c r="AV2647">
        <v>8.1623571428571395</v>
      </c>
      <c r="AW2647">
        <v>-0.17249999999999999</v>
      </c>
      <c r="AX2647">
        <v>3.73</v>
      </c>
      <c r="AY2647">
        <v>8.6850000000000005</v>
      </c>
      <c r="AZ2647">
        <v>4.5007692307692304</v>
      </c>
      <c r="BA2647">
        <v>1.46</v>
      </c>
      <c r="BB2647">
        <v>6.31</v>
      </c>
      <c r="BC2647">
        <v>12.64</v>
      </c>
      <c r="BD2647">
        <v>9.6469811320754708</v>
      </c>
      <c r="BE2647">
        <v>0.22500000000000001</v>
      </c>
      <c r="BF2647">
        <v>3.12</v>
      </c>
      <c r="BG2647">
        <v>6.21</v>
      </c>
      <c r="BH2647">
        <v>3.40744680851064</v>
      </c>
      <c r="BI2647">
        <v>7.0000000000000007E-2</v>
      </c>
      <c r="BJ2647">
        <v>5.91</v>
      </c>
      <c r="BK2647">
        <v>9.33</v>
      </c>
      <c r="BL2647">
        <v>6.1381538461538501</v>
      </c>
    </row>
    <row r="2648" spans="1:64" x14ac:dyDescent="0.25">
      <c r="A2648" s="15" t="str">
        <f t="shared" si="86"/>
        <v>Banks w/ Loan Growth (last 4 qtrs)--43921</v>
      </c>
      <c r="B2648" s="15" t="str">
        <f t="shared" si="87"/>
        <v>Banks w/ Loan Growth (last 4 qtrs)</v>
      </c>
      <c r="C2648">
        <v>22</v>
      </c>
      <c r="D2648" s="22">
        <v>43921</v>
      </c>
      <c r="F2648">
        <v>79.1666666666667</v>
      </c>
      <c r="J2648">
        <v>69.584245076586399</v>
      </c>
      <c r="N2648">
        <v>73.655006031363101</v>
      </c>
      <c r="R2648">
        <v>66.6666666666667</v>
      </c>
      <c r="V2648">
        <v>73.3333333333333</v>
      </c>
      <c r="Z2648">
        <v>85</v>
      </c>
      <c r="AD2648">
        <v>64.179104477611901</v>
      </c>
      <c r="AH2648">
        <v>56.363636363636402</v>
      </c>
      <c r="AI2648"/>
      <c r="AK2648"/>
      <c r="AL2648">
        <v>58.974358974358999</v>
      </c>
      <c r="AP2648">
        <v>61.290322580645203</v>
      </c>
      <c r="AT2648">
        <v>78.873239436619698</v>
      </c>
      <c r="AX2648">
        <v>73.584905660377402</v>
      </c>
      <c r="BB2648">
        <v>79.245283018867894</v>
      </c>
      <c r="BF2648">
        <v>74.468085106383</v>
      </c>
      <c r="BJ2648">
        <v>75.384615384615401</v>
      </c>
    </row>
    <row r="2649" spans="1:64" x14ac:dyDescent="0.25">
      <c r="A2649" s="15" t="str">
        <f t="shared" si="86"/>
        <v>Equity / Assets--44012</v>
      </c>
      <c r="B2649" s="15" t="str">
        <f t="shared" si="87"/>
        <v>Equity / Assets</v>
      </c>
      <c r="C2649">
        <v>1</v>
      </c>
      <c r="D2649" s="22">
        <v>44012</v>
      </c>
      <c r="E2649">
        <v>9.8487046084298804</v>
      </c>
      <c r="F2649">
        <v>11.0505348772049</v>
      </c>
      <c r="G2649">
        <v>11.9767763331851</v>
      </c>
      <c r="H2649">
        <v>11.0666231798727</v>
      </c>
      <c r="I2649">
        <v>9.3402526366757392</v>
      </c>
      <c r="J2649">
        <v>10.571928352578301</v>
      </c>
      <c r="K2649">
        <v>12.162390141534001</v>
      </c>
      <c r="L2649">
        <v>11.0406423900519</v>
      </c>
      <c r="M2649">
        <v>9.2774726865831099</v>
      </c>
      <c r="N2649">
        <v>10.6359728678572</v>
      </c>
      <c r="O2649">
        <v>12.474633253800899</v>
      </c>
      <c r="P2649">
        <v>11.2482255458279</v>
      </c>
      <c r="Q2649">
        <v>9.3672675857193397</v>
      </c>
      <c r="R2649">
        <v>10.381789730445099</v>
      </c>
      <c r="S2649">
        <v>11.816512386163501</v>
      </c>
      <c r="T2649">
        <v>10.6864405583687</v>
      </c>
      <c r="U2649">
        <v>9.0575140806658396</v>
      </c>
      <c r="V2649">
        <v>10.248717205639201</v>
      </c>
      <c r="W2649">
        <v>11.961061956737399</v>
      </c>
      <c r="X2649">
        <v>10.769979047121</v>
      </c>
      <c r="Y2649">
        <v>9.4384685363608494</v>
      </c>
      <c r="Z2649">
        <v>10.1417679023996</v>
      </c>
      <c r="AA2649">
        <v>11.913351460010199</v>
      </c>
      <c r="AB2649">
        <v>11.189902704077999</v>
      </c>
      <c r="AC2649">
        <v>9.5202872758309098</v>
      </c>
      <c r="AD2649">
        <v>10.6871439654692</v>
      </c>
      <c r="AE2649">
        <v>12.0066329335778</v>
      </c>
      <c r="AF2649">
        <v>10.8427622424473</v>
      </c>
      <c r="AG2649">
        <v>10.441055088619301</v>
      </c>
      <c r="AH2649">
        <v>11.4717067789553</v>
      </c>
      <c r="AI2649">
        <v>12.960274720986501</v>
      </c>
      <c r="AJ2649">
        <v>12.1566644298508</v>
      </c>
      <c r="AK2649">
        <v>9.1372471241570796</v>
      </c>
      <c r="AL2649">
        <v>11.1011175809709</v>
      </c>
      <c r="AM2649">
        <v>13.329942414939399</v>
      </c>
      <c r="AN2649">
        <v>12.4910332315223</v>
      </c>
      <c r="AO2649">
        <v>9.9640341070088692</v>
      </c>
      <c r="AP2649">
        <v>11.0094773483751</v>
      </c>
      <c r="AQ2649">
        <v>12.6366110196122</v>
      </c>
      <c r="AR2649">
        <v>11.517498561238799</v>
      </c>
      <c r="AS2649">
        <v>8.8214933618832791</v>
      </c>
      <c r="AT2649">
        <v>10.086656978308801</v>
      </c>
      <c r="AU2649">
        <v>11.8861321783951</v>
      </c>
      <c r="AV2649">
        <v>10.4556115789229</v>
      </c>
      <c r="AW2649">
        <v>9.1239074088035998</v>
      </c>
      <c r="AX2649">
        <v>10.3902198295622</v>
      </c>
      <c r="AY2649">
        <v>11.8588041826759</v>
      </c>
      <c r="AZ2649">
        <v>10.9893257156451</v>
      </c>
      <c r="BA2649">
        <v>8.7016255657153394</v>
      </c>
      <c r="BB2649">
        <v>9.8090431343982498</v>
      </c>
      <c r="BC2649">
        <v>11.1299317749921</v>
      </c>
      <c r="BD2649">
        <v>10.2077134072655</v>
      </c>
      <c r="BE2649">
        <v>9.9764965082123496</v>
      </c>
      <c r="BF2649">
        <v>11.231852600501099</v>
      </c>
      <c r="BG2649">
        <v>14.287177829273601</v>
      </c>
      <c r="BH2649">
        <v>12.7994076321009</v>
      </c>
      <c r="BI2649">
        <v>8.0241395395141808</v>
      </c>
      <c r="BJ2649">
        <v>9.3854964499644407</v>
      </c>
      <c r="BK2649">
        <v>11.1139724091425</v>
      </c>
      <c r="BL2649">
        <v>9.8552429188152892</v>
      </c>
    </row>
    <row r="2650" spans="1:64" x14ac:dyDescent="0.25">
      <c r="A2650" s="15" t="str">
        <f t="shared" si="86"/>
        <v>Total Risk Based Capital Ratio--44012</v>
      </c>
      <c r="B2650" s="15" t="str">
        <f t="shared" si="87"/>
        <v>Total Risk Based Capital Ratio</v>
      </c>
      <c r="C2650">
        <v>2</v>
      </c>
      <c r="D2650" s="22">
        <v>44012</v>
      </c>
      <c r="E2650">
        <v>14.394299999999999</v>
      </c>
      <c r="F2650">
        <v>15.753349999999999</v>
      </c>
      <c r="G2650">
        <v>17.424675000000001</v>
      </c>
      <c r="H2650">
        <v>17.059582142857099</v>
      </c>
      <c r="I2650">
        <v>13.301349999999999</v>
      </c>
      <c r="J2650">
        <v>15.12</v>
      </c>
      <c r="K2650">
        <v>18.455549999999999</v>
      </c>
      <c r="L2650">
        <v>16.932200303951401</v>
      </c>
      <c r="M2650">
        <v>13.375125000000001</v>
      </c>
      <c r="N2650">
        <v>15.26675</v>
      </c>
      <c r="O2650">
        <v>19.028324999999999</v>
      </c>
      <c r="P2650">
        <v>17.467587580760899</v>
      </c>
      <c r="Q2650">
        <v>13.377700000000001</v>
      </c>
      <c r="R2650">
        <v>14.843999999999999</v>
      </c>
      <c r="S2650">
        <v>15.537599999999999</v>
      </c>
      <c r="T2650">
        <v>15.687519999999999</v>
      </c>
      <c r="U2650">
        <v>13.33545</v>
      </c>
      <c r="V2650">
        <v>15.0396</v>
      </c>
      <c r="W2650">
        <v>18.455549999999999</v>
      </c>
      <c r="X2650">
        <v>17.137729015544</v>
      </c>
      <c r="Y2650">
        <v>14.2492</v>
      </c>
      <c r="Z2650">
        <v>15.735799999999999</v>
      </c>
      <c r="AA2650">
        <v>18.196999999999999</v>
      </c>
      <c r="AB2650">
        <v>18.743867999999999</v>
      </c>
      <c r="AC2650">
        <v>12.9893</v>
      </c>
      <c r="AD2650">
        <v>14.498699999999999</v>
      </c>
      <c r="AE2650">
        <v>16.294574999999998</v>
      </c>
      <c r="AF2650">
        <v>14.919277777777801</v>
      </c>
      <c r="AG2650">
        <v>13.725325</v>
      </c>
      <c r="AH2650">
        <v>17.180350000000001</v>
      </c>
      <c r="AI2650">
        <v>21.0107</v>
      </c>
      <c r="AJ2650">
        <v>18.900862499999999</v>
      </c>
      <c r="AK2650">
        <v>12.5036</v>
      </c>
      <c r="AL2650">
        <v>15.0824</v>
      </c>
      <c r="AM2650">
        <v>20.6799</v>
      </c>
      <c r="AN2650">
        <v>18.208203030303</v>
      </c>
      <c r="AO2650">
        <v>13.6525</v>
      </c>
      <c r="AP2650">
        <v>15.781599999999999</v>
      </c>
      <c r="AQ2650">
        <v>19.188400000000001</v>
      </c>
      <c r="AR2650">
        <v>18.145095238095202</v>
      </c>
      <c r="AS2650">
        <v>12.547499999999999</v>
      </c>
      <c r="AT2650">
        <v>13.870900000000001</v>
      </c>
      <c r="AU2650">
        <v>15.100250000000001</v>
      </c>
      <c r="AV2650">
        <v>14.583825600000001</v>
      </c>
      <c r="AW2650">
        <v>13.897475</v>
      </c>
      <c r="AX2650">
        <v>16.0185</v>
      </c>
      <c r="AY2650">
        <v>19.560424999999999</v>
      </c>
      <c r="AZ2650">
        <v>20.7499151515152</v>
      </c>
      <c r="BA2650">
        <v>13.2326</v>
      </c>
      <c r="BB2650">
        <v>14.843999999999999</v>
      </c>
      <c r="BC2650">
        <v>18.542000000000002</v>
      </c>
      <c r="BD2650">
        <v>16.296381981982002</v>
      </c>
      <c r="BE2650">
        <v>13.091200000000001</v>
      </c>
      <c r="BF2650">
        <v>16.398900000000001</v>
      </c>
      <c r="BG2650">
        <v>21.180199999999999</v>
      </c>
      <c r="BH2650">
        <v>21.796705882352899</v>
      </c>
      <c r="BI2650">
        <v>13.429724999999999</v>
      </c>
      <c r="BJ2650">
        <v>14.492900000000001</v>
      </c>
      <c r="BK2650">
        <v>16.6828</v>
      </c>
      <c r="BL2650">
        <v>15.4660896551724</v>
      </c>
    </row>
    <row r="2651" spans="1:64" x14ac:dyDescent="0.25">
      <c r="A2651" s="15" t="str">
        <f t="shared" si="86"/>
        <v>Tier 1 Leverage Ratio--44012</v>
      </c>
      <c r="B2651" s="15" t="str">
        <f t="shared" si="87"/>
        <v>Tier 1 Leverage Ratio</v>
      </c>
      <c r="C2651">
        <v>3</v>
      </c>
      <c r="D2651" s="22">
        <v>44012</v>
      </c>
      <c r="E2651">
        <v>9.1999999999999993</v>
      </c>
      <c r="F2651">
        <v>10.47</v>
      </c>
      <c r="G2651">
        <v>11.5375</v>
      </c>
      <c r="H2651">
        <v>10.5283333333333</v>
      </c>
      <c r="I2651">
        <v>8.9550000000000001</v>
      </c>
      <c r="J2651">
        <v>10.02</v>
      </c>
      <c r="K2651">
        <v>11.567500000000001</v>
      </c>
      <c r="L2651">
        <v>10.6165020576132</v>
      </c>
      <c r="M2651">
        <v>9.0299999999999994</v>
      </c>
      <c r="N2651">
        <v>10.18</v>
      </c>
      <c r="O2651">
        <v>11.94</v>
      </c>
      <c r="P2651">
        <v>10.9040490240581</v>
      </c>
      <c r="Q2651">
        <v>9.09</v>
      </c>
      <c r="R2651">
        <v>9.5399999999999991</v>
      </c>
      <c r="S2651">
        <v>11.49</v>
      </c>
      <c r="T2651">
        <v>10.301176470588199</v>
      </c>
      <c r="U2651">
        <v>8.8650000000000002</v>
      </c>
      <c r="V2651">
        <v>9.85</v>
      </c>
      <c r="W2651">
        <v>11.234999999999999</v>
      </c>
      <c r="X2651">
        <v>10.4493536121673</v>
      </c>
      <c r="Y2651">
        <v>9.2424999999999997</v>
      </c>
      <c r="Z2651">
        <v>10.08</v>
      </c>
      <c r="AA2651">
        <v>11.365</v>
      </c>
      <c r="AB2651">
        <v>10.85</v>
      </c>
      <c r="AC2651">
        <v>9.18</v>
      </c>
      <c r="AD2651">
        <v>10.06</v>
      </c>
      <c r="AE2651">
        <v>11.285</v>
      </c>
      <c r="AF2651">
        <v>10.253521126760599</v>
      </c>
      <c r="AG2651">
        <v>9.67</v>
      </c>
      <c r="AH2651">
        <v>11.14</v>
      </c>
      <c r="AI2651">
        <v>12.64</v>
      </c>
      <c r="AJ2651">
        <v>11.587719298245601</v>
      </c>
      <c r="AK2651">
        <v>8.77</v>
      </c>
      <c r="AL2651">
        <v>10.32</v>
      </c>
      <c r="AM2651">
        <v>11.91</v>
      </c>
      <c r="AN2651">
        <v>11.9607317073171</v>
      </c>
      <c r="AO2651">
        <v>9.43</v>
      </c>
      <c r="AP2651">
        <v>10.48</v>
      </c>
      <c r="AQ2651">
        <v>12.25</v>
      </c>
      <c r="AR2651">
        <v>11.0415246636771</v>
      </c>
      <c r="AS2651">
        <v>8.42</v>
      </c>
      <c r="AT2651">
        <v>9.32</v>
      </c>
      <c r="AU2651">
        <v>10.9</v>
      </c>
      <c r="AV2651">
        <v>9.9221476510067106</v>
      </c>
      <c r="AW2651">
        <v>8.8350000000000009</v>
      </c>
      <c r="AX2651">
        <v>10.17</v>
      </c>
      <c r="AY2651">
        <v>11.484999999999999</v>
      </c>
      <c r="AZ2651">
        <v>10.640499999999999</v>
      </c>
      <c r="BA2651">
        <v>8.77</v>
      </c>
      <c r="BB2651">
        <v>9.36</v>
      </c>
      <c r="BC2651">
        <v>10.6</v>
      </c>
      <c r="BD2651">
        <v>9.9418367346938794</v>
      </c>
      <c r="BE2651">
        <v>9.5775000000000006</v>
      </c>
      <c r="BF2651">
        <v>10.305</v>
      </c>
      <c r="BG2651">
        <v>12.647500000000001</v>
      </c>
      <c r="BH2651">
        <v>12.232647058823501</v>
      </c>
      <c r="BI2651">
        <v>8.4350000000000005</v>
      </c>
      <c r="BJ2651">
        <v>9.1999999999999993</v>
      </c>
      <c r="BK2651">
        <v>10.53</v>
      </c>
      <c r="BL2651">
        <v>9.6981690140845096</v>
      </c>
    </row>
    <row r="2652" spans="1:64" x14ac:dyDescent="0.25">
      <c r="A2652" s="15" t="str">
        <f t="shared" si="86"/>
        <v>ALLL / Nonaccrual Loans--44012</v>
      </c>
      <c r="B2652" s="15" t="str">
        <f t="shared" si="87"/>
        <v>ALLL / Nonaccrual Loans</v>
      </c>
      <c r="C2652">
        <v>4</v>
      </c>
      <c r="D2652" s="22">
        <v>44012</v>
      </c>
      <c r="E2652">
        <v>128.385824135061</v>
      </c>
      <c r="F2652">
        <v>202.88808664259901</v>
      </c>
      <c r="G2652">
        <v>399.02578107602602</v>
      </c>
      <c r="H2652">
        <v>1890.72224087837</v>
      </c>
      <c r="I2652">
        <v>109.558494315323</v>
      </c>
      <c r="J2652">
        <v>234.50169751688199</v>
      </c>
      <c r="K2652">
        <v>653.35497835497802</v>
      </c>
      <c r="L2652">
        <v>1096.25713801029</v>
      </c>
      <c r="M2652">
        <v>106.834733893557</v>
      </c>
      <c r="N2652">
        <v>229.552666598424</v>
      </c>
      <c r="O2652">
        <v>577.02380952380997</v>
      </c>
      <c r="P2652">
        <v>754.14001735510794</v>
      </c>
      <c r="Q2652">
        <v>119.05910735826301</v>
      </c>
      <c r="R2652">
        <v>148.35929731521401</v>
      </c>
      <c r="S2652">
        <v>220.92555331992</v>
      </c>
      <c r="T2652">
        <v>290.26250743570398</v>
      </c>
      <c r="U2652">
        <v>121.028744326778</v>
      </c>
      <c r="V2652">
        <v>275.33252720677098</v>
      </c>
      <c r="W2652">
        <v>956.55172413793105</v>
      </c>
      <c r="X2652">
        <v>1330.3243725919999</v>
      </c>
      <c r="Y2652">
        <v>98.187808896210896</v>
      </c>
      <c r="Z2652">
        <v>200.32467532467501</v>
      </c>
      <c r="AA2652">
        <v>299.827784156142</v>
      </c>
      <c r="AB2652">
        <v>282.22225465904899</v>
      </c>
      <c r="AC2652">
        <v>105.999365482234</v>
      </c>
      <c r="AD2652">
        <v>236.53080966349299</v>
      </c>
      <c r="AE2652">
        <v>784.21938648266701</v>
      </c>
      <c r="AF2652">
        <v>3906.0422001963002</v>
      </c>
      <c r="AG2652">
        <v>103.05880878973799</v>
      </c>
      <c r="AH2652">
        <v>245.740800304288</v>
      </c>
      <c r="AI2652">
        <v>426.39823835968201</v>
      </c>
      <c r="AJ2652">
        <v>497.95620088029199</v>
      </c>
      <c r="AK2652">
        <v>92.129561105392</v>
      </c>
      <c r="AL2652">
        <v>140.687375506965</v>
      </c>
      <c r="AM2652">
        <v>351.767254484646</v>
      </c>
      <c r="AN2652">
        <v>371.996615001267</v>
      </c>
      <c r="AO2652">
        <v>88.901220865704801</v>
      </c>
      <c r="AP2652">
        <v>192.341941228851</v>
      </c>
      <c r="AQ2652">
        <v>448</v>
      </c>
      <c r="AR2652">
        <v>2025.8493039361599</v>
      </c>
      <c r="AS2652">
        <v>114.07635908172099</v>
      </c>
      <c r="AT2652">
        <v>254.41176470588201</v>
      </c>
      <c r="AU2652">
        <v>872.32775890601897</v>
      </c>
      <c r="AV2652">
        <v>911.96823583734204</v>
      </c>
      <c r="AW2652">
        <v>97.560975609756099</v>
      </c>
      <c r="AX2652">
        <v>220.92555331992</v>
      </c>
      <c r="AY2652">
        <v>439.240506329114</v>
      </c>
      <c r="AZ2652">
        <v>965.05892234318503</v>
      </c>
      <c r="BA2652">
        <v>122.555347015004</v>
      </c>
      <c r="BB2652">
        <v>259.50182003157801</v>
      </c>
      <c r="BC2652">
        <v>754.82360594233205</v>
      </c>
      <c r="BD2652">
        <v>787.96445861334598</v>
      </c>
      <c r="BE2652">
        <v>134.26990211083</v>
      </c>
      <c r="BF2652">
        <v>316.393442622951</v>
      </c>
      <c r="BG2652">
        <v>699.19985050285402</v>
      </c>
      <c r="BH2652">
        <v>1062.6259511723599</v>
      </c>
      <c r="BI2652">
        <v>165.87697663365299</v>
      </c>
      <c r="BJ2652">
        <v>335.39823008849601</v>
      </c>
      <c r="BK2652">
        <v>1978.2135627530399</v>
      </c>
      <c r="BL2652">
        <v>1662.6398276868399</v>
      </c>
    </row>
    <row r="2653" spans="1:64" x14ac:dyDescent="0.25">
      <c r="A2653" s="15" t="str">
        <f t="shared" si="86"/>
        <v>[NCL + OREO] / [Total Loans + OREO]--44012</v>
      </c>
      <c r="B2653" s="15" t="str">
        <f t="shared" si="87"/>
        <v>[NCL + OREO] / [Total Loans + OREO]</v>
      </c>
      <c r="C2653">
        <v>5</v>
      </c>
      <c r="D2653" s="22">
        <v>44012</v>
      </c>
      <c r="E2653">
        <v>0.24126533662746499</v>
      </c>
      <c r="F2653">
        <v>0.67699355186967802</v>
      </c>
      <c r="G2653">
        <v>1.46284808221032</v>
      </c>
      <c r="H2653">
        <v>1.43866325208056</v>
      </c>
      <c r="I2653">
        <v>0.22559553866829801</v>
      </c>
      <c r="J2653">
        <v>0.74595889864748199</v>
      </c>
      <c r="K2653">
        <v>1.54560569149482</v>
      </c>
      <c r="L2653">
        <v>1.1567770396044399</v>
      </c>
      <c r="M2653">
        <v>0.23341188757727899</v>
      </c>
      <c r="N2653">
        <v>0.69879253768178196</v>
      </c>
      <c r="O2653">
        <v>1.5256798582145199</v>
      </c>
      <c r="P2653">
        <v>1.1098673379792401</v>
      </c>
      <c r="Q2653">
        <v>0.89968756635423297</v>
      </c>
      <c r="R2653">
        <v>1.29161104056093</v>
      </c>
      <c r="S2653">
        <v>1.69903207393644</v>
      </c>
      <c r="T2653">
        <v>1.67803600400355</v>
      </c>
      <c r="U2653">
        <v>0.181669276451326</v>
      </c>
      <c r="V2653">
        <v>0.68808716270972803</v>
      </c>
      <c r="W2653">
        <v>1.4193706773680099</v>
      </c>
      <c r="X2653">
        <v>1.0472997732513301</v>
      </c>
      <c r="Y2653">
        <v>0.37913290036410202</v>
      </c>
      <c r="Z2653">
        <v>0.92844267053139695</v>
      </c>
      <c r="AA2653">
        <v>1.8619859857998899</v>
      </c>
      <c r="AB2653">
        <v>2.00642849948794</v>
      </c>
      <c r="AC2653">
        <v>0.13970419902710299</v>
      </c>
      <c r="AD2653">
        <v>0.54021863966991401</v>
      </c>
      <c r="AE2653">
        <v>1.5001382357109201</v>
      </c>
      <c r="AF2653">
        <v>1.06914199646132</v>
      </c>
      <c r="AG2653">
        <v>0.21498567989221301</v>
      </c>
      <c r="AH2653">
        <v>0.82851522918280995</v>
      </c>
      <c r="AI2653">
        <v>2.0873789692339999</v>
      </c>
      <c r="AJ2653">
        <v>1.4756428388066201</v>
      </c>
      <c r="AK2653">
        <v>0.32818410552558402</v>
      </c>
      <c r="AL2653">
        <v>1.09571405163737</v>
      </c>
      <c r="AM2653">
        <v>1.5752884330933801</v>
      </c>
      <c r="AN2653">
        <v>1.41892302484414</v>
      </c>
      <c r="AO2653">
        <v>0.15709662495934301</v>
      </c>
      <c r="AP2653">
        <v>0.89255243745570101</v>
      </c>
      <c r="AQ2653">
        <v>2.0418785721155701</v>
      </c>
      <c r="AR2653">
        <v>1.4504170227104201</v>
      </c>
      <c r="AS2653">
        <v>0.25078016134105102</v>
      </c>
      <c r="AT2653">
        <v>0.84769205908372602</v>
      </c>
      <c r="AU2653">
        <v>1.3621384731597199</v>
      </c>
      <c r="AV2653">
        <v>1.11615692617295</v>
      </c>
      <c r="AW2653">
        <v>0.24993675737111201</v>
      </c>
      <c r="AX2653">
        <v>0.67643463258037995</v>
      </c>
      <c r="AY2653">
        <v>1.3953029227967899</v>
      </c>
      <c r="AZ2653">
        <v>1.0308935749827599</v>
      </c>
      <c r="BA2653">
        <v>0.23063838783766899</v>
      </c>
      <c r="BB2653">
        <v>0.75006143719309704</v>
      </c>
      <c r="BC2653">
        <v>1.3987792472024401</v>
      </c>
      <c r="BD2653">
        <v>1.0481368254664301</v>
      </c>
      <c r="BE2653">
        <v>0.245836494620119</v>
      </c>
      <c r="BF2653">
        <v>0.51143419759563402</v>
      </c>
      <c r="BG2653">
        <v>1.0394386093203301</v>
      </c>
      <c r="BH2653">
        <v>0.74324534745744097</v>
      </c>
      <c r="BI2653">
        <v>6.7531506132027297E-2</v>
      </c>
      <c r="BJ2653">
        <v>0.54195364737821095</v>
      </c>
      <c r="BK2653">
        <v>1.3678234256059101</v>
      </c>
      <c r="BL2653">
        <v>0.95298637184060397</v>
      </c>
    </row>
    <row r="2654" spans="1:64" x14ac:dyDescent="0.25">
      <c r="A2654" s="15" t="str">
        <f t="shared" si="86"/>
        <v>[Noncurrent + Delinquent Loans] / [Capital + ALLL]--44012</v>
      </c>
      <c r="B2654" s="15" t="str">
        <f t="shared" si="87"/>
        <v>[Noncurrent + Delinquent Loans] / [Capital + ALLL]</v>
      </c>
      <c r="C2654">
        <v>6</v>
      </c>
      <c r="D2654" s="22">
        <v>44012</v>
      </c>
      <c r="E2654">
        <v>2.82487983139929</v>
      </c>
      <c r="F2654">
        <v>5.4030370251326199</v>
      </c>
      <c r="G2654">
        <v>11.443409608370001</v>
      </c>
      <c r="H2654">
        <v>9.2383987324255692</v>
      </c>
      <c r="I2654">
        <v>2.3615911653674599</v>
      </c>
      <c r="J2654">
        <v>5.90412409703276</v>
      </c>
      <c r="K2654">
        <v>12.8100303509946</v>
      </c>
      <c r="L2654">
        <v>8.7617284213623208</v>
      </c>
      <c r="M2654">
        <v>2.17895938694434</v>
      </c>
      <c r="N2654">
        <v>5.4808243375578201</v>
      </c>
      <c r="O2654">
        <v>11.010979299461701</v>
      </c>
      <c r="P2654">
        <v>7.7371418195820301</v>
      </c>
      <c r="Q2654">
        <v>4.7889400921659</v>
      </c>
      <c r="R2654">
        <v>7.2644721906923904</v>
      </c>
      <c r="S2654">
        <v>8.7787962070305205</v>
      </c>
      <c r="T2654">
        <v>8.1388112308425899</v>
      </c>
      <c r="U2654">
        <v>1.7457097348494099</v>
      </c>
      <c r="V2654">
        <v>5.3611591695501701</v>
      </c>
      <c r="W2654">
        <v>10.828399037181599</v>
      </c>
      <c r="X2654">
        <v>7.8342240788914701</v>
      </c>
      <c r="Y2654">
        <v>3.6097785466377101</v>
      </c>
      <c r="Z2654">
        <v>8.8262363354984892</v>
      </c>
      <c r="AA2654">
        <v>15.864143508460501</v>
      </c>
      <c r="AB2654">
        <v>12.6581445863517</v>
      </c>
      <c r="AC2654">
        <v>2.63329232896867</v>
      </c>
      <c r="AD2654">
        <v>6.7077496626650204</v>
      </c>
      <c r="AE2654">
        <v>13.5607684435743</v>
      </c>
      <c r="AF2654">
        <v>9.7525194592975701</v>
      </c>
      <c r="AG2654">
        <v>2.76607437259571</v>
      </c>
      <c r="AH2654">
        <v>5.9314063577653799</v>
      </c>
      <c r="AI2654">
        <v>14.713333933309899</v>
      </c>
      <c r="AJ2654">
        <v>10.2076915416557</v>
      </c>
      <c r="AK2654">
        <v>2.5473832753461001</v>
      </c>
      <c r="AL2654">
        <v>8.0963287451913502</v>
      </c>
      <c r="AM2654">
        <v>15.0717831029514</v>
      </c>
      <c r="AN2654">
        <v>10.738689066284101</v>
      </c>
      <c r="AO2654">
        <v>2.2146038532036201</v>
      </c>
      <c r="AP2654">
        <v>8.6014396944321998</v>
      </c>
      <c r="AQ2654">
        <v>15.8419615876235</v>
      </c>
      <c r="AR2654">
        <v>11.334040863766599</v>
      </c>
      <c r="AS2654">
        <v>2.3921540636811001</v>
      </c>
      <c r="AT2654">
        <v>5.6580973356462101</v>
      </c>
      <c r="AU2654">
        <v>10.0656781048925</v>
      </c>
      <c r="AV2654">
        <v>8.2856512925802797</v>
      </c>
      <c r="AW2654">
        <v>2.7052901485257301</v>
      </c>
      <c r="AX2654">
        <v>5.6471644485451904</v>
      </c>
      <c r="AY2654">
        <v>10.7182733949994</v>
      </c>
      <c r="AZ2654">
        <v>7.8449179000465197</v>
      </c>
      <c r="BA2654">
        <v>1.64017017465293</v>
      </c>
      <c r="BB2654">
        <v>5.1832411659949402</v>
      </c>
      <c r="BC2654">
        <v>9.4617662428148392</v>
      </c>
      <c r="BD2654">
        <v>7.5117397819765399</v>
      </c>
      <c r="BE2654">
        <v>2.7697029608861299</v>
      </c>
      <c r="BF2654">
        <v>4.3997978807570197</v>
      </c>
      <c r="BG2654">
        <v>8.3512928076649207</v>
      </c>
      <c r="BH2654">
        <v>5.7457597602191397</v>
      </c>
      <c r="BI2654">
        <v>0.86612776418659798</v>
      </c>
      <c r="BJ2654">
        <v>3.45283573317661</v>
      </c>
      <c r="BK2654">
        <v>6.6558367928242399</v>
      </c>
      <c r="BL2654">
        <v>6.3138387965343803</v>
      </c>
    </row>
    <row r="2655" spans="1:64" x14ac:dyDescent="0.25">
      <c r="A2655" s="15" t="str">
        <f t="shared" si="86"/>
        <v xml:space="preserve">  Ag [NCL+DQ] / [Capital + ALLL]--44012</v>
      </c>
      <c r="B2655" s="15" t="str">
        <f t="shared" si="87"/>
        <v xml:space="preserve">  Ag [NCL+DQ] / [Capital + ALLL]</v>
      </c>
      <c r="C2655">
        <v>7</v>
      </c>
      <c r="D2655" s="22">
        <v>44012</v>
      </c>
      <c r="E2655">
        <v>0</v>
      </c>
      <c r="F2655">
        <v>0.39750758182496099</v>
      </c>
      <c r="G2655">
        <v>3.5173119733622098</v>
      </c>
      <c r="H2655">
        <v>3.2412876775204298</v>
      </c>
      <c r="I2655">
        <v>0</v>
      </c>
      <c r="J2655">
        <v>0.127165043490826</v>
      </c>
      <c r="K2655">
        <v>4.2823925574375599</v>
      </c>
      <c r="L2655">
        <v>3.1474452742005998</v>
      </c>
      <c r="M2655">
        <v>0</v>
      </c>
      <c r="N2655">
        <v>0</v>
      </c>
      <c r="O2655">
        <v>1.03825120094389</v>
      </c>
      <c r="P2655">
        <v>1.3590142279573501</v>
      </c>
      <c r="Q2655">
        <v>0</v>
      </c>
      <c r="R2655">
        <v>0</v>
      </c>
      <c r="S2655">
        <v>0</v>
      </c>
      <c r="T2655">
        <v>0</v>
      </c>
      <c r="U2655">
        <v>0</v>
      </c>
      <c r="V2655">
        <v>0</v>
      </c>
      <c r="W2655">
        <v>2.9745272107105101</v>
      </c>
      <c r="X2655">
        <v>2.7986610624552601</v>
      </c>
      <c r="Y2655">
        <v>0</v>
      </c>
      <c r="Z2655">
        <v>0.33835193540726699</v>
      </c>
      <c r="AA2655">
        <v>4.9824645318362801</v>
      </c>
      <c r="AB2655">
        <v>4.01937426838336</v>
      </c>
      <c r="AC2655">
        <v>0</v>
      </c>
      <c r="AD2655">
        <v>1.96664177246702</v>
      </c>
      <c r="AE2655">
        <v>6.8848491025853402</v>
      </c>
      <c r="AF2655">
        <v>4.5411654723386201</v>
      </c>
      <c r="AG2655">
        <v>0</v>
      </c>
      <c r="AH2655">
        <v>0.96470959292957703</v>
      </c>
      <c r="AI2655">
        <v>9.5001878992859794</v>
      </c>
      <c r="AJ2655">
        <v>6.0183822519664503</v>
      </c>
      <c r="AK2655">
        <v>0</v>
      </c>
      <c r="AL2655">
        <v>7.9504297017957901E-2</v>
      </c>
      <c r="AM2655">
        <v>4.8444361394001696</v>
      </c>
      <c r="AN2655">
        <v>2.4530011957544202</v>
      </c>
      <c r="AO2655">
        <v>0</v>
      </c>
      <c r="AP2655">
        <v>3.4464032082880798</v>
      </c>
      <c r="AQ2655">
        <v>9.4834235441693799</v>
      </c>
      <c r="AR2655">
        <v>6.1220825037182998</v>
      </c>
      <c r="AS2655">
        <v>0</v>
      </c>
      <c r="AT2655">
        <v>0</v>
      </c>
      <c r="AU2655">
        <v>2.8792944024033398</v>
      </c>
      <c r="AV2655">
        <v>2.9351452858554299</v>
      </c>
      <c r="AW2655">
        <v>0</v>
      </c>
      <c r="AX2655">
        <v>0</v>
      </c>
      <c r="AY2655">
        <v>0.67691545402990505</v>
      </c>
      <c r="AZ2655">
        <v>1.2037082156522101</v>
      </c>
      <c r="BA2655">
        <v>0</v>
      </c>
      <c r="BB2655">
        <v>0</v>
      </c>
      <c r="BC2655">
        <v>0.72111830627753604</v>
      </c>
      <c r="BD2655">
        <v>1.5180382352956101</v>
      </c>
      <c r="BE2655">
        <v>0</v>
      </c>
      <c r="BF2655">
        <v>0.333914493761308</v>
      </c>
      <c r="BG2655">
        <v>2.1030114591004598</v>
      </c>
      <c r="BH2655">
        <v>1.3844195588505199</v>
      </c>
      <c r="BI2655">
        <v>0</v>
      </c>
      <c r="BJ2655">
        <v>0</v>
      </c>
      <c r="BK2655">
        <v>0</v>
      </c>
      <c r="BL2655">
        <v>1.85897316893634</v>
      </c>
    </row>
    <row r="2656" spans="1:64" x14ac:dyDescent="0.25">
      <c r="A2656" s="15" t="str">
        <f t="shared" si="86"/>
        <v xml:space="preserve">  CLD [NCL+DQ] / [Capital + ALLL]--44012</v>
      </c>
      <c r="B2656" s="15" t="str">
        <f t="shared" si="87"/>
        <v xml:space="preserve">  CLD [NCL+DQ] / [Capital + ALLL]</v>
      </c>
      <c r="C2656">
        <v>8</v>
      </c>
      <c r="D2656" s="22">
        <v>44012</v>
      </c>
      <c r="E2656">
        <v>0</v>
      </c>
      <c r="F2656">
        <v>0</v>
      </c>
      <c r="G2656">
        <v>0.15515886981191401</v>
      </c>
      <c r="H2656">
        <v>0.27778462013555499</v>
      </c>
      <c r="I2656">
        <v>0</v>
      </c>
      <c r="J2656">
        <v>0</v>
      </c>
      <c r="K2656">
        <v>2.17036217944379E-3</v>
      </c>
      <c r="L2656">
        <v>0.231573447642513</v>
      </c>
      <c r="M2656">
        <v>0</v>
      </c>
      <c r="N2656">
        <v>0</v>
      </c>
      <c r="O2656">
        <v>0.15934441487251899</v>
      </c>
      <c r="P2656">
        <v>0.318505798207463</v>
      </c>
      <c r="Q2656">
        <v>0</v>
      </c>
      <c r="R2656">
        <v>0</v>
      </c>
      <c r="S2656">
        <v>8.7889491401754505E-2</v>
      </c>
      <c r="T2656">
        <v>0.52572606961217905</v>
      </c>
      <c r="U2656">
        <v>0</v>
      </c>
      <c r="V2656">
        <v>0</v>
      </c>
      <c r="W2656">
        <v>0</v>
      </c>
      <c r="X2656">
        <v>0.18850397694843299</v>
      </c>
      <c r="Y2656">
        <v>0</v>
      </c>
      <c r="Z2656">
        <v>0</v>
      </c>
      <c r="AA2656">
        <v>0.52116945144850402</v>
      </c>
      <c r="AB2656">
        <v>0.64353758033037001</v>
      </c>
      <c r="AC2656">
        <v>0</v>
      </c>
      <c r="AD2656">
        <v>0</v>
      </c>
      <c r="AE2656">
        <v>0</v>
      </c>
      <c r="AF2656">
        <v>0.193275685507106</v>
      </c>
      <c r="AG2656">
        <v>0</v>
      </c>
      <c r="AH2656">
        <v>0</v>
      </c>
      <c r="AI2656">
        <v>0</v>
      </c>
      <c r="AJ2656">
        <v>0.231814141900614</v>
      </c>
      <c r="AK2656">
        <v>0</v>
      </c>
      <c r="AL2656">
        <v>0</v>
      </c>
      <c r="AM2656">
        <v>0.235672817152383</v>
      </c>
      <c r="AN2656">
        <v>0.39510742340339999</v>
      </c>
      <c r="AO2656">
        <v>0</v>
      </c>
      <c r="AP2656">
        <v>0</v>
      </c>
      <c r="AQ2656">
        <v>0</v>
      </c>
      <c r="AR2656">
        <v>0.154837856640719</v>
      </c>
      <c r="AS2656">
        <v>0</v>
      </c>
      <c r="AT2656">
        <v>0</v>
      </c>
      <c r="AU2656">
        <v>0.211602382670983</v>
      </c>
      <c r="AV2656">
        <v>0.32339798975413597</v>
      </c>
      <c r="AW2656">
        <v>0</v>
      </c>
      <c r="AX2656">
        <v>0</v>
      </c>
      <c r="AY2656">
        <v>4.6416519909944498E-2</v>
      </c>
      <c r="AZ2656">
        <v>0.24002332966492201</v>
      </c>
      <c r="BA2656">
        <v>0</v>
      </c>
      <c r="BB2656">
        <v>0</v>
      </c>
      <c r="BC2656">
        <v>3.0450669914738101E-2</v>
      </c>
      <c r="BD2656">
        <v>0.184759424840092</v>
      </c>
      <c r="BE2656">
        <v>0</v>
      </c>
      <c r="BF2656">
        <v>0</v>
      </c>
      <c r="BG2656">
        <v>0.15456116400495001</v>
      </c>
      <c r="BH2656">
        <v>0.20970019480174401</v>
      </c>
      <c r="BI2656">
        <v>0</v>
      </c>
      <c r="BJ2656">
        <v>0</v>
      </c>
      <c r="BK2656">
        <v>2.5681821029026702E-2</v>
      </c>
      <c r="BL2656">
        <v>0.38310911493439898</v>
      </c>
    </row>
    <row r="2657" spans="1:64" x14ac:dyDescent="0.25">
      <c r="A2657" s="15" t="str">
        <f t="shared" si="86"/>
        <v xml:space="preserve">  CRE [NCL+DQ] / [Capital + ALLL]--44012</v>
      </c>
      <c r="B2657" s="15" t="str">
        <f t="shared" si="87"/>
        <v xml:space="preserve">  CRE [NCL+DQ] / [Capital + ALLL]</v>
      </c>
      <c r="C2657">
        <v>9</v>
      </c>
      <c r="D2657" s="22">
        <v>44012</v>
      </c>
      <c r="E2657">
        <v>0.14675524561442099</v>
      </c>
      <c r="F2657">
        <v>1.02716725678099</v>
      </c>
      <c r="G2657">
        <v>2.0729212592408799</v>
      </c>
      <c r="H2657">
        <v>2.0179342588723301</v>
      </c>
      <c r="I2657">
        <v>0</v>
      </c>
      <c r="J2657">
        <v>0.42405466922750801</v>
      </c>
      <c r="K2657">
        <v>2.2475950400997902</v>
      </c>
      <c r="L2657">
        <v>1.7005214145113401</v>
      </c>
      <c r="M2657">
        <v>0</v>
      </c>
      <c r="N2657">
        <v>0.70038409656572098</v>
      </c>
      <c r="O2657">
        <v>2.7336527997747599</v>
      </c>
      <c r="P2657">
        <v>2.03991489696925</v>
      </c>
      <c r="Q2657">
        <v>0.74757039621231003</v>
      </c>
      <c r="R2657">
        <v>1.90815301743814</v>
      </c>
      <c r="S2657">
        <v>4.0265248820120698</v>
      </c>
      <c r="T2657">
        <v>3.6962221413885401</v>
      </c>
      <c r="U2657">
        <v>0</v>
      </c>
      <c r="V2657">
        <v>0.25597802335018999</v>
      </c>
      <c r="W2657">
        <v>1.8862995336528099</v>
      </c>
      <c r="X2657">
        <v>1.43741954320849</v>
      </c>
      <c r="Y2657">
        <v>0</v>
      </c>
      <c r="Z2657">
        <v>1.3273870059305</v>
      </c>
      <c r="AA2657">
        <v>4.1835964505724199</v>
      </c>
      <c r="AB2657">
        <v>2.7047716712895999</v>
      </c>
      <c r="AC2657">
        <v>0</v>
      </c>
      <c r="AD2657">
        <v>0.171531183833186</v>
      </c>
      <c r="AE2657">
        <v>2.1087126284345099</v>
      </c>
      <c r="AF2657">
        <v>1.5846765326110099</v>
      </c>
      <c r="AG2657">
        <v>0</v>
      </c>
      <c r="AH2657">
        <v>0</v>
      </c>
      <c r="AI2657">
        <v>0.72688114147260696</v>
      </c>
      <c r="AJ2657">
        <v>0.77294930961507602</v>
      </c>
      <c r="AK2657">
        <v>0.327304048234281</v>
      </c>
      <c r="AL2657">
        <v>2.04158316633267</v>
      </c>
      <c r="AM2657">
        <v>5.7814744153143698</v>
      </c>
      <c r="AN2657">
        <v>4.2743880067230604</v>
      </c>
      <c r="AO2657">
        <v>0</v>
      </c>
      <c r="AP2657">
        <v>2.1768470547259399E-2</v>
      </c>
      <c r="AQ2657">
        <v>1.3517312082525801</v>
      </c>
      <c r="AR2657">
        <v>1.2364705975133501</v>
      </c>
      <c r="AS2657">
        <v>0</v>
      </c>
      <c r="AT2657">
        <v>0.66696508504923901</v>
      </c>
      <c r="AU2657">
        <v>3.5811467541386199</v>
      </c>
      <c r="AV2657">
        <v>2.1238772073096501</v>
      </c>
      <c r="AW2657">
        <v>0</v>
      </c>
      <c r="AX2657">
        <v>0.54166277678291097</v>
      </c>
      <c r="AY2657">
        <v>2.2847784781123299</v>
      </c>
      <c r="AZ2657">
        <v>1.67068293602108</v>
      </c>
      <c r="BA2657">
        <v>0</v>
      </c>
      <c r="BB2657">
        <v>0.45401913584008802</v>
      </c>
      <c r="BC2657">
        <v>3.1471084942261198</v>
      </c>
      <c r="BD2657">
        <v>1.9184763823928701</v>
      </c>
      <c r="BE2657">
        <v>0.13636232660095299</v>
      </c>
      <c r="BF2657">
        <v>0.66611166376574205</v>
      </c>
      <c r="BG2657">
        <v>2.0058286083710302</v>
      </c>
      <c r="BH2657">
        <v>1.65142278111361</v>
      </c>
      <c r="BI2657">
        <v>0</v>
      </c>
      <c r="BJ2657">
        <v>0</v>
      </c>
      <c r="BK2657">
        <v>2.2382910322674401</v>
      </c>
      <c r="BL2657">
        <v>1.5000957941315201</v>
      </c>
    </row>
    <row r="2658" spans="1:64" x14ac:dyDescent="0.25">
      <c r="A2658" s="15" t="str">
        <f t="shared" si="86"/>
        <v xml:space="preserve">  Res RE [NCL+DQ] / [Capital + ALLL]--44012</v>
      </c>
      <c r="B2658" s="15" t="str">
        <f t="shared" si="87"/>
        <v xml:space="preserve">  Res RE [NCL+DQ] / [Capital + ALLL]</v>
      </c>
      <c r="C2658">
        <v>10</v>
      </c>
      <c r="D2658" s="22">
        <v>44012</v>
      </c>
      <c r="E2658">
        <v>6.1479649767976097E-2</v>
      </c>
      <c r="F2658">
        <v>0.91134976252424904</v>
      </c>
      <c r="G2658">
        <v>1.64874239133128</v>
      </c>
      <c r="H2658">
        <v>1.4374967808832799</v>
      </c>
      <c r="I2658">
        <v>0</v>
      </c>
      <c r="J2658">
        <v>0.39878493005433202</v>
      </c>
      <c r="K2658">
        <v>1.7169828449269</v>
      </c>
      <c r="L2658">
        <v>1.1806288948782699</v>
      </c>
      <c r="M2658">
        <v>0.114539115147437</v>
      </c>
      <c r="N2658">
        <v>0.96946216945048103</v>
      </c>
      <c r="O2658">
        <v>2.5111250552758202</v>
      </c>
      <c r="P2658">
        <v>1.85067188186009</v>
      </c>
      <c r="Q2658">
        <v>1.6481758054192399</v>
      </c>
      <c r="R2658">
        <v>2.7036328871892898</v>
      </c>
      <c r="S2658">
        <v>3.0907808970171402</v>
      </c>
      <c r="T2658">
        <v>2.5672581452816101</v>
      </c>
      <c r="U2658">
        <v>0</v>
      </c>
      <c r="V2658">
        <v>0.47338139975238502</v>
      </c>
      <c r="W2658">
        <v>1.88637906919972</v>
      </c>
      <c r="X2658">
        <v>1.3024129814536201</v>
      </c>
      <c r="Y2658">
        <v>1.2122659194409E-2</v>
      </c>
      <c r="Z2658">
        <v>0.94187823431797502</v>
      </c>
      <c r="AA2658">
        <v>1.98311052121362</v>
      </c>
      <c r="AB2658">
        <v>1.7396641565502</v>
      </c>
      <c r="AC2658">
        <v>0</v>
      </c>
      <c r="AD2658">
        <v>0</v>
      </c>
      <c r="AE2658">
        <v>0.61794393209045695</v>
      </c>
      <c r="AF2658">
        <v>0.58645424621087805</v>
      </c>
      <c r="AG2658">
        <v>0</v>
      </c>
      <c r="AH2658">
        <v>0</v>
      </c>
      <c r="AI2658">
        <v>0.438817022443662</v>
      </c>
      <c r="AJ2658">
        <v>0.34487111203388598</v>
      </c>
      <c r="AK2658">
        <v>0.34567521892763903</v>
      </c>
      <c r="AL2658">
        <v>1.0465652374366099</v>
      </c>
      <c r="AM2658">
        <v>3.8436231637624498</v>
      </c>
      <c r="AN2658">
        <v>2.0212240442555101</v>
      </c>
      <c r="AO2658">
        <v>0</v>
      </c>
      <c r="AP2658">
        <v>0.20574582862877899</v>
      </c>
      <c r="AQ2658">
        <v>1.2116007530450199</v>
      </c>
      <c r="AR2658">
        <v>0.85210048276052297</v>
      </c>
      <c r="AS2658">
        <v>0</v>
      </c>
      <c r="AT2658">
        <v>0.40493281796429198</v>
      </c>
      <c r="AU2658">
        <v>1.57443337154952</v>
      </c>
      <c r="AV2658">
        <v>1.0506063420923499</v>
      </c>
      <c r="AW2658">
        <v>0.55593411081032895</v>
      </c>
      <c r="AX2658">
        <v>1.7717538711226499</v>
      </c>
      <c r="AY2658">
        <v>3.2246355124902002</v>
      </c>
      <c r="AZ2658">
        <v>2.5825327224148902</v>
      </c>
      <c r="BA2658">
        <v>0</v>
      </c>
      <c r="BB2658">
        <v>0.35034831140261502</v>
      </c>
      <c r="BC2658">
        <v>1.2830135572547701</v>
      </c>
      <c r="BD2658">
        <v>1.04443824261012</v>
      </c>
      <c r="BE2658">
        <v>2.9610851406483001E-2</v>
      </c>
      <c r="BF2658">
        <v>0.81713667050883199</v>
      </c>
      <c r="BG2658">
        <v>1.8544971147967</v>
      </c>
      <c r="BH2658">
        <v>1.26481883092354</v>
      </c>
      <c r="BI2658">
        <v>0</v>
      </c>
      <c r="BJ2658">
        <v>0.34567521892763903</v>
      </c>
      <c r="BK2658">
        <v>1.64858567480447</v>
      </c>
      <c r="BL2658">
        <v>1.2737294513064199</v>
      </c>
    </row>
    <row r="2659" spans="1:64" x14ac:dyDescent="0.25">
      <c r="A2659" s="15" t="str">
        <f t="shared" si="86"/>
        <v xml:space="preserve">  C&amp;I [NCL+DQ] / [Capital + ALLL]--44012</v>
      </c>
      <c r="B2659" s="15" t="str">
        <f t="shared" si="87"/>
        <v xml:space="preserve">  C&amp;I [NCL+DQ] / [Capital + ALLL]</v>
      </c>
      <c r="C2659">
        <v>11</v>
      </c>
      <c r="D2659" s="22">
        <v>44012</v>
      </c>
      <c r="E2659">
        <v>6.6252315922128893E-2</v>
      </c>
      <c r="F2659">
        <v>0.60937537861154001</v>
      </c>
      <c r="G2659">
        <v>1.37836564408474</v>
      </c>
      <c r="H2659">
        <v>1.0686353953506</v>
      </c>
      <c r="I2659">
        <v>0</v>
      </c>
      <c r="J2659">
        <v>0.44013185102135099</v>
      </c>
      <c r="K2659">
        <v>1.48826142774401</v>
      </c>
      <c r="L2659">
        <v>1.27681864448976</v>
      </c>
      <c r="M2659">
        <v>0</v>
      </c>
      <c r="N2659">
        <v>0.34968668509516398</v>
      </c>
      <c r="O2659">
        <v>1.3861731185960799</v>
      </c>
      <c r="P2659">
        <v>1.1517027258245101</v>
      </c>
      <c r="Q2659">
        <v>0.18440069773237</v>
      </c>
      <c r="R2659">
        <v>0.59810696242959205</v>
      </c>
      <c r="S2659">
        <v>0.84603272038218302</v>
      </c>
      <c r="T2659">
        <v>0.98688682046891196</v>
      </c>
      <c r="U2659">
        <v>0</v>
      </c>
      <c r="V2659">
        <v>0.46712802768166101</v>
      </c>
      <c r="W2659">
        <v>1.49133512864507</v>
      </c>
      <c r="X2659">
        <v>1.19847445402726</v>
      </c>
      <c r="Y2659">
        <v>0.15308733106481401</v>
      </c>
      <c r="Z2659">
        <v>0.68921973710451201</v>
      </c>
      <c r="AA2659">
        <v>2.8748755695315098</v>
      </c>
      <c r="AB2659">
        <v>2.1602618736269399</v>
      </c>
      <c r="AC2659">
        <v>0</v>
      </c>
      <c r="AD2659">
        <v>0.200212726021398</v>
      </c>
      <c r="AE2659">
        <v>1.2853039973792999</v>
      </c>
      <c r="AF2659">
        <v>1.6616536020636601</v>
      </c>
      <c r="AG2659">
        <v>0</v>
      </c>
      <c r="AH2659">
        <v>0.38779490990154197</v>
      </c>
      <c r="AI2659">
        <v>1.5130984643179799</v>
      </c>
      <c r="AJ2659">
        <v>1.3740620234602201</v>
      </c>
      <c r="AK2659">
        <v>7.4725527389779806E-2</v>
      </c>
      <c r="AL2659">
        <v>0.37711977810758901</v>
      </c>
      <c r="AM2659">
        <v>1.37149298597194</v>
      </c>
      <c r="AN2659">
        <v>1.3289829520665299</v>
      </c>
      <c r="AO2659">
        <v>0</v>
      </c>
      <c r="AP2659">
        <v>0.32294236375869001</v>
      </c>
      <c r="AQ2659">
        <v>1.5232804684671899</v>
      </c>
      <c r="AR2659">
        <v>1.20067069217128</v>
      </c>
      <c r="AS2659">
        <v>3.2916363124751602E-2</v>
      </c>
      <c r="AT2659">
        <v>0.53592953175707003</v>
      </c>
      <c r="AU2659">
        <v>1.4259832713965701</v>
      </c>
      <c r="AV2659">
        <v>1.1984558982395901</v>
      </c>
      <c r="AW2659">
        <v>0</v>
      </c>
      <c r="AX2659">
        <v>0.31581129671360503</v>
      </c>
      <c r="AY2659">
        <v>1.45388458847641</v>
      </c>
      <c r="AZ2659">
        <v>1.0938926586753399</v>
      </c>
      <c r="BA2659">
        <v>6.7476383265856907E-2</v>
      </c>
      <c r="BB2659">
        <v>0.73713998813273096</v>
      </c>
      <c r="BC2659">
        <v>2.7398918569929802</v>
      </c>
      <c r="BD2659">
        <v>2.0038285777495202</v>
      </c>
      <c r="BE2659">
        <v>9.5323170488920694E-2</v>
      </c>
      <c r="BF2659">
        <v>0.54718285457417104</v>
      </c>
      <c r="BG2659">
        <v>1.2300357783945599</v>
      </c>
      <c r="BH2659">
        <v>0.80656520915441599</v>
      </c>
      <c r="BI2659">
        <v>0</v>
      </c>
      <c r="BJ2659">
        <v>0.48717115946736</v>
      </c>
      <c r="BK2659">
        <v>1.2984233090014401</v>
      </c>
      <c r="BL2659">
        <v>0.93316474990050302</v>
      </c>
    </row>
    <row r="2660" spans="1:64" x14ac:dyDescent="0.25">
      <c r="A2660" s="15" t="str">
        <f t="shared" si="86"/>
        <v xml:space="preserve">  Ind [NCL+DQ] / [Capital + ALLL]--44012</v>
      </c>
      <c r="B2660" s="15" t="str">
        <f t="shared" si="87"/>
        <v xml:space="preserve">  Ind [NCL+DQ] / [Capital + ALLL]</v>
      </c>
      <c r="C2660">
        <v>12</v>
      </c>
      <c r="D2660" s="22">
        <v>44012</v>
      </c>
      <c r="E2660">
        <v>4.3112021963446004E-3</v>
      </c>
      <c r="F2660">
        <v>7.7247308645175899E-2</v>
      </c>
      <c r="G2660">
        <v>0.286666443433162</v>
      </c>
      <c r="H2660">
        <v>0.234331903451789</v>
      </c>
      <c r="I2660">
        <v>0</v>
      </c>
      <c r="J2660">
        <v>5.2213764885850902E-2</v>
      </c>
      <c r="K2660">
        <v>0.25376026106834698</v>
      </c>
      <c r="L2660">
        <v>0.24387131862255501</v>
      </c>
      <c r="M2660">
        <v>0</v>
      </c>
      <c r="N2660">
        <v>6.4285445005781094E-2</v>
      </c>
      <c r="O2660">
        <v>0.333131581270876</v>
      </c>
      <c r="P2660">
        <v>0.31769864083355398</v>
      </c>
      <c r="Q2660">
        <v>0.18682110544717001</v>
      </c>
      <c r="R2660">
        <v>0.44994375703037098</v>
      </c>
      <c r="S2660">
        <v>0.83169057657165102</v>
      </c>
      <c r="T2660">
        <v>0.61899411753325195</v>
      </c>
      <c r="U2660">
        <v>0</v>
      </c>
      <c r="V2660">
        <v>3.1352876626430499E-2</v>
      </c>
      <c r="W2660">
        <v>0.18398780365536299</v>
      </c>
      <c r="X2660">
        <v>0.201161167169051</v>
      </c>
      <c r="Y2660">
        <v>2.53075428841034E-2</v>
      </c>
      <c r="Z2660">
        <v>0.178260576392651</v>
      </c>
      <c r="AA2660">
        <v>0.31297768070006698</v>
      </c>
      <c r="AB2660">
        <v>0.26050955740435899</v>
      </c>
      <c r="AC2660">
        <v>1.23487662038967E-3</v>
      </c>
      <c r="AD2660">
        <v>4.3591479012997099E-2</v>
      </c>
      <c r="AE2660">
        <v>0.19478500085813499</v>
      </c>
      <c r="AF2660">
        <v>0.175619814549894</v>
      </c>
      <c r="AG2660">
        <v>5.8471553589178899E-3</v>
      </c>
      <c r="AH2660">
        <v>7.8851298222428201E-2</v>
      </c>
      <c r="AI2660">
        <v>0.57235411339708997</v>
      </c>
      <c r="AJ2660">
        <v>0.68571660405503299</v>
      </c>
      <c r="AK2660">
        <v>4.4889347757777103E-3</v>
      </c>
      <c r="AL2660">
        <v>5.5361553530363698E-2</v>
      </c>
      <c r="AM2660">
        <v>0.191535083621415</v>
      </c>
      <c r="AN2660">
        <v>0.146234777971015</v>
      </c>
      <c r="AO2660">
        <v>0</v>
      </c>
      <c r="AP2660">
        <v>5.3868756121449597E-2</v>
      </c>
      <c r="AQ2660">
        <v>0.237616534024054</v>
      </c>
      <c r="AR2660">
        <v>0.21908068640985201</v>
      </c>
      <c r="AS2660">
        <v>0</v>
      </c>
      <c r="AT2660">
        <v>4.5684921464865899E-2</v>
      </c>
      <c r="AU2660">
        <v>0.26664722146934999</v>
      </c>
      <c r="AV2660">
        <v>0.24555255632325099</v>
      </c>
      <c r="AW2660">
        <v>1.7598602063375501E-2</v>
      </c>
      <c r="AX2660">
        <v>0.15399590365940599</v>
      </c>
      <c r="AY2660">
        <v>0.45252220979311703</v>
      </c>
      <c r="AZ2660">
        <v>0.39712213589513901</v>
      </c>
      <c r="BA2660">
        <v>0</v>
      </c>
      <c r="BB2660">
        <v>1.8929594528085202E-2</v>
      </c>
      <c r="BC2660">
        <v>0.14750494002393499</v>
      </c>
      <c r="BD2660">
        <v>0.133693117373023</v>
      </c>
      <c r="BE2660">
        <v>1.5186952222138299E-2</v>
      </c>
      <c r="BF2660">
        <v>9.8854001932876495E-2</v>
      </c>
      <c r="BG2660">
        <v>0.31641234147598601</v>
      </c>
      <c r="BH2660">
        <v>0.36173849926697899</v>
      </c>
      <c r="BI2660">
        <v>0</v>
      </c>
      <c r="BJ2660">
        <v>0</v>
      </c>
      <c r="BK2660">
        <v>0.1062074575941</v>
      </c>
      <c r="BL2660">
        <v>0.13685146136597401</v>
      </c>
    </row>
    <row r="2661" spans="1:64" x14ac:dyDescent="0.25">
      <c r="A2661" s="15" t="str">
        <f t="shared" si="86"/>
        <v xml:space="preserve">  OREO / [Capital + ALLL]--44012</v>
      </c>
      <c r="B2661" s="15" t="str">
        <f t="shared" si="87"/>
        <v xml:space="preserve">  OREO / [Capital + ALLL]</v>
      </c>
      <c r="C2661">
        <v>13</v>
      </c>
      <c r="D2661" s="22">
        <v>44012</v>
      </c>
      <c r="E2661">
        <v>0</v>
      </c>
      <c r="F2661">
        <v>0</v>
      </c>
      <c r="G2661">
        <v>0.76805547988664802</v>
      </c>
      <c r="H2661">
        <v>0.48439392570192202</v>
      </c>
      <c r="I2661">
        <v>0</v>
      </c>
      <c r="J2661">
        <v>0</v>
      </c>
      <c r="K2661">
        <v>1.01854977593274</v>
      </c>
      <c r="L2661">
        <v>0.94157433407631297</v>
      </c>
      <c r="M2661">
        <v>0</v>
      </c>
      <c r="N2661">
        <v>2.0986667897349799E-2</v>
      </c>
      <c r="O2661">
        <v>0.94180768481055499</v>
      </c>
      <c r="P2661">
        <v>0.96061740939616003</v>
      </c>
      <c r="Q2661">
        <v>0.51063829787234005</v>
      </c>
      <c r="R2661">
        <v>1.36774193548387</v>
      </c>
      <c r="S2661">
        <v>2.6247023982347102</v>
      </c>
      <c r="T2661">
        <v>2.0637348989930699</v>
      </c>
      <c r="U2661">
        <v>0</v>
      </c>
      <c r="V2661">
        <v>0</v>
      </c>
      <c r="W2661">
        <v>1.40283444902688</v>
      </c>
      <c r="X2661">
        <v>1.2723187750417599</v>
      </c>
      <c r="Y2661">
        <v>0</v>
      </c>
      <c r="Z2661">
        <v>0</v>
      </c>
      <c r="AA2661">
        <v>0.60774875644867499</v>
      </c>
      <c r="AB2661">
        <v>0.535186880700947</v>
      </c>
      <c r="AC2661">
        <v>0</v>
      </c>
      <c r="AD2661">
        <v>0</v>
      </c>
      <c r="AE2661">
        <v>0.15099908873629</v>
      </c>
      <c r="AF2661">
        <v>0.62012602397900096</v>
      </c>
      <c r="AG2661">
        <v>0</v>
      </c>
      <c r="AH2661">
        <v>0</v>
      </c>
      <c r="AI2661">
        <v>0.355555098176429</v>
      </c>
      <c r="AJ2661">
        <v>0.37648360667894099</v>
      </c>
      <c r="AK2661">
        <v>0</v>
      </c>
      <c r="AL2661">
        <v>0</v>
      </c>
      <c r="AM2661">
        <v>0.66977634254275797</v>
      </c>
      <c r="AN2661">
        <v>0.891004439000596</v>
      </c>
      <c r="AO2661">
        <v>0</v>
      </c>
      <c r="AP2661">
        <v>0</v>
      </c>
      <c r="AQ2661">
        <v>0.51999737821891601</v>
      </c>
      <c r="AR2661">
        <v>0.66149476299598198</v>
      </c>
      <c r="AS2661">
        <v>0</v>
      </c>
      <c r="AT2661">
        <v>0.230473059202699</v>
      </c>
      <c r="AU2661">
        <v>1.6835122022683999</v>
      </c>
      <c r="AV2661">
        <v>1.6103222449821999</v>
      </c>
      <c r="AW2661">
        <v>0</v>
      </c>
      <c r="AX2661">
        <v>0</v>
      </c>
      <c r="AY2661">
        <v>1.2923808819271601</v>
      </c>
      <c r="AZ2661">
        <v>0.89580526295959295</v>
      </c>
      <c r="BA2661">
        <v>0</v>
      </c>
      <c r="BB2661">
        <v>0.13779776989356299</v>
      </c>
      <c r="BC2661">
        <v>1.74775625885687</v>
      </c>
      <c r="BD2661">
        <v>1.5257283681974101</v>
      </c>
      <c r="BE2661">
        <v>0</v>
      </c>
      <c r="BF2661">
        <v>9.2759869574353906E-2</v>
      </c>
      <c r="BG2661">
        <v>0.57368953004651202</v>
      </c>
      <c r="BH2661">
        <v>0.54918658809362797</v>
      </c>
      <c r="BI2661">
        <v>0</v>
      </c>
      <c r="BJ2661">
        <v>0.13779776989356299</v>
      </c>
      <c r="BK2661">
        <v>1.4810576873211401</v>
      </c>
      <c r="BL2661">
        <v>2.0405509780553501</v>
      </c>
    </row>
    <row r="2662" spans="1:64" x14ac:dyDescent="0.25">
      <c r="A2662" s="15" t="str">
        <f t="shared" si="86"/>
        <v>ROAA--44012</v>
      </c>
      <c r="B2662" s="15" t="str">
        <f t="shared" si="87"/>
        <v>ROAA</v>
      </c>
      <c r="C2662">
        <v>14</v>
      </c>
      <c r="D2662" s="22">
        <v>44012</v>
      </c>
      <c r="E2662">
        <v>0.97499999999999998</v>
      </c>
      <c r="F2662">
        <v>1.365</v>
      </c>
      <c r="G2662">
        <v>1.875</v>
      </c>
      <c r="H2662">
        <v>1.4114583333333299</v>
      </c>
      <c r="I2662">
        <v>0.88</v>
      </c>
      <c r="J2662">
        <v>1.2549999999999999</v>
      </c>
      <c r="K2662">
        <v>1.7575000000000001</v>
      </c>
      <c r="L2662">
        <v>1.31606995884774</v>
      </c>
      <c r="M2662">
        <v>0.68</v>
      </c>
      <c r="N2662">
        <v>1.03</v>
      </c>
      <c r="O2662">
        <v>1.42</v>
      </c>
      <c r="P2662">
        <v>1.0562709940989601</v>
      </c>
      <c r="Q2662">
        <v>0.91</v>
      </c>
      <c r="R2662">
        <v>1.04</v>
      </c>
      <c r="S2662">
        <v>1.17</v>
      </c>
      <c r="T2662">
        <v>0.91058823529411803</v>
      </c>
      <c r="U2662">
        <v>0.87</v>
      </c>
      <c r="V2662">
        <v>1.27</v>
      </c>
      <c r="W2662">
        <v>1.7749999999999999</v>
      </c>
      <c r="X2662">
        <v>1.3151330798479099</v>
      </c>
      <c r="Y2662">
        <v>0.95499999999999996</v>
      </c>
      <c r="Z2662">
        <v>1.2649999999999999</v>
      </c>
      <c r="AA2662">
        <v>1.7849999999999999</v>
      </c>
      <c r="AB2662">
        <v>1.46675</v>
      </c>
      <c r="AC2662">
        <v>0.96499999999999997</v>
      </c>
      <c r="AD2662">
        <v>1.27</v>
      </c>
      <c r="AE2662">
        <v>1.64</v>
      </c>
      <c r="AF2662">
        <v>1.3043661971831</v>
      </c>
      <c r="AG2662">
        <v>0.8</v>
      </c>
      <c r="AH2662">
        <v>1.23</v>
      </c>
      <c r="AI2662">
        <v>1.76</v>
      </c>
      <c r="AJ2662">
        <v>1.17859649122807</v>
      </c>
      <c r="AK2662">
        <v>0.88</v>
      </c>
      <c r="AL2662">
        <v>1.3</v>
      </c>
      <c r="AM2662">
        <v>1.6</v>
      </c>
      <c r="AN2662">
        <v>1.3992682926829301</v>
      </c>
      <c r="AO2662">
        <v>0.84499999999999997</v>
      </c>
      <c r="AP2662">
        <v>1.27</v>
      </c>
      <c r="AQ2662">
        <v>1.7749999999999999</v>
      </c>
      <c r="AR2662">
        <v>1.3062331838565</v>
      </c>
      <c r="AS2662">
        <v>0.98</v>
      </c>
      <c r="AT2662">
        <v>1.22</v>
      </c>
      <c r="AU2662">
        <v>1.85</v>
      </c>
      <c r="AV2662">
        <v>1.4072483221476499</v>
      </c>
      <c r="AW2662">
        <v>0.78249999999999997</v>
      </c>
      <c r="AX2662">
        <v>1.17</v>
      </c>
      <c r="AY2662">
        <v>1.7275</v>
      </c>
      <c r="AZ2662">
        <v>1.3132999999999999</v>
      </c>
      <c r="BA2662">
        <v>0.9</v>
      </c>
      <c r="BB2662">
        <v>1.19</v>
      </c>
      <c r="BC2662">
        <v>1.76</v>
      </c>
      <c r="BD2662">
        <v>1.33959183673469</v>
      </c>
      <c r="BE2662">
        <v>0.92</v>
      </c>
      <c r="BF2662">
        <v>1.2849999999999999</v>
      </c>
      <c r="BG2662">
        <v>1.47</v>
      </c>
      <c r="BH2662">
        <v>1.3002941176470599</v>
      </c>
      <c r="BI2662">
        <v>1.04</v>
      </c>
      <c r="BJ2662">
        <v>1.26</v>
      </c>
      <c r="BK2662">
        <v>1.855</v>
      </c>
      <c r="BL2662">
        <v>1.4543661971830999</v>
      </c>
    </row>
    <row r="2663" spans="1:64" x14ac:dyDescent="0.25">
      <c r="A2663" s="15" t="str">
        <f t="shared" si="86"/>
        <v>NIM--44012</v>
      </c>
      <c r="B2663" s="15" t="str">
        <f t="shared" si="87"/>
        <v>NIM</v>
      </c>
      <c r="C2663">
        <v>15</v>
      </c>
      <c r="D2663" s="22">
        <v>44012</v>
      </c>
      <c r="E2663">
        <v>3.6</v>
      </c>
      <c r="F2663">
        <v>3.9350000000000001</v>
      </c>
      <c r="G2663">
        <v>4.3724999999999996</v>
      </c>
      <c r="H2663">
        <v>3.9422916666666699</v>
      </c>
      <c r="I2663">
        <v>3.5924999999999998</v>
      </c>
      <c r="J2663">
        <v>3.95</v>
      </c>
      <c r="K2663">
        <v>4.34</v>
      </c>
      <c r="L2663">
        <v>3.9936831275720199</v>
      </c>
      <c r="M2663">
        <v>3.28</v>
      </c>
      <c r="N2663">
        <v>3.7</v>
      </c>
      <c r="O2663">
        <v>4.12</v>
      </c>
      <c r="P2663">
        <v>3.71728098048116</v>
      </c>
      <c r="Q2663">
        <v>3.71</v>
      </c>
      <c r="R2663">
        <v>4</v>
      </c>
      <c r="S2663">
        <v>4.18</v>
      </c>
      <c r="T2663">
        <v>3.9358823529411802</v>
      </c>
      <c r="U2663">
        <v>3.5950000000000002</v>
      </c>
      <c r="V2663">
        <v>3.98</v>
      </c>
      <c r="W2663">
        <v>4.37</v>
      </c>
      <c r="X2663">
        <v>4.02893536121673</v>
      </c>
      <c r="Y2663">
        <v>3.8025000000000002</v>
      </c>
      <c r="Z2663">
        <v>4.3099999999999996</v>
      </c>
      <c r="AA2663">
        <v>4.7149999999999999</v>
      </c>
      <c r="AB2663">
        <v>4.28925</v>
      </c>
      <c r="AC2663">
        <v>3.62</v>
      </c>
      <c r="AD2663">
        <v>3.84</v>
      </c>
      <c r="AE2663">
        <v>4.1399999999999997</v>
      </c>
      <c r="AF2663">
        <v>3.8223943661971802</v>
      </c>
      <c r="AG2663">
        <v>3.46</v>
      </c>
      <c r="AH2663">
        <v>3.75</v>
      </c>
      <c r="AI2663">
        <v>4.49</v>
      </c>
      <c r="AJ2663">
        <v>4.2643859649122797</v>
      </c>
      <c r="AK2663">
        <v>3.56</v>
      </c>
      <c r="AL2663">
        <v>3.76</v>
      </c>
      <c r="AM2663">
        <v>4.1399999999999997</v>
      </c>
      <c r="AN2663">
        <v>3.7480487804878</v>
      </c>
      <c r="AO2663">
        <v>3.54</v>
      </c>
      <c r="AP2663">
        <v>3.85</v>
      </c>
      <c r="AQ2663">
        <v>4.26</v>
      </c>
      <c r="AR2663">
        <v>3.8723766816143499</v>
      </c>
      <c r="AS2663">
        <v>3.6949999999999998</v>
      </c>
      <c r="AT2663">
        <v>4.0199999999999996</v>
      </c>
      <c r="AU2663">
        <v>4.4649999999999999</v>
      </c>
      <c r="AV2663">
        <v>4.2213422818791901</v>
      </c>
      <c r="AW2663">
        <v>3.5924999999999998</v>
      </c>
      <c r="AX2663">
        <v>3.96</v>
      </c>
      <c r="AY2663">
        <v>4.3250000000000002</v>
      </c>
      <c r="AZ2663">
        <v>3.9575999999999998</v>
      </c>
      <c r="BA2663">
        <v>3.61</v>
      </c>
      <c r="BB2663">
        <v>4</v>
      </c>
      <c r="BC2663">
        <v>4.49</v>
      </c>
      <c r="BD2663">
        <v>4.1415646258503402</v>
      </c>
      <c r="BE2663">
        <v>3.5924999999999998</v>
      </c>
      <c r="BF2663">
        <v>3.82</v>
      </c>
      <c r="BG2663">
        <v>4.0975000000000001</v>
      </c>
      <c r="BH2663">
        <v>3.82</v>
      </c>
      <c r="BI2663">
        <v>3.61</v>
      </c>
      <c r="BJ2663">
        <v>3.94</v>
      </c>
      <c r="BK2663">
        <v>4.3499999999999996</v>
      </c>
      <c r="BL2663">
        <v>4.1294366197183097</v>
      </c>
    </row>
    <row r="2664" spans="1:64" x14ac:dyDescent="0.25">
      <c r="A2664" s="15" t="str">
        <f t="shared" si="86"/>
        <v>Provisions / Avg Assets--44012</v>
      </c>
      <c r="B2664" s="15" t="str">
        <f t="shared" si="87"/>
        <v>Provisions / Avg Assets</v>
      </c>
      <c r="C2664">
        <v>16</v>
      </c>
      <c r="D2664" s="22">
        <v>44012</v>
      </c>
      <c r="E2664">
        <v>4.7500000000000001E-2</v>
      </c>
      <c r="F2664">
        <v>0.14499999999999999</v>
      </c>
      <c r="G2664">
        <v>0.29249999999999998</v>
      </c>
      <c r="H2664">
        <v>0.16979166666666701</v>
      </c>
      <c r="I2664">
        <v>0</v>
      </c>
      <c r="J2664">
        <v>0.13</v>
      </c>
      <c r="K2664">
        <v>0.28999999999999998</v>
      </c>
      <c r="L2664">
        <v>0.21411522633744901</v>
      </c>
      <c r="M2664">
        <v>0.04</v>
      </c>
      <c r="N2664">
        <v>0.15</v>
      </c>
      <c r="O2664">
        <v>0.35</v>
      </c>
      <c r="P2664">
        <v>0.24684521107580601</v>
      </c>
      <c r="Q2664">
        <v>7.0000000000000007E-2</v>
      </c>
      <c r="R2664">
        <v>0.14000000000000001</v>
      </c>
      <c r="S2664">
        <v>0.2</v>
      </c>
      <c r="T2664">
        <v>0.16705882352941201</v>
      </c>
      <c r="U2664">
        <v>0.01</v>
      </c>
      <c r="V2664">
        <v>0.13</v>
      </c>
      <c r="W2664">
        <v>0.3</v>
      </c>
      <c r="X2664">
        <v>0.207414448669202</v>
      </c>
      <c r="Y2664">
        <v>5.7500000000000002E-2</v>
      </c>
      <c r="Z2664">
        <v>0.19500000000000001</v>
      </c>
      <c r="AA2664">
        <v>0.34</v>
      </c>
      <c r="AB2664">
        <v>0.18575</v>
      </c>
      <c r="AC2664">
        <v>0</v>
      </c>
      <c r="AD2664">
        <v>0.05</v>
      </c>
      <c r="AE2664">
        <v>0.22</v>
      </c>
      <c r="AF2664">
        <v>0.14056338028168999</v>
      </c>
      <c r="AG2664">
        <v>0</v>
      </c>
      <c r="AH2664">
        <v>0.14000000000000001</v>
      </c>
      <c r="AI2664">
        <v>0.52</v>
      </c>
      <c r="AJ2664">
        <v>0.42719298245614001</v>
      </c>
      <c r="AK2664">
        <v>7.0000000000000007E-2</v>
      </c>
      <c r="AL2664">
        <v>0.12</v>
      </c>
      <c r="AM2664">
        <v>0.25</v>
      </c>
      <c r="AN2664">
        <v>0.173170731707317</v>
      </c>
      <c r="AO2664">
        <v>0</v>
      </c>
      <c r="AP2664">
        <v>7.0000000000000007E-2</v>
      </c>
      <c r="AQ2664">
        <v>0.18</v>
      </c>
      <c r="AR2664">
        <v>0.12130044843049299</v>
      </c>
      <c r="AS2664">
        <v>7.4999999999999997E-2</v>
      </c>
      <c r="AT2664">
        <v>0.2</v>
      </c>
      <c r="AU2664">
        <v>0.42</v>
      </c>
      <c r="AV2664">
        <v>0.31167785234899298</v>
      </c>
      <c r="AW2664">
        <v>0</v>
      </c>
      <c r="AX2664">
        <v>0.1</v>
      </c>
      <c r="AY2664">
        <v>0.2</v>
      </c>
      <c r="AZ2664">
        <v>0.1249</v>
      </c>
      <c r="BA2664">
        <v>0.05</v>
      </c>
      <c r="BB2664">
        <v>0.2</v>
      </c>
      <c r="BC2664">
        <v>0.43</v>
      </c>
      <c r="BD2664">
        <v>0.31782312925170098</v>
      </c>
      <c r="BE2664">
        <v>6.25E-2</v>
      </c>
      <c r="BF2664">
        <v>0.14499999999999999</v>
      </c>
      <c r="BG2664">
        <v>0.24249999999999999</v>
      </c>
      <c r="BH2664">
        <v>0.19441176470588201</v>
      </c>
      <c r="BI2664">
        <v>0.09</v>
      </c>
      <c r="BJ2664">
        <v>0.2</v>
      </c>
      <c r="BK2664">
        <v>0.32500000000000001</v>
      </c>
      <c r="BL2664">
        <v>0.25056338028169001</v>
      </c>
    </row>
    <row r="2665" spans="1:64" x14ac:dyDescent="0.25">
      <c r="A2665" s="15" t="str">
        <f t="shared" si="86"/>
        <v>Negative Earners (last 4 qtrs)--44012</v>
      </c>
      <c r="B2665" s="15" t="str">
        <f t="shared" si="87"/>
        <v>Negative Earners (last 4 qtrs)</v>
      </c>
      <c r="C2665">
        <v>17</v>
      </c>
      <c r="D2665" s="22">
        <v>44012</v>
      </c>
      <c r="F2665">
        <v>4.1666666666666696</v>
      </c>
      <c r="H2665">
        <v>2</v>
      </c>
      <c r="J2665">
        <v>1.2145748987854299</v>
      </c>
      <c r="L2665">
        <v>6</v>
      </c>
      <c r="N2665">
        <v>3.7160658655985799</v>
      </c>
      <c r="P2665">
        <v>167</v>
      </c>
      <c r="R2665">
        <v>5.8823529411764701</v>
      </c>
      <c r="T2665">
        <v>1</v>
      </c>
      <c r="V2665">
        <v>0.37453183520599298</v>
      </c>
      <c r="X2665">
        <v>1</v>
      </c>
      <c r="Z2665">
        <v>2.5</v>
      </c>
      <c r="AB2665">
        <v>1</v>
      </c>
      <c r="AD2665">
        <v>1.40845070422535</v>
      </c>
      <c r="AF2665">
        <v>1</v>
      </c>
      <c r="AH2665">
        <v>3.5087719298245599</v>
      </c>
      <c r="AI2665"/>
      <c r="AJ2665">
        <v>2</v>
      </c>
      <c r="AK2665"/>
      <c r="AL2665">
        <v>0</v>
      </c>
      <c r="AN2665">
        <v>0</v>
      </c>
      <c r="AP2665">
        <v>1.3215859030837001</v>
      </c>
      <c r="AR2665">
        <v>3</v>
      </c>
      <c r="AT2665">
        <v>0.66225165562913901</v>
      </c>
      <c r="AV2665">
        <v>1</v>
      </c>
      <c r="AX2665">
        <v>0.98039215686274495</v>
      </c>
      <c r="AZ2665">
        <v>1</v>
      </c>
      <c r="BB2665">
        <v>1.34228187919463</v>
      </c>
      <c r="BD2665">
        <v>2</v>
      </c>
      <c r="BF2665">
        <v>0</v>
      </c>
      <c r="BH2665">
        <v>0</v>
      </c>
      <c r="BJ2665">
        <v>1.40845070422535</v>
      </c>
      <c r="BL2665">
        <v>1</v>
      </c>
    </row>
    <row r="2666" spans="1:64" x14ac:dyDescent="0.25">
      <c r="A2666" s="15" t="str">
        <f t="shared" si="86"/>
        <v>Noncore Funding / Liab--44012</v>
      </c>
      <c r="B2666" s="15" t="str">
        <f t="shared" si="87"/>
        <v>Noncore Funding / Liab</v>
      </c>
      <c r="C2666">
        <v>18</v>
      </c>
      <c r="D2666" s="22">
        <v>44012</v>
      </c>
      <c r="E2666">
        <v>8.6289163116238292</v>
      </c>
      <c r="F2666">
        <v>13.266925542248799</v>
      </c>
      <c r="G2666">
        <v>18.8516668220431</v>
      </c>
      <c r="H2666">
        <v>13.654667676669201</v>
      </c>
      <c r="I2666">
        <v>9.4349117409929093</v>
      </c>
      <c r="J2666">
        <v>15.977086008161701</v>
      </c>
      <c r="K2666">
        <v>24.1029576213732</v>
      </c>
      <c r="L2666">
        <v>18.430824700178999</v>
      </c>
      <c r="M2666">
        <v>11.4202828654171</v>
      </c>
      <c r="N2666">
        <v>18.518253689436101</v>
      </c>
      <c r="O2666">
        <v>28.661419526624702</v>
      </c>
      <c r="P2666">
        <v>21.882009904071399</v>
      </c>
      <c r="Q2666">
        <v>8.8780649321227507</v>
      </c>
      <c r="R2666">
        <v>13.7251173953128</v>
      </c>
      <c r="S2666">
        <v>21.265050506815001</v>
      </c>
      <c r="T2666">
        <v>14.3057283016105</v>
      </c>
      <c r="U2666">
        <v>8.6308018082023992</v>
      </c>
      <c r="V2666">
        <v>15.2410133072182</v>
      </c>
      <c r="W2666">
        <v>25.096057700983799</v>
      </c>
      <c r="X2666">
        <v>18.482744467316099</v>
      </c>
      <c r="Y2666">
        <v>7.7930246586904497</v>
      </c>
      <c r="Z2666">
        <v>12.6910786960247</v>
      </c>
      <c r="AA2666">
        <v>20.691327112789299</v>
      </c>
      <c r="AB2666">
        <v>15.4875860964142</v>
      </c>
      <c r="AC2666">
        <v>11.104211574153901</v>
      </c>
      <c r="AD2666">
        <v>16.617569302817401</v>
      </c>
      <c r="AE2666">
        <v>21.533535104193799</v>
      </c>
      <c r="AF2666">
        <v>16.8259633665153</v>
      </c>
      <c r="AG2666">
        <v>12.9477666230176</v>
      </c>
      <c r="AH2666">
        <v>19.961719193064901</v>
      </c>
      <c r="AI2666">
        <v>28.657253976180701</v>
      </c>
      <c r="AJ2666">
        <v>24.009324426812</v>
      </c>
      <c r="AK2666">
        <v>10.797415145241199</v>
      </c>
      <c r="AL2666">
        <v>17.551712101250999</v>
      </c>
      <c r="AM2666">
        <v>28.074122502196399</v>
      </c>
      <c r="AN2666">
        <v>20.837676191046</v>
      </c>
      <c r="AO2666">
        <v>9.7948094470791105</v>
      </c>
      <c r="AP2666">
        <v>16.470051151160501</v>
      </c>
      <c r="AQ2666">
        <v>23.696060232551901</v>
      </c>
      <c r="AR2666">
        <v>18.252474114932198</v>
      </c>
      <c r="AS2666">
        <v>12.581520976801899</v>
      </c>
      <c r="AT2666">
        <v>19.105305663822499</v>
      </c>
      <c r="AU2666">
        <v>29.9023685096845</v>
      </c>
      <c r="AV2666">
        <v>21.964353407848701</v>
      </c>
      <c r="AW2666">
        <v>7.3409736738862099</v>
      </c>
      <c r="AX2666">
        <v>12.9882940834897</v>
      </c>
      <c r="AY2666">
        <v>20.651895166999399</v>
      </c>
      <c r="AZ2666">
        <v>15.4748687983369</v>
      </c>
      <c r="BA2666">
        <v>7.66615944084801</v>
      </c>
      <c r="BB2666">
        <v>14.5817365786294</v>
      </c>
      <c r="BC2666">
        <v>26.5063601198055</v>
      </c>
      <c r="BD2666">
        <v>18.476509618372202</v>
      </c>
      <c r="BE2666">
        <v>10.725841558514601</v>
      </c>
      <c r="BF2666">
        <v>17.5804248637195</v>
      </c>
      <c r="BG2666">
        <v>22.093634995773801</v>
      </c>
      <c r="BH2666">
        <v>19.674581763123999</v>
      </c>
      <c r="BI2666">
        <v>7.3634301318191504</v>
      </c>
      <c r="BJ2666">
        <v>11.9154122984542</v>
      </c>
      <c r="BK2666">
        <v>26.488780514038499</v>
      </c>
      <c r="BL2666">
        <v>18.114664673133198</v>
      </c>
    </row>
    <row r="2667" spans="1:64" x14ac:dyDescent="0.25">
      <c r="A2667" s="15" t="str">
        <f t="shared" si="86"/>
        <v>Brokered Dep / Liab--44012</v>
      </c>
      <c r="B2667" s="15" t="str">
        <f t="shared" si="87"/>
        <v>Brokered Dep / Liab</v>
      </c>
      <c r="C2667">
        <v>19</v>
      </c>
      <c r="D2667" s="22">
        <v>44012</v>
      </c>
      <c r="E2667">
        <v>0</v>
      </c>
      <c r="F2667">
        <v>0</v>
      </c>
      <c r="G2667">
        <v>1.4817101573112801</v>
      </c>
      <c r="H2667">
        <v>1.3616384896884599</v>
      </c>
      <c r="I2667">
        <v>0</v>
      </c>
      <c r="J2667">
        <v>0</v>
      </c>
      <c r="K2667">
        <v>1.97598121449051</v>
      </c>
      <c r="L2667">
        <v>2.1728385926450899</v>
      </c>
      <c r="M2667">
        <v>0</v>
      </c>
      <c r="N2667">
        <v>0</v>
      </c>
      <c r="O2667">
        <v>1.9905390668031699</v>
      </c>
      <c r="P2667">
        <v>1.94623242534876</v>
      </c>
      <c r="Q2667">
        <v>0</v>
      </c>
      <c r="R2667">
        <v>0</v>
      </c>
      <c r="S2667">
        <v>0</v>
      </c>
      <c r="T2667">
        <v>0.89763633474954097</v>
      </c>
      <c r="U2667">
        <v>0</v>
      </c>
      <c r="V2667">
        <v>0</v>
      </c>
      <c r="W2667">
        <v>2.1040522732198199</v>
      </c>
      <c r="X2667">
        <v>2.3445422815867398</v>
      </c>
      <c r="Y2667">
        <v>0</v>
      </c>
      <c r="Z2667">
        <v>0</v>
      </c>
      <c r="AA2667">
        <v>0.18705865288064499</v>
      </c>
      <c r="AB2667">
        <v>1.5332528087686199</v>
      </c>
      <c r="AC2667">
        <v>0</v>
      </c>
      <c r="AD2667">
        <v>0</v>
      </c>
      <c r="AE2667">
        <v>0.93286781516120698</v>
      </c>
      <c r="AF2667">
        <v>1.3863781232092001</v>
      </c>
      <c r="AG2667">
        <v>0</v>
      </c>
      <c r="AH2667">
        <v>0.104583475392554</v>
      </c>
      <c r="AI2667">
        <v>3.5188959060551599</v>
      </c>
      <c r="AJ2667">
        <v>3.9477208754028599</v>
      </c>
      <c r="AK2667">
        <v>0</v>
      </c>
      <c r="AL2667">
        <v>0.390151027462731</v>
      </c>
      <c r="AM2667">
        <v>1.8693891920436501</v>
      </c>
      <c r="AN2667">
        <v>2.7027007337741802</v>
      </c>
      <c r="AO2667">
        <v>0</v>
      </c>
      <c r="AP2667">
        <v>0</v>
      </c>
      <c r="AQ2667">
        <v>1.5838431806928099</v>
      </c>
      <c r="AR2667">
        <v>1.80171696602258</v>
      </c>
      <c r="AS2667">
        <v>0</v>
      </c>
      <c r="AT2667">
        <v>0.25369455076987901</v>
      </c>
      <c r="AU2667">
        <v>4.2993978311359697</v>
      </c>
      <c r="AV2667">
        <v>3.67930474000205</v>
      </c>
      <c r="AW2667">
        <v>0</v>
      </c>
      <c r="AX2667">
        <v>0</v>
      </c>
      <c r="AY2667">
        <v>0.59063188769470698</v>
      </c>
      <c r="AZ2667">
        <v>1.2082488171046699</v>
      </c>
      <c r="BA2667">
        <v>0</v>
      </c>
      <c r="BB2667">
        <v>0</v>
      </c>
      <c r="BC2667">
        <v>2.0442322467347198</v>
      </c>
      <c r="BD2667">
        <v>2.4482410603123399</v>
      </c>
      <c r="BE2667">
        <v>0</v>
      </c>
      <c r="BF2667">
        <v>0</v>
      </c>
      <c r="BG2667">
        <v>1.88916495378574</v>
      </c>
      <c r="BH2667">
        <v>2.2359215774696399</v>
      </c>
      <c r="BI2667">
        <v>0</v>
      </c>
      <c r="BJ2667">
        <v>0</v>
      </c>
      <c r="BK2667">
        <v>2.11146216438229</v>
      </c>
      <c r="BL2667">
        <v>2.8502472758030302</v>
      </c>
    </row>
    <row r="2668" spans="1:64" x14ac:dyDescent="0.25">
      <c r="A2668" s="15" t="str">
        <f t="shared" si="86"/>
        <v>Liquid Assets / Assets--44012</v>
      </c>
      <c r="B2668" s="15" t="str">
        <f t="shared" si="87"/>
        <v>Liquid Assets / Assets</v>
      </c>
      <c r="C2668">
        <v>20</v>
      </c>
      <c r="D2668" s="22">
        <v>44012</v>
      </c>
      <c r="E2668">
        <v>15.0674402770626</v>
      </c>
      <c r="F2668">
        <v>23.106684511631901</v>
      </c>
      <c r="G2668">
        <v>31.907682113560899</v>
      </c>
      <c r="H2668">
        <v>25.354095517189901</v>
      </c>
      <c r="I2668">
        <v>13.6448039127001</v>
      </c>
      <c r="J2668">
        <v>20.481112810379301</v>
      </c>
      <c r="K2668">
        <v>30.8162873346689</v>
      </c>
      <c r="L2668">
        <v>23.502893515810701</v>
      </c>
      <c r="M2668">
        <v>14.144688395067</v>
      </c>
      <c r="N2668">
        <v>20.602617206036001</v>
      </c>
      <c r="O2668">
        <v>29.8490376253459</v>
      </c>
      <c r="P2668">
        <v>23.1937415881393</v>
      </c>
      <c r="Q2668">
        <v>22.705569057946601</v>
      </c>
      <c r="R2668">
        <v>31.9</v>
      </c>
      <c r="S2668">
        <v>45.385451411010798</v>
      </c>
      <c r="T2668">
        <v>34.821042606947501</v>
      </c>
      <c r="U2668">
        <v>14.017771497931401</v>
      </c>
      <c r="V2668">
        <v>21.2412927142814</v>
      </c>
      <c r="W2668">
        <v>30.178335478898202</v>
      </c>
      <c r="X2668">
        <v>23.650899535791702</v>
      </c>
      <c r="Y2668">
        <v>15.5921076214037</v>
      </c>
      <c r="Z2668">
        <v>23.182183438326899</v>
      </c>
      <c r="AA2668">
        <v>30.995306840289299</v>
      </c>
      <c r="AB2668">
        <v>24.628221851776299</v>
      </c>
      <c r="AC2668">
        <v>10.786765443922899</v>
      </c>
      <c r="AD2668">
        <v>17.259285918896499</v>
      </c>
      <c r="AE2668">
        <v>29.315912967871299</v>
      </c>
      <c r="AF2668">
        <v>22.068978815677401</v>
      </c>
      <c r="AG2668">
        <v>11.308660571922999</v>
      </c>
      <c r="AH2668">
        <v>16.412453209000802</v>
      </c>
      <c r="AI2668">
        <v>31.966178697627502</v>
      </c>
      <c r="AJ2668">
        <v>23.316594976955699</v>
      </c>
      <c r="AK2668">
        <v>14.42552829868</v>
      </c>
      <c r="AL2668">
        <v>19.615253352605801</v>
      </c>
      <c r="AM2668">
        <v>31.118548820296699</v>
      </c>
      <c r="AN2668">
        <v>21.774181607229298</v>
      </c>
      <c r="AO2668">
        <v>13.797899851777601</v>
      </c>
      <c r="AP2668">
        <v>20.643057389773201</v>
      </c>
      <c r="AQ2668">
        <v>31.229826142668198</v>
      </c>
      <c r="AR2668">
        <v>23.893271865952801</v>
      </c>
      <c r="AS2668">
        <v>11.308909675480001</v>
      </c>
      <c r="AT2668">
        <v>15.909747451268499</v>
      </c>
      <c r="AU2668">
        <v>22.967883218143701</v>
      </c>
      <c r="AV2668">
        <v>18.460433547471599</v>
      </c>
      <c r="AW2668">
        <v>16.9824488136551</v>
      </c>
      <c r="AX2668">
        <v>23.364334251661099</v>
      </c>
      <c r="AY2668">
        <v>35.562187930631701</v>
      </c>
      <c r="AZ2668">
        <v>27.444937269382901</v>
      </c>
      <c r="BA2668">
        <v>11.953021093243301</v>
      </c>
      <c r="BB2668">
        <v>20.8711215295905</v>
      </c>
      <c r="BC2668">
        <v>30.830108054616801</v>
      </c>
      <c r="BD2668">
        <v>23.290015135492599</v>
      </c>
      <c r="BE2668">
        <v>13.572669593313901</v>
      </c>
      <c r="BF2668">
        <v>21.208826452928701</v>
      </c>
      <c r="BG2668">
        <v>31.895583750105001</v>
      </c>
      <c r="BH2668">
        <v>24.7368043318262</v>
      </c>
      <c r="BI2668">
        <v>14.3811391824702</v>
      </c>
      <c r="BJ2668">
        <v>21.6037985552062</v>
      </c>
      <c r="BK2668">
        <v>30.759332421305398</v>
      </c>
      <c r="BL2668">
        <v>23.605643243135599</v>
      </c>
    </row>
    <row r="2669" spans="1:64" x14ac:dyDescent="0.25">
      <c r="A2669" s="15" t="str">
        <f t="shared" si="86"/>
        <v>Net Loan Growth (last 4 qtrs)--44012</v>
      </c>
      <c r="B2669" s="15" t="str">
        <f t="shared" si="87"/>
        <v>Net Loan Growth (last 4 qtrs)</v>
      </c>
      <c r="C2669">
        <v>21</v>
      </c>
      <c r="D2669" s="22">
        <v>44012</v>
      </c>
      <c r="E2669">
        <v>4.7774999999999999</v>
      </c>
      <c r="F2669">
        <v>10.765000000000001</v>
      </c>
      <c r="G2669">
        <v>17.717500000000001</v>
      </c>
      <c r="H2669">
        <v>11.1879166666667</v>
      </c>
      <c r="I2669">
        <v>3.0125000000000002</v>
      </c>
      <c r="J2669">
        <v>8.8699999999999992</v>
      </c>
      <c r="K2669">
        <v>17.5275</v>
      </c>
      <c r="L2669">
        <v>11.749670781893</v>
      </c>
      <c r="M2669">
        <v>3.16</v>
      </c>
      <c r="N2669">
        <v>10.119999999999999</v>
      </c>
      <c r="O2669">
        <v>19.46</v>
      </c>
      <c r="P2669">
        <v>13.662468007312601</v>
      </c>
      <c r="Q2669">
        <v>5.7</v>
      </c>
      <c r="R2669">
        <v>8.82</v>
      </c>
      <c r="S2669">
        <v>11.73</v>
      </c>
      <c r="T2669">
        <v>8.7394117647058795</v>
      </c>
      <c r="U2669">
        <v>3.89</v>
      </c>
      <c r="V2669">
        <v>9.68</v>
      </c>
      <c r="W2669">
        <v>19.725000000000001</v>
      </c>
      <c r="X2669">
        <v>13.094828897338401</v>
      </c>
      <c r="Y2669">
        <v>5.7774999999999999</v>
      </c>
      <c r="Z2669">
        <v>12.414999999999999</v>
      </c>
      <c r="AA2669">
        <v>19.0075</v>
      </c>
      <c r="AB2669">
        <v>13.430999999999999</v>
      </c>
      <c r="AC2669">
        <v>0.84</v>
      </c>
      <c r="AD2669">
        <v>4.99</v>
      </c>
      <c r="AE2669">
        <v>14.315</v>
      </c>
      <c r="AF2669">
        <v>9.4215492957746498</v>
      </c>
      <c r="AG2669">
        <v>-0.08</v>
      </c>
      <c r="AH2669">
        <v>6.58</v>
      </c>
      <c r="AI2669">
        <v>13.13</v>
      </c>
      <c r="AJ2669">
        <v>8.7752631578947398</v>
      </c>
      <c r="AK2669">
        <v>2.89</v>
      </c>
      <c r="AL2669">
        <v>7.69</v>
      </c>
      <c r="AM2669">
        <v>16.149999999999999</v>
      </c>
      <c r="AN2669">
        <v>12.395121951219499</v>
      </c>
      <c r="AO2669">
        <v>-5.5E-2</v>
      </c>
      <c r="AP2669">
        <v>4.67</v>
      </c>
      <c r="AQ2669">
        <v>11.6</v>
      </c>
      <c r="AR2669">
        <v>6.1382959641255601</v>
      </c>
      <c r="AS2669">
        <v>6.2750000000000004</v>
      </c>
      <c r="AT2669">
        <v>14.64</v>
      </c>
      <c r="AU2669">
        <v>25.285</v>
      </c>
      <c r="AV2669">
        <v>18.7563758389262</v>
      </c>
      <c r="AW2669">
        <v>3.3149999999999999</v>
      </c>
      <c r="AX2669">
        <v>8.2249999999999996</v>
      </c>
      <c r="AY2669">
        <v>16.012499999999999</v>
      </c>
      <c r="AZ2669">
        <v>10.1861</v>
      </c>
      <c r="BA2669">
        <v>8.0399999999999991</v>
      </c>
      <c r="BB2669">
        <v>19.02</v>
      </c>
      <c r="BC2669">
        <v>28.35</v>
      </c>
      <c r="BD2669">
        <v>21.1533333333333</v>
      </c>
      <c r="BE2669">
        <v>5.39</v>
      </c>
      <c r="BF2669">
        <v>10.77</v>
      </c>
      <c r="BG2669">
        <v>15.0725</v>
      </c>
      <c r="BH2669">
        <v>9.6908823529411805</v>
      </c>
      <c r="BI2669">
        <v>8.6649999999999991</v>
      </c>
      <c r="BJ2669">
        <v>21.19</v>
      </c>
      <c r="BK2669">
        <v>34.395000000000003</v>
      </c>
      <c r="BL2669">
        <v>22.948450704225401</v>
      </c>
    </row>
    <row r="2670" spans="1:64" x14ac:dyDescent="0.25">
      <c r="A2670" s="15" t="str">
        <f t="shared" si="86"/>
        <v>Banks w/ Loan Growth (last 4 qtrs)--44012</v>
      </c>
      <c r="B2670" s="15" t="str">
        <f t="shared" si="87"/>
        <v>Banks w/ Loan Growth (last 4 qtrs)</v>
      </c>
      <c r="C2670">
        <v>22</v>
      </c>
      <c r="D2670" s="22">
        <v>44012</v>
      </c>
      <c r="F2670">
        <v>89.5833333333333</v>
      </c>
      <c r="J2670">
        <v>84.008097165991899</v>
      </c>
      <c r="N2670">
        <v>83.911882510013299</v>
      </c>
      <c r="R2670">
        <v>94.117647058823493</v>
      </c>
      <c r="V2670">
        <v>86.142322097378297</v>
      </c>
      <c r="Z2670">
        <v>90</v>
      </c>
      <c r="AD2670">
        <v>77.464788732394396</v>
      </c>
      <c r="AH2670">
        <v>73.684210526315795</v>
      </c>
      <c r="AI2670"/>
      <c r="AK2670"/>
      <c r="AL2670">
        <v>85.365853658536594</v>
      </c>
      <c r="AP2670">
        <v>74.449339207048496</v>
      </c>
      <c r="AT2670">
        <v>90.066225165562898</v>
      </c>
      <c r="AX2670">
        <v>88.235294117647101</v>
      </c>
      <c r="BB2670">
        <v>94.630872483221495</v>
      </c>
      <c r="BF2670">
        <v>88.235294117647101</v>
      </c>
      <c r="BJ2670">
        <v>94.366197183098606</v>
      </c>
    </row>
    <row r="2671" spans="1:64" x14ac:dyDescent="0.25">
      <c r="A2671" s="15" t="str">
        <f t="shared" si="86"/>
        <v>Equity / Assets--44104</v>
      </c>
      <c r="B2671" s="15" t="str">
        <f t="shared" si="87"/>
        <v>Equity / Assets</v>
      </c>
      <c r="C2671">
        <v>1</v>
      </c>
      <c r="D2671" s="22">
        <v>44104</v>
      </c>
      <c r="E2671">
        <v>9.7021739506286995</v>
      </c>
      <c r="F2671">
        <v>11.0946085522604</v>
      </c>
      <c r="G2671">
        <v>11.834292599661699</v>
      </c>
      <c r="H2671">
        <v>11.0877736436376</v>
      </c>
      <c r="I2671">
        <v>9.2682080667323508</v>
      </c>
      <c r="J2671">
        <v>10.5895684354547</v>
      </c>
      <c r="K2671">
        <v>12.2104928313192</v>
      </c>
      <c r="L2671">
        <v>11.0418974373385</v>
      </c>
      <c r="M2671">
        <v>9.3534243122817493</v>
      </c>
      <c r="N2671">
        <v>10.7205756236594</v>
      </c>
      <c r="O2671">
        <v>12.6088360989328</v>
      </c>
      <c r="P2671">
        <v>11.3203903322411</v>
      </c>
      <c r="Q2671">
        <v>8.9516830799246705</v>
      </c>
      <c r="R2671">
        <v>10.563913687034599</v>
      </c>
      <c r="S2671">
        <v>11.768929615509499</v>
      </c>
      <c r="T2671">
        <v>10.446895835294701</v>
      </c>
      <c r="U2671">
        <v>8.9423419962128499</v>
      </c>
      <c r="V2671">
        <v>10.308545931488499</v>
      </c>
      <c r="W2671">
        <v>11.869082428293</v>
      </c>
      <c r="X2671">
        <v>10.755155330492901</v>
      </c>
      <c r="Y2671">
        <v>9.1386977960814697</v>
      </c>
      <c r="Z2671">
        <v>9.7513043482168396</v>
      </c>
      <c r="AA2671">
        <v>11.7733719205368</v>
      </c>
      <c r="AB2671">
        <v>10.9029029827683</v>
      </c>
      <c r="AC2671">
        <v>9.5695507052376207</v>
      </c>
      <c r="AD2671">
        <v>10.811689036718199</v>
      </c>
      <c r="AE2671">
        <v>12.369311516943499</v>
      </c>
      <c r="AF2671">
        <v>10.9581718024299</v>
      </c>
      <c r="AG2671">
        <v>10.545008134276101</v>
      </c>
      <c r="AH2671">
        <v>11.2662669568294</v>
      </c>
      <c r="AI2671">
        <v>13.045426710431601</v>
      </c>
      <c r="AJ2671">
        <v>13.0465037786909</v>
      </c>
      <c r="AK2671">
        <v>9.6686992438936894</v>
      </c>
      <c r="AL2671">
        <v>11.226374628544001</v>
      </c>
      <c r="AM2671">
        <v>12.5758513637135</v>
      </c>
      <c r="AN2671">
        <v>12.6165170842949</v>
      </c>
      <c r="AO2671">
        <v>9.8826383828822095</v>
      </c>
      <c r="AP2671">
        <v>11.090141030111001</v>
      </c>
      <c r="AQ2671">
        <v>12.603875029326201</v>
      </c>
      <c r="AR2671">
        <v>11.5186433863899</v>
      </c>
      <c r="AS2671">
        <v>8.7415098048972801</v>
      </c>
      <c r="AT2671">
        <v>9.9895572543611895</v>
      </c>
      <c r="AU2671">
        <v>11.665953036016401</v>
      </c>
      <c r="AV2671">
        <v>10.512803791772299</v>
      </c>
      <c r="AW2671">
        <v>8.7842837454454905</v>
      </c>
      <c r="AX2671">
        <v>10.596094377338501</v>
      </c>
      <c r="AY2671">
        <v>11.7539652858746</v>
      </c>
      <c r="AZ2671">
        <v>10.8094655393189</v>
      </c>
      <c r="BA2671">
        <v>8.6147568214094505</v>
      </c>
      <c r="BB2671">
        <v>9.8399843940279101</v>
      </c>
      <c r="BC2671">
        <v>11.1827922665594</v>
      </c>
      <c r="BD2671">
        <v>10.2678961532707</v>
      </c>
      <c r="BE2671">
        <v>9.6609515237114394</v>
      </c>
      <c r="BF2671">
        <v>11.206310496072099</v>
      </c>
      <c r="BG2671">
        <v>13.773228983991</v>
      </c>
      <c r="BH2671">
        <v>14.2100453835154</v>
      </c>
      <c r="BI2671">
        <v>8.1605436166579608</v>
      </c>
      <c r="BJ2671">
        <v>9.6489620090738306</v>
      </c>
      <c r="BK2671">
        <v>10.9979075617055</v>
      </c>
      <c r="BL2671">
        <v>9.8454249899302706</v>
      </c>
    </row>
    <row r="2672" spans="1:64" x14ac:dyDescent="0.25">
      <c r="A2672" s="15" t="str">
        <f t="shared" si="86"/>
        <v>Total Risk Based Capital Ratio--44104</v>
      </c>
      <c r="B2672" s="15" t="str">
        <f t="shared" si="87"/>
        <v>Total Risk Based Capital Ratio</v>
      </c>
      <c r="C2672">
        <v>2</v>
      </c>
      <c r="D2672" s="22">
        <v>44104</v>
      </c>
      <c r="E2672">
        <v>14.706300000000001</v>
      </c>
      <c r="F2672">
        <v>16.059100000000001</v>
      </c>
      <c r="G2672">
        <v>19.150600000000001</v>
      </c>
      <c r="H2672">
        <v>17.467406896551701</v>
      </c>
      <c r="I2672">
        <v>13.53485</v>
      </c>
      <c r="J2672">
        <v>15.2559</v>
      </c>
      <c r="K2672">
        <v>18.558700000000002</v>
      </c>
      <c r="L2672">
        <v>17.2744914826498</v>
      </c>
      <c r="M2672">
        <v>13.53275</v>
      </c>
      <c r="N2672">
        <v>15.489100000000001</v>
      </c>
      <c r="O2672">
        <v>19.174575000000001</v>
      </c>
      <c r="P2672">
        <v>17.714387973273901</v>
      </c>
      <c r="Q2672">
        <v>14.157500000000001</v>
      </c>
      <c r="R2672">
        <v>14.3933</v>
      </c>
      <c r="S2672">
        <v>15.5159</v>
      </c>
      <c r="T2672">
        <v>16.1464</v>
      </c>
      <c r="U2672">
        <v>13.6313</v>
      </c>
      <c r="V2672">
        <v>15.2522</v>
      </c>
      <c r="W2672">
        <v>18.416399999999999</v>
      </c>
      <c r="X2672">
        <v>17.389609836065599</v>
      </c>
      <c r="Y2672">
        <v>14.324999999999999</v>
      </c>
      <c r="Z2672">
        <v>16.171800000000001</v>
      </c>
      <c r="AA2672">
        <v>18.986450000000001</v>
      </c>
      <c r="AB2672">
        <v>19.072422222222201</v>
      </c>
      <c r="AC2672">
        <v>12.79055</v>
      </c>
      <c r="AD2672">
        <v>14.655900000000001</v>
      </c>
      <c r="AE2672">
        <v>16.504149999999999</v>
      </c>
      <c r="AF2672">
        <v>15.166131428571401</v>
      </c>
      <c r="AG2672">
        <v>14.000825000000001</v>
      </c>
      <c r="AH2672">
        <v>17.265499999999999</v>
      </c>
      <c r="AI2672">
        <v>21.009049999999998</v>
      </c>
      <c r="AJ2672">
        <v>23.773209999999999</v>
      </c>
      <c r="AK2672">
        <v>12.408849999999999</v>
      </c>
      <c r="AL2672">
        <v>15.0128</v>
      </c>
      <c r="AM2672">
        <v>18.938524999999998</v>
      </c>
      <c r="AN2672">
        <v>18.558433333333301</v>
      </c>
      <c r="AO2672">
        <v>13.75075</v>
      </c>
      <c r="AP2672">
        <v>16.025300000000001</v>
      </c>
      <c r="AQ2672">
        <v>19.031099999999999</v>
      </c>
      <c r="AR2672">
        <v>18.350967586206899</v>
      </c>
      <c r="AS2672">
        <v>12.646925</v>
      </c>
      <c r="AT2672">
        <v>13.847799999999999</v>
      </c>
      <c r="AU2672">
        <v>15.362325</v>
      </c>
      <c r="AV2672">
        <v>14.873740178571399</v>
      </c>
      <c r="AW2672">
        <v>14.13865</v>
      </c>
      <c r="AX2672">
        <v>15.7422</v>
      </c>
      <c r="AY2672">
        <v>19.652799999999999</v>
      </c>
      <c r="AZ2672">
        <v>20.5688671641791</v>
      </c>
      <c r="BA2672">
        <v>13.5527</v>
      </c>
      <c r="BB2672">
        <v>15.0223</v>
      </c>
      <c r="BC2672">
        <v>18.671399999999998</v>
      </c>
      <c r="BD2672">
        <v>17.061222680412399</v>
      </c>
      <c r="BE2672">
        <v>13.242374999999999</v>
      </c>
      <c r="BF2672">
        <v>16.078600000000002</v>
      </c>
      <c r="BG2672">
        <v>22.799125</v>
      </c>
      <c r="BH2672">
        <v>30.320813636363599</v>
      </c>
      <c r="BI2672">
        <v>13.842000000000001</v>
      </c>
      <c r="BJ2672">
        <v>14.877800000000001</v>
      </c>
      <c r="BK2672">
        <v>17.1999</v>
      </c>
      <c r="BL2672">
        <v>15.842187755102</v>
      </c>
    </row>
    <row r="2673" spans="1:64" x14ac:dyDescent="0.25">
      <c r="A2673" s="15" t="str">
        <f t="shared" ref="A2673:A2708" si="88">B2673&amp;"--"&amp;D2673</f>
        <v>Tier 1 Leverage Ratio--44104</v>
      </c>
      <c r="B2673" s="15" t="str">
        <f t="shared" ref="B2673:B2708" si="89">VLOOKUP(C2673,labels,2,FALSE)</f>
        <v>Tier 1 Leverage Ratio</v>
      </c>
      <c r="C2673">
        <v>3</v>
      </c>
      <c r="D2673" s="22">
        <v>44104</v>
      </c>
      <c r="E2673">
        <v>9.0474999999999994</v>
      </c>
      <c r="F2673">
        <v>9.9649999999999999</v>
      </c>
      <c r="G2673">
        <v>11.2475</v>
      </c>
      <c r="H2673">
        <v>10.275</v>
      </c>
      <c r="I2673">
        <v>8.7475000000000005</v>
      </c>
      <c r="J2673">
        <v>9.7949999999999999</v>
      </c>
      <c r="K2673">
        <v>11.352499999999999</v>
      </c>
      <c r="L2673">
        <v>10.457770833333299</v>
      </c>
      <c r="M2673">
        <v>8.93</v>
      </c>
      <c r="N2673">
        <v>10.09</v>
      </c>
      <c r="O2673">
        <v>11.87</v>
      </c>
      <c r="P2673">
        <v>10.800934343434299</v>
      </c>
      <c r="Q2673">
        <v>8.75</v>
      </c>
      <c r="R2673">
        <v>9.64</v>
      </c>
      <c r="S2673">
        <v>10.78</v>
      </c>
      <c r="T2673">
        <v>9.8682352941176497</v>
      </c>
      <c r="U2673">
        <v>8.58</v>
      </c>
      <c r="V2673">
        <v>9.67</v>
      </c>
      <c r="W2673">
        <v>11.13</v>
      </c>
      <c r="X2673">
        <v>10.244444444444399</v>
      </c>
      <c r="Y2673">
        <v>8.92</v>
      </c>
      <c r="Z2673">
        <v>9.64</v>
      </c>
      <c r="AA2673">
        <v>11.1175</v>
      </c>
      <c r="AB2673">
        <v>10.484999999999999</v>
      </c>
      <c r="AC2673">
        <v>9</v>
      </c>
      <c r="AD2673">
        <v>9.6750000000000007</v>
      </c>
      <c r="AE2673">
        <v>11.33</v>
      </c>
      <c r="AF2673">
        <v>10.2317142857143</v>
      </c>
      <c r="AG2673">
        <v>9.625</v>
      </c>
      <c r="AH2673">
        <v>11.055</v>
      </c>
      <c r="AI2673">
        <v>12.51</v>
      </c>
      <c r="AJ2673">
        <v>13.733750000000001</v>
      </c>
      <c r="AK2673">
        <v>8.6649999999999991</v>
      </c>
      <c r="AL2673">
        <v>10.18</v>
      </c>
      <c r="AM2673">
        <v>11.705</v>
      </c>
      <c r="AN2673">
        <v>11.798461538461501</v>
      </c>
      <c r="AO2673">
        <v>9.2050000000000001</v>
      </c>
      <c r="AP2673">
        <v>10.315</v>
      </c>
      <c r="AQ2673">
        <v>12.19</v>
      </c>
      <c r="AR2673">
        <v>10.899770642201799</v>
      </c>
      <c r="AS2673">
        <v>8.4250000000000007</v>
      </c>
      <c r="AT2673">
        <v>9.33</v>
      </c>
      <c r="AU2673">
        <v>10.935</v>
      </c>
      <c r="AV2673">
        <v>9.9044525547445303</v>
      </c>
      <c r="AW2673">
        <v>8.52</v>
      </c>
      <c r="AX2673">
        <v>9.81</v>
      </c>
      <c r="AY2673">
        <v>11.13</v>
      </c>
      <c r="AZ2673">
        <v>10.264242424242401</v>
      </c>
      <c r="BA2673">
        <v>8.5075000000000003</v>
      </c>
      <c r="BB2673">
        <v>9.17</v>
      </c>
      <c r="BC2673">
        <v>10.327500000000001</v>
      </c>
      <c r="BD2673">
        <v>9.7433571428571408</v>
      </c>
      <c r="BE2673">
        <v>9.3000000000000007</v>
      </c>
      <c r="BF2673">
        <v>10.72</v>
      </c>
      <c r="BG2673">
        <v>12.477499999999999</v>
      </c>
      <c r="BH2673">
        <v>15.4607894736842</v>
      </c>
      <c r="BI2673">
        <v>8.16</v>
      </c>
      <c r="BJ2673">
        <v>9.15</v>
      </c>
      <c r="BK2673">
        <v>10.455</v>
      </c>
      <c r="BL2673">
        <v>9.5653731343283592</v>
      </c>
    </row>
    <row r="2674" spans="1:64" x14ac:dyDescent="0.25">
      <c r="A2674" s="15" t="str">
        <f t="shared" si="88"/>
        <v>ALLL / Nonaccrual Loans--44104</v>
      </c>
      <c r="B2674" s="15" t="str">
        <f t="shared" si="89"/>
        <v>ALLL / Nonaccrual Loans</v>
      </c>
      <c r="C2674">
        <v>4</v>
      </c>
      <c r="D2674" s="22">
        <v>44104</v>
      </c>
      <c r="E2674">
        <v>138.29655242584599</v>
      </c>
      <c r="F2674">
        <v>260</v>
      </c>
      <c r="G2674">
        <v>517.74831081081095</v>
      </c>
      <c r="H2674">
        <v>938.90363116849903</v>
      </c>
      <c r="I2674">
        <v>113.389074211622</v>
      </c>
      <c r="J2674">
        <v>239.611650485437</v>
      </c>
      <c r="K2674">
        <v>624.54867712932196</v>
      </c>
      <c r="L2674">
        <v>1169.1522136537901</v>
      </c>
      <c r="M2674">
        <v>112.30487273618</v>
      </c>
      <c r="N2674">
        <v>239.793581594111</v>
      </c>
      <c r="O2674">
        <v>619.80032775573602</v>
      </c>
      <c r="P2674">
        <v>870.75048520471603</v>
      </c>
      <c r="Q2674">
        <v>104.920881650951</v>
      </c>
      <c r="R2674">
        <v>159.444216962318</v>
      </c>
      <c r="S2674">
        <v>374.73608213893198</v>
      </c>
      <c r="T2674">
        <v>255.95447087683999</v>
      </c>
      <c r="U2674">
        <v>118.219639098147</v>
      </c>
      <c r="V2674">
        <v>271.75639728747501</v>
      </c>
      <c r="W2674">
        <v>765.954187335862</v>
      </c>
      <c r="X2674">
        <v>1354.58242508018</v>
      </c>
      <c r="Y2674">
        <v>105.400130123617</v>
      </c>
      <c r="Z2674">
        <v>227.018633540373</v>
      </c>
      <c r="AA2674">
        <v>272.830188679245</v>
      </c>
      <c r="AB2674">
        <v>347.83270746361899</v>
      </c>
      <c r="AC2674">
        <v>139.40318013504699</v>
      </c>
      <c r="AD2674">
        <v>340.93023255814001</v>
      </c>
      <c r="AE2674">
        <v>791.42857142857099</v>
      </c>
      <c r="AF2674">
        <v>3555.5488721809002</v>
      </c>
      <c r="AG2674">
        <v>85.082516935692396</v>
      </c>
      <c r="AH2674">
        <v>228.81813275768999</v>
      </c>
      <c r="AI2674">
        <v>662.63351356478802</v>
      </c>
      <c r="AJ2674">
        <v>642.330336567323</v>
      </c>
      <c r="AK2674">
        <v>112.019040063467</v>
      </c>
      <c r="AL2674">
        <v>198.78048780487799</v>
      </c>
      <c r="AM2674">
        <v>381.11888111888101</v>
      </c>
      <c r="AN2674">
        <v>515.58714860456405</v>
      </c>
      <c r="AO2674">
        <v>96.839006505725195</v>
      </c>
      <c r="AP2674">
        <v>217.131956647555</v>
      </c>
      <c r="AQ2674">
        <v>536.73511516731901</v>
      </c>
      <c r="AR2674">
        <v>2207.8789848797801</v>
      </c>
      <c r="AS2674">
        <v>113.60727370145</v>
      </c>
      <c r="AT2674">
        <v>250.93196786202401</v>
      </c>
      <c r="AU2674">
        <v>783.67209971236798</v>
      </c>
      <c r="AV2674">
        <v>807.72724657041897</v>
      </c>
      <c r="AW2674">
        <v>96.646341463414601</v>
      </c>
      <c r="AX2674">
        <v>224.15730337078699</v>
      </c>
      <c r="AY2674">
        <v>443.86446886446902</v>
      </c>
      <c r="AZ2674">
        <v>699.167093655087</v>
      </c>
      <c r="BA2674">
        <v>122.356040002404</v>
      </c>
      <c r="BB2674">
        <v>265.45318313352601</v>
      </c>
      <c r="BC2674">
        <v>753.68762766267901</v>
      </c>
      <c r="BD2674">
        <v>868.87034950928205</v>
      </c>
      <c r="BE2674">
        <v>174.039787090982</v>
      </c>
      <c r="BF2674">
        <v>303.31606217616599</v>
      </c>
      <c r="BG2674">
        <v>707.65539709451104</v>
      </c>
      <c r="BH2674">
        <v>1313.12412482881</v>
      </c>
      <c r="BI2674">
        <v>178.61108593183499</v>
      </c>
      <c r="BJ2674">
        <v>382.36318888915702</v>
      </c>
      <c r="BK2674">
        <v>1976.5697794269199</v>
      </c>
      <c r="BL2674">
        <v>1739.78483759458</v>
      </c>
    </row>
    <row r="2675" spans="1:64" x14ac:dyDescent="0.25">
      <c r="A2675" s="15" t="str">
        <f t="shared" si="88"/>
        <v>[NCL + OREO] / [Total Loans + OREO]--44104</v>
      </c>
      <c r="B2675" s="15" t="str">
        <f t="shared" si="89"/>
        <v>[NCL + OREO] / [Total Loans + OREO]</v>
      </c>
      <c r="C2675">
        <v>5</v>
      </c>
      <c r="D2675" s="22">
        <v>44104</v>
      </c>
      <c r="E2675">
        <v>0.206915357989125</v>
      </c>
      <c r="F2675">
        <v>0.52666556050830304</v>
      </c>
      <c r="G2675">
        <v>1.0838422985081899</v>
      </c>
      <c r="H2675">
        <v>1.2948528995186901</v>
      </c>
      <c r="I2675">
        <v>0.19612569090363599</v>
      </c>
      <c r="J2675">
        <v>0.721164039389244</v>
      </c>
      <c r="K2675">
        <v>1.40592588759394</v>
      </c>
      <c r="L2675">
        <v>1.08487088162351</v>
      </c>
      <c r="M2675">
        <v>0.20868394479973101</v>
      </c>
      <c r="N2675">
        <v>0.64540052233009104</v>
      </c>
      <c r="O2675">
        <v>1.44197520107604</v>
      </c>
      <c r="P2675">
        <v>1.05232085918471</v>
      </c>
      <c r="Q2675">
        <v>0.63384680886705003</v>
      </c>
      <c r="R2675">
        <v>1.25975139604437</v>
      </c>
      <c r="S2675">
        <v>1.9047011342064499</v>
      </c>
      <c r="T2675">
        <v>1.63163235762759</v>
      </c>
      <c r="U2675">
        <v>0.141627138457388</v>
      </c>
      <c r="V2675">
        <v>0.61566165376940696</v>
      </c>
      <c r="W2675">
        <v>1.39093266064046</v>
      </c>
      <c r="X2675">
        <v>0.97158826611216897</v>
      </c>
      <c r="Y2675">
        <v>0.35850802979264701</v>
      </c>
      <c r="Z2675">
        <v>0.97407218190109401</v>
      </c>
      <c r="AA2675">
        <v>1.61300191003191</v>
      </c>
      <c r="AB2675">
        <v>1.9665139276836701</v>
      </c>
      <c r="AC2675">
        <v>4.0749830135179903E-2</v>
      </c>
      <c r="AD2675">
        <v>0.56828906022307002</v>
      </c>
      <c r="AE2675">
        <v>1.2783686329576001</v>
      </c>
      <c r="AF2675">
        <v>1.00368093312198</v>
      </c>
      <c r="AG2675">
        <v>0.207498170283303</v>
      </c>
      <c r="AH2675">
        <v>0.83057680215377405</v>
      </c>
      <c r="AI2675">
        <v>1.7123434933244901</v>
      </c>
      <c r="AJ2675">
        <v>1.43468753949644</v>
      </c>
      <c r="AK2675">
        <v>0.36613560444888099</v>
      </c>
      <c r="AL2675">
        <v>0.80204095244447404</v>
      </c>
      <c r="AM2675">
        <v>1.2586556426281099</v>
      </c>
      <c r="AN2675">
        <v>1.3091013998503001</v>
      </c>
      <c r="AO2675">
        <v>0.161038621770797</v>
      </c>
      <c r="AP2675">
        <v>0.81978992195508005</v>
      </c>
      <c r="AQ2675">
        <v>1.5721532559806299</v>
      </c>
      <c r="AR2675">
        <v>1.3427952877063001</v>
      </c>
      <c r="AS2675">
        <v>0.207746530324602</v>
      </c>
      <c r="AT2675">
        <v>0.75954320680209197</v>
      </c>
      <c r="AU2675">
        <v>1.2937291353067499</v>
      </c>
      <c r="AV2675">
        <v>0.95550897055101602</v>
      </c>
      <c r="AW2675">
        <v>0.19851603853174701</v>
      </c>
      <c r="AX2675">
        <v>0.62786691937744299</v>
      </c>
      <c r="AY2675">
        <v>1.4402010295105501</v>
      </c>
      <c r="AZ2675">
        <v>0.99159932318354704</v>
      </c>
      <c r="BA2675">
        <v>0.158654371720091</v>
      </c>
      <c r="BB2675">
        <v>0.60983346455911702</v>
      </c>
      <c r="BC2675">
        <v>1.2385335332032601</v>
      </c>
      <c r="BD2675">
        <v>0.88585274650414803</v>
      </c>
      <c r="BE2675">
        <v>0.26830781605710102</v>
      </c>
      <c r="BF2675">
        <v>0.52190136183002001</v>
      </c>
      <c r="BG2675">
        <v>1.0991118241433</v>
      </c>
      <c r="BH2675">
        <v>0.83199696347674201</v>
      </c>
      <c r="BI2675">
        <v>5.1663464146383502E-2</v>
      </c>
      <c r="BJ2675">
        <v>0.449732893189488</v>
      </c>
      <c r="BK2675">
        <v>1.108477863394</v>
      </c>
      <c r="BL2675">
        <v>0.86068012414890405</v>
      </c>
    </row>
    <row r="2676" spans="1:64" x14ac:dyDescent="0.25">
      <c r="A2676" s="15" t="str">
        <f t="shared" si="88"/>
        <v>[Noncurrent + Delinquent Loans] / [Capital + ALLL]--44104</v>
      </c>
      <c r="B2676" s="15" t="str">
        <f t="shared" si="89"/>
        <v>[Noncurrent + Delinquent Loans] / [Capital + ALLL]</v>
      </c>
      <c r="C2676">
        <v>6</v>
      </c>
      <c r="D2676" s="22">
        <v>44104</v>
      </c>
      <c r="E2676">
        <v>2.4212599830113999</v>
      </c>
      <c r="F2676">
        <v>4.5363391950226504</v>
      </c>
      <c r="G2676">
        <v>9.7403969597979501</v>
      </c>
      <c r="H2676">
        <v>8.2521767026649204</v>
      </c>
      <c r="I2676">
        <v>1.8347218327316599</v>
      </c>
      <c r="J2676">
        <v>5.1254791485016602</v>
      </c>
      <c r="K2676">
        <v>11.0830583887409</v>
      </c>
      <c r="L2676">
        <v>7.8635157469457999</v>
      </c>
      <c r="M2676">
        <v>1.9915016008307</v>
      </c>
      <c r="N2676">
        <v>5.0775943636533398</v>
      </c>
      <c r="O2676">
        <v>10.2298081001352</v>
      </c>
      <c r="P2676">
        <v>7.2975326888171397</v>
      </c>
      <c r="Q2676">
        <v>4.1398217957505103</v>
      </c>
      <c r="R2676">
        <v>7.6043927978546799</v>
      </c>
      <c r="S2676">
        <v>10.4185950838219</v>
      </c>
      <c r="T2676">
        <v>8.1232327988508004</v>
      </c>
      <c r="U2676">
        <v>1.6566126710965501</v>
      </c>
      <c r="V2676">
        <v>4.7394653375622999</v>
      </c>
      <c r="W2676">
        <v>10.1117318435754</v>
      </c>
      <c r="X2676">
        <v>7.3228673323569398</v>
      </c>
      <c r="Y2676">
        <v>2.7808425429287098</v>
      </c>
      <c r="Z2676">
        <v>5.61143282930938</v>
      </c>
      <c r="AA2676">
        <v>13.649297048558701</v>
      </c>
      <c r="AB2676">
        <v>10.359044709036</v>
      </c>
      <c r="AC2676">
        <v>1.3537946337164299</v>
      </c>
      <c r="AD2676">
        <v>4.8261259730247303</v>
      </c>
      <c r="AE2676">
        <v>12.358645664794301</v>
      </c>
      <c r="AF2676">
        <v>8.2287731180333008</v>
      </c>
      <c r="AG2676">
        <v>2.0273932311734102</v>
      </c>
      <c r="AH2676">
        <v>6.0040935273510403</v>
      </c>
      <c r="AI2676">
        <v>11.7609612817404</v>
      </c>
      <c r="AJ2676">
        <v>9.2986758278244306</v>
      </c>
      <c r="AK2676">
        <v>2.61501177892639</v>
      </c>
      <c r="AL2676">
        <v>5.4605747973470899</v>
      </c>
      <c r="AM2676">
        <v>14.2019411438198</v>
      </c>
      <c r="AN2676">
        <v>9.1740417103501493</v>
      </c>
      <c r="AO2676">
        <v>1.7442340213204299</v>
      </c>
      <c r="AP2676">
        <v>6.1485108818158603</v>
      </c>
      <c r="AQ2676">
        <v>13.7641709255586</v>
      </c>
      <c r="AR2676">
        <v>9.8287395435976705</v>
      </c>
      <c r="AS2676">
        <v>1.98127397281744</v>
      </c>
      <c r="AT2676">
        <v>5.3653225806451603</v>
      </c>
      <c r="AU2676">
        <v>10.3317000205595</v>
      </c>
      <c r="AV2676">
        <v>7.6152691637751797</v>
      </c>
      <c r="AW2676">
        <v>2.56771935323773</v>
      </c>
      <c r="AX2676">
        <v>5.5318771088616598</v>
      </c>
      <c r="AY2676">
        <v>10.854020363294801</v>
      </c>
      <c r="AZ2676">
        <v>7.2186621728937501</v>
      </c>
      <c r="BA2676">
        <v>1.49223090290567</v>
      </c>
      <c r="BB2676">
        <v>4.9078028805988003</v>
      </c>
      <c r="BC2676">
        <v>9.2235715093222801</v>
      </c>
      <c r="BD2676">
        <v>6.6401153813797196</v>
      </c>
      <c r="BE2676">
        <v>1.41372321690946</v>
      </c>
      <c r="BF2676">
        <v>3.4542319325794102</v>
      </c>
      <c r="BG2676">
        <v>6.2256532868099601</v>
      </c>
      <c r="BH2676">
        <v>4.6896911950815197</v>
      </c>
      <c r="BI2676">
        <v>1.1442961362835899</v>
      </c>
      <c r="BJ2676">
        <v>2.90938362465501</v>
      </c>
      <c r="BK2676">
        <v>6.2701686534948404</v>
      </c>
      <c r="BL2676">
        <v>5.7415832435532197</v>
      </c>
    </row>
    <row r="2677" spans="1:64" x14ac:dyDescent="0.25">
      <c r="A2677" s="15" t="str">
        <f t="shared" si="88"/>
        <v xml:space="preserve">  Ag [NCL+DQ] / [Capital + ALLL]--44104</v>
      </c>
      <c r="B2677" s="15" t="str">
        <f t="shared" si="89"/>
        <v xml:space="preserve">  Ag [NCL+DQ] / [Capital + ALLL]</v>
      </c>
      <c r="C2677">
        <v>7</v>
      </c>
      <c r="D2677" s="22">
        <v>44104</v>
      </c>
      <c r="E2677">
        <v>0</v>
      </c>
      <c r="F2677">
        <v>0.49179334978401001</v>
      </c>
      <c r="G2677">
        <v>3.1275159628286202</v>
      </c>
      <c r="H2677">
        <v>3.41277769023755</v>
      </c>
      <c r="I2677">
        <v>0</v>
      </c>
      <c r="J2677">
        <v>0</v>
      </c>
      <c r="K2677">
        <v>3.1011177788540798</v>
      </c>
      <c r="L2677">
        <v>2.7673690213870699</v>
      </c>
      <c r="M2677">
        <v>0</v>
      </c>
      <c r="N2677">
        <v>0</v>
      </c>
      <c r="O2677">
        <v>0.72390261616057505</v>
      </c>
      <c r="P2677">
        <v>1.1808873719541999</v>
      </c>
      <c r="Q2677">
        <v>0</v>
      </c>
      <c r="R2677">
        <v>0</v>
      </c>
      <c r="S2677">
        <v>0</v>
      </c>
      <c r="T2677">
        <v>0</v>
      </c>
      <c r="U2677">
        <v>0</v>
      </c>
      <c r="V2677">
        <v>0</v>
      </c>
      <c r="W2677">
        <v>2.3646939807789602</v>
      </c>
      <c r="X2677">
        <v>2.6052287322942802</v>
      </c>
      <c r="Y2677">
        <v>0</v>
      </c>
      <c r="Z2677">
        <v>0.36037393712690302</v>
      </c>
      <c r="AA2677">
        <v>2.2764072367422701</v>
      </c>
      <c r="AB2677">
        <v>3.4496032984129501</v>
      </c>
      <c r="AC2677">
        <v>0</v>
      </c>
      <c r="AD2677">
        <v>0.34636299136778098</v>
      </c>
      <c r="AE2677">
        <v>3.86098393798077</v>
      </c>
      <c r="AF2677">
        <v>3.5525808082185901</v>
      </c>
      <c r="AG2677">
        <v>0</v>
      </c>
      <c r="AH2677">
        <v>0.70745888674451496</v>
      </c>
      <c r="AI2677">
        <v>6.6498848173450797</v>
      </c>
      <c r="AJ2677">
        <v>5.3161855868811401</v>
      </c>
      <c r="AK2677">
        <v>0</v>
      </c>
      <c r="AL2677">
        <v>0</v>
      </c>
      <c r="AM2677">
        <v>3.2264130964726099</v>
      </c>
      <c r="AN2677">
        <v>1.92474203088705</v>
      </c>
      <c r="AO2677">
        <v>0</v>
      </c>
      <c r="AP2677">
        <v>1.61022906130989</v>
      </c>
      <c r="AQ2677">
        <v>7.1505205411887598</v>
      </c>
      <c r="AR2677">
        <v>5.4195000187110001</v>
      </c>
      <c r="AS2677">
        <v>0</v>
      </c>
      <c r="AT2677">
        <v>0</v>
      </c>
      <c r="AU2677">
        <v>2.4410095246767902</v>
      </c>
      <c r="AV2677">
        <v>2.40092994318436</v>
      </c>
      <c r="AW2677">
        <v>0</v>
      </c>
      <c r="AX2677">
        <v>0</v>
      </c>
      <c r="AY2677">
        <v>0.39190071848465102</v>
      </c>
      <c r="AZ2677">
        <v>1.07199901719997</v>
      </c>
      <c r="BA2677">
        <v>0</v>
      </c>
      <c r="BB2677">
        <v>0</v>
      </c>
      <c r="BC2677">
        <v>0.27788494426430899</v>
      </c>
      <c r="BD2677">
        <v>1.0481358540318799</v>
      </c>
      <c r="BE2677">
        <v>0</v>
      </c>
      <c r="BF2677">
        <v>0</v>
      </c>
      <c r="BG2677">
        <v>0.921136912163669</v>
      </c>
      <c r="BH2677">
        <v>0.64077643955372399</v>
      </c>
      <c r="BI2677">
        <v>0</v>
      </c>
      <c r="BJ2677">
        <v>0</v>
      </c>
      <c r="BK2677">
        <v>0</v>
      </c>
      <c r="BL2677">
        <v>1.7673015185534999</v>
      </c>
    </row>
    <row r="2678" spans="1:64" x14ac:dyDescent="0.25">
      <c r="A2678" s="15" t="str">
        <f t="shared" si="88"/>
        <v xml:space="preserve">  CLD [NCL+DQ] / [Capital + ALLL]--44104</v>
      </c>
      <c r="B2678" s="15" t="str">
        <f t="shared" si="89"/>
        <v xml:space="preserve">  CLD [NCL+DQ] / [Capital + ALLL]</v>
      </c>
      <c r="C2678">
        <v>8</v>
      </c>
      <c r="D2678" s="22">
        <v>44104</v>
      </c>
      <c r="E2678">
        <v>0</v>
      </c>
      <c r="F2678">
        <v>0</v>
      </c>
      <c r="G2678">
        <v>3.7724105701849801E-2</v>
      </c>
      <c r="H2678">
        <v>0.215895665158781</v>
      </c>
      <c r="I2678">
        <v>0</v>
      </c>
      <c r="J2678">
        <v>0</v>
      </c>
      <c r="K2678">
        <v>0</v>
      </c>
      <c r="L2678">
        <v>0.18566722131895</v>
      </c>
      <c r="M2678">
        <v>0</v>
      </c>
      <c r="N2678">
        <v>0</v>
      </c>
      <c r="O2678">
        <v>0.13861662952034101</v>
      </c>
      <c r="P2678">
        <v>0.28467825774755301</v>
      </c>
      <c r="Q2678">
        <v>0</v>
      </c>
      <c r="R2678">
        <v>0</v>
      </c>
      <c r="S2678">
        <v>0.67941764202112498</v>
      </c>
      <c r="T2678">
        <v>0.69869216600481199</v>
      </c>
      <c r="U2678">
        <v>0</v>
      </c>
      <c r="V2678">
        <v>0</v>
      </c>
      <c r="W2678">
        <v>0</v>
      </c>
      <c r="X2678">
        <v>0.16557652756371199</v>
      </c>
      <c r="Y2678">
        <v>0</v>
      </c>
      <c r="Z2678">
        <v>0</v>
      </c>
      <c r="AA2678">
        <v>0.31232264492677297</v>
      </c>
      <c r="AB2678">
        <v>0.32260934978941302</v>
      </c>
      <c r="AC2678">
        <v>0</v>
      </c>
      <c r="AD2678">
        <v>0</v>
      </c>
      <c r="AE2678">
        <v>0</v>
      </c>
      <c r="AF2678">
        <v>0.17821833499800999</v>
      </c>
      <c r="AG2678">
        <v>0</v>
      </c>
      <c r="AH2678">
        <v>0</v>
      </c>
      <c r="AI2678">
        <v>0</v>
      </c>
      <c r="AJ2678">
        <v>0.19015852447541301</v>
      </c>
      <c r="AK2678">
        <v>0</v>
      </c>
      <c r="AL2678">
        <v>0</v>
      </c>
      <c r="AM2678">
        <v>0.115536532270494</v>
      </c>
      <c r="AN2678">
        <v>0.24583133070288299</v>
      </c>
      <c r="AO2678">
        <v>0</v>
      </c>
      <c r="AP2678">
        <v>0</v>
      </c>
      <c r="AQ2678">
        <v>0</v>
      </c>
      <c r="AR2678">
        <v>7.0884805578128901E-2</v>
      </c>
      <c r="AS2678">
        <v>0</v>
      </c>
      <c r="AT2678">
        <v>0</v>
      </c>
      <c r="AU2678">
        <v>0.15820604655034801</v>
      </c>
      <c r="AV2678">
        <v>0.206183317981772</v>
      </c>
      <c r="AW2678">
        <v>0</v>
      </c>
      <c r="AX2678">
        <v>0</v>
      </c>
      <c r="AY2678">
        <v>0.13713658804168999</v>
      </c>
      <c r="AZ2678">
        <v>0.31852815986662403</v>
      </c>
      <c r="BA2678">
        <v>0</v>
      </c>
      <c r="BB2678">
        <v>0</v>
      </c>
      <c r="BC2678">
        <v>0</v>
      </c>
      <c r="BD2678">
        <v>0.163377470255615</v>
      </c>
      <c r="BE2678">
        <v>0</v>
      </c>
      <c r="BF2678">
        <v>0</v>
      </c>
      <c r="BG2678">
        <v>0.16360611483403301</v>
      </c>
      <c r="BH2678">
        <v>0.27427874630361498</v>
      </c>
      <c r="BI2678">
        <v>0</v>
      </c>
      <c r="BJ2678">
        <v>0</v>
      </c>
      <c r="BK2678">
        <v>0</v>
      </c>
      <c r="BL2678">
        <v>0.20030435657367099</v>
      </c>
    </row>
    <row r="2679" spans="1:64" x14ac:dyDescent="0.25">
      <c r="A2679" s="15" t="str">
        <f t="shared" si="88"/>
        <v xml:space="preserve">  CRE [NCL+DQ] / [Capital + ALLL]--44104</v>
      </c>
      <c r="B2679" s="15" t="str">
        <f t="shared" si="89"/>
        <v xml:space="preserve">  CRE [NCL+DQ] / [Capital + ALLL]</v>
      </c>
      <c r="C2679">
        <v>9</v>
      </c>
      <c r="D2679" s="22">
        <v>44104</v>
      </c>
      <c r="E2679">
        <v>0</v>
      </c>
      <c r="F2679">
        <v>0.64182303493204995</v>
      </c>
      <c r="G2679">
        <v>1.7617575574020501</v>
      </c>
      <c r="H2679">
        <v>1.5086222842356101</v>
      </c>
      <c r="I2679">
        <v>0</v>
      </c>
      <c r="J2679">
        <v>0.28213459210164099</v>
      </c>
      <c r="K2679">
        <v>1.8847694709257701</v>
      </c>
      <c r="L2679">
        <v>1.45361469477965</v>
      </c>
      <c r="M2679">
        <v>0</v>
      </c>
      <c r="N2679">
        <v>0.66862602863053999</v>
      </c>
      <c r="O2679">
        <v>2.55931612329847</v>
      </c>
      <c r="P2679">
        <v>1.9149065594755701</v>
      </c>
      <c r="Q2679">
        <v>0.65689494583067798</v>
      </c>
      <c r="R2679">
        <v>1.8789273937659401</v>
      </c>
      <c r="S2679">
        <v>5.2640593776762801</v>
      </c>
      <c r="T2679">
        <v>2.96106556733405</v>
      </c>
      <c r="U2679">
        <v>0</v>
      </c>
      <c r="V2679">
        <v>0.161170344656583</v>
      </c>
      <c r="W2679">
        <v>1.75285927399304</v>
      </c>
      <c r="X2679">
        <v>1.2270977005395001</v>
      </c>
      <c r="Y2679">
        <v>0</v>
      </c>
      <c r="Z2679">
        <v>1.2651597505096801</v>
      </c>
      <c r="AA2679">
        <v>2.8103948897204898</v>
      </c>
      <c r="AB2679">
        <v>2.12285104053815</v>
      </c>
      <c r="AC2679">
        <v>0</v>
      </c>
      <c r="AD2679">
        <v>7.2460267619921699E-3</v>
      </c>
      <c r="AE2679">
        <v>1.38664850022304</v>
      </c>
      <c r="AF2679">
        <v>1.5784633429563599</v>
      </c>
      <c r="AG2679">
        <v>0</v>
      </c>
      <c r="AH2679">
        <v>0</v>
      </c>
      <c r="AI2679">
        <v>0.57400907491262299</v>
      </c>
      <c r="AJ2679">
        <v>0.73310783880536501</v>
      </c>
      <c r="AK2679">
        <v>0.63835508588243906</v>
      </c>
      <c r="AL2679">
        <v>1.721465152708</v>
      </c>
      <c r="AM2679">
        <v>3.24823874121584</v>
      </c>
      <c r="AN2679">
        <v>3.2566199076898399</v>
      </c>
      <c r="AO2679">
        <v>0</v>
      </c>
      <c r="AP2679">
        <v>0</v>
      </c>
      <c r="AQ2679">
        <v>1.0387365341219801</v>
      </c>
      <c r="AR2679">
        <v>0.99071271216497503</v>
      </c>
      <c r="AS2679">
        <v>0</v>
      </c>
      <c r="AT2679">
        <v>0.82207778238756002</v>
      </c>
      <c r="AU2679">
        <v>2.75845268076313</v>
      </c>
      <c r="AV2679">
        <v>1.9102018055118399</v>
      </c>
      <c r="AW2679">
        <v>0</v>
      </c>
      <c r="AX2679">
        <v>0.53353584328845005</v>
      </c>
      <c r="AY2679">
        <v>2.1766939011306401</v>
      </c>
      <c r="AZ2679">
        <v>1.4552047738159799</v>
      </c>
      <c r="BA2679">
        <v>0</v>
      </c>
      <c r="BB2679">
        <v>0.34872316094231598</v>
      </c>
      <c r="BC2679">
        <v>2.2740742752655398</v>
      </c>
      <c r="BD2679">
        <v>1.65478459669821</v>
      </c>
      <c r="BE2679">
        <v>0</v>
      </c>
      <c r="BF2679">
        <v>0.704725081235411</v>
      </c>
      <c r="BG2679">
        <v>2.5458966879117102</v>
      </c>
      <c r="BH2679">
        <v>2.0009453427902701</v>
      </c>
      <c r="BI2679">
        <v>0</v>
      </c>
      <c r="BJ2679">
        <v>0.17856231824906901</v>
      </c>
      <c r="BK2679">
        <v>1.38810290220467</v>
      </c>
      <c r="BL2679">
        <v>0.97993281498690299</v>
      </c>
    </row>
    <row r="2680" spans="1:64" x14ac:dyDescent="0.25">
      <c r="A2680" s="15" t="str">
        <f t="shared" si="88"/>
        <v xml:space="preserve">  Res RE [NCL+DQ] / [Capital + ALLL]--44104</v>
      </c>
      <c r="B2680" s="15" t="str">
        <f t="shared" si="89"/>
        <v xml:space="preserve">  Res RE [NCL+DQ] / [Capital + ALLL]</v>
      </c>
      <c r="C2680">
        <v>10</v>
      </c>
      <c r="D2680" s="22">
        <v>44104</v>
      </c>
      <c r="E2680">
        <v>9.1974967923522694E-2</v>
      </c>
      <c r="F2680">
        <v>0.49504548735300702</v>
      </c>
      <c r="G2680">
        <v>1.6362377960777601</v>
      </c>
      <c r="H2680">
        <v>1.26942265675468</v>
      </c>
      <c r="I2680">
        <v>0</v>
      </c>
      <c r="J2680">
        <v>0.42514301770584301</v>
      </c>
      <c r="K2680">
        <v>1.6633063359723299</v>
      </c>
      <c r="L2680">
        <v>1.1892587143812801</v>
      </c>
      <c r="M2680">
        <v>0.106315888831855</v>
      </c>
      <c r="N2680">
        <v>0.92271174221751096</v>
      </c>
      <c r="O2680">
        <v>2.4370314353972802</v>
      </c>
      <c r="P2680">
        <v>1.8073618941607199</v>
      </c>
      <c r="Q2680">
        <v>1.8094585332419499</v>
      </c>
      <c r="R2680">
        <v>2.4053466673202899</v>
      </c>
      <c r="S2680">
        <v>3.03729118623095</v>
      </c>
      <c r="T2680">
        <v>2.4062874392111802</v>
      </c>
      <c r="U2680">
        <v>0</v>
      </c>
      <c r="V2680">
        <v>0.46708185053380802</v>
      </c>
      <c r="W2680">
        <v>1.9022166326049399</v>
      </c>
      <c r="X2680">
        <v>1.3906341930881401</v>
      </c>
      <c r="Y2680">
        <v>6.3859678998680197E-3</v>
      </c>
      <c r="Z2680">
        <v>0.55571519594831698</v>
      </c>
      <c r="AA2680">
        <v>2.2056576624776301</v>
      </c>
      <c r="AB2680">
        <v>1.5249313730854199</v>
      </c>
      <c r="AC2680">
        <v>0</v>
      </c>
      <c r="AD2680">
        <v>2.0840569642236899E-2</v>
      </c>
      <c r="AE2680">
        <v>0.71477101724352499</v>
      </c>
      <c r="AF2680">
        <v>0.55844922473541703</v>
      </c>
      <c r="AG2680">
        <v>0</v>
      </c>
      <c r="AH2680">
        <v>0</v>
      </c>
      <c r="AI2680">
        <v>0.23406629245247501</v>
      </c>
      <c r="AJ2680">
        <v>0.280249652588412</v>
      </c>
      <c r="AK2680">
        <v>0.45040524341605298</v>
      </c>
      <c r="AL2680">
        <v>1.0038262435291501</v>
      </c>
      <c r="AM2680">
        <v>2.4157675346393801</v>
      </c>
      <c r="AN2680">
        <v>2.0131756314734099</v>
      </c>
      <c r="AO2680">
        <v>0</v>
      </c>
      <c r="AP2680">
        <v>0.128042073360849</v>
      </c>
      <c r="AQ2680">
        <v>1.0324152838317899</v>
      </c>
      <c r="AR2680">
        <v>0.79856750143956501</v>
      </c>
      <c r="AS2680">
        <v>0</v>
      </c>
      <c r="AT2680">
        <v>0.47227036395147298</v>
      </c>
      <c r="AU2680">
        <v>1.8250674209619899</v>
      </c>
      <c r="AV2680">
        <v>1.1172716623515599</v>
      </c>
      <c r="AW2680">
        <v>0.49459162115060701</v>
      </c>
      <c r="AX2680">
        <v>1.8094585332419499</v>
      </c>
      <c r="AY2680">
        <v>3.8448642002905999</v>
      </c>
      <c r="AZ2680">
        <v>2.8856180131438398</v>
      </c>
      <c r="BA2680">
        <v>0</v>
      </c>
      <c r="BB2680">
        <v>0.38465757785760601</v>
      </c>
      <c r="BC2680">
        <v>1.31952378064806</v>
      </c>
      <c r="BD2680">
        <v>1.06582657833565</v>
      </c>
      <c r="BE2680">
        <v>0.13924289533206699</v>
      </c>
      <c r="BF2680">
        <v>0.56811196279140097</v>
      </c>
      <c r="BG2680">
        <v>1.2969862683257001</v>
      </c>
      <c r="BH2680">
        <v>0.87898368752772604</v>
      </c>
      <c r="BI2680">
        <v>0</v>
      </c>
      <c r="BJ2680">
        <v>0.45048119582281099</v>
      </c>
      <c r="BK2680">
        <v>1.4885330712342599</v>
      </c>
      <c r="BL2680">
        <v>1.39810134572384</v>
      </c>
    </row>
    <row r="2681" spans="1:64" x14ac:dyDescent="0.25">
      <c r="A2681" s="15" t="str">
        <f t="shared" si="88"/>
        <v xml:space="preserve">  C&amp;I [NCL+DQ] / [Capital + ALLL]--44104</v>
      </c>
      <c r="B2681" s="15" t="str">
        <f t="shared" si="89"/>
        <v xml:space="preserve">  C&amp;I [NCL+DQ] / [Capital + ALLL]</v>
      </c>
      <c r="C2681">
        <v>11</v>
      </c>
      <c r="D2681" s="22">
        <v>44104</v>
      </c>
      <c r="E2681">
        <v>0</v>
      </c>
      <c r="F2681">
        <v>0.31752932700881598</v>
      </c>
      <c r="G2681">
        <v>1.36048637696333</v>
      </c>
      <c r="H2681">
        <v>0.97277592305281002</v>
      </c>
      <c r="I2681">
        <v>0</v>
      </c>
      <c r="J2681">
        <v>0.38292625197436803</v>
      </c>
      <c r="K2681">
        <v>1.5019345352442599</v>
      </c>
      <c r="L2681">
        <v>1.23677468788709</v>
      </c>
      <c r="M2681">
        <v>0</v>
      </c>
      <c r="N2681">
        <v>0.31041126231475702</v>
      </c>
      <c r="O2681">
        <v>1.31365312233347</v>
      </c>
      <c r="P2681">
        <v>1.1164491187481</v>
      </c>
      <c r="Q2681">
        <v>2.5600983077750199E-2</v>
      </c>
      <c r="R2681">
        <v>0.55292259083728301</v>
      </c>
      <c r="S2681">
        <v>1.2768599122423401</v>
      </c>
      <c r="T2681">
        <v>1.3695211079351199</v>
      </c>
      <c r="U2681">
        <v>0</v>
      </c>
      <c r="V2681">
        <v>0.31122470011129899</v>
      </c>
      <c r="W2681">
        <v>1.3581012699552699</v>
      </c>
      <c r="X2681">
        <v>1.0821347588807899</v>
      </c>
      <c r="Y2681">
        <v>8.6440746815090799E-2</v>
      </c>
      <c r="Z2681">
        <v>0.49691059331497101</v>
      </c>
      <c r="AA2681">
        <v>2.7887819609972899</v>
      </c>
      <c r="AB2681">
        <v>1.8502243616432399</v>
      </c>
      <c r="AC2681">
        <v>0</v>
      </c>
      <c r="AD2681">
        <v>0.42992761291366999</v>
      </c>
      <c r="AE2681">
        <v>1.40758918326642</v>
      </c>
      <c r="AF2681">
        <v>1.77377433930235</v>
      </c>
      <c r="AG2681">
        <v>0</v>
      </c>
      <c r="AH2681">
        <v>0.23902394728099399</v>
      </c>
      <c r="AI2681">
        <v>1.76450816620247</v>
      </c>
      <c r="AJ2681">
        <v>1.2802136411329801</v>
      </c>
      <c r="AK2681">
        <v>3.98087917227972E-2</v>
      </c>
      <c r="AL2681">
        <v>0.41872571579463602</v>
      </c>
      <c r="AM2681">
        <v>1.7554998675067099</v>
      </c>
      <c r="AN2681">
        <v>1.44182293265567</v>
      </c>
      <c r="AO2681">
        <v>0</v>
      </c>
      <c r="AP2681">
        <v>0.18858332101099601</v>
      </c>
      <c r="AQ2681">
        <v>1.3992462193725499</v>
      </c>
      <c r="AR2681">
        <v>1.1844919879004401</v>
      </c>
      <c r="AS2681">
        <v>3.9013615751897399E-3</v>
      </c>
      <c r="AT2681">
        <v>0.55292259083728301</v>
      </c>
      <c r="AU2681">
        <v>1.61714609984666</v>
      </c>
      <c r="AV2681">
        <v>1.1577454022632601</v>
      </c>
      <c r="AW2681">
        <v>0</v>
      </c>
      <c r="AX2681">
        <v>0.21391463787307699</v>
      </c>
      <c r="AY2681">
        <v>1.1823436678928001</v>
      </c>
      <c r="AZ2681">
        <v>0.940589082567172</v>
      </c>
      <c r="BA2681">
        <v>0</v>
      </c>
      <c r="BB2681">
        <v>0.85708334867316305</v>
      </c>
      <c r="BC2681">
        <v>2.6735191422170299</v>
      </c>
      <c r="BD2681">
        <v>2.0571899889021599</v>
      </c>
      <c r="BE2681">
        <v>1.2695205390129201E-2</v>
      </c>
      <c r="BF2681">
        <v>0.176833795323696</v>
      </c>
      <c r="BG2681">
        <v>0.62738543057210805</v>
      </c>
      <c r="BH2681">
        <v>0.76036087459177004</v>
      </c>
      <c r="BI2681">
        <v>0</v>
      </c>
      <c r="BJ2681">
        <v>0.29758644612407298</v>
      </c>
      <c r="BK2681">
        <v>1.1000875946370301</v>
      </c>
      <c r="BL2681">
        <v>0.94571682722163697</v>
      </c>
    </row>
    <row r="2682" spans="1:64" x14ac:dyDescent="0.25">
      <c r="A2682" s="15" t="str">
        <f t="shared" si="88"/>
        <v xml:space="preserve">  Ind [NCL+DQ] / [Capital + ALLL]--44104</v>
      </c>
      <c r="B2682" s="15" t="str">
        <f t="shared" si="89"/>
        <v xml:space="preserve">  Ind [NCL+DQ] / [Capital + ALLL]</v>
      </c>
      <c r="C2682">
        <v>12</v>
      </c>
      <c r="D2682" s="22">
        <v>44104</v>
      </c>
      <c r="E2682">
        <v>0</v>
      </c>
      <c r="F2682">
        <v>7.4388427020005199E-2</v>
      </c>
      <c r="G2682">
        <v>0.28625314749543201</v>
      </c>
      <c r="H2682">
        <v>0.22240910531906299</v>
      </c>
      <c r="I2682">
        <v>0</v>
      </c>
      <c r="J2682">
        <v>5.7580038673424497E-2</v>
      </c>
      <c r="K2682">
        <v>0.274344596295442</v>
      </c>
      <c r="L2682">
        <v>0.23442693632966</v>
      </c>
      <c r="M2682">
        <v>0</v>
      </c>
      <c r="N2682">
        <v>6.4127180562760899E-2</v>
      </c>
      <c r="O2682">
        <v>0.33606939288252902</v>
      </c>
      <c r="P2682">
        <v>0.32950589785366502</v>
      </c>
      <c r="Q2682">
        <v>0.15752165922814401</v>
      </c>
      <c r="R2682">
        <v>0.38913494278180299</v>
      </c>
      <c r="S2682">
        <v>0.711193568336425</v>
      </c>
      <c r="T2682">
        <v>1.1446902678870901</v>
      </c>
      <c r="U2682">
        <v>0</v>
      </c>
      <c r="V2682">
        <v>3.8465237042023301E-2</v>
      </c>
      <c r="W2682">
        <v>0.20074119827053699</v>
      </c>
      <c r="X2682">
        <v>0.1990315884967</v>
      </c>
      <c r="Y2682">
        <v>3.62126406257544E-3</v>
      </c>
      <c r="Z2682">
        <v>9.6686734807158503E-2</v>
      </c>
      <c r="AA2682">
        <v>0.28204311406187699</v>
      </c>
      <c r="AB2682">
        <v>0.23680445892489599</v>
      </c>
      <c r="AC2682">
        <v>2.25411206877107E-3</v>
      </c>
      <c r="AD2682">
        <v>9.1597394978376004E-2</v>
      </c>
      <c r="AE2682">
        <v>0.220954855047899</v>
      </c>
      <c r="AF2682">
        <v>0.18734637907474899</v>
      </c>
      <c r="AG2682">
        <v>4.4750550047737902E-3</v>
      </c>
      <c r="AH2682">
        <v>0.120890077738039</v>
      </c>
      <c r="AI2682">
        <v>0.63195286423360597</v>
      </c>
      <c r="AJ2682">
        <v>0.58218053862930297</v>
      </c>
      <c r="AK2682">
        <v>0</v>
      </c>
      <c r="AL2682">
        <v>5.3567515360079199E-2</v>
      </c>
      <c r="AM2682">
        <v>0.19446584975820899</v>
      </c>
      <c r="AN2682">
        <v>0.14370233966559101</v>
      </c>
      <c r="AO2682">
        <v>0</v>
      </c>
      <c r="AP2682">
        <v>7.0361007299828096E-2</v>
      </c>
      <c r="AQ2682">
        <v>0.28622661712751601</v>
      </c>
      <c r="AR2682">
        <v>0.236859187818277</v>
      </c>
      <c r="AS2682">
        <v>0</v>
      </c>
      <c r="AT2682">
        <v>3.8509675555983398E-2</v>
      </c>
      <c r="AU2682">
        <v>0.22977288902975301</v>
      </c>
      <c r="AV2682">
        <v>0.24738145497156599</v>
      </c>
      <c r="AW2682">
        <v>1.46724378255447E-2</v>
      </c>
      <c r="AX2682">
        <v>0.14570667738531901</v>
      </c>
      <c r="AY2682">
        <v>0.52936311000827097</v>
      </c>
      <c r="AZ2682">
        <v>0.37751445126344402</v>
      </c>
      <c r="BA2682">
        <v>0</v>
      </c>
      <c r="BB2682">
        <v>2.87255356204364E-2</v>
      </c>
      <c r="BC2682">
        <v>0.154666911517198</v>
      </c>
      <c r="BD2682">
        <v>0.145796130927763</v>
      </c>
      <c r="BE2682">
        <v>2.4955239288504201E-3</v>
      </c>
      <c r="BF2682">
        <v>4.7821834849254501E-2</v>
      </c>
      <c r="BG2682">
        <v>0.17392770700963101</v>
      </c>
      <c r="BH2682">
        <v>0.149810066079753</v>
      </c>
      <c r="BI2682">
        <v>0</v>
      </c>
      <c r="BJ2682">
        <v>4.6097819573134198E-3</v>
      </c>
      <c r="BK2682">
        <v>6.3878747135804798E-2</v>
      </c>
      <c r="BL2682">
        <v>0.113923382135631</v>
      </c>
    </row>
    <row r="2683" spans="1:64" x14ac:dyDescent="0.25">
      <c r="A2683" s="15" t="str">
        <f t="shared" si="88"/>
        <v xml:space="preserve">  OREO / [Capital + ALLL]--44104</v>
      </c>
      <c r="B2683" s="15" t="str">
        <f t="shared" si="89"/>
        <v xml:space="preserve">  OREO / [Capital + ALLL]</v>
      </c>
      <c r="C2683">
        <v>13</v>
      </c>
      <c r="D2683" s="22">
        <v>44104</v>
      </c>
      <c r="E2683">
        <v>0</v>
      </c>
      <c r="F2683">
        <v>0</v>
      </c>
      <c r="G2683">
        <v>0.62073754293994199</v>
      </c>
      <c r="H2683">
        <v>0.39380680249014799</v>
      </c>
      <c r="I2683">
        <v>0</v>
      </c>
      <c r="J2683">
        <v>0</v>
      </c>
      <c r="K2683">
        <v>0.79432520791447603</v>
      </c>
      <c r="L2683">
        <v>0.78077055236304305</v>
      </c>
      <c r="M2683">
        <v>0</v>
      </c>
      <c r="N2683">
        <v>0</v>
      </c>
      <c r="O2683">
        <v>0.72910880597850403</v>
      </c>
      <c r="P2683">
        <v>0.82840102564157103</v>
      </c>
      <c r="Q2683">
        <v>0.50740979381443296</v>
      </c>
      <c r="R2683">
        <v>1.1776200761082001</v>
      </c>
      <c r="S2683">
        <v>2.45131587133702</v>
      </c>
      <c r="T2683">
        <v>1.7794381990152199</v>
      </c>
      <c r="U2683">
        <v>0</v>
      </c>
      <c r="V2683">
        <v>0</v>
      </c>
      <c r="W2683">
        <v>1.12727749377376</v>
      </c>
      <c r="X2683">
        <v>0.97108437672418901</v>
      </c>
      <c r="Y2683">
        <v>0</v>
      </c>
      <c r="Z2683">
        <v>0</v>
      </c>
      <c r="AA2683">
        <v>0.60244645038154299</v>
      </c>
      <c r="AB2683">
        <v>0.64566783501060598</v>
      </c>
      <c r="AC2683">
        <v>0</v>
      </c>
      <c r="AD2683">
        <v>0</v>
      </c>
      <c r="AE2683">
        <v>0.39774960615164601</v>
      </c>
      <c r="AF2683">
        <v>0.63752274180783997</v>
      </c>
      <c r="AG2683">
        <v>0</v>
      </c>
      <c r="AH2683">
        <v>0</v>
      </c>
      <c r="AI2683">
        <v>0.34001375715288901</v>
      </c>
      <c r="AJ2683">
        <v>0.3021697082816</v>
      </c>
      <c r="AK2683">
        <v>0</v>
      </c>
      <c r="AL2683">
        <v>0</v>
      </c>
      <c r="AM2683">
        <v>0.37344962314726898</v>
      </c>
      <c r="AN2683">
        <v>0.68919501672248795</v>
      </c>
      <c r="AO2683">
        <v>0</v>
      </c>
      <c r="AP2683">
        <v>0</v>
      </c>
      <c r="AQ2683">
        <v>0.50339611147614405</v>
      </c>
      <c r="AR2683">
        <v>0.62149270755000796</v>
      </c>
      <c r="AS2683">
        <v>0</v>
      </c>
      <c r="AT2683">
        <v>0.18401757439160099</v>
      </c>
      <c r="AU2683">
        <v>1.26688044816245</v>
      </c>
      <c r="AV2683">
        <v>1.0479326453798901</v>
      </c>
      <c r="AW2683">
        <v>0</v>
      </c>
      <c r="AX2683">
        <v>0</v>
      </c>
      <c r="AY2683">
        <v>0.93556463302147896</v>
      </c>
      <c r="AZ2683">
        <v>0.82506396065609899</v>
      </c>
      <c r="BA2683">
        <v>0</v>
      </c>
      <c r="BB2683">
        <v>0</v>
      </c>
      <c r="BC2683">
        <v>1.08157704931823</v>
      </c>
      <c r="BD2683">
        <v>0.91001670620719899</v>
      </c>
      <c r="BE2683">
        <v>0</v>
      </c>
      <c r="BF2683">
        <v>0.118397429896537</v>
      </c>
      <c r="BG2683">
        <v>0.86031087694226405</v>
      </c>
      <c r="BH2683">
        <v>0.89359629276058505</v>
      </c>
      <c r="BI2683">
        <v>0</v>
      </c>
      <c r="BJ2683">
        <v>0</v>
      </c>
      <c r="BK2683">
        <v>1.15197771087442</v>
      </c>
      <c r="BL2683">
        <v>1.26979369531303</v>
      </c>
    </row>
    <row r="2684" spans="1:64" x14ac:dyDescent="0.25">
      <c r="A2684" s="15" t="str">
        <f t="shared" si="88"/>
        <v>ROAA--44104</v>
      </c>
      <c r="B2684" s="15" t="str">
        <f t="shared" si="89"/>
        <v>ROAA</v>
      </c>
      <c r="C2684">
        <v>14</v>
      </c>
      <c r="D2684" s="22">
        <v>44104</v>
      </c>
      <c r="E2684">
        <v>1.0425</v>
      </c>
      <c r="F2684">
        <v>1.35</v>
      </c>
      <c r="G2684">
        <v>1.7925</v>
      </c>
      <c r="H2684">
        <v>1.37666666666667</v>
      </c>
      <c r="I2684">
        <v>0.86750000000000005</v>
      </c>
      <c r="J2684">
        <v>1.23</v>
      </c>
      <c r="K2684">
        <v>1.6625000000000001</v>
      </c>
      <c r="L2684">
        <v>1.2660833333333299</v>
      </c>
      <c r="M2684">
        <v>0.70750000000000002</v>
      </c>
      <c r="N2684">
        <v>1.03</v>
      </c>
      <c r="O2684">
        <v>1.41</v>
      </c>
      <c r="P2684">
        <v>1.0581565656565699</v>
      </c>
      <c r="Q2684">
        <v>0.86</v>
      </c>
      <c r="R2684">
        <v>1.01</v>
      </c>
      <c r="S2684">
        <v>1.19</v>
      </c>
      <c r="T2684">
        <v>0.91470588235294104</v>
      </c>
      <c r="U2684">
        <v>0.85</v>
      </c>
      <c r="V2684">
        <v>1.25</v>
      </c>
      <c r="W2684">
        <v>1.65</v>
      </c>
      <c r="X2684">
        <v>1.2482375478927199</v>
      </c>
      <c r="Y2684">
        <v>0.97</v>
      </c>
      <c r="Z2684">
        <v>1.21</v>
      </c>
      <c r="AA2684">
        <v>1.7475000000000001</v>
      </c>
      <c r="AB2684">
        <v>1.4292499999999999</v>
      </c>
      <c r="AC2684">
        <v>0.9325</v>
      </c>
      <c r="AD2684">
        <v>1.23</v>
      </c>
      <c r="AE2684">
        <v>1.6174999999999999</v>
      </c>
      <c r="AF2684">
        <v>1.21542857142857</v>
      </c>
      <c r="AG2684">
        <v>0.74</v>
      </c>
      <c r="AH2684">
        <v>1.21</v>
      </c>
      <c r="AI2684">
        <v>1.77</v>
      </c>
      <c r="AJ2684">
        <v>1.57375</v>
      </c>
      <c r="AK2684">
        <v>0.88</v>
      </c>
      <c r="AL2684">
        <v>1.29</v>
      </c>
      <c r="AM2684">
        <v>1.55</v>
      </c>
      <c r="AN2684">
        <v>1.39282051282051</v>
      </c>
      <c r="AO2684">
        <v>0.84250000000000003</v>
      </c>
      <c r="AP2684">
        <v>1.23</v>
      </c>
      <c r="AQ2684">
        <v>1.7150000000000001</v>
      </c>
      <c r="AR2684">
        <v>1.2539908256880701</v>
      </c>
      <c r="AS2684">
        <v>0.92500000000000004</v>
      </c>
      <c r="AT2684">
        <v>1.27</v>
      </c>
      <c r="AU2684">
        <v>1.575</v>
      </c>
      <c r="AV2684">
        <v>1.28744525547445</v>
      </c>
      <c r="AW2684">
        <v>0.82</v>
      </c>
      <c r="AX2684">
        <v>1.19</v>
      </c>
      <c r="AY2684">
        <v>1.71</v>
      </c>
      <c r="AZ2684">
        <v>1.32252525252525</v>
      </c>
      <c r="BA2684">
        <v>0.85499999999999998</v>
      </c>
      <c r="BB2684">
        <v>1.2350000000000001</v>
      </c>
      <c r="BC2684">
        <v>1.5774999999999999</v>
      </c>
      <c r="BD2684">
        <v>1.2677857142857101</v>
      </c>
      <c r="BE2684">
        <v>0.90249999999999997</v>
      </c>
      <c r="BF2684">
        <v>1.2749999999999999</v>
      </c>
      <c r="BG2684">
        <v>1.7375</v>
      </c>
      <c r="BH2684">
        <v>1.3318421052631599</v>
      </c>
      <c r="BI2684">
        <v>0.995</v>
      </c>
      <c r="BJ2684">
        <v>1.3</v>
      </c>
      <c r="BK2684">
        <v>1.4950000000000001</v>
      </c>
      <c r="BL2684">
        <v>1.35134328358209</v>
      </c>
    </row>
    <row r="2685" spans="1:64" x14ac:dyDescent="0.25">
      <c r="A2685" s="15" t="str">
        <f t="shared" si="88"/>
        <v>NIM--44104</v>
      </c>
      <c r="B2685" s="15" t="str">
        <f t="shared" si="89"/>
        <v>NIM</v>
      </c>
      <c r="C2685">
        <v>15</v>
      </c>
      <c r="D2685" s="22">
        <v>44104</v>
      </c>
      <c r="E2685">
        <v>3.48</v>
      </c>
      <c r="F2685">
        <v>3.8250000000000002</v>
      </c>
      <c r="G2685">
        <v>4.2225000000000001</v>
      </c>
      <c r="H2685">
        <v>3.7972916666666698</v>
      </c>
      <c r="I2685">
        <v>3.5</v>
      </c>
      <c r="J2685">
        <v>3.83</v>
      </c>
      <c r="K2685">
        <v>4.2424999999999997</v>
      </c>
      <c r="L2685">
        <v>3.8390833333333299</v>
      </c>
      <c r="M2685">
        <v>3.22</v>
      </c>
      <c r="N2685">
        <v>3.62</v>
      </c>
      <c r="O2685">
        <v>4.0199999999999996</v>
      </c>
      <c r="P2685">
        <v>3.62025711662075</v>
      </c>
      <c r="Q2685">
        <v>3.56</v>
      </c>
      <c r="R2685">
        <v>3.89</v>
      </c>
      <c r="S2685">
        <v>4.22</v>
      </c>
      <c r="T2685">
        <v>3.8111764705882401</v>
      </c>
      <c r="U2685">
        <v>3.49</v>
      </c>
      <c r="V2685">
        <v>3.83</v>
      </c>
      <c r="W2685">
        <v>4.24</v>
      </c>
      <c r="X2685">
        <v>3.8170881226053601</v>
      </c>
      <c r="Y2685">
        <v>3.61</v>
      </c>
      <c r="Z2685">
        <v>4.1100000000000003</v>
      </c>
      <c r="AA2685">
        <v>4.5650000000000004</v>
      </c>
      <c r="AB2685">
        <v>4.1340000000000003</v>
      </c>
      <c r="AC2685">
        <v>3.58</v>
      </c>
      <c r="AD2685">
        <v>3.7549999999999999</v>
      </c>
      <c r="AE2685">
        <v>4.0599999999999996</v>
      </c>
      <c r="AF2685">
        <v>3.7387142857142899</v>
      </c>
      <c r="AG2685">
        <v>3.44</v>
      </c>
      <c r="AH2685">
        <v>3.875</v>
      </c>
      <c r="AI2685">
        <v>4.3525</v>
      </c>
      <c r="AJ2685">
        <v>4.20053571428571</v>
      </c>
      <c r="AK2685">
        <v>3.4550000000000001</v>
      </c>
      <c r="AL2685">
        <v>3.7</v>
      </c>
      <c r="AM2685">
        <v>4.0549999999999997</v>
      </c>
      <c r="AN2685">
        <v>3.6612820512820501</v>
      </c>
      <c r="AO2685">
        <v>3.48</v>
      </c>
      <c r="AP2685">
        <v>3.8</v>
      </c>
      <c r="AQ2685">
        <v>4.1849999999999996</v>
      </c>
      <c r="AR2685">
        <v>3.7902293577981601</v>
      </c>
      <c r="AS2685">
        <v>3.58</v>
      </c>
      <c r="AT2685">
        <v>3.89</v>
      </c>
      <c r="AU2685">
        <v>4.3</v>
      </c>
      <c r="AV2685">
        <v>3.9502189781021899</v>
      </c>
      <c r="AW2685">
        <v>3.44</v>
      </c>
      <c r="AX2685">
        <v>3.79</v>
      </c>
      <c r="AY2685">
        <v>4.29</v>
      </c>
      <c r="AZ2685">
        <v>3.7543434343434301</v>
      </c>
      <c r="BA2685">
        <v>3.5625</v>
      </c>
      <c r="BB2685">
        <v>3.8650000000000002</v>
      </c>
      <c r="BC2685">
        <v>4.2549999999999999</v>
      </c>
      <c r="BD2685">
        <v>3.90664285714286</v>
      </c>
      <c r="BE2685">
        <v>3.5425</v>
      </c>
      <c r="BF2685">
        <v>3.7850000000000001</v>
      </c>
      <c r="BG2685">
        <v>4.0525000000000002</v>
      </c>
      <c r="BH2685">
        <v>3.8078947368421101</v>
      </c>
      <c r="BI2685">
        <v>3.5</v>
      </c>
      <c r="BJ2685">
        <v>3.76</v>
      </c>
      <c r="BK2685">
        <v>4.21</v>
      </c>
      <c r="BL2685">
        <v>3.8386567164179102</v>
      </c>
    </row>
    <row r="2686" spans="1:64" x14ac:dyDescent="0.25">
      <c r="A2686" s="15" t="str">
        <f t="shared" si="88"/>
        <v>Provisions / Avg Assets--44104</v>
      </c>
      <c r="B2686" s="15" t="str">
        <f t="shared" si="89"/>
        <v>Provisions / Avg Assets</v>
      </c>
      <c r="C2686">
        <v>16</v>
      </c>
      <c r="D2686" s="22">
        <v>44104</v>
      </c>
      <c r="E2686">
        <v>0.03</v>
      </c>
      <c r="F2686">
        <v>0.125</v>
      </c>
      <c r="G2686">
        <v>0.31</v>
      </c>
      <c r="H2686">
        <v>0.16166666666666701</v>
      </c>
      <c r="I2686">
        <v>0.02</v>
      </c>
      <c r="J2686">
        <v>0.12</v>
      </c>
      <c r="K2686">
        <v>0.27</v>
      </c>
      <c r="L2686">
        <v>0.19591666666666699</v>
      </c>
      <c r="M2686">
        <v>0.05</v>
      </c>
      <c r="N2686">
        <v>0.16</v>
      </c>
      <c r="O2686">
        <v>0.32</v>
      </c>
      <c r="P2686">
        <v>0.22678374655647399</v>
      </c>
      <c r="Q2686">
        <v>0.08</v>
      </c>
      <c r="R2686">
        <v>0.18</v>
      </c>
      <c r="S2686">
        <v>0.31</v>
      </c>
      <c r="T2686">
        <v>0.19588235294117601</v>
      </c>
      <c r="U2686">
        <v>0.02</v>
      </c>
      <c r="V2686">
        <v>0.12</v>
      </c>
      <c r="W2686">
        <v>0.24</v>
      </c>
      <c r="X2686">
        <v>0.185019157088123</v>
      </c>
      <c r="Y2686">
        <v>0.05</v>
      </c>
      <c r="Z2686">
        <v>0.17499999999999999</v>
      </c>
      <c r="AA2686">
        <v>0.32</v>
      </c>
      <c r="AB2686">
        <v>0.16950000000000001</v>
      </c>
      <c r="AC2686">
        <v>0</v>
      </c>
      <c r="AD2686">
        <v>7.0000000000000007E-2</v>
      </c>
      <c r="AE2686">
        <v>0.215</v>
      </c>
      <c r="AF2686">
        <v>0.158285714285714</v>
      </c>
      <c r="AG2686">
        <v>0.03</v>
      </c>
      <c r="AH2686">
        <v>0.14499999999999999</v>
      </c>
      <c r="AI2686">
        <v>0.44</v>
      </c>
      <c r="AJ2686">
        <v>0.38107142857142901</v>
      </c>
      <c r="AK2686">
        <v>0.05</v>
      </c>
      <c r="AL2686">
        <v>0.15</v>
      </c>
      <c r="AM2686">
        <v>0.215</v>
      </c>
      <c r="AN2686">
        <v>0.165128205128205</v>
      </c>
      <c r="AO2686">
        <v>0</v>
      </c>
      <c r="AP2686">
        <v>7.0000000000000007E-2</v>
      </c>
      <c r="AQ2686">
        <v>0.1875</v>
      </c>
      <c r="AR2686">
        <v>0.12926605504587199</v>
      </c>
      <c r="AS2686">
        <v>7.0000000000000007E-2</v>
      </c>
      <c r="AT2686">
        <v>0.21</v>
      </c>
      <c r="AU2686">
        <v>0.38500000000000001</v>
      </c>
      <c r="AV2686">
        <v>0.28430656934306597</v>
      </c>
      <c r="AW2686">
        <v>0</v>
      </c>
      <c r="AX2686">
        <v>0.09</v>
      </c>
      <c r="AY2686">
        <v>0.19</v>
      </c>
      <c r="AZ2686">
        <v>0.12090909090909099</v>
      </c>
      <c r="BA2686">
        <v>7.0000000000000007E-2</v>
      </c>
      <c r="BB2686">
        <v>0.19</v>
      </c>
      <c r="BC2686">
        <v>0.36749999999999999</v>
      </c>
      <c r="BD2686">
        <v>0.28100000000000003</v>
      </c>
      <c r="BE2686">
        <v>0.06</v>
      </c>
      <c r="BF2686">
        <v>0.14000000000000001</v>
      </c>
      <c r="BG2686">
        <v>0.21</v>
      </c>
      <c r="BH2686">
        <v>0.20499999999999999</v>
      </c>
      <c r="BI2686">
        <v>8.5000000000000006E-2</v>
      </c>
      <c r="BJ2686">
        <v>0.18</v>
      </c>
      <c r="BK2686">
        <v>0.315</v>
      </c>
      <c r="BL2686">
        <v>0.22104477611940301</v>
      </c>
    </row>
    <row r="2687" spans="1:64" x14ac:dyDescent="0.25">
      <c r="A2687" s="15" t="str">
        <f t="shared" si="88"/>
        <v>Negative Earners (last 4 qtrs)--44104</v>
      </c>
      <c r="B2687" s="15" t="str">
        <f t="shared" si="89"/>
        <v>Negative Earners (last 4 qtrs)</v>
      </c>
      <c r="C2687">
        <v>17</v>
      </c>
      <c r="D2687" s="22">
        <v>44104</v>
      </c>
      <c r="F2687">
        <v>4.1666666666666696</v>
      </c>
      <c r="H2687">
        <v>2</v>
      </c>
      <c r="J2687">
        <v>1.63934426229508</v>
      </c>
      <c r="L2687">
        <v>8</v>
      </c>
      <c r="N2687">
        <v>4.16291629162916</v>
      </c>
      <c r="P2687">
        <v>185</v>
      </c>
      <c r="R2687">
        <v>5.8823529411764701</v>
      </c>
      <c r="T2687">
        <v>1</v>
      </c>
      <c r="V2687">
        <v>1.1320754716981101</v>
      </c>
      <c r="X2687">
        <v>3</v>
      </c>
      <c r="Z2687">
        <v>2.5</v>
      </c>
      <c r="AB2687">
        <v>1</v>
      </c>
      <c r="AD2687">
        <v>2.8571428571428599</v>
      </c>
      <c r="AF2687">
        <v>2</v>
      </c>
      <c r="AH2687">
        <v>1.78571428571429</v>
      </c>
      <c r="AI2687"/>
      <c r="AJ2687">
        <v>1</v>
      </c>
      <c r="AK2687"/>
      <c r="AL2687">
        <v>0</v>
      </c>
      <c r="AN2687">
        <v>0</v>
      </c>
      <c r="AP2687">
        <v>2.2522522522522501</v>
      </c>
      <c r="AR2687">
        <v>5</v>
      </c>
      <c r="AT2687">
        <v>2.1582733812949599</v>
      </c>
      <c r="AV2687">
        <v>3</v>
      </c>
      <c r="AX2687">
        <v>0.99009900990098998</v>
      </c>
      <c r="AZ2687">
        <v>1</v>
      </c>
      <c r="BB2687">
        <v>0.70422535211267601</v>
      </c>
      <c r="BD2687">
        <v>1</v>
      </c>
      <c r="BF2687">
        <v>0</v>
      </c>
      <c r="BH2687">
        <v>0</v>
      </c>
      <c r="BJ2687">
        <v>1.4925373134328399</v>
      </c>
      <c r="BL2687">
        <v>1</v>
      </c>
    </row>
    <row r="2688" spans="1:64" x14ac:dyDescent="0.25">
      <c r="A2688" s="15" t="str">
        <f t="shared" si="88"/>
        <v>Noncore Funding / Liab--44104</v>
      </c>
      <c r="B2688" s="15" t="str">
        <f t="shared" si="89"/>
        <v>Noncore Funding / Liab</v>
      </c>
      <c r="C2688">
        <v>18</v>
      </c>
      <c r="D2688" s="22">
        <v>44104</v>
      </c>
      <c r="E2688">
        <v>7.8484366855890997</v>
      </c>
      <c r="F2688">
        <v>12.333586903187101</v>
      </c>
      <c r="G2688">
        <v>16.6755948160577</v>
      </c>
      <c r="H2688">
        <v>12.709560126644501</v>
      </c>
      <c r="I2688">
        <v>8.7451877398486495</v>
      </c>
      <c r="J2688">
        <v>14.909478713000899</v>
      </c>
      <c r="K2688">
        <v>22.676488226117701</v>
      </c>
      <c r="L2688">
        <v>17.3081380763712</v>
      </c>
      <c r="M2688">
        <v>10.878255797442799</v>
      </c>
      <c r="N2688">
        <v>17.699846318702999</v>
      </c>
      <c r="O2688">
        <v>27.634285876580499</v>
      </c>
      <c r="P2688">
        <v>21.110405024076002</v>
      </c>
      <c r="Q2688">
        <v>8.2910316828574295</v>
      </c>
      <c r="R2688">
        <v>12.802030653568201</v>
      </c>
      <c r="S2688">
        <v>17.738966600308999</v>
      </c>
      <c r="T2688">
        <v>13.247357421976</v>
      </c>
      <c r="U2688">
        <v>8.0227999077460392</v>
      </c>
      <c r="V2688">
        <v>14.4367837510482</v>
      </c>
      <c r="W2688">
        <v>22.670161494884599</v>
      </c>
      <c r="X2688">
        <v>17.104483092842301</v>
      </c>
      <c r="Y2688">
        <v>7.6180605069461702</v>
      </c>
      <c r="Z2688">
        <v>12.1682799310747</v>
      </c>
      <c r="AA2688">
        <v>18.391434652911499</v>
      </c>
      <c r="AB2688">
        <v>14.4340833416266</v>
      </c>
      <c r="AC2688">
        <v>11.0549882165128</v>
      </c>
      <c r="AD2688">
        <v>16.622465322167699</v>
      </c>
      <c r="AE2688">
        <v>21.477334004750801</v>
      </c>
      <c r="AF2688">
        <v>16.655384533989899</v>
      </c>
      <c r="AG2688">
        <v>12.7428969418624</v>
      </c>
      <c r="AH2688">
        <v>19.7815445995133</v>
      </c>
      <c r="AI2688">
        <v>27.868924625988299</v>
      </c>
      <c r="AJ2688">
        <v>23.797998795248301</v>
      </c>
      <c r="AK2688">
        <v>8.5629198185091209</v>
      </c>
      <c r="AL2688">
        <v>15.734832640784999</v>
      </c>
      <c r="AM2688">
        <v>23.398103617712099</v>
      </c>
      <c r="AN2688">
        <v>18.465223468199799</v>
      </c>
      <c r="AO2688">
        <v>9.5412426495078702</v>
      </c>
      <c r="AP2688">
        <v>15.6269679669429</v>
      </c>
      <c r="AQ2688">
        <v>22.7847802720209</v>
      </c>
      <c r="AR2688">
        <v>17.513857512314601</v>
      </c>
      <c r="AS2688">
        <v>10.9282199786254</v>
      </c>
      <c r="AT2688">
        <v>17.593189010558199</v>
      </c>
      <c r="AU2688">
        <v>26.9304902380496</v>
      </c>
      <c r="AV2688">
        <v>20.189229883212199</v>
      </c>
      <c r="AW2688">
        <v>6.7285352201922102</v>
      </c>
      <c r="AX2688">
        <v>12.8731940609117</v>
      </c>
      <c r="AY2688">
        <v>19.988853557518699</v>
      </c>
      <c r="AZ2688">
        <v>14.7860952930608</v>
      </c>
      <c r="BA2688">
        <v>7.3327295862371402</v>
      </c>
      <c r="BB2688">
        <v>13.761420462163599</v>
      </c>
      <c r="BC2688">
        <v>24.768484790130099</v>
      </c>
      <c r="BD2688">
        <v>17.570165183356</v>
      </c>
      <c r="BE2688">
        <v>10.2343711839866</v>
      </c>
      <c r="BF2688">
        <v>14.727996590939201</v>
      </c>
      <c r="BG2688">
        <v>21.205814009740699</v>
      </c>
      <c r="BH2688">
        <v>17.2422301932849</v>
      </c>
      <c r="BI2688">
        <v>6.9610099418335096</v>
      </c>
      <c r="BJ2688">
        <v>10.889074313738799</v>
      </c>
      <c r="BK2688">
        <v>21.576815557046501</v>
      </c>
      <c r="BL2688">
        <v>16.767916311136101</v>
      </c>
    </row>
    <row r="2689" spans="1:64" x14ac:dyDescent="0.25">
      <c r="A2689" s="15" t="str">
        <f t="shared" si="88"/>
        <v>Brokered Dep / Liab--44104</v>
      </c>
      <c r="B2689" s="15" t="str">
        <f t="shared" si="89"/>
        <v>Brokered Dep / Liab</v>
      </c>
      <c r="C2689">
        <v>19</v>
      </c>
      <c r="D2689" s="22">
        <v>44104</v>
      </c>
      <c r="E2689">
        <v>0</v>
      </c>
      <c r="F2689">
        <v>0</v>
      </c>
      <c r="G2689">
        <v>1.5045944256988799</v>
      </c>
      <c r="H2689">
        <v>1.1940923076560299</v>
      </c>
      <c r="I2689">
        <v>0</v>
      </c>
      <c r="J2689">
        <v>0</v>
      </c>
      <c r="K2689">
        <v>1.6539727790306</v>
      </c>
      <c r="L2689">
        <v>1.95333814898995</v>
      </c>
      <c r="M2689">
        <v>0</v>
      </c>
      <c r="N2689">
        <v>0</v>
      </c>
      <c r="O2689">
        <v>1.66858742175869</v>
      </c>
      <c r="P2689">
        <v>1.83360660828311</v>
      </c>
      <c r="Q2689">
        <v>0</v>
      </c>
      <c r="R2689">
        <v>0</v>
      </c>
      <c r="S2689">
        <v>0</v>
      </c>
      <c r="T2689">
        <v>0.91771573988447297</v>
      </c>
      <c r="U2689">
        <v>0</v>
      </c>
      <c r="V2689">
        <v>0</v>
      </c>
      <c r="W2689">
        <v>1.87362813784681</v>
      </c>
      <c r="X2689">
        <v>2.12573423932254</v>
      </c>
      <c r="Y2689">
        <v>0</v>
      </c>
      <c r="Z2689">
        <v>0</v>
      </c>
      <c r="AA2689">
        <v>1.2124048158983099E-2</v>
      </c>
      <c r="AB2689">
        <v>1.30331671636542</v>
      </c>
      <c r="AC2689">
        <v>0</v>
      </c>
      <c r="AD2689">
        <v>0</v>
      </c>
      <c r="AE2689">
        <v>1.23427759487053</v>
      </c>
      <c r="AF2689">
        <v>1.36556097110318</v>
      </c>
      <c r="AG2689">
        <v>0</v>
      </c>
      <c r="AH2689">
        <v>0.166093774811331</v>
      </c>
      <c r="AI2689">
        <v>3.94673209204492</v>
      </c>
      <c r="AJ2689">
        <v>3.8739091915049202</v>
      </c>
      <c r="AK2689">
        <v>0</v>
      </c>
      <c r="AL2689">
        <v>1.70119140104453E-3</v>
      </c>
      <c r="AM2689">
        <v>1.51807734758394</v>
      </c>
      <c r="AN2689">
        <v>2.16485432362223</v>
      </c>
      <c r="AO2689">
        <v>0</v>
      </c>
      <c r="AP2689">
        <v>0</v>
      </c>
      <c r="AQ2689">
        <v>1.5092870556295199</v>
      </c>
      <c r="AR2689">
        <v>1.70418667867712</v>
      </c>
      <c r="AS2689">
        <v>0</v>
      </c>
      <c r="AT2689">
        <v>0</v>
      </c>
      <c r="AU2689">
        <v>4.8607727042072097</v>
      </c>
      <c r="AV2689">
        <v>3.21596977728474</v>
      </c>
      <c r="AW2689">
        <v>0</v>
      </c>
      <c r="AX2689">
        <v>0</v>
      </c>
      <c r="AY2689">
        <v>0.56541897546081599</v>
      </c>
      <c r="AZ2689">
        <v>0.94785511121704402</v>
      </c>
      <c r="BA2689">
        <v>0</v>
      </c>
      <c r="BB2689">
        <v>0</v>
      </c>
      <c r="BC2689">
        <v>1.66254653748243</v>
      </c>
      <c r="BD2689">
        <v>2.3929415344572802</v>
      </c>
      <c r="BE2689">
        <v>0</v>
      </c>
      <c r="BF2689">
        <v>0</v>
      </c>
      <c r="BG2689">
        <v>1.8289638571622999</v>
      </c>
      <c r="BH2689">
        <v>1.5721727620297401</v>
      </c>
      <c r="BI2689">
        <v>0</v>
      </c>
      <c r="BJ2689">
        <v>0</v>
      </c>
      <c r="BK2689">
        <v>1.9473492696236701</v>
      </c>
      <c r="BL2689">
        <v>2.8779674412643401</v>
      </c>
    </row>
    <row r="2690" spans="1:64" x14ac:dyDescent="0.25">
      <c r="A2690" s="15" t="str">
        <f t="shared" si="88"/>
        <v>Liquid Assets / Assets--44104</v>
      </c>
      <c r="B2690" s="15" t="str">
        <f t="shared" si="89"/>
        <v>Liquid Assets / Assets</v>
      </c>
      <c r="C2690">
        <v>20</v>
      </c>
      <c r="D2690" s="22">
        <v>44104</v>
      </c>
      <c r="E2690">
        <v>16.4250554988249</v>
      </c>
      <c r="F2690">
        <v>25.2569570978321</v>
      </c>
      <c r="G2690">
        <v>34.2274629371516</v>
      </c>
      <c r="H2690">
        <v>27.1659312120889</v>
      </c>
      <c r="I2690">
        <v>14.6109741545801</v>
      </c>
      <c r="J2690">
        <v>22.130959162687699</v>
      </c>
      <c r="K2690">
        <v>33.198366635757402</v>
      </c>
      <c r="L2690">
        <v>24.8198389576194</v>
      </c>
      <c r="M2690">
        <v>14.1527176663045</v>
      </c>
      <c r="N2690">
        <v>21.010275059022302</v>
      </c>
      <c r="O2690">
        <v>30.725877490986299</v>
      </c>
      <c r="P2690">
        <v>23.5504019921867</v>
      </c>
      <c r="Q2690">
        <v>20.013649547858702</v>
      </c>
      <c r="R2690">
        <v>31.1921336472133</v>
      </c>
      <c r="S2690">
        <v>47.887334342353</v>
      </c>
      <c r="T2690">
        <v>36.839021378126098</v>
      </c>
      <c r="U2690">
        <v>15.7680677351073</v>
      </c>
      <c r="V2690">
        <v>23.429128856024899</v>
      </c>
      <c r="W2690">
        <v>32.763381774567002</v>
      </c>
      <c r="X2690">
        <v>25.30322628966</v>
      </c>
      <c r="Y2690">
        <v>18.3466069020478</v>
      </c>
      <c r="Z2690">
        <v>27.885683537348498</v>
      </c>
      <c r="AA2690">
        <v>33.473472156527897</v>
      </c>
      <c r="AB2690">
        <v>27.3453766764625</v>
      </c>
      <c r="AC2690">
        <v>10.924865154567501</v>
      </c>
      <c r="AD2690">
        <v>16.461680066377198</v>
      </c>
      <c r="AE2690">
        <v>27.996900657421602</v>
      </c>
      <c r="AF2690">
        <v>21.980729915474701</v>
      </c>
      <c r="AG2690">
        <v>11.230683762773801</v>
      </c>
      <c r="AH2690">
        <v>17.948635773661099</v>
      </c>
      <c r="AI2690">
        <v>32.447646994056598</v>
      </c>
      <c r="AJ2690">
        <v>23.929497286001499</v>
      </c>
      <c r="AK2690">
        <v>14.233347502227099</v>
      </c>
      <c r="AL2690">
        <v>22.5634009211077</v>
      </c>
      <c r="AM2690">
        <v>30.440319120989201</v>
      </c>
      <c r="AN2690">
        <v>22.647565545875899</v>
      </c>
      <c r="AO2690">
        <v>15.435507116644599</v>
      </c>
      <c r="AP2690">
        <v>22.600520199933399</v>
      </c>
      <c r="AQ2690">
        <v>33.467976106980203</v>
      </c>
      <c r="AR2690">
        <v>25.223688197306402</v>
      </c>
      <c r="AS2690">
        <v>11.5966283035128</v>
      </c>
      <c r="AT2690">
        <v>16.598694737054601</v>
      </c>
      <c r="AU2690">
        <v>24.504913505994701</v>
      </c>
      <c r="AV2690">
        <v>18.860910259004701</v>
      </c>
      <c r="AW2690">
        <v>17.607901731855101</v>
      </c>
      <c r="AX2690">
        <v>26.521767824537498</v>
      </c>
      <c r="AY2690">
        <v>38.916379580331999</v>
      </c>
      <c r="AZ2690">
        <v>28.821357082204798</v>
      </c>
      <c r="BA2690">
        <v>13.6653860108141</v>
      </c>
      <c r="BB2690">
        <v>21.667995359654199</v>
      </c>
      <c r="BC2690">
        <v>32.582565980937801</v>
      </c>
      <c r="BD2690">
        <v>24.546414803228501</v>
      </c>
      <c r="BE2690">
        <v>15.5516141447675</v>
      </c>
      <c r="BF2690">
        <v>26.114630900772301</v>
      </c>
      <c r="BG2690">
        <v>34.048500748935197</v>
      </c>
      <c r="BH2690">
        <v>26.271180430665702</v>
      </c>
      <c r="BI2690">
        <v>16.070874070803999</v>
      </c>
      <c r="BJ2690">
        <v>25.280150786094701</v>
      </c>
      <c r="BK2690">
        <v>32.304199380064603</v>
      </c>
      <c r="BL2690">
        <v>25.273165268415401</v>
      </c>
    </row>
    <row r="2691" spans="1:64" x14ac:dyDescent="0.25">
      <c r="A2691" s="15" t="str">
        <f t="shared" si="88"/>
        <v>Net Loan Growth (last 4 qtrs)--44104</v>
      </c>
      <c r="B2691" s="15" t="str">
        <f t="shared" si="89"/>
        <v>Net Loan Growth (last 4 qtrs)</v>
      </c>
      <c r="C2691">
        <v>21</v>
      </c>
      <c r="D2691" s="22">
        <v>44104</v>
      </c>
      <c r="E2691">
        <v>1.66</v>
      </c>
      <c r="F2691">
        <v>9.7799999999999994</v>
      </c>
      <c r="G2691">
        <v>15.705</v>
      </c>
      <c r="H2691">
        <v>9.8679166666666696</v>
      </c>
      <c r="I2691">
        <v>1.3774999999999999</v>
      </c>
      <c r="J2691">
        <v>8.5</v>
      </c>
      <c r="K2691">
        <v>17.579999999999998</v>
      </c>
      <c r="L2691">
        <v>11.274041666666699</v>
      </c>
      <c r="M2691">
        <v>2.335</v>
      </c>
      <c r="N2691">
        <v>9.67</v>
      </c>
      <c r="O2691">
        <v>19.05</v>
      </c>
      <c r="P2691">
        <v>13.1680656343887</v>
      </c>
      <c r="Q2691">
        <v>1.8</v>
      </c>
      <c r="R2691">
        <v>5.88</v>
      </c>
      <c r="S2691">
        <v>13.8</v>
      </c>
      <c r="T2691">
        <v>8.5082352941176502</v>
      </c>
      <c r="U2691">
        <v>1.68</v>
      </c>
      <c r="V2691">
        <v>8.81</v>
      </c>
      <c r="W2691">
        <v>19.260000000000002</v>
      </c>
      <c r="X2691">
        <v>12.0369731800766</v>
      </c>
      <c r="Y2691">
        <v>3.8849999999999998</v>
      </c>
      <c r="Z2691">
        <v>12.72</v>
      </c>
      <c r="AA2691">
        <v>21.3125</v>
      </c>
      <c r="AB2691">
        <v>12.407999999999999</v>
      </c>
      <c r="AC2691">
        <v>-1.175</v>
      </c>
      <c r="AD2691">
        <v>4.5599999999999996</v>
      </c>
      <c r="AE2691">
        <v>15.272500000000001</v>
      </c>
      <c r="AF2691">
        <v>9.7759999999999998</v>
      </c>
      <c r="AG2691">
        <v>0.23</v>
      </c>
      <c r="AH2691">
        <v>6.68</v>
      </c>
      <c r="AI2691">
        <v>11.5875</v>
      </c>
      <c r="AJ2691">
        <v>7.8278571428571402</v>
      </c>
      <c r="AK2691">
        <v>5.2050000000000001</v>
      </c>
      <c r="AL2691">
        <v>9.34</v>
      </c>
      <c r="AM2691">
        <v>16.364999999999998</v>
      </c>
      <c r="AN2691">
        <v>16.2261538461538</v>
      </c>
      <c r="AO2691">
        <v>-1.2649999999999999</v>
      </c>
      <c r="AP2691">
        <v>4.4550000000000001</v>
      </c>
      <c r="AQ2691">
        <v>10.7475</v>
      </c>
      <c r="AR2691">
        <v>5.1405045871559603</v>
      </c>
      <c r="AS2691">
        <v>7.3650000000000002</v>
      </c>
      <c r="AT2691">
        <v>14.53</v>
      </c>
      <c r="AU2691">
        <v>24.97</v>
      </c>
      <c r="AV2691">
        <v>19.612992700729901</v>
      </c>
      <c r="AW2691">
        <v>1.8</v>
      </c>
      <c r="AX2691">
        <v>7.4</v>
      </c>
      <c r="AY2691">
        <v>15.16</v>
      </c>
      <c r="AZ2691">
        <v>10.4150505050505</v>
      </c>
      <c r="BA2691">
        <v>8.26</v>
      </c>
      <c r="BB2691">
        <v>18.545000000000002</v>
      </c>
      <c r="BC2691">
        <v>28.952500000000001</v>
      </c>
      <c r="BD2691">
        <v>21.459071428571399</v>
      </c>
      <c r="BE2691">
        <v>2.9075000000000002</v>
      </c>
      <c r="BF2691">
        <v>6.64</v>
      </c>
      <c r="BG2691">
        <v>12.77</v>
      </c>
      <c r="BH2691">
        <v>6.5105263157894697</v>
      </c>
      <c r="BI2691">
        <v>8.8249999999999993</v>
      </c>
      <c r="BJ2691">
        <v>20.58</v>
      </c>
      <c r="BK2691">
        <v>32.65</v>
      </c>
      <c r="BL2691">
        <v>23.531791044776099</v>
      </c>
    </row>
    <row r="2692" spans="1:64" x14ac:dyDescent="0.25">
      <c r="A2692" s="15" t="str">
        <f t="shared" si="88"/>
        <v>Banks w/ Loan Growth (last 4 qtrs)--44104</v>
      </c>
      <c r="B2692" s="15" t="str">
        <f t="shared" si="89"/>
        <v>Banks w/ Loan Growth (last 4 qtrs)</v>
      </c>
      <c r="C2692">
        <v>22</v>
      </c>
      <c r="D2692" s="22">
        <v>44104</v>
      </c>
      <c r="F2692">
        <v>85.4166666666667</v>
      </c>
      <c r="J2692">
        <v>79.918032786885206</v>
      </c>
      <c r="N2692">
        <v>81.638163816381606</v>
      </c>
      <c r="R2692">
        <v>88.235294117647101</v>
      </c>
      <c r="V2692">
        <v>81.509433962264197</v>
      </c>
      <c r="Z2692">
        <v>80</v>
      </c>
      <c r="AD2692">
        <v>68.571428571428598</v>
      </c>
      <c r="AH2692">
        <v>76.785714285714306</v>
      </c>
      <c r="AI2692"/>
      <c r="AK2692"/>
      <c r="AL2692">
        <v>89.743589743589794</v>
      </c>
      <c r="AP2692">
        <v>68.018018018017997</v>
      </c>
      <c r="AT2692">
        <v>90.647482014388501</v>
      </c>
      <c r="AX2692">
        <v>81.188118811881196</v>
      </c>
      <c r="BB2692">
        <v>93.661971830985905</v>
      </c>
      <c r="BF2692">
        <v>81.578947368421098</v>
      </c>
      <c r="BJ2692">
        <v>95.522388059701498</v>
      </c>
    </row>
    <row r="2693" spans="1:64" x14ac:dyDescent="0.25">
      <c r="A2693" s="15" t="str">
        <f t="shared" si="88"/>
        <v>Equity / Assets--44196</v>
      </c>
      <c r="B2693" s="15" t="str">
        <f t="shared" si="89"/>
        <v>Equity / Assets</v>
      </c>
      <c r="C2693">
        <v>1</v>
      </c>
      <c r="D2693" s="22">
        <v>44196</v>
      </c>
      <c r="E2693">
        <v>9.3854627954039707</v>
      </c>
      <c r="F2693">
        <v>10.725707302417099</v>
      </c>
      <c r="G2693">
        <v>11.9612036149739</v>
      </c>
      <c r="H2693">
        <v>10.876504512486401</v>
      </c>
      <c r="I2693">
        <v>9.0978889408556203</v>
      </c>
      <c r="J2693">
        <v>10.238710684000401</v>
      </c>
      <c r="K2693">
        <v>11.919553226198101</v>
      </c>
      <c r="L2693">
        <v>10.775374333476</v>
      </c>
      <c r="M2693">
        <v>9.2891711162036703</v>
      </c>
      <c r="N2693">
        <v>10.5891720484689</v>
      </c>
      <c r="O2693">
        <v>12.380496710651601</v>
      </c>
      <c r="P2693">
        <v>11.1724198243766</v>
      </c>
      <c r="Q2693">
        <v>9.2464181304211301</v>
      </c>
      <c r="R2693">
        <v>9.9860990866856092</v>
      </c>
      <c r="S2693">
        <v>12.3270175015815</v>
      </c>
      <c r="T2693">
        <v>10.8364167650171</v>
      </c>
      <c r="U2693">
        <v>8.7902449282259596</v>
      </c>
      <c r="V2693">
        <v>10.0405706406449</v>
      </c>
      <c r="W2693">
        <v>11.796807888600901</v>
      </c>
      <c r="X2693">
        <v>10.5389142309738</v>
      </c>
      <c r="Y2693">
        <v>9.0423526290215595</v>
      </c>
      <c r="Z2693">
        <v>9.6070966815112797</v>
      </c>
      <c r="AA2693">
        <v>11.2811186470277</v>
      </c>
      <c r="AB2693">
        <v>10.626347630786601</v>
      </c>
      <c r="AC2693">
        <v>9.3616010338322404</v>
      </c>
      <c r="AD2693">
        <v>10.536891842045801</v>
      </c>
      <c r="AE2693">
        <v>11.6065385490668</v>
      </c>
      <c r="AF2693">
        <v>10.631421993572699</v>
      </c>
      <c r="AG2693">
        <v>9.9062188075663293</v>
      </c>
      <c r="AH2693">
        <v>11.022269251492</v>
      </c>
      <c r="AI2693">
        <v>12.4884004509119</v>
      </c>
      <c r="AJ2693">
        <v>12.520180704918101</v>
      </c>
      <c r="AK2693">
        <v>9.4461309231363693</v>
      </c>
      <c r="AL2693">
        <v>10.6803437883492</v>
      </c>
      <c r="AM2693">
        <v>12.3362518332566</v>
      </c>
      <c r="AN2693">
        <v>12.3307195961715</v>
      </c>
      <c r="AO2693">
        <v>9.5169674156568007</v>
      </c>
      <c r="AP2693">
        <v>10.6702950040616</v>
      </c>
      <c r="AQ2693">
        <v>12.3085922737374</v>
      </c>
      <c r="AR2693">
        <v>11.0709080085068</v>
      </c>
      <c r="AS2693">
        <v>8.6049064275229004</v>
      </c>
      <c r="AT2693">
        <v>9.8149461369943491</v>
      </c>
      <c r="AU2693">
        <v>11.3371499189587</v>
      </c>
      <c r="AV2693">
        <v>10.2188504990614</v>
      </c>
      <c r="AW2693">
        <v>8.8001530817962497</v>
      </c>
      <c r="AX2693">
        <v>10.2170208377328</v>
      </c>
      <c r="AY2693">
        <v>11.796807888600901</v>
      </c>
      <c r="AZ2693">
        <v>10.6477967167241</v>
      </c>
      <c r="BA2693">
        <v>8.4697661134442104</v>
      </c>
      <c r="BB2693">
        <v>9.5268655525585206</v>
      </c>
      <c r="BC2693">
        <v>10.731914796535101</v>
      </c>
      <c r="BD2693">
        <v>9.9941806338739294</v>
      </c>
      <c r="BE2693">
        <v>9.6995697259700204</v>
      </c>
      <c r="BF2693">
        <v>10.860108372128501</v>
      </c>
      <c r="BG2693">
        <v>12.7470348076014</v>
      </c>
      <c r="BH2693">
        <v>13.414679090719901</v>
      </c>
      <c r="BI2693">
        <v>8.2650837440473595</v>
      </c>
      <c r="BJ2693">
        <v>9.4907097424850395</v>
      </c>
      <c r="BK2693">
        <v>10.8759067796327</v>
      </c>
      <c r="BL2693">
        <v>9.7080977540225</v>
      </c>
    </row>
    <row r="2694" spans="1:64" x14ac:dyDescent="0.25">
      <c r="A2694" s="15" t="str">
        <f t="shared" si="88"/>
        <v>Total Risk Based Capital Ratio--44196</v>
      </c>
      <c r="B2694" s="15" t="str">
        <f t="shared" si="89"/>
        <v>Total Risk Based Capital Ratio</v>
      </c>
      <c r="C2694">
        <v>2</v>
      </c>
      <c r="D2694" s="22">
        <v>44196</v>
      </c>
      <c r="E2694">
        <v>14.625450000000001</v>
      </c>
      <c r="F2694">
        <v>16.705850000000002</v>
      </c>
      <c r="G2694">
        <v>19.952974999999999</v>
      </c>
      <c r="H2694">
        <v>18.053653571428601</v>
      </c>
      <c r="I2694">
        <v>13.547650000000001</v>
      </c>
      <c r="J2694">
        <v>15.345499999999999</v>
      </c>
      <c r="K2694">
        <v>19.41835</v>
      </c>
      <c r="L2694">
        <v>17.382269329073502</v>
      </c>
      <c r="M2694">
        <v>13.6593</v>
      </c>
      <c r="N2694">
        <v>15.6632</v>
      </c>
      <c r="O2694">
        <v>19.189299999999999</v>
      </c>
      <c r="P2694">
        <v>17.647058902575601</v>
      </c>
      <c r="Q2694">
        <v>14.32475</v>
      </c>
      <c r="R2694">
        <v>14.8184</v>
      </c>
      <c r="S2694">
        <v>19.12255</v>
      </c>
      <c r="T2694">
        <v>17.310928571428601</v>
      </c>
      <c r="U2694">
        <v>13.680775000000001</v>
      </c>
      <c r="V2694">
        <v>15.474349999999999</v>
      </c>
      <c r="W2694">
        <v>19.825800000000001</v>
      </c>
      <c r="X2694">
        <v>17.758904891304301</v>
      </c>
      <c r="Y2694">
        <v>14.175575</v>
      </c>
      <c r="Z2694">
        <v>16.705850000000002</v>
      </c>
      <c r="AA2694">
        <v>20.386749999999999</v>
      </c>
      <c r="AB2694">
        <v>20.1653791666667</v>
      </c>
      <c r="AC2694">
        <v>12.731999999999999</v>
      </c>
      <c r="AD2694">
        <v>14.437900000000001</v>
      </c>
      <c r="AE2694">
        <v>16.856400000000001</v>
      </c>
      <c r="AF2694">
        <v>15.423718181818201</v>
      </c>
      <c r="AG2694">
        <v>13.867525000000001</v>
      </c>
      <c r="AH2694">
        <v>17.052900000000001</v>
      </c>
      <c r="AI2694">
        <v>20.42005</v>
      </c>
      <c r="AJ2694">
        <v>23.603302500000002</v>
      </c>
      <c r="AK2694">
        <v>12.156874999999999</v>
      </c>
      <c r="AL2694">
        <v>14.8704</v>
      </c>
      <c r="AM2694">
        <v>17.117374999999999</v>
      </c>
      <c r="AN2694">
        <v>16.0771714285714</v>
      </c>
      <c r="AO2694">
        <v>13.697699999999999</v>
      </c>
      <c r="AP2694">
        <v>16.305350000000001</v>
      </c>
      <c r="AQ2694">
        <v>19.985900000000001</v>
      </c>
      <c r="AR2694">
        <v>18.839662142857101</v>
      </c>
      <c r="AS2694">
        <v>12.3179</v>
      </c>
      <c r="AT2694">
        <v>13.9199</v>
      </c>
      <c r="AU2694">
        <v>15.526199999999999</v>
      </c>
      <c r="AV2694">
        <v>15.03098</v>
      </c>
      <c r="AW2694">
        <v>14.214499999999999</v>
      </c>
      <c r="AX2694">
        <v>16.4176</v>
      </c>
      <c r="AY2694">
        <v>20.796700000000001</v>
      </c>
      <c r="AZ2694">
        <v>20.587712987012999</v>
      </c>
      <c r="BA2694">
        <v>13.4979</v>
      </c>
      <c r="BB2694">
        <v>14.9445</v>
      </c>
      <c r="BC2694">
        <v>17.859349999999999</v>
      </c>
      <c r="BD2694">
        <v>16.510866197183098</v>
      </c>
      <c r="BE2694">
        <v>14.755549999999999</v>
      </c>
      <c r="BF2694">
        <v>17.461649999999999</v>
      </c>
      <c r="BG2694">
        <v>22.097000000000001</v>
      </c>
      <c r="BH2694">
        <v>27.318687499999999</v>
      </c>
      <c r="BI2694">
        <v>13.878349999999999</v>
      </c>
      <c r="BJ2694">
        <v>15.1075</v>
      </c>
      <c r="BK2694">
        <v>17.5534</v>
      </c>
      <c r="BL2694">
        <v>16.1782901960784</v>
      </c>
    </row>
    <row r="2695" spans="1:64" x14ac:dyDescent="0.25">
      <c r="A2695" s="15" t="str">
        <f t="shared" si="88"/>
        <v>Tier 1 Leverage Ratio--44196</v>
      </c>
      <c r="B2695" s="15" t="str">
        <f t="shared" si="89"/>
        <v>Tier 1 Leverage Ratio</v>
      </c>
      <c r="C2695">
        <v>3</v>
      </c>
      <c r="D2695" s="22">
        <v>44196</v>
      </c>
      <c r="E2695">
        <v>8.6549999999999994</v>
      </c>
      <c r="F2695">
        <v>9.3800000000000008</v>
      </c>
      <c r="G2695">
        <v>11.074999999999999</v>
      </c>
      <c r="H2695">
        <v>10.128085106383001</v>
      </c>
      <c r="I2695">
        <v>8.68</v>
      </c>
      <c r="J2695">
        <v>9.56</v>
      </c>
      <c r="K2695">
        <v>11.16</v>
      </c>
      <c r="L2695">
        <v>10.245494736842099</v>
      </c>
      <c r="M2695">
        <v>8.8699999999999992</v>
      </c>
      <c r="N2695">
        <v>9.98</v>
      </c>
      <c r="O2695">
        <v>11.61</v>
      </c>
      <c r="P2695">
        <v>10.676048498845301</v>
      </c>
      <c r="Q2695">
        <v>8.73</v>
      </c>
      <c r="R2695">
        <v>9.3800000000000008</v>
      </c>
      <c r="S2695">
        <v>10.8</v>
      </c>
      <c r="T2695">
        <v>10.086470588235301</v>
      </c>
      <c r="U2695">
        <v>8.49</v>
      </c>
      <c r="V2695">
        <v>9.4700000000000006</v>
      </c>
      <c r="W2695">
        <v>10.86</v>
      </c>
      <c r="X2695">
        <v>10.094904214559399</v>
      </c>
      <c r="Y2695">
        <v>8.6950000000000003</v>
      </c>
      <c r="Z2695">
        <v>9.1300000000000008</v>
      </c>
      <c r="AA2695">
        <v>10.815</v>
      </c>
      <c r="AB2695">
        <v>10.112051282051301</v>
      </c>
      <c r="AC2695">
        <v>8.7550000000000008</v>
      </c>
      <c r="AD2695">
        <v>9.4700000000000006</v>
      </c>
      <c r="AE2695">
        <v>10.84</v>
      </c>
      <c r="AF2695">
        <v>9.9463235294117602</v>
      </c>
      <c r="AG2695">
        <v>9.25</v>
      </c>
      <c r="AH2695">
        <v>10.59</v>
      </c>
      <c r="AI2695">
        <v>11.835000000000001</v>
      </c>
      <c r="AJ2695">
        <v>11.7605454545455</v>
      </c>
      <c r="AK2695">
        <v>8.5350000000000001</v>
      </c>
      <c r="AL2695">
        <v>9.8550000000000004</v>
      </c>
      <c r="AM2695">
        <v>11.422499999999999</v>
      </c>
      <c r="AN2695">
        <v>11.7210526315789</v>
      </c>
      <c r="AO2695">
        <v>8.94</v>
      </c>
      <c r="AP2695">
        <v>9.8550000000000004</v>
      </c>
      <c r="AQ2695">
        <v>11.72</v>
      </c>
      <c r="AR2695">
        <v>10.54875</v>
      </c>
      <c r="AS2695">
        <v>8.2274999999999991</v>
      </c>
      <c r="AT2695">
        <v>9.01</v>
      </c>
      <c r="AU2695">
        <v>10.375</v>
      </c>
      <c r="AV2695">
        <v>9.6109285714285697</v>
      </c>
      <c r="AW2695">
        <v>8.31</v>
      </c>
      <c r="AX2695">
        <v>9.5299999999999994</v>
      </c>
      <c r="AY2695">
        <v>11.05</v>
      </c>
      <c r="AZ2695">
        <v>10.1471304347826</v>
      </c>
      <c r="BA2695">
        <v>8.4550000000000001</v>
      </c>
      <c r="BB2695">
        <v>9.08</v>
      </c>
      <c r="BC2695">
        <v>9.9450000000000003</v>
      </c>
      <c r="BD2695">
        <v>9.5089795918367308</v>
      </c>
      <c r="BE2695">
        <v>9.25</v>
      </c>
      <c r="BF2695">
        <v>10.36</v>
      </c>
      <c r="BG2695">
        <v>11.81</v>
      </c>
      <c r="BH2695">
        <v>12.555999999999999</v>
      </c>
      <c r="BI2695">
        <v>8.1649999999999991</v>
      </c>
      <c r="BJ2695">
        <v>9.1850000000000005</v>
      </c>
      <c r="BK2695">
        <v>10.147500000000001</v>
      </c>
      <c r="BL2695">
        <v>9.3513235294117596</v>
      </c>
    </row>
    <row r="2696" spans="1:64" x14ac:dyDescent="0.25">
      <c r="A2696" s="15" t="str">
        <f t="shared" si="88"/>
        <v>ALLL / Nonaccrual Loans--44196</v>
      </c>
      <c r="B2696" s="15" t="str">
        <f t="shared" si="89"/>
        <v>ALLL / Nonaccrual Loans</v>
      </c>
      <c r="C2696">
        <v>4</v>
      </c>
      <c r="D2696" s="22">
        <v>44196</v>
      </c>
      <c r="E2696">
        <v>151.82991645993201</v>
      </c>
      <c r="F2696">
        <v>287.86826014452498</v>
      </c>
      <c r="G2696">
        <v>539.41465753778095</v>
      </c>
      <c r="H2696">
        <v>5302.9801907953297</v>
      </c>
      <c r="I2696">
        <v>124.12775065556499</v>
      </c>
      <c r="J2696">
        <v>282.87937743190702</v>
      </c>
      <c r="K2696">
        <v>789.42712266695401</v>
      </c>
      <c r="L2696">
        <v>1448.8453058959699</v>
      </c>
      <c r="M2696">
        <v>117.502430724356</v>
      </c>
      <c r="N2696">
        <v>254.98174210232199</v>
      </c>
      <c r="O2696">
        <v>679.92805755395705</v>
      </c>
      <c r="P2696">
        <v>1016.16008819254</v>
      </c>
      <c r="Q2696">
        <v>138.76338252805701</v>
      </c>
      <c r="R2696">
        <v>221.34347367846701</v>
      </c>
      <c r="S2696">
        <v>434.40319248139502</v>
      </c>
      <c r="T2696">
        <v>873.50871298690595</v>
      </c>
      <c r="U2696">
        <v>129.66871165644201</v>
      </c>
      <c r="V2696">
        <v>323.22274881516603</v>
      </c>
      <c r="W2696">
        <v>1208.72483221477</v>
      </c>
      <c r="X2696">
        <v>2136.4565689545898</v>
      </c>
      <c r="Y2696">
        <v>118.980169888245</v>
      </c>
      <c r="Z2696">
        <v>252.380432585405</v>
      </c>
      <c r="AA2696">
        <v>317.06476112183299</v>
      </c>
      <c r="AB2696">
        <v>425.80826225346601</v>
      </c>
      <c r="AC2696">
        <v>115.556557431797</v>
      </c>
      <c r="AD2696">
        <v>291.02040816326502</v>
      </c>
      <c r="AE2696">
        <v>786.69072862621204</v>
      </c>
      <c r="AF2696">
        <v>1757.9020220664199</v>
      </c>
      <c r="AG2696">
        <v>100.77955877686701</v>
      </c>
      <c r="AH2696">
        <v>306.81818181818198</v>
      </c>
      <c r="AI2696">
        <v>561.83739719534196</v>
      </c>
      <c r="AJ2696">
        <v>774.37215896358498</v>
      </c>
      <c r="AK2696">
        <v>106.944444444444</v>
      </c>
      <c r="AL2696">
        <v>230.769230769231</v>
      </c>
      <c r="AM2696">
        <v>456.57894736842098</v>
      </c>
      <c r="AN2696">
        <v>678.01063914461099</v>
      </c>
      <c r="AO2696">
        <v>98.633959184137396</v>
      </c>
      <c r="AP2696">
        <v>250.59748427673</v>
      </c>
      <c r="AQ2696">
        <v>705.78763845207197</v>
      </c>
      <c r="AR2696">
        <v>1575.2726435755501</v>
      </c>
      <c r="AS2696">
        <v>108.130079260304</v>
      </c>
      <c r="AT2696">
        <v>273.40330021862098</v>
      </c>
      <c r="AU2696">
        <v>843.03588600402099</v>
      </c>
      <c r="AV2696">
        <v>940.60135057703599</v>
      </c>
      <c r="AW2696">
        <v>119.265831736859</v>
      </c>
      <c r="AX2696">
        <v>294.444444444444</v>
      </c>
      <c r="AY2696">
        <v>574.70067049808404</v>
      </c>
      <c r="AZ2696">
        <v>2978.7509556570499</v>
      </c>
      <c r="BA2696">
        <v>149.440013796844</v>
      </c>
      <c r="BB2696">
        <v>249.333333333333</v>
      </c>
      <c r="BC2696">
        <v>989.91194994191096</v>
      </c>
      <c r="BD2696">
        <v>1945.5493983332899</v>
      </c>
      <c r="BE2696">
        <v>248.24624194702901</v>
      </c>
      <c r="BF2696">
        <v>414.80865224625597</v>
      </c>
      <c r="BG2696">
        <v>759.07335907335903</v>
      </c>
      <c r="BH2696">
        <v>972.18904058969895</v>
      </c>
      <c r="BI2696">
        <v>233.014705594622</v>
      </c>
      <c r="BJ2696">
        <v>581.45363408521303</v>
      </c>
      <c r="BK2696">
        <v>2268.9393939393899</v>
      </c>
      <c r="BL2696">
        <v>2763.89548033555</v>
      </c>
    </row>
    <row r="2697" spans="1:64" x14ac:dyDescent="0.25">
      <c r="A2697" s="15" t="str">
        <f t="shared" si="88"/>
        <v>[NCL + OREO] / [Total Loans + OREO]--44196</v>
      </c>
      <c r="B2697" s="15" t="str">
        <f t="shared" si="89"/>
        <v>[NCL + OREO] / [Total Loans + OREO]</v>
      </c>
      <c r="C2697">
        <v>5</v>
      </c>
      <c r="D2697" s="22">
        <v>44196</v>
      </c>
      <c r="E2697">
        <v>0.181912162918869</v>
      </c>
      <c r="F2697">
        <v>0.54173228346456703</v>
      </c>
      <c r="G2697">
        <v>0.95692835415720201</v>
      </c>
      <c r="H2697">
        <v>1.2368450617279101</v>
      </c>
      <c r="I2697">
        <v>0.130303211352569</v>
      </c>
      <c r="J2697">
        <v>0.57163151752946995</v>
      </c>
      <c r="K2697">
        <v>1.23650623757883</v>
      </c>
      <c r="L2697">
        <v>0.95095491716444303</v>
      </c>
      <c r="M2697">
        <v>0.176615604305529</v>
      </c>
      <c r="N2697">
        <v>0.61064160701570303</v>
      </c>
      <c r="O2697">
        <v>1.34154909163631</v>
      </c>
      <c r="P2697">
        <v>0.98449308636735</v>
      </c>
      <c r="Q2697">
        <v>0.61148345194500098</v>
      </c>
      <c r="R2697">
        <v>0.83397429803562295</v>
      </c>
      <c r="S2697">
        <v>1.4865645407789601</v>
      </c>
      <c r="T2697">
        <v>1.4534849816277799</v>
      </c>
      <c r="U2697">
        <v>9.1545503500269201E-2</v>
      </c>
      <c r="V2697">
        <v>0.48171496724028401</v>
      </c>
      <c r="W2697">
        <v>1.1407962051865099</v>
      </c>
      <c r="X2697">
        <v>0.84176495367022097</v>
      </c>
      <c r="Y2697">
        <v>0.52602431804941596</v>
      </c>
      <c r="Z2697">
        <v>0.77932764058333004</v>
      </c>
      <c r="AA2697">
        <v>1.7404939507421999</v>
      </c>
      <c r="AB2697">
        <v>1.86635448889878</v>
      </c>
      <c r="AC2697">
        <v>1.7852115469200999E-2</v>
      </c>
      <c r="AD2697">
        <v>0.38564175388730398</v>
      </c>
      <c r="AE2697">
        <v>1.03077052080221</v>
      </c>
      <c r="AF2697">
        <v>0.78410837031689795</v>
      </c>
      <c r="AG2697">
        <v>0.15284402624752699</v>
      </c>
      <c r="AH2697">
        <v>0.84399570447199002</v>
      </c>
      <c r="AI2697">
        <v>1.8437188760975001</v>
      </c>
      <c r="AJ2697">
        <v>1.30986217438291</v>
      </c>
      <c r="AK2697">
        <v>0.27629012200981101</v>
      </c>
      <c r="AL2697">
        <v>0.68188496265707998</v>
      </c>
      <c r="AM2697">
        <v>1.1702261865301</v>
      </c>
      <c r="AN2697">
        <v>1.2282910165979899</v>
      </c>
      <c r="AO2697">
        <v>6.05788286683537E-2</v>
      </c>
      <c r="AP2697">
        <v>0.64176527172692399</v>
      </c>
      <c r="AQ2697">
        <v>1.4453089234944001</v>
      </c>
      <c r="AR2697">
        <v>1.1500200165568599</v>
      </c>
      <c r="AS2697">
        <v>0.15590278510005701</v>
      </c>
      <c r="AT2697">
        <v>0.56237267290762305</v>
      </c>
      <c r="AU2697">
        <v>1.2504797309001401</v>
      </c>
      <c r="AV2697">
        <v>0.94541196068869804</v>
      </c>
      <c r="AW2697">
        <v>0.12734835585446699</v>
      </c>
      <c r="AX2697">
        <v>0.552694764500687</v>
      </c>
      <c r="AY2697">
        <v>1.07591301943379</v>
      </c>
      <c r="AZ2697">
        <v>0.90850652362044804</v>
      </c>
      <c r="BA2697">
        <v>0.19847170770745901</v>
      </c>
      <c r="BB2697">
        <v>0.561356618807755</v>
      </c>
      <c r="BC2697">
        <v>1.1977979069386999</v>
      </c>
      <c r="BD2697">
        <v>0.87513363137571198</v>
      </c>
      <c r="BE2697">
        <v>8.7374399301004796E-2</v>
      </c>
      <c r="BF2697">
        <v>0.37312181066584199</v>
      </c>
      <c r="BG2697">
        <v>0.96761405467504802</v>
      </c>
      <c r="BH2697">
        <v>0.59794228994554399</v>
      </c>
      <c r="BI2697">
        <v>4.9726738614333903E-2</v>
      </c>
      <c r="BJ2697">
        <v>0.35291135528216999</v>
      </c>
      <c r="BK2697">
        <v>1.1328444307979999</v>
      </c>
      <c r="BL2697">
        <v>0.76938038903950501</v>
      </c>
    </row>
    <row r="2698" spans="1:64" x14ac:dyDescent="0.25">
      <c r="A2698" s="15" t="str">
        <f t="shared" si="88"/>
        <v>[Noncurrent + Delinquent Loans] / [Capital + ALLL]--44196</v>
      </c>
      <c r="B2698" s="15" t="str">
        <f t="shared" si="89"/>
        <v>[Noncurrent + Delinquent Loans] / [Capital + ALLL]</v>
      </c>
      <c r="C2698">
        <v>6</v>
      </c>
      <c r="D2698" s="22">
        <v>44196</v>
      </c>
      <c r="E2698">
        <v>2.35310719959014</v>
      </c>
      <c r="F2698">
        <v>4.2975206611570202</v>
      </c>
      <c r="G2698">
        <v>8.8627445062437804</v>
      </c>
      <c r="H2698">
        <v>7.2020177504630096</v>
      </c>
      <c r="I2698">
        <v>1.68697646540519</v>
      </c>
      <c r="J2698">
        <v>4.7181784247853704</v>
      </c>
      <c r="K2698">
        <v>9.2178977423169908</v>
      </c>
      <c r="L2698">
        <v>6.8136511226628604</v>
      </c>
      <c r="M2698">
        <v>1.8976923626351401</v>
      </c>
      <c r="N2698">
        <v>4.9572618706897904</v>
      </c>
      <c r="O2698">
        <v>9.8516546300984391</v>
      </c>
      <c r="P2698">
        <v>7.0835025319374596</v>
      </c>
      <c r="Q2698">
        <v>4.2975206611570202</v>
      </c>
      <c r="R2698">
        <v>6.3660368861687102</v>
      </c>
      <c r="S2698">
        <v>9.71442552092536</v>
      </c>
      <c r="T2698">
        <v>7.6196313120516503</v>
      </c>
      <c r="U2698">
        <v>1.1247503817690601</v>
      </c>
      <c r="V2698">
        <v>4.4834467416906598</v>
      </c>
      <c r="W2698">
        <v>8.5798632691112502</v>
      </c>
      <c r="X2698">
        <v>6.35069259294636</v>
      </c>
      <c r="Y2698">
        <v>3.36684763347712</v>
      </c>
      <c r="Z2698">
        <v>7.6282218172351</v>
      </c>
      <c r="AA2698">
        <v>13.320669858779601</v>
      </c>
      <c r="AB2698">
        <v>10.414353237222199</v>
      </c>
      <c r="AC2698">
        <v>1.56695099480195</v>
      </c>
      <c r="AD2698">
        <v>4.2054648778096801</v>
      </c>
      <c r="AE2698">
        <v>7.1390886145396104</v>
      </c>
      <c r="AF2698">
        <v>5.5866847926202503</v>
      </c>
      <c r="AG2698">
        <v>1.70297798955681</v>
      </c>
      <c r="AH2698">
        <v>4.72241419027874</v>
      </c>
      <c r="AI2698">
        <v>10.085453538229601</v>
      </c>
      <c r="AJ2698">
        <v>7.7665326865861504</v>
      </c>
      <c r="AK2698">
        <v>3.1292715070492898</v>
      </c>
      <c r="AL2698">
        <v>6.0306016642175804</v>
      </c>
      <c r="AM2698">
        <v>14.839610432775901</v>
      </c>
      <c r="AN2698">
        <v>9.4147648492131495</v>
      </c>
      <c r="AO2698">
        <v>1.56073544165818</v>
      </c>
      <c r="AP2698">
        <v>4.8117998252488601</v>
      </c>
      <c r="AQ2698">
        <v>9.9847908011924797</v>
      </c>
      <c r="AR2698">
        <v>7.9274602998077297</v>
      </c>
      <c r="AS2698">
        <v>1.9517083932817401</v>
      </c>
      <c r="AT2698">
        <v>4.9035980885686401</v>
      </c>
      <c r="AU2698">
        <v>9.5751333029163703</v>
      </c>
      <c r="AV2698">
        <v>7.0769866543229298</v>
      </c>
      <c r="AW2698">
        <v>2.36498108015136</v>
      </c>
      <c r="AX2698">
        <v>4.9683635317802697</v>
      </c>
      <c r="AY2698">
        <v>9.1400606915416507</v>
      </c>
      <c r="AZ2698">
        <v>6.8154616374069299</v>
      </c>
      <c r="BA2698">
        <v>1.64847316758573</v>
      </c>
      <c r="BB2698">
        <v>4.5557255635347298</v>
      </c>
      <c r="BC2698">
        <v>9.4483248835402804</v>
      </c>
      <c r="BD2698">
        <v>6.2257340063748199</v>
      </c>
      <c r="BE2698">
        <v>0.87028168288789298</v>
      </c>
      <c r="BF2698">
        <v>3.4476149404633598</v>
      </c>
      <c r="BG2698">
        <v>5.6354385576816703</v>
      </c>
      <c r="BH2698">
        <v>4.0444660457235502</v>
      </c>
      <c r="BI2698">
        <v>0.54700316592035803</v>
      </c>
      <c r="BJ2698">
        <v>3.2400469845860802</v>
      </c>
      <c r="BK2698">
        <v>7.3803668957397104</v>
      </c>
      <c r="BL2698">
        <v>5.1212041397512102</v>
      </c>
    </row>
    <row r="2699" spans="1:64" x14ac:dyDescent="0.25">
      <c r="A2699" s="15" t="str">
        <f t="shared" si="88"/>
        <v xml:space="preserve">  Ag [NCL+DQ] / [Capital + ALLL]--44196</v>
      </c>
      <c r="B2699" s="15" t="str">
        <f t="shared" si="89"/>
        <v xml:space="preserve">  Ag [NCL+DQ] / [Capital + ALLL]</v>
      </c>
      <c r="C2699">
        <v>7</v>
      </c>
      <c r="D2699" s="22">
        <v>44196</v>
      </c>
      <c r="E2699">
        <v>0</v>
      </c>
      <c r="F2699">
        <v>1.7941817249775699E-2</v>
      </c>
      <c r="G2699">
        <v>2.4960899591275201</v>
      </c>
      <c r="H2699">
        <v>2.5267478440266999</v>
      </c>
      <c r="I2699">
        <v>0</v>
      </c>
      <c r="J2699">
        <v>0</v>
      </c>
      <c r="K2699">
        <v>1.6960786388912299</v>
      </c>
      <c r="L2699">
        <v>1.95463456912144</v>
      </c>
      <c r="M2699">
        <v>0</v>
      </c>
      <c r="N2699">
        <v>0</v>
      </c>
      <c r="O2699">
        <v>0.53967894396621896</v>
      </c>
      <c r="P2699">
        <v>0.89218262416530603</v>
      </c>
      <c r="Q2699">
        <v>0</v>
      </c>
      <c r="R2699">
        <v>0</v>
      </c>
      <c r="S2699">
        <v>0</v>
      </c>
      <c r="T2699">
        <v>3.0080587774685098E-3</v>
      </c>
      <c r="U2699">
        <v>0</v>
      </c>
      <c r="V2699">
        <v>0</v>
      </c>
      <c r="W2699">
        <v>1.2134168372877301</v>
      </c>
      <c r="X2699">
        <v>1.79992281466185</v>
      </c>
      <c r="Y2699">
        <v>0</v>
      </c>
      <c r="Z2699">
        <v>0.27722958368574402</v>
      </c>
      <c r="AA2699">
        <v>2.6974164432966399</v>
      </c>
      <c r="AB2699">
        <v>3.0439928383091099</v>
      </c>
      <c r="AC2699">
        <v>0</v>
      </c>
      <c r="AD2699">
        <v>8.9707107065387301E-2</v>
      </c>
      <c r="AE2699">
        <v>1.8025424802396299</v>
      </c>
      <c r="AF2699">
        <v>1.9334352225844</v>
      </c>
      <c r="AG2699">
        <v>0</v>
      </c>
      <c r="AH2699">
        <v>0.34236489471359199</v>
      </c>
      <c r="AI2699">
        <v>4.2375464476194704</v>
      </c>
      <c r="AJ2699">
        <v>3.8920697817337402</v>
      </c>
      <c r="AK2699">
        <v>0</v>
      </c>
      <c r="AL2699">
        <v>0.52880077096535205</v>
      </c>
      <c r="AM2699">
        <v>3.19008258369659</v>
      </c>
      <c r="AN2699">
        <v>2.2647961163103099</v>
      </c>
      <c r="AO2699">
        <v>0</v>
      </c>
      <c r="AP2699">
        <v>0.897794263659353</v>
      </c>
      <c r="AQ2699">
        <v>4.49648508411937</v>
      </c>
      <c r="AR2699">
        <v>3.8662571157692902</v>
      </c>
      <c r="AS2699">
        <v>0</v>
      </c>
      <c r="AT2699">
        <v>0</v>
      </c>
      <c r="AU2699">
        <v>1.53581260203703</v>
      </c>
      <c r="AV2699">
        <v>2.1294180469682602</v>
      </c>
      <c r="AW2699">
        <v>0</v>
      </c>
      <c r="AX2699">
        <v>0</v>
      </c>
      <c r="AY2699">
        <v>0.427672591260982</v>
      </c>
      <c r="AZ2699">
        <v>0.87880688544249397</v>
      </c>
      <c r="BA2699">
        <v>0</v>
      </c>
      <c r="BB2699">
        <v>0</v>
      </c>
      <c r="BC2699">
        <v>3.1262782569528698E-2</v>
      </c>
      <c r="BD2699">
        <v>0.44634855793741102</v>
      </c>
      <c r="BE2699">
        <v>0</v>
      </c>
      <c r="BF2699">
        <v>0</v>
      </c>
      <c r="BG2699">
        <v>0.436189672154214</v>
      </c>
      <c r="BH2699">
        <v>0.56702978125553505</v>
      </c>
      <c r="BI2699">
        <v>0</v>
      </c>
      <c r="BJ2699">
        <v>0</v>
      </c>
      <c r="BK2699">
        <v>0</v>
      </c>
      <c r="BL2699">
        <v>1.18242738638654</v>
      </c>
    </row>
    <row r="2700" spans="1:64" x14ac:dyDescent="0.25">
      <c r="A2700" s="15" t="str">
        <f t="shared" si="88"/>
        <v xml:space="preserve">  CLD [NCL+DQ] / [Capital + ALLL]--44196</v>
      </c>
      <c r="B2700" s="15" t="str">
        <f t="shared" si="89"/>
        <v xml:space="preserve">  CLD [NCL+DQ] / [Capital + ALLL]</v>
      </c>
      <c r="C2700">
        <v>8</v>
      </c>
      <c r="D2700" s="22">
        <v>44196</v>
      </c>
      <c r="E2700">
        <v>0</v>
      </c>
      <c r="F2700">
        <v>0</v>
      </c>
      <c r="G2700">
        <v>0.162189306713065</v>
      </c>
      <c r="H2700">
        <v>0.22017970882969301</v>
      </c>
      <c r="I2700">
        <v>0</v>
      </c>
      <c r="J2700">
        <v>0</v>
      </c>
      <c r="K2700">
        <v>0</v>
      </c>
      <c r="L2700">
        <v>0.194223911348018</v>
      </c>
      <c r="M2700">
        <v>0</v>
      </c>
      <c r="N2700">
        <v>0</v>
      </c>
      <c r="O2700">
        <v>0.103201399480383</v>
      </c>
      <c r="P2700">
        <v>0.26511334539109299</v>
      </c>
      <c r="Q2700">
        <v>0</v>
      </c>
      <c r="R2700">
        <v>0</v>
      </c>
      <c r="S2700">
        <v>0.12784249804241199</v>
      </c>
      <c r="T2700">
        <v>0.32186427406171197</v>
      </c>
      <c r="U2700">
        <v>0</v>
      </c>
      <c r="V2700">
        <v>0</v>
      </c>
      <c r="W2700">
        <v>0</v>
      </c>
      <c r="X2700">
        <v>0.152715768605345</v>
      </c>
      <c r="Y2700">
        <v>0</v>
      </c>
      <c r="Z2700">
        <v>0</v>
      </c>
      <c r="AA2700">
        <v>0.64824745999345201</v>
      </c>
      <c r="AB2700">
        <v>0.57967129561918496</v>
      </c>
      <c r="AC2700">
        <v>0</v>
      </c>
      <c r="AD2700">
        <v>0</v>
      </c>
      <c r="AE2700">
        <v>0</v>
      </c>
      <c r="AF2700">
        <v>0.107203370749635</v>
      </c>
      <c r="AG2700">
        <v>0</v>
      </c>
      <c r="AH2700">
        <v>0</v>
      </c>
      <c r="AI2700">
        <v>3.8741434223196203E-2</v>
      </c>
      <c r="AJ2700">
        <v>0.27235311297521603</v>
      </c>
      <c r="AK2700">
        <v>0</v>
      </c>
      <c r="AL2700">
        <v>0</v>
      </c>
      <c r="AM2700">
        <v>0.436569302932174</v>
      </c>
      <c r="AN2700">
        <v>0.36336081268056297</v>
      </c>
      <c r="AO2700">
        <v>0</v>
      </c>
      <c r="AP2700">
        <v>0</v>
      </c>
      <c r="AQ2700">
        <v>0</v>
      </c>
      <c r="AR2700">
        <v>7.6192947548494303E-2</v>
      </c>
      <c r="AS2700">
        <v>0</v>
      </c>
      <c r="AT2700">
        <v>0</v>
      </c>
      <c r="AU2700">
        <v>0.16125691932854899</v>
      </c>
      <c r="AV2700">
        <v>0.273411177351154</v>
      </c>
      <c r="AW2700">
        <v>0</v>
      </c>
      <c r="AX2700">
        <v>0</v>
      </c>
      <c r="AY2700">
        <v>6.3495569113546604E-2</v>
      </c>
      <c r="AZ2700">
        <v>0.37362221891309699</v>
      </c>
      <c r="BA2700">
        <v>0</v>
      </c>
      <c r="BB2700">
        <v>0</v>
      </c>
      <c r="BC2700">
        <v>0</v>
      </c>
      <c r="BD2700">
        <v>0.21460022303034201</v>
      </c>
      <c r="BE2700">
        <v>0</v>
      </c>
      <c r="BF2700">
        <v>0</v>
      </c>
      <c r="BG2700">
        <v>0.11969468045444701</v>
      </c>
      <c r="BH2700">
        <v>0.12088673775249099</v>
      </c>
      <c r="BI2700">
        <v>0</v>
      </c>
      <c r="BJ2700">
        <v>0</v>
      </c>
      <c r="BK2700">
        <v>0</v>
      </c>
      <c r="BL2700">
        <v>0.23880652226365001</v>
      </c>
    </row>
    <row r="2701" spans="1:64" x14ac:dyDescent="0.25">
      <c r="A2701" s="15" t="str">
        <f t="shared" si="88"/>
        <v xml:space="preserve">  CRE [NCL+DQ] / [Capital + ALLL]--44196</v>
      </c>
      <c r="B2701" s="15" t="str">
        <f t="shared" si="89"/>
        <v xml:space="preserve">  CRE [NCL+DQ] / [Capital + ALLL]</v>
      </c>
      <c r="C2701">
        <v>9</v>
      </c>
      <c r="D2701" s="22">
        <v>44196</v>
      </c>
      <c r="E2701">
        <v>0</v>
      </c>
      <c r="F2701">
        <v>0.52985867320397895</v>
      </c>
      <c r="G2701">
        <v>1.6311786181400501</v>
      </c>
      <c r="H2701">
        <v>1.19190397097655</v>
      </c>
      <c r="I2701">
        <v>0</v>
      </c>
      <c r="J2701">
        <v>0.23015991630548499</v>
      </c>
      <c r="K2701">
        <v>2.18419596563339</v>
      </c>
      <c r="L2701">
        <v>1.48321331511494</v>
      </c>
      <c r="M2701">
        <v>0</v>
      </c>
      <c r="N2701">
        <v>0.64602531964543897</v>
      </c>
      <c r="O2701">
        <v>2.65181916654686</v>
      </c>
      <c r="P2701">
        <v>1.9409386106850499</v>
      </c>
      <c r="Q2701">
        <v>0.94747608878999401</v>
      </c>
      <c r="R2701">
        <v>2.2575992899933399</v>
      </c>
      <c r="S2701">
        <v>3.5262772959983302</v>
      </c>
      <c r="T2701">
        <v>2.5670826192466301</v>
      </c>
      <c r="U2701">
        <v>0</v>
      </c>
      <c r="V2701">
        <v>4.1896097677759203E-2</v>
      </c>
      <c r="W2701">
        <v>1.6794263532456299</v>
      </c>
      <c r="X2701">
        <v>1.1852900049887101</v>
      </c>
      <c r="Y2701">
        <v>0</v>
      </c>
      <c r="Z2701">
        <v>0.80539198987785299</v>
      </c>
      <c r="AA2701">
        <v>4.4941057622339304</v>
      </c>
      <c r="AB2701">
        <v>2.3712356665790399</v>
      </c>
      <c r="AC2701">
        <v>0</v>
      </c>
      <c r="AD2701">
        <v>6.95149188735429E-2</v>
      </c>
      <c r="AE2701">
        <v>2.1985282774664499</v>
      </c>
      <c r="AF2701">
        <v>1.6494752166464399</v>
      </c>
      <c r="AG2701">
        <v>0</v>
      </c>
      <c r="AH2701">
        <v>0</v>
      </c>
      <c r="AI2701">
        <v>0.72853560136671003</v>
      </c>
      <c r="AJ2701">
        <v>0.89664822594117</v>
      </c>
      <c r="AK2701">
        <v>0.19591980055508801</v>
      </c>
      <c r="AL2701">
        <v>1.86995909738248</v>
      </c>
      <c r="AM2701">
        <v>6.4798559652870802</v>
      </c>
      <c r="AN2701">
        <v>3.50525603599471</v>
      </c>
      <c r="AO2701">
        <v>0</v>
      </c>
      <c r="AP2701">
        <v>0</v>
      </c>
      <c r="AQ2701">
        <v>1.0331706145966699</v>
      </c>
      <c r="AR2701">
        <v>1.0166019675253299</v>
      </c>
      <c r="AS2701">
        <v>0</v>
      </c>
      <c r="AT2701">
        <v>0.66417332146497399</v>
      </c>
      <c r="AU2701">
        <v>2.6917711735787901</v>
      </c>
      <c r="AV2701">
        <v>1.7875622518491701</v>
      </c>
      <c r="AW2701">
        <v>0</v>
      </c>
      <c r="AX2701">
        <v>0.412292056186778</v>
      </c>
      <c r="AY2701">
        <v>2.35192344083696</v>
      </c>
      <c r="AZ2701">
        <v>1.5319740909616899</v>
      </c>
      <c r="BA2701">
        <v>0</v>
      </c>
      <c r="BB2701">
        <v>0.320071569205371</v>
      </c>
      <c r="BC2701">
        <v>3.0186399385515399</v>
      </c>
      <c r="BD2701">
        <v>1.78657246831523</v>
      </c>
      <c r="BE2701">
        <v>0</v>
      </c>
      <c r="BF2701">
        <v>0.60430447795337106</v>
      </c>
      <c r="BG2701">
        <v>2.31278500523092</v>
      </c>
      <c r="BH2701">
        <v>1.5397990787018101</v>
      </c>
      <c r="BI2701">
        <v>0</v>
      </c>
      <c r="BJ2701">
        <v>3.1337877680462797E-2</v>
      </c>
      <c r="BK2701">
        <v>2.2213017973790401</v>
      </c>
      <c r="BL2701">
        <v>1.36082828170434</v>
      </c>
    </row>
    <row r="2702" spans="1:64" x14ac:dyDescent="0.25">
      <c r="A2702" s="15" t="str">
        <f t="shared" si="88"/>
        <v xml:space="preserve">  Res RE [NCL+DQ] / [Capital + ALLL]--44196</v>
      </c>
      <c r="B2702" s="15" t="str">
        <f t="shared" si="89"/>
        <v xml:space="preserve">  Res RE [NCL+DQ] / [Capital + ALLL]</v>
      </c>
      <c r="C2702">
        <v>10</v>
      </c>
      <c r="D2702" s="22">
        <v>44196</v>
      </c>
      <c r="E2702">
        <v>0.109214048185858</v>
      </c>
      <c r="F2702">
        <v>0.68336719941621804</v>
      </c>
      <c r="G2702">
        <v>1.7877521547401001</v>
      </c>
      <c r="H2702">
        <v>1.30500007210128</v>
      </c>
      <c r="I2702">
        <v>0</v>
      </c>
      <c r="J2702">
        <v>0.40813183428307398</v>
      </c>
      <c r="K2702">
        <v>1.7148170272868599</v>
      </c>
      <c r="L2702">
        <v>1.09627909516684</v>
      </c>
      <c r="M2702">
        <v>0.109078788087156</v>
      </c>
      <c r="N2702">
        <v>0.99914952688223901</v>
      </c>
      <c r="O2702">
        <v>2.56183645887829</v>
      </c>
      <c r="P2702">
        <v>1.90153459384049</v>
      </c>
      <c r="Q2702">
        <v>1.0123141779454199</v>
      </c>
      <c r="R2702">
        <v>1.82654969078096</v>
      </c>
      <c r="S2702">
        <v>3.1721765717561601</v>
      </c>
      <c r="T2702">
        <v>2.1324361293331302</v>
      </c>
      <c r="U2702">
        <v>0</v>
      </c>
      <c r="V2702">
        <v>0.52997681351440895</v>
      </c>
      <c r="W2702">
        <v>1.8275271273558</v>
      </c>
      <c r="X2702">
        <v>1.2822084064113499</v>
      </c>
      <c r="Y2702">
        <v>0.20215851506101201</v>
      </c>
      <c r="Z2702">
        <v>0.65301010823866201</v>
      </c>
      <c r="AA2702">
        <v>1.8829309412761399</v>
      </c>
      <c r="AB2702">
        <v>1.39596294231055</v>
      </c>
      <c r="AC2702">
        <v>0</v>
      </c>
      <c r="AD2702">
        <v>0</v>
      </c>
      <c r="AE2702">
        <v>0.56155438591326401</v>
      </c>
      <c r="AF2702">
        <v>0.43973362951067702</v>
      </c>
      <c r="AG2702">
        <v>0</v>
      </c>
      <c r="AH2702">
        <v>0</v>
      </c>
      <c r="AI2702">
        <v>0.35310712610754103</v>
      </c>
      <c r="AJ2702">
        <v>0.29643037839728797</v>
      </c>
      <c r="AK2702">
        <v>0.41400569521526398</v>
      </c>
      <c r="AL2702">
        <v>1.6227139574917899</v>
      </c>
      <c r="AM2702">
        <v>2.6393270227189198</v>
      </c>
      <c r="AN2702">
        <v>2.0325455424546601</v>
      </c>
      <c r="AO2702">
        <v>0</v>
      </c>
      <c r="AP2702">
        <v>0.19460366729411899</v>
      </c>
      <c r="AQ2702">
        <v>1.05157918103822</v>
      </c>
      <c r="AR2702">
        <v>0.78337445502609104</v>
      </c>
      <c r="AS2702">
        <v>0</v>
      </c>
      <c r="AT2702">
        <v>0.48285767015627601</v>
      </c>
      <c r="AU2702">
        <v>1.8772223119792699</v>
      </c>
      <c r="AV2702">
        <v>1.0901838162102599</v>
      </c>
      <c r="AW2702">
        <v>0.28379772961816302</v>
      </c>
      <c r="AX2702">
        <v>1.4631129716211799</v>
      </c>
      <c r="AY2702">
        <v>3.0395052866963002</v>
      </c>
      <c r="AZ2702">
        <v>2.3082648104911101</v>
      </c>
      <c r="BA2702">
        <v>0</v>
      </c>
      <c r="BB2702">
        <v>0.35714324481657</v>
      </c>
      <c r="BC2702">
        <v>1.57054119238931</v>
      </c>
      <c r="BD2702">
        <v>0.93806995380456604</v>
      </c>
      <c r="BE2702">
        <v>2.53947293239288E-3</v>
      </c>
      <c r="BF2702">
        <v>0.62249469464748897</v>
      </c>
      <c r="BG2702">
        <v>1.38947516532996</v>
      </c>
      <c r="BH2702">
        <v>1.00456785163227</v>
      </c>
      <c r="BI2702">
        <v>0</v>
      </c>
      <c r="BJ2702">
        <v>0.451983335572608</v>
      </c>
      <c r="BK2702">
        <v>1.71832122071587</v>
      </c>
      <c r="BL2702">
        <v>1.1442960706549199</v>
      </c>
    </row>
    <row r="2703" spans="1:64" x14ac:dyDescent="0.25">
      <c r="A2703" s="15" t="str">
        <f t="shared" si="88"/>
        <v xml:space="preserve">  C&amp;I [NCL+DQ] / [Capital + ALLL]--44196</v>
      </c>
      <c r="B2703" s="15" t="str">
        <f t="shared" si="89"/>
        <v xml:space="preserve">  C&amp;I [NCL+DQ] / [Capital + ALLL]</v>
      </c>
      <c r="C2703">
        <v>11</v>
      </c>
      <c r="D2703" s="22">
        <v>44196</v>
      </c>
      <c r="E2703">
        <v>5.07894586478576E-3</v>
      </c>
      <c r="F2703">
        <v>0.46681550639334302</v>
      </c>
      <c r="G2703">
        <v>0.99527693061955202</v>
      </c>
      <c r="H2703">
        <v>1.23075224233403</v>
      </c>
      <c r="I2703">
        <v>0</v>
      </c>
      <c r="J2703">
        <v>0.37855262768757603</v>
      </c>
      <c r="K2703">
        <v>1.25839359361022</v>
      </c>
      <c r="L2703">
        <v>1.16142293925021</v>
      </c>
      <c r="M2703">
        <v>0</v>
      </c>
      <c r="N2703">
        <v>0.294712458091895</v>
      </c>
      <c r="O2703">
        <v>1.2389730457234001</v>
      </c>
      <c r="P2703">
        <v>1.0602220611781601</v>
      </c>
      <c r="Q2703">
        <v>4.9922343021965798E-2</v>
      </c>
      <c r="R2703">
        <v>0.40453074433656999</v>
      </c>
      <c r="S2703">
        <v>0.98408340242758696</v>
      </c>
      <c r="T2703">
        <v>1.03880449020132</v>
      </c>
      <c r="U2703">
        <v>0</v>
      </c>
      <c r="V2703">
        <v>0.25735294117647101</v>
      </c>
      <c r="W2703">
        <v>1.14768744416191</v>
      </c>
      <c r="X2703">
        <v>1.0869075383369999</v>
      </c>
      <c r="Y2703">
        <v>0.24452465403854601</v>
      </c>
      <c r="Z2703">
        <v>0.66170537075226399</v>
      </c>
      <c r="AA2703">
        <v>3.69311917632833</v>
      </c>
      <c r="AB2703">
        <v>2.1830613197341799</v>
      </c>
      <c r="AC2703">
        <v>3.6591613202254002E-3</v>
      </c>
      <c r="AD2703">
        <v>0.44768025517968602</v>
      </c>
      <c r="AE2703">
        <v>1.0552868454370199</v>
      </c>
      <c r="AF2703">
        <v>1.1436221241148701</v>
      </c>
      <c r="AG2703">
        <v>0</v>
      </c>
      <c r="AH2703">
        <v>0.23385500989386601</v>
      </c>
      <c r="AI2703">
        <v>1.0418373512461501</v>
      </c>
      <c r="AJ2703">
        <v>1.20256917938184</v>
      </c>
      <c r="AK2703">
        <v>3.3072946807531999E-2</v>
      </c>
      <c r="AL2703">
        <v>0.53836076145147604</v>
      </c>
      <c r="AM2703">
        <v>1.4310790117185099</v>
      </c>
      <c r="AN2703">
        <v>1.18738103543225</v>
      </c>
      <c r="AO2703">
        <v>0</v>
      </c>
      <c r="AP2703">
        <v>0.24452465403854601</v>
      </c>
      <c r="AQ2703">
        <v>1.1467115248666</v>
      </c>
      <c r="AR2703">
        <v>1.0216363129485</v>
      </c>
      <c r="AS2703">
        <v>2.62855096496508E-3</v>
      </c>
      <c r="AT2703">
        <v>0.45273682159135198</v>
      </c>
      <c r="AU2703">
        <v>1.1799106943876401</v>
      </c>
      <c r="AV2703">
        <v>1.0182135609951399</v>
      </c>
      <c r="AW2703">
        <v>0</v>
      </c>
      <c r="AX2703">
        <v>0.19274376417233599</v>
      </c>
      <c r="AY2703">
        <v>1.2654991691167099</v>
      </c>
      <c r="AZ2703">
        <v>1.1099527417069099</v>
      </c>
      <c r="BA2703">
        <v>7.2857127011425604E-2</v>
      </c>
      <c r="BB2703">
        <v>1.0252434527433301</v>
      </c>
      <c r="BC2703">
        <v>3.1761805238116199</v>
      </c>
      <c r="BD2703">
        <v>2.20856122630431</v>
      </c>
      <c r="BE2703">
        <v>0</v>
      </c>
      <c r="BF2703">
        <v>0.22205058891677901</v>
      </c>
      <c r="BG2703">
        <v>0.81450583575667501</v>
      </c>
      <c r="BH2703">
        <v>0.56831884106330499</v>
      </c>
      <c r="BI2703">
        <v>0</v>
      </c>
      <c r="BJ2703">
        <v>0.104445350077515</v>
      </c>
      <c r="BK2703">
        <v>0.93311360451463499</v>
      </c>
      <c r="BL2703">
        <v>0.79380718675824602</v>
      </c>
    </row>
    <row r="2704" spans="1:64" x14ac:dyDescent="0.25">
      <c r="A2704" s="15" t="str">
        <f t="shared" si="88"/>
        <v xml:space="preserve">  Ind [NCL+DQ] / [Capital + ALLL]--44196</v>
      </c>
      <c r="B2704" s="15" t="str">
        <f t="shared" si="89"/>
        <v xml:space="preserve">  Ind [NCL+DQ] / [Capital + ALLL]</v>
      </c>
      <c r="C2704">
        <v>12</v>
      </c>
      <c r="D2704" s="22">
        <v>44196</v>
      </c>
      <c r="E2704">
        <v>1.46834253494655E-3</v>
      </c>
      <c r="F2704">
        <v>6.7297266983213103E-2</v>
      </c>
      <c r="G2704">
        <v>0.19035317356345499</v>
      </c>
      <c r="H2704">
        <v>0.168327226654403</v>
      </c>
      <c r="I2704">
        <v>0</v>
      </c>
      <c r="J2704">
        <v>6.7297266983213103E-2</v>
      </c>
      <c r="K2704">
        <v>0.24837742048447201</v>
      </c>
      <c r="L2704">
        <v>0.25341719775830301</v>
      </c>
      <c r="M2704">
        <v>0</v>
      </c>
      <c r="N2704">
        <v>6.7843299488209094E-2</v>
      </c>
      <c r="O2704">
        <v>0.35917262876309403</v>
      </c>
      <c r="P2704">
        <v>0.35798843314663398</v>
      </c>
      <c r="Q2704">
        <v>0.17407237746220799</v>
      </c>
      <c r="R2704">
        <v>0.32650715703688199</v>
      </c>
      <c r="S2704">
        <v>1.26519474075912</v>
      </c>
      <c r="T2704">
        <v>1.2967340536035299</v>
      </c>
      <c r="U2704">
        <v>0</v>
      </c>
      <c r="V2704">
        <v>4.5729562403264402E-2</v>
      </c>
      <c r="W2704">
        <v>0.225752508361204</v>
      </c>
      <c r="X2704">
        <v>0.234562069748282</v>
      </c>
      <c r="Y2704">
        <v>6.9037362576071602E-3</v>
      </c>
      <c r="Z2704">
        <v>9.8674936566112204E-2</v>
      </c>
      <c r="AA2704">
        <v>0.23550818682576</v>
      </c>
      <c r="AB2704">
        <v>0.204495835325779</v>
      </c>
      <c r="AC2704">
        <v>6.0303923283788301E-3</v>
      </c>
      <c r="AD2704">
        <v>0.11531985657921499</v>
      </c>
      <c r="AE2704">
        <v>0.23563771857999499</v>
      </c>
      <c r="AF2704">
        <v>0.18339720925106001</v>
      </c>
      <c r="AG2704">
        <v>1.4252411274662501E-2</v>
      </c>
      <c r="AH2704">
        <v>9.5873872594276002E-2</v>
      </c>
      <c r="AI2704">
        <v>0.45153356148005103</v>
      </c>
      <c r="AJ2704">
        <v>0.59911170509663603</v>
      </c>
      <c r="AK2704">
        <v>6.5894566196609003E-3</v>
      </c>
      <c r="AL2704">
        <v>5.8336041532825601E-2</v>
      </c>
      <c r="AM2704">
        <v>0.20195210190142801</v>
      </c>
      <c r="AN2704">
        <v>0.124848589152525</v>
      </c>
      <c r="AO2704">
        <v>0</v>
      </c>
      <c r="AP2704">
        <v>8.5144318248881606E-2</v>
      </c>
      <c r="AQ2704">
        <v>0.242095560739163</v>
      </c>
      <c r="AR2704">
        <v>0.23921448349573901</v>
      </c>
      <c r="AS2704">
        <v>0</v>
      </c>
      <c r="AT2704">
        <v>5.6239168706473101E-2</v>
      </c>
      <c r="AU2704">
        <v>0.253360594136117</v>
      </c>
      <c r="AV2704">
        <v>0.29231925120569702</v>
      </c>
      <c r="AW2704">
        <v>2.45338567222767E-2</v>
      </c>
      <c r="AX2704">
        <v>0.161709618651874</v>
      </c>
      <c r="AY2704">
        <v>0.50170068027210901</v>
      </c>
      <c r="AZ2704">
        <v>0.43348778168739799</v>
      </c>
      <c r="BA2704">
        <v>0</v>
      </c>
      <c r="BB2704">
        <v>2.5773115965091999E-2</v>
      </c>
      <c r="BC2704">
        <v>0.123332247497224</v>
      </c>
      <c r="BD2704">
        <v>0.118918208718477</v>
      </c>
      <c r="BE2704">
        <v>4.33952438812706E-3</v>
      </c>
      <c r="BF2704">
        <v>5.7636887608069197E-2</v>
      </c>
      <c r="BG2704">
        <v>0.21872863978127099</v>
      </c>
      <c r="BH2704">
        <v>0.17317079764538301</v>
      </c>
      <c r="BI2704">
        <v>0</v>
      </c>
      <c r="BJ2704">
        <v>5.9262502731092202E-3</v>
      </c>
      <c r="BK2704">
        <v>6.3588109155988004E-2</v>
      </c>
      <c r="BL2704">
        <v>0.13045321304389099</v>
      </c>
    </row>
    <row r="2705" spans="1:64" x14ac:dyDescent="0.25">
      <c r="A2705" s="15" t="str">
        <f t="shared" si="88"/>
        <v xml:space="preserve">  OREO / [Capital + ALLL]--44196</v>
      </c>
      <c r="B2705" s="15" t="str">
        <f t="shared" si="89"/>
        <v xml:space="preserve">  OREO / [Capital + ALLL]</v>
      </c>
      <c r="C2705">
        <v>13</v>
      </c>
      <c r="D2705" s="22">
        <v>44196</v>
      </c>
      <c r="E2705">
        <v>0</v>
      </c>
      <c r="F2705">
        <v>0</v>
      </c>
      <c r="G2705">
        <v>0.35499057376600701</v>
      </c>
      <c r="H2705">
        <v>0.35263490766053601</v>
      </c>
      <c r="I2705">
        <v>0</v>
      </c>
      <c r="J2705">
        <v>0</v>
      </c>
      <c r="K2705">
        <v>0.57196116993211998</v>
      </c>
      <c r="L2705">
        <v>0.69106219035357797</v>
      </c>
      <c r="M2705">
        <v>0</v>
      </c>
      <c r="N2705">
        <v>0</v>
      </c>
      <c r="O2705">
        <v>0.597486404608776</v>
      </c>
      <c r="P2705">
        <v>0.71875916222088898</v>
      </c>
      <c r="Q2705">
        <v>0.67391077212412498</v>
      </c>
      <c r="R2705">
        <v>0.82492375084436997</v>
      </c>
      <c r="S2705">
        <v>2.1316890552741699</v>
      </c>
      <c r="T2705">
        <v>1.62135813896339</v>
      </c>
      <c r="U2705">
        <v>0</v>
      </c>
      <c r="V2705">
        <v>0</v>
      </c>
      <c r="W2705">
        <v>0.57712292161520196</v>
      </c>
      <c r="X2705">
        <v>0.89379267666191997</v>
      </c>
      <c r="Y2705">
        <v>0</v>
      </c>
      <c r="Z2705">
        <v>0</v>
      </c>
      <c r="AA2705">
        <v>0.26219899565579002</v>
      </c>
      <c r="AB2705">
        <v>0.47929915242294002</v>
      </c>
      <c r="AC2705">
        <v>0</v>
      </c>
      <c r="AD2705">
        <v>0</v>
      </c>
      <c r="AE2705">
        <v>0.33757392489139898</v>
      </c>
      <c r="AF2705">
        <v>0.55720406242340403</v>
      </c>
      <c r="AG2705">
        <v>0</v>
      </c>
      <c r="AH2705">
        <v>0</v>
      </c>
      <c r="AI2705">
        <v>0.42431781786227002</v>
      </c>
      <c r="AJ2705">
        <v>0.31790584580382197</v>
      </c>
      <c r="AK2705">
        <v>0</v>
      </c>
      <c r="AL2705">
        <v>0</v>
      </c>
      <c r="AM2705">
        <v>0.367572968903079</v>
      </c>
      <c r="AN2705">
        <v>0.50556524895197996</v>
      </c>
      <c r="AO2705">
        <v>0</v>
      </c>
      <c r="AP2705">
        <v>0</v>
      </c>
      <c r="AQ2705">
        <v>0.36893481090728703</v>
      </c>
      <c r="AR2705">
        <v>0.53572612215127102</v>
      </c>
      <c r="AS2705">
        <v>0</v>
      </c>
      <c r="AT2705">
        <v>0.10400826658031399</v>
      </c>
      <c r="AU2705">
        <v>0.95891249154301295</v>
      </c>
      <c r="AV2705">
        <v>0.89416888401980299</v>
      </c>
      <c r="AW2705">
        <v>0</v>
      </c>
      <c r="AX2705">
        <v>0</v>
      </c>
      <c r="AY2705">
        <v>0.71890726096333601</v>
      </c>
      <c r="AZ2705">
        <v>0.72314761130398797</v>
      </c>
      <c r="BA2705">
        <v>0</v>
      </c>
      <c r="BB2705">
        <v>0</v>
      </c>
      <c r="BC2705">
        <v>0.93236468845435105</v>
      </c>
      <c r="BD2705">
        <v>0.93180752407176504</v>
      </c>
      <c r="BE2705">
        <v>0</v>
      </c>
      <c r="BF2705">
        <v>0</v>
      </c>
      <c r="BG2705">
        <v>0.478558342991737</v>
      </c>
      <c r="BH2705">
        <v>0.63465261476535895</v>
      </c>
      <c r="BI2705">
        <v>0</v>
      </c>
      <c r="BJ2705">
        <v>0</v>
      </c>
      <c r="BK2705">
        <v>1.10000364737854</v>
      </c>
      <c r="BL2705">
        <v>1.34049837056169</v>
      </c>
    </row>
    <row r="2706" spans="1:64" x14ac:dyDescent="0.25">
      <c r="A2706" s="15" t="str">
        <f t="shared" si="88"/>
        <v>ROAA--44196</v>
      </c>
      <c r="B2706" s="15" t="str">
        <f t="shared" si="89"/>
        <v>ROAA</v>
      </c>
      <c r="C2706">
        <v>14</v>
      </c>
      <c r="D2706" s="22">
        <v>44196</v>
      </c>
      <c r="E2706">
        <v>0.92</v>
      </c>
      <c r="F2706">
        <v>1.3</v>
      </c>
      <c r="G2706">
        <v>1.65</v>
      </c>
      <c r="H2706">
        <v>1.34553191489362</v>
      </c>
      <c r="I2706">
        <v>0.81499999999999995</v>
      </c>
      <c r="J2706">
        <v>1.17</v>
      </c>
      <c r="K2706">
        <v>1.55</v>
      </c>
      <c r="L2706">
        <v>1.20530526315789</v>
      </c>
      <c r="M2706">
        <v>0.71</v>
      </c>
      <c r="N2706">
        <v>1.02</v>
      </c>
      <c r="O2706">
        <v>1.38</v>
      </c>
      <c r="P2706">
        <v>1.0410831408776</v>
      </c>
      <c r="Q2706">
        <v>0.75</v>
      </c>
      <c r="R2706">
        <v>1.03</v>
      </c>
      <c r="S2706">
        <v>1.24</v>
      </c>
      <c r="T2706">
        <v>1.00352941176471</v>
      </c>
      <c r="U2706">
        <v>0.81</v>
      </c>
      <c r="V2706">
        <v>1.1599999999999999</v>
      </c>
      <c r="W2706">
        <v>1.54</v>
      </c>
      <c r="X2706">
        <v>1.1793869731800799</v>
      </c>
      <c r="Y2706">
        <v>1</v>
      </c>
      <c r="Z2706">
        <v>1.23</v>
      </c>
      <c r="AA2706">
        <v>1.7050000000000001</v>
      </c>
      <c r="AB2706">
        <v>1.39692307692308</v>
      </c>
      <c r="AC2706">
        <v>0.8</v>
      </c>
      <c r="AD2706">
        <v>1.1499999999999999</v>
      </c>
      <c r="AE2706">
        <v>1.4724999999999999</v>
      </c>
      <c r="AF2706">
        <v>1.13691176470588</v>
      </c>
      <c r="AG2706">
        <v>0.7</v>
      </c>
      <c r="AH2706">
        <v>1.2</v>
      </c>
      <c r="AI2706">
        <v>1.6850000000000001</v>
      </c>
      <c r="AJ2706">
        <v>1.50745454545455</v>
      </c>
      <c r="AK2706">
        <v>0.90249999999999997</v>
      </c>
      <c r="AL2706">
        <v>1.2350000000000001</v>
      </c>
      <c r="AM2706">
        <v>1.5774999999999999</v>
      </c>
      <c r="AN2706">
        <v>1.3263157894736799</v>
      </c>
      <c r="AO2706">
        <v>0.78</v>
      </c>
      <c r="AP2706">
        <v>1.1499999999999999</v>
      </c>
      <c r="AQ2706">
        <v>1.5625</v>
      </c>
      <c r="AR2706">
        <v>1.1592592592592601</v>
      </c>
      <c r="AS2706">
        <v>0.84250000000000003</v>
      </c>
      <c r="AT2706">
        <v>1.2050000000000001</v>
      </c>
      <c r="AU2706">
        <v>1.5725</v>
      </c>
      <c r="AV2706">
        <v>1.2461428571428601</v>
      </c>
      <c r="AW2706">
        <v>0.75</v>
      </c>
      <c r="AX2706">
        <v>1.1499999999999999</v>
      </c>
      <c r="AY2706">
        <v>1.51</v>
      </c>
      <c r="AZ2706">
        <v>1.2575652173912999</v>
      </c>
      <c r="BA2706">
        <v>0.85</v>
      </c>
      <c r="BB2706">
        <v>1.125</v>
      </c>
      <c r="BC2706">
        <v>1.48</v>
      </c>
      <c r="BD2706">
        <v>1.1689795918367301</v>
      </c>
      <c r="BE2706">
        <v>1.01</v>
      </c>
      <c r="BF2706">
        <v>1.28</v>
      </c>
      <c r="BG2706">
        <v>1.54</v>
      </c>
      <c r="BH2706">
        <v>1.32066666666667</v>
      </c>
      <c r="BI2706">
        <v>0.95499999999999996</v>
      </c>
      <c r="BJ2706">
        <v>1.22</v>
      </c>
      <c r="BK2706">
        <v>1.48</v>
      </c>
      <c r="BL2706">
        <v>1.2780882352941201</v>
      </c>
    </row>
    <row r="2707" spans="1:64" x14ac:dyDescent="0.25">
      <c r="A2707" s="15" t="str">
        <f t="shared" si="88"/>
        <v>NIM--44196</v>
      </c>
      <c r="B2707" s="15" t="str">
        <f t="shared" si="89"/>
        <v>NIM</v>
      </c>
      <c r="C2707">
        <v>15</v>
      </c>
      <c r="D2707" s="22">
        <v>44196</v>
      </c>
      <c r="E2707">
        <v>3.37</v>
      </c>
      <c r="F2707">
        <v>3.76</v>
      </c>
      <c r="G2707">
        <v>4.1050000000000004</v>
      </c>
      <c r="H2707">
        <v>3.7655319148936202</v>
      </c>
      <c r="I2707">
        <v>3.46</v>
      </c>
      <c r="J2707">
        <v>3.76</v>
      </c>
      <c r="K2707">
        <v>4.1349999999999998</v>
      </c>
      <c r="L2707">
        <v>3.7714947368421101</v>
      </c>
      <c r="M2707">
        <v>3.19</v>
      </c>
      <c r="N2707">
        <v>3.59</v>
      </c>
      <c r="O2707">
        <v>3.96</v>
      </c>
      <c r="P2707">
        <v>3.57347344110855</v>
      </c>
      <c r="Q2707">
        <v>3.53</v>
      </c>
      <c r="R2707">
        <v>3.73</v>
      </c>
      <c r="S2707">
        <v>4.05</v>
      </c>
      <c r="T2707">
        <v>3.73647058823529</v>
      </c>
      <c r="U2707">
        <v>3.46</v>
      </c>
      <c r="V2707">
        <v>3.78</v>
      </c>
      <c r="W2707">
        <v>4.13</v>
      </c>
      <c r="X2707">
        <v>3.7598084291187699</v>
      </c>
      <c r="Y2707">
        <v>3.55</v>
      </c>
      <c r="Z2707">
        <v>4.0599999999999996</v>
      </c>
      <c r="AA2707">
        <v>4.5049999999999999</v>
      </c>
      <c r="AB2707">
        <v>4.0543589743589701</v>
      </c>
      <c r="AC2707">
        <v>3.5175000000000001</v>
      </c>
      <c r="AD2707">
        <v>3.6850000000000001</v>
      </c>
      <c r="AE2707">
        <v>4.0049999999999999</v>
      </c>
      <c r="AF2707">
        <v>3.6689705882352901</v>
      </c>
      <c r="AG2707">
        <v>3.32</v>
      </c>
      <c r="AH2707">
        <v>3.81</v>
      </c>
      <c r="AI2707">
        <v>4.1950000000000003</v>
      </c>
      <c r="AJ2707">
        <v>4.1038181818181796</v>
      </c>
      <c r="AK2707">
        <v>3.4125000000000001</v>
      </c>
      <c r="AL2707">
        <v>3.67</v>
      </c>
      <c r="AM2707">
        <v>3.93</v>
      </c>
      <c r="AN2707">
        <v>3.6363157894736799</v>
      </c>
      <c r="AO2707">
        <v>3.4</v>
      </c>
      <c r="AP2707">
        <v>3.71</v>
      </c>
      <c r="AQ2707">
        <v>4.09</v>
      </c>
      <c r="AR2707">
        <v>3.7083333333333299</v>
      </c>
      <c r="AS2707">
        <v>3.56</v>
      </c>
      <c r="AT2707">
        <v>3.8650000000000002</v>
      </c>
      <c r="AU2707">
        <v>4.2275</v>
      </c>
      <c r="AV2707">
        <v>3.9194285714285702</v>
      </c>
      <c r="AW2707">
        <v>3.35</v>
      </c>
      <c r="AX2707">
        <v>3.68</v>
      </c>
      <c r="AY2707">
        <v>4.22</v>
      </c>
      <c r="AZ2707">
        <v>3.6520000000000001</v>
      </c>
      <c r="BA2707">
        <v>3.585</v>
      </c>
      <c r="BB2707">
        <v>3.8</v>
      </c>
      <c r="BC2707">
        <v>4.0925000000000002</v>
      </c>
      <c r="BD2707">
        <v>3.8777551020408199</v>
      </c>
      <c r="BE2707">
        <v>3.39</v>
      </c>
      <c r="BF2707">
        <v>3.82</v>
      </c>
      <c r="BG2707">
        <v>4.05</v>
      </c>
      <c r="BH2707">
        <v>3.7559999999999998</v>
      </c>
      <c r="BI2707">
        <v>3.3849999999999998</v>
      </c>
      <c r="BJ2707">
        <v>3.71</v>
      </c>
      <c r="BK2707">
        <v>4.07</v>
      </c>
      <c r="BL2707">
        <v>3.7680882352941198</v>
      </c>
    </row>
    <row r="2708" spans="1:64" x14ac:dyDescent="0.25">
      <c r="A2708" s="15" t="str">
        <f t="shared" si="88"/>
        <v>Provisions / Avg Assets--44196</v>
      </c>
      <c r="B2708" s="15" t="str">
        <f t="shared" si="89"/>
        <v>Provisions / Avg Assets</v>
      </c>
      <c r="C2708">
        <v>16</v>
      </c>
      <c r="D2708" s="22">
        <v>44196</v>
      </c>
      <c r="E2708">
        <v>0.05</v>
      </c>
      <c r="F2708">
        <v>0.14000000000000001</v>
      </c>
      <c r="G2708">
        <v>0.28000000000000003</v>
      </c>
      <c r="H2708">
        <v>0.15617021276595699</v>
      </c>
      <c r="I2708">
        <v>3.5000000000000003E-2</v>
      </c>
      <c r="J2708">
        <v>0.13</v>
      </c>
      <c r="K2708">
        <v>0.25</v>
      </c>
      <c r="L2708">
        <v>0.18795789473684199</v>
      </c>
      <c r="M2708">
        <v>0.05</v>
      </c>
      <c r="N2708">
        <v>0.15</v>
      </c>
      <c r="O2708">
        <v>0.31</v>
      </c>
      <c r="P2708">
        <v>0.21369745958429601</v>
      </c>
      <c r="Q2708">
        <v>0.09</v>
      </c>
      <c r="R2708">
        <v>0.17</v>
      </c>
      <c r="S2708">
        <v>0.32</v>
      </c>
      <c r="T2708">
        <v>0.20647058823529399</v>
      </c>
      <c r="U2708">
        <v>0.03</v>
      </c>
      <c r="V2708">
        <v>0.13</v>
      </c>
      <c r="W2708">
        <v>0.22</v>
      </c>
      <c r="X2708">
        <v>0.18586206896551699</v>
      </c>
      <c r="Y2708">
        <v>0.05</v>
      </c>
      <c r="Z2708">
        <v>0.16</v>
      </c>
      <c r="AA2708">
        <v>0.27</v>
      </c>
      <c r="AB2708">
        <v>0.14641025641025601</v>
      </c>
      <c r="AC2708">
        <v>0</v>
      </c>
      <c r="AD2708">
        <v>0.06</v>
      </c>
      <c r="AE2708">
        <v>0.1925</v>
      </c>
      <c r="AF2708">
        <v>0.14367647058823499</v>
      </c>
      <c r="AG2708">
        <v>0.05</v>
      </c>
      <c r="AH2708">
        <v>0.12</v>
      </c>
      <c r="AI2708">
        <v>0.39</v>
      </c>
      <c r="AJ2708">
        <v>0.33581818181818202</v>
      </c>
      <c r="AK2708">
        <v>4.4999999999999998E-2</v>
      </c>
      <c r="AL2708">
        <v>0.16</v>
      </c>
      <c r="AM2708">
        <v>0.22750000000000001</v>
      </c>
      <c r="AN2708">
        <v>0.18105263157894699</v>
      </c>
      <c r="AO2708">
        <v>0</v>
      </c>
      <c r="AP2708">
        <v>7.0000000000000007E-2</v>
      </c>
      <c r="AQ2708">
        <v>0.17</v>
      </c>
      <c r="AR2708">
        <v>0.12314814814814801</v>
      </c>
      <c r="AS2708">
        <v>8.2500000000000004E-2</v>
      </c>
      <c r="AT2708">
        <v>0.19</v>
      </c>
      <c r="AU2708">
        <v>0.35249999999999998</v>
      </c>
      <c r="AV2708">
        <v>0.251142857142857</v>
      </c>
      <c r="AW2708">
        <v>0.01</v>
      </c>
      <c r="AX2708">
        <v>0.1</v>
      </c>
      <c r="AY2708">
        <v>0.2</v>
      </c>
      <c r="AZ2708">
        <v>0.13165217391304301</v>
      </c>
      <c r="BA2708">
        <v>0.105</v>
      </c>
      <c r="BB2708">
        <v>0.23</v>
      </c>
      <c r="BC2708">
        <v>0.39250000000000002</v>
      </c>
      <c r="BD2708">
        <v>0.31459183673469399</v>
      </c>
      <c r="BE2708">
        <v>0.06</v>
      </c>
      <c r="BF2708">
        <v>0.12</v>
      </c>
      <c r="BG2708">
        <v>0.22</v>
      </c>
      <c r="BH2708">
        <v>0.17288888888888901</v>
      </c>
      <c r="BI2708">
        <v>8.7499999999999994E-2</v>
      </c>
      <c r="BJ2708">
        <v>0.17499999999999999</v>
      </c>
      <c r="BK2708">
        <v>0.32</v>
      </c>
      <c r="BL2708">
        <v>0.21176470588235299</v>
      </c>
    </row>
    <row r="2709" spans="1:64" x14ac:dyDescent="0.25">
      <c r="A2709" s="15" t="str">
        <f t="shared" ref="A2709:A2772" si="90">B2709&amp;"--"&amp;D2709</f>
        <v>Negative Earners (last 4 qtrs)--44196</v>
      </c>
      <c r="B2709" s="15" t="str">
        <f t="shared" ref="B2709:B2772" si="91">VLOOKUP(C2709,labels,2,FALSE)</f>
        <v>Negative Earners (last 4 qtrs)</v>
      </c>
      <c r="C2709">
        <v>17</v>
      </c>
      <c r="D2709" s="22">
        <v>44196</v>
      </c>
      <c r="F2709">
        <v>0</v>
      </c>
      <c r="H2709">
        <v>0</v>
      </c>
      <c r="J2709">
        <v>1.0351966873706</v>
      </c>
      <c r="L2709">
        <v>5</v>
      </c>
      <c r="N2709">
        <v>4.0063377093707597</v>
      </c>
      <c r="P2709">
        <v>177</v>
      </c>
      <c r="R2709">
        <v>0</v>
      </c>
      <c r="T2709">
        <v>0</v>
      </c>
      <c r="V2709">
        <v>0.75471698113207597</v>
      </c>
      <c r="X2709">
        <v>2</v>
      </c>
      <c r="Z2709">
        <v>0</v>
      </c>
      <c r="AB2709">
        <v>0</v>
      </c>
      <c r="AD2709">
        <v>2.9411764705882399</v>
      </c>
      <c r="AF2709">
        <v>2</v>
      </c>
      <c r="AH2709">
        <v>1.8181818181818199</v>
      </c>
      <c r="AI2709"/>
      <c r="AJ2709">
        <v>1</v>
      </c>
      <c r="AK2709"/>
      <c r="AL2709">
        <v>0</v>
      </c>
      <c r="AN2709">
        <v>0</v>
      </c>
      <c r="AP2709">
        <v>1.36363636363636</v>
      </c>
      <c r="AR2709">
        <v>3</v>
      </c>
      <c r="AT2709">
        <v>0.70422535211267601</v>
      </c>
      <c r="AV2709">
        <v>1</v>
      </c>
      <c r="AX2709">
        <v>0</v>
      </c>
      <c r="AZ2709">
        <v>0</v>
      </c>
      <c r="BB2709">
        <v>0</v>
      </c>
      <c r="BD2709">
        <v>0</v>
      </c>
      <c r="BF2709">
        <v>2.2222222222222201</v>
      </c>
      <c r="BH2709">
        <v>1</v>
      </c>
      <c r="BJ2709">
        <v>0</v>
      </c>
      <c r="BL2709">
        <v>0</v>
      </c>
    </row>
    <row r="2710" spans="1:64" x14ac:dyDescent="0.25">
      <c r="A2710" s="15" t="str">
        <f t="shared" si="90"/>
        <v>Noncore Funding / Liab--44196</v>
      </c>
      <c r="B2710" s="15" t="str">
        <f t="shared" si="91"/>
        <v>Noncore Funding / Liab</v>
      </c>
      <c r="C2710">
        <v>18</v>
      </c>
      <c r="D2710" s="22">
        <v>44196</v>
      </c>
      <c r="E2710">
        <v>6.2467686955250796</v>
      </c>
      <c r="F2710">
        <v>9.6973357272509393</v>
      </c>
      <c r="G2710">
        <v>15.3764157926793</v>
      </c>
      <c r="H2710">
        <v>11.1371085059981</v>
      </c>
      <c r="I2710">
        <v>7.9143399608281797</v>
      </c>
      <c r="J2710">
        <v>13.9195240528308</v>
      </c>
      <c r="K2710">
        <v>20.219178798828199</v>
      </c>
      <c r="L2710">
        <v>15.719345140803799</v>
      </c>
      <c r="M2710">
        <v>9.7920501858977609</v>
      </c>
      <c r="N2710">
        <v>16.202686053143999</v>
      </c>
      <c r="O2710">
        <v>25.268985832381698</v>
      </c>
      <c r="P2710">
        <v>19.564161056183501</v>
      </c>
      <c r="Q2710">
        <v>7.8014228270955801</v>
      </c>
      <c r="R2710">
        <v>12.665981287418701</v>
      </c>
      <c r="S2710">
        <v>16.150875703506902</v>
      </c>
      <c r="T2710">
        <v>12.942630700347999</v>
      </c>
      <c r="U2710">
        <v>7.2720387090016203</v>
      </c>
      <c r="V2710">
        <v>13.4123079190169</v>
      </c>
      <c r="W2710">
        <v>20.291418929194801</v>
      </c>
      <c r="X2710">
        <v>15.475701192772901</v>
      </c>
      <c r="Y2710">
        <v>6.4194974449164102</v>
      </c>
      <c r="Z2710">
        <v>9.6422480694425801</v>
      </c>
      <c r="AA2710">
        <v>14.800852683318</v>
      </c>
      <c r="AB2710">
        <v>12.498013549935701</v>
      </c>
      <c r="AC2710">
        <v>10.044758613806399</v>
      </c>
      <c r="AD2710">
        <v>13.8896458321931</v>
      </c>
      <c r="AE2710">
        <v>19.324516347595502</v>
      </c>
      <c r="AF2710">
        <v>14.856705277074401</v>
      </c>
      <c r="AG2710">
        <v>12.093042709932</v>
      </c>
      <c r="AH2710">
        <v>17.714179538243101</v>
      </c>
      <c r="AI2710">
        <v>25.132172974237101</v>
      </c>
      <c r="AJ2710">
        <v>22.559825897448398</v>
      </c>
      <c r="AK2710">
        <v>7.6434486548531897</v>
      </c>
      <c r="AL2710">
        <v>14.8847336909484</v>
      </c>
      <c r="AM2710">
        <v>22.071184140576001</v>
      </c>
      <c r="AN2710">
        <v>17.345276191297401</v>
      </c>
      <c r="AO2710">
        <v>8.4968097650651799</v>
      </c>
      <c r="AP2710">
        <v>14.0433047644764</v>
      </c>
      <c r="AQ2710">
        <v>19.453929827437999</v>
      </c>
      <c r="AR2710">
        <v>15.361839166764</v>
      </c>
      <c r="AS2710">
        <v>8.7633884820092707</v>
      </c>
      <c r="AT2710">
        <v>15.850875022639</v>
      </c>
      <c r="AU2710">
        <v>22.841382599152801</v>
      </c>
      <c r="AV2710">
        <v>18.195864282601502</v>
      </c>
      <c r="AW2710">
        <v>6.4645831419322404</v>
      </c>
      <c r="AX2710">
        <v>11.7446216172739</v>
      </c>
      <c r="AY2710">
        <v>17.6736612624894</v>
      </c>
      <c r="AZ2710">
        <v>13.1927245474886</v>
      </c>
      <c r="BA2710">
        <v>6.7801335027750804</v>
      </c>
      <c r="BB2710">
        <v>15.151594008076399</v>
      </c>
      <c r="BC2710">
        <v>24.570234472092299</v>
      </c>
      <c r="BD2710">
        <v>18.042574265347898</v>
      </c>
      <c r="BE2710">
        <v>7.2720387090016203</v>
      </c>
      <c r="BF2710">
        <v>12.011764053180199</v>
      </c>
      <c r="BG2710">
        <v>19.850779078599999</v>
      </c>
      <c r="BH2710">
        <v>14.748631459475501</v>
      </c>
      <c r="BI2710">
        <v>6.8278847379377403</v>
      </c>
      <c r="BJ2710">
        <v>9.9692264358943898</v>
      </c>
      <c r="BK2710">
        <v>19.199250855132501</v>
      </c>
      <c r="BL2710">
        <v>15.815989017567899</v>
      </c>
    </row>
    <row r="2711" spans="1:64" x14ac:dyDescent="0.25">
      <c r="A2711" s="15" t="str">
        <f t="shared" si="90"/>
        <v>Brokered Dep / Liab--44196</v>
      </c>
      <c r="B2711" s="15" t="str">
        <f t="shared" si="91"/>
        <v>Brokered Dep / Liab</v>
      </c>
      <c r="C2711">
        <v>19</v>
      </c>
      <c r="D2711" s="22">
        <v>44196</v>
      </c>
      <c r="E2711">
        <v>0</v>
      </c>
      <c r="F2711">
        <v>0</v>
      </c>
      <c r="G2711">
        <v>0.51495671315385205</v>
      </c>
      <c r="H2711">
        <v>0.98483586907371401</v>
      </c>
      <c r="I2711">
        <v>0</v>
      </c>
      <c r="J2711">
        <v>0</v>
      </c>
      <c r="K2711">
        <v>1.3112960105514999</v>
      </c>
      <c r="L2711">
        <v>1.74157142407137</v>
      </c>
      <c r="M2711">
        <v>0</v>
      </c>
      <c r="N2711">
        <v>0</v>
      </c>
      <c r="O2711">
        <v>1.4149284044494399</v>
      </c>
      <c r="P2711">
        <v>1.70645112188979</v>
      </c>
      <c r="Q2711">
        <v>0</v>
      </c>
      <c r="R2711">
        <v>0</v>
      </c>
      <c r="S2711">
        <v>0</v>
      </c>
      <c r="T2711">
        <v>0.79195776663783501</v>
      </c>
      <c r="U2711">
        <v>0</v>
      </c>
      <c r="V2711">
        <v>0</v>
      </c>
      <c r="W2711">
        <v>1.3373501554024301</v>
      </c>
      <c r="X2711">
        <v>1.8832946191141</v>
      </c>
      <c r="Y2711">
        <v>0</v>
      </c>
      <c r="Z2711">
        <v>0</v>
      </c>
      <c r="AA2711">
        <v>4.4845864762810202E-4</v>
      </c>
      <c r="AB2711">
        <v>1.20641130056826</v>
      </c>
      <c r="AC2711">
        <v>0</v>
      </c>
      <c r="AD2711">
        <v>0</v>
      </c>
      <c r="AE2711">
        <v>0.706760250885348</v>
      </c>
      <c r="AF2711">
        <v>1.2898960095245799</v>
      </c>
      <c r="AG2711">
        <v>0</v>
      </c>
      <c r="AH2711">
        <v>0</v>
      </c>
      <c r="AI2711">
        <v>3.2582996124574701</v>
      </c>
      <c r="AJ2711">
        <v>3.7252704681745401</v>
      </c>
      <c r="AK2711">
        <v>0</v>
      </c>
      <c r="AL2711">
        <v>0</v>
      </c>
      <c r="AM2711">
        <v>1.26842987080021</v>
      </c>
      <c r="AN2711">
        <v>2.0885275210394898</v>
      </c>
      <c r="AO2711">
        <v>0</v>
      </c>
      <c r="AP2711">
        <v>0</v>
      </c>
      <c r="AQ2711">
        <v>0.59514371112933595</v>
      </c>
      <c r="AR2711">
        <v>1.3717669818055001</v>
      </c>
      <c r="AS2711">
        <v>0</v>
      </c>
      <c r="AT2711">
        <v>3.77339257466116E-4</v>
      </c>
      <c r="AU2711">
        <v>3.6073556386127001</v>
      </c>
      <c r="AV2711">
        <v>2.84417572607</v>
      </c>
      <c r="AW2711">
        <v>0</v>
      </c>
      <c r="AX2711">
        <v>0</v>
      </c>
      <c r="AY2711">
        <v>0</v>
      </c>
      <c r="AZ2711">
        <v>0.639579633912298</v>
      </c>
      <c r="BA2711">
        <v>0</v>
      </c>
      <c r="BB2711">
        <v>0</v>
      </c>
      <c r="BC2711">
        <v>3.2880283886307402</v>
      </c>
      <c r="BD2711">
        <v>3.00271901211473</v>
      </c>
      <c r="BE2711">
        <v>0</v>
      </c>
      <c r="BF2711">
        <v>0</v>
      </c>
      <c r="BG2711">
        <v>0.51038952841748797</v>
      </c>
      <c r="BH2711">
        <v>1.15286649137416</v>
      </c>
      <c r="BI2711">
        <v>0</v>
      </c>
      <c r="BJ2711">
        <v>0</v>
      </c>
      <c r="BK2711">
        <v>1.4837065355907499</v>
      </c>
      <c r="BL2711">
        <v>2.6950146073478201</v>
      </c>
    </row>
    <row r="2712" spans="1:64" x14ac:dyDescent="0.25">
      <c r="A2712" s="15" t="str">
        <f t="shared" si="90"/>
        <v>Liquid Assets / Assets--44196</v>
      </c>
      <c r="B2712" s="15" t="str">
        <f t="shared" si="91"/>
        <v>Liquid Assets / Assets</v>
      </c>
      <c r="C2712">
        <v>20</v>
      </c>
      <c r="D2712" s="22">
        <v>44196</v>
      </c>
      <c r="E2712">
        <v>18.617685967091202</v>
      </c>
      <c r="F2712">
        <v>29.2843985556832</v>
      </c>
      <c r="G2712">
        <v>39.254390246717797</v>
      </c>
      <c r="H2712">
        <v>31.213756717892199</v>
      </c>
      <c r="I2712">
        <v>18.3972877204816</v>
      </c>
      <c r="J2712">
        <v>26.388064901535099</v>
      </c>
      <c r="K2712">
        <v>37.731895032497398</v>
      </c>
      <c r="L2712">
        <v>28.942143207398001</v>
      </c>
      <c r="M2712">
        <v>16.604465132934202</v>
      </c>
      <c r="N2712">
        <v>24.193549876414501</v>
      </c>
      <c r="O2712">
        <v>34.010653964000198</v>
      </c>
      <c r="P2712">
        <v>26.3979590231868</v>
      </c>
      <c r="Q2712">
        <v>25.356978907439199</v>
      </c>
      <c r="R2712">
        <v>32.642441011842102</v>
      </c>
      <c r="S2712">
        <v>51.917733752114003</v>
      </c>
      <c r="T2712">
        <v>37.424304547683903</v>
      </c>
      <c r="U2712">
        <v>18.728514691809501</v>
      </c>
      <c r="V2712">
        <v>26.388064901535099</v>
      </c>
      <c r="W2712">
        <v>37.177228947269803</v>
      </c>
      <c r="X2712">
        <v>28.822313422882999</v>
      </c>
      <c r="Y2712">
        <v>22.6195284560064</v>
      </c>
      <c r="Z2712">
        <v>29.880752435337602</v>
      </c>
      <c r="AA2712">
        <v>40.889001779535803</v>
      </c>
      <c r="AB2712">
        <v>32.566310010134998</v>
      </c>
      <c r="AC2712">
        <v>16.832470364831401</v>
      </c>
      <c r="AD2712">
        <v>24.5740149700468</v>
      </c>
      <c r="AE2712">
        <v>35.208137678273097</v>
      </c>
      <c r="AF2712">
        <v>28.306934526130899</v>
      </c>
      <c r="AG2712">
        <v>15.624168925147</v>
      </c>
      <c r="AH2712">
        <v>24.194984053037899</v>
      </c>
      <c r="AI2712">
        <v>37.753979500478501</v>
      </c>
      <c r="AJ2712">
        <v>28.665375528134799</v>
      </c>
      <c r="AK2712">
        <v>17.182193760256101</v>
      </c>
      <c r="AL2712">
        <v>25.007259391047199</v>
      </c>
      <c r="AM2712">
        <v>33.631663983128</v>
      </c>
      <c r="AN2712">
        <v>25.837283578456798</v>
      </c>
      <c r="AO2712">
        <v>20.551077216790301</v>
      </c>
      <c r="AP2712">
        <v>27.896660631267999</v>
      </c>
      <c r="AQ2712">
        <v>38.898978619148203</v>
      </c>
      <c r="AR2712">
        <v>30.713645686634099</v>
      </c>
      <c r="AS2712">
        <v>14.1843569749789</v>
      </c>
      <c r="AT2712">
        <v>20.453990344861001</v>
      </c>
      <c r="AU2712">
        <v>26.431539984511598</v>
      </c>
      <c r="AV2712">
        <v>22.567848180703699</v>
      </c>
      <c r="AW2712">
        <v>21.638889929216099</v>
      </c>
      <c r="AX2712">
        <v>30.252715708898499</v>
      </c>
      <c r="AY2712">
        <v>42.462396864939599</v>
      </c>
      <c r="AZ2712">
        <v>31.787032283764098</v>
      </c>
      <c r="BA2712">
        <v>17.898733801710499</v>
      </c>
      <c r="BB2712">
        <v>25.1774491452334</v>
      </c>
      <c r="BC2712">
        <v>36.013334334171098</v>
      </c>
      <c r="BD2712">
        <v>28.039506813026598</v>
      </c>
      <c r="BE2712">
        <v>19.975969527315499</v>
      </c>
      <c r="BF2712">
        <v>29.338213180492801</v>
      </c>
      <c r="BG2712">
        <v>38.667019903385999</v>
      </c>
      <c r="BH2712">
        <v>31.096349566674601</v>
      </c>
      <c r="BI2712">
        <v>17.674398490117301</v>
      </c>
      <c r="BJ2712">
        <v>30.382394080784799</v>
      </c>
      <c r="BK2712">
        <v>36.527923959897997</v>
      </c>
      <c r="BL2712">
        <v>28.750780510841601</v>
      </c>
    </row>
    <row r="2713" spans="1:64" x14ac:dyDescent="0.25">
      <c r="A2713" s="15" t="str">
        <f t="shared" si="90"/>
        <v>Net Loan Growth (last 4 qtrs)--44196</v>
      </c>
      <c r="B2713" s="15" t="str">
        <f t="shared" si="91"/>
        <v>Net Loan Growth (last 4 qtrs)</v>
      </c>
      <c r="C2713">
        <v>21</v>
      </c>
      <c r="D2713" s="22">
        <v>44196</v>
      </c>
      <c r="E2713">
        <v>-1.41</v>
      </c>
      <c r="F2713">
        <v>4.92</v>
      </c>
      <c r="G2713">
        <v>10.664999999999999</v>
      </c>
      <c r="H2713">
        <v>7.0612765957446797</v>
      </c>
      <c r="I2713">
        <v>-3.14</v>
      </c>
      <c r="J2713">
        <v>4.62</v>
      </c>
      <c r="K2713">
        <v>13.125</v>
      </c>
      <c r="L2713">
        <v>6.8940842105263203</v>
      </c>
      <c r="M2713">
        <v>-0.5</v>
      </c>
      <c r="N2713">
        <v>6.57</v>
      </c>
      <c r="O2713">
        <v>15.26</v>
      </c>
      <c r="P2713">
        <v>9.6218838559814195</v>
      </c>
      <c r="Q2713">
        <v>-2.0299999999999998</v>
      </c>
      <c r="R2713">
        <v>1.74</v>
      </c>
      <c r="S2713">
        <v>9.7200000000000006</v>
      </c>
      <c r="T2713">
        <v>4.3764705882352901</v>
      </c>
      <c r="U2713">
        <v>-2.37</v>
      </c>
      <c r="V2713">
        <v>5.14</v>
      </c>
      <c r="W2713">
        <v>14.87</v>
      </c>
      <c r="X2713">
        <v>8.0129501915708801</v>
      </c>
      <c r="Y2713">
        <v>-2.6349999999999998</v>
      </c>
      <c r="Z2713">
        <v>5.33</v>
      </c>
      <c r="AA2713">
        <v>14.205</v>
      </c>
      <c r="AB2713">
        <v>5.93</v>
      </c>
      <c r="AC2713">
        <v>-5.38</v>
      </c>
      <c r="AD2713">
        <v>1.51</v>
      </c>
      <c r="AE2713">
        <v>10.862500000000001</v>
      </c>
      <c r="AF2713">
        <v>6.0169117647058803</v>
      </c>
      <c r="AG2713">
        <v>-5.5250000000000004</v>
      </c>
      <c r="AH2713">
        <v>2.88</v>
      </c>
      <c r="AI2713">
        <v>7.02</v>
      </c>
      <c r="AJ2713">
        <v>8.7074545454545493</v>
      </c>
      <c r="AK2713">
        <v>-0.58499999999999996</v>
      </c>
      <c r="AL2713">
        <v>6.17</v>
      </c>
      <c r="AM2713">
        <v>10.5175</v>
      </c>
      <c r="AN2713">
        <v>9.1102631578947406</v>
      </c>
      <c r="AO2713">
        <v>-5.7125000000000004</v>
      </c>
      <c r="AP2713">
        <v>-5.0000000000000001E-3</v>
      </c>
      <c r="AQ2713">
        <v>6.6174999999999997</v>
      </c>
      <c r="AR2713">
        <v>0.60277777777777797</v>
      </c>
      <c r="AS2713">
        <v>3.7875000000000001</v>
      </c>
      <c r="AT2713">
        <v>11.49</v>
      </c>
      <c r="AU2713">
        <v>21.8125</v>
      </c>
      <c r="AV2713">
        <v>15.392785714285701</v>
      </c>
      <c r="AW2713">
        <v>-1.57</v>
      </c>
      <c r="AX2713">
        <v>4.7300000000000004</v>
      </c>
      <c r="AY2713">
        <v>12.02</v>
      </c>
      <c r="AZ2713">
        <v>7.4361739130434801</v>
      </c>
      <c r="BA2713">
        <v>4.9625000000000004</v>
      </c>
      <c r="BB2713">
        <v>15.81</v>
      </c>
      <c r="BC2713">
        <v>25.987500000000001</v>
      </c>
      <c r="BD2713">
        <v>16.939183673469401</v>
      </c>
      <c r="BE2713">
        <v>0.61</v>
      </c>
      <c r="BF2713">
        <v>4.26</v>
      </c>
      <c r="BG2713">
        <v>9.7200000000000006</v>
      </c>
      <c r="BH2713">
        <v>4.6813333333333302</v>
      </c>
      <c r="BI2713">
        <v>5.1924999999999999</v>
      </c>
      <c r="BJ2713">
        <v>15.99</v>
      </c>
      <c r="BK2713">
        <v>26.262499999999999</v>
      </c>
      <c r="BL2713">
        <v>18.264558823529399</v>
      </c>
    </row>
    <row r="2714" spans="1:64" x14ac:dyDescent="0.25">
      <c r="A2714" s="15" t="str">
        <f t="shared" si="90"/>
        <v>Banks w/ Loan Growth (last 4 qtrs)--44196</v>
      </c>
      <c r="B2714" s="15" t="str">
        <f t="shared" si="91"/>
        <v>Banks w/ Loan Growth (last 4 qtrs)</v>
      </c>
      <c r="C2714">
        <v>22</v>
      </c>
      <c r="D2714" s="22">
        <v>44196</v>
      </c>
      <c r="F2714">
        <v>72.340425531914903</v>
      </c>
      <c r="J2714">
        <v>66.0455486542443</v>
      </c>
      <c r="N2714">
        <v>72.747849705749204</v>
      </c>
      <c r="R2714">
        <v>70.588235294117695</v>
      </c>
      <c r="V2714">
        <v>67.547169811320799</v>
      </c>
      <c r="Z2714">
        <v>69.230769230769198</v>
      </c>
      <c r="AD2714">
        <v>60.294117647058798</v>
      </c>
      <c r="AH2714">
        <v>58.181818181818201</v>
      </c>
      <c r="AI2714"/>
      <c r="AK2714"/>
      <c r="AL2714">
        <v>71.052631578947398</v>
      </c>
      <c r="AP2714">
        <v>50</v>
      </c>
      <c r="AT2714">
        <v>82.394366197183103</v>
      </c>
      <c r="AX2714">
        <v>67.521367521367495</v>
      </c>
      <c r="BB2714">
        <v>84</v>
      </c>
      <c r="BF2714">
        <v>75.5555555555556</v>
      </c>
      <c r="BJ2714">
        <v>89.705882352941202</v>
      </c>
    </row>
    <row r="2715" spans="1:64" x14ac:dyDescent="0.25">
      <c r="A2715" s="15" t="str">
        <f t="shared" si="90"/>
        <v>Equity / Assets--44286</v>
      </c>
      <c r="B2715" s="15" t="str">
        <f t="shared" si="91"/>
        <v>Equity / Assets</v>
      </c>
      <c r="C2715">
        <v>1</v>
      </c>
      <c r="D2715" s="22">
        <v>44286</v>
      </c>
      <c r="E2715">
        <v>8.9284284237081799</v>
      </c>
      <c r="F2715">
        <v>10.360461172813499</v>
      </c>
      <c r="G2715">
        <v>10.817440720542701</v>
      </c>
      <c r="H2715">
        <v>10.2546626012302</v>
      </c>
      <c r="I2715">
        <v>8.7002080944501792</v>
      </c>
      <c r="J2715">
        <v>9.8243080131918994</v>
      </c>
      <c r="K2715">
        <v>11.182359841449401</v>
      </c>
      <c r="L2715">
        <v>10.291761729089499</v>
      </c>
      <c r="M2715">
        <v>8.8773667581957998</v>
      </c>
      <c r="N2715">
        <v>10.1061438602663</v>
      </c>
      <c r="O2715">
        <v>11.799167403320199</v>
      </c>
      <c r="P2715">
        <v>10.6961262856722</v>
      </c>
      <c r="Q2715">
        <v>8.8321049334498607</v>
      </c>
      <c r="R2715">
        <v>9.51924595861197</v>
      </c>
      <c r="S2715">
        <v>11.5251771069108</v>
      </c>
      <c r="T2715">
        <v>10.2873502290532</v>
      </c>
      <c r="U2715">
        <v>8.4034910045755602</v>
      </c>
      <c r="V2715">
        <v>9.6808123877125301</v>
      </c>
      <c r="W2715">
        <v>10.965308192081</v>
      </c>
      <c r="X2715">
        <v>10.021595036938001</v>
      </c>
      <c r="Y2715">
        <v>8.7427395685006992</v>
      </c>
      <c r="Z2715">
        <v>9.5346693240633904</v>
      </c>
      <c r="AA2715">
        <v>10.7438794586892</v>
      </c>
      <c r="AB2715">
        <v>10.281066915311801</v>
      </c>
      <c r="AC2715">
        <v>9.0539397728812592</v>
      </c>
      <c r="AD2715">
        <v>9.9443688196412108</v>
      </c>
      <c r="AE2715">
        <v>10.999591843911899</v>
      </c>
      <c r="AF2715">
        <v>10.0696238638127</v>
      </c>
      <c r="AG2715">
        <v>9.5330607790715298</v>
      </c>
      <c r="AH2715">
        <v>10.634572574391999</v>
      </c>
      <c r="AI2715">
        <v>12.237358380571401</v>
      </c>
      <c r="AJ2715">
        <v>12.169390836599501</v>
      </c>
      <c r="AK2715">
        <v>8.8609096239209695</v>
      </c>
      <c r="AL2715">
        <v>10.3130068640234</v>
      </c>
      <c r="AM2715">
        <v>11.754262756032199</v>
      </c>
      <c r="AN2715">
        <v>11.9663047053597</v>
      </c>
      <c r="AO2715">
        <v>9.0120156156579494</v>
      </c>
      <c r="AP2715">
        <v>10.2023705798221</v>
      </c>
      <c r="AQ2715">
        <v>11.4378067790246</v>
      </c>
      <c r="AR2715">
        <v>10.528222064231899</v>
      </c>
      <c r="AS2715">
        <v>8.3014279578002004</v>
      </c>
      <c r="AT2715">
        <v>9.4661640364360604</v>
      </c>
      <c r="AU2715">
        <v>10.693968855592001</v>
      </c>
      <c r="AV2715">
        <v>9.7770366796157209</v>
      </c>
      <c r="AW2715">
        <v>8.3905469669170092</v>
      </c>
      <c r="AX2715">
        <v>9.62706966102715</v>
      </c>
      <c r="AY2715">
        <v>10.835979388579901</v>
      </c>
      <c r="AZ2715">
        <v>10.0732844249286</v>
      </c>
      <c r="BA2715">
        <v>8.37200982832214</v>
      </c>
      <c r="BB2715">
        <v>9.33895576461701</v>
      </c>
      <c r="BC2715">
        <v>10.3720101938995</v>
      </c>
      <c r="BD2715">
        <v>9.8312209018246897</v>
      </c>
      <c r="BE2715">
        <v>9.5459877127220594</v>
      </c>
      <c r="BF2715">
        <v>10.6514256562649</v>
      </c>
      <c r="BG2715">
        <v>12.046782320759201</v>
      </c>
      <c r="BH2715">
        <v>13.152257839098899</v>
      </c>
      <c r="BI2715">
        <v>7.9970963467561997</v>
      </c>
      <c r="BJ2715">
        <v>8.9118807552421107</v>
      </c>
      <c r="BK2715">
        <v>10.2399193114907</v>
      </c>
      <c r="BL2715">
        <v>9.2926196395380405</v>
      </c>
    </row>
    <row r="2716" spans="1:64" x14ac:dyDescent="0.25">
      <c r="A2716" s="15" t="str">
        <f t="shared" si="90"/>
        <v>Total Risk Based Capital Ratio--44286</v>
      </c>
      <c r="B2716" s="15" t="str">
        <f t="shared" si="91"/>
        <v>Total Risk Based Capital Ratio</v>
      </c>
      <c r="C2716">
        <v>2</v>
      </c>
      <c r="D2716" s="22">
        <v>44286</v>
      </c>
      <c r="E2716">
        <v>14.402925</v>
      </c>
      <c r="F2716">
        <v>16.072500000000002</v>
      </c>
      <c r="G2716">
        <v>18.969449999999998</v>
      </c>
      <c r="H2716">
        <v>17.6686333333333</v>
      </c>
      <c r="I2716">
        <v>13.90605</v>
      </c>
      <c r="J2716">
        <v>15.405200000000001</v>
      </c>
      <c r="K2716">
        <v>19.48535</v>
      </c>
      <c r="L2716">
        <v>17.741663258785898</v>
      </c>
      <c r="M2716">
        <v>13.807625</v>
      </c>
      <c r="N2716">
        <v>15.79505</v>
      </c>
      <c r="O2716">
        <v>19.415649999999999</v>
      </c>
      <c r="P2716">
        <v>17.877519020926801</v>
      </c>
      <c r="Q2716">
        <v>14.5726</v>
      </c>
      <c r="R2716">
        <v>14.6167</v>
      </c>
      <c r="S2716">
        <v>14.7982</v>
      </c>
      <c r="T2716">
        <v>16.57554</v>
      </c>
      <c r="U2716">
        <v>13.905900000000001</v>
      </c>
      <c r="V2716">
        <v>15.3409</v>
      </c>
      <c r="W2716">
        <v>19.3842</v>
      </c>
      <c r="X2716">
        <v>17.764526775956298</v>
      </c>
      <c r="Y2716">
        <v>14.448399999999999</v>
      </c>
      <c r="Z2716">
        <v>16.6416</v>
      </c>
      <c r="AA2716">
        <v>19.469200000000001</v>
      </c>
      <c r="AB2716">
        <v>20.125620000000001</v>
      </c>
      <c r="AC2716">
        <v>13.104175</v>
      </c>
      <c r="AD2716">
        <v>15.051299999999999</v>
      </c>
      <c r="AE2716">
        <v>17.470800000000001</v>
      </c>
      <c r="AF2716">
        <v>15.884588888888899</v>
      </c>
      <c r="AG2716">
        <v>14.627700000000001</v>
      </c>
      <c r="AH2716">
        <v>17.359100000000002</v>
      </c>
      <c r="AI2716">
        <v>21.302399999999999</v>
      </c>
      <c r="AJ2716">
        <v>24.8503052631579</v>
      </c>
      <c r="AK2716">
        <v>12.970499999999999</v>
      </c>
      <c r="AL2716">
        <v>15.196199999999999</v>
      </c>
      <c r="AM2716">
        <v>17.477799999999998</v>
      </c>
      <c r="AN2716">
        <v>18.110551724137899</v>
      </c>
      <c r="AO2716">
        <v>13.874000000000001</v>
      </c>
      <c r="AP2716">
        <v>16.071200000000001</v>
      </c>
      <c r="AQ2716">
        <v>19.960999999999999</v>
      </c>
      <c r="AR2716">
        <v>18.881089629629599</v>
      </c>
      <c r="AS2716">
        <v>12.95815</v>
      </c>
      <c r="AT2716">
        <v>14.2342</v>
      </c>
      <c r="AU2716">
        <v>15.901175</v>
      </c>
      <c r="AV2716">
        <v>15.185761818181801</v>
      </c>
      <c r="AW2716">
        <v>14.29895</v>
      </c>
      <c r="AX2716">
        <v>16.6356</v>
      </c>
      <c r="AY2716">
        <v>20.768550000000001</v>
      </c>
      <c r="AZ2716">
        <v>20.3242986486487</v>
      </c>
      <c r="BA2716">
        <v>14.0671</v>
      </c>
      <c r="BB2716">
        <v>15.1114</v>
      </c>
      <c r="BC2716">
        <v>19.440850000000001</v>
      </c>
      <c r="BD2716">
        <v>17.281394186046501</v>
      </c>
      <c r="BE2716">
        <v>15.071300000000001</v>
      </c>
      <c r="BF2716">
        <v>17.366499999999998</v>
      </c>
      <c r="BG2716">
        <v>24.390599999999999</v>
      </c>
      <c r="BH2716">
        <v>31.520357142857101</v>
      </c>
      <c r="BI2716">
        <v>14.08545</v>
      </c>
      <c r="BJ2716">
        <v>15.192299999999999</v>
      </c>
      <c r="BK2716">
        <v>18.136199999999999</v>
      </c>
      <c r="BL2716">
        <v>16.2513705882353</v>
      </c>
    </row>
    <row r="2717" spans="1:64" x14ac:dyDescent="0.25">
      <c r="A2717" s="15" t="str">
        <f t="shared" si="90"/>
        <v>Tier 1 Leverage Ratio--44286</v>
      </c>
      <c r="B2717" s="15" t="str">
        <f t="shared" si="91"/>
        <v>Tier 1 Leverage Ratio</v>
      </c>
      <c r="C2717">
        <v>3</v>
      </c>
      <c r="D2717" s="22">
        <v>44286</v>
      </c>
      <c r="E2717">
        <v>8.6447500000000002</v>
      </c>
      <c r="F2717">
        <v>9.3567</v>
      </c>
      <c r="G2717">
        <v>10.9527</v>
      </c>
      <c r="H2717">
        <v>9.9633446808510602</v>
      </c>
      <c r="I2717">
        <v>8.5884</v>
      </c>
      <c r="J2717">
        <v>9.3671500000000005</v>
      </c>
      <c r="K2717">
        <v>10.99325</v>
      </c>
      <c r="L2717">
        <v>10.082014345991601</v>
      </c>
      <c r="M2717">
        <v>8.7876499999999993</v>
      </c>
      <c r="N2717">
        <v>9.9077999999999999</v>
      </c>
      <c r="O2717">
        <v>11.512124999999999</v>
      </c>
      <c r="P2717">
        <v>10.576069838337199</v>
      </c>
      <c r="Q2717">
        <v>8.766</v>
      </c>
      <c r="R2717">
        <v>9.2779000000000007</v>
      </c>
      <c r="S2717">
        <v>10.65</v>
      </c>
      <c r="T2717">
        <v>10.043005882352899</v>
      </c>
      <c r="U2717">
        <v>8.3407999999999998</v>
      </c>
      <c r="V2717">
        <v>9.3117000000000001</v>
      </c>
      <c r="W2717">
        <v>10.6495</v>
      </c>
      <c r="X2717">
        <v>9.8674390804597696</v>
      </c>
      <c r="Y2717">
        <v>8.7210000000000001</v>
      </c>
      <c r="Z2717">
        <v>9.1968999999999994</v>
      </c>
      <c r="AA2717">
        <v>10.510999999999999</v>
      </c>
      <c r="AB2717">
        <v>10.063797435897399</v>
      </c>
      <c r="AC2717">
        <v>8.6875999999999998</v>
      </c>
      <c r="AD2717">
        <v>9.2505000000000006</v>
      </c>
      <c r="AE2717">
        <v>10.70955</v>
      </c>
      <c r="AF2717">
        <v>9.7410910447761196</v>
      </c>
      <c r="AG2717">
        <v>9.2883999999999993</v>
      </c>
      <c r="AH2717">
        <v>10.593500000000001</v>
      </c>
      <c r="AI2717">
        <v>12.012449999999999</v>
      </c>
      <c r="AJ2717">
        <v>11.9976090909091</v>
      </c>
      <c r="AK2717">
        <v>8.6155749999999998</v>
      </c>
      <c r="AL2717">
        <v>9.7484500000000001</v>
      </c>
      <c r="AM2717">
        <v>11.563475</v>
      </c>
      <c r="AN2717">
        <v>11.6238921052632</v>
      </c>
      <c r="AO2717">
        <v>8.7736000000000001</v>
      </c>
      <c r="AP2717">
        <v>9.75</v>
      </c>
      <c r="AQ2717">
        <v>11.3375</v>
      </c>
      <c r="AR2717">
        <v>10.330038164251199</v>
      </c>
      <c r="AS2717">
        <v>8.1292000000000009</v>
      </c>
      <c r="AT2717">
        <v>8.9614999999999991</v>
      </c>
      <c r="AU2717">
        <v>10.042149999999999</v>
      </c>
      <c r="AV2717">
        <v>9.4239299270073005</v>
      </c>
      <c r="AW2717">
        <v>8.33005</v>
      </c>
      <c r="AX2717">
        <v>9.2861999999999991</v>
      </c>
      <c r="AY2717">
        <v>10.65615</v>
      </c>
      <c r="AZ2717">
        <v>9.8940955752212396</v>
      </c>
      <c r="BA2717">
        <v>8.3125250000000008</v>
      </c>
      <c r="BB2717">
        <v>9.1265000000000001</v>
      </c>
      <c r="BC2717">
        <v>10.04425</v>
      </c>
      <c r="BD2717">
        <v>9.6322033898305097</v>
      </c>
      <c r="BE2717">
        <v>9.2639750000000003</v>
      </c>
      <c r="BF2717">
        <v>10.276899999999999</v>
      </c>
      <c r="BG2717">
        <v>11.628349999999999</v>
      </c>
      <c r="BH2717">
        <v>12.912463043478301</v>
      </c>
      <c r="BI2717">
        <v>8.1220750000000006</v>
      </c>
      <c r="BJ2717">
        <v>8.8521999999999998</v>
      </c>
      <c r="BK2717">
        <v>10.136475000000001</v>
      </c>
      <c r="BL2717">
        <v>9.2676971428571395</v>
      </c>
    </row>
    <row r="2718" spans="1:64" x14ac:dyDescent="0.25">
      <c r="A2718" s="15" t="str">
        <f t="shared" si="90"/>
        <v>ALLL / Nonaccrual Loans--44286</v>
      </c>
      <c r="B2718" s="15" t="str">
        <f t="shared" si="91"/>
        <v>ALLL / Nonaccrual Loans</v>
      </c>
      <c r="C2718">
        <v>4</v>
      </c>
      <c r="D2718" s="22">
        <v>44286</v>
      </c>
      <c r="E2718">
        <v>154.277711084434</v>
      </c>
      <c r="F2718">
        <v>295.890410958904</v>
      </c>
      <c r="G2718">
        <v>788.56447688564504</v>
      </c>
      <c r="H2718">
        <v>3262.9775296316702</v>
      </c>
      <c r="I2718">
        <v>126.222190560447</v>
      </c>
      <c r="J2718">
        <v>292.68648739873998</v>
      </c>
      <c r="K2718">
        <v>732.10237916822803</v>
      </c>
      <c r="L2718">
        <v>1391.3306802488901</v>
      </c>
      <c r="M2718">
        <v>124.190064794816</v>
      </c>
      <c r="N2718">
        <v>264.01253918495303</v>
      </c>
      <c r="O2718">
        <v>676.09075043630003</v>
      </c>
      <c r="P2718">
        <v>966.32511688989405</v>
      </c>
      <c r="Q2718">
        <v>127.695167286245</v>
      </c>
      <c r="R2718">
        <v>195.07299270073</v>
      </c>
      <c r="S2718">
        <v>433.707865168539</v>
      </c>
      <c r="T2718">
        <v>562.44492011909097</v>
      </c>
      <c r="U2718">
        <v>131.28849190682999</v>
      </c>
      <c r="V2718">
        <v>323.78681331159601</v>
      </c>
      <c r="W2718">
        <v>1184.72742200328</v>
      </c>
      <c r="X2718">
        <v>2137.99148993889</v>
      </c>
      <c r="Y2718">
        <v>123.507737656595</v>
      </c>
      <c r="Z2718">
        <v>217.378048780488</v>
      </c>
      <c r="AA2718">
        <v>357.39130434782601</v>
      </c>
      <c r="AB2718">
        <v>258.07031403343501</v>
      </c>
      <c r="AC2718">
        <v>129.58222651533401</v>
      </c>
      <c r="AD2718">
        <v>338.263351852369</v>
      </c>
      <c r="AE2718">
        <v>753.68827396422603</v>
      </c>
      <c r="AF2718">
        <v>2143.2247627400702</v>
      </c>
      <c r="AG2718">
        <v>105.13643433733</v>
      </c>
      <c r="AH2718">
        <v>292.14907683624898</v>
      </c>
      <c r="AI2718">
        <v>686.62019029414796</v>
      </c>
      <c r="AJ2718">
        <v>1052.6125135961499</v>
      </c>
      <c r="AK2718">
        <v>104.82456140350899</v>
      </c>
      <c r="AL2718">
        <v>284.50363196125898</v>
      </c>
      <c r="AM2718">
        <v>490.15025041736197</v>
      </c>
      <c r="AN2718">
        <v>800.68392511554805</v>
      </c>
      <c r="AO2718">
        <v>98.0161645848641</v>
      </c>
      <c r="AP2718">
        <v>272.25838758137201</v>
      </c>
      <c r="AQ2718">
        <v>635.71428571428601</v>
      </c>
      <c r="AR2718">
        <v>1675.07764122656</v>
      </c>
      <c r="AS2718">
        <v>129.625</v>
      </c>
      <c r="AT2718">
        <v>311.304347826087</v>
      </c>
      <c r="AU2718">
        <v>961.26300638179805</v>
      </c>
      <c r="AV2718">
        <v>1218.1418970196601</v>
      </c>
      <c r="AW2718">
        <v>130.58823529411799</v>
      </c>
      <c r="AX2718">
        <v>312.03703703703701</v>
      </c>
      <c r="AY2718">
        <v>682.00692041522495</v>
      </c>
      <c r="AZ2718">
        <v>1454.73199536374</v>
      </c>
      <c r="BA2718">
        <v>115.46576433121</v>
      </c>
      <c r="BB2718">
        <v>259.36164074588902</v>
      </c>
      <c r="BC2718">
        <v>641.09589041095899</v>
      </c>
      <c r="BD2718">
        <v>2340.0309660401099</v>
      </c>
      <c r="BE2718">
        <v>213.950103461249</v>
      </c>
      <c r="BF2718">
        <v>517.574501769417</v>
      </c>
      <c r="BG2718">
        <v>1190.05625083211</v>
      </c>
      <c r="BH2718">
        <v>1289.6830213947601</v>
      </c>
      <c r="BI2718">
        <v>241.667621721773</v>
      </c>
      <c r="BJ2718">
        <v>491.267372405228</v>
      </c>
      <c r="BK2718">
        <v>2278.9772727272698</v>
      </c>
      <c r="BL2718">
        <v>2844.6353670846702</v>
      </c>
    </row>
    <row r="2719" spans="1:64" x14ac:dyDescent="0.25">
      <c r="A2719" s="15" t="str">
        <f t="shared" si="90"/>
        <v>[NCL + OREO] / [Total Loans + OREO]--44286</v>
      </c>
      <c r="B2719" s="15" t="str">
        <f t="shared" si="91"/>
        <v>[NCL + OREO] / [Total Loans + OREO]</v>
      </c>
      <c r="C2719">
        <v>5</v>
      </c>
      <c r="D2719" s="22">
        <v>44286</v>
      </c>
      <c r="E2719">
        <v>0.14032623388878199</v>
      </c>
      <c r="F2719">
        <v>0.51333020480082203</v>
      </c>
      <c r="G2719">
        <v>0.92794194754102199</v>
      </c>
      <c r="H2719">
        <v>1.0899329884517299</v>
      </c>
      <c r="I2719">
        <v>0.111934475544989</v>
      </c>
      <c r="J2719">
        <v>0.54324053942834705</v>
      </c>
      <c r="K2719">
        <v>1.29462104464737</v>
      </c>
      <c r="L2719">
        <v>0.96865915687745097</v>
      </c>
      <c r="M2719">
        <v>0.15689474993937699</v>
      </c>
      <c r="N2719">
        <v>0.55989584481102805</v>
      </c>
      <c r="O2719">
        <v>1.2785947730360101</v>
      </c>
      <c r="P2719">
        <v>0.94271725662810402</v>
      </c>
      <c r="Q2719">
        <v>0.62885289722854198</v>
      </c>
      <c r="R2719">
        <v>1.02050832269974</v>
      </c>
      <c r="S2719">
        <v>1.6015231268899099</v>
      </c>
      <c r="T2719">
        <v>1.4904254242324899</v>
      </c>
      <c r="U2719">
        <v>9.2198944834297997E-2</v>
      </c>
      <c r="V2719">
        <v>0.44338421855638799</v>
      </c>
      <c r="W2719">
        <v>1.19636774306098</v>
      </c>
      <c r="X2719">
        <v>0.87968351068488604</v>
      </c>
      <c r="Y2719">
        <v>0.37908711944284301</v>
      </c>
      <c r="Z2719">
        <v>0.73192464358452103</v>
      </c>
      <c r="AA2719">
        <v>1.6380252287761801</v>
      </c>
      <c r="AB2719">
        <v>1.94582842118518</v>
      </c>
      <c r="AC2719">
        <v>1.2917907083707599E-2</v>
      </c>
      <c r="AD2719">
        <v>0.48750167630586899</v>
      </c>
      <c r="AE2719">
        <v>1.20400642064809</v>
      </c>
      <c r="AF2719">
        <v>0.82665455059168202</v>
      </c>
      <c r="AG2719">
        <v>7.91638907470779E-2</v>
      </c>
      <c r="AH2719">
        <v>0.74669288988354399</v>
      </c>
      <c r="AI2719">
        <v>1.3162441766559101</v>
      </c>
      <c r="AJ2719">
        <v>1.11687929773683</v>
      </c>
      <c r="AK2719">
        <v>0.24996551234041101</v>
      </c>
      <c r="AL2719">
        <v>0.51836481915759702</v>
      </c>
      <c r="AM2719">
        <v>1.25720532624923</v>
      </c>
      <c r="AN2719">
        <v>1.1370702847732701</v>
      </c>
      <c r="AO2719">
        <v>7.85142934707138E-2</v>
      </c>
      <c r="AP2719">
        <v>0.53522323055561405</v>
      </c>
      <c r="AQ2719">
        <v>1.48087667505445</v>
      </c>
      <c r="AR2719">
        <v>1.18136910630056</v>
      </c>
      <c r="AS2719">
        <v>0.13931654203563601</v>
      </c>
      <c r="AT2719">
        <v>0.54352635427485596</v>
      </c>
      <c r="AU2719">
        <v>1.07511204953021</v>
      </c>
      <c r="AV2719">
        <v>0.91855692438371395</v>
      </c>
      <c r="AW2719">
        <v>0.108385652084985</v>
      </c>
      <c r="AX2719">
        <v>0.501635551300463</v>
      </c>
      <c r="AY2719">
        <v>1.2349312174264999</v>
      </c>
      <c r="AZ2719">
        <v>0.91752284259947303</v>
      </c>
      <c r="BA2719">
        <v>0.185091425988195</v>
      </c>
      <c r="BB2719">
        <v>0.62863704549781496</v>
      </c>
      <c r="BC2719">
        <v>1.4114859985296699</v>
      </c>
      <c r="BD2719">
        <v>0.99158732881017797</v>
      </c>
      <c r="BE2719">
        <v>0.11137372442179</v>
      </c>
      <c r="BF2719">
        <v>0.36809077652875799</v>
      </c>
      <c r="BG2719">
        <v>0.86415558522791203</v>
      </c>
      <c r="BH2719">
        <v>0.55398219620669498</v>
      </c>
      <c r="BI2719">
        <v>3.3613614713881398E-2</v>
      </c>
      <c r="BJ2719">
        <v>0.31363574271279698</v>
      </c>
      <c r="BK2719">
        <v>1.2838575289715</v>
      </c>
      <c r="BL2719">
        <v>0.81156403707750302</v>
      </c>
    </row>
    <row r="2720" spans="1:64" x14ac:dyDescent="0.25">
      <c r="A2720" s="15" t="str">
        <f t="shared" si="90"/>
        <v>[Noncurrent + Delinquent Loans] / [Capital + ALLL]--44286</v>
      </c>
      <c r="B2720" s="15" t="str">
        <f t="shared" si="91"/>
        <v>[Noncurrent + Delinquent Loans] / [Capital + ALLL]</v>
      </c>
      <c r="C2720">
        <v>6</v>
      </c>
      <c r="D2720" s="22">
        <v>44286</v>
      </c>
      <c r="E2720">
        <v>1.41632723244528</v>
      </c>
      <c r="F2720">
        <v>4.1496850685439099</v>
      </c>
      <c r="G2720">
        <v>6.2085353110331196</v>
      </c>
      <c r="H2720">
        <v>6.2198042392066801</v>
      </c>
      <c r="I2720">
        <v>1.4683253411796</v>
      </c>
      <c r="J2720">
        <v>4.4758495574889601</v>
      </c>
      <c r="K2720">
        <v>9.2677840209592492</v>
      </c>
      <c r="L2720">
        <v>6.8940572352037499</v>
      </c>
      <c r="M2720">
        <v>1.6838966822691599</v>
      </c>
      <c r="N2720">
        <v>4.5941809171622898</v>
      </c>
      <c r="O2720">
        <v>9.2253303746274895</v>
      </c>
      <c r="P2720">
        <v>6.75639245476565</v>
      </c>
      <c r="Q2720">
        <v>3.7609458137481799</v>
      </c>
      <c r="R2720">
        <v>5.7312089817146203</v>
      </c>
      <c r="S2720">
        <v>9.1595445485077693</v>
      </c>
      <c r="T2720">
        <v>7.1756391035886598</v>
      </c>
      <c r="U2720">
        <v>1.10439674932278</v>
      </c>
      <c r="V2720">
        <v>3.8288013656871098</v>
      </c>
      <c r="W2720">
        <v>8.6739542028364198</v>
      </c>
      <c r="X2720">
        <v>6.2797180850671399</v>
      </c>
      <c r="Y2720">
        <v>3.20284833558516</v>
      </c>
      <c r="Z2720">
        <v>7.3348404923386097</v>
      </c>
      <c r="AA2720">
        <v>15.4432577956219</v>
      </c>
      <c r="AB2720">
        <v>11.788796114463</v>
      </c>
      <c r="AC2720">
        <v>1.8896634636951699</v>
      </c>
      <c r="AD2720">
        <v>4.89549990585577</v>
      </c>
      <c r="AE2720">
        <v>7.7528178250303696</v>
      </c>
      <c r="AF2720">
        <v>6.4992038362320201</v>
      </c>
      <c r="AG2720">
        <v>1.0508974112410201</v>
      </c>
      <c r="AH2720">
        <v>5.1817200431810004</v>
      </c>
      <c r="AI2720">
        <v>8.9519161473228106</v>
      </c>
      <c r="AJ2720">
        <v>7.4178311394345</v>
      </c>
      <c r="AK2720">
        <v>1.9345849820838901</v>
      </c>
      <c r="AL2720">
        <v>4.6151251557806798</v>
      </c>
      <c r="AM2720">
        <v>13.391486907828</v>
      </c>
      <c r="AN2720">
        <v>8.2361236368156803</v>
      </c>
      <c r="AO2720">
        <v>1.5330562208840499</v>
      </c>
      <c r="AP2720">
        <v>5.1225230433246596</v>
      </c>
      <c r="AQ2720">
        <v>12.788417273345701</v>
      </c>
      <c r="AR2720">
        <v>8.6678018114941704</v>
      </c>
      <c r="AS2720">
        <v>1.71990703101889</v>
      </c>
      <c r="AT2720">
        <v>4.89549990585577</v>
      </c>
      <c r="AU2720">
        <v>8.9226493388369406</v>
      </c>
      <c r="AV2720">
        <v>6.7303941371210803</v>
      </c>
      <c r="AW2720">
        <v>1.57963963381253</v>
      </c>
      <c r="AX2720">
        <v>4.4940468118575598</v>
      </c>
      <c r="AY2720">
        <v>8.6025588529482402</v>
      </c>
      <c r="AZ2720">
        <v>6.0921235753993104</v>
      </c>
      <c r="BA2720">
        <v>1.2067105749007001</v>
      </c>
      <c r="BB2720">
        <v>4.77643204392822</v>
      </c>
      <c r="BC2720">
        <v>10.294978215338</v>
      </c>
      <c r="BD2720">
        <v>6.4139064872523903</v>
      </c>
      <c r="BE2720">
        <v>1.3105664153716901</v>
      </c>
      <c r="BF2720">
        <v>3.7361483961956399</v>
      </c>
      <c r="BG2720">
        <v>6.0364936282818302</v>
      </c>
      <c r="BH2720">
        <v>4.1675137222309697</v>
      </c>
      <c r="BI2720">
        <v>0.17934800125366299</v>
      </c>
      <c r="BJ2720">
        <v>2.51119842944536</v>
      </c>
      <c r="BK2720">
        <v>4.2514380457792198</v>
      </c>
      <c r="BL2720">
        <v>4.3856672781164301</v>
      </c>
    </row>
    <row r="2721" spans="1:64" x14ac:dyDescent="0.25">
      <c r="A2721" s="15" t="str">
        <f t="shared" si="90"/>
        <v xml:space="preserve">  Ag [NCL+DQ] / [Capital + ALLL]--44286</v>
      </c>
      <c r="B2721" s="15" t="str">
        <f t="shared" si="91"/>
        <v xml:space="preserve">  Ag [NCL+DQ] / [Capital + ALLL]</v>
      </c>
      <c r="C2721">
        <v>7</v>
      </c>
      <c r="D2721" s="22">
        <v>44286</v>
      </c>
      <c r="E2721">
        <v>0</v>
      </c>
      <c r="F2721">
        <v>0.140568639932103</v>
      </c>
      <c r="G2721">
        <v>2.3936640834205098</v>
      </c>
      <c r="H2721">
        <v>2.60795847540416</v>
      </c>
      <c r="I2721">
        <v>0</v>
      </c>
      <c r="J2721">
        <v>0</v>
      </c>
      <c r="K2721">
        <v>1.8741345622774299</v>
      </c>
      <c r="L2721">
        <v>2.2015948474802101</v>
      </c>
      <c r="M2721">
        <v>0</v>
      </c>
      <c r="N2721">
        <v>0</v>
      </c>
      <c r="O2721">
        <v>0.610872151660664</v>
      </c>
      <c r="P2721">
        <v>1.0657535400549001</v>
      </c>
      <c r="Q2721">
        <v>0</v>
      </c>
      <c r="R2721">
        <v>0</v>
      </c>
      <c r="S2721">
        <v>0</v>
      </c>
      <c r="T2721">
        <v>0</v>
      </c>
      <c r="U2721">
        <v>0</v>
      </c>
      <c r="V2721">
        <v>0</v>
      </c>
      <c r="W2721">
        <v>1.13011522201652</v>
      </c>
      <c r="X2721">
        <v>1.99978023373768</v>
      </c>
      <c r="Y2721">
        <v>0</v>
      </c>
      <c r="Z2721">
        <v>0</v>
      </c>
      <c r="AA2721">
        <v>2.9137047428159</v>
      </c>
      <c r="AB2721">
        <v>4.5521314410617499</v>
      </c>
      <c r="AC2721">
        <v>0</v>
      </c>
      <c r="AD2721">
        <v>0.54176861237329599</v>
      </c>
      <c r="AE2721">
        <v>2.92810984423889</v>
      </c>
      <c r="AF2721">
        <v>2.2831125451393701</v>
      </c>
      <c r="AG2721">
        <v>0</v>
      </c>
      <c r="AH2721">
        <v>0.51177072671443202</v>
      </c>
      <c r="AI2721">
        <v>4.9931628656741198</v>
      </c>
      <c r="AJ2721">
        <v>3.8696537125845598</v>
      </c>
      <c r="AK2721">
        <v>0</v>
      </c>
      <c r="AL2721">
        <v>0.25886198924830001</v>
      </c>
      <c r="AM2721">
        <v>1.72135986021413</v>
      </c>
      <c r="AN2721">
        <v>1.67067191236278</v>
      </c>
      <c r="AO2721">
        <v>0</v>
      </c>
      <c r="AP2721">
        <v>1.36092996881202</v>
      </c>
      <c r="AQ2721">
        <v>5.74037826117981</v>
      </c>
      <c r="AR2721">
        <v>4.65890012296643</v>
      </c>
      <c r="AS2721">
        <v>0</v>
      </c>
      <c r="AT2721">
        <v>0</v>
      </c>
      <c r="AU2721">
        <v>1.3446146435758299</v>
      </c>
      <c r="AV2721">
        <v>2.0286735176484698</v>
      </c>
      <c r="AW2721">
        <v>0</v>
      </c>
      <c r="AX2721">
        <v>0</v>
      </c>
      <c r="AY2721">
        <v>0.50586058829130498</v>
      </c>
      <c r="AZ2721">
        <v>0.75745878850715898</v>
      </c>
      <c r="BA2721">
        <v>0</v>
      </c>
      <c r="BB2721">
        <v>0</v>
      </c>
      <c r="BC2721">
        <v>0.17877295103648499</v>
      </c>
      <c r="BD2721">
        <v>0.62176425284915604</v>
      </c>
      <c r="BE2721">
        <v>0</v>
      </c>
      <c r="BF2721">
        <v>0</v>
      </c>
      <c r="BG2721">
        <v>0.88479193845538895</v>
      </c>
      <c r="BH2721">
        <v>0.64315609534618401</v>
      </c>
      <c r="BI2721">
        <v>0</v>
      </c>
      <c r="BJ2721">
        <v>0</v>
      </c>
      <c r="BK2721">
        <v>0</v>
      </c>
      <c r="BL2721">
        <v>0.97935975651737095</v>
      </c>
    </row>
    <row r="2722" spans="1:64" x14ac:dyDescent="0.25">
      <c r="A2722" s="15" t="str">
        <f t="shared" si="90"/>
        <v xml:space="preserve">  CLD [NCL+DQ] / [Capital + ALLL]--44286</v>
      </c>
      <c r="B2722" s="15" t="str">
        <f t="shared" si="91"/>
        <v xml:space="preserve">  CLD [NCL+DQ] / [Capital + ALLL]</v>
      </c>
      <c r="C2722">
        <v>8</v>
      </c>
      <c r="D2722" s="22">
        <v>44286</v>
      </c>
      <c r="E2722">
        <v>0</v>
      </c>
      <c r="F2722">
        <v>0</v>
      </c>
      <c r="G2722">
        <v>0</v>
      </c>
      <c r="H2722">
        <v>0.13629550120221801</v>
      </c>
      <c r="I2722">
        <v>0</v>
      </c>
      <c r="J2722">
        <v>0</v>
      </c>
      <c r="K2722">
        <v>0</v>
      </c>
      <c r="L2722">
        <v>0.20289096912458601</v>
      </c>
      <c r="M2722">
        <v>0</v>
      </c>
      <c r="N2722">
        <v>0</v>
      </c>
      <c r="O2722">
        <v>7.8552996782087506E-2</v>
      </c>
      <c r="P2722">
        <v>0.25969089599911699</v>
      </c>
      <c r="Q2722">
        <v>0</v>
      </c>
      <c r="R2722">
        <v>0</v>
      </c>
      <c r="S2722">
        <v>3.6386628808665999E-2</v>
      </c>
      <c r="T2722">
        <v>0.51090735299523105</v>
      </c>
      <c r="U2722">
        <v>0</v>
      </c>
      <c r="V2722">
        <v>0</v>
      </c>
      <c r="W2722">
        <v>0</v>
      </c>
      <c r="X2722">
        <v>0.126770512227489</v>
      </c>
      <c r="Y2722">
        <v>0</v>
      </c>
      <c r="Z2722">
        <v>0</v>
      </c>
      <c r="AA2722">
        <v>0.29814549306578297</v>
      </c>
      <c r="AB2722">
        <v>0.52404823004274703</v>
      </c>
      <c r="AC2722">
        <v>0</v>
      </c>
      <c r="AD2722">
        <v>0</v>
      </c>
      <c r="AE2722">
        <v>0</v>
      </c>
      <c r="AF2722">
        <v>0.28193465174613702</v>
      </c>
      <c r="AG2722">
        <v>0</v>
      </c>
      <c r="AH2722">
        <v>0</v>
      </c>
      <c r="AI2722">
        <v>3.0859452291812799E-2</v>
      </c>
      <c r="AJ2722">
        <v>0.44309391713323998</v>
      </c>
      <c r="AK2722">
        <v>0</v>
      </c>
      <c r="AL2722">
        <v>0</v>
      </c>
      <c r="AM2722">
        <v>2.0306722015451702E-2</v>
      </c>
      <c r="AN2722">
        <v>0.13602473310580701</v>
      </c>
      <c r="AO2722">
        <v>0</v>
      </c>
      <c r="AP2722">
        <v>0</v>
      </c>
      <c r="AQ2722">
        <v>0</v>
      </c>
      <c r="AR2722">
        <v>0.109281763078035</v>
      </c>
      <c r="AS2722">
        <v>0</v>
      </c>
      <c r="AT2722">
        <v>0</v>
      </c>
      <c r="AU2722">
        <v>5.1603413724639703E-2</v>
      </c>
      <c r="AV2722">
        <v>0.26662508347666503</v>
      </c>
      <c r="AW2722">
        <v>0</v>
      </c>
      <c r="AX2722">
        <v>0</v>
      </c>
      <c r="AY2722">
        <v>0</v>
      </c>
      <c r="AZ2722">
        <v>0.327356173400355</v>
      </c>
      <c r="BA2722">
        <v>0</v>
      </c>
      <c r="BB2722">
        <v>0</v>
      </c>
      <c r="BC2722">
        <v>0</v>
      </c>
      <c r="BD2722">
        <v>0.16424810693282299</v>
      </c>
      <c r="BE2722">
        <v>0</v>
      </c>
      <c r="BF2722">
        <v>0</v>
      </c>
      <c r="BG2722">
        <v>0.13125430489383599</v>
      </c>
      <c r="BH2722">
        <v>0.317475201018593</v>
      </c>
      <c r="BI2722">
        <v>0</v>
      </c>
      <c r="BJ2722">
        <v>0</v>
      </c>
      <c r="BK2722">
        <v>0</v>
      </c>
      <c r="BL2722">
        <v>8.8022568903386306E-2</v>
      </c>
    </row>
    <row r="2723" spans="1:64" x14ac:dyDescent="0.25">
      <c r="A2723" s="15" t="str">
        <f t="shared" si="90"/>
        <v xml:space="preserve">  CRE [NCL+DQ] / [Capital + ALLL]--44286</v>
      </c>
      <c r="B2723" s="15" t="str">
        <f t="shared" si="91"/>
        <v xml:space="preserve">  CRE [NCL+DQ] / [Capital + ALLL]</v>
      </c>
      <c r="C2723">
        <v>9</v>
      </c>
      <c r="D2723" s="22">
        <v>44286</v>
      </c>
      <c r="E2723">
        <v>0</v>
      </c>
      <c r="F2723">
        <v>0.31155926994084598</v>
      </c>
      <c r="G2723">
        <v>1.35299846835893</v>
      </c>
      <c r="H2723">
        <v>0.98860585163917702</v>
      </c>
      <c r="I2723">
        <v>0</v>
      </c>
      <c r="J2723">
        <v>0.17237806133130401</v>
      </c>
      <c r="K2723">
        <v>1.9199893781734101</v>
      </c>
      <c r="L2723">
        <v>1.4421844224679801</v>
      </c>
      <c r="M2723">
        <v>0</v>
      </c>
      <c r="N2723">
        <v>0.56767598632223604</v>
      </c>
      <c r="O2723">
        <v>2.41831830546132</v>
      </c>
      <c r="P2723">
        <v>1.8767782734698</v>
      </c>
      <c r="Q2723">
        <v>0.89892868220753497</v>
      </c>
      <c r="R2723">
        <v>2.4580014033929101</v>
      </c>
      <c r="S2723">
        <v>4.0280358047627098</v>
      </c>
      <c r="T2723">
        <v>2.8234576837836101</v>
      </c>
      <c r="U2723">
        <v>0</v>
      </c>
      <c r="V2723">
        <v>0</v>
      </c>
      <c r="W2723">
        <v>1.43754939224024</v>
      </c>
      <c r="X2723">
        <v>1.13165285334006</v>
      </c>
      <c r="Y2723">
        <v>0</v>
      </c>
      <c r="Z2723">
        <v>0.80886012941762098</v>
      </c>
      <c r="AA2723">
        <v>3.6899405026913201</v>
      </c>
      <c r="AB2723">
        <v>2.0633999911063099</v>
      </c>
      <c r="AC2723">
        <v>0</v>
      </c>
      <c r="AD2723">
        <v>0.18098414501561699</v>
      </c>
      <c r="AE2723">
        <v>2.9957209979064499</v>
      </c>
      <c r="AF2723">
        <v>1.9673512405650899</v>
      </c>
      <c r="AG2723">
        <v>0</v>
      </c>
      <c r="AH2723">
        <v>0</v>
      </c>
      <c r="AI2723">
        <v>1.1283193088491501</v>
      </c>
      <c r="AJ2723">
        <v>0.94063440097033202</v>
      </c>
      <c r="AK2723">
        <v>0.116995700723702</v>
      </c>
      <c r="AL2723">
        <v>1.54816478380624</v>
      </c>
      <c r="AM2723">
        <v>2.4078740969761001</v>
      </c>
      <c r="AN2723">
        <v>2.8956188931089102</v>
      </c>
      <c r="AO2723">
        <v>0</v>
      </c>
      <c r="AP2723">
        <v>0</v>
      </c>
      <c r="AQ2723">
        <v>1.2478957754523501</v>
      </c>
      <c r="AR2723">
        <v>0.98981606898219598</v>
      </c>
      <c r="AS2723">
        <v>0</v>
      </c>
      <c r="AT2723">
        <v>0.62327314785067101</v>
      </c>
      <c r="AU2723">
        <v>2.5273407443289502</v>
      </c>
      <c r="AV2723">
        <v>1.6877783442261001</v>
      </c>
      <c r="AW2723">
        <v>0</v>
      </c>
      <c r="AX2723">
        <v>0.21174477696216801</v>
      </c>
      <c r="AY2723">
        <v>2.1619294453306899</v>
      </c>
      <c r="AZ2723">
        <v>1.5434340022843001</v>
      </c>
      <c r="BA2723">
        <v>0</v>
      </c>
      <c r="BB2723">
        <v>0.26776784680580801</v>
      </c>
      <c r="BC2723">
        <v>3.0737701912049502</v>
      </c>
      <c r="BD2723">
        <v>1.7652136105959999</v>
      </c>
      <c r="BE2723">
        <v>0</v>
      </c>
      <c r="BF2723">
        <v>0.45966398636426498</v>
      </c>
      <c r="BG2723">
        <v>2.1885373248603499</v>
      </c>
      <c r="BH2723">
        <v>1.7586259937570301</v>
      </c>
      <c r="BI2723">
        <v>0</v>
      </c>
      <c r="BJ2723">
        <v>0</v>
      </c>
      <c r="BK2723">
        <v>1.15976397460601</v>
      </c>
      <c r="BL2723">
        <v>1.0038840052582201</v>
      </c>
    </row>
    <row r="2724" spans="1:64" x14ac:dyDescent="0.25">
      <c r="A2724" s="15" t="str">
        <f t="shared" si="90"/>
        <v xml:space="preserve">  Res RE [NCL+DQ] / [Capital + ALLL]--44286</v>
      </c>
      <c r="B2724" s="15" t="str">
        <f t="shared" si="91"/>
        <v xml:space="preserve">  Res RE [NCL+DQ] / [Capital + ALLL]</v>
      </c>
      <c r="C2724">
        <v>10</v>
      </c>
      <c r="D2724" s="22">
        <v>44286</v>
      </c>
      <c r="E2724">
        <v>2.89607657836174E-2</v>
      </c>
      <c r="F2724">
        <v>0.45628885068112701</v>
      </c>
      <c r="G2724">
        <v>1.40054856500222</v>
      </c>
      <c r="H2724">
        <v>0.82183923496034905</v>
      </c>
      <c r="I2724">
        <v>0</v>
      </c>
      <c r="J2724">
        <v>0.31308607980765302</v>
      </c>
      <c r="K2724">
        <v>1.49989839297594</v>
      </c>
      <c r="L2724">
        <v>1.0041095435478</v>
      </c>
      <c r="M2724">
        <v>4.5601347682705698E-2</v>
      </c>
      <c r="N2724">
        <v>0.80050496150387396</v>
      </c>
      <c r="O2724">
        <v>2.1733968063567999</v>
      </c>
      <c r="P2724">
        <v>1.60034609088531</v>
      </c>
      <c r="Q2724">
        <v>0.85503506165115595</v>
      </c>
      <c r="R2724">
        <v>1.73407860569517</v>
      </c>
      <c r="S2724">
        <v>2.8629096510330898</v>
      </c>
      <c r="T2724">
        <v>1.93585834554359</v>
      </c>
      <c r="U2724">
        <v>0</v>
      </c>
      <c r="V2724">
        <v>0.37260804580763301</v>
      </c>
      <c r="W2724">
        <v>1.68426398087218</v>
      </c>
      <c r="X2724">
        <v>1.1489904291859201</v>
      </c>
      <c r="Y2724">
        <v>0.107288315932831</v>
      </c>
      <c r="Z2724">
        <v>0.54559873116574198</v>
      </c>
      <c r="AA2724">
        <v>1.66773544056411</v>
      </c>
      <c r="AB2724">
        <v>1.29434307686939</v>
      </c>
      <c r="AC2724">
        <v>0</v>
      </c>
      <c r="AD2724">
        <v>0</v>
      </c>
      <c r="AE2724">
        <v>0.46964719816029599</v>
      </c>
      <c r="AF2724">
        <v>0.44239705805861201</v>
      </c>
      <c r="AG2724">
        <v>0</v>
      </c>
      <c r="AH2724">
        <v>0</v>
      </c>
      <c r="AI2724">
        <v>0.25453257778730798</v>
      </c>
      <c r="AJ2724">
        <v>0.25111670686858201</v>
      </c>
      <c r="AK2724">
        <v>0.30415230154613698</v>
      </c>
      <c r="AL2724">
        <v>1.01351407276115</v>
      </c>
      <c r="AM2724">
        <v>2.4107149398424998</v>
      </c>
      <c r="AN2724">
        <v>1.87319160989676</v>
      </c>
      <c r="AO2724">
        <v>0</v>
      </c>
      <c r="AP2724">
        <v>0</v>
      </c>
      <c r="AQ2724">
        <v>0.92770536023488004</v>
      </c>
      <c r="AR2724">
        <v>0.67394987196836498</v>
      </c>
      <c r="AS2724">
        <v>0</v>
      </c>
      <c r="AT2724">
        <v>0.34048348655090199</v>
      </c>
      <c r="AU2724">
        <v>1.7194207587280701</v>
      </c>
      <c r="AV2724">
        <v>1.00636578384935</v>
      </c>
      <c r="AW2724">
        <v>0.391877206755399</v>
      </c>
      <c r="AX2724">
        <v>1.4193051184895</v>
      </c>
      <c r="AY2724">
        <v>2.9679811926470299</v>
      </c>
      <c r="AZ2724">
        <v>2.1179372679947299</v>
      </c>
      <c r="BA2724">
        <v>0</v>
      </c>
      <c r="BB2724">
        <v>0.191618316423809</v>
      </c>
      <c r="BC2724">
        <v>1.4658308288859301</v>
      </c>
      <c r="BD2724">
        <v>0.96518491426751196</v>
      </c>
      <c r="BE2724">
        <v>8.3453230281376398E-2</v>
      </c>
      <c r="BF2724">
        <v>0.38246135114041302</v>
      </c>
      <c r="BG2724">
        <v>0.84056632550909005</v>
      </c>
      <c r="BH2724">
        <v>0.77220797003564201</v>
      </c>
      <c r="BI2724">
        <v>0</v>
      </c>
      <c r="BJ2724">
        <v>0.22635928333067201</v>
      </c>
      <c r="BK2724">
        <v>1.5592634310732401</v>
      </c>
      <c r="BL2724">
        <v>1.0625180776188401</v>
      </c>
    </row>
    <row r="2725" spans="1:64" x14ac:dyDescent="0.25">
      <c r="A2725" s="15" t="str">
        <f t="shared" si="90"/>
        <v xml:space="preserve">  C&amp;I [NCL+DQ] / [Capital + ALLL]--44286</v>
      </c>
      <c r="B2725" s="15" t="str">
        <f t="shared" si="91"/>
        <v xml:space="preserve">  C&amp;I [NCL+DQ] / [Capital + ALLL]</v>
      </c>
      <c r="C2725">
        <v>11</v>
      </c>
      <c r="D2725" s="22">
        <v>44286</v>
      </c>
      <c r="E2725">
        <v>2.9067426946761701E-2</v>
      </c>
      <c r="F2725">
        <v>0.423932941516524</v>
      </c>
      <c r="G2725">
        <v>0.77485682078972196</v>
      </c>
      <c r="H2725">
        <v>0.86958696121231205</v>
      </c>
      <c r="I2725">
        <v>0</v>
      </c>
      <c r="J2725">
        <v>0.33003835160463002</v>
      </c>
      <c r="K2725">
        <v>1.31207752909662</v>
      </c>
      <c r="L2725">
        <v>1.12372002382525</v>
      </c>
      <c r="M2725">
        <v>0</v>
      </c>
      <c r="N2725">
        <v>0.27378996912881898</v>
      </c>
      <c r="O2725">
        <v>1.1822293488626301</v>
      </c>
      <c r="P2725">
        <v>1.00873823576008</v>
      </c>
      <c r="Q2725">
        <v>0</v>
      </c>
      <c r="R2725">
        <v>0.48291942215620998</v>
      </c>
      <c r="S2725">
        <v>1.3557054310133001</v>
      </c>
      <c r="T2725">
        <v>1.09205243024482</v>
      </c>
      <c r="U2725">
        <v>0</v>
      </c>
      <c r="V2725">
        <v>0.28977108084613201</v>
      </c>
      <c r="W2725">
        <v>1.2218343383053001</v>
      </c>
      <c r="X2725">
        <v>1.05091039830679</v>
      </c>
      <c r="Y2725">
        <v>9.81237359740878E-2</v>
      </c>
      <c r="Z2725">
        <v>0.80677159105938401</v>
      </c>
      <c r="AA2725">
        <v>3.5399604478006799</v>
      </c>
      <c r="AB2725">
        <v>2.0665514619289498</v>
      </c>
      <c r="AC2725">
        <v>0</v>
      </c>
      <c r="AD2725">
        <v>0.377663879147559</v>
      </c>
      <c r="AE2725">
        <v>0.97468359586306597</v>
      </c>
      <c r="AF2725">
        <v>1.2644951757276801</v>
      </c>
      <c r="AG2725">
        <v>0</v>
      </c>
      <c r="AH2725">
        <v>0.15750127553849899</v>
      </c>
      <c r="AI2725">
        <v>0.85677399717962399</v>
      </c>
      <c r="AJ2725">
        <v>1.0930026567026601</v>
      </c>
      <c r="AK2725">
        <v>0.108850153322403</v>
      </c>
      <c r="AL2725">
        <v>0.344432600479679</v>
      </c>
      <c r="AM2725">
        <v>1.33979359017088</v>
      </c>
      <c r="AN2725">
        <v>1.21497072941485</v>
      </c>
      <c r="AO2725">
        <v>0</v>
      </c>
      <c r="AP2725">
        <v>0.184275184275184</v>
      </c>
      <c r="AQ2725">
        <v>1.1869606318295101</v>
      </c>
      <c r="AR2725">
        <v>0.97526776440700802</v>
      </c>
      <c r="AS2725">
        <v>0</v>
      </c>
      <c r="AT2725">
        <v>0.393018794121482</v>
      </c>
      <c r="AU2725">
        <v>1.3084285423520701</v>
      </c>
      <c r="AV2725">
        <v>1.04284360006793</v>
      </c>
      <c r="AW2725">
        <v>0</v>
      </c>
      <c r="AX2725">
        <v>0.19584212112082</v>
      </c>
      <c r="AY2725">
        <v>0.96947618991396201</v>
      </c>
      <c r="AZ2725">
        <v>0.88966475754113705</v>
      </c>
      <c r="BA2725">
        <v>3.7760830641014299E-2</v>
      </c>
      <c r="BB2725">
        <v>0.83969298745051602</v>
      </c>
      <c r="BC2725">
        <v>2.9471431048355701</v>
      </c>
      <c r="BD2725">
        <v>2.1582467304657502</v>
      </c>
      <c r="BE2725">
        <v>5.9029089535322997E-4</v>
      </c>
      <c r="BF2725">
        <v>0.16043042099917301</v>
      </c>
      <c r="BG2725">
        <v>0.52081570270810795</v>
      </c>
      <c r="BH2725">
        <v>0.48798718175432798</v>
      </c>
      <c r="BI2725">
        <v>0</v>
      </c>
      <c r="BJ2725">
        <v>9.1359514840270994E-2</v>
      </c>
      <c r="BK2725">
        <v>0.70606210858681695</v>
      </c>
      <c r="BL2725">
        <v>0.78004602614826002</v>
      </c>
    </row>
    <row r="2726" spans="1:64" x14ac:dyDescent="0.25">
      <c r="A2726" s="15" t="str">
        <f t="shared" si="90"/>
        <v xml:space="preserve">  Ind [NCL+DQ] / [Capital + ALLL]--44286</v>
      </c>
      <c r="B2726" s="15" t="str">
        <f t="shared" si="91"/>
        <v xml:space="preserve">  Ind [NCL+DQ] / [Capital + ALLL]</v>
      </c>
      <c r="C2726">
        <v>12</v>
      </c>
      <c r="D2726" s="22">
        <v>44286</v>
      </c>
      <c r="E2726">
        <v>0</v>
      </c>
      <c r="F2726">
        <v>2.3555353444806901E-2</v>
      </c>
      <c r="G2726">
        <v>0.12590033687532301</v>
      </c>
      <c r="H2726">
        <v>0.134867074339868</v>
      </c>
      <c r="I2726">
        <v>0</v>
      </c>
      <c r="J2726">
        <v>4.1197632024576297E-2</v>
      </c>
      <c r="K2726">
        <v>0.222293242648051</v>
      </c>
      <c r="L2726">
        <v>0.21280013945173901</v>
      </c>
      <c r="M2726">
        <v>0</v>
      </c>
      <c r="N2726">
        <v>4.4927918646612199E-2</v>
      </c>
      <c r="O2726">
        <v>0.26699854665245998</v>
      </c>
      <c r="P2726">
        <v>0.266613331590139</v>
      </c>
      <c r="Q2726">
        <v>5.5430008954078402E-2</v>
      </c>
      <c r="R2726">
        <v>0.13229747227382799</v>
      </c>
      <c r="S2726">
        <v>0.66351746170439296</v>
      </c>
      <c r="T2726">
        <v>1.0810871715068</v>
      </c>
      <c r="U2726">
        <v>0</v>
      </c>
      <c r="V2726">
        <v>1.9269679159841999E-2</v>
      </c>
      <c r="W2726">
        <v>0.18487885569718801</v>
      </c>
      <c r="X2726">
        <v>0.187772488336095</v>
      </c>
      <c r="Y2726">
        <v>0</v>
      </c>
      <c r="Z2726">
        <v>6.8773301480435797E-2</v>
      </c>
      <c r="AA2726">
        <v>0.30287145479556898</v>
      </c>
      <c r="AB2726">
        <v>0.18807717026950699</v>
      </c>
      <c r="AC2726">
        <v>0</v>
      </c>
      <c r="AD2726">
        <v>5.3908355795148299E-2</v>
      </c>
      <c r="AE2726">
        <v>0.221968255537658</v>
      </c>
      <c r="AF2726">
        <v>0.191399171520862</v>
      </c>
      <c r="AG2726">
        <v>7.9116904233526401E-3</v>
      </c>
      <c r="AH2726">
        <v>0.11514933429291099</v>
      </c>
      <c r="AI2726">
        <v>0.51281022343596705</v>
      </c>
      <c r="AJ2726">
        <v>0.50853359045892699</v>
      </c>
      <c r="AK2726">
        <v>0</v>
      </c>
      <c r="AL2726">
        <v>4.2849385052436503E-2</v>
      </c>
      <c r="AM2726">
        <v>0.116080041665115</v>
      </c>
      <c r="AN2726">
        <v>0.144895803679471</v>
      </c>
      <c r="AO2726">
        <v>0</v>
      </c>
      <c r="AP2726">
        <v>2.8089010954714302E-2</v>
      </c>
      <c r="AQ2726">
        <v>0.22014224167888299</v>
      </c>
      <c r="AR2726">
        <v>0.203252746728835</v>
      </c>
      <c r="AS2726">
        <v>0</v>
      </c>
      <c r="AT2726">
        <v>3.5868005738880902E-2</v>
      </c>
      <c r="AU2726">
        <v>0.147702263696215</v>
      </c>
      <c r="AV2726">
        <v>0.224178004515412</v>
      </c>
      <c r="AW2726">
        <v>0</v>
      </c>
      <c r="AX2726">
        <v>9.4135366657253097E-2</v>
      </c>
      <c r="AY2726">
        <v>0.454848480226549</v>
      </c>
      <c r="AZ2726">
        <v>0.31311559491152402</v>
      </c>
      <c r="BA2726">
        <v>0</v>
      </c>
      <c r="BB2726">
        <v>1.59177518320784E-2</v>
      </c>
      <c r="BC2726">
        <v>0.175104577748046</v>
      </c>
      <c r="BD2726">
        <v>0.16785952441858801</v>
      </c>
      <c r="BE2726">
        <v>7.8616352201257898E-4</v>
      </c>
      <c r="BF2726">
        <v>5.13858861783245E-2</v>
      </c>
      <c r="BG2726">
        <v>0.19690090515105499</v>
      </c>
      <c r="BH2726">
        <v>0.15358715719223701</v>
      </c>
      <c r="BI2726">
        <v>0</v>
      </c>
      <c r="BJ2726">
        <v>0</v>
      </c>
      <c r="BK2726">
        <v>6.0502872743310197E-2</v>
      </c>
      <c r="BL2726">
        <v>0.12945623463001599</v>
      </c>
    </row>
    <row r="2727" spans="1:64" x14ac:dyDescent="0.25">
      <c r="A2727" s="15" t="str">
        <f t="shared" si="90"/>
        <v xml:space="preserve">  OREO / [Capital + ALLL]--44286</v>
      </c>
      <c r="B2727" s="15" t="str">
        <f t="shared" si="91"/>
        <v xml:space="preserve">  OREO / [Capital + ALLL]</v>
      </c>
      <c r="C2727">
        <v>13</v>
      </c>
      <c r="D2727" s="22">
        <v>44286</v>
      </c>
      <c r="E2727">
        <v>0</v>
      </c>
      <c r="F2727">
        <v>0</v>
      </c>
      <c r="G2727">
        <v>0.37555935515397898</v>
      </c>
      <c r="H2727">
        <v>0.381934021793427</v>
      </c>
      <c r="I2727">
        <v>0</v>
      </c>
      <c r="J2727">
        <v>0</v>
      </c>
      <c r="K2727">
        <v>0.48943469907720699</v>
      </c>
      <c r="L2727">
        <v>0.719767803201939</v>
      </c>
      <c r="M2727">
        <v>0</v>
      </c>
      <c r="N2727">
        <v>0</v>
      </c>
      <c r="O2727">
        <v>0.52054133976806904</v>
      </c>
      <c r="P2727">
        <v>0.682950421853736</v>
      </c>
      <c r="Q2727">
        <v>9.7081739505629899E-2</v>
      </c>
      <c r="R2727">
        <v>0.94350889764719903</v>
      </c>
      <c r="S2727">
        <v>1.48761058052022</v>
      </c>
      <c r="T2727">
        <v>1.48576178642509</v>
      </c>
      <c r="U2727">
        <v>0</v>
      </c>
      <c r="V2727">
        <v>0</v>
      </c>
      <c r="W2727">
        <v>0.528169014084507</v>
      </c>
      <c r="X2727">
        <v>0.92509263527415597</v>
      </c>
      <c r="Y2727">
        <v>0</v>
      </c>
      <c r="Z2727">
        <v>0</v>
      </c>
      <c r="AA2727">
        <v>8.9927811335721905E-2</v>
      </c>
      <c r="AB2727">
        <v>0.43162154206937298</v>
      </c>
      <c r="AC2727">
        <v>0</v>
      </c>
      <c r="AD2727">
        <v>0</v>
      </c>
      <c r="AE2727">
        <v>0.44099204011089499</v>
      </c>
      <c r="AF2727">
        <v>0.68942060398993199</v>
      </c>
      <c r="AG2727">
        <v>0</v>
      </c>
      <c r="AH2727">
        <v>0</v>
      </c>
      <c r="AI2727">
        <v>0.25264669855305599</v>
      </c>
      <c r="AJ2727">
        <v>0.33869782632602002</v>
      </c>
      <c r="AK2727">
        <v>0</v>
      </c>
      <c r="AL2727">
        <v>0</v>
      </c>
      <c r="AM2727">
        <v>0.277310517487175</v>
      </c>
      <c r="AN2727">
        <v>0.58713752713126299</v>
      </c>
      <c r="AO2727">
        <v>0</v>
      </c>
      <c r="AP2727">
        <v>0</v>
      </c>
      <c r="AQ2727">
        <v>0.308424859281548</v>
      </c>
      <c r="AR2727">
        <v>0.46345567633280899</v>
      </c>
      <c r="AS2727">
        <v>0</v>
      </c>
      <c r="AT2727">
        <v>0</v>
      </c>
      <c r="AU2727">
        <v>0.70204662444354504</v>
      </c>
      <c r="AV2727">
        <v>0.83937775185002295</v>
      </c>
      <c r="AW2727">
        <v>0</v>
      </c>
      <c r="AX2727">
        <v>0</v>
      </c>
      <c r="AY2727">
        <v>0.59444285580794798</v>
      </c>
      <c r="AZ2727">
        <v>0.69711961420458202</v>
      </c>
      <c r="BA2727">
        <v>0</v>
      </c>
      <c r="BB2727">
        <v>0</v>
      </c>
      <c r="BC2727">
        <v>1.0778746867865701</v>
      </c>
      <c r="BD2727">
        <v>1.27429671798444</v>
      </c>
      <c r="BE2727">
        <v>0</v>
      </c>
      <c r="BF2727">
        <v>0</v>
      </c>
      <c r="BG2727">
        <v>0.40173779092814699</v>
      </c>
      <c r="BH2727">
        <v>0.56345877697010605</v>
      </c>
      <c r="BI2727">
        <v>0</v>
      </c>
      <c r="BJ2727">
        <v>0</v>
      </c>
      <c r="BK2727">
        <v>1.1996177883221599</v>
      </c>
      <c r="BL2727">
        <v>1.54234448978039</v>
      </c>
    </row>
    <row r="2728" spans="1:64" x14ac:dyDescent="0.25">
      <c r="A2728" s="15" t="str">
        <f t="shared" si="90"/>
        <v>ROAA--44286</v>
      </c>
      <c r="B2728" s="15" t="str">
        <f t="shared" si="91"/>
        <v>ROAA</v>
      </c>
      <c r="C2728">
        <v>14</v>
      </c>
      <c r="D2728" s="22">
        <v>44286</v>
      </c>
      <c r="E2728">
        <v>0.93</v>
      </c>
      <c r="F2728">
        <v>1.35</v>
      </c>
      <c r="G2728">
        <v>2.0049999999999999</v>
      </c>
      <c r="H2728">
        <v>1.4682978723404301</v>
      </c>
      <c r="I2728">
        <v>0.89</v>
      </c>
      <c r="J2728">
        <v>1.35</v>
      </c>
      <c r="K2728">
        <v>1.88</v>
      </c>
      <c r="L2728">
        <v>1.4621518987341799</v>
      </c>
      <c r="M2728">
        <v>0.79</v>
      </c>
      <c r="N2728">
        <v>1.18</v>
      </c>
      <c r="O2728">
        <v>1.61</v>
      </c>
      <c r="P2728">
        <v>1.24110854503464</v>
      </c>
      <c r="Q2728">
        <v>0.72</v>
      </c>
      <c r="R2728">
        <v>1.1000000000000001</v>
      </c>
      <c r="S2728">
        <v>1.17</v>
      </c>
      <c r="T2728">
        <v>0.99176470588235299</v>
      </c>
      <c r="U2728">
        <v>0.86</v>
      </c>
      <c r="V2728">
        <v>1.38</v>
      </c>
      <c r="W2728">
        <v>1.91</v>
      </c>
      <c r="X2728">
        <v>1.4567432950191599</v>
      </c>
      <c r="Y2728">
        <v>0.98</v>
      </c>
      <c r="Z2728">
        <v>1.42</v>
      </c>
      <c r="AA2728">
        <v>1.9750000000000001</v>
      </c>
      <c r="AB2728">
        <v>1.56076923076923</v>
      </c>
      <c r="AC2728">
        <v>0.84</v>
      </c>
      <c r="AD2728">
        <v>1.26</v>
      </c>
      <c r="AE2728">
        <v>1.6950000000000001</v>
      </c>
      <c r="AF2728">
        <v>1.32313432835821</v>
      </c>
      <c r="AG2728">
        <v>1.08</v>
      </c>
      <c r="AH2728">
        <v>1.66</v>
      </c>
      <c r="AI2728">
        <v>2.2850000000000001</v>
      </c>
      <c r="AJ2728">
        <v>1.7630909090909099</v>
      </c>
      <c r="AK2728">
        <v>1.0125</v>
      </c>
      <c r="AL2728">
        <v>1.3149999999999999</v>
      </c>
      <c r="AM2728">
        <v>1.81</v>
      </c>
      <c r="AN2728">
        <v>1.45394736842105</v>
      </c>
      <c r="AO2728">
        <v>0.85</v>
      </c>
      <c r="AP2728">
        <v>1.29</v>
      </c>
      <c r="AQ2728">
        <v>1.88</v>
      </c>
      <c r="AR2728">
        <v>1.4083574879227101</v>
      </c>
      <c r="AS2728">
        <v>1.03</v>
      </c>
      <c r="AT2728">
        <v>1.44</v>
      </c>
      <c r="AU2728">
        <v>1.8149999999999999</v>
      </c>
      <c r="AV2728">
        <v>1.50503649635036</v>
      </c>
      <c r="AW2728">
        <v>0.75</v>
      </c>
      <c r="AX2728">
        <v>1.23</v>
      </c>
      <c r="AY2728">
        <v>1.81</v>
      </c>
      <c r="AZ2728">
        <v>1.3373451327433601</v>
      </c>
      <c r="BA2728">
        <v>1.0149999999999999</v>
      </c>
      <c r="BB2728">
        <v>1.46</v>
      </c>
      <c r="BC2728">
        <v>1.99</v>
      </c>
      <c r="BD2728">
        <v>1.59745762711864</v>
      </c>
      <c r="BE2728">
        <v>1.0449999999999999</v>
      </c>
      <c r="BF2728">
        <v>1.2549999999999999</v>
      </c>
      <c r="BG2728">
        <v>1.72</v>
      </c>
      <c r="BH2728">
        <v>1.4267391304347801</v>
      </c>
      <c r="BI2728">
        <v>1.105</v>
      </c>
      <c r="BJ2728">
        <v>1.4650000000000001</v>
      </c>
      <c r="BK2728">
        <v>1.925</v>
      </c>
      <c r="BL2728">
        <v>1.67814285714286</v>
      </c>
    </row>
    <row r="2729" spans="1:64" x14ac:dyDescent="0.25">
      <c r="A2729" s="15" t="str">
        <f t="shared" si="90"/>
        <v>NIM--44286</v>
      </c>
      <c r="B2729" s="15" t="str">
        <f t="shared" si="91"/>
        <v>NIM</v>
      </c>
      <c r="C2729">
        <v>15</v>
      </c>
      <c r="D2729" s="22">
        <v>44286</v>
      </c>
      <c r="E2729">
        <v>3.08</v>
      </c>
      <c r="F2729">
        <v>3.49</v>
      </c>
      <c r="G2729">
        <v>3.79</v>
      </c>
      <c r="H2729">
        <v>3.4948936170212801</v>
      </c>
      <c r="I2729">
        <v>3.1225000000000001</v>
      </c>
      <c r="J2729">
        <v>3.5750000000000002</v>
      </c>
      <c r="K2729">
        <v>4.0999999999999996</v>
      </c>
      <c r="L2729">
        <v>3.6918354430379701</v>
      </c>
      <c r="M2729">
        <v>2.96</v>
      </c>
      <c r="N2729">
        <v>3.4</v>
      </c>
      <c r="O2729">
        <v>3.88</v>
      </c>
      <c r="P2729">
        <v>3.4458775981524199</v>
      </c>
      <c r="Q2729">
        <v>3.23</v>
      </c>
      <c r="R2729">
        <v>3.56</v>
      </c>
      <c r="S2729">
        <v>3.71</v>
      </c>
      <c r="T2729">
        <v>3.54176470588235</v>
      </c>
      <c r="U2729">
        <v>3.07</v>
      </c>
      <c r="V2729">
        <v>3.57</v>
      </c>
      <c r="W2729">
        <v>4.07</v>
      </c>
      <c r="X2729">
        <v>3.69693486590038</v>
      </c>
      <c r="Y2729">
        <v>3.19</v>
      </c>
      <c r="Z2729">
        <v>3.7</v>
      </c>
      <c r="AA2729">
        <v>4.3250000000000002</v>
      </c>
      <c r="AB2729">
        <v>3.8428205128205102</v>
      </c>
      <c r="AC2729">
        <v>3.1349999999999998</v>
      </c>
      <c r="AD2729">
        <v>3.57</v>
      </c>
      <c r="AE2729">
        <v>3.96</v>
      </c>
      <c r="AF2729">
        <v>3.5408955223880598</v>
      </c>
      <c r="AG2729">
        <v>3.14</v>
      </c>
      <c r="AH2729">
        <v>3.56</v>
      </c>
      <c r="AI2729">
        <v>4.8499999999999996</v>
      </c>
      <c r="AJ2729">
        <v>4.1632727272727301</v>
      </c>
      <c r="AK2729">
        <v>3.0775000000000001</v>
      </c>
      <c r="AL2729">
        <v>3.4950000000000001</v>
      </c>
      <c r="AM2729">
        <v>4.09</v>
      </c>
      <c r="AN2729">
        <v>3.5373684210526299</v>
      </c>
      <c r="AO2729">
        <v>3.05</v>
      </c>
      <c r="AP2729">
        <v>3.52</v>
      </c>
      <c r="AQ2729">
        <v>4.0449999999999999</v>
      </c>
      <c r="AR2729">
        <v>3.6119323671497598</v>
      </c>
      <c r="AS2729">
        <v>3.4049999999999998</v>
      </c>
      <c r="AT2729">
        <v>3.78</v>
      </c>
      <c r="AU2729">
        <v>4.2850000000000001</v>
      </c>
      <c r="AV2729">
        <v>3.87802919708029</v>
      </c>
      <c r="AW2729">
        <v>3.05</v>
      </c>
      <c r="AX2729">
        <v>3.54</v>
      </c>
      <c r="AY2729">
        <v>4.09</v>
      </c>
      <c r="AZ2729">
        <v>3.56787610619469</v>
      </c>
      <c r="BA2729">
        <v>3.3174999999999999</v>
      </c>
      <c r="BB2729">
        <v>3.71</v>
      </c>
      <c r="BC2729">
        <v>4.0724999999999998</v>
      </c>
      <c r="BD2729">
        <v>3.9621186440677998</v>
      </c>
      <c r="BE2729">
        <v>2.9275000000000002</v>
      </c>
      <c r="BF2729">
        <v>3.59</v>
      </c>
      <c r="BG2729">
        <v>3.9525000000000001</v>
      </c>
      <c r="BH2729">
        <v>3.54</v>
      </c>
      <c r="BI2729">
        <v>3.06</v>
      </c>
      <c r="BJ2729">
        <v>3.58</v>
      </c>
      <c r="BK2729">
        <v>3.8774999999999999</v>
      </c>
      <c r="BL2729">
        <v>3.8571428571428599</v>
      </c>
    </row>
    <row r="2730" spans="1:64" x14ac:dyDescent="0.25">
      <c r="A2730" s="15" t="str">
        <f t="shared" si="90"/>
        <v>Provisions / Avg Assets--44286</v>
      </c>
      <c r="B2730" s="15" t="str">
        <f t="shared" si="91"/>
        <v>Provisions / Avg Assets</v>
      </c>
      <c r="C2730">
        <v>16</v>
      </c>
      <c r="D2730" s="22">
        <v>44286</v>
      </c>
      <c r="E2730">
        <v>0</v>
      </c>
      <c r="F2730">
        <v>0</v>
      </c>
      <c r="G2730">
        <v>0.03</v>
      </c>
      <c r="H2730">
        <v>-1.4893617021276601E-3</v>
      </c>
      <c r="I2730">
        <v>0</v>
      </c>
      <c r="J2730">
        <v>0</v>
      </c>
      <c r="K2730">
        <v>0.09</v>
      </c>
      <c r="L2730">
        <v>6.6350210970464105E-2</v>
      </c>
      <c r="M2730">
        <v>0</v>
      </c>
      <c r="N2730">
        <v>0.03</v>
      </c>
      <c r="O2730">
        <v>0.12</v>
      </c>
      <c r="P2730">
        <v>6.8302540415704396E-2</v>
      </c>
      <c r="Q2730">
        <v>0</v>
      </c>
      <c r="R2730">
        <v>7.0000000000000007E-2</v>
      </c>
      <c r="S2730">
        <v>0.11</v>
      </c>
      <c r="T2730">
        <v>5.8823529411764696E-3</v>
      </c>
      <c r="U2730">
        <v>0</v>
      </c>
      <c r="V2730">
        <v>0</v>
      </c>
      <c r="W2730">
        <v>0.1</v>
      </c>
      <c r="X2730">
        <v>6.3563218390804602E-2</v>
      </c>
      <c r="Y2730">
        <v>0</v>
      </c>
      <c r="Z2730">
        <v>0</v>
      </c>
      <c r="AA2730">
        <v>4.4999999999999998E-2</v>
      </c>
      <c r="AB2730">
        <v>3.2307692307692301E-2</v>
      </c>
      <c r="AC2730">
        <v>0</v>
      </c>
      <c r="AD2730">
        <v>0</v>
      </c>
      <c r="AE2730">
        <v>7.0000000000000007E-2</v>
      </c>
      <c r="AF2730">
        <v>6.3432835820895497E-2</v>
      </c>
      <c r="AG2730">
        <v>0</v>
      </c>
      <c r="AH2730">
        <v>0</v>
      </c>
      <c r="AI2730">
        <v>3.5000000000000003E-2</v>
      </c>
      <c r="AJ2730">
        <v>0.16</v>
      </c>
      <c r="AK2730">
        <v>0</v>
      </c>
      <c r="AL2730">
        <v>1.4999999999999999E-2</v>
      </c>
      <c r="AM2730">
        <v>9.7500000000000003E-2</v>
      </c>
      <c r="AN2730">
        <v>7.4473684210526303E-2</v>
      </c>
      <c r="AO2730">
        <v>0</v>
      </c>
      <c r="AP2730">
        <v>0</v>
      </c>
      <c r="AQ2730">
        <v>0.05</v>
      </c>
      <c r="AR2730">
        <v>4.4009661835748802E-2</v>
      </c>
      <c r="AS2730">
        <v>0</v>
      </c>
      <c r="AT2730">
        <v>0.02</v>
      </c>
      <c r="AU2730">
        <v>0.1</v>
      </c>
      <c r="AV2730">
        <v>7.7299270072992698E-2</v>
      </c>
      <c r="AW2730">
        <v>0</v>
      </c>
      <c r="AX2730">
        <v>0</v>
      </c>
      <c r="AY2730">
        <v>0.1</v>
      </c>
      <c r="AZ2730">
        <v>5.6725663716814201E-2</v>
      </c>
      <c r="BA2730">
        <v>0</v>
      </c>
      <c r="BB2730">
        <v>1.4999999999999999E-2</v>
      </c>
      <c r="BC2730">
        <v>0.13250000000000001</v>
      </c>
      <c r="BD2730">
        <v>0.10635593220339</v>
      </c>
      <c r="BE2730">
        <v>0</v>
      </c>
      <c r="BF2730">
        <v>0</v>
      </c>
      <c r="BG2730">
        <v>0.05</v>
      </c>
      <c r="BH2730">
        <v>7.0652173913043501E-2</v>
      </c>
      <c r="BI2730">
        <v>0</v>
      </c>
      <c r="BJ2730">
        <v>0</v>
      </c>
      <c r="BK2730">
        <v>0.1</v>
      </c>
      <c r="BL2730">
        <v>4.9428571428571398E-2</v>
      </c>
    </row>
    <row r="2731" spans="1:64" x14ac:dyDescent="0.25">
      <c r="A2731" s="15" t="str">
        <f t="shared" si="90"/>
        <v>Negative Earners (last 4 qtrs)--44286</v>
      </c>
      <c r="B2731" s="15" t="str">
        <f t="shared" si="91"/>
        <v>Negative Earners (last 4 qtrs)</v>
      </c>
      <c r="C2731">
        <v>17</v>
      </c>
      <c r="D2731" s="22">
        <v>44286</v>
      </c>
      <c r="F2731">
        <v>0</v>
      </c>
      <c r="H2731">
        <v>0</v>
      </c>
      <c r="J2731">
        <v>1.0373443983402499</v>
      </c>
      <c r="L2731">
        <v>5</v>
      </c>
      <c r="N2731">
        <v>3.4857401539157999</v>
      </c>
      <c r="P2731">
        <v>154</v>
      </c>
      <c r="R2731">
        <v>0</v>
      </c>
      <c r="T2731">
        <v>0</v>
      </c>
      <c r="V2731">
        <v>1.5094339622641499</v>
      </c>
      <c r="X2731">
        <v>4</v>
      </c>
      <c r="Z2731">
        <v>0</v>
      </c>
      <c r="AB2731">
        <v>0</v>
      </c>
      <c r="AD2731">
        <v>1.4925373134328399</v>
      </c>
      <c r="AF2731">
        <v>1</v>
      </c>
      <c r="AH2731">
        <v>0</v>
      </c>
      <c r="AI2731"/>
      <c r="AJ2731">
        <v>0</v>
      </c>
      <c r="AK2731"/>
      <c r="AL2731">
        <v>0</v>
      </c>
      <c r="AN2731">
        <v>0</v>
      </c>
      <c r="AP2731">
        <v>1.4218009478672999</v>
      </c>
      <c r="AR2731">
        <v>3</v>
      </c>
      <c r="AT2731">
        <v>0</v>
      </c>
      <c r="AV2731">
        <v>0</v>
      </c>
      <c r="AX2731">
        <v>1.73913043478261</v>
      </c>
      <c r="AZ2731">
        <v>2</v>
      </c>
      <c r="BB2731">
        <v>0.83333333333333304</v>
      </c>
      <c r="BD2731">
        <v>1</v>
      </c>
      <c r="BF2731">
        <v>0</v>
      </c>
      <c r="BH2731">
        <v>0</v>
      </c>
      <c r="BJ2731">
        <v>0</v>
      </c>
      <c r="BL2731">
        <v>0</v>
      </c>
    </row>
    <row r="2732" spans="1:64" x14ac:dyDescent="0.25">
      <c r="A2732" s="15" t="str">
        <f t="shared" si="90"/>
        <v>Noncore Funding / Liab--44286</v>
      </c>
      <c r="B2732" s="15" t="str">
        <f t="shared" si="91"/>
        <v>Noncore Funding / Liab</v>
      </c>
      <c r="C2732">
        <v>18</v>
      </c>
      <c r="D2732" s="22">
        <v>44286</v>
      </c>
      <c r="E2732">
        <v>5.2171395223535901</v>
      </c>
      <c r="F2732">
        <v>7.9660035946020002</v>
      </c>
      <c r="G2732">
        <v>14.2727303831378</v>
      </c>
      <c r="H2732">
        <v>10.0983059176715</v>
      </c>
      <c r="I2732">
        <v>7.3223313664081999</v>
      </c>
      <c r="J2732">
        <v>12.532256229752999</v>
      </c>
      <c r="K2732">
        <v>18.370649556287798</v>
      </c>
      <c r="L2732">
        <v>14.532231957378199</v>
      </c>
      <c r="M2732">
        <v>8.9235102448550592</v>
      </c>
      <c r="N2732">
        <v>14.7946065748388</v>
      </c>
      <c r="O2732">
        <v>23.125290854103799</v>
      </c>
      <c r="P2732">
        <v>18.157258763129001</v>
      </c>
      <c r="Q2732">
        <v>7.4280114578622003</v>
      </c>
      <c r="R2732">
        <v>11.764803601538301</v>
      </c>
      <c r="S2732">
        <v>16.686519708862299</v>
      </c>
      <c r="T2732">
        <v>12.2571099673058</v>
      </c>
      <c r="U2732">
        <v>6.8224687080339104</v>
      </c>
      <c r="V2732">
        <v>12.0408940374982</v>
      </c>
      <c r="W2732">
        <v>18.251753966123101</v>
      </c>
      <c r="X2732">
        <v>14.2466677801002</v>
      </c>
      <c r="Y2732">
        <v>5.7763838535062098</v>
      </c>
      <c r="Z2732">
        <v>8.4227390552995391</v>
      </c>
      <c r="AA2732">
        <v>13.7899727450455</v>
      </c>
      <c r="AB2732">
        <v>11.1280181440844</v>
      </c>
      <c r="AC2732">
        <v>9.5960519354073703</v>
      </c>
      <c r="AD2732">
        <v>12.545425395468101</v>
      </c>
      <c r="AE2732">
        <v>17.033334829073102</v>
      </c>
      <c r="AF2732">
        <v>13.7150057409259</v>
      </c>
      <c r="AG2732">
        <v>11.0413259426381</v>
      </c>
      <c r="AH2732">
        <v>15.767206903809701</v>
      </c>
      <c r="AI2732">
        <v>25.1338452487865</v>
      </c>
      <c r="AJ2732">
        <v>21.615095744614099</v>
      </c>
      <c r="AK2732">
        <v>6.8491812678212503</v>
      </c>
      <c r="AL2732">
        <v>13.491442019476199</v>
      </c>
      <c r="AM2732">
        <v>21.6637152999925</v>
      </c>
      <c r="AN2732">
        <v>15.9866076656247</v>
      </c>
      <c r="AO2732">
        <v>8.1434827170172106</v>
      </c>
      <c r="AP2732">
        <v>13.4198145609082</v>
      </c>
      <c r="AQ2732">
        <v>18.3100349580304</v>
      </c>
      <c r="AR2732">
        <v>14.7892037976621</v>
      </c>
      <c r="AS2732">
        <v>7.7326302288567099</v>
      </c>
      <c r="AT2732">
        <v>14.6947538055406</v>
      </c>
      <c r="AU2732">
        <v>19.988251984173299</v>
      </c>
      <c r="AV2732">
        <v>16.192817492307402</v>
      </c>
      <c r="AW2732">
        <v>6.2279627139174396</v>
      </c>
      <c r="AX2732">
        <v>9.9681267678503307</v>
      </c>
      <c r="AY2732">
        <v>16.5055889506089</v>
      </c>
      <c r="AZ2732">
        <v>12.138762255626601</v>
      </c>
      <c r="BA2732">
        <v>6.36089236843734</v>
      </c>
      <c r="BB2732">
        <v>11.7487413679412</v>
      </c>
      <c r="BC2732">
        <v>20.9318421310875</v>
      </c>
      <c r="BD2732">
        <v>15.5489519620254</v>
      </c>
      <c r="BE2732">
        <v>7.3272860316049302</v>
      </c>
      <c r="BF2732">
        <v>11.9730892655713</v>
      </c>
      <c r="BG2732">
        <v>16.248371841519599</v>
      </c>
      <c r="BH2732">
        <v>14.331044665470399</v>
      </c>
      <c r="BI2732">
        <v>5.5848641214627301</v>
      </c>
      <c r="BJ2732">
        <v>9.0949935458580509</v>
      </c>
      <c r="BK2732">
        <v>20.307907547464101</v>
      </c>
      <c r="BL2732">
        <v>13.9557572706722</v>
      </c>
    </row>
    <row r="2733" spans="1:64" x14ac:dyDescent="0.25">
      <c r="A2733" s="15" t="str">
        <f t="shared" si="90"/>
        <v>Brokered Dep / Liab--44286</v>
      </c>
      <c r="B2733" s="15" t="str">
        <f t="shared" si="91"/>
        <v>Brokered Dep / Liab</v>
      </c>
      <c r="C2733">
        <v>19</v>
      </c>
      <c r="D2733" s="22">
        <v>44286</v>
      </c>
      <c r="E2733">
        <v>0</v>
      </c>
      <c r="F2733">
        <v>0</v>
      </c>
      <c r="G2733">
        <v>0.31204375989885902</v>
      </c>
      <c r="H2733">
        <v>0.80411518847359698</v>
      </c>
      <c r="I2733">
        <v>0</v>
      </c>
      <c r="J2733">
        <v>0</v>
      </c>
      <c r="K2733">
        <v>1.0622744122516501</v>
      </c>
      <c r="L2733">
        <v>1.52407827578726</v>
      </c>
      <c r="M2733">
        <v>0</v>
      </c>
      <c r="N2733">
        <v>0</v>
      </c>
      <c r="O2733">
        <v>1.2313030638831799</v>
      </c>
      <c r="P2733">
        <v>1.58105607443889</v>
      </c>
      <c r="Q2733">
        <v>0</v>
      </c>
      <c r="R2733">
        <v>0</v>
      </c>
      <c r="S2733">
        <v>0</v>
      </c>
      <c r="T2733">
        <v>0.59764232690811503</v>
      </c>
      <c r="U2733">
        <v>0</v>
      </c>
      <c r="V2733">
        <v>0</v>
      </c>
      <c r="W2733">
        <v>1.27341515179478</v>
      </c>
      <c r="X2733">
        <v>1.62795026854364</v>
      </c>
      <c r="Y2733">
        <v>0</v>
      </c>
      <c r="Z2733">
        <v>0</v>
      </c>
      <c r="AA2733">
        <v>4.4425489568895101E-4</v>
      </c>
      <c r="AB2733">
        <v>0.82289270785137403</v>
      </c>
      <c r="AC2733">
        <v>0</v>
      </c>
      <c r="AD2733">
        <v>0</v>
      </c>
      <c r="AE2733">
        <v>0.37637709260202801</v>
      </c>
      <c r="AF2733">
        <v>1.0454991205558</v>
      </c>
      <c r="AG2733">
        <v>0</v>
      </c>
      <c r="AH2733">
        <v>0</v>
      </c>
      <c r="AI2733">
        <v>2.8145747866567699</v>
      </c>
      <c r="AJ2733">
        <v>3.7236528284877202</v>
      </c>
      <c r="AK2733">
        <v>0</v>
      </c>
      <c r="AL2733">
        <v>1.8198097206956001E-4</v>
      </c>
      <c r="AM2733">
        <v>1.1877668142073801</v>
      </c>
      <c r="AN2733">
        <v>2.0275355990869302</v>
      </c>
      <c r="AO2733">
        <v>0</v>
      </c>
      <c r="AP2733">
        <v>0</v>
      </c>
      <c r="AQ2733">
        <v>0.40252306289870499</v>
      </c>
      <c r="AR2733">
        <v>1.3337011522961899</v>
      </c>
      <c r="AS2733">
        <v>0</v>
      </c>
      <c r="AT2733">
        <v>3.6396194413912099E-4</v>
      </c>
      <c r="AU2733">
        <v>2.8886084219720498</v>
      </c>
      <c r="AV2733">
        <v>2.3344990757112498</v>
      </c>
      <c r="AW2733">
        <v>0</v>
      </c>
      <c r="AX2733">
        <v>0</v>
      </c>
      <c r="AY2733">
        <v>0</v>
      </c>
      <c r="AZ2733">
        <v>0.64473806107878795</v>
      </c>
      <c r="BA2733">
        <v>0</v>
      </c>
      <c r="BB2733">
        <v>0</v>
      </c>
      <c r="BC2733">
        <v>1.54805537741127</v>
      </c>
      <c r="BD2733">
        <v>2.1489085833325001</v>
      </c>
      <c r="BE2733">
        <v>0</v>
      </c>
      <c r="BF2733">
        <v>0</v>
      </c>
      <c r="BG2733">
        <v>0.15088391317511099</v>
      </c>
      <c r="BH2733">
        <v>0.91380864670453998</v>
      </c>
      <c r="BI2733">
        <v>0</v>
      </c>
      <c r="BJ2733">
        <v>0</v>
      </c>
      <c r="BK2733">
        <v>1.5167964266881699</v>
      </c>
      <c r="BL2733">
        <v>2.1833317708328202</v>
      </c>
    </row>
    <row r="2734" spans="1:64" x14ac:dyDescent="0.25">
      <c r="A2734" s="15" t="str">
        <f t="shared" si="90"/>
        <v>Liquid Assets / Assets--44286</v>
      </c>
      <c r="B2734" s="15" t="str">
        <f t="shared" si="91"/>
        <v>Liquid Assets / Assets</v>
      </c>
      <c r="C2734">
        <v>20</v>
      </c>
      <c r="D2734" s="22">
        <v>44286</v>
      </c>
      <c r="E2734">
        <v>22.751316162673401</v>
      </c>
      <c r="F2734">
        <v>30.521055300998999</v>
      </c>
      <c r="G2734">
        <v>41.430728568932501</v>
      </c>
      <c r="H2734">
        <v>33.502416355737601</v>
      </c>
      <c r="I2734">
        <v>21.479470682422701</v>
      </c>
      <c r="J2734">
        <v>29.455483171188298</v>
      </c>
      <c r="K2734">
        <v>39.726412938683303</v>
      </c>
      <c r="L2734">
        <v>31.268496984694099</v>
      </c>
      <c r="M2734">
        <v>18.683592817296901</v>
      </c>
      <c r="N2734">
        <v>26.895156751349202</v>
      </c>
      <c r="O2734">
        <v>36.459509907775299</v>
      </c>
      <c r="P2734">
        <v>28.5830157014199</v>
      </c>
      <c r="Q2734">
        <v>30.736138170712401</v>
      </c>
      <c r="R2734">
        <v>33.640688874408902</v>
      </c>
      <c r="S2734">
        <v>53.151180222816699</v>
      </c>
      <c r="T2734">
        <v>39.611793691493197</v>
      </c>
      <c r="U2734">
        <v>21.5186373188807</v>
      </c>
      <c r="V2734">
        <v>29.621983059464199</v>
      </c>
      <c r="W2734">
        <v>39.2913507393557</v>
      </c>
      <c r="X2734">
        <v>31.329171751953101</v>
      </c>
      <c r="Y2734">
        <v>23.621273723794801</v>
      </c>
      <c r="Z2734">
        <v>30.521055300998999</v>
      </c>
      <c r="AA2734">
        <v>39.256853872626799</v>
      </c>
      <c r="AB2734">
        <v>32.916195192182798</v>
      </c>
      <c r="AC2734">
        <v>20.561968848681701</v>
      </c>
      <c r="AD2734">
        <v>28.6630209315482</v>
      </c>
      <c r="AE2734">
        <v>40.330094294377503</v>
      </c>
      <c r="AF2734">
        <v>31.2228186898578</v>
      </c>
      <c r="AG2734">
        <v>18.091616187248</v>
      </c>
      <c r="AH2734">
        <v>27.196032704507299</v>
      </c>
      <c r="AI2734">
        <v>43.286968088845498</v>
      </c>
      <c r="AJ2734">
        <v>30.767339468708901</v>
      </c>
      <c r="AK2734">
        <v>18.696755717682901</v>
      </c>
      <c r="AL2734">
        <v>24.972740805556601</v>
      </c>
      <c r="AM2734">
        <v>36.251540246612599</v>
      </c>
      <c r="AN2734">
        <v>26.0531423562587</v>
      </c>
      <c r="AO2734">
        <v>22.769422603735499</v>
      </c>
      <c r="AP2734">
        <v>31.040650680886301</v>
      </c>
      <c r="AQ2734">
        <v>41.131620427019499</v>
      </c>
      <c r="AR2734">
        <v>33.164073085096703</v>
      </c>
      <c r="AS2734">
        <v>17.824783049953599</v>
      </c>
      <c r="AT2734">
        <v>23.084468178913401</v>
      </c>
      <c r="AU2734">
        <v>30.688248650670602</v>
      </c>
      <c r="AV2734">
        <v>25.283228191477999</v>
      </c>
      <c r="AW2734">
        <v>23.959549907947999</v>
      </c>
      <c r="AX2734">
        <v>32.014672379071399</v>
      </c>
      <c r="AY2734">
        <v>43.0566411629678</v>
      </c>
      <c r="AZ2734">
        <v>33.805139444369203</v>
      </c>
      <c r="BA2734">
        <v>20.152625308402602</v>
      </c>
      <c r="BB2734">
        <v>27.5769863453135</v>
      </c>
      <c r="BC2734">
        <v>39.722359401172</v>
      </c>
      <c r="BD2734">
        <v>30.3552655316265</v>
      </c>
      <c r="BE2734">
        <v>23.131200267697199</v>
      </c>
      <c r="BF2734">
        <v>30.1017928877706</v>
      </c>
      <c r="BG2734">
        <v>39.036963819959297</v>
      </c>
      <c r="BH2734">
        <v>31.3487150604691</v>
      </c>
      <c r="BI2734">
        <v>21.4802586369583</v>
      </c>
      <c r="BJ2734">
        <v>30.948046340614301</v>
      </c>
      <c r="BK2734">
        <v>39.2227621541765</v>
      </c>
      <c r="BL2734">
        <v>30.707602244176801</v>
      </c>
    </row>
    <row r="2735" spans="1:64" x14ac:dyDescent="0.25">
      <c r="A2735" s="15" t="str">
        <f t="shared" si="90"/>
        <v>Net Loan Growth (last 4 qtrs)--44286</v>
      </c>
      <c r="B2735" s="15" t="str">
        <f t="shared" si="91"/>
        <v>Net Loan Growth (last 4 qtrs)</v>
      </c>
      <c r="C2735">
        <v>21</v>
      </c>
      <c r="D2735" s="22">
        <v>44286</v>
      </c>
      <c r="E2735">
        <v>-0.71</v>
      </c>
      <c r="F2735">
        <v>6.21</v>
      </c>
      <c r="G2735">
        <v>13.38</v>
      </c>
      <c r="H2735">
        <v>7.9991489361702097</v>
      </c>
      <c r="I2735">
        <v>-2.2524999999999999</v>
      </c>
      <c r="J2735">
        <v>5.0949999999999998</v>
      </c>
      <c r="K2735">
        <v>14.074999999999999</v>
      </c>
      <c r="L2735">
        <v>7.7135654008438799</v>
      </c>
      <c r="M2735">
        <v>-0.4425</v>
      </c>
      <c r="N2735">
        <v>7.02</v>
      </c>
      <c r="O2735">
        <v>15.7925</v>
      </c>
      <c r="P2735">
        <v>10.1659367735937</v>
      </c>
      <c r="Q2735">
        <v>-2.5499999999999998</v>
      </c>
      <c r="R2735">
        <v>6.7</v>
      </c>
      <c r="S2735">
        <v>11.21</v>
      </c>
      <c r="T2735">
        <v>9.4829411764705895</v>
      </c>
      <c r="U2735">
        <v>-1.54</v>
      </c>
      <c r="V2735">
        <v>4.21</v>
      </c>
      <c r="W2735">
        <v>14.76</v>
      </c>
      <c r="X2735">
        <v>8.29869731800766</v>
      </c>
      <c r="Y2735">
        <v>0.1</v>
      </c>
      <c r="Z2735">
        <v>6.58</v>
      </c>
      <c r="AA2735">
        <v>14.324999999999999</v>
      </c>
      <c r="AB2735">
        <v>7.7312820512820499</v>
      </c>
      <c r="AC2735">
        <v>-5.8</v>
      </c>
      <c r="AD2735">
        <v>5.03</v>
      </c>
      <c r="AE2735">
        <v>12.41</v>
      </c>
      <c r="AF2735">
        <v>6.3473134328358203</v>
      </c>
      <c r="AG2735">
        <v>-6.94</v>
      </c>
      <c r="AH2735">
        <v>1.82</v>
      </c>
      <c r="AI2735">
        <v>9.59</v>
      </c>
      <c r="AJ2735">
        <v>11.756545454545501</v>
      </c>
      <c r="AK2735">
        <v>1.615</v>
      </c>
      <c r="AL2735">
        <v>7.33</v>
      </c>
      <c r="AM2735">
        <v>13.4475</v>
      </c>
      <c r="AN2735">
        <v>9.9176315789473701</v>
      </c>
      <c r="AO2735">
        <v>-6.5949999999999998</v>
      </c>
      <c r="AP2735">
        <v>0.48</v>
      </c>
      <c r="AQ2735">
        <v>7.8250000000000002</v>
      </c>
      <c r="AR2735">
        <v>1.5295652173912999</v>
      </c>
      <c r="AS2735">
        <v>3.07</v>
      </c>
      <c r="AT2735">
        <v>10.130000000000001</v>
      </c>
      <c r="AU2735">
        <v>21.04</v>
      </c>
      <c r="AV2735">
        <v>15.109708029197099</v>
      </c>
      <c r="AW2735">
        <v>-1.085</v>
      </c>
      <c r="AX2735">
        <v>4.83</v>
      </c>
      <c r="AY2735">
        <v>13.82</v>
      </c>
      <c r="AZ2735">
        <v>8.8839823008849592</v>
      </c>
      <c r="BA2735">
        <v>4.0599999999999996</v>
      </c>
      <c r="BB2735">
        <v>14.385</v>
      </c>
      <c r="BC2735">
        <v>27.7</v>
      </c>
      <c r="BD2735">
        <v>17.388305084745799</v>
      </c>
      <c r="BE2735">
        <v>-0.35249999999999998</v>
      </c>
      <c r="BF2735">
        <v>5.5949999999999998</v>
      </c>
      <c r="BG2735">
        <v>10.675000000000001</v>
      </c>
      <c r="BH2735">
        <v>4.9252173913043498</v>
      </c>
      <c r="BI2735">
        <v>4.0350000000000001</v>
      </c>
      <c r="BJ2735">
        <v>15.755000000000001</v>
      </c>
      <c r="BK2735">
        <v>30.305</v>
      </c>
      <c r="BL2735">
        <v>19.240428571428598</v>
      </c>
    </row>
    <row r="2736" spans="1:64" x14ac:dyDescent="0.25">
      <c r="A2736" s="15" t="str">
        <f t="shared" si="90"/>
        <v>Banks w/ Loan Growth (last 4 qtrs)--44286</v>
      </c>
      <c r="B2736" s="15" t="str">
        <f t="shared" si="91"/>
        <v>Banks w/ Loan Growth (last 4 qtrs)</v>
      </c>
      <c r="C2736">
        <v>22</v>
      </c>
      <c r="D2736" s="22">
        <v>44286</v>
      </c>
      <c r="F2736">
        <v>72.340425531914903</v>
      </c>
      <c r="J2736">
        <v>67.012448132780094</v>
      </c>
      <c r="N2736">
        <v>73.042100497962906</v>
      </c>
      <c r="R2736">
        <v>64.705882352941202</v>
      </c>
      <c r="V2736">
        <v>67.924528301886795</v>
      </c>
      <c r="Z2736">
        <v>74.358974358974393</v>
      </c>
      <c r="AD2736">
        <v>58.208955223880601</v>
      </c>
      <c r="AH2736">
        <v>58.181818181818201</v>
      </c>
      <c r="AI2736"/>
      <c r="AK2736"/>
      <c r="AL2736">
        <v>81.578947368421098</v>
      </c>
      <c r="AP2736">
        <v>51.1848341232227</v>
      </c>
      <c r="AT2736">
        <v>82.733812949640296</v>
      </c>
      <c r="AX2736">
        <v>71.304347826086996</v>
      </c>
      <c r="BB2736">
        <v>81.6666666666667</v>
      </c>
      <c r="BF2736">
        <v>71.739130434782595</v>
      </c>
      <c r="BJ2736">
        <v>85.714285714285694</v>
      </c>
    </row>
    <row r="2737" spans="1:64" x14ac:dyDescent="0.25">
      <c r="A2737" s="15" t="str">
        <f t="shared" si="90"/>
        <v>Equity / Assets--44377</v>
      </c>
      <c r="B2737" s="15" t="str">
        <f t="shared" si="91"/>
        <v>Equity / Assets</v>
      </c>
      <c r="C2737">
        <v>1</v>
      </c>
      <c r="D2737" s="22">
        <v>44377</v>
      </c>
      <c r="E2737">
        <v>9.2458640168562596</v>
      </c>
      <c r="F2737">
        <v>10.453613531522301</v>
      </c>
      <c r="G2737">
        <v>11.1315262453444</v>
      </c>
      <c r="H2737">
        <v>10.434873272495199</v>
      </c>
      <c r="I2737">
        <v>8.8602649906917907</v>
      </c>
      <c r="J2737">
        <v>10.048672834032599</v>
      </c>
      <c r="K2737">
        <v>11.439604745310399</v>
      </c>
      <c r="L2737">
        <v>10.4574663255533</v>
      </c>
      <c r="M2737">
        <v>9.0247918321343299</v>
      </c>
      <c r="N2737">
        <v>10.285567953898999</v>
      </c>
      <c r="O2737">
        <v>11.9552862764849</v>
      </c>
      <c r="P2737">
        <v>10.878254602557201</v>
      </c>
      <c r="Q2737">
        <v>8.9598270125325996</v>
      </c>
      <c r="R2737">
        <v>9.6676517106467994</v>
      </c>
      <c r="S2737">
        <v>11.193696096171299</v>
      </c>
      <c r="T2737">
        <v>10.276798990013599</v>
      </c>
      <c r="U2737">
        <v>8.5725825451852895</v>
      </c>
      <c r="V2737">
        <v>9.8308866576089997</v>
      </c>
      <c r="W2737">
        <v>11.117562194306601</v>
      </c>
      <c r="X2737">
        <v>10.232627280967501</v>
      </c>
      <c r="Y2737">
        <v>8.74689683719863</v>
      </c>
      <c r="Z2737">
        <v>9.4835904461254401</v>
      </c>
      <c r="AA2737">
        <v>10.9005299287873</v>
      </c>
      <c r="AB2737">
        <v>10.248838944883699</v>
      </c>
      <c r="AC2737">
        <v>9.2634449344981604</v>
      </c>
      <c r="AD2737">
        <v>10.1202712584709</v>
      </c>
      <c r="AE2737">
        <v>11.2744739603356</v>
      </c>
      <c r="AF2737">
        <v>10.2575441736352</v>
      </c>
      <c r="AG2737">
        <v>9.6539405168706001</v>
      </c>
      <c r="AH2737">
        <v>10.6068149408423</v>
      </c>
      <c r="AI2737">
        <v>12.1488022766307</v>
      </c>
      <c r="AJ2737">
        <v>12.2202128299989</v>
      </c>
      <c r="AK2737">
        <v>9.4544662876747196</v>
      </c>
      <c r="AL2737">
        <v>10.5588942344234</v>
      </c>
      <c r="AM2737">
        <v>11.957503875520599</v>
      </c>
      <c r="AN2737">
        <v>12.212268408743199</v>
      </c>
      <c r="AO2737">
        <v>9.1198068354067097</v>
      </c>
      <c r="AP2737">
        <v>10.207302836975099</v>
      </c>
      <c r="AQ2737">
        <v>11.6073963421823</v>
      </c>
      <c r="AR2737">
        <v>10.6128774738361</v>
      </c>
      <c r="AS2737">
        <v>8.5641720285254692</v>
      </c>
      <c r="AT2737">
        <v>9.5345399748756297</v>
      </c>
      <c r="AU2737">
        <v>11.059208891333499</v>
      </c>
      <c r="AV2737">
        <v>10.014417050276</v>
      </c>
      <c r="AW2737">
        <v>8.56125359807689</v>
      </c>
      <c r="AX2737">
        <v>9.7394510068597704</v>
      </c>
      <c r="AY2737">
        <v>11.197051082074299</v>
      </c>
      <c r="AZ2737">
        <v>10.243448445789699</v>
      </c>
      <c r="BA2737">
        <v>8.4106338930695692</v>
      </c>
      <c r="BB2737">
        <v>9.7773910521354495</v>
      </c>
      <c r="BC2737">
        <v>11.2385635071099</v>
      </c>
      <c r="BD2737">
        <v>10.498057120781899</v>
      </c>
      <c r="BE2737">
        <v>9.4917435670383306</v>
      </c>
      <c r="BF2737">
        <v>10.6257160913806</v>
      </c>
      <c r="BG2737">
        <v>12.0527033940526</v>
      </c>
      <c r="BH2737">
        <v>12.6598911630232</v>
      </c>
      <c r="BI2737">
        <v>8.2749585392920402</v>
      </c>
      <c r="BJ2737">
        <v>9.3207365124159693</v>
      </c>
      <c r="BK2737">
        <v>10.653013981609799</v>
      </c>
      <c r="BL2737">
        <v>9.6841158850681897</v>
      </c>
    </row>
    <row r="2738" spans="1:64" x14ac:dyDescent="0.25">
      <c r="A2738" s="15" t="str">
        <f t="shared" si="90"/>
        <v>Total Risk Based Capital Ratio--44377</v>
      </c>
      <c r="B2738" s="15" t="str">
        <f t="shared" si="91"/>
        <v>Total Risk Based Capital Ratio</v>
      </c>
      <c r="C2738">
        <v>2</v>
      </c>
      <c r="D2738" s="22">
        <v>44377</v>
      </c>
      <c r="E2738">
        <v>15.184200000000001</v>
      </c>
      <c r="F2738">
        <v>16.23395</v>
      </c>
      <c r="G2738">
        <v>19.003675000000001</v>
      </c>
      <c r="H2738">
        <v>17.575520000000001</v>
      </c>
      <c r="I2738">
        <v>13.846299999999999</v>
      </c>
      <c r="J2738">
        <v>15.9475</v>
      </c>
      <c r="K2738">
        <v>19.7576</v>
      </c>
      <c r="L2738">
        <v>17.7403332288401</v>
      </c>
      <c r="M2738">
        <v>13.928800000000001</v>
      </c>
      <c r="N2738">
        <v>15.946400000000001</v>
      </c>
      <c r="O2738">
        <v>19.603999999999999</v>
      </c>
      <c r="P2738">
        <v>17.999608879023299</v>
      </c>
      <c r="Q2738">
        <v>15.030200000000001</v>
      </c>
      <c r="R2738">
        <v>15.030799999999999</v>
      </c>
      <c r="S2738">
        <v>15.7227</v>
      </c>
      <c r="T2738">
        <v>17.053799999999999</v>
      </c>
      <c r="U2738">
        <v>13.841875</v>
      </c>
      <c r="V2738">
        <v>16.060849999999999</v>
      </c>
      <c r="W2738">
        <v>19.7348</v>
      </c>
      <c r="X2738">
        <v>17.997098404255301</v>
      </c>
      <c r="Y2738">
        <v>14.231</v>
      </c>
      <c r="Z2738">
        <v>15.851599999999999</v>
      </c>
      <c r="AA2738">
        <v>19.787099999999999</v>
      </c>
      <c r="AB2738">
        <v>19.34104</v>
      </c>
      <c r="AC2738">
        <v>12.8474</v>
      </c>
      <c r="AD2738">
        <v>14.822699999999999</v>
      </c>
      <c r="AE2738">
        <v>16.937000000000001</v>
      </c>
      <c r="AF2738">
        <v>15.956329729729701</v>
      </c>
      <c r="AG2738">
        <v>15.2197</v>
      </c>
      <c r="AH2738">
        <v>18.4284</v>
      </c>
      <c r="AI2738">
        <v>22.7532</v>
      </c>
      <c r="AJ2738">
        <v>25.205143589743599</v>
      </c>
      <c r="AK2738">
        <v>13.642225</v>
      </c>
      <c r="AL2738">
        <v>15.135</v>
      </c>
      <c r="AM2738">
        <v>18.449100000000001</v>
      </c>
      <c r="AN2738">
        <v>16.718389285714299</v>
      </c>
      <c r="AO2738">
        <v>14.0344</v>
      </c>
      <c r="AP2738">
        <v>16.305599999999998</v>
      </c>
      <c r="AQ2738">
        <v>19.916</v>
      </c>
      <c r="AR2738">
        <v>19.149671942445998</v>
      </c>
      <c r="AS2738">
        <v>13.0223</v>
      </c>
      <c r="AT2738">
        <v>14.2362</v>
      </c>
      <c r="AU2738">
        <v>16.599049999999998</v>
      </c>
      <c r="AV2738">
        <v>15.3292133333333</v>
      </c>
      <c r="AW2738">
        <v>14.71495</v>
      </c>
      <c r="AX2738">
        <v>17.258150000000001</v>
      </c>
      <c r="AY2738">
        <v>21.07995</v>
      </c>
      <c r="AZ2738">
        <v>20.819170270270298</v>
      </c>
      <c r="BA2738">
        <v>14.570874999999999</v>
      </c>
      <c r="BB2738">
        <v>16.189399999999999</v>
      </c>
      <c r="BC2738">
        <v>20.756975000000001</v>
      </c>
      <c r="BD2738">
        <v>18.206456451612901</v>
      </c>
      <c r="BE2738">
        <v>15.087275</v>
      </c>
      <c r="BF2738">
        <v>17.764150000000001</v>
      </c>
      <c r="BG2738">
        <v>20.277625</v>
      </c>
      <c r="BH2738">
        <v>26.0681366666667</v>
      </c>
      <c r="BI2738">
        <v>14.329700000000001</v>
      </c>
      <c r="BJ2738">
        <v>15.49465</v>
      </c>
      <c r="BK2738">
        <v>18.192550000000001</v>
      </c>
      <c r="BL2738">
        <v>16.524803846153802</v>
      </c>
    </row>
    <row r="2739" spans="1:64" x14ac:dyDescent="0.25">
      <c r="A2739" s="15" t="str">
        <f t="shared" si="90"/>
        <v>Tier 1 Leverage Ratio--44377</v>
      </c>
      <c r="B2739" s="15" t="str">
        <f t="shared" si="91"/>
        <v>Tier 1 Leverage Ratio</v>
      </c>
      <c r="C2739">
        <v>3</v>
      </c>
      <c r="D2739" s="22">
        <v>44377</v>
      </c>
      <c r="E2739">
        <v>8.7753499999999995</v>
      </c>
      <c r="F2739">
        <v>9.3795999999999999</v>
      </c>
      <c r="G2739">
        <v>10.7812</v>
      </c>
      <c r="H2739">
        <v>9.8427063829787205</v>
      </c>
      <c r="I2739">
        <v>8.4499750000000002</v>
      </c>
      <c r="J2739">
        <v>9.4077500000000001</v>
      </c>
      <c r="K2739">
        <v>10.94685</v>
      </c>
      <c r="L2739">
        <v>10.000852801724101</v>
      </c>
      <c r="M2739">
        <v>8.6805000000000003</v>
      </c>
      <c r="N2739">
        <v>9.7905499999999996</v>
      </c>
      <c r="O2739">
        <v>11.32535</v>
      </c>
      <c r="P2739">
        <v>10.454467896935901</v>
      </c>
      <c r="Q2739">
        <v>8.8743999999999996</v>
      </c>
      <c r="R2739">
        <v>9.3808000000000007</v>
      </c>
      <c r="S2739">
        <v>10.2919</v>
      </c>
      <c r="T2739">
        <v>9.8380705882352899</v>
      </c>
      <c r="U2739">
        <v>8.1989000000000001</v>
      </c>
      <c r="V2739">
        <v>9.2297999999999991</v>
      </c>
      <c r="W2739">
        <v>10.839600000000001</v>
      </c>
      <c r="X2739">
        <v>9.8227300395256893</v>
      </c>
      <c r="Y2739">
        <v>8.6036000000000001</v>
      </c>
      <c r="Z2739">
        <v>9.1709999999999994</v>
      </c>
      <c r="AA2739">
        <v>10.5443</v>
      </c>
      <c r="AB2739">
        <v>9.9476820512820492</v>
      </c>
      <c r="AC2739">
        <v>8.5980500000000006</v>
      </c>
      <c r="AD2739">
        <v>9.1664999999999992</v>
      </c>
      <c r="AE2739">
        <v>10.257199999999999</v>
      </c>
      <c r="AF2739">
        <v>9.6281348484848497</v>
      </c>
      <c r="AG2739">
        <v>9.1834500000000006</v>
      </c>
      <c r="AH2739">
        <v>10.35005</v>
      </c>
      <c r="AI2739">
        <v>11.687424999999999</v>
      </c>
      <c r="AJ2739">
        <v>11.811381481481501</v>
      </c>
      <c r="AK2739">
        <v>8.8430250000000008</v>
      </c>
      <c r="AL2739">
        <v>9.7798499999999997</v>
      </c>
      <c r="AM2739">
        <v>11.265174999999999</v>
      </c>
      <c r="AN2739">
        <v>11.630707894736799</v>
      </c>
      <c r="AO2739">
        <v>8.6265499999999999</v>
      </c>
      <c r="AP2739">
        <v>9.6582500000000007</v>
      </c>
      <c r="AQ2739">
        <v>11.236599999999999</v>
      </c>
      <c r="AR2739">
        <v>10.1510912621359</v>
      </c>
      <c r="AS2739">
        <v>8.1899250000000006</v>
      </c>
      <c r="AT2739">
        <v>8.9524500000000007</v>
      </c>
      <c r="AU2739">
        <v>10.38735</v>
      </c>
      <c r="AV2739">
        <v>9.5050698630137003</v>
      </c>
      <c r="AW2739">
        <v>8.1591000000000005</v>
      </c>
      <c r="AX2739">
        <v>9.2744999999999997</v>
      </c>
      <c r="AY2739">
        <v>10.850325</v>
      </c>
      <c r="AZ2739">
        <v>9.8710245454545493</v>
      </c>
      <c r="BA2739">
        <v>8.3170000000000002</v>
      </c>
      <c r="BB2739">
        <v>9.1049000000000007</v>
      </c>
      <c r="BC2739">
        <v>10.366</v>
      </c>
      <c r="BD2739">
        <v>10.048891011236</v>
      </c>
      <c r="BE2739">
        <v>9.1743749999999995</v>
      </c>
      <c r="BF2739">
        <v>10.0397</v>
      </c>
      <c r="BG2739">
        <v>11.168150000000001</v>
      </c>
      <c r="BH2739">
        <v>12.055593999999999</v>
      </c>
      <c r="BI2739">
        <v>8.1478249999999992</v>
      </c>
      <c r="BJ2739">
        <v>8.9172999999999991</v>
      </c>
      <c r="BK2739">
        <v>10.260425</v>
      </c>
      <c r="BL2739">
        <v>9.3475484848484793</v>
      </c>
    </row>
    <row r="2740" spans="1:64" x14ac:dyDescent="0.25">
      <c r="A2740" s="15" t="str">
        <f t="shared" si="90"/>
        <v>ALLL / Nonaccrual Loans--44377</v>
      </c>
      <c r="B2740" s="15" t="str">
        <f t="shared" si="91"/>
        <v>ALLL / Nonaccrual Loans</v>
      </c>
      <c r="C2740">
        <v>4</v>
      </c>
      <c r="D2740" s="22">
        <v>44377</v>
      </c>
      <c r="E2740">
        <v>169.50269622528501</v>
      </c>
      <c r="F2740">
        <v>371.78329571106099</v>
      </c>
      <c r="G2740">
        <v>893.54838709677404</v>
      </c>
      <c r="H2740">
        <v>3809.94346383943</v>
      </c>
      <c r="I2740">
        <v>135.53669867520199</v>
      </c>
      <c r="J2740">
        <v>315.63382031382503</v>
      </c>
      <c r="K2740">
        <v>953.17021276595699</v>
      </c>
      <c r="L2740">
        <v>1489.99913957839</v>
      </c>
      <c r="M2740">
        <v>135.19573546560099</v>
      </c>
      <c r="N2740">
        <v>302.5202280163</v>
      </c>
      <c r="O2740">
        <v>804.64185690128897</v>
      </c>
      <c r="P2740">
        <v>1226.54826322289</v>
      </c>
      <c r="Q2740">
        <v>113.862390907246</v>
      </c>
      <c r="R2740">
        <v>312.08530805687201</v>
      </c>
      <c r="S2740">
        <v>630.637254901961</v>
      </c>
      <c r="T2740">
        <v>1626.26027526238</v>
      </c>
      <c r="U2740">
        <v>139.37136906604101</v>
      </c>
      <c r="V2740">
        <v>338.18181818181802</v>
      </c>
      <c r="W2740">
        <v>1260.5169340463499</v>
      </c>
      <c r="X2740">
        <v>2448.6831763411001</v>
      </c>
      <c r="Y2740">
        <v>146.88411927707901</v>
      </c>
      <c r="Z2740">
        <v>283.90804597701202</v>
      </c>
      <c r="AA2740">
        <v>440.06901311249101</v>
      </c>
      <c r="AB2740">
        <v>1105.02984123449</v>
      </c>
      <c r="AC2740">
        <v>127.91400738999</v>
      </c>
      <c r="AD2740">
        <v>393.84615384615398</v>
      </c>
      <c r="AE2740">
        <v>1069.0136643051601</v>
      </c>
      <c r="AF2740">
        <v>2103.2570527743801</v>
      </c>
      <c r="AG2740">
        <v>109.65250965251001</v>
      </c>
      <c r="AH2740">
        <v>251.37614678899101</v>
      </c>
      <c r="AI2740">
        <v>963.22517207473004</v>
      </c>
      <c r="AJ2740">
        <v>1181.70344656926</v>
      </c>
      <c r="AK2740">
        <v>139.78636361599999</v>
      </c>
      <c r="AL2740">
        <v>299.14394506017499</v>
      </c>
      <c r="AM2740">
        <v>905.66790993231098</v>
      </c>
      <c r="AN2740">
        <v>884.842928415968</v>
      </c>
      <c r="AO2740">
        <v>108.15268361960401</v>
      </c>
      <c r="AP2740">
        <v>277.91599087981598</v>
      </c>
      <c r="AQ2740">
        <v>891.75358539765296</v>
      </c>
      <c r="AR2740">
        <v>1442.6555145178399</v>
      </c>
      <c r="AS2740">
        <v>150.718502034408</v>
      </c>
      <c r="AT2740">
        <v>392.86905790847101</v>
      </c>
      <c r="AU2740">
        <v>1308.4771475514699</v>
      </c>
      <c r="AV2740">
        <v>1382.65825344522</v>
      </c>
      <c r="AW2740">
        <v>142.55711551814699</v>
      </c>
      <c r="AX2740">
        <v>373.41040462427702</v>
      </c>
      <c r="AY2740">
        <v>922.00334688022997</v>
      </c>
      <c r="AZ2740">
        <v>1747.3796818900701</v>
      </c>
      <c r="BA2740">
        <v>106.981691416651</v>
      </c>
      <c r="BB2740">
        <v>282.10862619808302</v>
      </c>
      <c r="BC2740">
        <v>906.20689655172396</v>
      </c>
      <c r="BD2740">
        <v>4995.3803144632402</v>
      </c>
      <c r="BE2740">
        <v>211.71109510086501</v>
      </c>
      <c r="BF2740">
        <v>440.45058555649501</v>
      </c>
      <c r="BG2740">
        <v>1365.4320276497699</v>
      </c>
      <c r="BH2740">
        <v>4391.8146060376203</v>
      </c>
      <c r="BI2740">
        <v>240.15406836783799</v>
      </c>
      <c r="BJ2740">
        <v>490.647482014388</v>
      </c>
      <c r="BK2740">
        <v>2212.5</v>
      </c>
      <c r="BL2740">
        <v>2459.3529969652</v>
      </c>
    </row>
    <row r="2741" spans="1:64" x14ac:dyDescent="0.25">
      <c r="A2741" s="15" t="str">
        <f t="shared" si="90"/>
        <v>[NCL + OREO] / [Total Loans + OREO]--44377</v>
      </c>
      <c r="B2741" s="15" t="str">
        <f t="shared" si="91"/>
        <v>[NCL + OREO] / [Total Loans + OREO]</v>
      </c>
      <c r="C2741">
        <v>5</v>
      </c>
      <c r="D2741" s="22">
        <v>44377</v>
      </c>
      <c r="E2741">
        <v>0.11268827813638201</v>
      </c>
      <c r="F2741">
        <v>0.448524612788127</v>
      </c>
      <c r="G2741">
        <v>0.75419706402294895</v>
      </c>
      <c r="H2741">
        <v>0.939979138970225</v>
      </c>
      <c r="I2741">
        <v>8.0913194390582699E-2</v>
      </c>
      <c r="J2741">
        <v>0.46506228136488198</v>
      </c>
      <c r="K2741">
        <v>1.14785475961046</v>
      </c>
      <c r="L2741">
        <v>0.90695093152655804</v>
      </c>
      <c r="M2741">
        <v>0.12797245667340401</v>
      </c>
      <c r="N2741">
        <v>0.49466020732853999</v>
      </c>
      <c r="O2741">
        <v>1.1466173219136999</v>
      </c>
      <c r="P2741">
        <v>0.87032395030276499</v>
      </c>
      <c r="Q2741">
        <v>0.46398585947856802</v>
      </c>
      <c r="R2741">
        <v>0.68675733068269096</v>
      </c>
      <c r="S2741">
        <v>1.3082893034880401</v>
      </c>
      <c r="T2741">
        <v>1.32134651256578</v>
      </c>
      <c r="U2741">
        <v>5.35618639528656E-2</v>
      </c>
      <c r="V2741">
        <v>0.37071616871704699</v>
      </c>
      <c r="W2741">
        <v>1.03163868777681</v>
      </c>
      <c r="X2741">
        <v>0.83386206902256199</v>
      </c>
      <c r="Y2741">
        <v>0.24708586364092799</v>
      </c>
      <c r="Z2741">
        <v>0.68107092531705005</v>
      </c>
      <c r="AA2741">
        <v>1.1040264201252401</v>
      </c>
      <c r="AB2741">
        <v>1.55796283181784</v>
      </c>
      <c r="AC2741">
        <v>4.5209980304616003E-3</v>
      </c>
      <c r="AD2741">
        <v>0.50797522916192095</v>
      </c>
      <c r="AE2741">
        <v>1.0924099974380701</v>
      </c>
      <c r="AF2741">
        <v>0.82298284853145598</v>
      </c>
      <c r="AG2741">
        <v>7.9020073521375994E-2</v>
      </c>
      <c r="AH2741">
        <v>0.60681795611906797</v>
      </c>
      <c r="AI2741">
        <v>1.4313589656610799</v>
      </c>
      <c r="AJ2741">
        <v>1.19412598835963</v>
      </c>
      <c r="AK2741">
        <v>0.18426368757894801</v>
      </c>
      <c r="AL2741">
        <v>0.455629595000828</v>
      </c>
      <c r="AM2741">
        <v>1.2805096589226299</v>
      </c>
      <c r="AN2741">
        <v>1.05456691956647</v>
      </c>
      <c r="AO2741">
        <v>4.4029378624919201E-2</v>
      </c>
      <c r="AP2741">
        <v>0.52317223169332805</v>
      </c>
      <c r="AQ2741">
        <v>1.48579860720773</v>
      </c>
      <c r="AR2741">
        <v>1.13801454799544</v>
      </c>
      <c r="AS2741">
        <v>0.10496197876496099</v>
      </c>
      <c r="AT2741">
        <v>0.46690718364142603</v>
      </c>
      <c r="AU2741">
        <v>0.951372184274764</v>
      </c>
      <c r="AV2741">
        <v>0.77159908695588297</v>
      </c>
      <c r="AW2741">
        <v>6.4996827739080901E-2</v>
      </c>
      <c r="AX2741">
        <v>0.32904120979245</v>
      </c>
      <c r="AY2741">
        <v>1.0245993940659801</v>
      </c>
      <c r="AZ2741">
        <v>0.73107233931272797</v>
      </c>
      <c r="BA2741">
        <v>0.13698732122782301</v>
      </c>
      <c r="BB2741">
        <v>0.52600717439293598</v>
      </c>
      <c r="BC2741">
        <v>1.3367849882263501</v>
      </c>
      <c r="BD2741">
        <v>1.0256938242189</v>
      </c>
      <c r="BE2741">
        <v>0.132975545057711</v>
      </c>
      <c r="BF2741">
        <v>0.410122226788949</v>
      </c>
      <c r="BG2741">
        <v>0.966280116975341</v>
      </c>
      <c r="BH2741">
        <v>0.67899879204646896</v>
      </c>
      <c r="BI2741">
        <v>2.8836367930671299E-2</v>
      </c>
      <c r="BJ2741">
        <v>0.237178269909912</v>
      </c>
      <c r="BK2741">
        <v>0.894349218086811</v>
      </c>
      <c r="BL2741">
        <v>0.73981305764461902</v>
      </c>
    </row>
    <row r="2742" spans="1:64" x14ac:dyDescent="0.25">
      <c r="A2742" s="15" t="str">
        <f t="shared" si="90"/>
        <v>[Noncurrent + Delinquent Loans] / [Capital + ALLL]--44377</v>
      </c>
      <c r="B2742" s="15" t="str">
        <f t="shared" si="91"/>
        <v>[Noncurrent + Delinquent Loans] / [Capital + ALLL]</v>
      </c>
      <c r="C2742">
        <v>6</v>
      </c>
      <c r="D2742" s="22">
        <v>44377</v>
      </c>
      <c r="E2742">
        <v>1.0921364949483101</v>
      </c>
      <c r="F2742">
        <v>3.4078904170147499</v>
      </c>
      <c r="G2742">
        <v>5.8596106139659101</v>
      </c>
      <c r="H2742">
        <v>5.2557245817854099</v>
      </c>
      <c r="I2742">
        <v>1.0767095259806401</v>
      </c>
      <c r="J2742">
        <v>3.6680775594746802</v>
      </c>
      <c r="K2742">
        <v>8.3180871618245895</v>
      </c>
      <c r="L2742">
        <v>5.9521999498535001</v>
      </c>
      <c r="M2742">
        <v>1.27096446228222</v>
      </c>
      <c r="N2742">
        <v>3.78390940030968</v>
      </c>
      <c r="O2742">
        <v>8.1506343979395997</v>
      </c>
      <c r="P2742">
        <v>5.7773062076842496</v>
      </c>
      <c r="Q2742">
        <v>4.4161808867691201</v>
      </c>
      <c r="R2742">
        <v>5.7830401807326099</v>
      </c>
      <c r="S2742">
        <v>8.4504901588266605</v>
      </c>
      <c r="T2742">
        <v>7.0270630634388196</v>
      </c>
      <c r="U2742">
        <v>0.859920239282154</v>
      </c>
      <c r="V2742">
        <v>3.37872733697573</v>
      </c>
      <c r="W2742">
        <v>7.26904674273095</v>
      </c>
      <c r="X2742">
        <v>5.4648197781755403</v>
      </c>
      <c r="Y2742">
        <v>2.38680942297957</v>
      </c>
      <c r="Z2742">
        <v>4.7071667094785496</v>
      </c>
      <c r="AA2742">
        <v>11.9584083602034</v>
      </c>
      <c r="AB2742">
        <v>8.3295093205045294</v>
      </c>
      <c r="AC2742">
        <v>0.82764881641785604</v>
      </c>
      <c r="AD2742">
        <v>3.9046023637576601</v>
      </c>
      <c r="AE2742">
        <v>8.0624329226584592</v>
      </c>
      <c r="AF2742">
        <v>5.7260711341994197</v>
      </c>
      <c r="AG2742">
        <v>0.53153437248056801</v>
      </c>
      <c r="AH2742">
        <v>3.1631014597287201</v>
      </c>
      <c r="AI2742">
        <v>10.2205882352941</v>
      </c>
      <c r="AJ2742">
        <v>6.7147979975038004</v>
      </c>
      <c r="AK2742">
        <v>1.2677334050170601</v>
      </c>
      <c r="AL2742">
        <v>4.5067442647208704</v>
      </c>
      <c r="AM2742">
        <v>12.477651346893101</v>
      </c>
      <c r="AN2742">
        <v>7.6084034376869001</v>
      </c>
      <c r="AO2742">
        <v>0.84544229900437495</v>
      </c>
      <c r="AP2742">
        <v>4.2505692483562099</v>
      </c>
      <c r="AQ2742">
        <v>9.8042103497805098</v>
      </c>
      <c r="AR2742">
        <v>7.2561607871702201</v>
      </c>
      <c r="AS2742">
        <v>1.2942312476175399</v>
      </c>
      <c r="AT2742">
        <v>3.4913395400253</v>
      </c>
      <c r="AU2742">
        <v>7.4005919837622001</v>
      </c>
      <c r="AV2742">
        <v>5.7107524087108601</v>
      </c>
      <c r="AW2742">
        <v>1.2164088628862499</v>
      </c>
      <c r="AX2742">
        <v>3.5994117137936401</v>
      </c>
      <c r="AY2742">
        <v>6.5884489568966096</v>
      </c>
      <c r="AZ2742">
        <v>5.1275546173070499</v>
      </c>
      <c r="BA2742">
        <v>1.2994802079168299</v>
      </c>
      <c r="BB2742">
        <v>3.0937529656374299</v>
      </c>
      <c r="BC2742">
        <v>9.1880550404996608</v>
      </c>
      <c r="BD2742">
        <v>6.1436019842840199</v>
      </c>
      <c r="BE2742">
        <v>1.10361074832605</v>
      </c>
      <c r="BF2742">
        <v>3.5787017825546101</v>
      </c>
      <c r="BG2742">
        <v>6.7374007468394099</v>
      </c>
      <c r="BH2742">
        <v>4.3124716787692297</v>
      </c>
      <c r="BI2742">
        <v>0.57392034441810602</v>
      </c>
      <c r="BJ2742">
        <v>2.30865739506446</v>
      </c>
      <c r="BK2742">
        <v>4.4630708665968104</v>
      </c>
      <c r="BL2742">
        <v>4.2892472091437996</v>
      </c>
    </row>
    <row r="2743" spans="1:64" x14ac:dyDescent="0.25">
      <c r="A2743" s="15" t="str">
        <f t="shared" si="90"/>
        <v xml:space="preserve">  Ag [NCL+DQ] / [Capital + ALLL]--44377</v>
      </c>
      <c r="B2743" s="15" t="str">
        <f t="shared" si="91"/>
        <v xml:space="preserve">  Ag [NCL+DQ] / [Capital + ALLL]</v>
      </c>
      <c r="C2743">
        <v>7</v>
      </c>
      <c r="D2743" s="22">
        <v>44377</v>
      </c>
      <c r="E2743">
        <v>0</v>
      </c>
      <c r="F2743">
        <v>6.9582255968070102E-3</v>
      </c>
      <c r="G2743">
        <v>1.98511151956447</v>
      </c>
      <c r="H2743">
        <v>2.07164843059617</v>
      </c>
      <c r="I2743">
        <v>0</v>
      </c>
      <c r="J2743">
        <v>0</v>
      </c>
      <c r="K2743">
        <v>1.73590642160554</v>
      </c>
      <c r="L2743">
        <v>1.8132917454234601</v>
      </c>
      <c r="M2743">
        <v>0</v>
      </c>
      <c r="N2743">
        <v>0</v>
      </c>
      <c r="O2743">
        <v>0.41945315216530998</v>
      </c>
      <c r="P2743">
        <v>0.82224539490189397</v>
      </c>
      <c r="Q2743">
        <v>0</v>
      </c>
      <c r="R2743">
        <v>0</v>
      </c>
      <c r="S2743">
        <v>0</v>
      </c>
      <c r="T2743">
        <v>1.06438718422894E-3</v>
      </c>
      <c r="U2743">
        <v>0</v>
      </c>
      <c r="V2743">
        <v>0</v>
      </c>
      <c r="W2743">
        <v>1.1042762914103601</v>
      </c>
      <c r="X2743">
        <v>1.7767479326147699</v>
      </c>
      <c r="Y2743">
        <v>0</v>
      </c>
      <c r="Z2743">
        <v>0</v>
      </c>
      <c r="AA2743">
        <v>1.9998343502367699</v>
      </c>
      <c r="AB2743">
        <v>2.60876033278298</v>
      </c>
      <c r="AC2743">
        <v>0</v>
      </c>
      <c r="AD2743">
        <v>0.331668730824354</v>
      </c>
      <c r="AE2743">
        <v>2.6921932698354398</v>
      </c>
      <c r="AF2743">
        <v>1.7780122841584201</v>
      </c>
      <c r="AG2743">
        <v>0</v>
      </c>
      <c r="AH2743">
        <v>0.41227262727061798</v>
      </c>
      <c r="AI2743">
        <v>3.7638262623665901</v>
      </c>
      <c r="AJ2743">
        <v>3.7031464450839899</v>
      </c>
      <c r="AK2743">
        <v>0</v>
      </c>
      <c r="AL2743">
        <v>0.26460084376538601</v>
      </c>
      <c r="AM2743">
        <v>1.9257799889173599</v>
      </c>
      <c r="AN2743">
        <v>1.5387889126379599</v>
      </c>
      <c r="AO2743">
        <v>0</v>
      </c>
      <c r="AP2743">
        <v>0.84384161570316096</v>
      </c>
      <c r="AQ2743">
        <v>4.3310018682992899</v>
      </c>
      <c r="AR2743">
        <v>3.7118230941925501</v>
      </c>
      <c r="AS2743">
        <v>0</v>
      </c>
      <c r="AT2743">
        <v>0</v>
      </c>
      <c r="AU2743">
        <v>1.2811117637927401</v>
      </c>
      <c r="AV2743">
        <v>1.6313843885399599</v>
      </c>
      <c r="AW2743">
        <v>0</v>
      </c>
      <c r="AX2743">
        <v>0</v>
      </c>
      <c r="AY2743">
        <v>0.168628515941807</v>
      </c>
      <c r="AZ2743">
        <v>0.672576432255232</v>
      </c>
      <c r="BA2743">
        <v>0</v>
      </c>
      <c r="BB2743">
        <v>0</v>
      </c>
      <c r="BC2743">
        <v>1.54206328066954E-2</v>
      </c>
      <c r="BD2743">
        <v>0.63212392124419403</v>
      </c>
      <c r="BE2743">
        <v>0</v>
      </c>
      <c r="BF2743">
        <v>0</v>
      </c>
      <c r="BG2743">
        <v>0.76096680689555796</v>
      </c>
      <c r="BH2743">
        <v>0.73909588281573502</v>
      </c>
      <c r="BI2743">
        <v>0</v>
      </c>
      <c r="BJ2743">
        <v>0</v>
      </c>
      <c r="BK2743">
        <v>0</v>
      </c>
      <c r="BL2743">
        <v>0.9971105197622</v>
      </c>
    </row>
    <row r="2744" spans="1:64" x14ac:dyDescent="0.25">
      <c r="A2744" s="15" t="str">
        <f t="shared" si="90"/>
        <v xml:space="preserve">  CLD [NCL+DQ] / [Capital + ALLL]--44377</v>
      </c>
      <c r="B2744" s="15" t="str">
        <f t="shared" si="91"/>
        <v xml:space="preserve">  CLD [NCL+DQ] / [Capital + ALLL]</v>
      </c>
      <c r="C2744">
        <v>8</v>
      </c>
      <c r="D2744" s="22">
        <v>44377</v>
      </c>
      <c r="E2744">
        <v>0</v>
      </c>
      <c r="F2744">
        <v>0</v>
      </c>
      <c r="G2744">
        <v>0.109706440423019</v>
      </c>
      <c r="H2744">
        <v>0.173853208610393</v>
      </c>
      <c r="I2744">
        <v>0</v>
      </c>
      <c r="J2744">
        <v>0</v>
      </c>
      <c r="K2744">
        <v>0</v>
      </c>
      <c r="L2744">
        <v>0.157939653520487</v>
      </c>
      <c r="M2744">
        <v>0</v>
      </c>
      <c r="N2744">
        <v>0</v>
      </c>
      <c r="O2744">
        <v>5.5443736471212202E-2</v>
      </c>
      <c r="P2744">
        <v>0.22032030321075999</v>
      </c>
      <c r="Q2744">
        <v>0</v>
      </c>
      <c r="R2744">
        <v>0</v>
      </c>
      <c r="S2744">
        <v>0.14723054272224201</v>
      </c>
      <c r="T2744">
        <v>0.65298383663267601</v>
      </c>
      <c r="U2744">
        <v>0</v>
      </c>
      <c r="V2744">
        <v>0</v>
      </c>
      <c r="W2744">
        <v>0</v>
      </c>
      <c r="X2744">
        <v>0.113531926240256</v>
      </c>
      <c r="Y2744">
        <v>0</v>
      </c>
      <c r="Z2744">
        <v>0</v>
      </c>
      <c r="AA2744">
        <v>0.21615230620506601</v>
      </c>
      <c r="AB2744">
        <v>0.32865667957870398</v>
      </c>
      <c r="AC2744">
        <v>0</v>
      </c>
      <c r="AD2744">
        <v>0</v>
      </c>
      <c r="AE2744">
        <v>0</v>
      </c>
      <c r="AF2744">
        <v>0.12299378926559</v>
      </c>
      <c r="AG2744">
        <v>0</v>
      </c>
      <c r="AH2744">
        <v>0</v>
      </c>
      <c r="AI2744">
        <v>0</v>
      </c>
      <c r="AJ2744">
        <v>0.220478487773098</v>
      </c>
      <c r="AK2744">
        <v>0</v>
      </c>
      <c r="AL2744">
        <v>0</v>
      </c>
      <c r="AM2744">
        <v>0.16607595251910101</v>
      </c>
      <c r="AN2744">
        <v>0.49427825507536799</v>
      </c>
      <c r="AO2744">
        <v>0</v>
      </c>
      <c r="AP2744">
        <v>0</v>
      </c>
      <c r="AQ2744">
        <v>0</v>
      </c>
      <c r="AR2744">
        <v>6.7048954261652402E-2</v>
      </c>
      <c r="AS2744">
        <v>0</v>
      </c>
      <c r="AT2744">
        <v>0</v>
      </c>
      <c r="AU2744">
        <v>2.75997874570897E-3</v>
      </c>
      <c r="AV2744">
        <v>0.140895696665196</v>
      </c>
      <c r="AW2744">
        <v>0</v>
      </c>
      <c r="AX2744">
        <v>0</v>
      </c>
      <c r="AY2744">
        <v>2.3839169074692901E-3</v>
      </c>
      <c r="AZ2744">
        <v>0.21086952496792499</v>
      </c>
      <c r="BA2744">
        <v>0</v>
      </c>
      <c r="BB2744">
        <v>0</v>
      </c>
      <c r="BC2744">
        <v>0</v>
      </c>
      <c r="BD2744">
        <v>0.30122069274327701</v>
      </c>
      <c r="BE2744">
        <v>0</v>
      </c>
      <c r="BF2744">
        <v>0</v>
      </c>
      <c r="BG2744">
        <v>0.151690856494587</v>
      </c>
      <c r="BH2744">
        <v>0.42758117089685499</v>
      </c>
      <c r="BI2744">
        <v>0</v>
      </c>
      <c r="BJ2744">
        <v>0</v>
      </c>
      <c r="BK2744">
        <v>0</v>
      </c>
      <c r="BL2744">
        <v>8.4988122150266798E-2</v>
      </c>
    </row>
    <row r="2745" spans="1:64" x14ac:dyDescent="0.25">
      <c r="A2745" s="15" t="str">
        <f t="shared" si="90"/>
        <v xml:space="preserve">  CRE [NCL+DQ] / [Capital + ALLL]--44377</v>
      </c>
      <c r="B2745" s="15" t="str">
        <f t="shared" si="91"/>
        <v xml:space="preserve">  CRE [NCL+DQ] / [Capital + ALLL]</v>
      </c>
      <c r="C2745">
        <v>9</v>
      </c>
      <c r="D2745" s="22">
        <v>44377</v>
      </c>
      <c r="E2745">
        <v>0</v>
      </c>
      <c r="F2745">
        <v>0.29733221235671697</v>
      </c>
      <c r="G2745">
        <v>1.31121321597007</v>
      </c>
      <c r="H2745">
        <v>1.13190938112117</v>
      </c>
      <c r="I2745">
        <v>0</v>
      </c>
      <c r="J2745">
        <v>5.5418625837878599E-2</v>
      </c>
      <c r="K2745">
        <v>1.7163083311167799</v>
      </c>
      <c r="L2745">
        <v>1.2605882487764</v>
      </c>
      <c r="M2745">
        <v>0</v>
      </c>
      <c r="N2745">
        <v>0.43327402261556702</v>
      </c>
      <c r="O2745">
        <v>2.0591999818480402</v>
      </c>
      <c r="P2745">
        <v>1.6174292868796301</v>
      </c>
      <c r="Q2745">
        <v>1.32697758309714</v>
      </c>
      <c r="R2745">
        <v>2.1433197903786101</v>
      </c>
      <c r="S2745">
        <v>3.8633024922038102</v>
      </c>
      <c r="T2745">
        <v>3.1113475656553802</v>
      </c>
      <c r="U2745">
        <v>0</v>
      </c>
      <c r="V2745">
        <v>0</v>
      </c>
      <c r="W2745">
        <v>1.37880093561492</v>
      </c>
      <c r="X2745">
        <v>1.0367691191408399</v>
      </c>
      <c r="Y2745">
        <v>0</v>
      </c>
      <c r="Z2745">
        <v>0.54330007962156301</v>
      </c>
      <c r="AA2745">
        <v>1.8758184665829301</v>
      </c>
      <c r="AB2745">
        <v>1.61107890954116</v>
      </c>
      <c r="AC2745">
        <v>0</v>
      </c>
      <c r="AD2745">
        <v>0</v>
      </c>
      <c r="AE2745">
        <v>1.94905134919682</v>
      </c>
      <c r="AF2745">
        <v>1.5164332537527301</v>
      </c>
      <c r="AG2745">
        <v>0</v>
      </c>
      <c r="AH2745">
        <v>0</v>
      </c>
      <c r="AI2745">
        <v>0.37010722247292299</v>
      </c>
      <c r="AJ2745">
        <v>0.47582895269115899</v>
      </c>
      <c r="AK2745">
        <v>2.38914725379035E-2</v>
      </c>
      <c r="AL2745">
        <v>0.79024784889296096</v>
      </c>
      <c r="AM2745">
        <v>3.9393586347597802</v>
      </c>
      <c r="AN2745">
        <v>3.0732705525791002</v>
      </c>
      <c r="AO2745">
        <v>0</v>
      </c>
      <c r="AP2745">
        <v>0</v>
      </c>
      <c r="AQ2745">
        <v>0.63954796977856199</v>
      </c>
      <c r="AR2745">
        <v>0.79225103254698703</v>
      </c>
      <c r="AS2745">
        <v>0</v>
      </c>
      <c r="AT2745">
        <v>0.205682088992476</v>
      </c>
      <c r="AU2745">
        <v>1.9897069304711701</v>
      </c>
      <c r="AV2745">
        <v>1.39718715702894</v>
      </c>
      <c r="AW2745">
        <v>0</v>
      </c>
      <c r="AX2745">
        <v>0.149090024525105</v>
      </c>
      <c r="AY2745">
        <v>1.6951493579083501</v>
      </c>
      <c r="AZ2745">
        <v>1.0851722749902499</v>
      </c>
      <c r="BA2745">
        <v>0</v>
      </c>
      <c r="BB2745">
        <v>0.50784856879039697</v>
      </c>
      <c r="BC2745">
        <v>2.3294048954379898</v>
      </c>
      <c r="BD2745">
        <v>2.0137126027264598</v>
      </c>
      <c r="BE2745">
        <v>0</v>
      </c>
      <c r="BF2745">
        <v>0.26437661105947402</v>
      </c>
      <c r="BG2745">
        <v>3.5940772635717302</v>
      </c>
      <c r="BH2745">
        <v>1.8900376057683199</v>
      </c>
      <c r="BI2745">
        <v>0</v>
      </c>
      <c r="BJ2745">
        <v>1.61173341929245E-2</v>
      </c>
      <c r="BK2745">
        <v>1.5133570374286001</v>
      </c>
      <c r="BL2745">
        <v>1.1960334780962201</v>
      </c>
    </row>
    <row r="2746" spans="1:64" x14ac:dyDescent="0.25">
      <c r="A2746" s="15" t="str">
        <f t="shared" si="90"/>
        <v xml:space="preserve">  Res RE [NCL+DQ] / [Capital + ALLL]--44377</v>
      </c>
      <c r="B2746" s="15" t="str">
        <f t="shared" si="91"/>
        <v xml:space="preserve">  Res RE [NCL+DQ] / [Capital + ALLL]</v>
      </c>
      <c r="C2746">
        <v>10</v>
      </c>
      <c r="D2746" s="22">
        <v>44377</v>
      </c>
      <c r="E2746">
        <v>0</v>
      </c>
      <c r="F2746">
        <v>0.291222766984923</v>
      </c>
      <c r="G2746">
        <v>0.77987091293997901</v>
      </c>
      <c r="H2746">
        <v>0.68333446056250502</v>
      </c>
      <c r="I2746">
        <v>0</v>
      </c>
      <c r="J2746">
        <v>0.238104837039816</v>
      </c>
      <c r="K2746">
        <v>1.1237406917346</v>
      </c>
      <c r="L2746">
        <v>0.83733625273199097</v>
      </c>
      <c r="M2746">
        <v>1.1482435815345001E-2</v>
      </c>
      <c r="N2746">
        <v>0.64267759977323202</v>
      </c>
      <c r="O2746">
        <v>1.8736500477645299</v>
      </c>
      <c r="P2746">
        <v>1.37217442329413</v>
      </c>
      <c r="Q2746">
        <v>0.95409068904308503</v>
      </c>
      <c r="R2746">
        <v>1.81357828416652</v>
      </c>
      <c r="S2746">
        <v>2.7241565939022201</v>
      </c>
      <c r="T2746">
        <v>1.7645164779949201</v>
      </c>
      <c r="U2746">
        <v>0</v>
      </c>
      <c r="V2746">
        <v>0.26675035305193801</v>
      </c>
      <c r="W2746">
        <v>1.16644548438919</v>
      </c>
      <c r="X2746">
        <v>0.94869028993580995</v>
      </c>
      <c r="Y2746">
        <v>2.9468824439478399E-2</v>
      </c>
      <c r="Z2746">
        <v>0.44827624097702501</v>
      </c>
      <c r="AA2746">
        <v>1.80876403501089</v>
      </c>
      <c r="AB2746">
        <v>1.1149862225768099</v>
      </c>
      <c r="AC2746">
        <v>0</v>
      </c>
      <c r="AD2746">
        <v>6.3538598616514494E-2</v>
      </c>
      <c r="AE2746">
        <v>0.62082900555628096</v>
      </c>
      <c r="AF2746">
        <v>0.43474669820415501</v>
      </c>
      <c r="AG2746">
        <v>0</v>
      </c>
      <c r="AH2746">
        <v>0</v>
      </c>
      <c r="AI2746">
        <v>0.16735718260072499</v>
      </c>
      <c r="AJ2746">
        <v>0.20668966615196499</v>
      </c>
      <c r="AK2746">
        <v>0.18174199036935501</v>
      </c>
      <c r="AL2746">
        <v>0.76601822590756197</v>
      </c>
      <c r="AM2746">
        <v>2.1585048805290601</v>
      </c>
      <c r="AN2746">
        <v>1.45624984962451</v>
      </c>
      <c r="AO2746">
        <v>0</v>
      </c>
      <c r="AP2746">
        <v>7.8231957754742801E-3</v>
      </c>
      <c r="AQ2746">
        <v>0.74846460451027597</v>
      </c>
      <c r="AR2746">
        <v>0.58477008863309099</v>
      </c>
      <c r="AS2746">
        <v>0</v>
      </c>
      <c r="AT2746">
        <v>0.27592333418827297</v>
      </c>
      <c r="AU2746">
        <v>1.0503208547218299</v>
      </c>
      <c r="AV2746">
        <v>0.78793854000603303</v>
      </c>
      <c r="AW2746">
        <v>6.3458603114432799E-2</v>
      </c>
      <c r="AX2746">
        <v>0.95138928897099695</v>
      </c>
      <c r="AY2746">
        <v>2.4558519078361098</v>
      </c>
      <c r="AZ2746">
        <v>1.6901518198605301</v>
      </c>
      <c r="BA2746">
        <v>0</v>
      </c>
      <c r="BB2746">
        <v>0.10539258738802</v>
      </c>
      <c r="BC2746">
        <v>0.90962633335514698</v>
      </c>
      <c r="BD2746">
        <v>0.78437785786150405</v>
      </c>
      <c r="BE2746">
        <v>3.1565212414047597E-2</v>
      </c>
      <c r="BF2746">
        <v>0.49465605086197501</v>
      </c>
      <c r="BG2746">
        <v>0.97517533179812999</v>
      </c>
      <c r="BH2746">
        <v>0.75849107002570104</v>
      </c>
      <c r="BI2746">
        <v>0</v>
      </c>
      <c r="BJ2746">
        <v>0.121360423402522</v>
      </c>
      <c r="BK2746">
        <v>0.78282137309432998</v>
      </c>
      <c r="BL2746">
        <v>0.80235802561101099</v>
      </c>
    </row>
    <row r="2747" spans="1:64" x14ac:dyDescent="0.25">
      <c r="A2747" s="15" t="str">
        <f t="shared" si="90"/>
        <v xml:space="preserve">  C&amp;I [NCL+DQ] / [Capital + ALLL]--44377</v>
      </c>
      <c r="B2747" s="15" t="str">
        <f t="shared" si="91"/>
        <v xml:space="preserve">  C&amp;I [NCL+DQ] / [Capital + ALLL]</v>
      </c>
      <c r="C2747">
        <v>11</v>
      </c>
      <c r="D2747" s="22">
        <v>44377</v>
      </c>
      <c r="E2747">
        <v>0</v>
      </c>
      <c r="F2747">
        <v>0.159484103595326</v>
      </c>
      <c r="G2747">
        <v>0.88016968436740195</v>
      </c>
      <c r="H2747">
        <v>0.84224223225804096</v>
      </c>
      <c r="I2747">
        <v>0</v>
      </c>
      <c r="J2747">
        <v>0.21429020770441901</v>
      </c>
      <c r="K2747">
        <v>1.2542640408193799</v>
      </c>
      <c r="L2747">
        <v>0.961771632078395</v>
      </c>
      <c r="M2747">
        <v>0</v>
      </c>
      <c r="N2747">
        <v>0.210985783351578</v>
      </c>
      <c r="O2747">
        <v>1.03448250889557</v>
      </c>
      <c r="P2747">
        <v>0.87445269915226198</v>
      </c>
      <c r="Q2747">
        <v>5.2444731321607201E-2</v>
      </c>
      <c r="R2747">
        <v>0.21549512570549001</v>
      </c>
      <c r="S2747">
        <v>1.4432617716038201</v>
      </c>
      <c r="T2747">
        <v>0.88413084569812905</v>
      </c>
      <c r="U2747">
        <v>0</v>
      </c>
      <c r="V2747">
        <v>0.18505109019229199</v>
      </c>
      <c r="W2747">
        <v>0.97106035178518801</v>
      </c>
      <c r="X2747">
        <v>0.834537247683108</v>
      </c>
      <c r="Y2747">
        <v>0.17225743414116601</v>
      </c>
      <c r="Z2747">
        <v>0.682503240719049</v>
      </c>
      <c r="AA2747">
        <v>3.5760213724590302</v>
      </c>
      <c r="AB2747">
        <v>2.1023886215537502</v>
      </c>
      <c r="AC2747">
        <v>0</v>
      </c>
      <c r="AD2747">
        <v>0.28315175003220799</v>
      </c>
      <c r="AE2747">
        <v>0.91733287026583599</v>
      </c>
      <c r="AF2747">
        <v>1.1606143358007399</v>
      </c>
      <c r="AG2747">
        <v>0</v>
      </c>
      <c r="AH2747">
        <v>4.3934963097403801E-2</v>
      </c>
      <c r="AI2747">
        <v>1.2534625764656</v>
      </c>
      <c r="AJ2747">
        <v>0.95434942833512004</v>
      </c>
      <c r="AK2747">
        <v>3.8399213584105801E-4</v>
      </c>
      <c r="AL2747">
        <v>0.22557613793700801</v>
      </c>
      <c r="AM2747">
        <v>1.71659441850212</v>
      </c>
      <c r="AN2747">
        <v>1.08283125822434</v>
      </c>
      <c r="AO2747">
        <v>0</v>
      </c>
      <c r="AP2747">
        <v>0.167927532102007</v>
      </c>
      <c r="AQ2747">
        <v>1.1982002978200501</v>
      </c>
      <c r="AR2747">
        <v>0.90808138142851302</v>
      </c>
      <c r="AS2747">
        <v>0</v>
      </c>
      <c r="AT2747">
        <v>0.36698289695293601</v>
      </c>
      <c r="AU2747">
        <v>1.1667975501369201</v>
      </c>
      <c r="AV2747">
        <v>0.89729565386269605</v>
      </c>
      <c r="AW2747">
        <v>0</v>
      </c>
      <c r="AX2747">
        <v>7.9022315966732704E-2</v>
      </c>
      <c r="AY2747">
        <v>1.05147505609568</v>
      </c>
      <c r="AZ2747">
        <v>0.88522920019775497</v>
      </c>
      <c r="BA2747">
        <v>1.3220518244315201E-2</v>
      </c>
      <c r="BB2747">
        <v>0.84549572219426306</v>
      </c>
      <c r="BC2747">
        <v>2.1176963936259399</v>
      </c>
      <c r="BD2747">
        <v>2.0125079824284202</v>
      </c>
      <c r="BE2747">
        <v>3.3442857862227E-3</v>
      </c>
      <c r="BF2747">
        <v>0.15100176450167299</v>
      </c>
      <c r="BG2747">
        <v>0.71414569528608196</v>
      </c>
      <c r="BH2747">
        <v>0.55127853262830195</v>
      </c>
      <c r="BI2747">
        <v>0</v>
      </c>
      <c r="BJ2747">
        <v>7.7272672205303705E-2</v>
      </c>
      <c r="BK2747">
        <v>0.89959437418867305</v>
      </c>
      <c r="BL2747">
        <v>0.67641308640583098</v>
      </c>
    </row>
    <row r="2748" spans="1:64" x14ac:dyDescent="0.25">
      <c r="A2748" s="15" t="str">
        <f t="shared" si="90"/>
        <v xml:space="preserve">  Ind [NCL+DQ] / [Capital + ALLL]--44377</v>
      </c>
      <c r="B2748" s="15" t="str">
        <f t="shared" si="91"/>
        <v xml:space="preserve">  Ind [NCL+DQ] / [Capital + ALLL]</v>
      </c>
      <c r="C2748">
        <v>12</v>
      </c>
      <c r="D2748" s="22">
        <v>44377</v>
      </c>
      <c r="E2748">
        <v>0</v>
      </c>
      <c r="F2748">
        <v>5.5598799065940202E-2</v>
      </c>
      <c r="G2748">
        <v>0.17999834780103499</v>
      </c>
      <c r="H2748">
        <v>0.127489704040672</v>
      </c>
      <c r="I2748">
        <v>0</v>
      </c>
      <c r="J2748">
        <v>4.7738982353131398E-2</v>
      </c>
      <c r="K2748">
        <v>0.230339553450154</v>
      </c>
      <c r="L2748">
        <v>0.20021913606159</v>
      </c>
      <c r="M2748">
        <v>0</v>
      </c>
      <c r="N2748">
        <v>4.2376224106613999E-2</v>
      </c>
      <c r="O2748">
        <v>0.237796167756611</v>
      </c>
      <c r="P2748">
        <v>0.25127466060186898</v>
      </c>
      <c r="Q2748">
        <v>8.4718412134903998E-2</v>
      </c>
      <c r="R2748">
        <v>0.26936890713186301</v>
      </c>
      <c r="S2748">
        <v>0.42726743056904198</v>
      </c>
      <c r="T2748">
        <v>1.1016961770289999</v>
      </c>
      <c r="U2748">
        <v>0</v>
      </c>
      <c r="V2748">
        <v>3.0208057999471401E-2</v>
      </c>
      <c r="W2748">
        <v>0.17787000667012501</v>
      </c>
      <c r="X2748">
        <v>0.178140349929237</v>
      </c>
      <c r="Y2748">
        <v>3.1676847693491397E-2</v>
      </c>
      <c r="Z2748">
        <v>0.110601990835835</v>
      </c>
      <c r="AA2748">
        <v>0.23428058029708099</v>
      </c>
      <c r="AB2748">
        <v>0.15788538382588499</v>
      </c>
      <c r="AC2748">
        <v>0</v>
      </c>
      <c r="AD2748">
        <v>7.4329892403858594E-2</v>
      </c>
      <c r="AE2748">
        <v>0.22061262683446101</v>
      </c>
      <c r="AF2748">
        <v>0.15976589557078399</v>
      </c>
      <c r="AG2748">
        <v>2.7009126561875901E-3</v>
      </c>
      <c r="AH2748">
        <v>6.6955723062574801E-2</v>
      </c>
      <c r="AI2748">
        <v>0.49313943821709399</v>
      </c>
      <c r="AJ2748">
        <v>0.59145163122788602</v>
      </c>
      <c r="AK2748">
        <v>7.0093785484978905E-4</v>
      </c>
      <c r="AL2748">
        <v>2.96643337798463E-2</v>
      </c>
      <c r="AM2748">
        <v>6.3618321077889603E-2</v>
      </c>
      <c r="AN2748">
        <v>7.8278469432437894E-2</v>
      </c>
      <c r="AO2748">
        <v>0</v>
      </c>
      <c r="AP2748">
        <v>4.7738982353131398E-2</v>
      </c>
      <c r="AQ2748">
        <v>0.20644095329539</v>
      </c>
      <c r="AR2748">
        <v>0.16550744104384299</v>
      </c>
      <c r="AS2748">
        <v>0</v>
      </c>
      <c r="AT2748">
        <v>3.0064647911926101E-2</v>
      </c>
      <c r="AU2748">
        <v>0.173634625778818</v>
      </c>
      <c r="AV2748">
        <v>0.210141023180309</v>
      </c>
      <c r="AW2748">
        <v>0</v>
      </c>
      <c r="AX2748">
        <v>0.100506746590594</v>
      </c>
      <c r="AY2748">
        <v>0.388437704570614</v>
      </c>
      <c r="AZ2748">
        <v>0.296714443276203</v>
      </c>
      <c r="BA2748">
        <v>0</v>
      </c>
      <c r="BB2748">
        <v>3.2731183466076501E-2</v>
      </c>
      <c r="BC2748">
        <v>0.21831552338274199</v>
      </c>
      <c r="BD2748">
        <v>0.232160744103034</v>
      </c>
      <c r="BE2748">
        <v>8.5230057196914594E-3</v>
      </c>
      <c r="BF2748">
        <v>4.5905145066954402E-2</v>
      </c>
      <c r="BG2748">
        <v>0.23443939351252499</v>
      </c>
      <c r="BH2748">
        <v>0.146428575997717</v>
      </c>
      <c r="BI2748">
        <v>0</v>
      </c>
      <c r="BJ2748">
        <v>0</v>
      </c>
      <c r="BK2748">
        <v>7.8812350478834003E-2</v>
      </c>
      <c r="BL2748">
        <v>0.109911759529464</v>
      </c>
    </row>
    <row r="2749" spans="1:64" x14ac:dyDescent="0.25">
      <c r="A2749" s="15" t="str">
        <f t="shared" si="90"/>
        <v xml:space="preserve">  OREO / [Capital + ALLL]--44377</v>
      </c>
      <c r="B2749" s="15" t="str">
        <f t="shared" si="91"/>
        <v xml:space="preserve">  OREO / [Capital + ALLL]</v>
      </c>
      <c r="C2749">
        <v>13</v>
      </c>
      <c r="D2749" s="22">
        <v>44377</v>
      </c>
      <c r="E2749">
        <v>0</v>
      </c>
      <c r="F2749">
        <v>0</v>
      </c>
      <c r="G2749">
        <v>0.19965241981733201</v>
      </c>
      <c r="H2749">
        <v>0.29156290106391802</v>
      </c>
      <c r="I2749">
        <v>0</v>
      </c>
      <c r="J2749">
        <v>0</v>
      </c>
      <c r="K2749">
        <v>0.36314786749276601</v>
      </c>
      <c r="L2749">
        <v>0.51469192677771602</v>
      </c>
      <c r="M2749">
        <v>0</v>
      </c>
      <c r="N2749">
        <v>0</v>
      </c>
      <c r="O2749">
        <v>0.37582682183266503</v>
      </c>
      <c r="P2749">
        <v>0.57325876114372598</v>
      </c>
      <c r="Q2749">
        <v>8.7224217547460195E-2</v>
      </c>
      <c r="R2749">
        <v>0.58012259194395799</v>
      </c>
      <c r="S2749">
        <v>1.09829763866008</v>
      </c>
      <c r="T2749">
        <v>1.2031016998872299</v>
      </c>
      <c r="U2749">
        <v>0</v>
      </c>
      <c r="V2749">
        <v>0</v>
      </c>
      <c r="W2749">
        <v>0.39981258784944601</v>
      </c>
      <c r="X2749">
        <v>0.60730284767161602</v>
      </c>
      <c r="Y2749">
        <v>0</v>
      </c>
      <c r="Z2749">
        <v>0</v>
      </c>
      <c r="AA2749">
        <v>1.90441322191209E-2</v>
      </c>
      <c r="AB2749">
        <v>0.360850658003254</v>
      </c>
      <c r="AC2749">
        <v>0</v>
      </c>
      <c r="AD2749">
        <v>0</v>
      </c>
      <c r="AE2749">
        <v>0.29402622446857901</v>
      </c>
      <c r="AF2749">
        <v>0.58339583211053403</v>
      </c>
      <c r="AG2749">
        <v>0</v>
      </c>
      <c r="AH2749">
        <v>0</v>
      </c>
      <c r="AI2749">
        <v>0.231791235374156</v>
      </c>
      <c r="AJ2749">
        <v>0.25343001739582099</v>
      </c>
      <c r="AK2749">
        <v>0</v>
      </c>
      <c r="AL2749">
        <v>0</v>
      </c>
      <c r="AM2749">
        <v>0.186246614373973</v>
      </c>
      <c r="AN2749">
        <v>0.49057314060933299</v>
      </c>
      <c r="AO2749">
        <v>0</v>
      </c>
      <c r="AP2749">
        <v>0</v>
      </c>
      <c r="AQ2749">
        <v>0.141573725616924</v>
      </c>
      <c r="AR2749">
        <v>0.38118427380001701</v>
      </c>
      <c r="AS2749">
        <v>0</v>
      </c>
      <c r="AT2749">
        <v>0</v>
      </c>
      <c r="AU2749">
        <v>0.435883882661949</v>
      </c>
      <c r="AV2749">
        <v>0.66974975461400399</v>
      </c>
      <c r="AW2749">
        <v>0</v>
      </c>
      <c r="AX2749">
        <v>0</v>
      </c>
      <c r="AY2749">
        <v>0.42030353104054502</v>
      </c>
      <c r="AZ2749">
        <v>0.40631631474373298</v>
      </c>
      <c r="BA2749">
        <v>0</v>
      </c>
      <c r="BB2749">
        <v>0</v>
      </c>
      <c r="BC2749">
        <v>0.57215939687668305</v>
      </c>
      <c r="BD2749">
        <v>0.80041638855670505</v>
      </c>
      <c r="BE2749">
        <v>0</v>
      </c>
      <c r="BF2749">
        <v>0</v>
      </c>
      <c r="BG2749">
        <v>0.22594121138188</v>
      </c>
      <c r="BH2749">
        <v>0.61581168033648803</v>
      </c>
      <c r="BI2749">
        <v>0</v>
      </c>
      <c r="BJ2749">
        <v>0</v>
      </c>
      <c r="BK2749">
        <v>0.29118007064093598</v>
      </c>
      <c r="BL2749">
        <v>0.64713995922441503</v>
      </c>
    </row>
    <row r="2750" spans="1:64" x14ac:dyDescent="0.25">
      <c r="A2750" s="15" t="str">
        <f t="shared" si="90"/>
        <v>ROAA--44377</v>
      </c>
      <c r="B2750" s="15" t="str">
        <f t="shared" si="91"/>
        <v>ROAA</v>
      </c>
      <c r="C2750">
        <v>14</v>
      </c>
      <c r="D2750" s="22">
        <v>44377</v>
      </c>
      <c r="E2750">
        <v>0.97</v>
      </c>
      <c r="F2750">
        <v>1.36</v>
      </c>
      <c r="G2750">
        <v>1.8149999999999999</v>
      </c>
      <c r="H2750">
        <v>1.37468085106383</v>
      </c>
      <c r="I2750">
        <v>0.91749999999999998</v>
      </c>
      <c r="J2750">
        <v>1.345</v>
      </c>
      <c r="K2750">
        <v>1.7649999999999999</v>
      </c>
      <c r="L2750">
        <v>1.37398706896552</v>
      </c>
      <c r="M2750">
        <v>0.82</v>
      </c>
      <c r="N2750">
        <v>1.18</v>
      </c>
      <c r="O2750">
        <v>1.58</v>
      </c>
      <c r="P2750">
        <v>1.2231337047353801</v>
      </c>
      <c r="Q2750">
        <v>0.68</v>
      </c>
      <c r="R2750">
        <v>1.03</v>
      </c>
      <c r="S2750">
        <v>1.19</v>
      </c>
      <c r="T2750">
        <v>0.94529411764705895</v>
      </c>
      <c r="U2750">
        <v>0.94</v>
      </c>
      <c r="V2750">
        <v>1.35</v>
      </c>
      <c r="W2750">
        <v>1.75</v>
      </c>
      <c r="X2750">
        <v>1.3575494071146199</v>
      </c>
      <c r="Y2750">
        <v>1</v>
      </c>
      <c r="Z2750">
        <v>1.36</v>
      </c>
      <c r="AA2750">
        <v>1.73</v>
      </c>
      <c r="AB2750">
        <v>1.4771794871794901</v>
      </c>
      <c r="AC2750">
        <v>0.83499999999999996</v>
      </c>
      <c r="AD2750">
        <v>1.2649999999999999</v>
      </c>
      <c r="AE2750">
        <v>1.72</v>
      </c>
      <c r="AF2750">
        <v>1.2569696969697</v>
      </c>
      <c r="AG2750">
        <v>1.1100000000000001</v>
      </c>
      <c r="AH2750">
        <v>1.5349999999999999</v>
      </c>
      <c r="AI2750">
        <v>2.1524999999999999</v>
      </c>
      <c r="AJ2750">
        <v>1.5827777777777801</v>
      </c>
      <c r="AK2750">
        <v>1.02</v>
      </c>
      <c r="AL2750">
        <v>1.355</v>
      </c>
      <c r="AM2750">
        <v>1.62</v>
      </c>
      <c r="AN2750">
        <v>1.4328947368421101</v>
      </c>
      <c r="AO2750">
        <v>0.86</v>
      </c>
      <c r="AP2750">
        <v>1.28</v>
      </c>
      <c r="AQ2750">
        <v>1.8274999999999999</v>
      </c>
      <c r="AR2750">
        <v>1.3466504854368899</v>
      </c>
      <c r="AS2750">
        <v>1.02</v>
      </c>
      <c r="AT2750">
        <v>1.42</v>
      </c>
      <c r="AU2750">
        <v>1.8474999999999999</v>
      </c>
      <c r="AV2750">
        <v>1.4625342465753399</v>
      </c>
      <c r="AW2750">
        <v>0.77</v>
      </c>
      <c r="AX2750">
        <v>1.165</v>
      </c>
      <c r="AY2750">
        <v>1.6025</v>
      </c>
      <c r="AZ2750">
        <v>1.2051818181818199</v>
      </c>
      <c r="BA2750">
        <v>0.94</v>
      </c>
      <c r="BB2750">
        <v>1.37</v>
      </c>
      <c r="BC2750">
        <v>1.81</v>
      </c>
      <c r="BD2750">
        <v>1.4431460674157299</v>
      </c>
      <c r="BE2750">
        <v>1.0925</v>
      </c>
      <c r="BF2750">
        <v>1.4350000000000001</v>
      </c>
      <c r="BG2750">
        <v>1.7175</v>
      </c>
      <c r="BH2750">
        <v>1.466</v>
      </c>
      <c r="BI2750">
        <v>1.1000000000000001</v>
      </c>
      <c r="BJ2750">
        <v>1.375</v>
      </c>
      <c r="BK2750">
        <v>1.59</v>
      </c>
      <c r="BL2750">
        <v>1.37045454545455</v>
      </c>
    </row>
    <row r="2751" spans="1:64" x14ac:dyDescent="0.25">
      <c r="A2751" s="15" t="str">
        <f t="shared" si="90"/>
        <v>NIM--44377</v>
      </c>
      <c r="B2751" s="15" t="str">
        <f t="shared" si="91"/>
        <v>NIM</v>
      </c>
      <c r="C2751">
        <v>15</v>
      </c>
      <c r="D2751" s="22">
        <v>44377</v>
      </c>
      <c r="E2751">
        <v>3.09</v>
      </c>
      <c r="F2751">
        <v>3.52</v>
      </c>
      <c r="G2751">
        <v>3.895</v>
      </c>
      <c r="H2751">
        <v>3.5244680851063799</v>
      </c>
      <c r="I2751">
        <v>3.12</v>
      </c>
      <c r="J2751">
        <v>3.56</v>
      </c>
      <c r="K2751">
        <v>4.01</v>
      </c>
      <c r="L2751">
        <v>3.61915948275862</v>
      </c>
      <c r="M2751">
        <v>2.98</v>
      </c>
      <c r="N2751">
        <v>3.41</v>
      </c>
      <c r="O2751">
        <v>3.86</v>
      </c>
      <c r="P2751">
        <v>3.4334749303621201</v>
      </c>
      <c r="Q2751">
        <v>3.27</v>
      </c>
      <c r="R2751">
        <v>3.47</v>
      </c>
      <c r="S2751">
        <v>3.62</v>
      </c>
      <c r="T2751">
        <v>3.48</v>
      </c>
      <c r="U2751">
        <v>3.12</v>
      </c>
      <c r="V2751">
        <v>3.54</v>
      </c>
      <c r="W2751">
        <v>3.98</v>
      </c>
      <c r="X2751">
        <v>3.5898418972332</v>
      </c>
      <c r="Y2751">
        <v>3.24</v>
      </c>
      <c r="Z2751">
        <v>3.78</v>
      </c>
      <c r="AA2751">
        <v>4.375</v>
      </c>
      <c r="AB2751">
        <v>3.8407692307692298</v>
      </c>
      <c r="AC2751">
        <v>3.0975000000000001</v>
      </c>
      <c r="AD2751">
        <v>3.5049999999999999</v>
      </c>
      <c r="AE2751">
        <v>3.835</v>
      </c>
      <c r="AF2751">
        <v>3.4769696969697002</v>
      </c>
      <c r="AG2751">
        <v>2.9424999999999999</v>
      </c>
      <c r="AH2751">
        <v>3.78</v>
      </c>
      <c r="AI2751">
        <v>4.8274999999999997</v>
      </c>
      <c r="AJ2751">
        <v>4.1244444444444399</v>
      </c>
      <c r="AK2751">
        <v>3.0975000000000001</v>
      </c>
      <c r="AL2751">
        <v>3.5150000000000001</v>
      </c>
      <c r="AM2751">
        <v>3.7774999999999999</v>
      </c>
      <c r="AN2751">
        <v>3.5055263157894698</v>
      </c>
      <c r="AO2751">
        <v>3.0975000000000001</v>
      </c>
      <c r="AP2751">
        <v>3.5150000000000001</v>
      </c>
      <c r="AQ2751">
        <v>4.0175000000000001</v>
      </c>
      <c r="AR2751">
        <v>3.5875728155339801</v>
      </c>
      <c r="AS2751">
        <v>3.3275000000000001</v>
      </c>
      <c r="AT2751">
        <v>3.71</v>
      </c>
      <c r="AU2751">
        <v>4.1924999999999999</v>
      </c>
      <c r="AV2751">
        <v>3.8413698630136999</v>
      </c>
      <c r="AW2751">
        <v>2.9925000000000002</v>
      </c>
      <c r="AX2751">
        <v>3.5150000000000001</v>
      </c>
      <c r="AY2751">
        <v>3.8075000000000001</v>
      </c>
      <c r="AZ2751">
        <v>3.4959090909090902</v>
      </c>
      <c r="BA2751">
        <v>3.29</v>
      </c>
      <c r="BB2751">
        <v>3.6</v>
      </c>
      <c r="BC2751">
        <v>4.04</v>
      </c>
      <c r="BD2751">
        <v>3.74898876404494</v>
      </c>
      <c r="BE2751">
        <v>2.89</v>
      </c>
      <c r="BF2751">
        <v>3.49</v>
      </c>
      <c r="BG2751">
        <v>3.8849999999999998</v>
      </c>
      <c r="BH2751">
        <v>3.4685999999999999</v>
      </c>
      <c r="BI2751">
        <v>3.0350000000000001</v>
      </c>
      <c r="BJ2751">
        <v>3.46</v>
      </c>
      <c r="BK2751">
        <v>3.7574999999999998</v>
      </c>
      <c r="BL2751">
        <v>3.4487878787878801</v>
      </c>
    </row>
    <row r="2752" spans="1:64" x14ac:dyDescent="0.25">
      <c r="A2752" s="15" t="str">
        <f t="shared" si="90"/>
        <v>Provisions / Avg Assets--44377</v>
      </c>
      <c r="B2752" s="15" t="str">
        <f t="shared" si="91"/>
        <v>Provisions / Avg Assets</v>
      </c>
      <c r="C2752">
        <v>16</v>
      </c>
      <c r="D2752" s="22">
        <v>44377</v>
      </c>
      <c r="E2752">
        <v>0</v>
      </c>
      <c r="F2752">
        <v>0</v>
      </c>
      <c r="G2752">
        <v>3.5000000000000003E-2</v>
      </c>
      <c r="H2752">
        <v>1.65957446808511E-2</v>
      </c>
      <c r="I2752">
        <v>0</v>
      </c>
      <c r="J2752">
        <v>0</v>
      </c>
      <c r="K2752">
        <v>0.09</v>
      </c>
      <c r="L2752">
        <v>5.4655172413793099E-2</v>
      </c>
      <c r="M2752">
        <v>0</v>
      </c>
      <c r="N2752">
        <v>0.03</v>
      </c>
      <c r="O2752">
        <v>0.11</v>
      </c>
      <c r="P2752">
        <v>6.0768337975858899E-2</v>
      </c>
      <c r="Q2752">
        <v>0.01</v>
      </c>
      <c r="R2752">
        <v>7.0000000000000007E-2</v>
      </c>
      <c r="S2752">
        <v>0.12</v>
      </c>
      <c r="T2752">
        <v>5.7647058823529398E-2</v>
      </c>
      <c r="U2752">
        <v>0</v>
      </c>
      <c r="V2752">
        <v>0</v>
      </c>
      <c r="W2752">
        <v>0.09</v>
      </c>
      <c r="X2752">
        <v>4.8063241106719397E-2</v>
      </c>
      <c r="Y2752">
        <v>0</v>
      </c>
      <c r="Z2752">
        <v>0</v>
      </c>
      <c r="AA2752">
        <v>4.4999999999999998E-2</v>
      </c>
      <c r="AB2752">
        <v>1.9487179487179498E-2</v>
      </c>
      <c r="AC2752">
        <v>0</v>
      </c>
      <c r="AD2752">
        <v>0</v>
      </c>
      <c r="AE2752">
        <v>7.0000000000000007E-2</v>
      </c>
      <c r="AF2752">
        <v>9.9090909090909104E-2</v>
      </c>
      <c r="AG2752">
        <v>0</v>
      </c>
      <c r="AH2752">
        <v>0</v>
      </c>
      <c r="AI2752">
        <v>0.1125</v>
      </c>
      <c r="AJ2752">
        <v>0.14259259259259299</v>
      </c>
      <c r="AK2752">
        <v>0</v>
      </c>
      <c r="AL2752">
        <v>0.03</v>
      </c>
      <c r="AM2752">
        <v>0.09</v>
      </c>
      <c r="AN2752">
        <v>0.05</v>
      </c>
      <c r="AO2752">
        <v>0</v>
      </c>
      <c r="AP2752">
        <v>0</v>
      </c>
      <c r="AQ2752">
        <v>0.06</v>
      </c>
      <c r="AR2752">
        <v>4.3203883495145597E-2</v>
      </c>
      <c r="AS2752">
        <v>0</v>
      </c>
      <c r="AT2752">
        <v>0.03</v>
      </c>
      <c r="AU2752">
        <v>9.2499999999999999E-2</v>
      </c>
      <c r="AV2752">
        <v>7.8219178082191795E-2</v>
      </c>
      <c r="AW2752">
        <v>0</v>
      </c>
      <c r="AX2752">
        <v>0</v>
      </c>
      <c r="AY2752">
        <v>8.2500000000000004E-2</v>
      </c>
      <c r="AZ2752">
        <v>5.3272727272727298E-2</v>
      </c>
      <c r="BA2752">
        <v>0</v>
      </c>
      <c r="BB2752">
        <v>0.03</v>
      </c>
      <c r="BC2752">
        <v>0.12</v>
      </c>
      <c r="BD2752">
        <v>0.108876404494382</v>
      </c>
      <c r="BE2752">
        <v>0</v>
      </c>
      <c r="BF2752">
        <v>0.01</v>
      </c>
      <c r="BG2752">
        <v>6.7500000000000004E-2</v>
      </c>
      <c r="BH2752">
        <v>5.0200000000000002E-2</v>
      </c>
      <c r="BI2752">
        <v>0</v>
      </c>
      <c r="BJ2752">
        <v>5.0000000000000001E-3</v>
      </c>
      <c r="BK2752">
        <v>0.09</v>
      </c>
      <c r="BL2752">
        <v>4.3181818181818203E-2</v>
      </c>
    </row>
    <row r="2753" spans="1:64" x14ac:dyDescent="0.25">
      <c r="A2753" s="15" t="str">
        <f t="shared" si="90"/>
        <v>Negative Earners (last 4 qtrs)--44377</v>
      </c>
      <c r="B2753" s="15" t="str">
        <f t="shared" si="91"/>
        <v>Negative Earners (last 4 qtrs)</v>
      </c>
      <c r="C2753">
        <v>17</v>
      </c>
      <c r="D2753" s="22">
        <v>44377</v>
      </c>
      <c r="F2753">
        <v>0</v>
      </c>
      <c r="H2753">
        <v>0</v>
      </c>
      <c r="J2753">
        <v>1.27118644067797</v>
      </c>
      <c r="L2753">
        <v>6</v>
      </c>
      <c r="N2753">
        <v>3.1634046426945801</v>
      </c>
      <c r="P2753">
        <v>139</v>
      </c>
      <c r="R2753">
        <v>0</v>
      </c>
      <c r="T2753">
        <v>0</v>
      </c>
      <c r="V2753">
        <v>1.1673151750972799</v>
      </c>
      <c r="X2753">
        <v>3</v>
      </c>
      <c r="Z2753">
        <v>0</v>
      </c>
      <c r="AB2753">
        <v>0</v>
      </c>
      <c r="AD2753">
        <v>3.0303030303030298</v>
      </c>
      <c r="AF2753">
        <v>2</v>
      </c>
      <c r="AH2753">
        <v>1.8518518518518501</v>
      </c>
      <c r="AI2753"/>
      <c r="AJ2753">
        <v>1</v>
      </c>
      <c r="AK2753"/>
      <c r="AL2753">
        <v>0</v>
      </c>
      <c r="AN2753">
        <v>0</v>
      </c>
      <c r="AP2753">
        <v>2.38095238095238</v>
      </c>
      <c r="AR2753">
        <v>5</v>
      </c>
      <c r="AT2753">
        <v>0</v>
      </c>
      <c r="AV2753">
        <v>0</v>
      </c>
      <c r="AX2753">
        <v>0.89285714285714302</v>
      </c>
      <c r="AZ2753">
        <v>1</v>
      </c>
      <c r="BB2753">
        <v>1.1235955056179801</v>
      </c>
      <c r="BD2753">
        <v>1</v>
      </c>
      <c r="BF2753">
        <v>0</v>
      </c>
      <c r="BH2753">
        <v>0</v>
      </c>
      <c r="BJ2753">
        <v>0</v>
      </c>
      <c r="BL2753">
        <v>0</v>
      </c>
    </row>
    <row r="2754" spans="1:64" x14ac:dyDescent="0.25">
      <c r="A2754" s="15" t="str">
        <f t="shared" si="90"/>
        <v>Noncore Funding / Liab--44377</v>
      </c>
      <c r="B2754" s="15" t="str">
        <f t="shared" si="91"/>
        <v>Noncore Funding / Liab</v>
      </c>
      <c r="C2754">
        <v>18</v>
      </c>
      <c r="D2754" s="22">
        <v>44377</v>
      </c>
      <c r="E2754">
        <v>4.7872477013085399</v>
      </c>
      <c r="F2754">
        <v>8.7853851217906502</v>
      </c>
      <c r="G2754">
        <v>13.855296567444499</v>
      </c>
      <c r="H2754">
        <v>9.6138751844447103</v>
      </c>
      <c r="I2754">
        <v>7.0880350160289103</v>
      </c>
      <c r="J2754">
        <v>11.995719880762</v>
      </c>
      <c r="K2754">
        <v>17.753189799439198</v>
      </c>
      <c r="L2754">
        <v>13.9472592634202</v>
      </c>
      <c r="M2754">
        <v>8.5708545430874405</v>
      </c>
      <c r="N2754">
        <v>14.0090926068427</v>
      </c>
      <c r="O2754">
        <v>22.291006247976799</v>
      </c>
      <c r="P2754">
        <v>17.389280029598101</v>
      </c>
      <c r="Q2754">
        <v>7.4861910076986904</v>
      </c>
      <c r="R2754">
        <v>11.6948616600791</v>
      </c>
      <c r="S2754">
        <v>15.9961695323546</v>
      </c>
      <c r="T2754">
        <v>11.820227155365</v>
      </c>
      <c r="U2754">
        <v>6.5222963384367203</v>
      </c>
      <c r="V2754">
        <v>11.0178831357871</v>
      </c>
      <c r="W2754">
        <v>16.9940149625935</v>
      </c>
      <c r="X2754">
        <v>13.589277615375099</v>
      </c>
      <c r="Y2754">
        <v>5.8007474470883897</v>
      </c>
      <c r="Z2754">
        <v>7.91378797395127</v>
      </c>
      <c r="AA2754">
        <v>13.4001972005588</v>
      </c>
      <c r="AB2754">
        <v>10.8217836756182</v>
      </c>
      <c r="AC2754">
        <v>10.057667331313301</v>
      </c>
      <c r="AD2754">
        <v>12.5280064355454</v>
      </c>
      <c r="AE2754">
        <v>17.006108181857101</v>
      </c>
      <c r="AF2754">
        <v>13.788260584577699</v>
      </c>
      <c r="AG2754">
        <v>10.6141917894742</v>
      </c>
      <c r="AH2754">
        <v>15.808536652255</v>
      </c>
      <c r="AI2754">
        <v>22.8867410995135</v>
      </c>
      <c r="AJ2754">
        <v>20.2572249748887</v>
      </c>
      <c r="AK2754">
        <v>7.5940189740057598</v>
      </c>
      <c r="AL2754">
        <v>13.409192489966101</v>
      </c>
      <c r="AM2754">
        <v>20.922619191488199</v>
      </c>
      <c r="AN2754">
        <v>15.721484029305699</v>
      </c>
      <c r="AO2754">
        <v>7.8534850510308196</v>
      </c>
      <c r="AP2754">
        <v>12.8379057930561</v>
      </c>
      <c r="AQ2754">
        <v>18.0144056233718</v>
      </c>
      <c r="AR2754">
        <v>14.388518764788399</v>
      </c>
      <c r="AS2754">
        <v>7.4466600697604699</v>
      </c>
      <c r="AT2754">
        <v>13.129032199049901</v>
      </c>
      <c r="AU2754">
        <v>18.567429754406799</v>
      </c>
      <c r="AV2754">
        <v>15.3418370880861</v>
      </c>
      <c r="AW2754">
        <v>6.2703888215356303</v>
      </c>
      <c r="AX2754">
        <v>9.6639583381031997</v>
      </c>
      <c r="AY2754">
        <v>15.1986233648339</v>
      </c>
      <c r="AZ2754">
        <v>11.652839317204</v>
      </c>
      <c r="BA2754">
        <v>5.54052423004969</v>
      </c>
      <c r="BB2754">
        <v>10.5511018802118</v>
      </c>
      <c r="BC2754">
        <v>18.7781047966551</v>
      </c>
      <c r="BD2754">
        <v>14.6357315644903</v>
      </c>
      <c r="BE2754">
        <v>6.7198251571448404</v>
      </c>
      <c r="BF2754">
        <v>10.9364050651567</v>
      </c>
      <c r="BG2754">
        <v>15.8279889163724</v>
      </c>
      <c r="BH2754">
        <v>13.1544590241222</v>
      </c>
      <c r="BI2754">
        <v>5.0452830894155998</v>
      </c>
      <c r="BJ2754">
        <v>8.2560224358200003</v>
      </c>
      <c r="BK2754">
        <v>12.8726057919138</v>
      </c>
      <c r="BL2754">
        <v>12.5717887699277</v>
      </c>
    </row>
    <row r="2755" spans="1:64" x14ac:dyDescent="0.25">
      <c r="A2755" s="15" t="str">
        <f t="shared" si="90"/>
        <v>Brokered Dep / Liab--44377</v>
      </c>
      <c r="B2755" s="15" t="str">
        <f t="shared" si="91"/>
        <v>Brokered Dep / Liab</v>
      </c>
      <c r="C2755">
        <v>19</v>
      </c>
      <c r="D2755" s="22">
        <v>44377</v>
      </c>
      <c r="E2755">
        <v>0</v>
      </c>
      <c r="F2755">
        <v>0</v>
      </c>
      <c r="G2755">
        <v>0.12802265762064299</v>
      </c>
      <c r="H2755">
        <v>0.66321574808531403</v>
      </c>
      <c r="I2755">
        <v>0</v>
      </c>
      <c r="J2755">
        <v>0</v>
      </c>
      <c r="K2755">
        <v>0.71766822588122403</v>
      </c>
      <c r="L2755">
        <v>1.48320817973285</v>
      </c>
      <c r="M2755">
        <v>0</v>
      </c>
      <c r="N2755">
        <v>0</v>
      </c>
      <c r="O2755">
        <v>0.91318320851323498</v>
      </c>
      <c r="P2755">
        <v>1.4973978395773699</v>
      </c>
      <c r="Q2755">
        <v>0</v>
      </c>
      <c r="R2755">
        <v>0</v>
      </c>
      <c r="S2755">
        <v>0</v>
      </c>
      <c r="T2755">
        <v>0.58572535014531202</v>
      </c>
      <c r="U2755">
        <v>0</v>
      </c>
      <c r="V2755">
        <v>0</v>
      </c>
      <c r="W2755">
        <v>0.848336102684492</v>
      </c>
      <c r="X2755">
        <v>1.5716998456744999</v>
      </c>
      <c r="Y2755">
        <v>0</v>
      </c>
      <c r="Z2755">
        <v>0</v>
      </c>
      <c r="AA2755">
        <v>0</v>
      </c>
      <c r="AB2755">
        <v>0.95710547165529003</v>
      </c>
      <c r="AC2755">
        <v>0</v>
      </c>
      <c r="AD2755">
        <v>0</v>
      </c>
      <c r="AE2755">
        <v>0.43226181674122099</v>
      </c>
      <c r="AF2755">
        <v>1.5013185028862801</v>
      </c>
      <c r="AG2755">
        <v>0</v>
      </c>
      <c r="AH2755">
        <v>0</v>
      </c>
      <c r="AI2755">
        <v>2.6528826018403402</v>
      </c>
      <c r="AJ2755">
        <v>2.9266261005170402</v>
      </c>
      <c r="AK2755">
        <v>0</v>
      </c>
      <c r="AL2755">
        <v>0</v>
      </c>
      <c r="AM2755">
        <v>0.92103776781588498</v>
      </c>
      <c r="AN2755">
        <v>1.87381781627619</v>
      </c>
      <c r="AO2755">
        <v>0</v>
      </c>
      <c r="AP2755">
        <v>0</v>
      </c>
      <c r="AQ2755">
        <v>0.440544446490164</v>
      </c>
      <c r="AR2755">
        <v>1.40626717357432</v>
      </c>
      <c r="AS2755">
        <v>0</v>
      </c>
      <c r="AT2755">
        <v>0</v>
      </c>
      <c r="AU2755">
        <v>1.9364193359311399</v>
      </c>
      <c r="AV2755">
        <v>2.1957783762407401</v>
      </c>
      <c r="AW2755">
        <v>0</v>
      </c>
      <c r="AX2755">
        <v>0</v>
      </c>
      <c r="AY2755">
        <v>0</v>
      </c>
      <c r="AZ2755">
        <v>0.49736717477027798</v>
      </c>
      <c r="BA2755">
        <v>0</v>
      </c>
      <c r="BB2755">
        <v>0</v>
      </c>
      <c r="BC2755">
        <v>1.7946555158737301</v>
      </c>
      <c r="BD2755">
        <v>2.2800471107304499</v>
      </c>
      <c r="BE2755">
        <v>0</v>
      </c>
      <c r="BF2755">
        <v>0</v>
      </c>
      <c r="BG2755">
        <v>0</v>
      </c>
      <c r="BH2755">
        <v>0.76091627212370305</v>
      </c>
      <c r="BI2755">
        <v>0</v>
      </c>
      <c r="BJ2755">
        <v>0</v>
      </c>
      <c r="BK2755">
        <v>1.2736868136146899</v>
      </c>
      <c r="BL2755">
        <v>2.05451768826148</v>
      </c>
    </row>
    <row r="2756" spans="1:64" x14ac:dyDescent="0.25">
      <c r="A2756" s="15" t="str">
        <f t="shared" si="90"/>
        <v>Liquid Assets / Assets--44377</v>
      </c>
      <c r="B2756" s="15" t="str">
        <f t="shared" si="91"/>
        <v>Liquid Assets / Assets</v>
      </c>
      <c r="C2756">
        <v>20</v>
      </c>
      <c r="D2756" s="22">
        <v>44377</v>
      </c>
      <c r="E2756">
        <v>22.1380138253223</v>
      </c>
      <c r="F2756">
        <v>28.892027729635998</v>
      </c>
      <c r="G2756">
        <v>41.262472733162802</v>
      </c>
      <c r="H2756">
        <v>32.410000727670898</v>
      </c>
      <c r="I2756">
        <v>21.105450836412</v>
      </c>
      <c r="J2756">
        <v>28.848078820550299</v>
      </c>
      <c r="K2756">
        <v>39.624066907406601</v>
      </c>
      <c r="L2756">
        <v>31.112861633717799</v>
      </c>
      <c r="M2756">
        <v>18.846923132534801</v>
      </c>
      <c r="N2756">
        <v>27.2027329034754</v>
      </c>
      <c r="O2756">
        <v>36.895446590433103</v>
      </c>
      <c r="P2756">
        <v>28.817101588286199</v>
      </c>
      <c r="Q2756">
        <v>32.926308998584901</v>
      </c>
      <c r="R2756">
        <v>35.828473073541602</v>
      </c>
      <c r="S2756">
        <v>53.664604626143102</v>
      </c>
      <c r="T2756">
        <v>41.606171843332604</v>
      </c>
      <c r="U2756">
        <v>21.845035603355399</v>
      </c>
      <c r="V2756">
        <v>29.089753739739201</v>
      </c>
      <c r="W2756">
        <v>39.912231933047202</v>
      </c>
      <c r="X2756">
        <v>31.381635467910101</v>
      </c>
      <c r="Y2756">
        <v>23.560309374497699</v>
      </c>
      <c r="Z2756">
        <v>30.853252779966699</v>
      </c>
      <c r="AA2756">
        <v>39.3106804697372</v>
      </c>
      <c r="AB2756">
        <v>33.612703797491598</v>
      </c>
      <c r="AC2756">
        <v>18.9748710614384</v>
      </c>
      <c r="AD2756">
        <v>26.0748521795858</v>
      </c>
      <c r="AE2756">
        <v>36.5599845803698</v>
      </c>
      <c r="AF2756">
        <v>28.948088070796601</v>
      </c>
      <c r="AG2756">
        <v>17.6592414908237</v>
      </c>
      <c r="AH2756">
        <v>26.438121913791999</v>
      </c>
      <c r="AI2756">
        <v>41.037357050691199</v>
      </c>
      <c r="AJ2756">
        <v>30.649159090779801</v>
      </c>
      <c r="AK2756">
        <v>20.249703227622401</v>
      </c>
      <c r="AL2756">
        <v>29.296951969912499</v>
      </c>
      <c r="AM2756">
        <v>37.621375639248498</v>
      </c>
      <c r="AN2756">
        <v>26.9297293174772</v>
      </c>
      <c r="AO2756">
        <v>21.283896757454801</v>
      </c>
      <c r="AP2756">
        <v>29.122355051726199</v>
      </c>
      <c r="AQ2756">
        <v>41.021510120067099</v>
      </c>
      <c r="AR2756">
        <v>32.347829802030603</v>
      </c>
      <c r="AS2756">
        <v>17.524694764315001</v>
      </c>
      <c r="AT2756">
        <v>24.2757164956816</v>
      </c>
      <c r="AU2756">
        <v>33.387463443171299</v>
      </c>
      <c r="AV2756">
        <v>26.261314958959801</v>
      </c>
      <c r="AW2756">
        <v>23.433211221282601</v>
      </c>
      <c r="AX2756">
        <v>33.800814582511002</v>
      </c>
      <c r="AY2756">
        <v>45.045285938617901</v>
      </c>
      <c r="AZ2756">
        <v>34.074636744287503</v>
      </c>
      <c r="BA2756">
        <v>23.7695307174215</v>
      </c>
      <c r="BB2756">
        <v>30.889172672055999</v>
      </c>
      <c r="BC2756">
        <v>42.084431327079201</v>
      </c>
      <c r="BD2756">
        <v>32.386835635493703</v>
      </c>
      <c r="BE2756">
        <v>23.117823506538802</v>
      </c>
      <c r="BF2756">
        <v>32.694990493798301</v>
      </c>
      <c r="BG2756">
        <v>40.752107629523799</v>
      </c>
      <c r="BH2756">
        <v>32.864161205077203</v>
      </c>
      <c r="BI2756">
        <v>23.979769705378501</v>
      </c>
      <c r="BJ2756">
        <v>33.715686042178298</v>
      </c>
      <c r="BK2756">
        <v>40.409027787800397</v>
      </c>
      <c r="BL2756">
        <v>32.5626738752553</v>
      </c>
    </row>
    <row r="2757" spans="1:64" x14ac:dyDescent="0.25">
      <c r="A2757" s="15" t="str">
        <f t="shared" si="90"/>
        <v>Net Loan Growth (last 4 qtrs)--44377</v>
      </c>
      <c r="B2757" s="15" t="str">
        <f t="shared" si="91"/>
        <v>Net Loan Growth (last 4 qtrs)</v>
      </c>
      <c r="C2757">
        <v>21</v>
      </c>
      <c r="D2757" s="22">
        <v>44377</v>
      </c>
      <c r="E2757">
        <v>-7.2649999999999997</v>
      </c>
      <c r="F2757">
        <v>-1.61</v>
      </c>
      <c r="G2757">
        <v>3.57</v>
      </c>
      <c r="H2757">
        <v>0.103191489361702</v>
      </c>
      <c r="I2757">
        <v>-8.4600000000000009</v>
      </c>
      <c r="J2757">
        <v>-2.16</v>
      </c>
      <c r="K2757">
        <v>4.335</v>
      </c>
      <c r="L2757">
        <v>-0.81467672413793102</v>
      </c>
      <c r="M2757">
        <v>-6.33</v>
      </c>
      <c r="N2757">
        <v>-0.5</v>
      </c>
      <c r="O2757">
        <v>6.02</v>
      </c>
      <c r="P2757">
        <v>0.96206122925917303</v>
      </c>
      <c r="Q2757">
        <v>-13.51</v>
      </c>
      <c r="R2757">
        <v>-5.13</v>
      </c>
      <c r="S2757">
        <v>4.58</v>
      </c>
      <c r="T2757">
        <v>2.3852941176470601</v>
      </c>
      <c r="U2757">
        <v>-8.4</v>
      </c>
      <c r="V2757">
        <v>-2.75</v>
      </c>
      <c r="W2757">
        <v>3.68</v>
      </c>
      <c r="X2757">
        <v>-1.2552173913043501</v>
      </c>
      <c r="Y2757">
        <v>-6.0049999999999999</v>
      </c>
      <c r="Z2757">
        <v>-1.47</v>
      </c>
      <c r="AA2757">
        <v>5.19</v>
      </c>
      <c r="AB2757">
        <v>-0.80128205128205099</v>
      </c>
      <c r="AC2757">
        <v>-10.32</v>
      </c>
      <c r="AD2757">
        <v>-2.585</v>
      </c>
      <c r="AE2757">
        <v>5.085</v>
      </c>
      <c r="AF2757">
        <v>-0.350909090909091</v>
      </c>
      <c r="AG2757">
        <v>-9.3949999999999996</v>
      </c>
      <c r="AH2757">
        <v>-1.615</v>
      </c>
      <c r="AI2757">
        <v>3.6150000000000002</v>
      </c>
      <c r="AJ2757">
        <v>2.51722222222222</v>
      </c>
      <c r="AK2757">
        <v>-5.4950000000000001</v>
      </c>
      <c r="AL2757">
        <v>0.435</v>
      </c>
      <c r="AM2757">
        <v>6.8875000000000002</v>
      </c>
      <c r="AN2757">
        <v>1.8126315789473699</v>
      </c>
      <c r="AO2757">
        <v>-10.352499999999999</v>
      </c>
      <c r="AP2757">
        <v>-4.8849999999999998</v>
      </c>
      <c r="AQ2757">
        <v>2.355</v>
      </c>
      <c r="AR2757">
        <v>-3.2955825242718402</v>
      </c>
      <c r="AS2757">
        <v>-4.8174999999999999</v>
      </c>
      <c r="AT2757">
        <v>2.89</v>
      </c>
      <c r="AU2757">
        <v>8.0950000000000006</v>
      </c>
      <c r="AV2757">
        <v>5.6146575342465797</v>
      </c>
      <c r="AW2757">
        <v>-5.8475000000000001</v>
      </c>
      <c r="AX2757">
        <v>-1.3049999999999999</v>
      </c>
      <c r="AY2757">
        <v>7.3525</v>
      </c>
      <c r="AZ2757">
        <v>2.6635454545454502</v>
      </c>
      <c r="BA2757">
        <v>-7.84</v>
      </c>
      <c r="BB2757">
        <v>-2.4300000000000002</v>
      </c>
      <c r="BC2757">
        <v>3.71</v>
      </c>
      <c r="BD2757">
        <v>-0.41955056179775302</v>
      </c>
      <c r="BE2757">
        <v>-7.1224999999999996</v>
      </c>
      <c r="BF2757">
        <v>-2.0299999999999998</v>
      </c>
      <c r="BG2757">
        <v>2.77</v>
      </c>
      <c r="BH2757">
        <v>-2.6272000000000002</v>
      </c>
      <c r="BI2757">
        <v>-6.9524999999999997</v>
      </c>
      <c r="BJ2757">
        <v>-0.98499999999999999</v>
      </c>
      <c r="BK2757">
        <v>4.16</v>
      </c>
      <c r="BL2757">
        <v>-0.35242424242424197</v>
      </c>
    </row>
    <row r="2758" spans="1:64" x14ac:dyDescent="0.25">
      <c r="A2758" s="15" t="str">
        <f t="shared" si="90"/>
        <v>Banks w/ Loan Growth (last 4 qtrs)--44377</v>
      </c>
      <c r="B2758" s="15" t="str">
        <f t="shared" si="91"/>
        <v>Banks w/ Loan Growth (last 4 qtrs)</v>
      </c>
      <c r="C2758">
        <v>22</v>
      </c>
      <c r="D2758" s="22">
        <v>44377</v>
      </c>
      <c r="F2758">
        <v>44.680851063829799</v>
      </c>
      <c r="J2758">
        <v>40.254237288135599</v>
      </c>
      <c r="N2758">
        <v>47.633136094674597</v>
      </c>
      <c r="R2758">
        <v>35.294117647058798</v>
      </c>
      <c r="V2758">
        <v>38.521400778210101</v>
      </c>
      <c r="Z2758">
        <v>48.717948717948701</v>
      </c>
      <c r="AD2758">
        <v>39.393939393939398</v>
      </c>
      <c r="AH2758">
        <v>38.8888888888889</v>
      </c>
      <c r="AI2758"/>
      <c r="AK2758"/>
      <c r="AL2758">
        <v>50</v>
      </c>
      <c r="AP2758">
        <v>31.428571428571399</v>
      </c>
      <c r="AT2758">
        <v>60.135135135135101</v>
      </c>
      <c r="AX2758">
        <v>45.535714285714299</v>
      </c>
      <c r="BB2758">
        <v>41.5730337078652</v>
      </c>
      <c r="BF2758">
        <v>38</v>
      </c>
      <c r="BJ2758">
        <v>50</v>
      </c>
    </row>
    <row r="2759" spans="1:64" x14ac:dyDescent="0.25">
      <c r="A2759" s="15" t="str">
        <f t="shared" si="90"/>
        <v>Equity / Assets--44469</v>
      </c>
      <c r="B2759" s="15" t="str">
        <f t="shared" si="91"/>
        <v>Equity / Assets</v>
      </c>
      <c r="C2759">
        <v>1</v>
      </c>
      <c r="D2759" s="22">
        <v>44469</v>
      </c>
      <c r="E2759">
        <v>9.3720115701564009</v>
      </c>
      <c r="F2759">
        <v>10.1257413493536</v>
      </c>
      <c r="G2759">
        <v>11.116039093559801</v>
      </c>
      <c r="H2759">
        <v>10.2978093882243</v>
      </c>
      <c r="I2759">
        <v>8.9259424595566106</v>
      </c>
      <c r="J2759">
        <v>10.096255244676801</v>
      </c>
      <c r="K2759">
        <v>11.5787150140967</v>
      </c>
      <c r="L2759">
        <v>10.506107117872601</v>
      </c>
      <c r="M2759">
        <v>9.0964917852539902</v>
      </c>
      <c r="N2759">
        <v>10.3541169905129</v>
      </c>
      <c r="O2759">
        <v>12.0768598998486</v>
      </c>
      <c r="P2759">
        <v>10.970500077562599</v>
      </c>
      <c r="Q2759">
        <v>8.5906039837393298</v>
      </c>
      <c r="R2759">
        <v>9.2658170599884109</v>
      </c>
      <c r="S2759">
        <v>11.045529047877499</v>
      </c>
      <c r="T2759">
        <v>9.7974739289848394</v>
      </c>
      <c r="U2759">
        <v>8.5883340197310805</v>
      </c>
      <c r="V2759">
        <v>9.9775798679880605</v>
      </c>
      <c r="W2759">
        <v>11.286957347196999</v>
      </c>
      <c r="X2759">
        <v>10.3349843988172</v>
      </c>
      <c r="Y2759">
        <v>8.6006595947288602</v>
      </c>
      <c r="Z2759">
        <v>9.5895045783976105</v>
      </c>
      <c r="AA2759">
        <v>10.9930391105797</v>
      </c>
      <c r="AB2759">
        <v>10.1741256528331</v>
      </c>
      <c r="AC2759">
        <v>9.4181223590803995</v>
      </c>
      <c r="AD2759">
        <v>10.1936171671175</v>
      </c>
      <c r="AE2759">
        <v>11.547653901665001</v>
      </c>
      <c r="AF2759">
        <v>10.3572121982876</v>
      </c>
      <c r="AG2759">
        <v>9.7191054835944399</v>
      </c>
      <c r="AH2759">
        <v>10.684394033476901</v>
      </c>
      <c r="AI2759">
        <v>12.3741414442386</v>
      </c>
      <c r="AJ2759">
        <v>12.3116980460109</v>
      </c>
      <c r="AK2759">
        <v>9.3141286312269997</v>
      </c>
      <c r="AL2759">
        <v>10.196194505496001</v>
      </c>
      <c r="AM2759">
        <v>11.93189399902</v>
      </c>
      <c r="AN2759">
        <v>12.133403854185399</v>
      </c>
      <c r="AO2759">
        <v>9.3177345900227095</v>
      </c>
      <c r="AP2759">
        <v>10.503194574258499</v>
      </c>
      <c r="AQ2759">
        <v>11.8772350701561</v>
      </c>
      <c r="AR2759">
        <v>10.849131585303301</v>
      </c>
      <c r="AS2759">
        <v>8.5648601835549201</v>
      </c>
      <c r="AT2759">
        <v>9.6972959976849804</v>
      </c>
      <c r="AU2759">
        <v>11.025105321167301</v>
      </c>
      <c r="AV2759">
        <v>10.086160604821201</v>
      </c>
      <c r="AW2759">
        <v>8.5102116851684002</v>
      </c>
      <c r="AX2759">
        <v>9.6325024938638695</v>
      </c>
      <c r="AY2759">
        <v>11.2472673922175</v>
      </c>
      <c r="AZ2759">
        <v>10.0890674014372</v>
      </c>
      <c r="BA2759">
        <v>8.9123016528035208</v>
      </c>
      <c r="BB2759">
        <v>10.128875376448701</v>
      </c>
      <c r="BC2759">
        <v>12.276968411789699</v>
      </c>
      <c r="BD2759">
        <v>11.1429781135902</v>
      </c>
      <c r="BE2759">
        <v>9.2223127225035206</v>
      </c>
      <c r="BF2759">
        <v>10.2428444213494</v>
      </c>
      <c r="BG2759">
        <v>11.5672071541855</v>
      </c>
      <c r="BH2759">
        <v>12.3237064208761</v>
      </c>
      <c r="BI2759">
        <v>8.0798595488515907</v>
      </c>
      <c r="BJ2759">
        <v>9.3000125416742101</v>
      </c>
      <c r="BK2759">
        <v>10.842454257237801</v>
      </c>
      <c r="BL2759">
        <v>9.6840664229678097</v>
      </c>
    </row>
    <row r="2760" spans="1:64" x14ac:dyDescent="0.25">
      <c r="A2760" s="15" t="str">
        <f t="shared" si="90"/>
        <v>Total Risk Based Capital Ratio--44469</v>
      </c>
      <c r="B2760" s="15" t="str">
        <f t="shared" si="91"/>
        <v>Total Risk Based Capital Ratio</v>
      </c>
      <c r="C2760">
        <v>2</v>
      </c>
      <c r="D2760" s="22">
        <v>44469</v>
      </c>
      <c r="E2760">
        <v>14.714124999999999</v>
      </c>
      <c r="F2760">
        <v>16.161149999999999</v>
      </c>
      <c r="G2760">
        <v>18.612925000000001</v>
      </c>
      <c r="H2760">
        <v>17.375090624999999</v>
      </c>
      <c r="I2760">
        <v>13.84075</v>
      </c>
      <c r="J2760">
        <v>15.713800000000001</v>
      </c>
      <c r="K2760">
        <v>20.117149999999999</v>
      </c>
      <c r="L2760">
        <v>17.793134384858</v>
      </c>
      <c r="M2760">
        <v>13.870850000000001</v>
      </c>
      <c r="N2760">
        <v>15.885199999999999</v>
      </c>
      <c r="O2760">
        <v>19.625050000000002</v>
      </c>
      <c r="P2760">
        <v>17.982325909592099</v>
      </c>
      <c r="Q2760">
        <v>14.878500000000001</v>
      </c>
      <c r="R2760">
        <v>15.288399999999999</v>
      </c>
      <c r="S2760">
        <v>18.0764</v>
      </c>
      <c r="T2760">
        <v>17.926639999999999</v>
      </c>
      <c r="U2760">
        <v>13.882099999999999</v>
      </c>
      <c r="V2760">
        <v>15.7125</v>
      </c>
      <c r="W2760">
        <v>20.335450000000002</v>
      </c>
      <c r="X2760">
        <v>18.100277777777801</v>
      </c>
      <c r="Y2760">
        <v>13.562049999999999</v>
      </c>
      <c r="Z2760">
        <v>15.713800000000001</v>
      </c>
      <c r="AA2760">
        <v>20.132249999999999</v>
      </c>
      <c r="AB2760">
        <v>18.8428740740741</v>
      </c>
      <c r="AC2760">
        <v>12.828175</v>
      </c>
      <c r="AD2760">
        <v>14.3858</v>
      </c>
      <c r="AE2760">
        <v>17.1157</v>
      </c>
      <c r="AF2760">
        <v>16.135226470588201</v>
      </c>
      <c r="AG2760">
        <v>15.1089</v>
      </c>
      <c r="AH2760">
        <v>17.88635</v>
      </c>
      <c r="AI2760">
        <v>21.611149999999999</v>
      </c>
      <c r="AJ2760">
        <v>25.3734078947368</v>
      </c>
      <c r="AK2760">
        <v>13.609249999999999</v>
      </c>
      <c r="AL2760">
        <v>14.752599999999999</v>
      </c>
      <c r="AM2760">
        <v>17.97625</v>
      </c>
      <c r="AN2760">
        <v>16.5072962962963</v>
      </c>
      <c r="AO2760">
        <v>14.1822</v>
      </c>
      <c r="AP2760">
        <v>16.43045</v>
      </c>
      <c r="AQ2760">
        <v>20.448250000000002</v>
      </c>
      <c r="AR2760">
        <v>19.306725373134299</v>
      </c>
      <c r="AS2760">
        <v>13.0669</v>
      </c>
      <c r="AT2760">
        <v>14.003299999999999</v>
      </c>
      <c r="AU2760">
        <v>15.801299999999999</v>
      </c>
      <c r="AV2760">
        <v>15.177847321428599</v>
      </c>
      <c r="AW2760">
        <v>14.752599999999999</v>
      </c>
      <c r="AX2760">
        <v>16.985499999999998</v>
      </c>
      <c r="AY2760">
        <v>21.4498</v>
      </c>
      <c r="AZ2760">
        <v>20.0187285714286</v>
      </c>
      <c r="BA2760">
        <v>14.365824999999999</v>
      </c>
      <c r="BB2760">
        <v>16.36955</v>
      </c>
      <c r="BC2760">
        <v>22.022324999999999</v>
      </c>
      <c r="BD2760">
        <v>18.822383333333299</v>
      </c>
      <c r="BE2760">
        <v>14.553900000000001</v>
      </c>
      <c r="BF2760">
        <v>17.093299999999999</v>
      </c>
      <c r="BG2760">
        <v>19.946349999999999</v>
      </c>
      <c r="BH2760">
        <v>24.438331428571399</v>
      </c>
      <c r="BI2760">
        <v>13.901</v>
      </c>
      <c r="BJ2760">
        <v>15.1934</v>
      </c>
      <c r="BK2760">
        <v>17.233599999999999</v>
      </c>
      <c r="BL2760">
        <v>16.081741999999998</v>
      </c>
    </row>
    <row r="2761" spans="1:64" x14ac:dyDescent="0.25">
      <c r="A2761" s="15" t="str">
        <f t="shared" si="90"/>
        <v>Tier 1 Leverage Ratio--44469</v>
      </c>
      <c r="B2761" s="15" t="str">
        <f t="shared" si="91"/>
        <v>Tier 1 Leverage Ratio</v>
      </c>
      <c r="C2761">
        <v>3</v>
      </c>
      <c r="D2761" s="22">
        <v>44469</v>
      </c>
      <c r="E2761">
        <v>8.691675</v>
      </c>
      <c r="F2761">
        <v>9.6040500000000009</v>
      </c>
      <c r="G2761">
        <v>10.95285</v>
      </c>
      <c r="H2761">
        <v>9.8828913043478295</v>
      </c>
      <c r="I2761">
        <v>8.4902499999999996</v>
      </c>
      <c r="J2761">
        <v>9.4811999999999994</v>
      </c>
      <c r="K2761">
        <v>11.066050000000001</v>
      </c>
      <c r="L2761">
        <v>10.107573638344199</v>
      </c>
      <c r="M2761">
        <v>8.7837999999999994</v>
      </c>
      <c r="N2761">
        <v>9.9307999999999996</v>
      </c>
      <c r="O2761">
        <v>11.455550000000001</v>
      </c>
      <c r="P2761">
        <v>10.590250292534501</v>
      </c>
      <c r="Q2761">
        <v>8.8309750000000005</v>
      </c>
      <c r="R2761">
        <v>9.1635500000000008</v>
      </c>
      <c r="S2761">
        <v>9.8733249999999995</v>
      </c>
      <c r="T2761">
        <v>9.6603562499999995</v>
      </c>
      <c r="U2761">
        <v>8.3328000000000007</v>
      </c>
      <c r="V2761">
        <v>9.3808000000000007</v>
      </c>
      <c r="W2761">
        <v>10.956524999999999</v>
      </c>
      <c r="X2761">
        <v>9.9580731999999994</v>
      </c>
      <c r="Y2761">
        <v>8.5503</v>
      </c>
      <c r="Z2761">
        <v>9.1469500000000004</v>
      </c>
      <c r="AA2761">
        <v>10.55255</v>
      </c>
      <c r="AB2761">
        <v>9.94563421052632</v>
      </c>
      <c r="AC2761">
        <v>8.6212</v>
      </c>
      <c r="AD2761">
        <v>9.4032</v>
      </c>
      <c r="AE2761">
        <v>10.795724999999999</v>
      </c>
      <c r="AF2761">
        <v>9.8606515151515204</v>
      </c>
      <c r="AG2761">
        <v>9.2769499999999994</v>
      </c>
      <c r="AH2761">
        <v>10.546200000000001</v>
      </c>
      <c r="AI2761">
        <v>12.167949999999999</v>
      </c>
      <c r="AJ2761">
        <v>11.9515092592593</v>
      </c>
      <c r="AK2761">
        <v>8.5180500000000006</v>
      </c>
      <c r="AL2761">
        <v>9.7083499999999994</v>
      </c>
      <c r="AM2761">
        <v>11.220375000000001</v>
      </c>
      <c r="AN2761">
        <v>11.5841447368421</v>
      </c>
      <c r="AO2761">
        <v>8.8911499999999997</v>
      </c>
      <c r="AP2761">
        <v>9.9597499999999997</v>
      </c>
      <c r="AQ2761">
        <v>11.513025000000001</v>
      </c>
      <c r="AR2761">
        <v>10.4155558823529</v>
      </c>
      <c r="AS2761">
        <v>8.2262749999999993</v>
      </c>
      <c r="AT2761">
        <v>9.0513499999999993</v>
      </c>
      <c r="AU2761">
        <v>10.513125</v>
      </c>
      <c r="AV2761">
        <v>9.6498362318840591</v>
      </c>
      <c r="AW2761">
        <v>8.2050249999999991</v>
      </c>
      <c r="AX2761">
        <v>9.3093500000000002</v>
      </c>
      <c r="AY2761">
        <v>10.878325</v>
      </c>
      <c r="AZ2761">
        <v>9.7671836206896607</v>
      </c>
      <c r="BA2761">
        <v>8.4397000000000002</v>
      </c>
      <c r="BB2761">
        <v>9.5595999999999997</v>
      </c>
      <c r="BC2761">
        <v>10.7578</v>
      </c>
      <c r="BD2761">
        <v>10.6104626865672</v>
      </c>
      <c r="BE2761">
        <v>9.0725250000000006</v>
      </c>
      <c r="BF2761">
        <v>9.86815</v>
      </c>
      <c r="BG2761">
        <v>11.249025</v>
      </c>
      <c r="BH2761">
        <v>11.9393142857143</v>
      </c>
      <c r="BI2761">
        <v>8.1110749999999996</v>
      </c>
      <c r="BJ2761">
        <v>9.0977999999999994</v>
      </c>
      <c r="BK2761">
        <v>10.299250000000001</v>
      </c>
      <c r="BL2761">
        <v>9.3855515624999999</v>
      </c>
    </row>
    <row r="2762" spans="1:64" x14ac:dyDescent="0.25">
      <c r="A2762" s="15" t="str">
        <f t="shared" si="90"/>
        <v>ALLL / Nonaccrual Loans--44469</v>
      </c>
      <c r="B2762" s="15" t="str">
        <f t="shared" si="91"/>
        <v>ALLL / Nonaccrual Loans</v>
      </c>
      <c r="C2762">
        <v>4</v>
      </c>
      <c r="D2762" s="22">
        <v>44469</v>
      </c>
      <c r="E2762">
        <v>185.677518570102</v>
      </c>
      <c r="F2762">
        <v>372.23695844385497</v>
      </c>
      <c r="G2762">
        <v>859.90926228478099</v>
      </c>
      <c r="H2762">
        <v>1458.47405887277</v>
      </c>
      <c r="I2762">
        <v>142.68264614979901</v>
      </c>
      <c r="J2762">
        <v>340.486145121015</v>
      </c>
      <c r="K2762">
        <v>1003.79677182685</v>
      </c>
      <c r="L2762">
        <v>1936.8424094227</v>
      </c>
      <c r="M2762">
        <v>142.95156389529399</v>
      </c>
      <c r="N2762">
        <v>320.83333333333297</v>
      </c>
      <c r="O2762">
        <v>864.38209532198096</v>
      </c>
      <c r="P2762">
        <v>1408.9809869216101</v>
      </c>
      <c r="Q2762">
        <v>130.40109221596799</v>
      </c>
      <c r="R2762">
        <v>398.70077918671302</v>
      </c>
      <c r="S2762">
        <v>868.21671281147701</v>
      </c>
      <c r="T2762">
        <v>1486.6628053480299</v>
      </c>
      <c r="U2762">
        <v>151.26903553299499</v>
      </c>
      <c r="V2762">
        <v>370.40923399790103</v>
      </c>
      <c r="W2762">
        <v>1274.84076433121</v>
      </c>
      <c r="X2762">
        <v>2639.0750429854302</v>
      </c>
      <c r="Y2762">
        <v>164.19891572637499</v>
      </c>
      <c r="Z2762">
        <v>274.69779374979902</v>
      </c>
      <c r="AA2762">
        <v>376.86098300993098</v>
      </c>
      <c r="AB2762">
        <v>1143.80123645358</v>
      </c>
      <c r="AC2762">
        <v>145.869221762948</v>
      </c>
      <c r="AD2762">
        <v>454.31591686528299</v>
      </c>
      <c r="AE2762">
        <v>1384.39837134341</v>
      </c>
      <c r="AF2762">
        <v>6961.5250904247896</v>
      </c>
      <c r="AG2762">
        <v>124.47634588958</v>
      </c>
      <c r="AH2762">
        <v>389.68667354705502</v>
      </c>
      <c r="AI2762">
        <v>928.75996142070699</v>
      </c>
      <c r="AJ2762">
        <v>1415.20338215173</v>
      </c>
      <c r="AK2762">
        <v>138.714552985811</v>
      </c>
      <c r="AL2762">
        <v>269.74973695971698</v>
      </c>
      <c r="AM2762">
        <v>706.314411569149</v>
      </c>
      <c r="AN2762">
        <v>721.27061673170897</v>
      </c>
      <c r="AO2762">
        <v>111.588196286472</v>
      </c>
      <c r="AP2762">
        <v>290.58823529411802</v>
      </c>
      <c r="AQ2762">
        <v>959.96225558361903</v>
      </c>
      <c r="AR2762">
        <v>2121.8198752212702</v>
      </c>
      <c r="AS2762">
        <v>174.44305555555599</v>
      </c>
      <c r="AT2762">
        <v>390.73305670816001</v>
      </c>
      <c r="AU2762">
        <v>1764.8181818181799</v>
      </c>
      <c r="AV2762">
        <v>1795.2662108541199</v>
      </c>
      <c r="AW2762">
        <v>173.093624558068</v>
      </c>
      <c r="AX2762">
        <v>382.81786941580799</v>
      </c>
      <c r="AY2762">
        <v>1202.27272727273</v>
      </c>
      <c r="AZ2762">
        <v>2827.9263173075401</v>
      </c>
      <c r="BA2762">
        <v>97.794462693571106</v>
      </c>
      <c r="BB2762">
        <v>313.48314606741599</v>
      </c>
      <c r="BC2762">
        <v>858.97435897435901</v>
      </c>
      <c r="BD2762">
        <v>1856.26973716473</v>
      </c>
      <c r="BE2762">
        <v>159.25154504942299</v>
      </c>
      <c r="BF2762">
        <v>465.33568006809998</v>
      </c>
      <c r="BG2762">
        <v>1370.57264640474</v>
      </c>
      <c r="BH2762">
        <v>3515.9688329979199</v>
      </c>
      <c r="BI2762">
        <v>205.92900356942101</v>
      </c>
      <c r="BJ2762">
        <v>455.31124647155002</v>
      </c>
      <c r="BK2762">
        <v>2790.3544494721</v>
      </c>
      <c r="BL2762">
        <v>3418.5124126234</v>
      </c>
    </row>
    <row r="2763" spans="1:64" x14ac:dyDescent="0.25">
      <c r="A2763" s="15" t="str">
        <f t="shared" si="90"/>
        <v>[NCL + OREO] / [Total Loans + OREO]--44469</v>
      </c>
      <c r="B2763" s="15" t="str">
        <f t="shared" si="91"/>
        <v>[NCL + OREO] / [Total Loans + OREO]</v>
      </c>
      <c r="C2763">
        <v>5</v>
      </c>
      <c r="D2763" s="22">
        <v>44469</v>
      </c>
      <c r="E2763">
        <v>0.151970253431402</v>
      </c>
      <c r="F2763">
        <v>0.44006481613964699</v>
      </c>
      <c r="G2763">
        <v>0.79955799762691504</v>
      </c>
      <c r="H2763">
        <v>0.91937238928239895</v>
      </c>
      <c r="I2763">
        <v>8.8735767708683397E-2</v>
      </c>
      <c r="J2763">
        <v>0.433173040225937</v>
      </c>
      <c r="K2763">
        <v>1.0900873260513899</v>
      </c>
      <c r="L2763">
        <v>0.86742839957279005</v>
      </c>
      <c r="M2763">
        <v>0.10955712841435</v>
      </c>
      <c r="N2763">
        <v>0.46078979282828098</v>
      </c>
      <c r="O2763">
        <v>1.07796998163238</v>
      </c>
      <c r="P2763">
        <v>0.81791608550817396</v>
      </c>
      <c r="Q2763">
        <v>0.36335821574383798</v>
      </c>
      <c r="R2763">
        <v>0.65874303454301897</v>
      </c>
      <c r="S2763">
        <v>1.4455585106701201</v>
      </c>
      <c r="T2763">
        <v>1.3723507744118799</v>
      </c>
      <c r="U2763">
        <v>5.5694453889019301E-2</v>
      </c>
      <c r="V2763">
        <v>0.35820582781125798</v>
      </c>
      <c r="W2763">
        <v>0.96360138220616498</v>
      </c>
      <c r="X2763">
        <v>0.75980850229979302</v>
      </c>
      <c r="Y2763">
        <v>0.42579367907742499</v>
      </c>
      <c r="Z2763">
        <v>0.73746672337774599</v>
      </c>
      <c r="AA2763">
        <v>1.31386355163982</v>
      </c>
      <c r="AB2763">
        <v>1.6592552967043599</v>
      </c>
      <c r="AC2763">
        <v>1.0524431204778299E-2</v>
      </c>
      <c r="AD2763">
        <v>0.29781756839305501</v>
      </c>
      <c r="AE2763">
        <v>1.1756680844715</v>
      </c>
      <c r="AF2763">
        <v>0.789727757867</v>
      </c>
      <c r="AG2763">
        <v>7.7471770588674896E-2</v>
      </c>
      <c r="AH2763">
        <v>0.55396145520001405</v>
      </c>
      <c r="AI2763">
        <v>1.3355984675571699</v>
      </c>
      <c r="AJ2763">
        <v>1.17893603820031</v>
      </c>
      <c r="AK2763">
        <v>0.249954653871926</v>
      </c>
      <c r="AL2763">
        <v>0.58325476535548504</v>
      </c>
      <c r="AM2763">
        <v>1.0493962362901801</v>
      </c>
      <c r="AN2763">
        <v>1.0484327538268901</v>
      </c>
      <c r="AO2763">
        <v>4.6613602695123102E-2</v>
      </c>
      <c r="AP2763">
        <v>0.49817375596707097</v>
      </c>
      <c r="AQ2763">
        <v>1.51506619114756</v>
      </c>
      <c r="AR2763">
        <v>1.07358356811459</v>
      </c>
      <c r="AS2763">
        <v>9.8702541714917602E-2</v>
      </c>
      <c r="AT2763">
        <v>0.47672389644667501</v>
      </c>
      <c r="AU2763">
        <v>0.83638550968502301</v>
      </c>
      <c r="AV2763">
        <v>0.66729379447799997</v>
      </c>
      <c r="AW2763">
        <v>6.5980429432247897E-2</v>
      </c>
      <c r="AX2763">
        <v>0.337874037273943</v>
      </c>
      <c r="AY2763">
        <v>0.89324388234673302</v>
      </c>
      <c r="AZ2763">
        <v>0.694107203120368</v>
      </c>
      <c r="BA2763">
        <v>0.102467662934988</v>
      </c>
      <c r="BB2763">
        <v>0.523562456280389</v>
      </c>
      <c r="BC2763">
        <v>1.5049496373220199</v>
      </c>
      <c r="BD2763">
        <v>1.06324124915812</v>
      </c>
      <c r="BE2763">
        <v>0.167025305665711</v>
      </c>
      <c r="BF2763">
        <v>0.39080378655255799</v>
      </c>
      <c r="BG2763">
        <v>0.89862794177102201</v>
      </c>
      <c r="BH2763">
        <v>0.73375244978404097</v>
      </c>
      <c r="BI2763">
        <v>2.5919860252825899E-2</v>
      </c>
      <c r="BJ2763">
        <v>0.23488238416323301</v>
      </c>
      <c r="BK2763">
        <v>0.69806450133610598</v>
      </c>
      <c r="BL2763">
        <v>0.55958627398660499</v>
      </c>
    </row>
    <row r="2764" spans="1:64" x14ac:dyDescent="0.25">
      <c r="A2764" s="15" t="str">
        <f t="shared" si="90"/>
        <v>[Noncurrent + Delinquent Loans] / [Capital + ALLL]--44469</v>
      </c>
      <c r="B2764" s="15" t="str">
        <f t="shared" si="91"/>
        <v>[Noncurrent + Delinquent Loans] / [Capital + ALLL]</v>
      </c>
      <c r="C2764">
        <v>6</v>
      </c>
      <c r="D2764" s="22">
        <v>44469</v>
      </c>
      <c r="E2764">
        <v>1.44690276438177</v>
      </c>
      <c r="F2764">
        <v>3.55606612745474</v>
      </c>
      <c r="G2764">
        <v>5.6639538756104004</v>
      </c>
      <c r="H2764">
        <v>5.00392689891867</v>
      </c>
      <c r="I2764">
        <v>1.0355664750589</v>
      </c>
      <c r="J2764">
        <v>3.5311060690460998</v>
      </c>
      <c r="K2764">
        <v>7.3183836284444199</v>
      </c>
      <c r="L2764">
        <v>5.3889125411563299</v>
      </c>
      <c r="M2764">
        <v>1.20791693184168</v>
      </c>
      <c r="N2764">
        <v>3.5810261858633798</v>
      </c>
      <c r="O2764">
        <v>7.4523710028957497</v>
      </c>
      <c r="P2764">
        <v>5.4847850531282596</v>
      </c>
      <c r="Q2764">
        <v>3.5127366570167999</v>
      </c>
      <c r="R2764">
        <v>6.2164068419019998</v>
      </c>
      <c r="S2764">
        <v>8.7622102024258002</v>
      </c>
      <c r="T2764">
        <v>7.2586469510281804</v>
      </c>
      <c r="U2764">
        <v>0.84128244494066295</v>
      </c>
      <c r="V2764">
        <v>3.2944163630526302</v>
      </c>
      <c r="W2764">
        <v>6.6988589302289103</v>
      </c>
      <c r="X2764">
        <v>4.8921129707626099</v>
      </c>
      <c r="Y2764">
        <v>2.9812363099004</v>
      </c>
      <c r="Z2764">
        <v>4.88348799014208</v>
      </c>
      <c r="AA2764">
        <v>9.5313299780650205</v>
      </c>
      <c r="AB2764">
        <v>8.1040889487176297</v>
      </c>
      <c r="AC2764">
        <v>0.83993288604928895</v>
      </c>
      <c r="AD2764">
        <v>2.6195791646222299</v>
      </c>
      <c r="AE2764">
        <v>5.2794076017552003</v>
      </c>
      <c r="AF2764">
        <v>4.6710408032283501</v>
      </c>
      <c r="AG2764">
        <v>1.0715903158589899</v>
      </c>
      <c r="AH2764">
        <v>3.20160875925753</v>
      </c>
      <c r="AI2764">
        <v>7.7986839483277102</v>
      </c>
      <c r="AJ2764">
        <v>6.2022772280428899</v>
      </c>
      <c r="AK2764">
        <v>1.5648179992603699</v>
      </c>
      <c r="AL2764">
        <v>4.1466753319932597</v>
      </c>
      <c r="AM2764">
        <v>9.7428911741255195</v>
      </c>
      <c r="AN2764">
        <v>7.0755126288175303</v>
      </c>
      <c r="AO2764">
        <v>1.1709998125147401</v>
      </c>
      <c r="AP2764">
        <v>4.06777757915998</v>
      </c>
      <c r="AQ2764">
        <v>8.2185768101383001</v>
      </c>
      <c r="AR2764">
        <v>6.4392138541060699</v>
      </c>
      <c r="AS2764">
        <v>1.02127043387033</v>
      </c>
      <c r="AT2764">
        <v>3.4997018306831502</v>
      </c>
      <c r="AU2764">
        <v>7.1194026550506599</v>
      </c>
      <c r="AV2764">
        <v>5.0470514557166499</v>
      </c>
      <c r="AW2764">
        <v>1.1144745475798199</v>
      </c>
      <c r="AX2764">
        <v>3.33121848996353</v>
      </c>
      <c r="AY2764">
        <v>6.6078955667387698</v>
      </c>
      <c r="AZ2764">
        <v>4.92744422057363</v>
      </c>
      <c r="BA2764">
        <v>1.08261724576172</v>
      </c>
      <c r="BB2764">
        <v>3.3432296372789501</v>
      </c>
      <c r="BC2764">
        <v>9.0678793347038606</v>
      </c>
      <c r="BD2764">
        <v>5.7820055772972303</v>
      </c>
      <c r="BE2764">
        <v>0.92939001050585002</v>
      </c>
      <c r="BF2764">
        <v>3.2287872821258099</v>
      </c>
      <c r="BG2764">
        <v>6.6919558244846904</v>
      </c>
      <c r="BH2764">
        <v>4.2033187831295997</v>
      </c>
      <c r="BI2764">
        <v>0.44034893558640897</v>
      </c>
      <c r="BJ2764">
        <v>2.24192191414441</v>
      </c>
      <c r="BK2764">
        <v>3.9069900004509801</v>
      </c>
      <c r="BL2764">
        <v>3.58211618213392</v>
      </c>
    </row>
    <row r="2765" spans="1:64" x14ac:dyDescent="0.25">
      <c r="A2765" s="15" t="str">
        <f t="shared" si="90"/>
        <v xml:space="preserve">  Ag [NCL+DQ] / [Capital + ALLL]--44469</v>
      </c>
      <c r="B2765" s="15" t="str">
        <f t="shared" si="91"/>
        <v xml:space="preserve">  Ag [NCL+DQ] / [Capital + ALLL]</v>
      </c>
      <c r="C2765">
        <v>7</v>
      </c>
      <c r="D2765" s="22">
        <v>44469</v>
      </c>
      <c r="E2765">
        <v>0</v>
      </c>
      <c r="F2765">
        <v>3.1725025606627799E-3</v>
      </c>
      <c r="G2765">
        <v>1.51546257722936</v>
      </c>
      <c r="H2765">
        <v>1.90750240537586</v>
      </c>
      <c r="I2765">
        <v>0</v>
      </c>
      <c r="J2765">
        <v>0</v>
      </c>
      <c r="K2765">
        <v>1.1834529516390799</v>
      </c>
      <c r="L2765">
        <v>1.4712528170627699</v>
      </c>
      <c r="M2765">
        <v>0</v>
      </c>
      <c r="N2765">
        <v>0</v>
      </c>
      <c r="O2765">
        <v>0.35187628862894599</v>
      </c>
      <c r="P2765">
        <v>0.68822468459793196</v>
      </c>
      <c r="Q2765">
        <v>0</v>
      </c>
      <c r="R2765">
        <v>0</v>
      </c>
      <c r="S2765">
        <v>0</v>
      </c>
      <c r="T2765">
        <v>0</v>
      </c>
      <c r="U2765">
        <v>0</v>
      </c>
      <c r="V2765">
        <v>0</v>
      </c>
      <c r="W2765">
        <v>0.57087424965085298</v>
      </c>
      <c r="X2765">
        <v>1.39545026121043</v>
      </c>
      <c r="Y2765">
        <v>0</v>
      </c>
      <c r="Z2765">
        <v>0.39011046281864098</v>
      </c>
      <c r="AA2765">
        <v>1.8633769514618901</v>
      </c>
      <c r="AB2765">
        <v>2.4144040073647899</v>
      </c>
      <c r="AC2765">
        <v>0</v>
      </c>
      <c r="AD2765">
        <v>6.7680081786403098E-3</v>
      </c>
      <c r="AE2765">
        <v>1.12177271445872</v>
      </c>
      <c r="AF2765">
        <v>1.25362202708115</v>
      </c>
      <c r="AG2765">
        <v>0</v>
      </c>
      <c r="AH2765">
        <v>0.43345534367918098</v>
      </c>
      <c r="AI2765">
        <v>2.65398094656828</v>
      </c>
      <c r="AJ2765">
        <v>3.1061597569075099</v>
      </c>
      <c r="AK2765">
        <v>0</v>
      </c>
      <c r="AL2765">
        <v>0.223994394508578</v>
      </c>
      <c r="AM2765">
        <v>2.3556679780934102</v>
      </c>
      <c r="AN2765">
        <v>1.7095858461145499</v>
      </c>
      <c r="AO2765">
        <v>0</v>
      </c>
      <c r="AP2765">
        <v>0.44829083649845097</v>
      </c>
      <c r="AQ2765">
        <v>2.9944647375092202</v>
      </c>
      <c r="AR2765">
        <v>3.05768634579784</v>
      </c>
      <c r="AS2765">
        <v>0</v>
      </c>
      <c r="AT2765">
        <v>0</v>
      </c>
      <c r="AU2765">
        <v>1.16160208866446</v>
      </c>
      <c r="AV2765">
        <v>1.1768455811690901</v>
      </c>
      <c r="AW2765">
        <v>0</v>
      </c>
      <c r="AX2765">
        <v>0</v>
      </c>
      <c r="AY2765">
        <v>0.23790192984452699</v>
      </c>
      <c r="AZ2765">
        <v>0.64869439260276796</v>
      </c>
      <c r="BA2765">
        <v>0</v>
      </c>
      <c r="BB2765">
        <v>0</v>
      </c>
      <c r="BC2765">
        <v>0.14209735329232701</v>
      </c>
      <c r="BD2765">
        <v>0.47174012454963299</v>
      </c>
      <c r="BE2765">
        <v>0</v>
      </c>
      <c r="BF2765">
        <v>0</v>
      </c>
      <c r="BG2765">
        <v>0.55839420612291002</v>
      </c>
      <c r="BH2765">
        <v>0.68624866245078997</v>
      </c>
      <c r="BI2765">
        <v>0</v>
      </c>
      <c r="BJ2765">
        <v>0</v>
      </c>
      <c r="BK2765">
        <v>0</v>
      </c>
      <c r="BL2765">
        <v>0.64695790466984504</v>
      </c>
    </row>
    <row r="2766" spans="1:64" x14ac:dyDescent="0.25">
      <c r="A2766" s="15" t="str">
        <f t="shared" si="90"/>
        <v xml:space="preserve">  CLD [NCL+DQ] / [Capital + ALLL]--44469</v>
      </c>
      <c r="B2766" s="15" t="str">
        <f t="shared" si="91"/>
        <v xml:space="preserve">  CLD [NCL+DQ] / [Capital + ALLL]</v>
      </c>
      <c r="C2766">
        <v>8</v>
      </c>
      <c r="D2766" s="22">
        <v>44469</v>
      </c>
      <c r="E2766">
        <v>0</v>
      </c>
      <c r="F2766">
        <v>0</v>
      </c>
      <c r="G2766">
        <v>8.7398881408405404E-2</v>
      </c>
      <c r="H2766">
        <v>0.144959066641656</v>
      </c>
      <c r="I2766">
        <v>0</v>
      </c>
      <c r="J2766">
        <v>0</v>
      </c>
      <c r="K2766">
        <v>0</v>
      </c>
      <c r="L2766">
        <v>0.12231908641931399</v>
      </c>
      <c r="M2766">
        <v>0</v>
      </c>
      <c r="N2766">
        <v>0</v>
      </c>
      <c r="O2766">
        <v>3.3428687972055102E-2</v>
      </c>
      <c r="P2766">
        <v>0.18775785691824801</v>
      </c>
      <c r="Q2766">
        <v>0</v>
      </c>
      <c r="R2766">
        <v>0</v>
      </c>
      <c r="S2766">
        <v>0.115701157614616</v>
      </c>
      <c r="T2766">
        <v>0.47798506582412098</v>
      </c>
      <c r="U2766">
        <v>0</v>
      </c>
      <c r="V2766">
        <v>0</v>
      </c>
      <c r="W2766">
        <v>0</v>
      </c>
      <c r="X2766">
        <v>8.7028241742477197E-2</v>
      </c>
      <c r="Y2766">
        <v>0</v>
      </c>
      <c r="Z2766">
        <v>0</v>
      </c>
      <c r="AA2766">
        <v>0.159014998667106</v>
      </c>
      <c r="AB2766">
        <v>0.36301072846724303</v>
      </c>
      <c r="AC2766">
        <v>0</v>
      </c>
      <c r="AD2766">
        <v>0</v>
      </c>
      <c r="AE2766">
        <v>0</v>
      </c>
      <c r="AF2766">
        <v>9.1200658049213498E-2</v>
      </c>
      <c r="AG2766">
        <v>0</v>
      </c>
      <c r="AH2766">
        <v>0</v>
      </c>
      <c r="AI2766">
        <v>0</v>
      </c>
      <c r="AJ2766">
        <v>9.2312473416227295E-2</v>
      </c>
      <c r="AK2766">
        <v>0</v>
      </c>
      <c r="AL2766">
        <v>0</v>
      </c>
      <c r="AM2766">
        <v>0.14716513711186099</v>
      </c>
      <c r="AN2766">
        <v>0.298814249708725</v>
      </c>
      <c r="AO2766">
        <v>0</v>
      </c>
      <c r="AP2766">
        <v>0</v>
      </c>
      <c r="AQ2766">
        <v>0</v>
      </c>
      <c r="AR2766">
        <v>4.5888157627897802E-2</v>
      </c>
      <c r="AS2766">
        <v>0</v>
      </c>
      <c r="AT2766">
        <v>0</v>
      </c>
      <c r="AU2766">
        <v>0</v>
      </c>
      <c r="AV2766">
        <v>0.13332710518436899</v>
      </c>
      <c r="AW2766">
        <v>0</v>
      </c>
      <c r="AX2766">
        <v>0</v>
      </c>
      <c r="AY2766">
        <v>0</v>
      </c>
      <c r="AZ2766">
        <v>0.15761159932527999</v>
      </c>
      <c r="BA2766">
        <v>0</v>
      </c>
      <c r="BB2766">
        <v>0</v>
      </c>
      <c r="BC2766">
        <v>0</v>
      </c>
      <c r="BD2766">
        <v>0.20098366780584501</v>
      </c>
      <c r="BE2766">
        <v>0</v>
      </c>
      <c r="BF2766">
        <v>0</v>
      </c>
      <c r="BG2766">
        <v>8.5032488718001804E-3</v>
      </c>
      <c r="BH2766">
        <v>0.24200081866446799</v>
      </c>
      <c r="BI2766">
        <v>0</v>
      </c>
      <c r="BJ2766">
        <v>0</v>
      </c>
      <c r="BK2766">
        <v>0</v>
      </c>
      <c r="BL2766">
        <v>9.6843619388136903E-2</v>
      </c>
    </row>
    <row r="2767" spans="1:64" x14ac:dyDescent="0.25">
      <c r="A2767" s="15" t="str">
        <f t="shared" si="90"/>
        <v xml:space="preserve">  CRE [NCL+DQ] / [Capital + ALLL]--44469</v>
      </c>
      <c r="B2767" s="15" t="str">
        <f t="shared" si="91"/>
        <v xml:space="preserve">  CRE [NCL+DQ] / [Capital + ALLL]</v>
      </c>
      <c r="C2767">
        <v>9</v>
      </c>
      <c r="D2767" s="22">
        <v>44469</v>
      </c>
      <c r="E2767">
        <v>0</v>
      </c>
      <c r="F2767">
        <v>0.57000968966472698</v>
      </c>
      <c r="G2767">
        <v>1.41745707687925</v>
      </c>
      <c r="H2767">
        <v>0.91967671636197501</v>
      </c>
      <c r="I2767">
        <v>0</v>
      </c>
      <c r="J2767">
        <v>3.2561897755641001E-2</v>
      </c>
      <c r="K2767">
        <v>1.4374597813712</v>
      </c>
      <c r="L2767">
        <v>1.07350809042172</v>
      </c>
      <c r="M2767">
        <v>0</v>
      </c>
      <c r="N2767">
        <v>0.36402348981764499</v>
      </c>
      <c r="O2767">
        <v>1.89372583340975</v>
      </c>
      <c r="P2767">
        <v>1.5001012615253599</v>
      </c>
      <c r="Q2767">
        <v>0.67365269461077804</v>
      </c>
      <c r="R2767">
        <v>1.5782583711788201</v>
      </c>
      <c r="S2767">
        <v>3.3643560545432201</v>
      </c>
      <c r="T2767">
        <v>2.5477342838237602</v>
      </c>
      <c r="U2767">
        <v>0</v>
      </c>
      <c r="V2767">
        <v>0</v>
      </c>
      <c r="W2767">
        <v>1.0951790757770199</v>
      </c>
      <c r="X2767">
        <v>0.90117801769903605</v>
      </c>
      <c r="Y2767">
        <v>0.17007374744057499</v>
      </c>
      <c r="Z2767">
        <v>1.11064890906555</v>
      </c>
      <c r="AA2767">
        <v>2.68893843970997</v>
      </c>
      <c r="AB2767">
        <v>1.8407689116919099</v>
      </c>
      <c r="AC2767">
        <v>0</v>
      </c>
      <c r="AD2767">
        <v>6.3332662911604998E-2</v>
      </c>
      <c r="AE2767">
        <v>1.3016366592659101</v>
      </c>
      <c r="AF2767">
        <v>1.1993859905705799</v>
      </c>
      <c r="AG2767">
        <v>0</v>
      </c>
      <c r="AH2767">
        <v>0</v>
      </c>
      <c r="AI2767">
        <v>0.255025282250603</v>
      </c>
      <c r="AJ2767">
        <v>0.328626570966008</v>
      </c>
      <c r="AK2767">
        <v>0</v>
      </c>
      <c r="AL2767">
        <v>0.61471263265127996</v>
      </c>
      <c r="AM2767">
        <v>3.5091666743965302</v>
      </c>
      <c r="AN2767">
        <v>2.3940469308624999</v>
      </c>
      <c r="AO2767">
        <v>0</v>
      </c>
      <c r="AP2767">
        <v>0</v>
      </c>
      <c r="AQ2767">
        <v>0.51084786857731801</v>
      </c>
      <c r="AR2767">
        <v>0.61683238230591897</v>
      </c>
      <c r="AS2767">
        <v>0</v>
      </c>
      <c r="AT2767">
        <v>0.277761188389269</v>
      </c>
      <c r="AU2767">
        <v>1.82378969461782</v>
      </c>
      <c r="AV2767">
        <v>1.3246514599003301</v>
      </c>
      <c r="AW2767">
        <v>0</v>
      </c>
      <c r="AX2767">
        <v>3.7589023815584002E-2</v>
      </c>
      <c r="AY2767">
        <v>1.1543786923147901</v>
      </c>
      <c r="AZ2767">
        <v>1.0131268148594299</v>
      </c>
      <c r="BA2767">
        <v>0</v>
      </c>
      <c r="BB2767">
        <v>4.2922247610872002E-2</v>
      </c>
      <c r="BC2767">
        <v>1.8708755126468699</v>
      </c>
      <c r="BD2767">
        <v>1.52980485503125</v>
      </c>
      <c r="BE2767">
        <v>0</v>
      </c>
      <c r="BF2767">
        <v>0.48609652131386299</v>
      </c>
      <c r="BG2767">
        <v>2.5361972061645099</v>
      </c>
      <c r="BH2767">
        <v>1.5030792671316799</v>
      </c>
      <c r="BI2767">
        <v>0</v>
      </c>
      <c r="BJ2767">
        <v>0</v>
      </c>
      <c r="BK2767">
        <v>1.2873941309611601</v>
      </c>
      <c r="BL2767">
        <v>1.10829439199827</v>
      </c>
    </row>
    <row r="2768" spans="1:64" x14ac:dyDescent="0.25">
      <c r="A2768" s="15" t="str">
        <f t="shared" si="90"/>
        <v xml:space="preserve">  Res RE [NCL+DQ] / [Capital + ALLL]--44469</v>
      </c>
      <c r="B2768" s="15" t="str">
        <f t="shared" si="91"/>
        <v xml:space="preserve">  Res RE [NCL+DQ] / [Capital + ALLL]</v>
      </c>
      <c r="C2768">
        <v>10</v>
      </c>
      <c r="D2768" s="22">
        <v>44469</v>
      </c>
      <c r="E2768">
        <v>0</v>
      </c>
      <c r="F2768">
        <v>0.31450578074617902</v>
      </c>
      <c r="G2768">
        <v>0.94166446820663796</v>
      </c>
      <c r="H2768">
        <v>0.72124613606617405</v>
      </c>
      <c r="I2768">
        <v>0</v>
      </c>
      <c r="J2768">
        <v>0.28201200982179803</v>
      </c>
      <c r="K2768">
        <v>1.1984139295156599</v>
      </c>
      <c r="L2768">
        <v>0.84883077184310696</v>
      </c>
      <c r="M2768">
        <v>3.0156982932079301E-2</v>
      </c>
      <c r="N2768">
        <v>0.62975596956179503</v>
      </c>
      <c r="O2768">
        <v>1.86450262148531</v>
      </c>
      <c r="P2768">
        <v>1.32818981698105</v>
      </c>
      <c r="Q2768">
        <v>0.91659385477467603</v>
      </c>
      <c r="R2768">
        <v>1.6085683103932</v>
      </c>
      <c r="S2768">
        <v>2.87272861316732</v>
      </c>
      <c r="T2768">
        <v>2.1396794982793499</v>
      </c>
      <c r="U2768">
        <v>0</v>
      </c>
      <c r="V2768">
        <v>0.28987664146120701</v>
      </c>
      <c r="W2768">
        <v>1.1896283808581101</v>
      </c>
      <c r="X2768">
        <v>0.898971673920968</v>
      </c>
      <c r="Y2768">
        <v>9.9306395542777495E-2</v>
      </c>
      <c r="Z2768">
        <v>0.478001493683331</v>
      </c>
      <c r="AA2768">
        <v>2.02291448096237</v>
      </c>
      <c r="AB2768">
        <v>1.1671270374116001</v>
      </c>
      <c r="AC2768">
        <v>0</v>
      </c>
      <c r="AD2768">
        <v>0.106820784151367</v>
      </c>
      <c r="AE2768">
        <v>0.50245388426825899</v>
      </c>
      <c r="AF2768">
        <v>0.43762585752428901</v>
      </c>
      <c r="AG2768">
        <v>0</v>
      </c>
      <c r="AH2768">
        <v>0</v>
      </c>
      <c r="AI2768">
        <v>0.23096013685693401</v>
      </c>
      <c r="AJ2768">
        <v>0.184233187661761</v>
      </c>
      <c r="AK2768">
        <v>0.28908078466925102</v>
      </c>
      <c r="AL2768">
        <v>1.3608419741522599</v>
      </c>
      <c r="AM2768">
        <v>2.2749566557941501</v>
      </c>
      <c r="AN2768">
        <v>1.6797411567732701</v>
      </c>
      <c r="AO2768">
        <v>0</v>
      </c>
      <c r="AP2768">
        <v>4.5455161795722301E-2</v>
      </c>
      <c r="AQ2768">
        <v>0.66434073421430195</v>
      </c>
      <c r="AR2768">
        <v>0.58608117798547998</v>
      </c>
      <c r="AS2768">
        <v>0</v>
      </c>
      <c r="AT2768">
        <v>0.29577814592551599</v>
      </c>
      <c r="AU2768">
        <v>0.94264122982409104</v>
      </c>
      <c r="AV2768">
        <v>0.71976935694041</v>
      </c>
      <c r="AW2768">
        <v>0.12177908670748699</v>
      </c>
      <c r="AX2768">
        <v>1.13659722778866</v>
      </c>
      <c r="AY2768">
        <v>2.3989308801661502</v>
      </c>
      <c r="AZ2768">
        <v>1.71960227884087</v>
      </c>
      <c r="BA2768">
        <v>0</v>
      </c>
      <c r="BB2768">
        <v>0.223713646532438</v>
      </c>
      <c r="BC2768">
        <v>1.1592999711390699</v>
      </c>
      <c r="BD2768">
        <v>0.91708346956901898</v>
      </c>
      <c r="BE2768">
        <v>4.1475034630662801E-2</v>
      </c>
      <c r="BF2768">
        <v>0.37355394416156001</v>
      </c>
      <c r="BG2768">
        <v>1.1631982184479399</v>
      </c>
      <c r="BH2768">
        <v>0.82500086252962102</v>
      </c>
      <c r="BI2768">
        <v>0</v>
      </c>
      <c r="BJ2768">
        <v>0.15800574129703601</v>
      </c>
      <c r="BK2768">
        <v>0.96036359948556305</v>
      </c>
      <c r="BL2768">
        <v>0.82307322134393801</v>
      </c>
    </row>
    <row r="2769" spans="1:64" x14ac:dyDescent="0.25">
      <c r="A2769" s="15" t="str">
        <f t="shared" si="90"/>
        <v xml:space="preserve">  C&amp;I [NCL+DQ] / [Capital + ALLL]--44469</v>
      </c>
      <c r="B2769" s="15" t="str">
        <f t="shared" si="91"/>
        <v xml:space="preserve">  C&amp;I [NCL+DQ] / [Capital + ALLL]</v>
      </c>
      <c r="C2769">
        <v>11</v>
      </c>
      <c r="D2769" s="22">
        <v>44469</v>
      </c>
      <c r="E2769">
        <v>2.41828071402528E-3</v>
      </c>
      <c r="F2769">
        <v>0.47577452132104098</v>
      </c>
      <c r="G2769">
        <v>1.5252841223636999</v>
      </c>
      <c r="H2769">
        <v>1.0272011082678001</v>
      </c>
      <c r="I2769">
        <v>0</v>
      </c>
      <c r="J2769">
        <v>0.23476853645750201</v>
      </c>
      <c r="K2769">
        <v>1.1669496239127599</v>
      </c>
      <c r="L2769">
        <v>0.97428738750608601</v>
      </c>
      <c r="M2769">
        <v>0</v>
      </c>
      <c r="N2769">
        <v>0.19651343150765399</v>
      </c>
      <c r="O2769">
        <v>1.01537912697763</v>
      </c>
      <c r="P2769">
        <v>0.88063685695057903</v>
      </c>
      <c r="Q2769">
        <v>5.0005380598013301E-2</v>
      </c>
      <c r="R2769">
        <v>0.25812190707049298</v>
      </c>
      <c r="S2769">
        <v>1.4782785225270301</v>
      </c>
      <c r="T2769">
        <v>1.05805611276598</v>
      </c>
      <c r="U2769">
        <v>0</v>
      </c>
      <c r="V2769">
        <v>0.194399688932509</v>
      </c>
      <c r="W2769">
        <v>1.1242177451603199</v>
      </c>
      <c r="X2769">
        <v>0.86994652117321603</v>
      </c>
      <c r="Y2769">
        <v>0.32145357337512698</v>
      </c>
      <c r="Z2769">
        <v>0.854646543707685</v>
      </c>
      <c r="AA2769">
        <v>2.7221712045001598</v>
      </c>
      <c r="AB2769">
        <v>1.94260161628048</v>
      </c>
      <c r="AC2769">
        <v>0</v>
      </c>
      <c r="AD2769">
        <v>0.34795171881964898</v>
      </c>
      <c r="AE2769">
        <v>0.98096103539578205</v>
      </c>
      <c r="AF2769">
        <v>1.4243674695470401</v>
      </c>
      <c r="AG2769">
        <v>0</v>
      </c>
      <c r="AH2769">
        <v>8.8526473171426007E-2</v>
      </c>
      <c r="AI2769">
        <v>0.95676656109163605</v>
      </c>
      <c r="AJ2769">
        <v>0.88324179604400999</v>
      </c>
      <c r="AK2769">
        <v>0</v>
      </c>
      <c r="AL2769">
        <v>7.5435812691212398E-2</v>
      </c>
      <c r="AM2769">
        <v>1.5785865883035699</v>
      </c>
      <c r="AN2769">
        <v>0.83543618212076298</v>
      </c>
      <c r="AO2769">
        <v>0</v>
      </c>
      <c r="AP2769">
        <v>0.228623171461978</v>
      </c>
      <c r="AQ2769">
        <v>1.17223773019281</v>
      </c>
      <c r="AR2769">
        <v>0.97898149980556304</v>
      </c>
      <c r="AS2769">
        <v>0</v>
      </c>
      <c r="AT2769">
        <v>0.256265884178902</v>
      </c>
      <c r="AU2769">
        <v>1.47190960079434</v>
      </c>
      <c r="AV2769">
        <v>0.97377577287557504</v>
      </c>
      <c r="AW2769">
        <v>0</v>
      </c>
      <c r="AX2769">
        <v>6.9188291658122195E-2</v>
      </c>
      <c r="AY2769">
        <v>0.72351340925039498</v>
      </c>
      <c r="AZ2769">
        <v>0.73264143412918203</v>
      </c>
      <c r="BA2769">
        <v>3.64967463043901E-2</v>
      </c>
      <c r="BB2769">
        <v>0.79613306795564398</v>
      </c>
      <c r="BC2769">
        <v>3.3038083203590198</v>
      </c>
      <c r="BD2769">
        <v>2.4721058388286501</v>
      </c>
      <c r="BE2769">
        <v>8.7710619029680009E-3</v>
      </c>
      <c r="BF2769">
        <v>0.179332244529955</v>
      </c>
      <c r="BG2769">
        <v>1.13604930907123</v>
      </c>
      <c r="BH2769">
        <v>0.77904280589441299</v>
      </c>
      <c r="BI2769">
        <v>0</v>
      </c>
      <c r="BJ2769">
        <v>4.4249471429306297E-2</v>
      </c>
      <c r="BK2769">
        <v>0.62284473019284703</v>
      </c>
      <c r="BL2769">
        <v>0.67718959339217999</v>
      </c>
    </row>
    <row r="2770" spans="1:64" x14ac:dyDescent="0.25">
      <c r="A2770" s="15" t="str">
        <f t="shared" si="90"/>
        <v xml:space="preserve">  Ind [NCL+DQ] / [Capital + ALLL]--44469</v>
      </c>
      <c r="B2770" s="15" t="str">
        <f t="shared" si="91"/>
        <v xml:space="preserve">  Ind [NCL+DQ] / [Capital + ALLL]</v>
      </c>
      <c r="C2770">
        <v>12</v>
      </c>
      <c r="D2770" s="22">
        <v>44469</v>
      </c>
      <c r="E2770">
        <v>4.3814907427964104E-3</v>
      </c>
      <c r="F2770">
        <v>6.1575843547077097E-2</v>
      </c>
      <c r="G2770">
        <v>0.206032239968238</v>
      </c>
      <c r="H2770">
        <v>0.16266593298040699</v>
      </c>
      <c r="I2770">
        <v>0</v>
      </c>
      <c r="J2770">
        <v>4.1897978422541102E-2</v>
      </c>
      <c r="K2770">
        <v>0.21137212214430101</v>
      </c>
      <c r="L2770">
        <v>0.213720222547094</v>
      </c>
      <c r="M2770">
        <v>0</v>
      </c>
      <c r="N2770">
        <v>4.5658129321215803E-2</v>
      </c>
      <c r="O2770">
        <v>0.27028027601151999</v>
      </c>
      <c r="P2770">
        <v>0.26761354238934998</v>
      </c>
      <c r="Q2770">
        <v>0.150917855965811</v>
      </c>
      <c r="R2770">
        <v>0.37966442520858001</v>
      </c>
      <c r="S2770">
        <v>1.1165546333807701</v>
      </c>
      <c r="T2770">
        <v>1.33733880906445</v>
      </c>
      <c r="U2770">
        <v>0</v>
      </c>
      <c r="V2770">
        <v>2.18283447841995E-2</v>
      </c>
      <c r="W2770">
        <v>0.15611038574709701</v>
      </c>
      <c r="X2770">
        <v>0.175364165101623</v>
      </c>
      <c r="Y2770">
        <v>2.59187144327973E-2</v>
      </c>
      <c r="Z2770">
        <v>7.5064850270707306E-2</v>
      </c>
      <c r="AA2770">
        <v>0.26822882070193799</v>
      </c>
      <c r="AB2770">
        <v>0.184236989896891</v>
      </c>
      <c r="AC2770">
        <v>0</v>
      </c>
      <c r="AD2770">
        <v>4.2674265846459697E-2</v>
      </c>
      <c r="AE2770">
        <v>0.18284530195110599</v>
      </c>
      <c r="AF2770">
        <v>0.19136344082188</v>
      </c>
      <c r="AG2770">
        <v>8.0356222592276108E-3</v>
      </c>
      <c r="AH2770">
        <v>8.1780462223443498E-2</v>
      </c>
      <c r="AI2770">
        <v>0.43931462212350902</v>
      </c>
      <c r="AJ2770">
        <v>0.54887015015636398</v>
      </c>
      <c r="AK2770">
        <v>0</v>
      </c>
      <c r="AL2770">
        <v>3.5792334925316298E-2</v>
      </c>
      <c r="AM2770">
        <v>0.10837313334937999</v>
      </c>
      <c r="AN2770">
        <v>9.7213541272012802E-2</v>
      </c>
      <c r="AO2770">
        <v>0</v>
      </c>
      <c r="AP2770">
        <v>3.5083543752466702E-2</v>
      </c>
      <c r="AQ2770">
        <v>0.18500202769138299</v>
      </c>
      <c r="AR2770">
        <v>0.181387427640537</v>
      </c>
      <c r="AS2770">
        <v>0</v>
      </c>
      <c r="AT2770">
        <v>3.9701098964451897E-2</v>
      </c>
      <c r="AU2770">
        <v>0.18535258896690501</v>
      </c>
      <c r="AV2770">
        <v>0.25347719311675598</v>
      </c>
      <c r="AW2770">
        <v>5.7977736549165101E-4</v>
      </c>
      <c r="AX2770">
        <v>0.110668881114389</v>
      </c>
      <c r="AY2770">
        <v>0.44177971946797601</v>
      </c>
      <c r="AZ2770">
        <v>0.38302855093785199</v>
      </c>
      <c r="BA2770">
        <v>0</v>
      </c>
      <c r="BB2770">
        <v>1.9691241335853801E-2</v>
      </c>
      <c r="BC2770">
        <v>0.155202965757091</v>
      </c>
      <c r="BD2770">
        <v>0.18652528028653301</v>
      </c>
      <c r="BE2770">
        <v>3.81509580573573E-3</v>
      </c>
      <c r="BF2770">
        <v>6.0174133836098098E-2</v>
      </c>
      <c r="BG2770">
        <v>0.18275346990699901</v>
      </c>
      <c r="BH2770">
        <v>0.14574126891995801</v>
      </c>
      <c r="BI2770">
        <v>0</v>
      </c>
      <c r="BJ2770">
        <v>0</v>
      </c>
      <c r="BK2770">
        <v>5.8200281923515298E-2</v>
      </c>
      <c r="BL2770">
        <v>9.6203110336977898E-2</v>
      </c>
    </row>
    <row r="2771" spans="1:64" x14ac:dyDescent="0.25">
      <c r="A2771" s="15" t="str">
        <f t="shared" si="90"/>
        <v xml:space="preserve">  OREO / [Capital + ALLL]--44469</v>
      </c>
      <c r="B2771" s="15" t="str">
        <f t="shared" si="91"/>
        <v xml:space="preserve">  OREO / [Capital + ALLL]</v>
      </c>
      <c r="C2771">
        <v>13</v>
      </c>
      <c r="D2771" s="22">
        <v>44469</v>
      </c>
      <c r="E2771">
        <v>0</v>
      </c>
      <c r="F2771">
        <v>0</v>
      </c>
      <c r="G2771">
        <v>7.5895567698846403E-3</v>
      </c>
      <c r="H2771">
        <v>0.14766114107375999</v>
      </c>
      <c r="I2771">
        <v>0</v>
      </c>
      <c r="J2771">
        <v>0</v>
      </c>
      <c r="K2771">
        <v>0.20733948650905401</v>
      </c>
      <c r="L2771">
        <v>0.46112512687805202</v>
      </c>
      <c r="M2771">
        <v>0</v>
      </c>
      <c r="N2771">
        <v>0</v>
      </c>
      <c r="O2771">
        <v>0.27240278057429901</v>
      </c>
      <c r="P2771">
        <v>0.47840780674567202</v>
      </c>
      <c r="Q2771">
        <v>1.4265787471468399E-2</v>
      </c>
      <c r="R2771">
        <v>0.104511430855195</v>
      </c>
      <c r="S2771">
        <v>1.2107199262399799</v>
      </c>
      <c r="T2771">
        <v>1.14649628690931</v>
      </c>
      <c r="U2771">
        <v>0</v>
      </c>
      <c r="V2771">
        <v>0</v>
      </c>
      <c r="W2771">
        <v>0.21467628052120899</v>
      </c>
      <c r="X2771">
        <v>0.53804193147486001</v>
      </c>
      <c r="Y2771">
        <v>0</v>
      </c>
      <c r="Z2771">
        <v>0</v>
      </c>
      <c r="AA2771">
        <v>2.5870290284255699E-3</v>
      </c>
      <c r="AB2771">
        <v>0.33525589926571697</v>
      </c>
      <c r="AC2771">
        <v>0</v>
      </c>
      <c r="AD2771">
        <v>0</v>
      </c>
      <c r="AE2771">
        <v>0.23569820564744301</v>
      </c>
      <c r="AF2771">
        <v>0.57373063108190303</v>
      </c>
      <c r="AG2771">
        <v>0</v>
      </c>
      <c r="AH2771">
        <v>0</v>
      </c>
      <c r="AI2771">
        <v>0.163741652612889</v>
      </c>
      <c r="AJ2771">
        <v>0.23283473838065299</v>
      </c>
      <c r="AK2771">
        <v>0</v>
      </c>
      <c r="AL2771">
        <v>0</v>
      </c>
      <c r="AM2771">
        <v>7.2099210764473801E-2</v>
      </c>
      <c r="AN2771">
        <v>0.38389241554824499</v>
      </c>
      <c r="AO2771">
        <v>0</v>
      </c>
      <c r="AP2771">
        <v>0</v>
      </c>
      <c r="AQ2771">
        <v>4.3542242772215099E-2</v>
      </c>
      <c r="AR2771">
        <v>0.30356147895549901</v>
      </c>
      <c r="AS2771">
        <v>0</v>
      </c>
      <c r="AT2771">
        <v>0</v>
      </c>
      <c r="AU2771">
        <v>0.42314896165204802</v>
      </c>
      <c r="AV2771">
        <v>0.59016302430556999</v>
      </c>
      <c r="AW2771">
        <v>0</v>
      </c>
      <c r="AX2771">
        <v>0</v>
      </c>
      <c r="AY2771">
        <v>0.28181713500411498</v>
      </c>
      <c r="AZ2771">
        <v>0.38536619944372602</v>
      </c>
      <c r="BA2771">
        <v>0</v>
      </c>
      <c r="BB2771">
        <v>0</v>
      </c>
      <c r="BC2771">
        <v>0.201855652008713</v>
      </c>
      <c r="BD2771">
        <v>0.802868108226378</v>
      </c>
      <c r="BE2771">
        <v>0</v>
      </c>
      <c r="BF2771">
        <v>0</v>
      </c>
      <c r="BG2771">
        <v>0.22302869798932201</v>
      </c>
      <c r="BH2771">
        <v>0.56432687046477403</v>
      </c>
      <c r="BI2771">
        <v>0</v>
      </c>
      <c r="BJ2771">
        <v>0</v>
      </c>
      <c r="BK2771">
        <v>0.12987686374537699</v>
      </c>
      <c r="BL2771">
        <v>0.52430366013567398</v>
      </c>
    </row>
    <row r="2772" spans="1:64" x14ac:dyDescent="0.25">
      <c r="A2772" s="15" t="str">
        <f t="shared" si="90"/>
        <v>ROAA--44469</v>
      </c>
      <c r="B2772" s="15" t="str">
        <f t="shared" si="91"/>
        <v>ROAA</v>
      </c>
      <c r="C2772">
        <v>14</v>
      </c>
      <c r="D2772" s="22">
        <v>44469</v>
      </c>
      <c r="E2772">
        <v>1.06</v>
      </c>
      <c r="F2772">
        <v>1.395</v>
      </c>
      <c r="G2772">
        <v>1.6425000000000001</v>
      </c>
      <c r="H2772">
        <v>1.32021739130435</v>
      </c>
      <c r="I2772">
        <v>0.95499999999999996</v>
      </c>
      <c r="J2772">
        <v>1.33</v>
      </c>
      <c r="K2772">
        <v>1.7</v>
      </c>
      <c r="L2772">
        <v>1.3308932461873599</v>
      </c>
      <c r="M2772">
        <v>0.84</v>
      </c>
      <c r="N2772">
        <v>1.18</v>
      </c>
      <c r="O2772">
        <v>1.57</v>
      </c>
      <c r="P2772">
        <v>1.22271003978469</v>
      </c>
      <c r="Q2772">
        <v>0.63500000000000001</v>
      </c>
      <c r="R2772">
        <v>0.92</v>
      </c>
      <c r="S2772">
        <v>1.1675</v>
      </c>
      <c r="T2772">
        <v>0.89375000000000004</v>
      </c>
      <c r="U2772">
        <v>0.97250000000000003</v>
      </c>
      <c r="V2772">
        <v>1.34</v>
      </c>
      <c r="W2772">
        <v>1.7</v>
      </c>
      <c r="X2772">
        <v>1.3313200000000001</v>
      </c>
      <c r="Y2772">
        <v>1.01</v>
      </c>
      <c r="Z2772">
        <v>1.36</v>
      </c>
      <c r="AA2772">
        <v>1.6575</v>
      </c>
      <c r="AB2772">
        <v>1.4168421052631599</v>
      </c>
      <c r="AC2772">
        <v>0.83250000000000002</v>
      </c>
      <c r="AD2772">
        <v>1.25</v>
      </c>
      <c r="AE2772">
        <v>1.6174999999999999</v>
      </c>
      <c r="AF2772">
        <v>1.23409090909091</v>
      </c>
      <c r="AG2772">
        <v>1.095</v>
      </c>
      <c r="AH2772">
        <v>1.5349999999999999</v>
      </c>
      <c r="AI2772">
        <v>1.9475</v>
      </c>
      <c r="AJ2772">
        <v>1.4557407407407399</v>
      </c>
      <c r="AK2772">
        <v>0.95250000000000001</v>
      </c>
      <c r="AL2772">
        <v>1.29</v>
      </c>
      <c r="AM2772">
        <v>1.62</v>
      </c>
      <c r="AN2772">
        <v>1.355</v>
      </c>
      <c r="AO2772">
        <v>0.88749999999999996</v>
      </c>
      <c r="AP2772">
        <v>1.35</v>
      </c>
      <c r="AQ2772">
        <v>1.71</v>
      </c>
      <c r="AR2772">
        <v>1.2931862745097999</v>
      </c>
      <c r="AS2772">
        <v>1.04</v>
      </c>
      <c r="AT2772">
        <v>1.44</v>
      </c>
      <c r="AU2772">
        <v>1.78</v>
      </c>
      <c r="AV2772">
        <v>1.4703623188405801</v>
      </c>
      <c r="AW2772">
        <v>0.72499999999999998</v>
      </c>
      <c r="AX2772">
        <v>1.1000000000000001</v>
      </c>
      <c r="AY2772">
        <v>1.6174999999999999</v>
      </c>
      <c r="AZ2772">
        <v>1.1502586206896599</v>
      </c>
      <c r="BA2772">
        <v>0.98</v>
      </c>
      <c r="BB2772">
        <v>1.41</v>
      </c>
      <c r="BC2772">
        <v>1.85</v>
      </c>
      <c r="BD2772">
        <v>1.4455223880596999</v>
      </c>
      <c r="BE2772">
        <v>1.06</v>
      </c>
      <c r="BF2772">
        <v>1.2749999999999999</v>
      </c>
      <c r="BG2772">
        <v>1.605</v>
      </c>
      <c r="BH2772">
        <v>1.3655357142857101</v>
      </c>
      <c r="BI2772">
        <v>1.0275000000000001</v>
      </c>
      <c r="BJ2772">
        <v>1.2949999999999999</v>
      </c>
      <c r="BK2772">
        <v>1.5925</v>
      </c>
      <c r="BL2772">
        <v>1.3592187499999999</v>
      </c>
    </row>
    <row r="2773" spans="1:64" x14ac:dyDescent="0.25">
      <c r="A2773" s="15" t="str">
        <f t="shared" ref="A2773:A2780" si="92">B2773&amp;"--"&amp;D2773</f>
        <v>NIM--44469</v>
      </c>
      <c r="B2773" s="15" t="str">
        <f t="shared" ref="B2773:B2780" si="93">VLOOKUP(C2773,labels,2,FALSE)</f>
        <v>NIM</v>
      </c>
      <c r="C2773">
        <v>15</v>
      </c>
      <c r="D2773" s="22">
        <v>44469</v>
      </c>
      <c r="E2773">
        <v>3.0274999999999999</v>
      </c>
      <c r="F2773">
        <v>3.5249999999999999</v>
      </c>
      <c r="G2773">
        <v>3.9624999999999999</v>
      </c>
      <c r="H2773">
        <v>3.5095652173912999</v>
      </c>
      <c r="I2773">
        <v>3.1549999999999998</v>
      </c>
      <c r="J2773">
        <v>3.54</v>
      </c>
      <c r="K2773">
        <v>3.99</v>
      </c>
      <c r="L2773">
        <v>3.5798039215686299</v>
      </c>
      <c r="M2773">
        <v>2.98</v>
      </c>
      <c r="N2773">
        <v>3.41</v>
      </c>
      <c r="O2773">
        <v>3.83</v>
      </c>
      <c r="P2773">
        <v>3.4229464076761098</v>
      </c>
      <c r="Q2773">
        <v>3.145</v>
      </c>
      <c r="R2773">
        <v>3.415</v>
      </c>
      <c r="S2773">
        <v>3.5449999999999999</v>
      </c>
      <c r="T2773">
        <v>3.3843749999999999</v>
      </c>
      <c r="U2773">
        <v>3.17</v>
      </c>
      <c r="V2773">
        <v>3.54</v>
      </c>
      <c r="W2773">
        <v>3.9975000000000001</v>
      </c>
      <c r="X2773">
        <v>3.5700799999999999</v>
      </c>
      <c r="Y2773">
        <v>3.2225000000000001</v>
      </c>
      <c r="Z2773">
        <v>3.7050000000000001</v>
      </c>
      <c r="AA2773">
        <v>4.21</v>
      </c>
      <c r="AB2773">
        <v>3.7631578947368398</v>
      </c>
      <c r="AC2773">
        <v>3.07</v>
      </c>
      <c r="AD2773">
        <v>3.4550000000000001</v>
      </c>
      <c r="AE2773">
        <v>3.8250000000000002</v>
      </c>
      <c r="AF2773">
        <v>3.4653030303030299</v>
      </c>
      <c r="AG2773">
        <v>3.1625000000000001</v>
      </c>
      <c r="AH2773">
        <v>3.7749999999999999</v>
      </c>
      <c r="AI2773">
        <v>4.43</v>
      </c>
      <c r="AJ2773">
        <v>4.0059259259259301</v>
      </c>
      <c r="AK2773">
        <v>3.2149999999999999</v>
      </c>
      <c r="AL2773">
        <v>3.4849999999999999</v>
      </c>
      <c r="AM2773">
        <v>3.9049999999999998</v>
      </c>
      <c r="AN2773">
        <v>3.4576315789473702</v>
      </c>
      <c r="AO2773">
        <v>3.1324999999999998</v>
      </c>
      <c r="AP2773">
        <v>3.56</v>
      </c>
      <c r="AQ2773">
        <v>4.0199999999999996</v>
      </c>
      <c r="AR2773">
        <v>3.55833333333333</v>
      </c>
      <c r="AS2773">
        <v>3.42</v>
      </c>
      <c r="AT2773">
        <v>3.73</v>
      </c>
      <c r="AU2773">
        <v>4.2125000000000004</v>
      </c>
      <c r="AV2773">
        <v>3.8462318840579699</v>
      </c>
      <c r="AW2773">
        <v>2.9824999999999999</v>
      </c>
      <c r="AX2773">
        <v>3.5</v>
      </c>
      <c r="AY2773">
        <v>3.8525</v>
      </c>
      <c r="AZ2773">
        <v>3.4417241379310299</v>
      </c>
      <c r="BA2773">
        <v>3.36</v>
      </c>
      <c r="BB2773">
        <v>3.62</v>
      </c>
      <c r="BC2773">
        <v>4.1050000000000004</v>
      </c>
      <c r="BD2773">
        <v>3.7301492537313399</v>
      </c>
      <c r="BE2773">
        <v>3.0474999999999999</v>
      </c>
      <c r="BF2773">
        <v>3.38</v>
      </c>
      <c r="BG2773">
        <v>3.83</v>
      </c>
      <c r="BH2773">
        <v>3.4437500000000001</v>
      </c>
      <c r="BI2773">
        <v>3.0975000000000001</v>
      </c>
      <c r="BJ2773">
        <v>3.4649999999999999</v>
      </c>
      <c r="BK2773">
        <v>3.7625000000000002</v>
      </c>
      <c r="BL2773">
        <v>3.4428125000000001</v>
      </c>
    </row>
    <row r="2774" spans="1:64" x14ac:dyDescent="0.25">
      <c r="A2774" s="15" t="str">
        <f t="shared" si="92"/>
        <v>Provisions / Avg Assets--44469</v>
      </c>
      <c r="B2774" s="15" t="str">
        <f t="shared" si="93"/>
        <v>Provisions / Avg Assets</v>
      </c>
      <c r="C2774">
        <v>16</v>
      </c>
      <c r="D2774" s="22">
        <v>44469</v>
      </c>
      <c r="E2774">
        <v>0</v>
      </c>
      <c r="F2774">
        <v>0</v>
      </c>
      <c r="G2774">
        <v>4.7500000000000001E-2</v>
      </c>
      <c r="H2774">
        <v>2.1956521739130399E-2</v>
      </c>
      <c r="I2774">
        <v>0</v>
      </c>
      <c r="J2774">
        <v>0.01</v>
      </c>
      <c r="K2774">
        <v>8.5000000000000006E-2</v>
      </c>
      <c r="L2774">
        <v>5.4248366013071897E-2</v>
      </c>
      <c r="M2774">
        <v>0</v>
      </c>
      <c r="N2774">
        <v>0.03</v>
      </c>
      <c r="O2774">
        <v>0.1</v>
      </c>
      <c r="P2774">
        <v>6.0542944067399997E-2</v>
      </c>
      <c r="Q2774">
        <v>1.4999999999999999E-2</v>
      </c>
      <c r="R2774">
        <v>0.06</v>
      </c>
      <c r="S2774">
        <v>9.7500000000000003E-2</v>
      </c>
      <c r="T2774">
        <v>5.8749999999999997E-2</v>
      </c>
      <c r="U2774">
        <v>0</v>
      </c>
      <c r="V2774">
        <v>0.01</v>
      </c>
      <c r="W2774">
        <v>0.08</v>
      </c>
      <c r="X2774">
        <v>4.2880000000000001E-2</v>
      </c>
      <c r="Y2774">
        <v>0</v>
      </c>
      <c r="Z2774">
        <v>0</v>
      </c>
      <c r="AA2774">
        <v>0.05</v>
      </c>
      <c r="AB2774">
        <v>1.8947368421052602E-2</v>
      </c>
      <c r="AC2774">
        <v>0</v>
      </c>
      <c r="AD2774">
        <v>5.0000000000000001E-3</v>
      </c>
      <c r="AE2774">
        <v>0.10249999999999999</v>
      </c>
      <c r="AF2774">
        <v>8.3484848484848495E-2</v>
      </c>
      <c r="AG2774">
        <v>0</v>
      </c>
      <c r="AH2774">
        <v>0.02</v>
      </c>
      <c r="AI2774">
        <v>0.1</v>
      </c>
      <c r="AJ2774">
        <v>0.15314814814814801</v>
      </c>
      <c r="AK2774">
        <v>0</v>
      </c>
      <c r="AL2774">
        <v>0.02</v>
      </c>
      <c r="AM2774">
        <v>0.09</v>
      </c>
      <c r="AN2774">
        <v>4.5526315789473699E-2</v>
      </c>
      <c r="AO2774">
        <v>0</v>
      </c>
      <c r="AP2774">
        <v>0</v>
      </c>
      <c r="AQ2774">
        <v>7.0000000000000007E-2</v>
      </c>
      <c r="AR2774">
        <v>5.0049019607843102E-2</v>
      </c>
      <c r="AS2774">
        <v>0</v>
      </c>
      <c r="AT2774">
        <v>4.4999999999999998E-2</v>
      </c>
      <c r="AU2774">
        <v>0.12</v>
      </c>
      <c r="AV2774">
        <v>0.101086956521739</v>
      </c>
      <c r="AW2774">
        <v>0</v>
      </c>
      <c r="AX2774">
        <v>0.02</v>
      </c>
      <c r="AY2774">
        <v>8.7499999999999994E-2</v>
      </c>
      <c r="AZ2774">
        <v>4.7931034482758601E-2</v>
      </c>
      <c r="BA2774">
        <v>0</v>
      </c>
      <c r="BB2774">
        <v>0.04</v>
      </c>
      <c r="BC2774">
        <v>0.16</v>
      </c>
      <c r="BD2774">
        <v>9.6417910447761199E-2</v>
      </c>
      <c r="BE2774">
        <v>0</v>
      </c>
      <c r="BF2774">
        <v>0.01</v>
      </c>
      <c r="BG2774">
        <v>5.2499999999999998E-2</v>
      </c>
      <c r="BH2774">
        <v>1.48214285714286E-2</v>
      </c>
      <c r="BI2774">
        <v>0</v>
      </c>
      <c r="BJ2774">
        <v>1.4999999999999999E-2</v>
      </c>
      <c r="BK2774">
        <v>9.2499999999999999E-2</v>
      </c>
      <c r="BL2774">
        <v>4.3124999999999997E-2</v>
      </c>
    </row>
    <row r="2775" spans="1:64" x14ac:dyDescent="0.25">
      <c r="A2775" s="15" t="str">
        <f t="shared" si="92"/>
        <v>Negative Earners (last 4 qtrs)--44469</v>
      </c>
      <c r="B2775" s="15" t="str">
        <f t="shared" si="93"/>
        <v>Negative Earners (last 4 qtrs)</v>
      </c>
      <c r="C2775">
        <v>17</v>
      </c>
      <c r="D2775" s="22">
        <v>44469</v>
      </c>
      <c r="F2775">
        <v>0</v>
      </c>
      <c r="H2775">
        <v>0</v>
      </c>
      <c r="J2775">
        <v>0.85653104925053503</v>
      </c>
      <c r="L2775">
        <v>4</v>
      </c>
      <c r="N2775">
        <v>2.9135122734572101</v>
      </c>
      <c r="P2775">
        <v>127</v>
      </c>
      <c r="R2775">
        <v>0</v>
      </c>
      <c r="T2775">
        <v>0</v>
      </c>
      <c r="V2775">
        <v>0.78740157480314998</v>
      </c>
      <c r="X2775">
        <v>2</v>
      </c>
      <c r="Z2775">
        <v>0</v>
      </c>
      <c r="AB2775">
        <v>0</v>
      </c>
      <c r="AD2775">
        <v>1.51515151515152</v>
      </c>
      <c r="AF2775">
        <v>1</v>
      </c>
      <c r="AH2775">
        <v>1.8518518518518501</v>
      </c>
      <c r="AI2775"/>
      <c r="AJ2775">
        <v>1</v>
      </c>
      <c r="AK2775"/>
      <c r="AL2775">
        <v>0</v>
      </c>
      <c r="AN2775">
        <v>0</v>
      </c>
      <c r="AP2775">
        <v>0.96153846153846201</v>
      </c>
      <c r="AR2775">
        <v>2</v>
      </c>
      <c r="AT2775">
        <v>0</v>
      </c>
      <c r="AV2775">
        <v>0</v>
      </c>
      <c r="AX2775">
        <v>0.84745762711864403</v>
      </c>
      <c r="AZ2775">
        <v>1</v>
      </c>
      <c r="BB2775">
        <v>1.4925373134328399</v>
      </c>
      <c r="BD2775">
        <v>1</v>
      </c>
      <c r="BF2775">
        <v>0</v>
      </c>
      <c r="BH2775">
        <v>0</v>
      </c>
      <c r="BJ2775">
        <v>0</v>
      </c>
      <c r="BL2775">
        <v>0</v>
      </c>
    </row>
    <row r="2776" spans="1:64" x14ac:dyDescent="0.25">
      <c r="A2776" s="15" t="str">
        <f t="shared" si="92"/>
        <v>Noncore Funding / Liab--44469</v>
      </c>
      <c r="B2776" s="15" t="str">
        <f t="shared" si="93"/>
        <v>Noncore Funding / Liab</v>
      </c>
      <c r="C2776">
        <v>18</v>
      </c>
      <c r="D2776" s="22">
        <v>44469</v>
      </c>
      <c r="E2776">
        <v>3.9796458448538501</v>
      </c>
      <c r="F2776">
        <v>7.7943157400211902</v>
      </c>
      <c r="G2776">
        <v>13.4535386504807</v>
      </c>
      <c r="H2776">
        <v>9.1045423697214893</v>
      </c>
      <c r="I2776">
        <v>6.8116770871919101</v>
      </c>
      <c r="J2776">
        <v>11.4529259649459</v>
      </c>
      <c r="K2776">
        <v>16.427849031298901</v>
      </c>
      <c r="L2776">
        <v>13.1811004205084</v>
      </c>
      <c r="M2776">
        <v>8.2107410931440992</v>
      </c>
      <c r="N2776">
        <v>13.546852609652699</v>
      </c>
      <c r="O2776">
        <v>21.3611750832223</v>
      </c>
      <c r="P2776">
        <v>16.7521607776387</v>
      </c>
      <c r="Q2776">
        <v>7.2505218197863597</v>
      </c>
      <c r="R2776">
        <v>12.383538806092499</v>
      </c>
      <c r="S2776">
        <v>15.420945187013601</v>
      </c>
      <c r="T2776">
        <v>11.675177698291</v>
      </c>
      <c r="U2776">
        <v>6.1289197883523903</v>
      </c>
      <c r="V2776">
        <v>10.661707839190001</v>
      </c>
      <c r="W2776">
        <v>16.084121192226402</v>
      </c>
      <c r="X2776">
        <v>12.600829357721601</v>
      </c>
      <c r="Y2776">
        <v>5.3164551108916198</v>
      </c>
      <c r="Z2776">
        <v>8.6365330615455598</v>
      </c>
      <c r="AA2776">
        <v>11.7561490563657</v>
      </c>
      <c r="AB2776">
        <v>10.301509726838599</v>
      </c>
      <c r="AC2776">
        <v>8.9103790578785897</v>
      </c>
      <c r="AD2776">
        <v>13.2086983020533</v>
      </c>
      <c r="AE2776">
        <v>16.417136238903499</v>
      </c>
      <c r="AF2776">
        <v>13.599776634771199</v>
      </c>
      <c r="AG2776">
        <v>9.9023092930696404</v>
      </c>
      <c r="AH2776">
        <v>13.893021192329501</v>
      </c>
      <c r="AI2776">
        <v>23.9408510411102</v>
      </c>
      <c r="AJ2776">
        <v>20.1947565905818</v>
      </c>
      <c r="AK2776">
        <v>6.9748334170134703</v>
      </c>
      <c r="AL2776">
        <v>12.817618450402</v>
      </c>
      <c r="AM2776">
        <v>19.303962992421098</v>
      </c>
      <c r="AN2776">
        <v>14.3923497345297</v>
      </c>
      <c r="AO2776">
        <v>7.93511459925341</v>
      </c>
      <c r="AP2776">
        <v>12.1889830627472</v>
      </c>
      <c r="AQ2776">
        <v>17.6277414789486</v>
      </c>
      <c r="AR2776">
        <v>14.3221853768286</v>
      </c>
      <c r="AS2776">
        <v>7.5150581356683999</v>
      </c>
      <c r="AT2776">
        <v>12.327130958762901</v>
      </c>
      <c r="AU2776">
        <v>17.648208094278498</v>
      </c>
      <c r="AV2776">
        <v>14.581702182345801</v>
      </c>
      <c r="AW2776">
        <v>5.9427615215938703</v>
      </c>
      <c r="AX2776">
        <v>9.9633616779775007</v>
      </c>
      <c r="AY2776">
        <v>14.9687176192895</v>
      </c>
      <c r="AZ2776">
        <v>11.594153253465899</v>
      </c>
      <c r="BA2776">
        <v>4.3783190817664002</v>
      </c>
      <c r="BB2776">
        <v>10.762919599478201</v>
      </c>
      <c r="BC2776">
        <v>18.796118725341199</v>
      </c>
      <c r="BD2776">
        <v>14.574015431960699</v>
      </c>
      <c r="BE2776">
        <v>6.05698416233591</v>
      </c>
      <c r="BF2776">
        <v>9.5634762855396893</v>
      </c>
      <c r="BG2776">
        <v>14.6145777248712</v>
      </c>
      <c r="BH2776">
        <v>12.0075079145044</v>
      </c>
      <c r="BI2776">
        <v>4.1884685752412896</v>
      </c>
      <c r="BJ2776">
        <v>7.7763302255863902</v>
      </c>
      <c r="BK2776">
        <v>11.665309654708601</v>
      </c>
      <c r="BL2776">
        <v>11.009423937533199</v>
      </c>
    </row>
    <row r="2777" spans="1:64" x14ac:dyDescent="0.25">
      <c r="A2777" s="15" t="str">
        <f t="shared" si="92"/>
        <v>Brokered Dep / Liab--44469</v>
      </c>
      <c r="B2777" s="15" t="str">
        <f t="shared" si="93"/>
        <v>Brokered Dep / Liab</v>
      </c>
      <c r="C2777">
        <v>19</v>
      </c>
      <c r="D2777" s="22">
        <v>44469</v>
      </c>
      <c r="E2777">
        <v>0</v>
      </c>
      <c r="F2777">
        <v>0</v>
      </c>
      <c r="G2777">
        <v>0.33085087127901902</v>
      </c>
      <c r="H2777">
        <v>0.64133146262499396</v>
      </c>
      <c r="I2777">
        <v>0</v>
      </c>
      <c r="J2777">
        <v>0</v>
      </c>
      <c r="K2777">
        <v>0.73212107212837096</v>
      </c>
      <c r="L2777">
        <v>1.35112188627005</v>
      </c>
      <c r="M2777">
        <v>0</v>
      </c>
      <c r="N2777">
        <v>0</v>
      </c>
      <c r="O2777">
        <v>0.90286291851849199</v>
      </c>
      <c r="P2777">
        <v>1.45326185969861</v>
      </c>
      <c r="Q2777">
        <v>0</v>
      </c>
      <c r="R2777">
        <v>0</v>
      </c>
      <c r="S2777">
        <v>0</v>
      </c>
      <c r="T2777">
        <v>0.63819170066040098</v>
      </c>
      <c r="U2777">
        <v>0</v>
      </c>
      <c r="V2777">
        <v>0</v>
      </c>
      <c r="W2777">
        <v>0.84115461424190496</v>
      </c>
      <c r="X2777">
        <v>1.3402197270548699</v>
      </c>
      <c r="Y2777">
        <v>0</v>
      </c>
      <c r="Z2777">
        <v>0</v>
      </c>
      <c r="AA2777">
        <v>0</v>
      </c>
      <c r="AB2777">
        <v>1.0060944757268899</v>
      </c>
      <c r="AC2777">
        <v>0</v>
      </c>
      <c r="AD2777">
        <v>0</v>
      </c>
      <c r="AE2777">
        <v>0.56679200653186401</v>
      </c>
      <c r="AF2777">
        <v>1.3409591451357401</v>
      </c>
      <c r="AG2777">
        <v>0</v>
      </c>
      <c r="AH2777">
        <v>0</v>
      </c>
      <c r="AI2777">
        <v>2.8165495674202301</v>
      </c>
      <c r="AJ2777">
        <v>3.1353803758651702</v>
      </c>
      <c r="AK2777">
        <v>0</v>
      </c>
      <c r="AL2777">
        <v>0</v>
      </c>
      <c r="AM2777">
        <v>1.64206970066143</v>
      </c>
      <c r="AN2777">
        <v>1.73209349353044</v>
      </c>
      <c r="AO2777">
        <v>0</v>
      </c>
      <c r="AP2777">
        <v>0</v>
      </c>
      <c r="AQ2777">
        <v>0.70454990256785399</v>
      </c>
      <c r="AR2777">
        <v>1.3944848079471499</v>
      </c>
      <c r="AS2777">
        <v>0</v>
      </c>
      <c r="AT2777">
        <v>0</v>
      </c>
      <c r="AU2777">
        <v>2.4855623905876798</v>
      </c>
      <c r="AV2777">
        <v>2.0108248421555199</v>
      </c>
      <c r="AW2777">
        <v>0</v>
      </c>
      <c r="AX2777">
        <v>0</v>
      </c>
      <c r="AY2777">
        <v>0</v>
      </c>
      <c r="AZ2777">
        <v>0.56254971985493496</v>
      </c>
      <c r="BA2777">
        <v>0</v>
      </c>
      <c r="BB2777">
        <v>0</v>
      </c>
      <c r="BC2777">
        <v>2.97805846723098</v>
      </c>
      <c r="BD2777">
        <v>2.39431383884083</v>
      </c>
      <c r="BE2777">
        <v>0</v>
      </c>
      <c r="BF2777">
        <v>0</v>
      </c>
      <c r="BG2777">
        <v>2.4854015062501299E-2</v>
      </c>
      <c r="BH2777">
        <v>0.66799597164438895</v>
      </c>
      <c r="BI2777">
        <v>0</v>
      </c>
      <c r="BJ2777">
        <v>0</v>
      </c>
      <c r="BK2777">
        <v>1.0540495063545801</v>
      </c>
      <c r="BL2777">
        <v>1.6527176699861299</v>
      </c>
    </row>
    <row r="2778" spans="1:64" x14ac:dyDescent="0.25">
      <c r="A2778" s="15" t="str">
        <f t="shared" si="92"/>
        <v>Liquid Assets / Assets--44469</v>
      </c>
      <c r="B2778" s="15" t="str">
        <f t="shared" si="93"/>
        <v>Liquid Assets / Assets</v>
      </c>
      <c r="C2778">
        <v>20</v>
      </c>
      <c r="D2778" s="22">
        <v>44469</v>
      </c>
      <c r="E2778">
        <v>22.0981445127426</v>
      </c>
      <c r="F2778">
        <v>32.1151955448045</v>
      </c>
      <c r="G2778">
        <v>43.167424485326798</v>
      </c>
      <c r="H2778">
        <v>33.729159275583498</v>
      </c>
      <c r="I2778">
        <v>21.640313268426102</v>
      </c>
      <c r="J2778">
        <v>31.241297271377601</v>
      </c>
      <c r="K2778">
        <v>42.085132412186802</v>
      </c>
      <c r="L2778">
        <v>32.101939901385499</v>
      </c>
      <c r="M2778">
        <v>19.398224605352802</v>
      </c>
      <c r="N2778">
        <v>28.340119674614101</v>
      </c>
      <c r="O2778">
        <v>38.5098512878767</v>
      </c>
      <c r="P2778">
        <v>29.703949891990799</v>
      </c>
      <c r="Q2778">
        <v>35.938512568836202</v>
      </c>
      <c r="R2778">
        <v>41.950789319531196</v>
      </c>
      <c r="S2778">
        <v>54.421127735231202</v>
      </c>
      <c r="T2778">
        <v>44.547767172666099</v>
      </c>
      <c r="U2778">
        <v>23.040034411396601</v>
      </c>
      <c r="V2778">
        <v>31.5155444553262</v>
      </c>
      <c r="W2778">
        <v>41.829451206691701</v>
      </c>
      <c r="X2778">
        <v>32.489492633143897</v>
      </c>
      <c r="Y2778">
        <v>26.037556900495201</v>
      </c>
      <c r="Z2778">
        <v>31.904169464063799</v>
      </c>
      <c r="AA2778">
        <v>42.205980101406901</v>
      </c>
      <c r="AB2778">
        <v>34.812545927189198</v>
      </c>
      <c r="AC2778">
        <v>19.061811931170698</v>
      </c>
      <c r="AD2778">
        <v>24.959530338446999</v>
      </c>
      <c r="AE2778">
        <v>37.493597377270099</v>
      </c>
      <c r="AF2778">
        <v>29.1057785004732</v>
      </c>
      <c r="AG2778">
        <v>18.965708422607801</v>
      </c>
      <c r="AH2778">
        <v>27.724183269089998</v>
      </c>
      <c r="AI2778">
        <v>42.147038576553797</v>
      </c>
      <c r="AJ2778">
        <v>31.3422598768556</v>
      </c>
      <c r="AK2778">
        <v>21.562672444346202</v>
      </c>
      <c r="AL2778">
        <v>29.356588463243298</v>
      </c>
      <c r="AM2778">
        <v>40.386224619974698</v>
      </c>
      <c r="AN2778">
        <v>28.1809588674613</v>
      </c>
      <c r="AO2778">
        <v>21.300821290431799</v>
      </c>
      <c r="AP2778">
        <v>29.730132035430501</v>
      </c>
      <c r="AQ2778">
        <v>42.112229659269403</v>
      </c>
      <c r="AR2778">
        <v>32.026853567674699</v>
      </c>
      <c r="AS2778">
        <v>17.9287957943795</v>
      </c>
      <c r="AT2778">
        <v>24.431279550102801</v>
      </c>
      <c r="AU2778">
        <v>33.616510594821897</v>
      </c>
      <c r="AV2778">
        <v>26.937166210994398</v>
      </c>
      <c r="AW2778">
        <v>23.720187642666701</v>
      </c>
      <c r="AX2778">
        <v>35.462255658398597</v>
      </c>
      <c r="AY2778">
        <v>45.846290244404003</v>
      </c>
      <c r="AZ2778">
        <v>34.578669500607099</v>
      </c>
      <c r="BA2778">
        <v>23.7702109447692</v>
      </c>
      <c r="BB2778">
        <v>32.5273366472682</v>
      </c>
      <c r="BC2778">
        <v>43.665258896332801</v>
      </c>
      <c r="BD2778">
        <v>34.155222873629903</v>
      </c>
      <c r="BE2778">
        <v>25.0930490698168</v>
      </c>
      <c r="BF2778">
        <v>34.355738165690198</v>
      </c>
      <c r="BG2778">
        <v>44.936943149907897</v>
      </c>
      <c r="BH2778">
        <v>34.920426473755903</v>
      </c>
      <c r="BI2778">
        <v>24.590288952459801</v>
      </c>
      <c r="BJ2778">
        <v>34.727265852298402</v>
      </c>
      <c r="BK2778">
        <v>44.4500061582265</v>
      </c>
      <c r="BL2778">
        <v>33.963060018274298</v>
      </c>
    </row>
    <row r="2779" spans="1:64" x14ac:dyDescent="0.25">
      <c r="A2779" s="15" t="str">
        <f t="shared" si="92"/>
        <v>Net Loan Growth (last 4 qtrs)--44469</v>
      </c>
      <c r="B2779" s="15" t="str">
        <f t="shared" si="93"/>
        <v>Net Loan Growth (last 4 qtrs)</v>
      </c>
      <c r="C2779">
        <v>21</v>
      </c>
      <c r="D2779" s="22">
        <v>44469</v>
      </c>
      <c r="E2779">
        <v>-10.0075</v>
      </c>
      <c r="F2779">
        <v>-3.0449999999999999</v>
      </c>
      <c r="G2779">
        <v>3.5975000000000001</v>
      </c>
      <c r="H2779">
        <v>1.7021739130434801</v>
      </c>
      <c r="I2779">
        <v>-9.26</v>
      </c>
      <c r="J2779">
        <v>-3.17</v>
      </c>
      <c r="K2779">
        <v>3.585</v>
      </c>
      <c r="L2779">
        <v>-1.87265795206972</v>
      </c>
      <c r="M2779">
        <v>-7.3550000000000004</v>
      </c>
      <c r="N2779">
        <v>-1.42</v>
      </c>
      <c r="O2779">
        <v>5.4050000000000002</v>
      </c>
      <c r="P2779">
        <v>-7.9768922423956695E-2</v>
      </c>
      <c r="Q2779">
        <v>-17.97</v>
      </c>
      <c r="R2779">
        <v>-4.1050000000000004</v>
      </c>
      <c r="S2779">
        <v>4.5674999999999999</v>
      </c>
      <c r="T2779">
        <v>8.6743749999999995</v>
      </c>
      <c r="U2779">
        <v>-8.9924999999999997</v>
      </c>
      <c r="V2779">
        <v>-3.335</v>
      </c>
      <c r="W2779">
        <v>2.7149999999999999</v>
      </c>
      <c r="X2779">
        <v>-2.23332</v>
      </c>
      <c r="Y2779">
        <v>-10.8225</v>
      </c>
      <c r="Z2779">
        <v>-1.7050000000000001</v>
      </c>
      <c r="AA2779">
        <v>6.5975000000000001</v>
      </c>
      <c r="AB2779">
        <v>-2.1531578947368399</v>
      </c>
      <c r="AC2779">
        <v>-9.1274999999999995</v>
      </c>
      <c r="AD2779">
        <v>-3.2450000000000001</v>
      </c>
      <c r="AE2779">
        <v>5.8174999999999999</v>
      </c>
      <c r="AF2779">
        <v>-1.1100000000000001</v>
      </c>
      <c r="AG2779">
        <v>-8.75</v>
      </c>
      <c r="AH2779">
        <v>-2.68</v>
      </c>
      <c r="AI2779">
        <v>3.5449999999999999</v>
      </c>
      <c r="AJ2779">
        <v>0.91425925925925899</v>
      </c>
      <c r="AK2779">
        <v>-8.3949999999999996</v>
      </c>
      <c r="AL2779">
        <v>-3.7650000000000001</v>
      </c>
      <c r="AM2779">
        <v>4.2474999999999996</v>
      </c>
      <c r="AN2779">
        <v>-2.2302631578947398</v>
      </c>
      <c r="AO2779">
        <v>-9.3975000000000009</v>
      </c>
      <c r="AP2779">
        <v>-4.1050000000000004</v>
      </c>
      <c r="AQ2779">
        <v>3.28</v>
      </c>
      <c r="AR2779">
        <v>-3.13862745098039</v>
      </c>
      <c r="AS2779">
        <v>-5.19</v>
      </c>
      <c r="AT2779">
        <v>1.83</v>
      </c>
      <c r="AU2779">
        <v>8.4450000000000003</v>
      </c>
      <c r="AV2779">
        <v>5.8072463768115901</v>
      </c>
      <c r="AW2779">
        <v>-6.97</v>
      </c>
      <c r="AX2779">
        <v>-2.62</v>
      </c>
      <c r="AY2779">
        <v>5.6375000000000002</v>
      </c>
      <c r="AZ2779">
        <v>1.4402586206896599</v>
      </c>
      <c r="BA2779">
        <v>-12.835000000000001</v>
      </c>
      <c r="BB2779">
        <v>-6.28</v>
      </c>
      <c r="BC2779">
        <v>2.2250000000000001</v>
      </c>
      <c r="BD2779">
        <v>-4.48537313432836</v>
      </c>
      <c r="BE2779">
        <v>-13.18</v>
      </c>
      <c r="BF2779">
        <v>-5.8550000000000004</v>
      </c>
      <c r="BG2779">
        <v>1.6875</v>
      </c>
      <c r="BH2779">
        <v>-6.27982142857143</v>
      </c>
      <c r="BI2779">
        <v>-10.25</v>
      </c>
      <c r="BJ2779">
        <v>-3.26</v>
      </c>
      <c r="BK2779">
        <v>4.1974999999999998</v>
      </c>
      <c r="BL2779">
        <v>-3.2978125</v>
      </c>
    </row>
    <row r="2780" spans="1:64" x14ac:dyDescent="0.25">
      <c r="A2780" s="15" t="str">
        <f t="shared" si="92"/>
        <v>Banks w/ Loan Growth (last 4 qtrs)--44469</v>
      </c>
      <c r="B2780" s="15" t="str">
        <f t="shared" si="93"/>
        <v>Banks w/ Loan Growth (last 4 qtrs)</v>
      </c>
      <c r="C2780">
        <v>22</v>
      </c>
      <c r="D2780" s="22">
        <v>44469</v>
      </c>
      <c r="F2780">
        <v>41.304347826087003</v>
      </c>
      <c r="J2780">
        <v>36.830835117772999</v>
      </c>
      <c r="N2780">
        <v>44.115622849277401</v>
      </c>
      <c r="R2780">
        <v>37.5</v>
      </c>
      <c r="V2780">
        <v>33.858267716535401</v>
      </c>
      <c r="Z2780">
        <v>47.368421052631597</v>
      </c>
      <c r="AD2780">
        <v>36.363636363636402</v>
      </c>
      <c r="AH2780">
        <v>42.592592592592602</v>
      </c>
      <c r="AI2780"/>
      <c r="AK2780"/>
      <c r="AL2780">
        <v>39.473684210526301</v>
      </c>
      <c r="AP2780">
        <v>34.134615384615401</v>
      </c>
      <c r="AT2780">
        <v>56.428571428571402</v>
      </c>
      <c r="AX2780">
        <v>38.135593220338997</v>
      </c>
      <c r="BB2780">
        <v>29.8507462686567</v>
      </c>
      <c r="BF2780">
        <v>30.3571428571429</v>
      </c>
      <c r="BJ2780">
        <v>34.375</v>
      </c>
    </row>
    <row r="2781" spans="1:64" x14ac:dyDescent="0.25">
      <c r="A2781" s="15" t="str">
        <f t="shared" ref="A2781:A2802" si="94">B2781&amp;"--"&amp;D2781</f>
        <v>Equity / Assets--44561</v>
      </c>
      <c r="B2781" s="15" t="str">
        <f t="shared" ref="B2781:B2802" si="95">VLOOKUP(C2781,labels,2,FALSE)</f>
        <v>Equity / Assets</v>
      </c>
      <c r="C2781">
        <v>1</v>
      </c>
      <c r="D2781" s="22">
        <v>44561</v>
      </c>
      <c r="E2781">
        <v>8.7610878538598893</v>
      </c>
      <c r="F2781">
        <v>9.7937511630945604</v>
      </c>
      <c r="G2781">
        <v>10.698133452472099</v>
      </c>
      <c r="H2781">
        <v>9.8888994643356796</v>
      </c>
      <c r="I2781">
        <v>8.6788065244971708</v>
      </c>
      <c r="J2781">
        <v>9.8024545012103097</v>
      </c>
      <c r="K2781">
        <v>11.154361379738001</v>
      </c>
      <c r="L2781">
        <v>10.2440755771302</v>
      </c>
      <c r="M2781">
        <v>8.9338402723372194</v>
      </c>
      <c r="N2781">
        <v>10.131132263862099</v>
      </c>
      <c r="O2781">
        <v>11.776849754624401</v>
      </c>
      <c r="P2781">
        <v>10.7176362671362</v>
      </c>
      <c r="Q2781">
        <v>8.0680438542347197</v>
      </c>
      <c r="R2781">
        <v>9.2549703341313592</v>
      </c>
      <c r="S2781">
        <v>10.693615928435101</v>
      </c>
      <c r="T2781">
        <v>9.3448352120301497</v>
      </c>
      <c r="U2781">
        <v>8.6224855882168505</v>
      </c>
      <c r="V2781">
        <v>9.6794769704348305</v>
      </c>
      <c r="W2781">
        <v>11.0009201459957</v>
      </c>
      <c r="X2781">
        <v>10.1553838330319</v>
      </c>
      <c r="Y2781">
        <v>8.5267151486204398</v>
      </c>
      <c r="Z2781">
        <v>9.2418596214811206</v>
      </c>
      <c r="AA2781">
        <v>10.7081337962923</v>
      </c>
      <c r="AB2781">
        <v>9.87284458830554</v>
      </c>
      <c r="AC2781">
        <v>9.0007726317802295</v>
      </c>
      <c r="AD2781">
        <v>9.9379685508961906</v>
      </c>
      <c r="AE2781">
        <v>10.872762002941</v>
      </c>
      <c r="AF2781">
        <v>9.8703040861943094</v>
      </c>
      <c r="AG2781">
        <v>9.3430467565112192</v>
      </c>
      <c r="AH2781">
        <v>10.4493471073148</v>
      </c>
      <c r="AI2781">
        <v>12.2155209573882</v>
      </c>
      <c r="AJ2781">
        <v>11.950199445242999</v>
      </c>
      <c r="AK2781">
        <v>8.6591716507130805</v>
      </c>
      <c r="AL2781">
        <v>9.8754294962788105</v>
      </c>
      <c r="AM2781">
        <v>12.237978890445801</v>
      </c>
      <c r="AN2781">
        <v>11.822026781580499</v>
      </c>
      <c r="AO2781">
        <v>9.08928846336992</v>
      </c>
      <c r="AP2781">
        <v>10.0013183608897</v>
      </c>
      <c r="AQ2781">
        <v>11.424826532965101</v>
      </c>
      <c r="AR2781">
        <v>10.4515736117069</v>
      </c>
      <c r="AS2781">
        <v>8.8319583152409908</v>
      </c>
      <c r="AT2781">
        <v>10.0939741571068</v>
      </c>
      <c r="AU2781">
        <v>11.577238390425199</v>
      </c>
      <c r="AV2781">
        <v>10.442041885059099</v>
      </c>
      <c r="AW2781">
        <v>8.3624331358470307</v>
      </c>
      <c r="AX2781">
        <v>9.3425857758275104</v>
      </c>
      <c r="AY2781">
        <v>10.8938521458788</v>
      </c>
      <c r="AZ2781">
        <v>9.9353110472218198</v>
      </c>
      <c r="BA2781">
        <v>9.1004185817740595</v>
      </c>
      <c r="BB2781">
        <v>10.145518236596599</v>
      </c>
      <c r="BC2781">
        <v>12.308847010638299</v>
      </c>
      <c r="BD2781">
        <v>11.456443334344099</v>
      </c>
      <c r="BE2781">
        <v>8.40767729047489</v>
      </c>
      <c r="BF2781">
        <v>9.2809874178240204</v>
      </c>
      <c r="BG2781">
        <v>10.4933797109914</v>
      </c>
      <c r="BH2781">
        <v>10.672929681892899</v>
      </c>
      <c r="BI2781">
        <v>8.0399179251527801</v>
      </c>
      <c r="BJ2781">
        <v>9.1041782777889004</v>
      </c>
      <c r="BK2781">
        <v>10.8653404082135</v>
      </c>
      <c r="BL2781">
        <v>9.5899601282661706</v>
      </c>
    </row>
    <row r="2782" spans="1:64" x14ac:dyDescent="0.25">
      <c r="A2782" s="15" t="str">
        <f t="shared" si="94"/>
        <v>Total Risk Based Capital Ratio--44561</v>
      </c>
      <c r="B2782" s="15" t="str">
        <f t="shared" si="95"/>
        <v>Total Risk Based Capital Ratio</v>
      </c>
      <c r="C2782">
        <v>2</v>
      </c>
      <c r="D2782" s="22">
        <v>44561</v>
      </c>
      <c r="E2782">
        <v>13.939375</v>
      </c>
      <c r="F2782">
        <v>15.731400000000001</v>
      </c>
      <c r="G2782">
        <v>19.550850000000001</v>
      </c>
      <c r="H2782">
        <v>17.216125000000002</v>
      </c>
      <c r="I2782">
        <v>13.537775</v>
      </c>
      <c r="J2782">
        <v>15.23925</v>
      </c>
      <c r="K2782">
        <v>19.497475000000001</v>
      </c>
      <c r="L2782">
        <v>17.258996178343899</v>
      </c>
      <c r="M2782">
        <v>13.671049999999999</v>
      </c>
      <c r="N2782">
        <v>15.6568</v>
      </c>
      <c r="O2782">
        <v>19.1553</v>
      </c>
      <c r="P2782">
        <v>17.577651570680601</v>
      </c>
      <c r="Q2782">
        <v>14.7805</v>
      </c>
      <c r="R2782">
        <v>15.277900000000001</v>
      </c>
      <c r="S2782">
        <v>18.242550000000001</v>
      </c>
      <c r="T2782">
        <v>17.282299999999999</v>
      </c>
      <c r="U2782">
        <v>13.5281</v>
      </c>
      <c r="V2782">
        <v>15.19355</v>
      </c>
      <c r="W2782">
        <v>19.345725000000002</v>
      </c>
      <c r="X2782">
        <v>17.640409677419399</v>
      </c>
      <c r="Y2782">
        <v>13.5535</v>
      </c>
      <c r="Z2782">
        <v>15.218349999999999</v>
      </c>
      <c r="AA2782">
        <v>19.653524999999998</v>
      </c>
      <c r="AB2782">
        <v>17.105469230769199</v>
      </c>
      <c r="AC2782">
        <v>12.616875</v>
      </c>
      <c r="AD2782">
        <v>14.3245</v>
      </c>
      <c r="AE2782">
        <v>16.90315</v>
      </c>
      <c r="AF2782">
        <v>15.8705441176471</v>
      </c>
      <c r="AG2782">
        <v>14.622825000000001</v>
      </c>
      <c r="AH2782">
        <v>17.996400000000001</v>
      </c>
      <c r="AI2782">
        <v>21.125575000000001</v>
      </c>
      <c r="AJ2782">
        <v>25.385372222222198</v>
      </c>
      <c r="AK2782">
        <v>13.4055</v>
      </c>
      <c r="AL2782">
        <v>14.422499999999999</v>
      </c>
      <c r="AM2782">
        <v>17.229050000000001</v>
      </c>
      <c r="AN2782">
        <v>15.946985714285701</v>
      </c>
      <c r="AO2782">
        <v>13.4704</v>
      </c>
      <c r="AP2782">
        <v>15.675599999999999</v>
      </c>
      <c r="AQ2782">
        <v>19.6934</v>
      </c>
      <c r="AR2782">
        <v>18.484759055118101</v>
      </c>
      <c r="AS2782">
        <v>12.627649999999999</v>
      </c>
      <c r="AT2782">
        <v>13.8758</v>
      </c>
      <c r="AU2782">
        <v>18.035150000000002</v>
      </c>
      <c r="AV2782">
        <v>16.110719718309898</v>
      </c>
      <c r="AW2782">
        <v>14.19645</v>
      </c>
      <c r="AX2782">
        <v>15.9762</v>
      </c>
      <c r="AY2782">
        <v>21.8172</v>
      </c>
      <c r="AZ2782">
        <v>20.521463414634098</v>
      </c>
      <c r="BA2782">
        <v>14.253375</v>
      </c>
      <c r="BB2782">
        <v>16.725549999999998</v>
      </c>
      <c r="BC2782">
        <v>23.197724999999998</v>
      </c>
      <c r="BD2782">
        <v>19.288197368421098</v>
      </c>
      <c r="BE2782">
        <v>13.5032</v>
      </c>
      <c r="BF2782">
        <v>14.480600000000001</v>
      </c>
      <c r="BG2782">
        <v>16.752124999999999</v>
      </c>
      <c r="BH2782">
        <v>18.792854411764701</v>
      </c>
      <c r="BI2782">
        <v>13.79735</v>
      </c>
      <c r="BJ2782">
        <v>15.0322</v>
      </c>
      <c r="BK2782">
        <v>17.910399999999999</v>
      </c>
      <c r="BL2782">
        <v>15.8426333333333</v>
      </c>
    </row>
    <row r="2783" spans="1:64" x14ac:dyDescent="0.25">
      <c r="A2783" s="15" t="str">
        <f t="shared" si="94"/>
        <v>Tier 1 Leverage Ratio--44561</v>
      </c>
      <c r="B2783" s="15" t="str">
        <f t="shared" si="95"/>
        <v>Tier 1 Leverage Ratio</v>
      </c>
      <c r="C2783">
        <v>3</v>
      </c>
      <c r="D2783" s="22">
        <v>44561</v>
      </c>
      <c r="E2783">
        <v>8.3704999999999998</v>
      </c>
      <c r="F2783">
        <v>9.1674000000000007</v>
      </c>
      <c r="G2783">
        <v>10.3643</v>
      </c>
      <c r="H2783">
        <v>9.5003688888888895</v>
      </c>
      <c r="I2783">
        <v>8.4575250000000004</v>
      </c>
      <c r="J2783">
        <v>9.2848500000000005</v>
      </c>
      <c r="K2783">
        <v>10.742274999999999</v>
      </c>
      <c r="L2783">
        <v>9.8873213656387708</v>
      </c>
      <c r="M2783">
        <v>8.7157999999999998</v>
      </c>
      <c r="N2783">
        <v>9.8201999999999998</v>
      </c>
      <c r="O2783">
        <v>11.3446</v>
      </c>
      <c r="P2783">
        <v>10.463481785629</v>
      </c>
      <c r="Q2783">
        <v>8.0006000000000004</v>
      </c>
      <c r="R2783">
        <v>9.0808</v>
      </c>
      <c r="S2783">
        <v>9.7118500000000001</v>
      </c>
      <c r="T2783">
        <v>9.0958733333333299</v>
      </c>
      <c r="U2783">
        <v>8.3211499999999994</v>
      </c>
      <c r="V2783">
        <v>9.2623499999999996</v>
      </c>
      <c r="W2783">
        <v>10.505925</v>
      </c>
      <c r="X2783">
        <v>9.7980403225806505</v>
      </c>
      <c r="Y2783">
        <v>8.4296500000000005</v>
      </c>
      <c r="Z2783">
        <v>8.8061500000000006</v>
      </c>
      <c r="AA2783">
        <v>10.286949999999999</v>
      </c>
      <c r="AB2783">
        <v>9.5470815789473704</v>
      </c>
      <c r="AC2783">
        <v>8.5464000000000002</v>
      </c>
      <c r="AD2783">
        <v>9.2150999999999996</v>
      </c>
      <c r="AE2783">
        <v>10.224299999999999</v>
      </c>
      <c r="AF2783">
        <v>9.5486969230769194</v>
      </c>
      <c r="AG2783">
        <v>9.1542250000000003</v>
      </c>
      <c r="AH2783">
        <v>10.20105</v>
      </c>
      <c r="AI2783">
        <v>11.44</v>
      </c>
      <c r="AJ2783">
        <v>11.415944444444399</v>
      </c>
      <c r="AK2783">
        <v>8.4597999999999995</v>
      </c>
      <c r="AL2783">
        <v>9.7691999999999997</v>
      </c>
      <c r="AM2783">
        <v>11.2744</v>
      </c>
      <c r="AN2783">
        <v>11.5371378378378</v>
      </c>
      <c r="AO2783">
        <v>8.7792499999999993</v>
      </c>
      <c r="AP2783">
        <v>9.5455000000000005</v>
      </c>
      <c r="AQ2783">
        <v>11.2295</v>
      </c>
      <c r="AR2783">
        <v>10.122339195979899</v>
      </c>
      <c r="AS2783">
        <v>8.4596999999999998</v>
      </c>
      <c r="AT2783">
        <v>9.3642000000000003</v>
      </c>
      <c r="AU2783">
        <v>11.089700000000001</v>
      </c>
      <c r="AV2783">
        <v>9.8870747474747507</v>
      </c>
      <c r="AW2783">
        <v>8.2036999999999995</v>
      </c>
      <c r="AX2783">
        <v>9.1709999999999994</v>
      </c>
      <c r="AY2783">
        <v>10.653600000000001</v>
      </c>
      <c r="AZ2783">
        <v>9.6179669565217392</v>
      </c>
      <c r="BA2783">
        <v>8.5404499999999999</v>
      </c>
      <c r="BB2783">
        <v>9.7848000000000006</v>
      </c>
      <c r="BC2783">
        <v>11.833550000000001</v>
      </c>
      <c r="BD2783">
        <v>11.04402</v>
      </c>
      <c r="BE2783">
        <v>8.3454999999999995</v>
      </c>
      <c r="BF2783">
        <v>9.1275999999999993</v>
      </c>
      <c r="BG2783">
        <v>9.8681000000000001</v>
      </c>
      <c r="BH2783">
        <v>10.291184269662899</v>
      </c>
      <c r="BI2783">
        <v>8.0615500000000004</v>
      </c>
      <c r="BJ2783">
        <v>9.0997000000000003</v>
      </c>
      <c r="BK2783">
        <v>9.9676500000000008</v>
      </c>
      <c r="BL2783">
        <v>9.2990812500000004</v>
      </c>
    </row>
    <row r="2784" spans="1:64" x14ac:dyDescent="0.25">
      <c r="A2784" s="15" t="str">
        <f t="shared" si="94"/>
        <v>ALLL / Nonaccrual Loans--44561</v>
      </c>
      <c r="B2784" s="15" t="str">
        <f t="shared" si="95"/>
        <v>ALLL / Nonaccrual Loans</v>
      </c>
      <c r="C2784">
        <v>4</v>
      </c>
      <c r="D2784" s="22">
        <v>44561</v>
      </c>
      <c r="E2784">
        <v>206.98012603005299</v>
      </c>
      <c r="F2784">
        <v>276.96817420435502</v>
      </c>
      <c r="G2784">
        <v>706.43776824034296</v>
      </c>
      <c r="H2784">
        <v>1092.3370955793</v>
      </c>
      <c r="I2784">
        <v>144.09819625596799</v>
      </c>
      <c r="J2784">
        <v>350.53406738189301</v>
      </c>
      <c r="K2784">
        <v>1287.42943986105</v>
      </c>
      <c r="L2784">
        <v>1915.9820091470201</v>
      </c>
      <c r="M2784">
        <v>153.58306188925101</v>
      </c>
      <c r="N2784">
        <v>345.75123152709398</v>
      </c>
      <c r="O2784">
        <v>976.74943566591401</v>
      </c>
      <c r="P2784">
        <v>1536.0118480476001</v>
      </c>
      <c r="Q2784">
        <v>242.12919208408499</v>
      </c>
      <c r="R2784">
        <v>504.33275563258201</v>
      </c>
      <c r="S2784">
        <v>1052.5442134657201</v>
      </c>
      <c r="T2784">
        <v>1383.40296894681</v>
      </c>
      <c r="U2784">
        <v>147.132919978513</v>
      </c>
      <c r="V2784">
        <v>398.14100784937102</v>
      </c>
      <c r="W2784">
        <v>1451.91717791411</v>
      </c>
      <c r="X2784">
        <v>2633.4856225475601</v>
      </c>
      <c r="Y2784">
        <v>168.56353076792101</v>
      </c>
      <c r="Z2784">
        <v>294.46193114940502</v>
      </c>
      <c r="AA2784">
        <v>408.06057687644198</v>
      </c>
      <c r="AB2784">
        <v>12032.932292469</v>
      </c>
      <c r="AC2784">
        <v>154.73986061898901</v>
      </c>
      <c r="AD2784">
        <v>390.768118875602</v>
      </c>
      <c r="AE2784">
        <v>1613.2023121387299</v>
      </c>
      <c r="AF2784">
        <v>9838.8395146419407</v>
      </c>
      <c r="AG2784">
        <v>104.58105986758</v>
      </c>
      <c r="AH2784">
        <v>329.09289022064797</v>
      </c>
      <c r="AI2784">
        <v>1077.7361577542399</v>
      </c>
      <c r="AJ2784">
        <v>1321.99429171211</v>
      </c>
      <c r="AK2784">
        <v>117.355769230769</v>
      </c>
      <c r="AL2784">
        <v>248.972602739726</v>
      </c>
      <c r="AM2784">
        <v>750.54545454545496</v>
      </c>
      <c r="AN2784">
        <v>736.58490216209896</v>
      </c>
      <c r="AO2784">
        <v>103.49185804961</v>
      </c>
      <c r="AP2784">
        <v>276.96817420435502</v>
      </c>
      <c r="AQ2784">
        <v>1271.25987491771</v>
      </c>
      <c r="AR2784">
        <v>4007.9958787141099</v>
      </c>
      <c r="AS2784">
        <v>137.708795269771</v>
      </c>
      <c r="AT2784">
        <v>369.767441860465</v>
      </c>
      <c r="AU2784">
        <v>1619.5121951219501</v>
      </c>
      <c r="AV2784">
        <v>2669.5816850112901</v>
      </c>
      <c r="AW2784">
        <v>171.639545724214</v>
      </c>
      <c r="AX2784">
        <v>350.75757575757598</v>
      </c>
      <c r="AY2784">
        <v>1316.5349143609999</v>
      </c>
      <c r="AZ2784">
        <v>2972.0091291806302</v>
      </c>
      <c r="BA2784">
        <v>103.691271231485</v>
      </c>
      <c r="BB2784">
        <v>350.158755046843</v>
      </c>
      <c r="BC2784">
        <v>962.47214795008904</v>
      </c>
      <c r="BD2784">
        <v>3052.4468669187299</v>
      </c>
      <c r="BE2784">
        <v>181.623770614107</v>
      </c>
      <c r="BF2784">
        <v>424.59199565770598</v>
      </c>
      <c r="BG2784">
        <v>1063.5</v>
      </c>
      <c r="BH2784">
        <v>1420.2063041169499</v>
      </c>
      <c r="BI2784">
        <v>217.245522062036</v>
      </c>
      <c r="BJ2784">
        <v>497.48953974895397</v>
      </c>
      <c r="BK2784">
        <v>4127.1201814059004</v>
      </c>
      <c r="BL2784">
        <v>5751.4561490839596</v>
      </c>
    </row>
    <row r="2785" spans="1:64" x14ac:dyDescent="0.25">
      <c r="A2785" s="15" t="str">
        <f t="shared" si="94"/>
        <v>[NCL + OREO] / [Total Loans + OREO]--44561</v>
      </c>
      <c r="B2785" s="15" t="str">
        <f t="shared" si="95"/>
        <v>[NCL + OREO] / [Total Loans + OREO]</v>
      </c>
      <c r="C2785">
        <v>5</v>
      </c>
      <c r="D2785" s="22">
        <v>44561</v>
      </c>
      <c r="E2785">
        <v>5.7195586025974403E-2</v>
      </c>
      <c r="F2785">
        <v>0.39814792290039802</v>
      </c>
      <c r="G2785">
        <v>0.73230986412564003</v>
      </c>
      <c r="H2785">
        <v>0.84077192985149396</v>
      </c>
      <c r="I2785">
        <v>3.9813480780032599E-2</v>
      </c>
      <c r="J2785">
        <v>0.33467692392445197</v>
      </c>
      <c r="K2785">
        <v>0.93923907784553196</v>
      </c>
      <c r="L2785">
        <v>0.74490409874576502</v>
      </c>
      <c r="M2785">
        <v>8.6441715819508103E-2</v>
      </c>
      <c r="N2785">
        <v>0.39113428943937401</v>
      </c>
      <c r="O2785">
        <v>0.95939687249329098</v>
      </c>
      <c r="P2785">
        <v>0.73583241774741004</v>
      </c>
      <c r="Q2785">
        <v>0.31631608367998898</v>
      </c>
      <c r="R2785">
        <v>0.49214108775237297</v>
      </c>
      <c r="S2785">
        <v>1.1628173844062999</v>
      </c>
      <c r="T2785">
        <v>0.89198835797587195</v>
      </c>
      <c r="U2785">
        <v>2.4785927367527098E-2</v>
      </c>
      <c r="V2785">
        <v>0.29285103258607997</v>
      </c>
      <c r="W2785">
        <v>0.88459514786999804</v>
      </c>
      <c r="X2785">
        <v>0.66519494995464001</v>
      </c>
      <c r="Y2785">
        <v>0.40375999148119401</v>
      </c>
      <c r="Z2785">
        <v>0.55534066541497296</v>
      </c>
      <c r="AA2785">
        <v>0.94476028882530105</v>
      </c>
      <c r="AB2785">
        <v>1.4295314544865101</v>
      </c>
      <c r="AC2785">
        <v>1.04950148679377E-2</v>
      </c>
      <c r="AD2785">
        <v>0.212860310421286</v>
      </c>
      <c r="AE2785">
        <v>0.91971509577484301</v>
      </c>
      <c r="AF2785">
        <v>0.70323499816111501</v>
      </c>
      <c r="AG2785">
        <v>3.6694959319651298E-2</v>
      </c>
      <c r="AH2785">
        <v>0.38886675764538198</v>
      </c>
      <c r="AI2785">
        <v>1.1176503313525701</v>
      </c>
      <c r="AJ2785">
        <v>0.97022045082000097</v>
      </c>
      <c r="AK2785">
        <v>0.15242619071884</v>
      </c>
      <c r="AL2785">
        <v>0.54027369851784801</v>
      </c>
      <c r="AM2785">
        <v>1.00315456934935</v>
      </c>
      <c r="AN2785">
        <v>0.99877978156809999</v>
      </c>
      <c r="AO2785">
        <v>2.6777328744277198E-2</v>
      </c>
      <c r="AP2785">
        <v>0.32262387004339399</v>
      </c>
      <c r="AQ2785">
        <v>1.12479257483309</v>
      </c>
      <c r="AR2785">
        <v>0.90167422149943699</v>
      </c>
      <c r="AS2785">
        <v>2.46635191318441E-2</v>
      </c>
      <c r="AT2785">
        <v>0.244413407821229</v>
      </c>
      <c r="AU2785">
        <v>0.90965363188631998</v>
      </c>
      <c r="AV2785">
        <v>0.638926143570692</v>
      </c>
      <c r="AW2785">
        <v>1.65881917594967E-2</v>
      </c>
      <c r="AX2785">
        <v>0.294693916561798</v>
      </c>
      <c r="AY2785">
        <v>0.88673274324910401</v>
      </c>
      <c r="AZ2785">
        <v>0.59231771770259101</v>
      </c>
      <c r="BA2785">
        <v>6.8483043276009806E-2</v>
      </c>
      <c r="BB2785">
        <v>0.36088054853843399</v>
      </c>
      <c r="BC2785">
        <v>1.37424853992028</v>
      </c>
      <c r="BD2785">
        <v>1.1121000500798699</v>
      </c>
      <c r="BE2785">
        <v>0.130310414238796</v>
      </c>
      <c r="BF2785">
        <v>0.37310268803527502</v>
      </c>
      <c r="BG2785">
        <v>0.83216474755255299</v>
      </c>
      <c r="BH2785">
        <v>0.63601865107783995</v>
      </c>
      <c r="BI2785">
        <v>1.4739343919835401E-2</v>
      </c>
      <c r="BJ2785">
        <v>0.160388905612946</v>
      </c>
      <c r="BK2785">
        <v>0.64972063630749599</v>
      </c>
      <c r="BL2785">
        <v>0.50506761610718798</v>
      </c>
    </row>
    <row r="2786" spans="1:64" x14ac:dyDescent="0.25">
      <c r="A2786" s="15" t="str">
        <f t="shared" si="94"/>
        <v>[Noncurrent + Delinquent Loans] / [Capital + ALLL]--44561</v>
      </c>
      <c r="B2786" s="15" t="str">
        <f t="shared" si="95"/>
        <v>[Noncurrent + Delinquent Loans] / [Capital + ALLL]</v>
      </c>
      <c r="C2786">
        <v>6</v>
      </c>
      <c r="D2786" s="22">
        <v>44561</v>
      </c>
      <c r="E2786">
        <v>1.1553070684576701</v>
      </c>
      <c r="F2786">
        <v>3.37387375554913</v>
      </c>
      <c r="G2786">
        <v>5.6146946910672204</v>
      </c>
      <c r="H2786">
        <v>4.5535806811520096</v>
      </c>
      <c r="I2786">
        <v>0.88041050681834498</v>
      </c>
      <c r="J2786">
        <v>3.1355496486102901</v>
      </c>
      <c r="K2786">
        <v>7.2305992890012103</v>
      </c>
      <c r="L2786">
        <v>5.1568598010903104</v>
      </c>
      <c r="M2786">
        <v>1.11515799243436</v>
      </c>
      <c r="N2786">
        <v>3.4057213388922101</v>
      </c>
      <c r="O2786">
        <v>7.3141635807838599</v>
      </c>
      <c r="P2786">
        <v>5.2198349995902102</v>
      </c>
      <c r="Q2786">
        <v>3.1469565379783799</v>
      </c>
      <c r="R2786">
        <v>5.12421501639085</v>
      </c>
      <c r="S2786">
        <v>9.9004809976476604</v>
      </c>
      <c r="T2786">
        <v>7.3377131129539297</v>
      </c>
      <c r="U2786">
        <v>0.64491056803396196</v>
      </c>
      <c r="V2786">
        <v>2.7240220686929701</v>
      </c>
      <c r="W2786">
        <v>6.4213104286007496</v>
      </c>
      <c r="X2786">
        <v>4.8568162703955799</v>
      </c>
      <c r="Y2786">
        <v>2.6540059090288599</v>
      </c>
      <c r="Z2786">
        <v>5.0620868215372097</v>
      </c>
      <c r="AA2786">
        <v>10.1634366195438</v>
      </c>
      <c r="AB2786">
        <v>7.9284969637290796</v>
      </c>
      <c r="AC2786">
        <v>0.95312196070803301</v>
      </c>
      <c r="AD2786">
        <v>2.24966916629907</v>
      </c>
      <c r="AE2786">
        <v>5.0776447823327597</v>
      </c>
      <c r="AF2786">
        <v>4.1862420250684496</v>
      </c>
      <c r="AG2786">
        <v>0.58823679147321195</v>
      </c>
      <c r="AH2786">
        <v>2.8156176197188798</v>
      </c>
      <c r="AI2786">
        <v>7.5334850803534801</v>
      </c>
      <c r="AJ2786">
        <v>5.2422840444381498</v>
      </c>
      <c r="AK2786">
        <v>1.54470988203619</v>
      </c>
      <c r="AL2786">
        <v>4.6036994936447204</v>
      </c>
      <c r="AM2786">
        <v>10.6056040976198</v>
      </c>
      <c r="AN2786">
        <v>6.6772642386410404</v>
      </c>
      <c r="AO2786">
        <v>0.63571066953350797</v>
      </c>
      <c r="AP2786">
        <v>2.7668235593435999</v>
      </c>
      <c r="AQ2786">
        <v>7.7074304278587098</v>
      </c>
      <c r="AR2786">
        <v>5.8552853675996799</v>
      </c>
      <c r="AS2786">
        <v>0.88452088452088495</v>
      </c>
      <c r="AT2786">
        <v>3.37387375554913</v>
      </c>
      <c r="AU2786">
        <v>7.2308168773135497</v>
      </c>
      <c r="AV2786">
        <v>5.3158547172036901</v>
      </c>
      <c r="AW2786">
        <v>1.2663085188027601</v>
      </c>
      <c r="AX2786">
        <v>3.26002787672294</v>
      </c>
      <c r="AY2786">
        <v>6.90767956042039</v>
      </c>
      <c r="AZ2786">
        <v>5.0889387169712004</v>
      </c>
      <c r="BA2786">
        <v>0.90201634489607396</v>
      </c>
      <c r="BB2786">
        <v>2.3806814949655801</v>
      </c>
      <c r="BC2786">
        <v>10.1200848728027</v>
      </c>
      <c r="BD2786">
        <v>5.7579370352612802</v>
      </c>
      <c r="BE2786">
        <v>0.842270609901419</v>
      </c>
      <c r="BF2786">
        <v>3.3814684442473499</v>
      </c>
      <c r="BG2786">
        <v>6.3635490399361396</v>
      </c>
      <c r="BH2786">
        <v>4.2033836593191101</v>
      </c>
      <c r="BI2786">
        <v>0.56383882985372402</v>
      </c>
      <c r="BJ2786">
        <v>2.3235709087652001</v>
      </c>
      <c r="BK2786">
        <v>4.1742112409228396</v>
      </c>
      <c r="BL2786">
        <v>3.9901191723235199</v>
      </c>
    </row>
    <row r="2787" spans="1:64" x14ac:dyDescent="0.25">
      <c r="A2787" s="15" t="str">
        <f t="shared" si="94"/>
        <v xml:space="preserve">  Ag [NCL+DQ] / [Capital + ALLL]--44561</v>
      </c>
      <c r="B2787" s="15" t="str">
        <f t="shared" si="95"/>
        <v xml:space="preserve">  Ag [NCL+DQ] / [Capital + ALLL]</v>
      </c>
      <c r="C2787">
        <v>7</v>
      </c>
      <c r="D2787" s="22">
        <v>44561</v>
      </c>
      <c r="E2787">
        <v>0</v>
      </c>
      <c r="F2787">
        <v>0</v>
      </c>
      <c r="G2787">
        <v>1.4889936573618701</v>
      </c>
      <c r="H2787">
        <v>1.5878153619150299</v>
      </c>
      <c r="I2787">
        <v>0</v>
      </c>
      <c r="J2787">
        <v>0</v>
      </c>
      <c r="K2787">
        <v>0.76404209389271005</v>
      </c>
      <c r="L2787">
        <v>1.3011158049862599</v>
      </c>
      <c r="M2787">
        <v>0</v>
      </c>
      <c r="N2787">
        <v>0</v>
      </c>
      <c r="O2787">
        <v>0.25540679711637498</v>
      </c>
      <c r="P2787">
        <v>0.62181880364411801</v>
      </c>
      <c r="Q2787">
        <v>0</v>
      </c>
      <c r="R2787">
        <v>0</v>
      </c>
      <c r="S2787">
        <v>0</v>
      </c>
      <c r="T2787">
        <v>0</v>
      </c>
      <c r="U2787">
        <v>0</v>
      </c>
      <c r="V2787">
        <v>0</v>
      </c>
      <c r="W2787">
        <v>0.49296158725815997</v>
      </c>
      <c r="X2787">
        <v>1.2534353958870701</v>
      </c>
      <c r="Y2787">
        <v>0</v>
      </c>
      <c r="Z2787">
        <v>0.25660120346877202</v>
      </c>
      <c r="AA2787">
        <v>2.5071940144064699</v>
      </c>
      <c r="AB2787">
        <v>2.8607713574181299</v>
      </c>
      <c r="AC2787">
        <v>0</v>
      </c>
      <c r="AD2787">
        <v>7.3391802135701397E-3</v>
      </c>
      <c r="AE2787">
        <v>0.724020442930153</v>
      </c>
      <c r="AF2787">
        <v>0.78533209459345699</v>
      </c>
      <c r="AG2787">
        <v>0</v>
      </c>
      <c r="AH2787">
        <v>0.179435687742696</v>
      </c>
      <c r="AI2787">
        <v>1.54474443977767</v>
      </c>
      <c r="AJ2787">
        <v>2.47568797064244</v>
      </c>
      <c r="AK2787">
        <v>0</v>
      </c>
      <c r="AL2787">
        <v>0</v>
      </c>
      <c r="AM2787">
        <v>2.1063598477985099</v>
      </c>
      <c r="AN2787">
        <v>1.4088599278527301</v>
      </c>
      <c r="AO2787">
        <v>0</v>
      </c>
      <c r="AP2787">
        <v>0.37117727749536</v>
      </c>
      <c r="AQ2787">
        <v>2.7067260260439001</v>
      </c>
      <c r="AR2787">
        <v>2.7506660441747499</v>
      </c>
      <c r="AS2787">
        <v>0</v>
      </c>
      <c r="AT2787">
        <v>0</v>
      </c>
      <c r="AU2787">
        <v>0.99214551467548595</v>
      </c>
      <c r="AV2787">
        <v>1.6289956854619501</v>
      </c>
      <c r="AW2787">
        <v>0</v>
      </c>
      <c r="AX2787">
        <v>0</v>
      </c>
      <c r="AY2787">
        <v>3.4874191354688E-2</v>
      </c>
      <c r="AZ2787">
        <v>0.50361087516384795</v>
      </c>
      <c r="BA2787">
        <v>0</v>
      </c>
      <c r="BB2787">
        <v>0</v>
      </c>
      <c r="BC2787">
        <v>0</v>
      </c>
      <c r="BD2787">
        <v>0.19997518805193701</v>
      </c>
      <c r="BE2787">
        <v>0</v>
      </c>
      <c r="BF2787">
        <v>0</v>
      </c>
      <c r="BG2787">
        <v>0.32997507635061601</v>
      </c>
      <c r="BH2787">
        <v>0.60414969140494601</v>
      </c>
      <c r="BI2787">
        <v>0</v>
      </c>
      <c r="BJ2787">
        <v>0</v>
      </c>
      <c r="BK2787">
        <v>0</v>
      </c>
      <c r="BL2787">
        <v>0.51937857311970803</v>
      </c>
    </row>
    <row r="2788" spans="1:64" x14ac:dyDescent="0.25">
      <c r="A2788" s="15" t="str">
        <f t="shared" si="94"/>
        <v xml:space="preserve">  CLD [NCL+DQ] / [Capital + ALLL]--44561</v>
      </c>
      <c r="B2788" s="15" t="str">
        <f t="shared" si="95"/>
        <v xml:space="preserve">  CLD [NCL+DQ] / [Capital + ALLL]</v>
      </c>
      <c r="C2788">
        <v>8</v>
      </c>
      <c r="D2788" s="22">
        <v>44561</v>
      </c>
      <c r="E2788">
        <v>0</v>
      </c>
      <c r="F2788">
        <v>0</v>
      </c>
      <c r="G2788">
        <v>0</v>
      </c>
      <c r="H2788">
        <v>0.20330278560481599</v>
      </c>
      <c r="I2788">
        <v>0</v>
      </c>
      <c r="J2788">
        <v>0</v>
      </c>
      <c r="K2788">
        <v>0</v>
      </c>
      <c r="L2788">
        <v>0.17916807399416401</v>
      </c>
      <c r="M2788">
        <v>0</v>
      </c>
      <c r="N2788">
        <v>0</v>
      </c>
      <c r="O2788">
        <v>3.8605779836752702E-2</v>
      </c>
      <c r="P2788">
        <v>0.18544021161161001</v>
      </c>
      <c r="Q2788">
        <v>0</v>
      </c>
      <c r="R2788">
        <v>0</v>
      </c>
      <c r="S2788">
        <v>0.272752819354524</v>
      </c>
      <c r="T2788">
        <v>0.56112380914483995</v>
      </c>
      <c r="U2788">
        <v>0</v>
      </c>
      <c r="V2788">
        <v>0</v>
      </c>
      <c r="W2788">
        <v>0</v>
      </c>
      <c r="X2788">
        <v>0.13958255571367201</v>
      </c>
      <c r="Y2788">
        <v>0</v>
      </c>
      <c r="Z2788">
        <v>0</v>
      </c>
      <c r="AA2788">
        <v>0.176684322935201</v>
      </c>
      <c r="AB2788">
        <v>0.37738108228933798</v>
      </c>
      <c r="AC2788">
        <v>0</v>
      </c>
      <c r="AD2788">
        <v>0</v>
      </c>
      <c r="AE2788">
        <v>0</v>
      </c>
      <c r="AF2788">
        <v>0.187570819519149</v>
      </c>
      <c r="AG2788">
        <v>0</v>
      </c>
      <c r="AH2788">
        <v>0</v>
      </c>
      <c r="AI2788">
        <v>0</v>
      </c>
      <c r="AJ2788">
        <v>0.105291954874159</v>
      </c>
      <c r="AK2788">
        <v>0</v>
      </c>
      <c r="AL2788">
        <v>0</v>
      </c>
      <c r="AM2788">
        <v>1.7364326727171701E-2</v>
      </c>
      <c r="AN2788">
        <v>0.45219011579488699</v>
      </c>
      <c r="AO2788">
        <v>0</v>
      </c>
      <c r="AP2788">
        <v>0</v>
      </c>
      <c r="AQ2788">
        <v>0</v>
      </c>
      <c r="AR2788">
        <v>5.8847995567581399E-2</v>
      </c>
      <c r="AS2788">
        <v>0</v>
      </c>
      <c r="AT2788">
        <v>0</v>
      </c>
      <c r="AU2788">
        <v>3.0386611191622601E-2</v>
      </c>
      <c r="AV2788">
        <v>0.22588249528753701</v>
      </c>
      <c r="AW2788">
        <v>0</v>
      </c>
      <c r="AX2788">
        <v>0</v>
      </c>
      <c r="AY2788">
        <v>0</v>
      </c>
      <c r="AZ2788">
        <v>0.29374458132034897</v>
      </c>
      <c r="BA2788">
        <v>0</v>
      </c>
      <c r="BB2788">
        <v>0</v>
      </c>
      <c r="BC2788">
        <v>0</v>
      </c>
      <c r="BD2788">
        <v>0.18296939664953099</v>
      </c>
      <c r="BE2788">
        <v>0</v>
      </c>
      <c r="BF2788">
        <v>0</v>
      </c>
      <c r="BG2788">
        <v>2.4944397418698E-2</v>
      </c>
      <c r="BH2788">
        <v>0.37490109355972701</v>
      </c>
      <c r="BI2788">
        <v>0</v>
      </c>
      <c r="BJ2788">
        <v>0</v>
      </c>
      <c r="BK2788">
        <v>0</v>
      </c>
      <c r="BL2788">
        <v>0.20293505072538101</v>
      </c>
    </row>
    <row r="2789" spans="1:64" x14ac:dyDescent="0.25">
      <c r="A2789" s="15" t="str">
        <f t="shared" si="94"/>
        <v xml:space="preserve">  CRE [NCL+DQ] / [Capital + ALLL]--44561</v>
      </c>
      <c r="B2789" s="15" t="str">
        <f t="shared" si="95"/>
        <v xml:space="preserve">  CRE [NCL+DQ] / [Capital + ALLL]</v>
      </c>
      <c r="C2789">
        <v>9</v>
      </c>
      <c r="D2789" s="22">
        <v>44561</v>
      </c>
      <c r="E2789">
        <v>0</v>
      </c>
      <c r="F2789">
        <v>0.32038632089708202</v>
      </c>
      <c r="G2789">
        <v>1.25826647875108</v>
      </c>
      <c r="H2789">
        <v>0.888156803630058</v>
      </c>
      <c r="I2789">
        <v>0</v>
      </c>
      <c r="J2789">
        <v>1.24348268404188E-2</v>
      </c>
      <c r="K2789">
        <v>1.45119651879031</v>
      </c>
      <c r="L2789">
        <v>1.1046763248818501</v>
      </c>
      <c r="M2789">
        <v>0</v>
      </c>
      <c r="N2789">
        <v>0.31635301752109002</v>
      </c>
      <c r="O2789">
        <v>1.6735366859027201</v>
      </c>
      <c r="P2789">
        <v>1.3387357103197399</v>
      </c>
      <c r="Q2789">
        <v>0.18924963747634399</v>
      </c>
      <c r="R2789">
        <v>1.2994194083494599</v>
      </c>
      <c r="S2789">
        <v>2.7910578645358601</v>
      </c>
      <c r="T2789">
        <v>2.53403857719425</v>
      </c>
      <c r="U2789">
        <v>0</v>
      </c>
      <c r="V2789">
        <v>0</v>
      </c>
      <c r="W2789">
        <v>1.13331301262519</v>
      </c>
      <c r="X2789">
        <v>0.99897064580601103</v>
      </c>
      <c r="Y2789">
        <v>0</v>
      </c>
      <c r="Z2789">
        <v>0.85329363275256698</v>
      </c>
      <c r="AA2789">
        <v>2.0875015322311801</v>
      </c>
      <c r="AB2789">
        <v>1.56383379599711</v>
      </c>
      <c r="AC2789">
        <v>0</v>
      </c>
      <c r="AD2789">
        <v>9.72573429293912E-2</v>
      </c>
      <c r="AE2789">
        <v>1.7261671243624901</v>
      </c>
      <c r="AF2789">
        <v>1.26742324884456</v>
      </c>
      <c r="AG2789">
        <v>0</v>
      </c>
      <c r="AH2789">
        <v>0</v>
      </c>
      <c r="AI2789">
        <v>0.22932735598597301</v>
      </c>
      <c r="AJ2789">
        <v>0.34899392871382501</v>
      </c>
      <c r="AK2789">
        <v>0</v>
      </c>
      <c r="AL2789">
        <v>0.58526363058039899</v>
      </c>
      <c r="AM2789">
        <v>3.3634966706505001</v>
      </c>
      <c r="AN2789">
        <v>2.3698247111740698</v>
      </c>
      <c r="AO2789">
        <v>0</v>
      </c>
      <c r="AP2789">
        <v>0</v>
      </c>
      <c r="AQ2789">
        <v>0.58811868447408699</v>
      </c>
      <c r="AR2789">
        <v>0.678729948877838</v>
      </c>
      <c r="AS2789">
        <v>0</v>
      </c>
      <c r="AT2789">
        <v>4.41229770402937E-2</v>
      </c>
      <c r="AU2789">
        <v>1.1763615024047001</v>
      </c>
      <c r="AV2789">
        <v>1.09210378379088</v>
      </c>
      <c r="AW2789">
        <v>0</v>
      </c>
      <c r="AX2789">
        <v>0</v>
      </c>
      <c r="AY2789">
        <v>1.42778473091364</v>
      </c>
      <c r="AZ2789">
        <v>1.03875276845246</v>
      </c>
      <c r="BA2789">
        <v>0</v>
      </c>
      <c r="BB2789">
        <v>0</v>
      </c>
      <c r="BC2789">
        <v>1.88087402790525</v>
      </c>
      <c r="BD2789">
        <v>1.6377540984402801</v>
      </c>
      <c r="BE2789">
        <v>0</v>
      </c>
      <c r="BF2789">
        <v>0.33853320333658299</v>
      </c>
      <c r="BG2789">
        <v>2.4596564289432599</v>
      </c>
      <c r="BH2789">
        <v>1.5968025238803301</v>
      </c>
      <c r="BI2789">
        <v>0</v>
      </c>
      <c r="BJ2789">
        <v>6.0825737603784097E-2</v>
      </c>
      <c r="BK2789">
        <v>1.75766443468905</v>
      </c>
      <c r="BL2789">
        <v>1.51953147947989</v>
      </c>
    </row>
    <row r="2790" spans="1:64" x14ac:dyDescent="0.25">
      <c r="A2790" s="15" t="str">
        <f t="shared" si="94"/>
        <v xml:space="preserve">  Res RE [NCL+DQ] / [Capital + ALLL]--44561</v>
      </c>
      <c r="B2790" s="15" t="str">
        <f t="shared" si="95"/>
        <v xml:space="preserve">  Res RE [NCL+DQ] / [Capital + ALLL]</v>
      </c>
      <c r="C2790">
        <v>10</v>
      </c>
      <c r="D2790" s="22">
        <v>44561</v>
      </c>
      <c r="E2790">
        <v>0</v>
      </c>
      <c r="F2790">
        <v>0.31166518254675002</v>
      </c>
      <c r="G2790">
        <v>1.02463483758448</v>
      </c>
      <c r="H2790">
        <v>0.74916884446335996</v>
      </c>
      <c r="I2790">
        <v>0</v>
      </c>
      <c r="J2790">
        <v>0.21515559141558699</v>
      </c>
      <c r="K2790">
        <v>1.2603696869744101</v>
      </c>
      <c r="L2790">
        <v>0.83883691117828096</v>
      </c>
      <c r="M2790">
        <v>2.0138282875746798E-2</v>
      </c>
      <c r="N2790">
        <v>0.63226595961656096</v>
      </c>
      <c r="O2790">
        <v>1.8792169533403</v>
      </c>
      <c r="P2790">
        <v>1.38384460229406</v>
      </c>
      <c r="Q2790">
        <v>1.00281529355378</v>
      </c>
      <c r="R2790">
        <v>2.02057651311521</v>
      </c>
      <c r="S2790">
        <v>3.5053249580474</v>
      </c>
      <c r="T2790">
        <v>2.42640888148672</v>
      </c>
      <c r="U2790">
        <v>0</v>
      </c>
      <c r="V2790">
        <v>0.23388195996987199</v>
      </c>
      <c r="W2790">
        <v>1.2713620981504301</v>
      </c>
      <c r="X2790">
        <v>0.92169131402359805</v>
      </c>
      <c r="Y2790">
        <v>2.11553347392846E-2</v>
      </c>
      <c r="Z2790">
        <v>0.369080857135409</v>
      </c>
      <c r="AA2790">
        <v>1.5691791297178701</v>
      </c>
      <c r="AB2790">
        <v>1.0946926867598901</v>
      </c>
      <c r="AC2790">
        <v>0</v>
      </c>
      <c r="AD2790">
        <v>0</v>
      </c>
      <c r="AE2790">
        <v>0.48490726148624103</v>
      </c>
      <c r="AF2790">
        <v>0.30546794559616802</v>
      </c>
      <c r="AG2790">
        <v>0</v>
      </c>
      <c r="AH2790">
        <v>0</v>
      </c>
      <c r="AI2790">
        <v>0.184505063719204</v>
      </c>
      <c r="AJ2790">
        <v>0.20200319180722301</v>
      </c>
      <c r="AK2790">
        <v>0.27718234902801397</v>
      </c>
      <c r="AL2790">
        <v>1.18999433336032</v>
      </c>
      <c r="AM2790">
        <v>2.54431790858817</v>
      </c>
      <c r="AN2790">
        <v>1.8176725432715699</v>
      </c>
      <c r="AO2790">
        <v>0</v>
      </c>
      <c r="AP2790">
        <v>0</v>
      </c>
      <c r="AQ2790">
        <v>0.48595153101485</v>
      </c>
      <c r="AR2790">
        <v>0.52031248309452705</v>
      </c>
      <c r="AS2790">
        <v>0</v>
      </c>
      <c r="AT2790">
        <v>0.20177844778237999</v>
      </c>
      <c r="AU2790">
        <v>1.00793378342297</v>
      </c>
      <c r="AV2790">
        <v>0.83098836294661804</v>
      </c>
      <c r="AW2790">
        <v>0.12423903590508099</v>
      </c>
      <c r="AX2790">
        <v>1.3387323361705601</v>
      </c>
      <c r="AY2790">
        <v>2.6488010553816701</v>
      </c>
      <c r="AZ2790">
        <v>1.9260941688488999</v>
      </c>
      <c r="BA2790">
        <v>0</v>
      </c>
      <c r="BB2790">
        <v>0</v>
      </c>
      <c r="BC2790">
        <v>0.73045144509773297</v>
      </c>
      <c r="BD2790">
        <v>0.75840345457520797</v>
      </c>
      <c r="BE2790">
        <v>0</v>
      </c>
      <c r="BF2790">
        <v>0.39457650722423199</v>
      </c>
      <c r="BG2790">
        <v>1.04215748773525</v>
      </c>
      <c r="BH2790">
        <v>0.74393671392764305</v>
      </c>
      <c r="BI2790">
        <v>0</v>
      </c>
      <c r="BJ2790">
        <v>0.15356929759785001</v>
      </c>
      <c r="BK2790">
        <v>1.1862663041688699</v>
      </c>
      <c r="BL2790">
        <v>0.87987767348818302</v>
      </c>
    </row>
    <row r="2791" spans="1:64" x14ac:dyDescent="0.25">
      <c r="A2791" s="15" t="str">
        <f t="shared" si="94"/>
        <v xml:space="preserve">  C&amp;I [NCL+DQ] / [Capital + ALLL]--44561</v>
      </c>
      <c r="B2791" s="15" t="str">
        <f t="shared" si="95"/>
        <v xml:space="preserve">  C&amp;I [NCL+DQ] / [Capital + ALLL]</v>
      </c>
      <c r="C2791">
        <v>11</v>
      </c>
      <c r="D2791" s="22">
        <v>44561</v>
      </c>
      <c r="E2791">
        <v>0</v>
      </c>
      <c r="F2791">
        <v>0.26740162729436801</v>
      </c>
      <c r="G2791">
        <v>0.92011902037079396</v>
      </c>
      <c r="H2791">
        <v>0.93968855206004198</v>
      </c>
      <c r="I2791">
        <v>0</v>
      </c>
      <c r="J2791">
        <v>0.17413530213949899</v>
      </c>
      <c r="K2791">
        <v>1.02648947979136</v>
      </c>
      <c r="L2791">
        <v>0.96645763268408702</v>
      </c>
      <c r="M2791">
        <v>0</v>
      </c>
      <c r="N2791">
        <v>0.16685901803467901</v>
      </c>
      <c r="O2791">
        <v>0.91778202676864296</v>
      </c>
      <c r="P2791">
        <v>0.79639388484004803</v>
      </c>
      <c r="Q2791">
        <v>6.9424011706859204E-2</v>
      </c>
      <c r="R2791">
        <v>0.183186879239774</v>
      </c>
      <c r="S2791">
        <v>1.05555180942456</v>
      </c>
      <c r="T2791">
        <v>1.6326086805187601</v>
      </c>
      <c r="U2791">
        <v>0</v>
      </c>
      <c r="V2791">
        <v>0.155999373401074</v>
      </c>
      <c r="W2791">
        <v>0.95163911807592205</v>
      </c>
      <c r="X2791">
        <v>0.87254606867322704</v>
      </c>
      <c r="Y2791">
        <v>2.8718875570659001E-2</v>
      </c>
      <c r="Z2791">
        <v>0.813885540092669</v>
      </c>
      <c r="AA2791">
        <v>2.6051868301676002</v>
      </c>
      <c r="AB2791">
        <v>1.8223069295292</v>
      </c>
      <c r="AC2791">
        <v>0</v>
      </c>
      <c r="AD2791">
        <v>0.26554444375427</v>
      </c>
      <c r="AE2791">
        <v>0.97375724231949001</v>
      </c>
      <c r="AF2791">
        <v>1.4931766357901699</v>
      </c>
      <c r="AG2791">
        <v>0</v>
      </c>
      <c r="AH2791">
        <v>7.6068348449782899E-2</v>
      </c>
      <c r="AI2791">
        <v>0.86651054785761406</v>
      </c>
      <c r="AJ2791">
        <v>0.80424189127918599</v>
      </c>
      <c r="AK2791">
        <v>0</v>
      </c>
      <c r="AL2791">
        <v>3.9106747936781899E-2</v>
      </c>
      <c r="AM2791">
        <v>1.1096492746598301</v>
      </c>
      <c r="AN2791">
        <v>0.76332536045918198</v>
      </c>
      <c r="AO2791">
        <v>0</v>
      </c>
      <c r="AP2791">
        <v>0.127399354509937</v>
      </c>
      <c r="AQ2791">
        <v>1.01938841300543</v>
      </c>
      <c r="AR2791">
        <v>0.86065882181014897</v>
      </c>
      <c r="AS2791">
        <v>0</v>
      </c>
      <c r="AT2791">
        <v>0.21184251317557101</v>
      </c>
      <c r="AU2791">
        <v>1.2577395625084899</v>
      </c>
      <c r="AV2791">
        <v>0.83749369972994203</v>
      </c>
      <c r="AW2791">
        <v>0</v>
      </c>
      <c r="AX2791">
        <v>5.5881531153953598E-2</v>
      </c>
      <c r="AY2791">
        <v>0.55592371695751397</v>
      </c>
      <c r="AZ2791">
        <v>0.75988800747211005</v>
      </c>
      <c r="BA2791">
        <v>0.17413530213949899</v>
      </c>
      <c r="BB2791">
        <v>1.01615523124772</v>
      </c>
      <c r="BC2791">
        <v>3.2836579455600701</v>
      </c>
      <c r="BD2791">
        <v>2.6974584877513199</v>
      </c>
      <c r="BE2791">
        <v>0</v>
      </c>
      <c r="BF2791">
        <v>0.15163954218380299</v>
      </c>
      <c r="BG2791">
        <v>0.93631933417291802</v>
      </c>
      <c r="BH2791">
        <v>0.81560707666247101</v>
      </c>
      <c r="BI2791">
        <v>0</v>
      </c>
      <c r="BJ2791">
        <v>0.162656304292006</v>
      </c>
      <c r="BK2791">
        <v>0.95869827554426501</v>
      </c>
      <c r="BL2791">
        <v>0.88724976153676405</v>
      </c>
    </row>
    <row r="2792" spans="1:64" x14ac:dyDescent="0.25">
      <c r="A2792" s="15" t="str">
        <f t="shared" si="94"/>
        <v xml:space="preserve">  Ind [NCL+DQ] / [Capital + ALLL]--44561</v>
      </c>
      <c r="B2792" s="15" t="str">
        <f t="shared" si="95"/>
        <v xml:space="preserve">  Ind [NCL+DQ] / [Capital + ALLL]</v>
      </c>
      <c r="C2792">
        <v>12</v>
      </c>
      <c r="D2792" s="22">
        <v>44561</v>
      </c>
      <c r="E2792">
        <v>2.26490306214894E-3</v>
      </c>
      <c r="F2792">
        <v>7.5757575757575801E-2</v>
      </c>
      <c r="G2792">
        <v>0.25024795910582098</v>
      </c>
      <c r="H2792">
        <v>0.17007930731746199</v>
      </c>
      <c r="I2792">
        <v>0</v>
      </c>
      <c r="J2792">
        <v>5.3407544911931198E-2</v>
      </c>
      <c r="K2792">
        <v>0.22945255872461501</v>
      </c>
      <c r="L2792">
        <v>0.22372439477131301</v>
      </c>
      <c r="M2792">
        <v>0</v>
      </c>
      <c r="N2792">
        <v>4.6038588707989797E-2</v>
      </c>
      <c r="O2792">
        <v>0.27411010732761898</v>
      </c>
      <c r="P2792">
        <v>0.29174157151027602</v>
      </c>
      <c r="Q2792">
        <v>0.15530159819133399</v>
      </c>
      <c r="R2792">
        <v>0.40322580645161299</v>
      </c>
      <c r="S2792">
        <v>0.76318605698841302</v>
      </c>
      <c r="T2792">
        <v>0.56250259976045203</v>
      </c>
      <c r="U2792">
        <v>0</v>
      </c>
      <c r="V2792">
        <v>3.2608271528768697E-2</v>
      </c>
      <c r="W2792">
        <v>0.20075920520329699</v>
      </c>
      <c r="X2792">
        <v>0.18685815753878501</v>
      </c>
      <c r="Y2792">
        <v>4.9953171467302798E-3</v>
      </c>
      <c r="Z2792">
        <v>8.3547040943088693E-2</v>
      </c>
      <c r="AA2792">
        <v>0.26677339025257901</v>
      </c>
      <c r="AB2792">
        <v>0.21382094402729199</v>
      </c>
      <c r="AC2792">
        <v>0</v>
      </c>
      <c r="AD2792">
        <v>6.0731818411862898E-2</v>
      </c>
      <c r="AE2792">
        <v>0.192381685263563</v>
      </c>
      <c r="AF2792">
        <v>0.15612867433517999</v>
      </c>
      <c r="AG2792">
        <v>1.11528395693061E-2</v>
      </c>
      <c r="AH2792">
        <v>0.123964003632136</v>
      </c>
      <c r="AI2792">
        <v>0.440122045841563</v>
      </c>
      <c r="AJ2792">
        <v>0.72192960496274206</v>
      </c>
      <c r="AK2792">
        <v>6.5223062875032602E-3</v>
      </c>
      <c r="AL2792">
        <v>3.2702448595838603E-2</v>
      </c>
      <c r="AM2792">
        <v>9.4922539625682797E-2</v>
      </c>
      <c r="AN2792">
        <v>8.6832462622222301E-2</v>
      </c>
      <c r="AO2792">
        <v>0</v>
      </c>
      <c r="AP2792">
        <v>6.0731818411862898E-2</v>
      </c>
      <c r="AQ2792">
        <v>0.22508144183877099</v>
      </c>
      <c r="AR2792">
        <v>0.19688289611797199</v>
      </c>
      <c r="AS2792">
        <v>0</v>
      </c>
      <c r="AT2792">
        <v>6.1807526783261603E-2</v>
      </c>
      <c r="AU2792">
        <v>0.192381685263563</v>
      </c>
      <c r="AV2792">
        <v>0.28770185245163199</v>
      </c>
      <c r="AW2792">
        <v>0</v>
      </c>
      <c r="AX2792">
        <v>0.10583906812187301</v>
      </c>
      <c r="AY2792">
        <v>0.42437431991294899</v>
      </c>
      <c r="AZ2792">
        <v>0.36737963474569801</v>
      </c>
      <c r="BA2792">
        <v>0</v>
      </c>
      <c r="BB2792">
        <v>1.77881186040596E-3</v>
      </c>
      <c r="BC2792">
        <v>0.1423253645607</v>
      </c>
      <c r="BD2792">
        <v>0.15264869378753601</v>
      </c>
      <c r="BE2792">
        <v>0</v>
      </c>
      <c r="BF2792">
        <v>2.9549081023580202E-2</v>
      </c>
      <c r="BG2792">
        <v>0.21743032229942799</v>
      </c>
      <c r="BH2792">
        <v>0.205216234922282</v>
      </c>
      <c r="BI2792">
        <v>0</v>
      </c>
      <c r="BJ2792">
        <v>1.3491999244447999E-3</v>
      </c>
      <c r="BK2792">
        <v>6.0110482717960198E-2</v>
      </c>
      <c r="BL2792">
        <v>0.119245376213975</v>
      </c>
    </row>
    <row r="2793" spans="1:64" x14ac:dyDescent="0.25">
      <c r="A2793" s="15" t="str">
        <f t="shared" si="94"/>
        <v xml:space="preserve">  OREO / [Capital + ALLL]--44561</v>
      </c>
      <c r="B2793" s="15" t="str">
        <f t="shared" si="95"/>
        <v xml:space="preserve">  OREO / [Capital + ALLL]</v>
      </c>
      <c r="C2793">
        <v>13</v>
      </c>
      <c r="D2793" s="22">
        <v>44561</v>
      </c>
      <c r="E2793">
        <v>0</v>
      </c>
      <c r="F2793">
        <v>0</v>
      </c>
      <c r="G2793">
        <v>0</v>
      </c>
      <c r="H2793">
        <v>7.1255035229242106E-2</v>
      </c>
      <c r="I2793">
        <v>0</v>
      </c>
      <c r="J2793">
        <v>0</v>
      </c>
      <c r="K2793">
        <v>0.10730982148026</v>
      </c>
      <c r="L2793">
        <v>0.34719368635811398</v>
      </c>
      <c r="M2793">
        <v>0</v>
      </c>
      <c r="N2793">
        <v>0</v>
      </c>
      <c r="O2793">
        <v>0.18608679455676999</v>
      </c>
      <c r="P2793">
        <v>0.395996950315673</v>
      </c>
      <c r="Q2793">
        <v>2.0182902764356699E-2</v>
      </c>
      <c r="R2793">
        <v>0.12772168835907999</v>
      </c>
      <c r="S2793">
        <v>0.64789375869372601</v>
      </c>
      <c r="T2793">
        <v>0.47484828448077598</v>
      </c>
      <c r="U2793">
        <v>0</v>
      </c>
      <c r="V2793">
        <v>0</v>
      </c>
      <c r="W2793">
        <v>9.8466930693984905E-2</v>
      </c>
      <c r="X2793">
        <v>0.43079073229231502</v>
      </c>
      <c r="Y2793">
        <v>0</v>
      </c>
      <c r="Z2793">
        <v>0</v>
      </c>
      <c r="AA2793">
        <v>0</v>
      </c>
      <c r="AB2793">
        <v>0.12886474452180999</v>
      </c>
      <c r="AC2793">
        <v>0</v>
      </c>
      <c r="AD2793">
        <v>0</v>
      </c>
      <c r="AE2793">
        <v>0.24046395398180001</v>
      </c>
      <c r="AF2793">
        <v>0.54364410229849502</v>
      </c>
      <c r="AG2793">
        <v>0</v>
      </c>
      <c r="AH2793">
        <v>0</v>
      </c>
      <c r="AI2793">
        <v>0.121446931659762</v>
      </c>
      <c r="AJ2793">
        <v>0.17630405312701</v>
      </c>
      <c r="AK2793">
        <v>0</v>
      </c>
      <c r="AL2793">
        <v>0</v>
      </c>
      <c r="AM2793">
        <v>9.8397851453973006E-2</v>
      </c>
      <c r="AN2793">
        <v>0.30634485042803</v>
      </c>
      <c r="AO2793">
        <v>0</v>
      </c>
      <c r="AP2793">
        <v>0</v>
      </c>
      <c r="AQ2793">
        <v>8.5817266434006501E-3</v>
      </c>
      <c r="AR2793">
        <v>0.238889097920743</v>
      </c>
      <c r="AS2793">
        <v>0</v>
      </c>
      <c r="AT2793">
        <v>0</v>
      </c>
      <c r="AU2793">
        <v>8.3564774989554405E-2</v>
      </c>
      <c r="AV2793">
        <v>0.229519392125135</v>
      </c>
      <c r="AW2793">
        <v>0</v>
      </c>
      <c r="AX2793">
        <v>0</v>
      </c>
      <c r="AY2793">
        <v>9.5638617039395205E-2</v>
      </c>
      <c r="AZ2793">
        <v>0.325570829976216</v>
      </c>
      <c r="BA2793">
        <v>0</v>
      </c>
      <c r="BB2793">
        <v>0</v>
      </c>
      <c r="BC2793">
        <v>9.5189744891483706E-3</v>
      </c>
      <c r="BD2793">
        <v>0.70108433926188995</v>
      </c>
      <c r="BE2793">
        <v>0</v>
      </c>
      <c r="BF2793">
        <v>0</v>
      </c>
      <c r="BG2793">
        <v>0.47491732920565699</v>
      </c>
      <c r="BH2793">
        <v>0.67515057952741697</v>
      </c>
      <c r="BI2793">
        <v>0</v>
      </c>
      <c r="BJ2793">
        <v>0</v>
      </c>
      <c r="BK2793">
        <v>2.2692369721926099E-2</v>
      </c>
      <c r="BL2793">
        <v>0.49128653584333298</v>
      </c>
    </row>
    <row r="2794" spans="1:64" x14ac:dyDescent="0.25">
      <c r="A2794" s="15" t="str">
        <f t="shared" si="94"/>
        <v>ROAA--44561</v>
      </c>
      <c r="B2794" s="15" t="str">
        <f t="shared" si="95"/>
        <v>ROAA</v>
      </c>
      <c r="C2794">
        <v>14</v>
      </c>
      <c r="D2794" s="22">
        <v>44561</v>
      </c>
      <c r="E2794">
        <v>0.92</v>
      </c>
      <c r="F2794">
        <v>1.25</v>
      </c>
      <c r="G2794">
        <v>1.5</v>
      </c>
      <c r="H2794">
        <v>1.2333333333333301</v>
      </c>
      <c r="I2794">
        <v>0.79249999999999998</v>
      </c>
      <c r="J2794">
        <v>1.1599999999999999</v>
      </c>
      <c r="K2794">
        <v>1.5175000000000001</v>
      </c>
      <c r="L2794">
        <v>1.1778414096916301</v>
      </c>
      <c r="M2794">
        <v>0.79</v>
      </c>
      <c r="N2794">
        <v>1.1200000000000001</v>
      </c>
      <c r="O2794">
        <v>1.47</v>
      </c>
      <c r="P2794">
        <v>1.1509978515158701</v>
      </c>
      <c r="Q2794">
        <v>0.52</v>
      </c>
      <c r="R2794">
        <v>0.83</v>
      </c>
      <c r="S2794">
        <v>1.175</v>
      </c>
      <c r="T2794">
        <v>0.82799999999999996</v>
      </c>
      <c r="U2794">
        <v>0.78749999999999998</v>
      </c>
      <c r="V2794">
        <v>1.135</v>
      </c>
      <c r="W2794">
        <v>1.4924999999999999</v>
      </c>
      <c r="X2794">
        <v>1.14282258064516</v>
      </c>
      <c r="Y2794">
        <v>0.93500000000000005</v>
      </c>
      <c r="Z2794">
        <v>1.21</v>
      </c>
      <c r="AA2794">
        <v>1.49</v>
      </c>
      <c r="AB2794">
        <v>1.2971052631578901</v>
      </c>
      <c r="AC2794">
        <v>0.75</v>
      </c>
      <c r="AD2794">
        <v>1.18</v>
      </c>
      <c r="AE2794">
        <v>1.49</v>
      </c>
      <c r="AF2794">
        <v>1.13507692307692</v>
      </c>
      <c r="AG2794">
        <v>0.81499999999999995</v>
      </c>
      <c r="AH2794">
        <v>1.375</v>
      </c>
      <c r="AI2794">
        <v>1.6475</v>
      </c>
      <c r="AJ2794">
        <v>1.2825925925925901</v>
      </c>
      <c r="AK2794">
        <v>0.87</v>
      </c>
      <c r="AL2794">
        <v>1.1299999999999999</v>
      </c>
      <c r="AM2794">
        <v>1.53</v>
      </c>
      <c r="AN2794">
        <v>1.2724324324324301</v>
      </c>
      <c r="AO2794">
        <v>0.70499999999999996</v>
      </c>
      <c r="AP2794">
        <v>1.1599999999999999</v>
      </c>
      <c r="AQ2794">
        <v>1.4850000000000001</v>
      </c>
      <c r="AR2794">
        <v>1.1259798994974899</v>
      </c>
      <c r="AS2794">
        <v>0.9</v>
      </c>
      <c r="AT2794">
        <v>1.31</v>
      </c>
      <c r="AU2794">
        <v>1.59</v>
      </c>
      <c r="AV2794">
        <v>1.2978787878787901</v>
      </c>
      <c r="AW2794">
        <v>0.63</v>
      </c>
      <c r="AX2794">
        <v>1.02</v>
      </c>
      <c r="AY2794">
        <v>1.4</v>
      </c>
      <c r="AZ2794">
        <v>1.01139130434783</v>
      </c>
      <c r="BA2794">
        <v>0.86499999999999999</v>
      </c>
      <c r="BB2794">
        <v>1.1200000000000001</v>
      </c>
      <c r="BC2794">
        <v>1.6850000000000001</v>
      </c>
      <c r="BD2794">
        <v>1.28054545454545</v>
      </c>
      <c r="BE2794">
        <v>0.92</v>
      </c>
      <c r="BF2794">
        <v>1.19</v>
      </c>
      <c r="BG2794">
        <v>1.61</v>
      </c>
      <c r="BH2794">
        <v>1.2830337078651699</v>
      </c>
      <c r="BI2794">
        <v>0.94750000000000001</v>
      </c>
      <c r="BJ2794">
        <v>1.1499999999999999</v>
      </c>
      <c r="BK2794">
        <v>1.5049999999999999</v>
      </c>
      <c r="BL2794">
        <v>1.215625</v>
      </c>
    </row>
    <row r="2795" spans="1:64" x14ac:dyDescent="0.25">
      <c r="A2795" s="15" t="str">
        <f t="shared" si="94"/>
        <v>NIM--44561</v>
      </c>
      <c r="B2795" s="15" t="str">
        <f t="shared" si="95"/>
        <v>NIM</v>
      </c>
      <c r="C2795">
        <v>15</v>
      </c>
      <c r="D2795" s="22">
        <v>44561</v>
      </c>
      <c r="E2795">
        <v>2.88</v>
      </c>
      <c r="F2795">
        <v>3.45</v>
      </c>
      <c r="G2795">
        <v>3.89</v>
      </c>
      <c r="H2795">
        <v>3.41844444444444</v>
      </c>
      <c r="I2795">
        <v>3.06</v>
      </c>
      <c r="J2795">
        <v>3.46</v>
      </c>
      <c r="K2795">
        <v>3.9</v>
      </c>
      <c r="L2795">
        <v>3.4716740088105702</v>
      </c>
      <c r="M2795">
        <v>2.95</v>
      </c>
      <c r="N2795">
        <v>3.38</v>
      </c>
      <c r="O2795">
        <v>3.79</v>
      </c>
      <c r="P2795">
        <v>3.3859632370494199</v>
      </c>
      <c r="Q2795">
        <v>3.04</v>
      </c>
      <c r="R2795">
        <v>3.18</v>
      </c>
      <c r="S2795">
        <v>3.48</v>
      </c>
      <c r="T2795">
        <v>3.2393333333333301</v>
      </c>
      <c r="U2795">
        <v>3.05</v>
      </c>
      <c r="V2795">
        <v>3.45</v>
      </c>
      <c r="W2795">
        <v>3.9024999999999999</v>
      </c>
      <c r="X2795">
        <v>3.42620967741935</v>
      </c>
      <c r="Y2795">
        <v>3.1625000000000001</v>
      </c>
      <c r="Z2795">
        <v>3.6150000000000002</v>
      </c>
      <c r="AA2795">
        <v>4.18</v>
      </c>
      <c r="AB2795">
        <v>3.68394736842105</v>
      </c>
      <c r="AC2795">
        <v>3.08</v>
      </c>
      <c r="AD2795">
        <v>3.35</v>
      </c>
      <c r="AE2795">
        <v>3.79</v>
      </c>
      <c r="AF2795">
        <v>3.40984615384615</v>
      </c>
      <c r="AG2795">
        <v>3.1175000000000002</v>
      </c>
      <c r="AH2795">
        <v>3.61</v>
      </c>
      <c r="AI2795">
        <v>4.2324999999999999</v>
      </c>
      <c r="AJ2795">
        <v>3.8618518518518501</v>
      </c>
      <c r="AK2795">
        <v>3.23</v>
      </c>
      <c r="AL2795">
        <v>3.44</v>
      </c>
      <c r="AM2795">
        <v>3.79</v>
      </c>
      <c r="AN2795">
        <v>3.44324324324324</v>
      </c>
      <c r="AO2795">
        <v>2.9950000000000001</v>
      </c>
      <c r="AP2795">
        <v>3.48</v>
      </c>
      <c r="AQ2795">
        <v>3.9049999999999998</v>
      </c>
      <c r="AR2795">
        <v>3.4280402010050302</v>
      </c>
      <c r="AS2795">
        <v>3.32</v>
      </c>
      <c r="AT2795">
        <v>3.72</v>
      </c>
      <c r="AU2795">
        <v>4.17</v>
      </c>
      <c r="AV2795">
        <v>3.7507070707070702</v>
      </c>
      <c r="AW2795">
        <v>2.93</v>
      </c>
      <c r="AX2795">
        <v>3.28</v>
      </c>
      <c r="AY2795">
        <v>3.72</v>
      </c>
      <c r="AZ2795">
        <v>3.27313043478261</v>
      </c>
      <c r="BA2795">
        <v>3.37</v>
      </c>
      <c r="BB2795">
        <v>3.58</v>
      </c>
      <c r="BC2795">
        <v>4.0549999999999997</v>
      </c>
      <c r="BD2795">
        <v>3.68290909090909</v>
      </c>
      <c r="BE2795">
        <v>3.1</v>
      </c>
      <c r="BF2795">
        <v>3.44</v>
      </c>
      <c r="BG2795">
        <v>3.84</v>
      </c>
      <c r="BH2795">
        <v>3.4637078651685398</v>
      </c>
      <c r="BI2795">
        <v>3.0449999999999999</v>
      </c>
      <c r="BJ2795">
        <v>3.415</v>
      </c>
      <c r="BK2795">
        <v>3.7225000000000001</v>
      </c>
      <c r="BL2795">
        <v>3.3487499999999999</v>
      </c>
    </row>
    <row r="2796" spans="1:64" x14ac:dyDescent="0.25">
      <c r="A2796" s="15" t="str">
        <f t="shared" si="94"/>
        <v>Provisions / Avg Assets--44561</v>
      </c>
      <c r="B2796" s="15" t="str">
        <f t="shared" si="95"/>
        <v>Provisions / Avg Assets</v>
      </c>
      <c r="C2796">
        <v>16</v>
      </c>
      <c r="D2796" s="22">
        <v>44561</v>
      </c>
      <c r="E2796">
        <v>0</v>
      </c>
      <c r="F2796">
        <v>0</v>
      </c>
      <c r="G2796">
        <v>0.04</v>
      </c>
      <c r="H2796">
        <v>1.97777777777778E-2</v>
      </c>
      <c r="I2796">
        <v>0</v>
      </c>
      <c r="J2796">
        <v>0.02</v>
      </c>
      <c r="K2796">
        <v>0.08</v>
      </c>
      <c r="L2796">
        <v>5.7863436123348003E-2</v>
      </c>
      <c r="M2796">
        <v>0</v>
      </c>
      <c r="N2796">
        <v>0.04</v>
      </c>
      <c r="O2796">
        <v>0.11</v>
      </c>
      <c r="P2796">
        <v>6.5526378610646904E-2</v>
      </c>
      <c r="Q2796">
        <v>1.4999999999999999E-2</v>
      </c>
      <c r="R2796">
        <v>0.06</v>
      </c>
      <c r="S2796">
        <v>0.13</v>
      </c>
      <c r="T2796">
        <v>0.16466666666666699</v>
      </c>
      <c r="U2796">
        <v>0</v>
      </c>
      <c r="V2796">
        <v>0.02</v>
      </c>
      <c r="W2796">
        <v>0.08</v>
      </c>
      <c r="X2796">
        <v>4.3508064516129E-2</v>
      </c>
      <c r="Y2796">
        <v>0</v>
      </c>
      <c r="Z2796">
        <v>5.0000000000000001E-3</v>
      </c>
      <c r="AA2796">
        <v>5.7500000000000002E-2</v>
      </c>
      <c r="AB2796">
        <v>1.86842105263158E-2</v>
      </c>
      <c r="AC2796">
        <v>0</v>
      </c>
      <c r="AD2796">
        <v>0.02</v>
      </c>
      <c r="AE2796">
        <v>0.08</v>
      </c>
      <c r="AF2796">
        <v>7.3538461538461497E-2</v>
      </c>
      <c r="AG2796">
        <v>0</v>
      </c>
      <c r="AH2796">
        <v>0.03</v>
      </c>
      <c r="AI2796">
        <v>0.12</v>
      </c>
      <c r="AJ2796">
        <v>0.16407407407407401</v>
      </c>
      <c r="AK2796">
        <v>0</v>
      </c>
      <c r="AL2796">
        <v>0.04</v>
      </c>
      <c r="AM2796">
        <v>0.08</v>
      </c>
      <c r="AN2796">
        <v>4.1351351351351401E-2</v>
      </c>
      <c r="AO2796">
        <v>0</v>
      </c>
      <c r="AP2796">
        <v>0</v>
      </c>
      <c r="AQ2796">
        <v>7.0000000000000007E-2</v>
      </c>
      <c r="AR2796">
        <v>4.9849246231155803E-2</v>
      </c>
      <c r="AS2796">
        <v>0</v>
      </c>
      <c r="AT2796">
        <v>0.06</v>
      </c>
      <c r="AU2796">
        <v>0.12</v>
      </c>
      <c r="AV2796">
        <v>0.11020202020202</v>
      </c>
      <c r="AW2796">
        <v>0</v>
      </c>
      <c r="AX2796">
        <v>0.02</v>
      </c>
      <c r="AY2796">
        <v>0.09</v>
      </c>
      <c r="AZ2796">
        <v>4.6086956521739102E-2</v>
      </c>
      <c r="BA2796">
        <v>0</v>
      </c>
      <c r="BB2796">
        <v>7.0000000000000007E-2</v>
      </c>
      <c r="BC2796">
        <v>0.14499999999999999</v>
      </c>
      <c r="BD2796">
        <v>7.3090909090909095E-2</v>
      </c>
      <c r="BE2796">
        <v>0</v>
      </c>
      <c r="BF2796">
        <v>0.01</v>
      </c>
      <c r="BG2796">
        <v>0.06</v>
      </c>
      <c r="BH2796">
        <v>5.4606741573033697E-2</v>
      </c>
      <c r="BI2796">
        <v>0</v>
      </c>
      <c r="BJ2796">
        <v>2.5000000000000001E-2</v>
      </c>
      <c r="BK2796">
        <v>0.1</v>
      </c>
      <c r="BL2796">
        <v>4.7031249999999997E-2</v>
      </c>
    </row>
    <row r="2797" spans="1:64" x14ac:dyDescent="0.25">
      <c r="A2797" s="15" t="str">
        <f t="shared" si="94"/>
        <v>Negative Earners (last 4 qtrs)--44561</v>
      </c>
      <c r="B2797" s="15" t="str">
        <f t="shared" si="95"/>
        <v>Negative Earners (last 4 qtrs)</v>
      </c>
      <c r="C2797">
        <v>17</v>
      </c>
      <c r="D2797" s="22">
        <v>44561</v>
      </c>
      <c r="F2797">
        <v>0</v>
      </c>
      <c r="H2797">
        <v>0</v>
      </c>
      <c r="J2797">
        <v>1.08225108225108</v>
      </c>
      <c r="L2797">
        <v>5</v>
      </c>
      <c r="N2797">
        <v>2.5509010063187501</v>
      </c>
      <c r="P2797">
        <v>109</v>
      </c>
      <c r="R2797">
        <v>6.6666666666666696</v>
      </c>
      <c r="T2797">
        <v>1</v>
      </c>
      <c r="V2797">
        <v>0.39682539682539703</v>
      </c>
      <c r="X2797">
        <v>1</v>
      </c>
      <c r="Z2797">
        <v>0</v>
      </c>
      <c r="AB2797">
        <v>0</v>
      </c>
      <c r="AD2797">
        <v>1.5384615384615401</v>
      </c>
      <c r="AF2797">
        <v>1</v>
      </c>
      <c r="AH2797">
        <v>3.7037037037037002</v>
      </c>
      <c r="AI2797"/>
      <c r="AJ2797">
        <v>2</v>
      </c>
      <c r="AK2797"/>
      <c r="AL2797">
        <v>0</v>
      </c>
      <c r="AN2797">
        <v>0</v>
      </c>
      <c r="AP2797">
        <v>0.98522167487684698</v>
      </c>
      <c r="AR2797">
        <v>2</v>
      </c>
      <c r="AT2797">
        <v>0</v>
      </c>
      <c r="AV2797">
        <v>0</v>
      </c>
      <c r="AX2797">
        <v>1.70940170940171</v>
      </c>
      <c r="AZ2797">
        <v>2</v>
      </c>
      <c r="BB2797">
        <v>1.8181818181818199</v>
      </c>
      <c r="BD2797">
        <v>1</v>
      </c>
      <c r="BF2797">
        <v>0</v>
      </c>
      <c r="BH2797">
        <v>0</v>
      </c>
      <c r="BJ2797">
        <v>0</v>
      </c>
      <c r="BL2797">
        <v>0</v>
      </c>
    </row>
    <row r="2798" spans="1:64" x14ac:dyDescent="0.25">
      <c r="A2798" s="15" t="str">
        <f t="shared" si="94"/>
        <v>Noncore Funding / Liab--44561</v>
      </c>
      <c r="B2798" s="15" t="str">
        <f t="shared" si="95"/>
        <v>Noncore Funding / Liab</v>
      </c>
      <c r="C2798">
        <v>18</v>
      </c>
      <c r="D2798" s="22">
        <v>44561</v>
      </c>
      <c r="E2798">
        <v>4.1665489069789396</v>
      </c>
      <c r="F2798">
        <v>7.8667682890331596</v>
      </c>
      <c r="G2798">
        <v>12.4797546574394</v>
      </c>
      <c r="H2798">
        <v>8.7215224043638901</v>
      </c>
      <c r="I2798">
        <v>6.1256297749693598</v>
      </c>
      <c r="J2798">
        <v>10.3744254806586</v>
      </c>
      <c r="K2798">
        <v>15.7852648051425</v>
      </c>
      <c r="L2798">
        <v>12.3919326273558</v>
      </c>
      <c r="M2798">
        <v>7.6411650704649396</v>
      </c>
      <c r="N2798">
        <v>12.641542571383701</v>
      </c>
      <c r="O2798">
        <v>20.2816579289962</v>
      </c>
      <c r="P2798">
        <v>15.874380458844399</v>
      </c>
      <c r="Q2798">
        <v>8.2771503724385695</v>
      </c>
      <c r="R2798">
        <v>12.094313453536801</v>
      </c>
      <c r="S2798">
        <v>15.1373403701387</v>
      </c>
      <c r="T2798">
        <v>11.850660880582399</v>
      </c>
      <c r="U2798">
        <v>5.8691196554432397</v>
      </c>
      <c r="V2798">
        <v>9.6991797940193596</v>
      </c>
      <c r="W2798">
        <v>15.409882105546499</v>
      </c>
      <c r="X2798">
        <v>11.961824768831301</v>
      </c>
      <c r="Y2798">
        <v>4.8793343594676601</v>
      </c>
      <c r="Z2798">
        <v>7.8048661250453</v>
      </c>
      <c r="AA2798">
        <v>10.6077016984359</v>
      </c>
      <c r="AB2798">
        <v>9.2130592752141798</v>
      </c>
      <c r="AC2798">
        <v>8.6293155693987504</v>
      </c>
      <c r="AD2798">
        <v>10.9478439211818</v>
      </c>
      <c r="AE2798">
        <v>15.732242491842699</v>
      </c>
      <c r="AF2798">
        <v>12.663717721307</v>
      </c>
      <c r="AG2798">
        <v>9.4655525331142201</v>
      </c>
      <c r="AH2798">
        <v>12.1463492822535</v>
      </c>
      <c r="AI2798">
        <v>20.7733549758014</v>
      </c>
      <c r="AJ2798">
        <v>18.633318694928501</v>
      </c>
      <c r="AK2798">
        <v>5.7580215646473896</v>
      </c>
      <c r="AL2798">
        <v>12.0146756240859</v>
      </c>
      <c r="AM2798">
        <v>17.3269914989543</v>
      </c>
      <c r="AN2798">
        <v>13.5150851750524</v>
      </c>
      <c r="AO2798">
        <v>7.4878732530561596</v>
      </c>
      <c r="AP2798">
        <v>11.4200835952883</v>
      </c>
      <c r="AQ2798">
        <v>16.263096485669902</v>
      </c>
      <c r="AR2798">
        <v>13.343151285449901</v>
      </c>
      <c r="AS2798">
        <v>8.3056188381595497</v>
      </c>
      <c r="AT2798">
        <v>11.686002223070499</v>
      </c>
      <c r="AU2798">
        <v>17.3269914989543</v>
      </c>
      <c r="AV2798">
        <v>14.794362797815999</v>
      </c>
      <c r="AW2798">
        <v>5.3402603334094501</v>
      </c>
      <c r="AX2798">
        <v>8.8842168493767808</v>
      </c>
      <c r="AY2798">
        <v>14.506221178108399</v>
      </c>
      <c r="AZ2798">
        <v>11.0491476590188</v>
      </c>
      <c r="BA2798">
        <v>4.3391641639912004</v>
      </c>
      <c r="BB2798">
        <v>10.1407131114214</v>
      </c>
      <c r="BC2798">
        <v>18.080415575592799</v>
      </c>
      <c r="BD2798">
        <v>13.825677779639699</v>
      </c>
      <c r="BE2798">
        <v>5.1957024158420699</v>
      </c>
      <c r="BF2798">
        <v>9.2086991369829807</v>
      </c>
      <c r="BG2798">
        <v>13.2960458374466</v>
      </c>
      <c r="BH2798">
        <v>11.061041601842</v>
      </c>
      <c r="BI2798">
        <v>4.1358299817346298</v>
      </c>
      <c r="BJ2798">
        <v>7.22073812779887</v>
      </c>
      <c r="BK2798">
        <v>11.308018474130501</v>
      </c>
      <c r="BL2798">
        <v>10.595622285806201</v>
      </c>
    </row>
    <row r="2799" spans="1:64" x14ac:dyDescent="0.25">
      <c r="A2799" s="15" t="str">
        <f t="shared" si="94"/>
        <v>Brokered Dep / Liab--44561</v>
      </c>
      <c r="B2799" s="15" t="str">
        <f t="shared" si="95"/>
        <v>Brokered Dep / Liab</v>
      </c>
      <c r="C2799">
        <v>19</v>
      </c>
      <c r="D2799" s="22">
        <v>44561</v>
      </c>
      <c r="E2799">
        <v>0</v>
      </c>
      <c r="F2799">
        <v>0</v>
      </c>
      <c r="G2799">
        <v>0.34086850028065502</v>
      </c>
      <c r="H2799">
        <v>0.70835964804627904</v>
      </c>
      <c r="I2799">
        <v>0</v>
      </c>
      <c r="J2799">
        <v>0</v>
      </c>
      <c r="K2799">
        <v>0.47649572964824</v>
      </c>
      <c r="L2799">
        <v>1.21152280986212</v>
      </c>
      <c r="M2799">
        <v>0</v>
      </c>
      <c r="N2799">
        <v>0</v>
      </c>
      <c r="O2799">
        <v>0.71041009668524002</v>
      </c>
      <c r="P2799">
        <v>1.3835228501707</v>
      </c>
      <c r="Q2799">
        <v>0</v>
      </c>
      <c r="R2799">
        <v>0</v>
      </c>
      <c r="S2799">
        <v>0</v>
      </c>
      <c r="T2799">
        <v>0.55822502049173495</v>
      </c>
      <c r="U2799">
        <v>0</v>
      </c>
      <c r="V2799">
        <v>0</v>
      </c>
      <c r="W2799">
        <v>0.379983421870141</v>
      </c>
      <c r="X2799">
        <v>1.1523415908554899</v>
      </c>
      <c r="Y2799">
        <v>0</v>
      </c>
      <c r="Z2799">
        <v>0</v>
      </c>
      <c r="AA2799">
        <v>0</v>
      </c>
      <c r="AB2799">
        <v>0.66704747722837199</v>
      </c>
      <c r="AC2799">
        <v>0</v>
      </c>
      <c r="AD2799">
        <v>0</v>
      </c>
      <c r="AE2799">
        <v>0.478585868083306</v>
      </c>
      <c r="AF2799">
        <v>1.32708121324202</v>
      </c>
      <c r="AG2799">
        <v>0</v>
      </c>
      <c r="AH2799">
        <v>0</v>
      </c>
      <c r="AI2799">
        <v>2.3212267736186698</v>
      </c>
      <c r="AJ2799">
        <v>3.0073229580974199</v>
      </c>
      <c r="AK2799">
        <v>0</v>
      </c>
      <c r="AL2799">
        <v>0</v>
      </c>
      <c r="AM2799">
        <v>1.8210347471464301</v>
      </c>
      <c r="AN2799">
        <v>1.7983762208457501</v>
      </c>
      <c r="AO2799">
        <v>0</v>
      </c>
      <c r="AP2799">
        <v>0</v>
      </c>
      <c r="AQ2799">
        <v>0.437584036931634</v>
      </c>
      <c r="AR2799">
        <v>1.25318064722301</v>
      </c>
      <c r="AS2799">
        <v>0</v>
      </c>
      <c r="AT2799">
        <v>0</v>
      </c>
      <c r="AU2799">
        <v>2.9947743678313601</v>
      </c>
      <c r="AV2799">
        <v>1.9884452922303999</v>
      </c>
      <c r="AW2799">
        <v>0</v>
      </c>
      <c r="AX2799">
        <v>0</v>
      </c>
      <c r="AY2799">
        <v>0</v>
      </c>
      <c r="AZ2799">
        <v>0.45574357295030499</v>
      </c>
      <c r="BA2799">
        <v>0</v>
      </c>
      <c r="BB2799">
        <v>0</v>
      </c>
      <c r="BC2799">
        <v>3.0927534873600799</v>
      </c>
      <c r="BD2799">
        <v>2.6085183360694102</v>
      </c>
      <c r="BE2799">
        <v>0</v>
      </c>
      <c r="BF2799">
        <v>0</v>
      </c>
      <c r="BG2799">
        <v>0</v>
      </c>
      <c r="BH2799">
        <v>0.69992712832267301</v>
      </c>
      <c r="BI2799">
        <v>0</v>
      </c>
      <c r="BJ2799">
        <v>0</v>
      </c>
      <c r="BK2799">
        <v>1.0389135530756</v>
      </c>
      <c r="BL2799">
        <v>1.71908424601495</v>
      </c>
    </row>
    <row r="2800" spans="1:64" x14ac:dyDescent="0.25">
      <c r="A2800" s="15" t="str">
        <f t="shared" si="94"/>
        <v>Liquid Assets / Assets--44561</v>
      </c>
      <c r="B2800" s="15" t="str">
        <f t="shared" si="95"/>
        <v>Liquid Assets / Assets</v>
      </c>
      <c r="C2800">
        <v>20</v>
      </c>
      <c r="D2800" s="22">
        <v>44561</v>
      </c>
      <c r="E2800">
        <v>22.596993168513102</v>
      </c>
      <c r="F2800">
        <v>31.804502473725801</v>
      </c>
      <c r="G2800">
        <v>43.116199067539903</v>
      </c>
      <c r="H2800">
        <v>33.695519609524702</v>
      </c>
      <c r="I2800">
        <v>21.354251853551499</v>
      </c>
      <c r="J2800">
        <v>31.528849678615899</v>
      </c>
      <c r="K2800">
        <v>42.618953701319299</v>
      </c>
      <c r="L2800">
        <v>32.421944813838799</v>
      </c>
      <c r="M2800">
        <v>19.375638646174401</v>
      </c>
      <c r="N2800">
        <v>28.619727496738701</v>
      </c>
      <c r="O2800">
        <v>39.315834447912003</v>
      </c>
      <c r="P2800">
        <v>29.925838852029301</v>
      </c>
      <c r="Q2800">
        <v>35.704239885189899</v>
      </c>
      <c r="R2800">
        <v>41.497736025814497</v>
      </c>
      <c r="S2800">
        <v>56.513512063477499</v>
      </c>
      <c r="T2800">
        <v>44.500531974040499</v>
      </c>
      <c r="U2800">
        <v>21.491796382953599</v>
      </c>
      <c r="V2800">
        <v>31.532553007597102</v>
      </c>
      <c r="W2800">
        <v>42.2612565336023</v>
      </c>
      <c r="X2800">
        <v>32.328085694126997</v>
      </c>
      <c r="Y2800">
        <v>26.863637565200801</v>
      </c>
      <c r="Z2800">
        <v>33.455185422274198</v>
      </c>
      <c r="AA2800">
        <v>43.227477105519</v>
      </c>
      <c r="AB2800">
        <v>36.044357992254298</v>
      </c>
      <c r="AC2800">
        <v>21.003221762767701</v>
      </c>
      <c r="AD2800">
        <v>27.810561355727</v>
      </c>
      <c r="AE2800">
        <v>40.675121158071398</v>
      </c>
      <c r="AF2800">
        <v>31.368493758451901</v>
      </c>
      <c r="AG2800">
        <v>18.8028341599701</v>
      </c>
      <c r="AH2800">
        <v>28.744325874229101</v>
      </c>
      <c r="AI2800">
        <v>43.509239825450798</v>
      </c>
      <c r="AJ2800">
        <v>31.908717509793998</v>
      </c>
      <c r="AK2800">
        <v>14.5928881393579</v>
      </c>
      <c r="AL2800">
        <v>29.161596995590401</v>
      </c>
      <c r="AM2800">
        <v>39.455969915387001</v>
      </c>
      <c r="AN2800">
        <v>27.572635819253399</v>
      </c>
      <c r="AO2800">
        <v>20.981755158879299</v>
      </c>
      <c r="AP2800">
        <v>31.493887565990601</v>
      </c>
      <c r="AQ2800">
        <v>43.296954453792701</v>
      </c>
      <c r="AR2800">
        <v>32.897995445659397</v>
      </c>
      <c r="AS2800">
        <v>16.975501707394599</v>
      </c>
      <c r="AT2800">
        <v>22.596993168513102</v>
      </c>
      <c r="AU2800">
        <v>33.454289716146498</v>
      </c>
      <c r="AV2800">
        <v>26.425992252819</v>
      </c>
      <c r="AW2800">
        <v>24.417838312829499</v>
      </c>
      <c r="AX2800">
        <v>35.266007439471601</v>
      </c>
      <c r="AY2800">
        <v>47.198110938627401</v>
      </c>
      <c r="AZ2800">
        <v>34.964662781928098</v>
      </c>
      <c r="BA2800">
        <v>23.974536998311599</v>
      </c>
      <c r="BB2800">
        <v>34.410629746073703</v>
      </c>
      <c r="BC2800">
        <v>45.742710105881898</v>
      </c>
      <c r="BD2800">
        <v>35.035797990988002</v>
      </c>
      <c r="BE2800">
        <v>23.1056424907474</v>
      </c>
      <c r="BF2800">
        <v>30.8033710769867</v>
      </c>
      <c r="BG2800">
        <v>39.898108343150398</v>
      </c>
      <c r="BH2800">
        <v>32.152708568056497</v>
      </c>
      <c r="BI2800">
        <v>26.556863715789301</v>
      </c>
      <c r="BJ2800">
        <v>34.127672060694799</v>
      </c>
      <c r="BK2800">
        <v>44.496401318946702</v>
      </c>
      <c r="BL2800">
        <v>34.260088069311102</v>
      </c>
    </row>
    <row r="2801" spans="1:64" x14ac:dyDescent="0.25">
      <c r="A2801" s="15" t="str">
        <f t="shared" si="94"/>
        <v>Net Loan Growth (last 4 qtrs)--44561</v>
      </c>
      <c r="B2801" s="15" t="str">
        <f t="shared" si="95"/>
        <v>Net Loan Growth (last 4 qtrs)</v>
      </c>
      <c r="C2801">
        <v>21</v>
      </c>
      <c r="D2801" s="22">
        <v>44561</v>
      </c>
      <c r="E2801">
        <v>-5.1100000000000003</v>
      </c>
      <c r="F2801">
        <v>0.96</v>
      </c>
      <c r="G2801">
        <v>4.21</v>
      </c>
      <c r="H2801">
        <v>0.75133333333333296</v>
      </c>
      <c r="I2801">
        <v>-5.4275000000000002</v>
      </c>
      <c r="J2801">
        <v>1.47</v>
      </c>
      <c r="K2801">
        <v>8.4275000000000002</v>
      </c>
      <c r="L2801">
        <v>2.0094713656387699</v>
      </c>
      <c r="M2801">
        <v>-4.08</v>
      </c>
      <c r="N2801">
        <v>2.2650000000000001</v>
      </c>
      <c r="O2801">
        <v>9.4425000000000008</v>
      </c>
      <c r="P2801">
        <v>3.7273581730769201</v>
      </c>
      <c r="Q2801">
        <v>-15.97</v>
      </c>
      <c r="R2801">
        <v>-0.6</v>
      </c>
      <c r="S2801">
        <v>4.05</v>
      </c>
      <c r="T2801">
        <v>0.58533333333333304</v>
      </c>
      <c r="U2801">
        <v>-5.4550000000000001</v>
      </c>
      <c r="V2801">
        <v>1.41</v>
      </c>
      <c r="W2801">
        <v>7.98</v>
      </c>
      <c r="X2801">
        <v>2.26258064516129</v>
      </c>
      <c r="Y2801">
        <v>-5.6275000000000004</v>
      </c>
      <c r="Z2801">
        <v>2.14</v>
      </c>
      <c r="AA2801">
        <v>10.86</v>
      </c>
      <c r="AB2801">
        <v>3.3460526315789498</v>
      </c>
      <c r="AC2801">
        <v>-4.49</v>
      </c>
      <c r="AD2801">
        <v>2.52</v>
      </c>
      <c r="AE2801">
        <v>8.57</v>
      </c>
      <c r="AF2801">
        <v>2.1752307692307702</v>
      </c>
      <c r="AG2801">
        <v>-5</v>
      </c>
      <c r="AH2801">
        <v>-0.52</v>
      </c>
      <c r="AI2801">
        <v>9.6824999999999992</v>
      </c>
      <c r="AJ2801">
        <v>2.0859259259259302</v>
      </c>
      <c r="AK2801">
        <v>-5.71</v>
      </c>
      <c r="AL2801">
        <v>0.83</v>
      </c>
      <c r="AM2801">
        <v>9.44</v>
      </c>
      <c r="AN2801">
        <v>2.1681081081081102</v>
      </c>
      <c r="AO2801">
        <v>-4.7300000000000004</v>
      </c>
      <c r="AP2801">
        <v>1.55</v>
      </c>
      <c r="AQ2801">
        <v>8.83</v>
      </c>
      <c r="AR2801">
        <v>2.4407537688442198</v>
      </c>
      <c r="AS2801">
        <v>2.14</v>
      </c>
      <c r="AT2801">
        <v>8.14</v>
      </c>
      <c r="AU2801">
        <v>15.56</v>
      </c>
      <c r="AV2801">
        <v>10.953535353535401</v>
      </c>
      <c r="AW2801">
        <v>-6.34</v>
      </c>
      <c r="AX2801">
        <v>0.76</v>
      </c>
      <c r="AY2801">
        <v>8.44</v>
      </c>
      <c r="AZ2801">
        <v>2.3012173913043501</v>
      </c>
      <c r="BA2801">
        <v>-13.72</v>
      </c>
      <c r="BB2801">
        <v>-2.72</v>
      </c>
      <c r="BC2801">
        <v>3.3650000000000002</v>
      </c>
      <c r="BD2801">
        <v>-2.4165454545454499</v>
      </c>
      <c r="BE2801">
        <v>-6.69</v>
      </c>
      <c r="BF2801">
        <v>1.32</v>
      </c>
      <c r="BG2801">
        <v>5.23</v>
      </c>
      <c r="BH2801">
        <v>2.93258426966292E-2</v>
      </c>
      <c r="BI2801">
        <v>-7.3724999999999996</v>
      </c>
      <c r="BJ2801">
        <v>-1.01</v>
      </c>
      <c r="BK2801">
        <v>5.665</v>
      </c>
      <c r="BL2801">
        <v>0.66984374999999996</v>
      </c>
    </row>
    <row r="2802" spans="1:64" x14ac:dyDescent="0.25">
      <c r="A2802" s="15" t="str">
        <f t="shared" si="94"/>
        <v>Banks w/ Loan Growth (last 4 qtrs)--44561</v>
      </c>
      <c r="B2802" s="15" t="str">
        <f t="shared" si="95"/>
        <v>Banks w/ Loan Growth (last 4 qtrs)</v>
      </c>
      <c r="C2802">
        <v>22</v>
      </c>
      <c r="D2802" s="22">
        <v>44561</v>
      </c>
      <c r="F2802">
        <v>53.3333333333333</v>
      </c>
      <c r="J2802">
        <v>54.761904761904802</v>
      </c>
      <c r="N2802">
        <v>58.647320383805301</v>
      </c>
      <c r="R2802">
        <v>46.6666666666667</v>
      </c>
      <c r="V2802">
        <v>54.761904761904802</v>
      </c>
      <c r="Z2802">
        <v>60.526315789473699</v>
      </c>
      <c r="AD2802">
        <v>60</v>
      </c>
      <c r="AH2802">
        <v>48.148148148148103</v>
      </c>
      <c r="AI2802"/>
      <c r="AK2802"/>
      <c r="AL2802">
        <v>54.054054054054099</v>
      </c>
      <c r="AP2802">
        <v>53.694581280788199</v>
      </c>
      <c r="AT2802">
        <v>79.207920792079193</v>
      </c>
      <c r="AX2802">
        <v>52.136752136752101</v>
      </c>
      <c r="BB2802">
        <v>41.818181818181799</v>
      </c>
      <c r="BF2802">
        <v>53.932584269662897</v>
      </c>
      <c r="BJ2802">
        <v>46.875</v>
      </c>
    </row>
    <row r="2803" spans="1:64" x14ac:dyDescent="0.25">
      <c r="A2803" s="15"/>
      <c r="B2803" s="15"/>
      <c r="C2803"/>
      <c r="D2803" s="22"/>
      <c r="AI2803"/>
      <c r="AK2803"/>
      <c r="AL2803"/>
    </row>
    <row r="2804" spans="1:64" x14ac:dyDescent="0.25">
      <c r="A2804" s="15"/>
      <c r="B2804" s="15"/>
      <c r="C2804"/>
      <c r="D2804" s="22"/>
      <c r="AI2804"/>
      <c r="AK2804"/>
      <c r="AL2804"/>
    </row>
    <row r="2805" spans="1:64" x14ac:dyDescent="0.25">
      <c r="A2805" s="15"/>
      <c r="B2805" s="15"/>
      <c r="C2805"/>
      <c r="D2805" s="22"/>
      <c r="AI2805"/>
      <c r="AK2805"/>
      <c r="AL2805"/>
    </row>
    <row r="2806" spans="1:64" x14ac:dyDescent="0.25">
      <c r="A2806" s="15"/>
      <c r="B2806" s="15"/>
      <c r="C2806"/>
      <c r="D2806" s="22"/>
      <c r="AI2806"/>
      <c r="AK2806"/>
      <c r="AL2806"/>
    </row>
    <row r="2807" spans="1:64" x14ac:dyDescent="0.25">
      <c r="A2807" s="15"/>
      <c r="B2807" s="15"/>
      <c r="C2807"/>
      <c r="D2807" s="22"/>
      <c r="AI2807"/>
      <c r="AK2807"/>
      <c r="AL2807"/>
    </row>
    <row r="2808" spans="1:64" x14ac:dyDescent="0.25">
      <c r="A2808" s="15"/>
      <c r="B2808" s="15"/>
      <c r="C2808"/>
      <c r="D2808" s="22"/>
      <c r="AI2808"/>
      <c r="AK2808"/>
      <c r="AL2808"/>
    </row>
    <row r="2809" spans="1:64" x14ac:dyDescent="0.25">
      <c r="A2809" s="15"/>
      <c r="B2809" s="15"/>
      <c r="C2809"/>
      <c r="D2809" s="22"/>
      <c r="AI2809"/>
      <c r="AK2809"/>
      <c r="AL2809"/>
    </row>
    <row r="2810" spans="1:64" x14ac:dyDescent="0.25">
      <c r="A2810" s="15"/>
      <c r="B2810" s="15"/>
      <c r="C2810"/>
      <c r="D2810" s="22"/>
      <c r="AI2810"/>
      <c r="AK2810"/>
      <c r="AL2810"/>
    </row>
    <row r="2811" spans="1:64" x14ac:dyDescent="0.25">
      <c r="A2811" s="15"/>
      <c r="B2811" s="15"/>
      <c r="C2811"/>
      <c r="D2811" s="22"/>
      <c r="AI2811"/>
      <c r="AK2811"/>
      <c r="AL2811"/>
    </row>
    <row r="2812" spans="1:64" x14ac:dyDescent="0.25">
      <c r="A2812" s="15"/>
      <c r="B2812" s="15"/>
      <c r="C2812"/>
      <c r="D2812" s="22"/>
      <c r="AI2812"/>
      <c r="AK2812"/>
      <c r="AL2812"/>
    </row>
    <row r="2813" spans="1:64" x14ac:dyDescent="0.25">
      <c r="A2813" s="15"/>
      <c r="B2813" s="15"/>
      <c r="C2813"/>
      <c r="D2813" s="22"/>
      <c r="AI2813"/>
      <c r="AK2813"/>
      <c r="AL2813"/>
    </row>
    <row r="2814" spans="1:64" x14ac:dyDescent="0.25">
      <c r="A2814" s="15"/>
      <c r="B2814" s="15"/>
      <c r="C2814"/>
      <c r="D2814" s="22"/>
      <c r="AI2814"/>
      <c r="AK2814"/>
      <c r="AL2814"/>
    </row>
    <row r="2815" spans="1:64" x14ac:dyDescent="0.25">
      <c r="A2815" s="15"/>
      <c r="B2815" s="15"/>
      <c r="C2815"/>
      <c r="D2815" s="22"/>
      <c r="AI2815"/>
      <c r="AK2815"/>
      <c r="AL2815"/>
    </row>
    <row r="2816" spans="1:64" x14ac:dyDescent="0.25">
      <c r="A2816" s="15"/>
      <c r="B2816" s="15"/>
      <c r="C2816"/>
      <c r="D2816" s="22"/>
      <c r="AI2816"/>
      <c r="AK2816"/>
      <c r="AL2816"/>
    </row>
    <row r="2817" spans="1:38" x14ac:dyDescent="0.25">
      <c r="A2817" s="15"/>
      <c r="B2817" s="15"/>
      <c r="C2817"/>
      <c r="D2817" s="22"/>
      <c r="AI2817"/>
      <c r="AK2817"/>
      <c r="AL2817"/>
    </row>
    <row r="2818" spans="1:38" x14ac:dyDescent="0.25">
      <c r="A2818" s="15"/>
      <c r="B2818" s="15"/>
      <c r="C2818"/>
      <c r="D2818" s="22"/>
      <c r="AI2818"/>
      <c r="AK2818"/>
      <c r="AL2818"/>
    </row>
    <row r="2819" spans="1:38" x14ac:dyDescent="0.25">
      <c r="A2819" s="15"/>
      <c r="B2819" s="15"/>
      <c r="C2819"/>
      <c r="D2819" s="22"/>
      <c r="AI2819"/>
      <c r="AK2819"/>
      <c r="AL2819"/>
    </row>
    <row r="2820" spans="1:38" x14ac:dyDescent="0.25">
      <c r="A2820" s="15"/>
      <c r="B2820" s="15"/>
      <c r="C2820"/>
      <c r="D2820" s="22"/>
      <c r="AI2820"/>
      <c r="AK2820"/>
      <c r="AL2820"/>
    </row>
    <row r="2821" spans="1:38" x14ac:dyDescent="0.25">
      <c r="A2821" s="15"/>
      <c r="B2821" s="15"/>
      <c r="C2821"/>
      <c r="D2821" s="22"/>
      <c r="AI2821"/>
      <c r="AK2821"/>
      <c r="AL2821"/>
    </row>
    <row r="2822" spans="1:38" x14ac:dyDescent="0.25">
      <c r="A2822" s="15"/>
      <c r="B2822" s="15"/>
      <c r="C2822"/>
      <c r="D2822" s="22"/>
      <c r="AI2822"/>
      <c r="AK2822"/>
      <c r="AL2822"/>
    </row>
    <row r="2823" spans="1:38" x14ac:dyDescent="0.25">
      <c r="A2823" s="15"/>
      <c r="B2823" s="15"/>
      <c r="C2823"/>
      <c r="D2823" s="22"/>
      <c r="AI2823"/>
      <c r="AK2823"/>
      <c r="AL2823"/>
    </row>
    <row r="2824" spans="1:38" x14ac:dyDescent="0.25">
      <c r="A2824" s="15"/>
      <c r="B2824" s="15"/>
      <c r="C2824"/>
      <c r="D2824" s="22"/>
      <c r="AI2824"/>
      <c r="AK2824"/>
      <c r="AL2824"/>
    </row>
    <row r="2825" spans="1:38" x14ac:dyDescent="0.25">
      <c r="A2825" s="15"/>
      <c r="B2825" s="15"/>
      <c r="C2825"/>
      <c r="D2825" s="22"/>
      <c r="AI2825"/>
      <c r="AK2825"/>
      <c r="AL2825"/>
    </row>
    <row r="2826" spans="1:38" x14ac:dyDescent="0.25">
      <c r="A2826" s="15"/>
      <c r="B2826" s="15"/>
      <c r="C2826"/>
      <c r="D2826" s="22"/>
      <c r="AI2826"/>
      <c r="AK2826"/>
      <c r="AL2826"/>
    </row>
    <row r="2827" spans="1:38" x14ac:dyDescent="0.25">
      <c r="A2827" s="15"/>
      <c r="B2827" s="15"/>
      <c r="C2827"/>
      <c r="D2827" s="22"/>
      <c r="AI2827"/>
      <c r="AK2827"/>
      <c r="AL2827"/>
    </row>
    <row r="2828" spans="1:38" x14ac:dyDescent="0.25">
      <c r="A2828" s="15"/>
      <c r="B2828" s="15"/>
      <c r="C2828"/>
      <c r="D2828" s="22"/>
      <c r="AI2828"/>
      <c r="AK2828"/>
      <c r="AL2828"/>
    </row>
    <row r="2829" spans="1:38" x14ac:dyDescent="0.25">
      <c r="A2829" s="15"/>
      <c r="B2829" s="15"/>
      <c r="C2829"/>
      <c r="D2829" s="22"/>
      <c r="AI2829"/>
      <c r="AK2829"/>
      <c r="AL2829"/>
    </row>
    <row r="2830" spans="1:38" x14ac:dyDescent="0.25">
      <c r="A2830" s="15"/>
      <c r="B2830" s="15"/>
      <c r="C2830"/>
      <c r="D2830" s="22"/>
      <c r="AI2830"/>
      <c r="AK2830"/>
      <c r="AL2830"/>
    </row>
    <row r="2831" spans="1:38" x14ac:dyDescent="0.25">
      <c r="A2831" s="15"/>
      <c r="B2831" s="15"/>
      <c r="C2831"/>
      <c r="D2831" s="22"/>
      <c r="AI2831"/>
      <c r="AK2831"/>
      <c r="AL2831"/>
    </row>
    <row r="2832" spans="1:38" x14ac:dyDescent="0.25">
      <c r="A2832" s="15"/>
      <c r="B2832" s="15"/>
      <c r="C2832"/>
      <c r="D2832" s="22"/>
      <c r="AI2832"/>
      <c r="AK2832"/>
      <c r="AL2832"/>
    </row>
    <row r="2833" spans="1:38" x14ac:dyDescent="0.25">
      <c r="A2833" s="15"/>
      <c r="B2833" s="15"/>
      <c r="C2833"/>
      <c r="D2833" s="22"/>
      <c r="AI2833"/>
      <c r="AK2833"/>
      <c r="AL2833"/>
    </row>
    <row r="2834" spans="1:38" x14ac:dyDescent="0.25">
      <c r="A2834" s="15"/>
      <c r="B2834" s="15"/>
      <c r="C2834"/>
      <c r="D2834" s="22"/>
      <c r="AI2834"/>
      <c r="AK2834"/>
      <c r="AL2834"/>
    </row>
    <row r="2835" spans="1:38" x14ac:dyDescent="0.25">
      <c r="A2835" s="15"/>
      <c r="B2835" s="15"/>
      <c r="C2835"/>
      <c r="D2835" s="22"/>
      <c r="AI2835"/>
      <c r="AK2835"/>
      <c r="AL2835"/>
    </row>
    <row r="2836" spans="1:38" x14ac:dyDescent="0.25">
      <c r="A2836" s="15"/>
      <c r="B2836" s="15"/>
      <c r="C2836"/>
      <c r="D2836" s="22"/>
      <c r="AI2836"/>
      <c r="AK2836"/>
      <c r="AL2836"/>
    </row>
    <row r="2837" spans="1:38" x14ac:dyDescent="0.25">
      <c r="A2837" s="15"/>
      <c r="B2837" s="15"/>
      <c r="C2837"/>
      <c r="D2837" s="22"/>
      <c r="AI2837"/>
      <c r="AK2837"/>
      <c r="AL2837"/>
    </row>
    <row r="2838" spans="1:38" x14ac:dyDescent="0.25">
      <c r="A2838" s="15"/>
      <c r="B2838" s="15"/>
      <c r="C2838"/>
      <c r="D2838" s="22"/>
      <c r="AI2838"/>
      <c r="AK2838"/>
      <c r="AL2838"/>
    </row>
    <row r="2839" spans="1:38" x14ac:dyDescent="0.25">
      <c r="A2839" s="15"/>
      <c r="B2839" s="15"/>
      <c r="C2839"/>
      <c r="D2839" s="22"/>
      <c r="AI2839"/>
      <c r="AK2839"/>
      <c r="AL2839"/>
    </row>
    <row r="2840" spans="1:38" x14ac:dyDescent="0.25">
      <c r="A2840" s="15"/>
      <c r="B2840" s="15"/>
      <c r="C2840"/>
      <c r="D2840" s="22"/>
      <c r="AI2840"/>
      <c r="AK2840"/>
      <c r="AL2840"/>
    </row>
    <row r="2841" spans="1:38" x14ac:dyDescent="0.25">
      <c r="A2841" s="15"/>
      <c r="B2841" s="15"/>
      <c r="C2841"/>
      <c r="D2841" s="22"/>
      <c r="AI2841"/>
      <c r="AK2841"/>
      <c r="AL2841"/>
    </row>
    <row r="2842" spans="1:38" x14ac:dyDescent="0.25">
      <c r="A2842" s="15"/>
      <c r="B2842" s="15"/>
      <c r="C2842"/>
      <c r="D2842" s="22"/>
      <c r="AI2842"/>
      <c r="AK2842"/>
      <c r="AL2842"/>
    </row>
    <row r="2843" spans="1:38" x14ac:dyDescent="0.25">
      <c r="A2843" s="15"/>
      <c r="B2843" s="15"/>
      <c r="C2843"/>
      <c r="D2843" s="22"/>
      <c r="AI2843"/>
      <c r="AK2843"/>
      <c r="AL2843"/>
    </row>
    <row r="2844" spans="1:38" x14ac:dyDescent="0.25">
      <c r="A2844" s="15"/>
      <c r="B2844" s="15"/>
      <c r="C2844"/>
      <c r="D2844" s="22"/>
      <c r="AI2844"/>
      <c r="AK2844"/>
      <c r="AL2844"/>
    </row>
    <row r="2845" spans="1:38" x14ac:dyDescent="0.25">
      <c r="A2845" s="15"/>
      <c r="B2845" s="15"/>
      <c r="C2845"/>
      <c r="D2845" s="22"/>
      <c r="AI2845"/>
      <c r="AK2845"/>
      <c r="AL2845"/>
    </row>
    <row r="2846" spans="1:38" x14ac:dyDescent="0.25">
      <c r="A2846" s="15"/>
      <c r="B2846" s="15"/>
      <c r="C2846"/>
      <c r="D2846" s="22"/>
      <c r="AI2846"/>
      <c r="AK2846"/>
      <c r="AL2846"/>
    </row>
    <row r="2847" spans="1:38" x14ac:dyDescent="0.25">
      <c r="A2847" s="15"/>
      <c r="B2847" s="15"/>
      <c r="C2847"/>
      <c r="D2847" s="22"/>
      <c r="AI2847"/>
      <c r="AK2847"/>
      <c r="AL2847"/>
    </row>
    <row r="2848" spans="1:38" x14ac:dyDescent="0.25">
      <c r="A2848" s="15"/>
      <c r="B2848" s="15"/>
      <c r="C2848"/>
      <c r="D2848" s="22"/>
      <c r="AI2848"/>
      <c r="AK2848"/>
      <c r="AL2848"/>
    </row>
    <row r="2849" spans="1:38" x14ac:dyDescent="0.25">
      <c r="A2849" s="15"/>
      <c r="B2849" s="15"/>
      <c r="C2849"/>
      <c r="D2849" s="22"/>
      <c r="AI2849"/>
      <c r="AK2849"/>
      <c r="AL2849"/>
    </row>
    <row r="2850" spans="1:38" x14ac:dyDescent="0.25">
      <c r="A2850" s="15"/>
      <c r="B2850" s="15"/>
      <c r="C2850"/>
      <c r="D2850" s="22"/>
      <c r="AI2850"/>
      <c r="AK2850"/>
      <c r="AL2850"/>
    </row>
    <row r="2851" spans="1:38" x14ac:dyDescent="0.25">
      <c r="A2851" s="15"/>
      <c r="B2851" s="15"/>
      <c r="C2851"/>
      <c r="D2851" s="22"/>
      <c r="AI2851"/>
      <c r="AK2851"/>
      <c r="AL2851"/>
    </row>
    <row r="2852" spans="1:38" x14ac:dyDescent="0.25">
      <c r="A2852" s="15"/>
      <c r="B2852" s="15"/>
      <c r="C2852"/>
      <c r="D2852" s="22"/>
      <c r="AI2852"/>
      <c r="AK2852"/>
      <c r="AL2852"/>
    </row>
    <row r="2853" spans="1:38" x14ac:dyDescent="0.25">
      <c r="A2853" s="15"/>
      <c r="B2853" s="15"/>
      <c r="C2853"/>
      <c r="D2853" s="22"/>
      <c r="AI2853"/>
      <c r="AK2853"/>
      <c r="AL2853"/>
    </row>
    <row r="2854" spans="1:38" x14ac:dyDescent="0.25">
      <c r="A2854" s="15"/>
      <c r="B2854" s="15"/>
      <c r="C2854"/>
      <c r="D2854" s="22"/>
      <c r="AI2854"/>
      <c r="AK2854"/>
      <c r="AL2854"/>
    </row>
    <row r="2855" spans="1:38" x14ac:dyDescent="0.25">
      <c r="A2855" s="15"/>
      <c r="B2855" s="15"/>
      <c r="C2855"/>
      <c r="D2855" s="22"/>
      <c r="AI2855"/>
      <c r="AK2855"/>
      <c r="AL2855"/>
    </row>
    <row r="2856" spans="1:38" x14ac:dyDescent="0.25">
      <c r="A2856" s="15"/>
      <c r="B2856" s="15"/>
      <c r="C2856"/>
      <c r="D2856" s="22"/>
      <c r="AI2856"/>
      <c r="AK2856"/>
      <c r="AL2856"/>
    </row>
    <row r="2857" spans="1:38" x14ac:dyDescent="0.25">
      <c r="A2857" s="15"/>
      <c r="B2857" s="15"/>
      <c r="C2857"/>
      <c r="D2857" s="22"/>
      <c r="AI2857"/>
      <c r="AK2857"/>
      <c r="AL2857"/>
    </row>
    <row r="2858" spans="1:38" x14ac:dyDescent="0.25">
      <c r="A2858" s="15"/>
      <c r="B2858" s="15"/>
      <c r="C2858"/>
      <c r="D2858" s="22"/>
      <c r="AI2858"/>
      <c r="AK2858"/>
      <c r="AL2858"/>
    </row>
    <row r="2859" spans="1:38" x14ac:dyDescent="0.25">
      <c r="A2859" s="15"/>
      <c r="B2859" s="15"/>
      <c r="C2859"/>
      <c r="D2859" s="22"/>
      <c r="AI2859"/>
      <c r="AK2859"/>
      <c r="AL2859"/>
    </row>
    <row r="2860" spans="1:38" x14ac:dyDescent="0.25">
      <c r="A2860" s="15"/>
      <c r="B2860" s="15"/>
      <c r="C2860"/>
      <c r="D2860" s="22"/>
      <c r="AI2860"/>
      <c r="AK2860"/>
      <c r="AL2860"/>
    </row>
    <row r="2861" spans="1:38" x14ac:dyDescent="0.25">
      <c r="A2861" s="15"/>
      <c r="B2861" s="15"/>
      <c r="C2861"/>
      <c r="D2861" s="22"/>
      <c r="AI2861"/>
      <c r="AK2861"/>
      <c r="AL2861"/>
    </row>
    <row r="2862" spans="1:38" x14ac:dyDescent="0.25">
      <c r="A2862" s="15"/>
      <c r="B2862" s="15"/>
      <c r="C2862"/>
      <c r="D2862" s="22"/>
      <c r="AI2862"/>
      <c r="AK2862"/>
      <c r="AL2862"/>
    </row>
    <row r="2863" spans="1:38" x14ac:dyDescent="0.25">
      <c r="A2863" s="15"/>
      <c r="B2863" s="15"/>
      <c r="C2863"/>
      <c r="D2863" s="22"/>
      <c r="AI2863"/>
      <c r="AK2863"/>
      <c r="AL2863"/>
    </row>
    <row r="2864" spans="1:38" x14ac:dyDescent="0.25">
      <c r="A2864" s="15"/>
      <c r="B2864" s="15"/>
      <c r="C2864"/>
      <c r="D2864" s="22"/>
      <c r="AI2864"/>
      <c r="AK2864"/>
      <c r="AL2864"/>
    </row>
    <row r="2865" spans="1:38" x14ac:dyDescent="0.25">
      <c r="A2865" s="15"/>
      <c r="B2865" s="15"/>
      <c r="C2865"/>
      <c r="D2865" s="22"/>
      <c r="AI2865"/>
      <c r="AK2865"/>
      <c r="AL2865"/>
    </row>
    <row r="2866" spans="1:38" x14ac:dyDescent="0.25">
      <c r="A2866" s="15"/>
      <c r="B2866" s="15"/>
      <c r="C2866"/>
      <c r="D2866" s="22"/>
      <c r="AI2866"/>
      <c r="AK2866"/>
      <c r="AL2866"/>
    </row>
    <row r="2867" spans="1:38" x14ac:dyDescent="0.25">
      <c r="A2867" s="15"/>
      <c r="B2867" s="15"/>
      <c r="C2867"/>
      <c r="D2867" s="22"/>
      <c r="AI2867"/>
      <c r="AK2867"/>
      <c r="AL2867"/>
    </row>
    <row r="2868" spans="1:38" x14ac:dyDescent="0.25">
      <c r="A2868" s="15"/>
      <c r="B2868" s="15"/>
      <c r="C2868"/>
      <c r="D2868" s="22"/>
      <c r="AI2868"/>
      <c r="AK2868"/>
      <c r="AL2868"/>
    </row>
    <row r="2869" spans="1:38" x14ac:dyDescent="0.25">
      <c r="A2869" s="15"/>
      <c r="B2869" s="15"/>
      <c r="C2869"/>
      <c r="D2869" s="22"/>
      <c r="AI2869"/>
      <c r="AK2869"/>
      <c r="AL2869"/>
    </row>
    <row r="2870" spans="1:38" x14ac:dyDescent="0.25">
      <c r="A2870" s="15"/>
      <c r="B2870" s="15"/>
      <c r="C2870"/>
      <c r="D2870" s="22"/>
      <c r="AI2870"/>
      <c r="AK2870"/>
      <c r="AL2870"/>
    </row>
    <row r="2871" spans="1:38" x14ac:dyDescent="0.25">
      <c r="A2871" s="15"/>
      <c r="B2871" s="15"/>
      <c r="C2871"/>
      <c r="D2871" s="22"/>
      <c r="AI2871"/>
      <c r="AK2871"/>
      <c r="AL2871"/>
    </row>
    <row r="2872" spans="1:38" x14ac:dyDescent="0.25">
      <c r="A2872" s="15"/>
      <c r="B2872" s="15"/>
      <c r="C2872"/>
      <c r="D2872" s="22"/>
      <c r="AI2872"/>
      <c r="AK2872"/>
      <c r="AL2872"/>
    </row>
    <row r="2873" spans="1:38" x14ac:dyDescent="0.25">
      <c r="A2873" s="15"/>
      <c r="B2873" s="15"/>
      <c r="C2873"/>
      <c r="D2873" s="22"/>
      <c r="AI2873"/>
      <c r="AK2873"/>
      <c r="AL2873"/>
    </row>
    <row r="2874" spans="1:38" x14ac:dyDescent="0.25">
      <c r="A2874" s="15"/>
      <c r="B2874" s="15"/>
      <c r="C2874"/>
      <c r="D2874" s="22"/>
      <c r="AI2874"/>
      <c r="AK2874"/>
      <c r="AL2874"/>
    </row>
    <row r="2875" spans="1:38" x14ac:dyDescent="0.25">
      <c r="A2875" s="15"/>
      <c r="B2875" s="15"/>
      <c r="C2875"/>
      <c r="D2875" s="22"/>
      <c r="AI2875"/>
      <c r="AK2875"/>
      <c r="AL2875"/>
    </row>
    <row r="2876" spans="1:38" x14ac:dyDescent="0.25">
      <c r="A2876" s="15"/>
      <c r="B2876" s="15"/>
      <c r="C2876"/>
      <c r="D2876" s="22"/>
      <c r="AI2876"/>
      <c r="AK2876"/>
      <c r="AL2876"/>
    </row>
    <row r="2877" spans="1:38" x14ac:dyDescent="0.25">
      <c r="A2877" s="15"/>
      <c r="B2877" s="15"/>
      <c r="C2877"/>
      <c r="D2877" s="22"/>
      <c r="AI2877"/>
      <c r="AK2877"/>
      <c r="AL2877"/>
    </row>
    <row r="2878" spans="1:38" x14ac:dyDescent="0.25">
      <c r="A2878" s="15"/>
      <c r="B2878" s="15"/>
      <c r="C2878"/>
      <c r="D2878" s="22"/>
      <c r="AI2878"/>
      <c r="AK2878"/>
      <c r="AL2878"/>
    </row>
    <row r="2879" spans="1:38" x14ac:dyDescent="0.25">
      <c r="A2879" s="15"/>
      <c r="B2879" s="15"/>
      <c r="C2879"/>
      <c r="D2879" s="22"/>
      <c r="AI2879"/>
      <c r="AK2879"/>
      <c r="AL2879"/>
    </row>
    <row r="2880" spans="1:38" x14ac:dyDescent="0.25">
      <c r="A2880" s="15"/>
      <c r="B2880" s="15"/>
      <c r="C2880"/>
      <c r="D2880" s="22"/>
      <c r="AI2880"/>
      <c r="AK2880"/>
      <c r="AL2880"/>
    </row>
    <row r="2881" spans="1:38" x14ac:dyDescent="0.25">
      <c r="A2881" s="15"/>
      <c r="B2881" s="15"/>
      <c r="C2881"/>
      <c r="D2881" s="22"/>
      <c r="AI2881"/>
      <c r="AK2881"/>
      <c r="AL2881"/>
    </row>
    <row r="2882" spans="1:38" x14ac:dyDescent="0.25">
      <c r="A2882" s="15"/>
      <c r="B2882" s="15"/>
      <c r="C2882"/>
      <c r="D2882" s="22"/>
      <c r="AI2882"/>
      <c r="AK2882"/>
      <c r="AL2882"/>
    </row>
    <row r="2883" spans="1:38" x14ac:dyDescent="0.25">
      <c r="A2883" s="15"/>
      <c r="B2883" s="15"/>
      <c r="C2883"/>
      <c r="D2883" s="22"/>
      <c r="AI2883"/>
      <c r="AK2883"/>
      <c r="AL2883"/>
    </row>
    <row r="2884" spans="1:38" x14ac:dyDescent="0.25">
      <c r="A2884" s="15"/>
      <c r="B2884" s="15"/>
      <c r="C2884"/>
      <c r="D2884" s="22"/>
      <c r="AI2884"/>
      <c r="AK2884"/>
      <c r="AL2884"/>
    </row>
    <row r="2885" spans="1:38" x14ac:dyDescent="0.25">
      <c r="A2885" s="15"/>
      <c r="B2885" s="15"/>
      <c r="C2885"/>
      <c r="D2885" s="22"/>
      <c r="AI2885"/>
      <c r="AK2885"/>
      <c r="AL2885"/>
    </row>
    <row r="2886" spans="1:38" x14ac:dyDescent="0.25">
      <c r="A2886" s="15"/>
      <c r="B2886" s="15"/>
      <c r="C2886"/>
      <c r="D2886" s="22"/>
      <c r="AI2886"/>
      <c r="AK2886"/>
      <c r="AL2886"/>
    </row>
    <row r="2887" spans="1:38" x14ac:dyDescent="0.25">
      <c r="A2887" s="15"/>
      <c r="B2887" s="15"/>
      <c r="C2887"/>
      <c r="D2887" s="22"/>
      <c r="AI2887"/>
      <c r="AK2887"/>
      <c r="AL2887"/>
    </row>
    <row r="2888" spans="1:38" x14ac:dyDescent="0.25">
      <c r="A2888" s="15"/>
      <c r="B2888" s="15"/>
      <c r="C2888"/>
      <c r="D2888" s="22"/>
      <c r="AI2888"/>
      <c r="AK2888"/>
      <c r="AL2888"/>
    </row>
    <row r="2889" spans="1:38" x14ac:dyDescent="0.25">
      <c r="A2889" s="15"/>
      <c r="B2889" s="15"/>
      <c r="C2889"/>
      <c r="D2889" s="22"/>
      <c r="AI2889"/>
      <c r="AK2889"/>
      <c r="AL2889"/>
    </row>
    <row r="2890" spans="1:38" x14ac:dyDescent="0.25">
      <c r="A2890" s="15"/>
      <c r="B2890" s="15"/>
      <c r="C2890"/>
      <c r="D2890" s="22"/>
      <c r="AI2890"/>
      <c r="AK2890"/>
      <c r="AL2890"/>
    </row>
    <row r="2891" spans="1:38" x14ac:dyDescent="0.25">
      <c r="A2891" s="15"/>
      <c r="B2891" s="15"/>
      <c r="C2891"/>
      <c r="D2891" s="22"/>
      <c r="AI2891"/>
      <c r="AK2891"/>
      <c r="AL2891"/>
    </row>
    <row r="2892" spans="1:38" x14ac:dyDescent="0.25">
      <c r="A2892" s="15"/>
      <c r="B2892" s="15"/>
      <c r="C2892"/>
      <c r="D2892" s="22"/>
      <c r="AI2892"/>
      <c r="AK2892"/>
      <c r="AL2892"/>
    </row>
    <row r="2893" spans="1:38" x14ac:dyDescent="0.25">
      <c r="A2893" s="15"/>
      <c r="B2893" s="15"/>
      <c r="C2893"/>
      <c r="D2893" s="22"/>
      <c r="AI2893"/>
      <c r="AK2893"/>
      <c r="AL2893"/>
    </row>
    <row r="2894" spans="1:38" x14ac:dyDescent="0.25">
      <c r="A2894" s="15"/>
      <c r="B2894" s="15"/>
      <c r="C2894"/>
      <c r="D2894" s="22"/>
      <c r="AI2894"/>
      <c r="AK2894"/>
      <c r="AL2894"/>
    </row>
    <row r="2895" spans="1:38" x14ac:dyDescent="0.25">
      <c r="A2895" s="15"/>
      <c r="B2895" s="15"/>
      <c r="C2895"/>
      <c r="D2895" s="22"/>
      <c r="AI2895"/>
      <c r="AK2895"/>
      <c r="AL2895"/>
    </row>
    <row r="2896" spans="1:38" x14ac:dyDescent="0.25">
      <c r="A2896" s="15"/>
      <c r="B2896" s="15"/>
      <c r="C2896"/>
      <c r="D2896" s="22"/>
      <c r="AI2896"/>
      <c r="AK2896"/>
      <c r="AL2896"/>
    </row>
    <row r="2897" spans="1:38" x14ac:dyDescent="0.25">
      <c r="A2897" s="15"/>
      <c r="B2897" s="15"/>
      <c r="C2897"/>
      <c r="D2897" s="22"/>
      <c r="AI2897"/>
      <c r="AK2897"/>
      <c r="AL2897"/>
    </row>
    <row r="2898" spans="1:38" x14ac:dyDescent="0.25">
      <c r="A2898" s="15"/>
      <c r="B2898" s="15"/>
      <c r="C2898"/>
      <c r="D2898" s="22"/>
      <c r="AI2898"/>
      <c r="AK2898"/>
      <c r="AL2898"/>
    </row>
    <row r="2899" spans="1:38" x14ac:dyDescent="0.25">
      <c r="A2899" s="15"/>
      <c r="B2899" s="15"/>
      <c r="C2899"/>
      <c r="D2899" s="22"/>
      <c r="AI2899"/>
      <c r="AK2899"/>
      <c r="AL2899"/>
    </row>
    <row r="2900" spans="1:38" x14ac:dyDescent="0.25">
      <c r="A2900" s="15"/>
      <c r="B2900" s="15"/>
      <c r="C2900"/>
      <c r="D2900" s="22"/>
      <c r="AI2900"/>
      <c r="AK2900"/>
      <c r="AL2900"/>
    </row>
    <row r="2901" spans="1:38" x14ac:dyDescent="0.25">
      <c r="A2901" s="15"/>
      <c r="B2901" s="15"/>
      <c r="C2901"/>
      <c r="D2901" s="22"/>
      <c r="AI2901"/>
      <c r="AK2901"/>
      <c r="AL2901"/>
    </row>
    <row r="2902" spans="1:38" x14ac:dyDescent="0.25">
      <c r="A2902" s="15"/>
      <c r="B2902" s="15"/>
      <c r="C2902"/>
      <c r="D2902" s="22"/>
      <c r="AI2902"/>
      <c r="AK2902"/>
      <c r="AL2902"/>
    </row>
    <row r="2903" spans="1:38" x14ac:dyDescent="0.25">
      <c r="A2903" s="15"/>
      <c r="B2903" s="15"/>
      <c r="C2903"/>
      <c r="D2903" s="22"/>
      <c r="AI2903"/>
      <c r="AK2903"/>
      <c r="AL2903"/>
    </row>
    <row r="2904" spans="1:38" x14ac:dyDescent="0.25">
      <c r="A2904" s="15"/>
      <c r="B2904" s="15"/>
      <c r="C2904"/>
      <c r="D2904" s="22"/>
      <c r="AI2904"/>
      <c r="AK2904"/>
      <c r="AL2904"/>
    </row>
    <row r="2905" spans="1:38" x14ac:dyDescent="0.25">
      <c r="A2905" s="15"/>
      <c r="B2905" s="15"/>
      <c r="C2905"/>
      <c r="D2905" s="22"/>
      <c r="AI2905"/>
      <c r="AK2905"/>
      <c r="AL2905"/>
    </row>
    <row r="2906" spans="1:38" x14ac:dyDescent="0.25">
      <c r="A2906" s="15"/>
      <c r="B2906" s="15"/>
      <c r="C2906"/>
      <c r="D2906" s="22"/>
      <c r="AI2906"/>
      <c r="AK2906"/>
      <c r="AL2906"/>
    </row>
    <row r="2907" spans="1:38" x14ac:dyDescent="0.25">
      <c r="A2907" s="15"/>
      <c r="B2907" s="15"/>
      <c r="C2907"/>
      <c r="D2907" s="22"/>
      <c r="AI2907"/>
      <c r="AK2907"/>
      <c r="AL2907"/>
    </row>
    <row r="2908" spans="1:38" x14ac:dyDescent="0.25">
      <c r="A2908" s="15"/>
      <c r="B2908" s="15"/>
      <c r="C2908"/>
      <c r="D2908" s="22"/>
      <c r="AI2908"/>
      <c r="AK2908"/>
      <c r="AL2908"/>
    </row>
    <row r="2909" spans="1:38" x14ac:dyDescent="0.25">
      <c r="A2909" s="15"/>
      <c r="B2909" s="15"/>
      <c r="C2909"/>
      <c r="D2909" s="22"/>
      <c r="AI2909"/>
      <c r="AK2909"/>
      <c r="AL2909"/>
    </row>
    <row r="2910" spans="1:38" x14ac:dyDescent="0.25">
      <c r="A2910" s="15"/>
      <c r="B2910" s="15"/>
      <c r="C2910"/>
      <c r="D2910" s="22"/>
      <c r="AI2910"/>
      <c r="AK2910"/>
      <c r="AL2910"/>
    </row>
    <row r="2911" spans="1:38" x14ac:dyDescent="0.25">
      <c r="A2911" s="15"/>
      <c r="B2911" s="15"/>
      <c r="C2911"/>
      <c r="D2911" s="22"/>
      <c r="AI2911"/>
      <c r="AK2911"/>
      <c r="AL2911"/>
    </row>
    <row r="2912" spans="1:38" x14ac:dyDescent="0.25">
      <c r="A2912" s="15"/>
      <c r="B2912" s="15"/>
      <c r="C2912"/>
      <c r="D2912" s="22"/>
      <c r="AI2912"/>
      <c r="AK2912"/>
      <c r="AL2912"/>
    </row>
    <row r="2913" spans="1:38" x14ac:dyDescent="0.25">
      <c r="A2913" s="15"/>
      <c r="B2913" s="15"/>
      <c r="C2913"/>
      <c r="D2913" s="22"/>
      <c r="AI2913"/>
      <c r="AK2913"/>
      <c r="AL2913"/>
    </row>
    <row r="2914" spans="1:38" x14ac:dyDescent="0.25">
      <c r="A2914" s="15"/>
      <c r="B2914" s="15"/>
      <c r="C2914"/>
      <c r="D2914" s="22"/>
      <c r="AI2914"/>
      <c r="AK2914"/>
      <c r="AL2914"/>
    </row>
    <row r="2915" spans="1:38" x14ac:dyDescent="0.25">
      <c r="A2915" s="15"/>
      <c r="B2915" s="15"/>
      <c r="C2915"/>
      <c r="D2915" s="22"/>
      <c r="AI2915"/>
      <c r="AK2915"/>
      <c r="AL2915"/>
    </row>
    <row r="2916" spans="1:38" x14ac:dyDescent="0.25">
      <c r="A2916" s="15"/>
      <c r="B2916" s="15"/>
      <c r="C2916"/>
      <c r="D2916" s="22"/>
      <c r="AI2916"/>
      <c r="AK2916"/>
      <c r="AL2916"/>
    </row>
    <row r="2917" spans="1:38" x14ac:dyDescent="0.25">
      <c r="A2917" s="15"/>
      <c r="B2917" s="15"/>
      <c r="C2917"/>
      <c r="D2917" s="22"/>
      <c r="AI2917"/>
      <c r="AK2917"/>
      <c r="AL2917"/>
    </row>
    <row r="2918" spans="1:38" x14ac:dyDescent="0.25">
      <c r="A2918" s="15"/>
      <c r="B2918" s="15"/>
      <c r="C2918"/>
      <c r="D2918" s="22"/>
      <c r="AI2918"/>
      <c r="AK2918"/>
      <c r="AL2918"/>
    </row>
    <row r="2919" spans="1:38" x14ac:dyDescent="0.25">
      <c r="A2919" s="15"/>
      <c r="B2919" s="15"/>
      <c r="C2919"/>
      <c r="D2919" s="22"/>
      <c r="AI2919"/>
      <c r="AK2919"/>
      <c r="AL2919"/>
    </row>
    <row r="2920" spans="1:38" x14ac:dyDescent="0.25">
      <c r="A2920" s="15"/>
      <c r="B2920" s="15"/>
      <c r="C2920"/>
      <c r="D2920" s="22"/>
      <c r="AI2920"/>
      <c r="AK2920"/>
      <c r="AL2920"/>
    </row>
    <row r="2921" spans="1:38" x14ac:dyDescent="0.25">
      <c r="A2921" s="15"/>
      <c r="B2921" s="15"/>
      <c r="C2921"/>
      <c r="D2921" s="22"/>
      <c r="AI2921"/>
      <c r="AK2921"/>
      <c r="AL2921"/>
    </row>
    <row r="2922" spans="1:38" x14ac:dyDescent="0.25">
      <c r="A2922" s="15"/>
      <c r="B2922" s="15"/>
      <c r="C2922"/>
      <c r="D2922" s="22"/>
      <c r="AI2922"/>
      <c r="AK2922"/>
      <c r="AL2922"/>
    </row>
    <row r="2923" spans="1:38" x14ac:dyDescent="0.25">
      <c r="A2923" s="15"/>
      <c r="B2923" s="15"/>
      <c r="C2923"/>
      <c r="D2923" s="22"/>
      <c r="AI2923"/>
      <c r="AK2923"/>
      <c r="AL2923"/>
    </row>
    <row r="2924" spans="1:38" x14ac:dyDescent="0.25">
      <c r="A2924" s="15"/>
      <c r="B2924" s="15"/>
      <c r="C2924"/>
      <c r="D2924" s="22"/>
      <c r="AI2924"/>
      <c r="AK2924"/>
      <c r="AL2924"/>
    </row>
    <row r="2925" spans="1:38" x14ac:dyDescent="0.25">
      <c r="A2925" s="15"/>
      <c r="B2925" s="15"/>
      <c r="C2925"/>
      <c r="D2925" s="22"/>
      <c r="AI2925"/>
      <c r="AK2925"/>
      <c r="AL2925"/>
    </row>
    <row r="2926" spans="1:38" x14ac:dyDescent="0.25">
      <c r="A2926" s="15"/>
      <c r="B2926" s="15"/>
      <c r="C2926"/>
      <c r="D2926" s="22"/>
      <c r="AI2926"/>
      <c r="AK2926"/>
      <c r="AL2926"/>
    </row>
    <row r="2927" spans="1:38" x14ac:dyDescent="0.25">
      <c r="A2927" s="15"/>
      <c r="B2927" s="15"/>
      <c r="C2927"/>
      <c r="D2927" s="22"/>
      <c r="AI2927"/>
      <c r="AK2927"/>
      <c r="AL2927"/>
    </row>
    <row r="2928" spans="1:38" x14ac:dyDescent="0.25">
      <c r="A2928" s="15"/>
      <c r="B2928" s="15"/>
      <c r="C2928"/>
      <c r="D2928" s="22"/>
      <c r="AI2928"/>
      <c r="AK2928"/>
      <c r="AL2928"/>
    </row>
    <row r="2929" spans="1:38" x14ac:dyDescent="0.25">
      <c r="A2929" s="15"/>
      <c r="B2929" s="15"/>
      <c r="C2929"/>
      <c r="D2929" s="22"/>
      <c r="AI2929"/>
      <c r="AK2929"/>
      <c r="AL2929"/>
    </row>
    <row r="2930" spans="1:38" x14ac:dyDescent="0.25">
      <c r="A2930" s="15"/>
      <c r="B2930" s="15"/>
      <c r="C2930"/>
      <c r="D2930" s="22"/>
      <c r="AI2930"/>
      <c r="AK2930"/>
      <c r="AL2930"/>
    </row>
    <row r="2931" spans="1:38" x14ac:dyDescent="0.25">
      <c r="A2931" s="15"/>
      <c r="B2931" s="15"/>
      <c r="C2931"/>
      <c r="D2931" s="22"/>
      <c r="AI2931"/>
      <c r="AK2931"/>
      <c r="AL2931"/>
    </row>
    <row r="2932" spans="1:38" x14ac:dyDescent="0.25">
      <c r="A2932" s="15"/>
      <c r="B2932" s="15"/>
      <c r="C2932"/>
      <c r="D2932" s="22"/>
      <c r="AI2932"/>
      <c r="AK2932"/>
      <c r="AL2932"/>
    </row>
    <row r="2933" spans="1:38" x14ac:dyDescent="0.25">
      <c r="A2933" s="15"/>
      <c r="B2933" s="15"/>
      <c r="C2933"/>
      <c r="D2933" s="22"/>
      <c r="AI2933"/>
      <c r="AK2933"/>
      <c r="AL2933"/>
    </row>
    <row r="2934" spans="1:38" x14ac:dyDescent="0.25">
      <c r="A2934" s="15"/>
      <c r="B2934" s="15"/>
      <c r="C2934"/>
      <c r="D2934" s="22"/>
      <c r="AI2934"/>
      <c r="AK2934"/>
      <c r="AL2934"/>
    </row>
    <row r="2935" spans="1:38" x14ac:dyDescent="0.25">
      <c r="A2935" s="15"/>
      <c r="B2935" s="15"/>
      <c r="C2935"/>
      <c r="D2935" s="22"/>
      <c r="AI2935"/>
      <c r="AK2935"/>
      <c r="AL2935"/>
    </row>
    <row r="2936" spans="1:38" x14ac:dyDescent="0.25">
      <c r="A2936" s="15"/>
      <c r="B2936" s="15"/>
      <c r="C2936"/>
      <c r="D2936" s="22"/>
      <c r="AI2936"/>
      <c r="AK2936"/>
      <c r="AL2936"/>
    </row>
    <row r="2937" spans="1:38" x14ac:dyDescent="0.25">
      <c r="A2937" s="15"/>
      <c r="B2937" s="15"/>
      <c r="C2937"/>
      <c r="D2937" s="22"/>
      <c r="AI2937"/>
      <c r="AK2937"/>
      <c r="AL2937"/>
    </row>
    <row r="2938" spans="1:38" x14ac:dyDescent="0.25">
      <c r="A2938" s="15"/>
      <c r="B2938" s="15"/>
      <c r="C2938"/>
      <c r="D2938" s="22"/>
      <c r="AI2938"/>
      <c r="AK2938"/>
      <c r="AL2938"/>
    </row>
    <row r="2939" spans="1:38" x14ac:dyDescent="0.25">
      <c r="A2939" s="15"/>
      <c r="B2939" s="15"/>
      <c r="C2939"/>
      <c r="D2939" s="22"/>
      <c r="AI2939"/>
      <c r="AK2939"/>
      <c r="AL2939"/>
    </row>
    <row r="2940" spans="1:38" x14ac:dyDescent="0.25">
      <c r="A2940" s="15"/>
      <c r="B2940" s="15"/>
      <c r="C2940"/>
      <c r="D2940" s="22"/>
      <c r="AI2940"/>
      <c r="AK2940"/>
      <c r="AL2940"/>
    </row>
    <row r="2941" spans="1:38" x14ac:dyDescent="0.25">
      <c r="A2941" s="15"/>
      <c r="B2941" s="15"/>
      <c r="C2941"/>
      <c r="D2941" s="22"/>
      <c r="AI2941"/>
      <c r="AK2941"/>
      <c r="AL2941"/>
    </row>
    <row r="2942" spans="1:38" x14ac:dyDescent="0.25">
      <c r="A2942" s="15"/>
      <c r="B2942" s="15"/>
      <c r="C2942"/>
      <c r="D2942" s="22"/>
      <c r="AI2942"/>
      <c r="AK2942"/>
      <c r="AL2942"/>
    </row>
    <row r="2943" spans="1:38" x14ac:dyDescent="0.25">
      <c r="A2943" s="15"/>
      <c r="B2943" s="15"/>
      <c r="C2943"/>
      <c r="D2943" s="22"/>
      <c r="AI2943"/>
      <c r="AK2943"/>
      <c r="AL2943"/>
    </row>
    <row r="2944" spans="1:38" x14ac:dyDescent="0.25">
      <c r="A2944" s="15"/>
      <c r="B2944" s="15"/>
      <c r="C2944"/>
      <c r="D2944" s="22"/>
      <c r="AI2944"/>
      <c r="AK2944"/>
      <c r="AL2944"/>
    </row>
    <row r="2945" spans="1:38" x14ac:dyDescent="0.25">
      <c r="A2945" s="15"/>
      <c r="B2945" s="15"/>
      <c r="C2945"/>
      <c r="D2945" s="22"/>
      <c r="AI2945"/>
      <c r="AK2945"/>
      <c r="AL2945"/>
    </row>
    <row r="2946" spans="1:38" x14ac:dyDescent="0.25">
      <c r="A2946" s="15"/>
      <c r="B2946" s="15"/>
      <c r="C2946"/>
      <c r="D2946" s="22"/>
      <c r="AI2946"/>
      <c r="AK2946"/>
      <c r="AL2946"/>
    </row>
    <row r="2947" spans="1:38" x14ac:dyDescent="0.25">
      <c r="A2947" s="15"/>
      <c r="B2947" s="15"/>
      <c r="C2947"/>
      <c r="D2947" s="22"/>
      <c r="AI2947"/>
      <c r="AK2947"/>
      <c r="AL2947"/>
    </row>
    <row r="2948" spans="1:38" x14ac:dyDescent="0.25">
      <c r="A2948" s="15"/>
      <c r="B2948" s="15"/>
      <c r="C2948"/>
      <c r="D2948" s="22"/>
      <c r="AI2948"/>
      <c r="AK2948"/>
      <c r="AL2948"/>
    </row>
    <row r="2949" spans="1:38" x14ac:dyDescent="0.25">
      <c r="A2949" s="15"/>
      <c r="B2949" s="15"/>
      <c r="C2949"/>
      <c r="D2949" s="22"/>
      <c r="AI2949"/>
      <c r="AK2949"/>
      <c r="AL2949"/>
    </row>
    <row r="2950" spans="1:38" x14ac:dyDescent="0.25">
      <c r="A2950" s="15"/>
      <c r="B2950" s="15"/>
      <c r="C2950"/>
      <c r="D2950" s="22"/>
      <c r="AI2950"/>
      <c r="AK2950"/>
      <c r="AL2950"/>
    </row>
    <row r="2951" spans="1:38" x14ac:dyDescent="0.25">
      <c r="A2951" s="15"/>
      <c r="B2951" s="15"/>
      <c r="C2951"/>
      <c r="D2951" s="22"/>
      <c r="AI2951"/>
      <c r="AK2951"/>
      <c r="AL2951"/>
    </row>
    <row r="2952" spans="1:38" x14ac:dyDescent="0.25">
      <c r="A2952" s="15"/>
      <c r="B2952" s="15"/>
      <c r="C2952"/>
      <c r="D2952" s="22"/>
      <c r="AI2952"/>
      <c r="AK2952"/>
      <c r="AL2952"/>
    </row>
    <row r="2953" spans="1:38" x14ac:dyDescent="0.25">
      <c r="A2953" s="15"/>
      <c r="B2953" s="15"/>
      <c r="C2953"/>
      <c r="D2953" s="22"/>
      <c r="AI2953"/>
      <c r="AK2953"/>
      <c r="AL2953"/>
    </row>
    <row r="2954" spans="1:38" x14ac:dyDescent="0.25">
      <c r="A2954" s="15"/>
      <c r="B2954" s="15"/>
      <c r="C2954"/>
      <c r="D2954" s="22"/>
      <c r="AI2954"/>
      <c r="AK2954"/>
      <c r="AL2954"/>
    </row>
    <row r="2955" spans="1:38" x14ac:dyDescent="0.25">
      <c r="A2955" s="15"/>
      <c r="B2955" s="15"/>
      <c r="C2955"/>
      <c r="D2955" s="22"/>
      <c r="AI2955"/>
      <c r="AK2955"/>
      <c r="AL2955"/>
    </row>
    <row r="2956" spans="1:38" x14ac:dyDescent="0.25">
      <c r="A2956" s="15"/>
      <c r="B2956" s="15"/>
      <c r="C2956"/>
      <c r="D2956" s="22"/>
      <c r="AI2956"/>
      <c r="AK2956"/>
      <c r="AL2956"/>
    </row>
    <row r="2957" spans="1:38" x14ac:dyDescent="0.25">
      <c r="A2957" s="15"/>
      <c r="B2957" s="15"/>
      <c r="C2957"/>
      <c r="D2957" s="22"/>
      <c r="AI2957"/>
      <c r="AK2957"/>
      <c r="AL2957"/>
    </row>
    <row r="2958" spans="1:38" x14ac:dyDescent="0.25">
      <c r="A2958" s="15"/>
      <c r="B2958" s="15"/>
      <c r="C2958"/>
      <c r="D2958" s="22"/>
      <c r="AI2958"/>
      <c r="AK2958"/>
      <c r="AL2958"/>
    </row>
    <row r="2959" spans="1:38" x14ac:dyDescent="0.25">
      <c r="A2959" s="15"/>
      <c r="B2959" s="15"/>
      <c r="C2959"/>
      <c r="D2959" s="22"/>
      <c r="AI2959"/>
      <c r="AK2959"/>
      <c r="AL2959"/>
    </row>
    <row r="2960" spans="1:38" x14ac:dyDescent="0.25">
      <c r="A2960" s="15"/>
      <c r="B2960" s="15"/>
      <c r="C2960"/>
      <c r="D2960" s="22"/>
      <c r="AI2960"/>
      <c r="AK2960"/>
      <c r="AL2960"/>
    </row>
    <row r="2961" spans="1:38" x14ac:dyDescent="0.25">
      <c r="A2961" s="15"/>
      <c r="B2961" s="15"/>
      <c r="C2961"/>
      <c r="D2961" s="22"/>
      <c r="AI2961"/>
      <c r="AK2961"/>
      <c r="AL2961"/>
    </row>
    <row r="2962" spans="1:38" x14ac:dyDescent="0.25">
      <c r="A2962" s="15"/>
      <c r="B2962" s="15"/>
      <c r="C2962"/>
      <c r="D2962" s="22"/>
      <c r="AI2962"/>
      <c r="AK2962"/>
      <c r="AL2962"/>
    </row>
    <row r="2963" spans="1:38" x14ac:dyDescent="0.25">
      <c r="A2963" s="15"/>
      <c r="B2963" s="15"/>
      <c r="C2963"/>
      <c r="D2963" s="22"/>
      <c r="AI2963"/>
      <c r="AK2963"/>
      <c r="AL2963"/>
    </row>
    <row r="2964" spans="1:38" x14ac:dyDescent="0.25">
      <c r="A2964" s="15"/>
      <c r="B2964" s="15"/>
      <c r="C2964"/>
      <c r="D2964" s="22"/>
      <c r="AI2964"/>
      <c r="AK2964"/>
      <c r="AL2964"/>
    </row>
    <row r="2965" spans="1:38" x14ac:dyDescent="0.25">
      <c r="A2965" s="15"/>
      <c r="B2965" s="15"/>
      <c r="C2965"/>
      <c r="D2965" s="22"/>
      <c r="AI2965"/>
      <c r="AK2965"/>
      <c r="AL2965"/>
    </row>
    <row r="2966" spans="1:38" x14ac:dyDescent="0.25">
      <c r="A2966" s="15"/>
      <c r="B2966" s="15"/>
      <c r="C2966"/>
      <c r="D2966" s="22"/>
      <c r="AI2966"/>
      <c r="AK2966"/>
      <c r="AL2966"/>
    </row>
    <row r="2967" spans="1:38" x14ac:dyDescent="0.25">
      <c r="A2967" s="15"/>
      <c r="B2967" s="15"/>
      <c r="C2967"/>
      <c r="D2967" s="22"/>
      <c r="AI2967"/>
      <c r="AK2967"/>
      <c r="AL2967"/>
    </row>
    <row r="2968" spans="1:38" x14ac:dyDescent="0.25">
      <c r="A2968" s="15"/>
      <c r="B2968" s="15"/>
      <c r="C2968"/>
      <c r="D2968" s="22"/>
      <c r="AI2968"/>
      <c r="AK2968"/>
      <c r="AL2968"/>
    </row>
    <row r="2969" spans="1:38" x14ac:dyDescent="0.25">
      <c r="A2969" s="15"/>
      <c r="B2969" s="15"/>
      <c r="C2969"/>
      <c r="D2969" s="22"/>
      <c r="AI2969"/>
      <c r="AK2969"/>
      <c r="AL2969"/>
    </row>
    <row r="2970" spans="1:38" x14ac:dyDescent="0.25">
      <c r="A2970" s="15"/>
      <c r="B2970" s="15"/>
      <c r="C2970"/>
      <c r="D2970" s="22"/>
      <c r="AI2970"/>
      <c r="AK2970"/>
      <c r="AL2970"/>
    </row>
    <row r="2971" spans="1:38" x14ac:dyDescent="0.25">
      <c r="A2971" s="15"/>
      <c r="B2971" s="15"/>
      <c r="C2971"/>
      <c r="D2971" s="22"/>
      <c r="AI2971"/>
      <c r="AK2971"/>
      <c r="AL2971"/>
    </row>
    <row r="2972" spans="1:38" x14ac:dyDescent="0.25">
      <c r="A2972" s="15"/>
      <c r="B2972" s="15"/>
      <c r="C2972"/>
      <c r="D2972" s="22"/>
      <c r="AI2972"/>
      <c r="AK2972"/>
      <c r="AL2972"/>
    </row>
    <row r="2973" spans="1:38" x14ac:dyDescent="0.25">
      <c r="A2973" s="15"/>
      <c r="B2973" s="15"/>
      <c r="C2973"/>
      <c r="D2973" s="22"/>
      <c r="AI2973"/>
      <c r="AK2973"/>
      <c r="AL2973"/>
    </row>
    <row r="2974" spans="1:38" x14ac:dyDescent="0.25">
      <c r="A2974" s="15"/>
      <c r="B2974" s="15"/>
      <c r="C2974"/>
      <c r="D2974" s="22"/>
      <c r="AI2974"/>
      <c r="AK2974"/>
      <c r="AL2974"/>
    </row>
    <row r="2975" spans="1:38" x14ac:dyDescent="0.25">
      <c r="A2975" s="15"/>
      <c r="B2975" s="15"/>
      <c r="C2975"/>
      <c r="D2975" s="22"/>
      <c r="AI2975"/>
      <c r="AK2975"/>
      <c r="AL2975"/>
    </row>
    <row r="2976" spans="1:38" x14ac:dyDescent="0.25">
      <c r="A2976" s="15"/>
      <c r="B2976" s="15"/>
      <c r="C2976"/>
      <c r="D2976" s="22"/>
      <c r="AI2976"/>
      <c r="AK2976"/>
      <c r="AL2976"/>
    </row>
    <row r="2977" spans="1:38" x14ac:dyDescent="0.25">
      <c r="A2977" s="15"/>
      <c r="B2977" s="15"/>
      <c r="C2977"/>
      <c r="D2977" s="22"/>
      <c r="AI2977"/>
      <c r="AK2977"/>
      <c r="AL2977"/>
    </row>
    <row r="2978" spans="1:38" x14ac:dyDescent="0.25">
      <c r="A2978" s="15"/>
      <c r="B2978" s="15"/>
      <c r="C2978"/>
      <c r="D2978" s="22"/>
      <c r="AI2978"/>
      <c r="AK2978"/>
      <c r="AL2978"/>
    </row>
    <row r="2979" spans="1:38" x14ac:dyDescent="0.25">
      <c r="A2979" s="15"/>
      <c r="B2979" s="15"/>
      <c r="C2979"/>
      <c r="D2979" s="22"/>
      <c r="AI2979"/>
      <c r="AK2979"/>
      <c r="AL2979"/>
    </row>
    <row r="2980" spans="1:38" x14ac:dyDescent="0.25">
      <c r="A2980" s="15"/>
      <c r="B2980" s="15"/>
      <c r="C2980"/>
      <c r="D2980" s="22"/>
      <c r="AI2980"/>
      <c r="AK2980"/>
      <c r="AL2980"/>
    </row>
    <row r="2981" spans="1:38" x14ac:dyDescent="0.25">
      <c r="A2981" s="15"/>
      <c r="B2981" s="15"/>
      <c r="C2981"/>
      <c r="D2981" s="22"/>
      <c r="AI2981"/>
      <c r="AK2981"/>
      <c r="AL2981"/>
    </row>
    <row r="2982" spans="1:38" x14ac:dyDescent="0.25">
      <c r="A2982" s="15"/>
      <c r="B2982" s="15"/>
      <c r="C2982"/>
      <c r="D2982" s="22"/>
      <c r="AI2982"/>
      <c r="AK2982"/>
      <c r="AL2982"/>
    </row>
    <row r="2983" spans="1:38" x14ac:dyDescent="0.25">
      <c r="A2983" s="15"/>
      <c r="B2983" s="15"/>
      <c r="C2983"/>
      <c r="D2983" s="22"/>
      <c r="AI2983"/>
      <c r="AK2983"/>
      <c r="AL2983"/>
    </row>
    <row r="2984" spans="1:38" x14ac:dyDescent="0.25">
      <c r="A2984" s="15"/>
      <c r="B2984" s="15"/>
      <c r="C2984"/>
      <c r="D2984" s="22"/>
      <c r="AI2984"/>
      <c r="AK2984"/>
      <c r="AL2984"/>
    </row>
    <row r="2985" spans="1:38" x14ac:dyDescent="0.25">
      <c r="A2985" s="15"/>
      <c r="B2985" s="15"/>
      <c r="C2985"/>
      <c r="D2985" s="22"/>
      <c r="AI2985"/>
      <c r="AK2985"/>
      <c r="AL2985"/>
    </row>
    <row r="2986" spans="1:38" x14ac:dyDescent="0.25">
      <c r="A2986" s="15"/>
      <c r="B2986" s="15"/>
      <c r="C2986"/>
      <c r="D2986" s="22"/>
      <c r="AI2986"/>
      <c r="AK2986"/>
      <c r="AL2986"/>
    </row>
    <row r="2987" spans="1:38" x14ac:dyDescent="0.25">
      <c r="A2987" s="15"/>
      <c r="B2987" s="15"/>
      <c r="C2987"/>
      <c r="D2987" s="22"/>
      <c r="AI2987"/>
      <c r="AK2987"/>
      <c r="AL2987"/>
    </row>
    <row r="2988" spans="1:38" x14ac:dyDescent="0.25">
      <c r="A2988" s="15"/>
      <c r="B2988" s="15"/>
      <c r="C2988"/>
      <c r="D2988" s="22"/>
      <c r="AI2988"/>
      <c r="AK2988"/>
      <c r="AL2988"/>
    </row>
    <row r="2989" spans="1:38" x14ac:dyDescent="0.25">
      <c r="A2989" s="15"/>
      <c r="B2989" s="15"/>
      <c r="C2989"/>
      <c r="D2989" s="22"/>
      <c r="AI2989"/>
      <c r="AK2989"/>
      <c r="AL2989"/>
    </row>
    <row r="2990" spans="1:38" x14ac:dyDescent="0.25">
      <c r="A2990" s="15"/>
      <c r="B2990" s="15"/>
      <c r="C2990"/>
      <c r="D2990" s="22"/>
      <c r="AI2990"/>
      <c r="AK2990"/>
      <c r="AL2990"/>
    </row>
    <row r="2991" spans="1:38" x14ac:dyDescent="0.25">
      <c r="A2991" s="15"/>
      <c r="B2991" s="15"/>
      <c r="C2991"/>
      <c r="D2991" s="22"/>
      <c r="AI2991"/>
      <c r="AK2991"/>
      <c r="AL2991"/>
    </row>
    <row r="2992" spans="1:38" x14ac:dyDescent="0.25">
      <c r="A2992" s="15"/>
      <c r="B2992" s="15"/>
      <c r="C2992"/>
      <c r="D2992" s="22"/>
      <c r="AI2992"/>
      <c r="AK2992"/>
      <c r="AL2992"/>
    </row>
    <row r="2993" spans="1:38" x14ac:dyDescent="0.25">
      <c r="A2993" s="15"/>
      <c r="B2993" s="15"/>
      <c r="C2993"/>
      <c r="D2993" s="22"/>
      <c r="AI2993"/>
      <c r="AK2993"/>
      <c r="AL2993"/>
    </row>
    <row r="2994" spans="1:38" x14ac:dyDescent="0.25">
      <c r="A2994" s="15"/>
      <c r="B2994" s="15"/>
      <c r="C2994"/>
      <c r="D2994" s="22"/>
      <c r="AI2994"/>
      <c r="AK2994"/>
      <c r="AL2994"/>
    </row>
    <row r="2995" spans="1:38" x14ac:dyDescent="0.25">
      <c r="A2995" s="15"/>
      <c r="B2995" s="15"/>
      <c r="C2995"/>
      <c r="D2995" s="22"/>
      <c r="AI2995"/>
      <c r="AK2995"/>
      <c r="AL2995"/>
    </row>
    <row r="2996" spans="1:38" x14ac:dyDescent="0.25">
      <c r="A2996" s="15"/>
      <c r="B2996" s="15"/>
      <c r="C2996"/>
      <c r="D2996" s="22"/>
      <c r="AI2996"/>
      <c r="AK2996"/>
      <c r="AL2996"/>
    </row>
    <row r="2997" spans="1:38" x14ac:dyDescent="0.25">
      <c r="A2997" s="15"/>
      <c r="B2997" s="15"/>
      <c r="C2997"/>
      <c r="D2997" s="22"/>
      <c r="AI2997"/>
      <c r="AK2997"/>
      <c r="AL2997"/>
    </row>
    <row r="2998" spans="1:38" x14ac:dyDescent="0.25">
      <c r="A2998" s="15"/>
      <c r="B2998" s="15"/>
      <c r="C2998"/>
      <c r="D2998" s="22"/>
      <c r="AI2998"/>
      <c r="AK2998"/>
      <c r="AL2998"/>
    </row>
    <row r="2999" spans="1:38" x14ac:dyDescent="0.25">
      <c r="A2999" s="15"/>
      <c r="B2999" s="15"/>
      <c r="C2999"/>
      <c r="D2999" s="22"/>
      <c r="AI2999"/>
      <c r="AK2999"/>
      <c r="AL2999"/>
    </row>
    <row r="3000" spans="1:38" x14ac:dyDescent="0.25">
      <c r="A3000" s="15"/>
      <c r="B3000" s="15"/>
      <c r="C3000"/>
      <c r="D3000" s="22"/>
      <c r="AI3000"/>
      <c r="AK3000"/>
      <c r="AL3000"/>
    </row>
    <row r="3001" spans="1:38" x14ac:dyDescent="0.25">
      <c r="A3001" s="15"/>
      <c r="B3001" s="15"/>
      <c r="C3001"/>
      <c r="D3001" s="22"/>
      <c r="AI3001"/>
      <c r="AK3001"/>
      <c r="AL3001"/>
    </row>
    <row r="3002" spans="1:38" x14ac:dyDescent="0.25">
      <c r="A3002" s="15"/>
      <c r="B3002" s="15"/>
      <c r="C3002"/>
      <c r="D3002" s="22"/>
      <c r="AI3002"/>
      <c r="AK3002"/>
      <c r="AL3002"/>
    </row>
    <row r="3003" spans="1:38" x14ac:dyDescent="0.25">
      <c r="A3003" s="15"/>
      <c r="B3003" s="15"/>
      <c r="C3003"/>
      <c r="D3003" s="22"/>
      <c r="AI3003"/>
      <c r="AK3003"/>
      <c r="AL3003"/>
    </row>
    <row r="3004" spans="1:38" x14ac:dyDescent="0.25">
      <c r="A3004" s="15"/>
      <c r="B3004" s="15"/>
      <c r="C3004"/>
      <c r="D3004" s="22"/>
      <c r="AI3004"/>
      <c r="AK3004"/>
      <c r="AL3004"/>
    </row>
    <row r="3005" spans="1:38" x14ac:dyDescent="0.25">
      <c r="A3005" s="15"/>
      <c r="B3005" s="15"/>
      <c r="C3005"/>
      <c r="D3005" s="22"/>
      <c r="AI3005"/>
      <c r="AK3005"/>
      <c r="AL3005"/>
    </row>
    <row r="3006" spans="1:38" x14ac:dyDescent="0.25">
      <c r="A3006" s="15"/>
      <c r="B3006" s="15"/>
      <c r="C3006"/>
      <c r="D3006" s="22"/>
      <c r="AI3006"/>
      <c r="AK3006"/>
      <c r="AL3006"/>
    </row>
    <row r="3007" spans="1:38" x14ac:dyDescent="0.25">
      <c r="A3007" s="15"/>
      <c r="B3007" s="15"/>
      <c r="C3007"/>
      <c r="D3007" s="22"/>
      <c r="AI3007"/>
      <c r="AK3007"/>
      <c r="AL3007"/>
    </row>
    <row r="3008" spans="1:38" x14ac:dyDescent="0.25">
      <c r="A3008" s="15"/>
      <c r="B3008" s="15"/>
      <c r="C3008"/>
      <c r="D3008" s="22"/>
      <c r="AI3008"/>
      <c r="AK3008"/>
      <c r="AL3008"/>
    </row>
    <row r="3009" spans="1:38" x14ac:dyDescent="0.25">
      <c r="A3009" s="15"/>
      <c r="B3009" s="15"/>
      <c r="C3009"/>
      <c r="D3009" s="22"/>
      <c r="AI3009"/>
      <c r="AK3009"/>
      <c r="AL3009"/>
    </row>
    <row r="3010" spans="1:38" x14ac:dyDescent="0.25">
      <c r="A3010" s="15"/>
      <c r="B3010" s="15"/>
      <c r="C3010"/>
      <c r="D3010" s="22"/>
      <c r="AI3010"/>
      <c r="AK3010"/>
      <c r="AL3010"/>
    </row>
    <row r="3011" spans="1:38" x14ac:dyDescent="0.25">
      <c r="A3011" s="15"/>
      <c r="B3011" s="15"/>
      <c r="C3011"/>
      <c r="D3011" s="22"/>
      <c r="AI3011"/>
      <c r="AK3011"/>
      <c r="AL3011"/>
    </row>
    <row r="3012" spans="1:38" x14ac:dyDescent="0.25">
      <c r="A3012" s="15"/>
      <c r="B3012" s="15"/>
      <c r="C3012"/>
      <c r="D3012" s="22"/>
      <c r="AI3012"/>
      <c r="AK3012"/>
      <c r="AL3012"/>
    </row>
    <row r="3013" spans="1:38" x14ac:dyDescent="0.25">
      <c r="A3013" s="15"/>
      <c r="B3013" s="15"/>
      <c r="C3013"/>
      <c r="D3013" s="22"/>
      <c r="AI3013"/>
      <c r="AK3013"/>
      <c r="AL3013"/>
    </row>
    <row r="3014" spans="1:38" x14ac:dyDescent="0.25">
      <c r="A3014" s="15"/>
      <c r="B3014" s="15"/>
      <c r="C3014"/>
      <c r="D3014" s="22"/>
      <c r="AI3014"/>
      <c r="AK3014"/>
      <c r="AL3014"/>
    </row>
    <row r="3015" spans="1:38" x14ac:dyDescent="0.25">
      <c r="A3015" s="15"/>
      <c r="B3015" s="15"/>
      <c r="C3015"/>
      <c r="D3015" s="22"/>
      <c r="AI3015"/>
      <c r="AK3015"/>
      <c r="AL3015"/>
    </row>
    <row r="3016" spans="1:38" x14ac:dyDescent="0.25">
      <c r="A3016" s="15"/>
      <c r="B3016" s="15"/>
      <c r="C3016"/>
      <c r="D3016" s="22"/>
      <c r="AI3016"/>
      <c r="AK3016"/>
      <c r="AL3016"/>
    </row>
    <row r="3017" spans="1:38" x14ac:dyDescent="0.25">
      <c r="A3017" s="15"/>
      <c r="B3017" s="15"/>
      <c r="C3017"/>
      <c r="D3017" s="22"/>
      <c r="AI3017"/>
      <c r="AK3017"/>
      <c r="AL3017"/>
    </row>
    <row r="3018" spans="1:38" x14ac:dyDescent="0.25">
      <c r="A3018" s="15"/>
      <c r="B3018" s="15"/>
      <c r="C3018"/>
      <c r="D3018" s="22"/>
      <c r="AI3018"/>
      <c r="AK3018"/>
      <c r="AL3018"/>
    </row>
    <row r="3019" spans="1:38" x14ac:dyDescent="0.25">
      <c r="A3019" s="15"/>
      <c r="B3019" s="15"/>
      <c r="C3019"/>
      <c r="D3019" s="22"/>
      <c r="AI3019"/>
      <c r="AK3019"/>
      <c r="AL3019"/>
    </row>
    <row r="3020" spans="1:38" x14ac:dyDescent="0.25">
      <c r="A3020" s="15"/>
      <c r="B3020" s="15"/>
      <c r="C3020"/>
      <c r="D3020" s="22"/>
      <c r="AI3020"/>
      <c r="AK3020"/>
      <c r="AL3020"/>
    </row>
    <row r="3021" spans="1:38" x14ac:dyDescent="0.25">
      <c r="A3021" s="15"/>
      <c r="B3021" s="15"/>
      <c r="C3021"/>
      <c r="D3021" s="22"/>
      <c r="AI3021"/>
      <c r="AK3021"/>
      <c r="AL3021"/>
    </row>
    <row r="3022" spans="1:38" x14ac:dyDescent="0.25">
      <c r="A3022" s="15"/>
      <c r="B3022" s="15"/>
      <c r="C3022"/>
      <c r="D3022" s="22"/>
      <c r="AI3022"/>
      <c r="AK3022"/>
      <c r="AL3022"/>
    </row>
    <row r="3023" spans="1:38" x14ac:dyDescent="0.25">
      <c r="A3023" s="15"/>
      <c r="B3023" s="15"/>
      <c r="C3023"/>
      <c r="D3023" s="22"/>
      <c r="AI3023"/>
      <c r="AK3023"/>
      <c r="AL3023"/>
    </row>
    <row r="3024" spans="1:38" x14ac:dyDescent="0.25">
      <c r="A3024" s="15"/>
      <c r="B3024" s="15"/>
      <c r="C3024"/>
      <c r="D3024" s="22"/>
      <c r="AI3024"/>
      <c r="AK3024"/>
      <c r="AL3024"/>
    </row>
    <row r="3025" spans="1:38" x14ac:dyDescent="0.25">
      <c r="A3025" s="15"/>
      <c r="B3025" s="15"/>
      <c r="C3025"/>
      <c r="D3025" s="22"/>
      <c r="AI3025"/>
      <c r="AK3025"/>
      <c r="AL3025"/>
    </row>
    <row r="3026" spans="1:38" x14ac:dyDescent="0.25">
      <c r="A3026" s="15"/>
      <c r="B3026" s="15"/>
      <c r="C3026"/>
      <c r="D3026" s="22"/>
      <c r="AI3026"/>
      <c r="AK3026"/>
      <c r="AL3026"/>
    </row>
    <row r="3027" spans="1:38" x14ac:dyDescent="0.25">
      <c r="A3027" s="15"/>
      <c r="B3027" s="15"/>
      <c r="C3027"/>
      <c r="D3027" s="22"/>
      <c r="AI3027"/>
      <c r="AK3027"/>
      <c r="AL3027"/>
    </row>
    <row r="3028" spans="1:38" x14ac:dyDescent="0.25">
      <c r="A3028" s="15"/>
      <c r="B3028" s="15"/>
      <c r="C3028"/>
      <c r="D3028" s="22"/>
      <c r="AI3028"/>
      <c r="AK3028"/>
      <c r="AL3028"/>
    </row>
    <row r="3029" spans="1:38" x14ac:dyDescent="0.25">
      <c r="A3029" s="15"/>
      <c r="B3029" s="15"/>
      <c r="C3029"/>
      <c r="D3029" s="22"/>
      <c r="AI3029"/>
      <c r="AK3029"/>
      <c r="AL3029"/>
    </row>
    <row r="3030" spans="1:38" x14ac:dyDescent="0.25">
      <c r="A3030" s="15"/>
      <c r="B3030" s="15"/>
      <c r="C3030"/>
      <c r="D3030" s="22"/>
      <c r="AI3030"/>
      <c r="AK3030"/>
      <c r="AL3030"/>
    </row>
    <row r="3031" spans="1:38" x14ac:dyDescent="0.25">
      <c r="A3031" s="15"/>
      <c r="B3031" s="15"/>
      <c r="C3031"/>
      <c r="D3031" s="22"/>
      <c r="AI3031"/>
      <c r="AK3031"/>
      <c r="AL3031"/>
    </row>
    <row r="3032" spans="1:38" x14ac:dyDescent="0.25">
      <c r="A3032" s="15"/>
      <c r="B3032" s="15"/>
      <c r="C3032"/>
      <c r="D3032" s="22"/>
      <c r="AI3032"/>
      <c r="AK3032"/>
      <c r="AL3032"/>
    </row>
    <row r="3033" spans="1:38" x14ac:dyDescent="0.25">
      <c r="A3033" s="15"/>
      <c r="B3033" s="15"/>
      <c r="C3033"/>
      <c r="D3033" s="22"/>
      <c r="AI3033"/>
      <c r="AK3033"/>
      <c r="AL3033"/>
    </row>
    <row r="3034" spans="1:38" x14ac:dyDescent="0.25">
      <c r="A3034" s="15"/>
      <c r="B3034" s="15"/>
      <c r="C3034"/>
      <c r="D3034" s="22"/>
      <c r="AI3034"/>
      <c r="AK3034"/>
      <c r="AL3034"/>
    </row>
    <row r="3035" spans="1:38" x14ac:dyDescent="0.25">
      <c r="A3035" s="15"/>
      <c r="B3035" s="15"/>
      <c r="C3035"/>
      <c r="D3035" s="22"/>
      <c r="AI3035"/>
      <c r="AK3035"/>
      <c r="AL3035"/>
    </row>
    <row r="3036" spans="1:38" x14ac:dyDescent="0.25">
      <c r="A3036" s="15"/>
      <c r="B3036" s="15"/>
      <c r="C3036"/>
      <c r="D3036" s="22"/>
      <c r="AI3036"/>
      <c r="AK3036"/>
      <c r="AL3036"/>
    </row>
    <row r="3037" spans="1:38" x14ac:dyDescent="0.25">
      <c r="A3037" s="15"/>
      <c r="B3037" s="15"/>
      <c r="C3037"/>
      <c r="D3037" s="22"/>
      <c r="AI3037"/>
      <c r="AK3037"/>
      <c r="AL3037"/>
    </row>
    <row r="3038" spans="1:38" x14ac:dyDescent="0.25">
      <c r="A3038" s="15"/>
      <c r="B3038" s="15"/>
      <c r="C3038"/>
      <c r="D3038" s="22"/>
      <c r="AI3038"/>
      <c r="AK3038"/>
      <c r="AL3038"/>
    </row>
    <row r="3039" spans="1:38" x14ac:dyDescent="0.25">
      <c r="A3039" s="15"/>
      <c r="B3039" s="15"/>
      <c r="C3039"/>
      <c r="D3039" s="22"/>
      <c r="AI3039"/>
      <c r="AK3039"/>
      <c r="AL3039"/>
    </row>
    <row r="3040" spans="1:38" x14ac:dyDescent="0.25">
      <c r="A3040" s="15"/>
      <c r="B3040" s="15"/>
      <c r="C3040"/>
      <c r="D3040" s="22"/>
      <c r="AI3040"/>
      <c r="AK3040"/>
      <c r="AL3040"/>
    </row>
    <row r="3041" spans="1:38" x14ac:dyDescent="0.25">
      <c r="A3041" s="15"/>
      <c r="B3041" s="15"/>
      <c r="C3041"/>
      <c r="D3041" s="22"/>
      <c r="AI3041"/>
      <c r="AK3041"/>
      <c r="AL3041"/>
    </row>
    <row r="3042" spans="1:38" x14ac:dyDescent="0.25">
      <c r="A3042" s="15"/>
      <c r="B3042" s="15"/>
      <c r="C3042"/>
      <c r="D3042" s="22"/>
      <c r="AI3042"/>
      <c r="AK3042"/>
      <c r="AL3042"/>
    </row>
    <row r="3043" spans="1:38" x14ac:dyDescent="0.25">
      <c r="A3043" s="15"/>
      <c r="B3043" s="15"/>
      <c r="C3043"/>
      <c r="D3043" s="22"/>
      <c r="AI3043"/>
      <c r="AK3043"/>
      <c r="AL3043"/>
    </row>
    <row r="3044" spans="1:38" x14ac:dyDescent="0.25">
      <c r="A3044" s="15"/>
      <c r="B3044" s="15"/>
      <c r="C3044"/>
      <c r="D3044" s="22"/>
      <c r="AI3044"/>
      <c r="AK3044"/>
      <c r="AL3044"/>
    </row>
    <row r="3045" spans="1:38" x14ac:dyDescent="0.25">
      <c r="A3045" s="15"/>
      <c r="B3045" s="15"/>
      <c r="C3045"/>
      <c r="D3045" s="22"/>
      <c r="AI3045"/>
      <c r="AK3045"/>
      <c r="AL3045"/>
    </row>
    <row r="3046" spans="1:38" x14ac:dyDescent="0.25">
      <c r="A3046" s="15"/>
      <c r="B3046" s="15"/>
      <c r="C3046"/>
      <c r="D3046" s="22"/>
      <c r="AI3046"/>
      <c r="AK3046"/>
      <c r="AL3046"/>
    </row>
    <row r="3047" spans="1:38" x14ac:dyDescent="0.25">
      <c r="A3047" s="15"/>
      <c r="B3047" s="15"/>
      <c r="C3047"/>
      <c r="D3047" s="22"/>
      <c r="AI3047"/>
      <c r="AK3047"/>
      <c r="AL3047"/>
    </row>
    <row r="3048" spans="1:38" x14ac:dyDescent="0.25">
      <c r="A3048" s="15"/>
      <c r="B3048" s="15"/>
      <c r="C3048"/>
      <c r="D3048" s="22"/>
      <c r="AI3048"/>
      <c r="AK3048"/>
      <c r="AL3048"/>
    </row>
    <row r="3049" spans="1:38" x14ac:dyDescent="0.25">
      <c r="A3049" s="15"/>
      <c r="B3049" s="15"/>
      <c r="C3049"/>
      <c r="D3049" s="22"/>
      <c r="AI3049"/>
      <c r="AK3049"/>
      <c r="AL3049"/>
    </row>
    <row r="3050" spans="1:38" x14ac:dyDescent="0.25">
      <c r="A3050" s="15"/>
      <c r="B3050" s="15"/>
      <c r="C3050"/>
      <c r="D3050" s="22"/>
      <c r="AI3050"/>
      <c r="AK3050"/>
      <c r="AL3050"/>
    </row>
    <row r="3051" spans="1:38" x14ac:dyDescent="0.25">
      <c r="A3051" s="15"/>
      <c r="B3051" s="15"/>
      <c r="C3051"/>
      <c r="D3051" s="22"/>
      <c r="AI3051"/>
      <c r="AK3051"/>
      <c r="AL3051"/>
    </row>
    <row r="3052" spans="1:38" x14ac:dyDescent="0.25">
      <c r="A3052" s="15"/>
      <c r="B3052" s="15"/>
      <c r="C3052"/>
      <c r="D3052" s="22"/>
      <c r="AI3052"/>
      <c r="AK3052"/>
      <c r="AL3052"/>
    </row>
    <row r="3053" spans="1:38" x14ac:dyDescent="0.25">
      <c r="A3053" s="15"/>
      <c r="B3053" s="15"/>
      <c r="C3053"/>
      <c r="D3053" s="22"/>
      <c r="AI3053"/>
      <c r="AK3053"/>
      <c r="AL3053"/>
    </row>
    <row r="3054" spans="1:38" x14ac:dyDescent="0.25">
      <c r="A3054" s="15"/>
      <c r="B3054" s="15"/>
      <c r="C3054"/>
      <c r="D3054" s="22"/>
      <c r="AI3054"/>
      <c r="AK3054"/>
      <c r="AL3054"/>
    </row>
    <row r="3055" spans="1:38" x14ac:dyDescent="0.25">
      <c r="A3055" s="15"/>
      <c r="B3055" s="15"/>
      <c r="C3055"/>
      <c r="D3055" s="22"/>
      <c r="AI3055"/>
      <c r="AK3055"/>
      <c r="AL3055"/>
    </row>
    <row r="3056" spans="1:38" x14ac:dyDescent="0.25">
      <c r="A3056" s="15"/>
      <c r="B3056" s="15"/>
      <c r="C3056"/>
      <c r="D3056" s="22"/>
      <c r="AI3056"/>
      <c r="AK3056"/>
      <c r="AL3056"/>
    </row>
    <row r="3057" spans="1:38" x14ac:dyDescent="0.25">
      <c r="A3057" s="15"/>
      <c r="B3057" s="15"/>
      <c r="C3057"/>
      <c r="D3057" s="22"/>
      <c r="AI3057"/>
      <c r="AK3057"/>
      <c r="AL3057"/>
    </row>
    <row r="3058" spans="1:38" x14ac:dyDescent="0.25">
      <c r="A3058" s="15"/>
      <c r="B3058" s="15"/>
      <c r="C3058"/>
      <c r="D3058" s="22"/>
      <c r="AI3058"/>
      <c r="AK3058"/>
      <c r="AL3058"/>
    </row>
    <row r="3059" spans="1:38" x14ac:dyDescent="0.25">
      <c r="A3059" s="15"/>
      <c r="B3059" s="15"/>
      <c r="C3059"/>
      <c r="D3059" s="22"/>
      <c r="AI3059"/>
      <c r="AK3059"/>
      <c r="AL3059"/>
    </row>
    <row r="3060" spans="1:38" x14ac:dyDescent="0.25">
      <c r="A3060" s="15"/>
      <c r="B3060" s="15"/>
      <c r="C3060"/>
      <c r="D3060" s="22"/>
      <c r="AI3060"/>
      <c r="AK3060"/>
      <c r="AL3060"/>
    </row>
    <row r="3061" spans="1:38" x14ac:dyDescent="0.25">
      <c r="A3061" s="15"/>
      <c r="B3061" s="15"/>
      <c r="C3061"/>
      <c r="D3061" s="22"/>
      <c r="AI3061"/>
      <c r="AK3061"/>
      <c r="AL3061"/>
    </row>
    <row r="3062" spans="1:38" x14ac:dyDescent="0.25">
      <c r="A3062" s="15"/>
      <c r="B3062" s="15"/>
      <c r="C3062"/>
      <c r="D3062" s="22"/>
      <c r="AI3062"/>
      <c r="AK3062"/>
      <c r="AL3062"/>
    </row>
    <row r="3063" spans="1:38" x14ac:dyDescent="0.25">
      <c r="A3063" s="15"/>
      <c r="B3063" s="15"/>
      <c r="C3063"/>
      <c r="D3063" s="22"/>
      <c r="AI3063"/>
      <c r="AK3063"/>
      <c r="AL3063"/>
    </row>
    <row r="3064" spans="1:38" x14ac:dyDescent="0.25">
      <c r="A3064" s="15"/>
      <c r="B3064" s="15"/>
      <c r="C3064"/>
      <c r="D3064" s="22"/>
      <c r="AI3064"/>
      <c r="AK3064"/>
      <c r="AL3064"/>
    </row>
    <row r="3065" spans="1:38" x14ac:dyDescent="0.25">
      <c r="A3065" s="15"/>
      <c r="B3065" s="15"/>
      <c r="C3065"/>
      <c r="D3065" s="22"/>
      <c r="AI3065"/>
      <c r="AK3065"/>
      <c r="AL3065"/>
    </row>
    <row r="3066" spans="1:38" x14ac:dyDescent="0.25">
      <c r="A3066" s="15"/>
      <c r="B3066" s="15"/>
      <c r="C3066"/>
      <c r="D3066" s="22"/>
      <c r="AI3066"/>
      <c r="AK3066"/>
      <c r="AL3066"/>
    </row>
    <row r="3067" spans="1:38" x14ac:dyDescent="0.25">
      <c r="A3067" s="15"/>
      <c r="B3067" s="15"/>
      <c r="C3067"/>
      <c r="D3067" s="22"/>
      <c r="AI3067"/>
      <c r="AK3067"/>
      <c r="AL3067"/>
    </row>
    <row r="3068" spans="1:38" x14ac:dyDescent="0.25">
      <c r="A3068" s="15"/>
      <c r="B3068" s="15"/>
      <c r="C3068"/>
      <c r="D3068" s="22"/>
      <c r="AI3068"/>
      <c r="AK3068"/>
      <c r="AL3068"/>
    </row>
    <row r="3069" spans="1:38" x14ac:dyDescent="0.25">
      <c r="A3069" s="15"/>
      <c r="B3069" s="15"/>
      <c r="C3069"/>
      <c r="D3069" s="22"/>
      <c r="AI3069"/>
      <c r="AK3069"/>
      <c r="AL3069"/>
    </row>
    <row r="3070" spans="1:38" x14ac:dyDescent="0.25">
      <c r="A3070" s="15"/>
      <c r="B3070" s="15"/>
      <c r="C3070"/>
      <c r="D3070" s="22"/>
      <c r="AI3070"/>
      <c r="AK3070"/>
      <c r="AL3070"/>
    </row>
    <row r="3071" spans="1:38" x14ac:dyDescent="0.25">
      <c r="A3071" s="15"/>
      <c r="B3071" s="15"/>
      <c r="C3071"/>
      <c r="D3071" s="22"/>
      <c r="AI3071"/>
      <c r="AK3071"/>
      <c r="AL3071"/>
    </row>
    <row r="3072" spans="1:38" x14ac:dyDescent="0.25">
      <c r="A3072" s="15"/>
      <c r="B3072" s="15"/>
      <c r="C3072"/>
      <c r="D3072" s="22"/>
      <c r="AI3072"/>
      <c r="AK3072"/>
      <c r="AL3072"/>
    </row>
    <row r="3073" spans="1:38" x14ac:dyDescent="0.25">
      <c r="A3073" s="15"/>
      <c r="B3073" s="15"/>
      <c r="C3073"/>
      <c r="D3073" s="22"/>
      <c r="AI3073"/>
      <c r="AK3073"/>
      <c r="AL3073"/>
    </row>
    <row r="3074" spans="1:38" x14ac:dyDescent="0.25">
      <c r="A3074" s="15"/>
      <c r="B3074" s="15"/>
      <c r="C3074"/>
      <c r="D3074" s="22"/>
      <c r="AI3074"/>
      <c r="AK3074"/>
      <c r="AL3074"/>
    </row>
    <row r="3075" spans="1:38" x14ac:dyDescent="0.25">
      <c r="A3075" s="15"/>
      <c r="B3075" s="15"/>
      <c r="C3075"/>
      <c r="D3075" s="22"/>
      <c r="AI3075"/>
      <c r="AK3075"/>
      <c r="AL3075"/>
    </row>
    <row r="3076" spans="1:38" x14ac:dyDescent="0.25">
      <c r="A3076" s="15"/>
      <c r="B3076" s="15"/>
      <c r="C3076"/>
      <c r="D3076" s="22"/>
      <c r="AI3076"/>
      <c r="AK3076"/>
      <c r="AL3076"/>
    </row>
    <row r="3077" spans="1:38" x14ac:dyDescent="0.25">
      <c r="A3077" s="15"/>
      <c r="B3077" s="15"/>
      <c r="C3077"/>
      <c r="D3077" s="22"/>
      <c r="AI3077"/>
      <c r="AK3077"/>
      <c r="AL3077"/>
    </row>
    <row r="3078" spans="1:38" x14ac:dyDescent="0.25">
      <c r="A3078" s="15"/>
      <c r="B3078" s="15"/>
      <c r="C3078"/>
      <c r="D3078" s="22"/>
      <c r="AI3078"/>
      <c r="AK3078"/>
      <c r="AL3078"/>
    </row>
    <row r="3079" spans="1:38" x14ac:dyDescent="0.25">
      <c r="A3079" s="15"/>
      <c r="B3079" s="15"/>
      <c r="C3079"/>
      <c r="D3079" s="22"/>
      <c r="AI3079"/>
      <c r="AK3079"/>
      <c r="AL3079"/>
    </row>
    <row r="3080" spans="1:38" x14ac:dyDescent="0.25">
      <c r="A3080" s="15"/>
      <c r="B3080" s="15"/>
      <c r="C3080"/>
      <c r="D3080" s="22"/>
      <c r="AI3080"/>
      <c r="AK3080"/>
      <c r="AL3080"/>
    </row>
    <row r="3081" spans="1:38" x14ac:dyDescent="0.25">
      <c r="A3081" s="15"/>
      <c r="B3081" s="15"/>
      <c r="C3081"/>
      <c r="D3081" s="22"/>
      <c r="AI3081"/>
      <c r="AK3081"/>
      <c r="AL3081"/>
    </row>
    <row r="3082" spans="1:38" x14ac:dyDescent="0.25">
      <c r="A3082" s="15"/>
      <c r="B3082" s="15"/>
      <c r="C3082"/>
      <c r="D3082" s="22"/>
      <c r="AI3082"/>
      <c r="AK3082"/>
      <c r="AL3082"/>
    </row>
    <row r="3083" spans="1:38" x14ac:dyDescent="0.25">
      <c r="A3083" s="15"/>
      <c r="B3083" s="15"/>
      <c r="C3083"/>
      <c r="D3083" s="22"/>
      <c r="AI3083"/>
      <c r="AK3083"/>
      <c r="AL3083"/>
    </row>
    <row r="3084" spans="1:38" x14ac:dyDescent="0.25">
      <c r="A3084" s="15"/>
      <c r="B3084" s="15"/>
      <c r="C3084"/>
      <c r="D3084" s="22"/>
      <c r="AI3084"/>
      <c r="AK3084"/>
      <c r="AL3084"/>
    </row>
    <row r="3085" spans="1:38" x14ac:dyDescent="0.25">
      <c r="A3085" s="15"/>
      <c r="B3085" s="15"/>
      <c r="C3085"/>
      <c r="D3085" s="22"/>
      <c r="AI3085"/>
      <c r="AK3085"/>
      <c r="AL3085"/>
    </row>
    <row r="3086" spans="1:38" x14ac:dyDescent="0.25">
      <c r="A3086" s="15"/>
      <c r="B3086" s="15"/>
      <c r="C3086"/>
      <c r="D3086" s="22"/>
      <c r="AI3086"/>
      <c r="AK3086"/>
      <c r="AL3086"/>
    </row>
    <row r="3087" spans="1:38" x14ac:dyDescent="0.25">
      <c r="A3087" s="15"/>
      <c r="B3087" s="15"/>
      <c r="C3087"/>
      <c r="D3087" s="22"/>
      <c r="AI3087"/>
      <c r="AK3087"/>
      <c r="AL3087"/>
    </row>
    <row r="3088" spans="1:38" x14ac:dyDescent="0.25">
      <c r="A3088" s="15"/>
      <c r="B3088" s="15"/>
      <c r="C3088"/>
      <c r="D3088" s="22"/>
      <c r="AI3088"/>
      <c r="AK3088"/>
      <c r="AL3088"/>
    </row>
    <row r="3089" spans="1:38" x14ac:dyDescent="0.25">
      <c r="A3089" s="15"/>
      <c r="B3089" s="15"/>
      <c r="C3089"/>
      <c r="D3089" s="22"/>
      <c r="AI3089"/>
      <c r="AK3089"/>
      <c r="AL3089"/>
    </row>
    <row r="3090" spans="1:38" x14ac:dyDescent="0.25">
      <c r="A3090" s="15"/>
      <c r="B3090" s="15"/>
      <c r="C3090"/>
      <c r="D3090" s="22"/>
      <c r="AI3090"/>
      <c r="AK3090"/>
      <c r="AL3090"/>
    </row>
    <row r="3091" spans="1:38" x14ac:dyDescent="0.25">
      <c r="A3091" s="15"/>
      <c r="B3091" s="15"/>
      <c r="C3091"/>
      <c r="D3091" s="22"/>
      <c r="AI3091"/>
      <c r="AK3091"/>
      <c r="AL3091"/>
    </row>
    <row r="3092" spans="1:38" x14ac:dyDescent="0.25">
      <c r="A3092" s="15"/>
      <c r="B3092" s="15"/>
      <c r="C3092"/>
      <c r="D3092" s="22"/>
      <c r="AI3092"/>
      <c r="AK3092"/>
      <c r="AL3092"/>
    </row>
    <row r="3093" spans="1:38" x14ac:dyDescent="0.25">
      <c r="A3093" s="15"/>
      <c r="B3093" s="15"/>
      <c r="C3093"/>
      <c r="D3093" s="22"/>
      <c r="AI3093"/>
      <c r="AK3093"/>
      <c r="AL3093"/>
    </row>
    <row r="3094" spans="1:38" x14ac:dyDescent="0.25">
      <c r="A3094" s="15"/>
      <c r="B3094" s="15"/>
      <c r="C3094"/>
      <c r="D3094" s="22"/>
      <c r="AI3094"/>
      <c r="AK3094"/>
      <c r="AL3094"/>
    </row>
    <row r="3095" spans="1:38" x14ac:dyDescent="0.25">
      <c r="A3095" s="15"/>
      <c r="B3095" s="15"/>
      <c r="C3095"/>
      <c r="D3095" s="22"/>
      <c r="AI3095"/>
      <c r="AK3095"/>
      <c r="AL3095"/>
    </row>
    <row r="3096" spans="1:38" x14ac:dyDescent="0.25">
      <c r="A3096" s="15"/>
      <c r="B3096" s="15"/>
      <c r="C3096"/>
      <c r="D3096" s="22"/>
      <c r="AI3096"/>
      <c r="AK3096"/>
      <c r="AL3096"/>
    </row>
    <row r="3097" spans="1:38" x14ac:dyDescent="0.25">
      <c r="A3097" s="15"/>
      <c r="B3097" s="15"/>
      <c r="C3097"/>
      <c r="D3097" s="22"/>
      <c r="AI3097"/>
      <c r="AK3097"/>
      <c r="AL3097"/>
    </row>
    <row r="3098" spans="1:38" x14ac:dyDescent="0.25">
      <c r="A3098" s="15"/>
      <c r="B3098" s="15"/>
      <c r="C3098"/>
      <c r="D3098" s="22"/>
      <c r="AI3098"/>
      <c r="AK3098"/>
      <c r="AL3098"/>
    </row>
    <row r="3099" spans="1:38" x14ac:dyDescent="0.25">
      <c r="A3099" s="15"/>
      <c r="B3099" s="15"/>
      <c r="C3099"/>
      <c r="D3099" s="22"/>
      <c r="AI3099"/>
      <c r="AK3099"/>
      <c r="AL3099"/>
    </row>
    <row r="3100" spans="1:38" x14ac:dyDescent="0.25">
      <c r="A3100" s="15"/>
      <c r="B3100" s="15"/>
      <c r="C3100"/>
      <c r="D3100" s="22"/>
      <c r="AI3100"/>
      <c r="AK3100"/>
      <c r="AL3100"/>
    </row>
    <row r="3101" spans="1:38" x14ac:dyDescent="0.25">
      <c r="A3101" s="15"/>
      <c r="B3101" s="15"/>
      <c r="C3101"/>
      <c r="D3101" s="22"/>
      <c r="AI3101"/>
      <c r="AK3101"/>
      <c r="AL3101"/>
    </row>
    <row r="3102" spans="1:38" x14ac:dyDescent="0.25">
      <c r="A3102" s="15"/>
      <c r="B3102" s="15"/>
      <c r="C3102"/>
      <c r="D3102" s="22"/>
      <c r="AI3102"/>
      <c r="AK3102"/>
      <c r="AL3102"/>
    </row>
    <row r="3103" spans="1:38" x14ac:dyDescent="0.25">
      <c r="A3103" s="15"/>
      <c r="B3103" s="15"/>
      <c r="C3103"/>
      <c r="D3103" s="22"/>
      <c r="AI3103"/>
      <c r="AK3103"/>
      <c r="AL3103"/>
    </row>
    <row r="3104" spans="1:38" x14ac:dyDescent="0.25">
      <c r="A3104" s="15"/>
      <c r="B3104" s="15"/>
      <c r="C3104"/>
      <c r="D3104" s="22"/>
      <c r="AI3104"/>
      <c r="AK3104"/>
      <c r="AL3104"/>
    </row>
    <row r="3105" spans="1:38" x14ac:dyDescent="0.25">
      <c r="A3105" s="15"/>
      <c r="B3105" s="15"/>
      <c r="C3105"/>
      <c r="D3105" s="22"/>
      <c r="AI3105"/>
      <c r="AK3105"/>
      <c r="AL3105"/>
    </row>
    <row r="3106" spans="1:38" x14ac:dyDescent="0.25">
      <c r="A3106" s="15"/>
      <c r="B3106" s="15"/>
      <c r="C3106"/>
      <c r="D3106" s="22"/>
      <c r="AI3106"/>
      <c r="AK3106"/>
      <c r="AL3106"/>
    </row>
    <row r="3107" spans="1:38" x14ac:dyDescent="0.25">
      <c r="A3107" s="15"/>
      <c r="B3107" s="15"/>
      <c r="C3107"/>
      <c r="D3107" s="22"/>
      <c r="AI3107"/>
      <c r="AK3107"/>
      <c r="AL3107"/>
    </row>
    <row r="3108" spans="1:38" x14ac:dyDescent="0.25">
      <c r="A3108" s="15"/>
      <c r="B3108" s="15"/>
      <c r="C3108"/>
      <c r="D3108" s="22"/>
      <c r="AI3108"/>
      <c r="AK3108"/>
      <c r="AL3108"/>
    </row>
    <row r="3109" spans="1:38" x14ac:dyDescent="0.25">
      <c r="A3109" s="15"/>
      <c r="B3109" s="15"/>
      <c r="C3109"/>
      <c r="D3109" s="22"/>
      <c r="AI3109"/>
      <c r="AK3109"/>
      <c r="AL3109"/>
    </row>
    <row r="3110" spans="1:38" x14ac:dyDescent="0.25">
      <c r="A3110" s="15"/>
      <c r="B3110" s="15"/>
      <c r="C3110"/>
      <c r="D3110" s="22"/>
      <c r="AI3110"/>
      <c r="AK3110"/>
      <c r="AL3110"/>
    </row>
    <row r="3111" spans="1:38" x14ac:dyDescent="0.25">
      <c r="A3111" s="15"/>
      <c r="B3111" s="15"/>
      <c r="C3111"/>
      <c r="D3111" s="22"/>
      <c r="AI3111"/>
      <c r="AK3111"/>
      <c r="AL3111"/>
    </row>
    <row r="3112" spans="1:38" x14ac:dyDescent="0.25">
      <c r="A3112" s="15"/>
      <c r="B3112" s="15"/>
      <c r="C3112"/>
      <c r="D3112" s="22"/>
      <c r="AI3112"/>
      <c r="AK3112"/>
      <c r="AL3112"/>
    </row>
    <row r="3113" spans="1:38" x14ac:dyDescent="0.25">
      <c r="A3113" s="15"/>
      <c r="B3113" s="15"/>
      <c r="C3113"/>
      <c r="D3113" s="22"/>
      <c r="AI3113"/>
      <c r="AK3113"/>
      <c r="AL3113"/>
    </row>
    <row r="3114" spans="1:38" x14ac:dyDescent="0.25">
      <c r="A3114" s="15"/>
      <c r="B3114" s="15"/>
      <c r="C3114"/>
      <c r="D3114" s="22"/>
      <c r="AI3114"/>
      <c r="AK3114"/>
      <c r="AL3114"/>
    </row>
    <row r="3115" spans="1:38" x14ac:dyDescent="0.25">
      <c r="A3115" s="15"/>
      <c r="B3115" s="15"/>
      <c r="C3115"/>
      <c r="D3115" s="22"/>
      <c r="AI3115"/>
      <c r="AK3115"/>
      <c r="AL3115"/>
    </row>
    <row r="3116" spans="1:38" x14ac:dyDescent="0.25">
      <c r="A3116" s="15"/>
      <c r="B3116" s="15"/>
      <c r="C3116"/>
      <c r="D3116" s="22"/>
      <c r="AI3116"/>
      <c r="AK3116"/>
      <c r="AL3116"/>
    </row>
    <row r="3117" spans="1:38" x14ac:dyDescent="0.25">
      <c r="A3117" s="15"/>
      <c r="B3117" s="15"/>
      <c r="C3117"/>
      <c r="D3117" s="22"/>
      <c r="AI3117"/>
      <c r="AK3117"/>
      <c r="AL3117"/>
    </row>
    <row r="3118" spans="1:38" x14ac:dyDescent="0.25">
      <c r="A3118" s="15"/>
      <c r="B3118" s="15"/>
      <c r="C3118"/>
      <c r="D3118" s="22"/>
      <c r="AI3118"/>
      <c r="AK3118"/>
      <c r="AL3118"/>
    </row>
    <row r="3119" spans="1:38" x14ac:dyDescent="0.25">
      <c r="A3119" s="15"/>
      <c r="B3119" s="15"/>
      <c r="C3119"/>
      <c r="D3119" s="22"/>
      <c r="AI3119"/>
      <c r="AK3119"/>
      <c r="AL3119"/>
    </row>
    <row r="3120" spans="1:38" x14ac:dyDescent="0.25">
      <c r="A3120" s="15"/>
      <c r="B3120" s="15"/>
      <c r="C3120"/>
      <c r="D3120" s="22"/>
      <c r="AI3120"/>
      <c r="AK3120"/>
      <c r="AL3120"/>
    </row>
    <row r="3121" spans="1:38" x14ac:dyDescent="0.25">
      <c r="A3121" s="15"/>
      <c r="B3121" s="15"/>
      <c r="C3121"/>
      <c r="D3121" s="22"/>
      <c r="AI3121"/>
      <c r="AK3121"/>
      <c r="AL3121"/>
    </row>
    <row r="3122" spans="1:38" x14ac:dyDescent="0.25">
      <c r="A3122" s="15"/>
      <c r="B3122" s="15"/>
      <c r="C3122"/>
      <c r="D3122" s="22"/>
      <c r="AI3122"/>
      <c r="AK3122"/>
      <c r="AL3122"/>
    </row>
    <row r="3123" spans="1:38" x14ac:dyDescent="0.25">
      <c r="A3123" s="15"/>
      <c r="B3123" s="15"/>
      <c r="C3123"/>
      <c r="D3123" s="22"/>
      <c r="AI3123"/>
      <c r="AK3123"/>
      <c r="AL3123"/>
    </row>
    <row r="3124" spans="1:38" x14ac:dyDescent="0.25">
      <c r="A3124" s="15"/>
      <c r="B3124" s="15"/>
      <c r="C3124"/>
      <c r="D3124" s="22"/>
      <c r="AI3124"/>
      <c r="AK3124"/>
      <c r="AL3124"/>
    </row>
    <row r="3125" spans="1:38" x14ac:dyDescent="0.25">
      <c r="A3125" s="15"/>
      <c r="B3125" s="15"/>
      <c r="C3125"/>
      <c r="D3125" s="22"/>
      <c r="AI3125"/>
      <c r="AK3125"/>
      <c r="AL3125"/>
    </row>
    <row r="3126" spans="1:38" x14ac:dyDescent="0.25">
      <c r="A3126" s="15"/>
      <c r="B3126" s="15"/>
      <c r="C3126"/>
      <c r="D3126" s="22"/>
      <c r="AI3126"/>
      <c r="AK3126"/>
      <c r="AL3126"/>
    </row>
    <row r="3127" spans="1:38" x14ac:dyDescent="0.25">
      <c r="A3127" s="15"/>
      <c r="B3127" s="15"/>
      <c r="C3127"/>
      <c r="D3127" s="22"/>
      <c r="AI3127"/>
      <c r="AK3127"/>
      <c r="AL3127"/>
    </row>
    <row r="3128" spans="1:38" x14ac:dyDescent="0.25">
      <c r="A3128" s="15"/>
      <c r="B3128" s="15"/>
      <c r="C3128"/>
      <c r="D3128" s="22"/>
      <c r="AI3128"/>
      <c r="AK3128"/>
      <c r="AL3128"/>
    </row>
    <row r="3129" spans="1:38" x14ac:dyDescent="0.25">
      <c r="A3129" s="15"/>
      <c r="B3129" s="15"/>
      <c r="C3129"/>
      <c r="D3129" s="22"/>
      <c r="AI3129"/>
      <c r="AK3129"/>
      <c r="AL3129"/>
    </row>
    <row r="3130" spans="1:38" x14ac:dyDescent="0.25">
      <c r="A3130" s="15"/>
      <c r="B3130" s="15"/>
      <c r="C3130"/>
      <c r="D3130" s="22"/>
      <c r="AI3130"/>
      <c r="AK3130"/>
      <c r="AL3130"/>
    </row>
    <row r="3131" spans="1:38" x14ac:dyDescent="0.25">
      <c r="A3131" s="15"/>
      <c r="B3131" s="15"/>
      <c r="C3131"/>
      <c r="D3131" s="22"/>
      <c r="AI3131"/>
      <c r="AK3131"/>
      <c r="AL3131"/>
    </row>
    <row r="3132" spans="1:38" x14ac:dyDescent="0.25">
      <c r="A3132" s="15"/>
      <c r="B3132" s="15"/>
      <c r="C3132"/>
      <c r="D3132" s="22"/>
      <c r="AI3132"/>
      <c r="AK3132"/>
      <c r="AL3132"/>
    </row>
    <row r="3133" spans="1:38" x14ac:dyDescent="0.25">
      <c r="A3133" s="15"/>
      <c r="B3133" s="15"/>
      <c r="C3133"/>
      <c r="D3133" s="22"/>
      <c r="AI3133"/>
      <c r="AK3133"/>
      <c r="AL3133"/>
    </row>
    <row r="3134" spans="1:38" x14ac:dyDescent="0.25">
      <c r="A3134" s="15"/>
      <c r="B3134" s="15"/>
      <c r="C3134"/>
      <c r="D3134" s="22"/>
      <c r="AI3134"/>
      <c r="AK3134"/>
      <c r="AL3134"/>
    </row>
    <row r="3135" spans="1:38" x14ac:dyDescent="0.25">
      <c r="A3135" s="15"/>
      <c r="B3135" s="15"/>
      <c r="C3135"/>
      <c r="D3135" s="22"/>
      <c r="AI3135"/>
      <c r="AK3135"/>
      <c r="AL3135"/>
    </row>
    <row r="3136" spans="1:38" x14ac:dyDescent="0.25">
      <c r="A3136" s="15"/>
      <c r="B3136" s="15"/>
      <c r="C3136"/>
      <c r="D3136" s="22"/>
      <c r="AI3136"/>
      <c r="AK3136"/>
      <c r="AL3136"/>
    </row>
    <row r="3137" spans="1:38" x14ac:dyDescent="0.25">
      <c r="A3137" s="15"/>
      <c r="B3137" s="15"/>
      <c r="C3137"/>
      <c r="D3137" s="22"/>
      <c r="AI3137"/>
      <c r="AK3137"/>
      <c r="AL3137"/>
    </row>
    <row r="3138" spans="1:38" x14ac:dyDescent="0.25">
      <c r="A3138" s="15"/>
      <c r="B3138" s="15"/>
      <c r="C3138"/>
      <c r="D3138" s="22"/>
      <c r="AI3138"/>
      <c r="AK3138"/>
      <c r="AL3138"/>
    </row>
    <row r="3139" spans="1:38" x14ac:dyDescent="0.25">
      <c r="A3139" s="15"/>
      <c r="B3139" s="15"/>
      <c r="C3139"/>
      <c r="D3139" s="22"/>
      <c r="AI3139"/>
      <c r="AK3139"/>
      <c r="AL3139"/>
    </row>
    <row r="3140" spans="1:38" x14ac:dyDescent="0.25">
      <c r="A3140" s="15"/>
      <c r="B3140" s="15"/>
      <c r="C3140"/>
      <c r="D3140" s="22"/>
      <c r="AI3140"/>
      <c r="AK3140"/>
      <c r="AL3140"/>
    </row>
    <row r="3141" spans="1:38" x14ac:dyDescent="0.25">
      <c r="A3141" s="15"/>
      <c r="B3141" s="15"/>
      <c r="C3141"/>
      <c r="D3141" s="22"/>
      <c r="AI3141"/>
      <c r="AK3141"/>
      <c r="AL3141"/>
    </row>
    <row r="3142" spans="1:38" x14ac:dyDescent="0.25">
      <c r="A3142" s="15"/>
      <c r="B3142" s="15"/>
      <c r="C3142"/>
      <c r="D3142" s="22"/>
      <c r="AI3142"/>
      <c r="AK3142"/>
      <c r="AL3142"/>
    </row>
    <row r="3143" spans="1:38" x14ac:dyDescent="0.25">
      <c r="A3143" s="15"/>
      <c r="B3143" s="15"/>
      <c r="C3143"/>
      <c r="D3143" s="22"/>
      <c r="AI3143"/>
      <c r="AK3143"/>
      <c r="AL3143"/>
    </row>
    <row r="3144" spans="1:38" x14ac:dyDescent="0.25">
      <c r="A3144" s="15"/>
      <c r="B3144" s="15"/>
      <c r="C3144"/>
      <c r="D3144" s="22"/>
      <c r="AI3144"/>
      <c r="AK3144"/>
      <c r="AL3144"/>
    </row>
    <row r="3145" spans="1:38" x14ac:dyDescent="0.25">
      <c r="A3145" s="15"/>
      <c r="B3145" s="15"/>
      <c r="C3145"/>
      <c r="D3145" s="22"/>
      <c r="AI3145"/>
      <c r="AK3145"/>
      <c r="AL3145"/>
    </row>
    <row r="3146" spans="1:38" x14ac:dyDescent="0.25">
      <c r="A3146" s="15"/>
      <c r="B3146" s="15"/>
      <c r="C3146"/>
      <c r="D3146" s="22"/>
      <c r="AI3146"/>
      <c r="AK3146"/>
      <c r="AL3146"/>
    </row>
    <row r="3147" spans="1:38" x14ac:dyDescent="0.25">
      <c r="A3147" s="15"/>
      <c r="B3147" s="15"/>
      <c r="C3147"/>
      <c r="D3147" s="22"/>
      <c r="AI3147"/>
      <c r="AK3147"/>
      <c r="AL3147"/>
    </row>
    <row r="3148" spans="1:38" x14ac:dyDescent="0.25">
      <c r="A3148" s="15"/>
      <c r="B3148" s="15"/>
      <c r="C3148"/>
      <c r="D3148" s="22"/>
      <c r="AI3148"/>
      <c r="AK3148"/>
      <c r="AL3148"/>
    </row>
    <row r="3149" spans="1:38" x14ac:dyDescent="0.25">
      <c r="A3149" s="15"/>
      <c r="B3149" s="15"/>
      <c r="C3149"/>
      <c r="D3149" s="22"/>
      <c r="AI3149"/>
      <c r="AK3149"/>
      <c r="AL3149"/>
    </row>
    <row r="3150" spans="1:38" x14ac:dyDescent="0.25">
      <c r="A3150" s="15"/>
      <c r="B3150" s="15"/>
      <c r="C3150"/>
      <c r="D3150" s="22"/>
      <c r="AI3150"/>
      <c r="AK3150"/>
      <c r="AL3150"/>
    </row>
    <row r="3151" spans="1:38" x14ac:dyDescent="0.25">
      <c r="A3151" s="15"/>
      <c r="B3151" s="15"/>
      <c r="C3151"/>
      <c r="D3151" s="22"/>
      <c r="AI3151"/>
      <c r="AK3151"/>
      <c r="AL3151"/>
    </row>
    <row r="3152" spans="1:38" x14ac:dyDescent="0.25">
      <c r="A3152" s="15"/>
      <c r="B3152" s="15"/>
      <c r="C3152"/>
      <c r="D3152" s="22"/>
      <c r="AI3152"/>
      <c r="AK3152"/>
      <c r="AL3152"/>
    </row>
    <row r="3153" spans="1:38" x14ac:dyDescent="0.25">
      <c r="A3153" s="15"/>
      <c r="B3153" s="15"/>
      <c r="C3153"/>
      <c r="D3153" s="22"/>
      <c r="AI3153"/>
      <c r="AK3153"/>
      <c r="AL3153"/>
    </row>
    <row r="3154" spans="1:38" x14ac:dyDescent="0.25">
      <c r="A3154" s="15"/>
      <c r="B3154" s="15"/>
      <c r="C3154"/>
      <c r="D3154" s="22"/>
      <c r="AI3154"/>
      <c r="AK3154"/>
      <c r="AL3154"/>
    </row>
    <row r="3155" spans="1:38" x14ac:dyDescent="0.25">
      <c r="A3155" s="15"/>
      <c r="B3155" s="15"/>
      <c r="C3155"/>
      <c r="D3155" s="22"/>
      <c r="AI3155"/>
      <c r="AK3155"/>
      <c r="AL3155"/>
    </row>
    <row r="3156" spans="1:38" x14ac:dyDescent="0.25">
      <c r="A3156" s="15"/>
      <c r="B3156" s="15"/>
      <c r="C3156"/>
      <c r="D3156" s="22"/>
      <c r="AI3156"/>
      <c r="AK3156"/>
      <c r="AL3156"/>
    </row>
    <row r="3157" spans="1:38" x14ac:dyDescent="0.25">
      <c r="A3157" s="15"/>
      <c r="B3157" s="15"/>
      <c r="C3157"/>
      <c r="D3157" s="22"/>
      <c r="AI3157"/>
      <c r="AK3157"/>
      <c r="AL3157"/>
    </row>
    <row r="3158" spans="1:38" x14ac:dyDescent="0.25">
      <c r="A3158" s="15"/>
      <c r="B3158" s="15"/>
      <c r="C3158"/>
      <c r="D3158" s="22"/>
      <c r="AI3158"/>
      <c r="AK3158"/>
      <c r="AL3158"/>
    </row>
    <row r="3159" spans="1:38" x14ac:dyDescent="0.25">
      <c r="A3159" s="15"/>
      <c r="B3159" s="15"/>
      <c r="C3159"/>
      <c r="D3159" s="22"/>
      <c r="AI3159"/>
      <c r="AK3159"/>
      <c r="AL3159"/>
    </row>
    <row r="3160" spans="1:38" x14ac:dyDescent="0.25">
      <c r="A3160" s="15"/>
      <c r="B3160" s="15"/>
      <c r="C3160"/>
      <c r="D3160" s="22"/>
      <c r="AI3160"/>
      <c r="AK3160"/>
      <c r="AL3160"/>
    </row>
    <row r="3161" spans="1:38" x14ac:dyDescent="0.25">
      <c r="A3161" s="15"/>
      <c r="B3161" s="15"/>
      <c r="C3161"/>
      <c r="D3161" s="22"/>
      <c r="AI3161"/>
      <c r="AK3161"/>
      <c r="AL3161"/>
    </row>
    <row r="3162" spans="1:38" x14ac:dyDescent="0.25">
      <c r="A3162" s="15"/>
      <c r="B3162" s="15"/>
      <c r="C3162"/>
      <c r="D3162" s="22"/>
      <c r="AI3162"/>
      <c r="AK3162"/>
      <c r="AL3162"/>
    </row>
    <row r="3163" spans="1:38" x14ac:dyDescent="0.25">
      <c r="A3163" s="15"/>
      <c r="B3163" s="15"/>
      <c r="C3163"/>
      <c r="D3163" s="22"/>
      <c r="AI3163"/>
      <c r="AK3163"/>
      <c r="AL3163"/>
    </row>
    <row r="3164" spans="1:38" x14ac:dyDescent="0.25">
      <c r="A3164" s="15"/>
      <c r="B3164" s="15"/>
      <c r="C3164"/>
      <c r="D3164" s="22"/>
      <c r="AI3164"/>
      <c r="AK3164"/>
      <c r="AL3164"/>
    </row>
    <row r="3165" spans="1:38" x14ac:dyDescent="0.25">
      <c r="A3165" s="15"/>
      <c r="B3165" s="15"/>
      <c r="C3165"/>
      <c r="D3165" s="22"/>
      <c r="AI3165"/>
      <c r="AK3165"/>
      <c r="AL3165"/>
    </row>
    <row r="3166" spans="1:38" x14ac:dyDescent="0.25">
      <c r="A3166" s="15"/>
      <c r="B3166" s="15"/>
      <c r="C3166"/>
      <c r="D3166" s="22"/>
      <c r="AI3166"/>
      <c r="AK3166"/>
      <c r="AL3166"/>
    </row>
    <row r="3167" spans="1:38" x14ac:dyDescent="0.25">
      <c r="A3167" s="15"/>
      <c r="B3167" s="15"/>
      <c r="C3167"/>
      <c r="D3167" s="22"/>
      <c r="AI3167"/>
      <c r="AK3167"/>
      <c r="AL3167"/>
    </row>
    <row r="3168" spans="1:38" x14ac:dyDescent="0.25">
      <c r="A3168" s="15"/>
      <c r="B3168" s="15"/>
      <c r="C3168"/>
      <c r="D3168" s="22"/>
      <c r="AI3168"/>
      <c r="AK3168"/>
      <c r="AL3168"/>
    </row>
    <row r="3169" spans="1:38" x14ac:dyDescent="0.25">
      <c r="A3169" s="15"/>
      <c r="B3169" s="15"/>
      <c r="C3169"/>
      <c r="D3169" s="22"/>
      <c r="AI3169"/>
      <c r="AK3169"/>
      <c r="AL3169"/>
    </row>
    <row r="3170" spans="1:38" x14ac:dyDescent="0.25">
      <c r="A3170" s="15"/>
      <c r="B3170" s="15"/>
      <c r="C3170"/>
      <c r="D3170" s="22"/>
      <c r="AI3170"/>
      <c r="AK3170"/>
      <c r="AL3170"/>
    </row>
    <row r="3171" spans="1:38" x14ac:dyDescent="0.25">
      <c r="A3171" s="15"/>
      <c r="B3171" s="15"/>
      <c r="C3171"/>
      <c r="D3171" s="22"/>
      <c r="AI3171"/>
      <c r="AK3171"/>
      <c r="AL3171"/>
    </row>
    <row r="3172" spans="1:38" x14ac:dyDescent="0.25">
      <c r="A3172" s="15"/>
      <c r="B3172" s="15"/>
      <c r="C3172"/>
      <c r="D3172" s="22"/>
      <c r="AI3172"/>
      <c r="AK3172"/>
      <c r="AL3172"/>
    </row>
    <row r="3173" spans="1:38" x14ac:dyDescent="0.25">
      <c r="A3173" s="15"/>
      <c r="B3173" s="15"/>
      <c r="C3173"/>
      <c r="D3173" s="22"/>
      <c r="AI3173"/>
      <c r="AK3173"/>
      <c r="AL3173"/>
    </row>
    <row r="3174" spans="1:38" x14ac:dyDescent="0.25">
      <c r="A3174" s="15"/>
      <c r="B3174" s="15"/>
      <c r="C3174"/>
      <c r="D3174" s="22"/>
      <c r="AI3174"/>
      <c r="AK3174"/>
      <c r="AL3174"/>
    </row>
    <row r="3175" spans="1:38" x14ac:dyDescent="0.25">
      <c r="A3175" s="15"/>
      <c r="B3175" s="15"/>
      <c r="C3175"/>
      <c r="D3175" s="22"/>
      <c r="AI3175"/>
      <c r="AK3175"/>
      <c r="AL3175"/>
    </row>
    <row r="3176" spans="1:38" x14ac:dyDescent="0.25">
      <c r="A3176" s="15"/>
      <c r="B3176" s="15"/>
      <c r="C3176"/>
      <c r="D3176" s="22"/>
      <c r="AI3176"/>
      <c r="AK3176"/>
      <c r="AL3176"/>
    </row>
    <row r="3177" spans="1:38" x14ac:dyDescent="0.25">
      <c r="A3177" s="15"/>
      <c r="B3177" s="15"/>
      <c r="C3177"/>
      <c r="D3177" s="22"/>
      <c r="AI3177"/>
      <c r="AK3177"/>
      <c r="AL3177"/>
    </row>
    <row r="3178" spans="1:38" x14ac:dyDescent="0.25">
      <c r="A3178" s="15"/>
      <c r="B3178" s="15"/>
      <c r="C3178"/>
      <c r="D3178" s="22"/>
      <c r="AI3178"/>
      <c r="AK3178"/>
      <c r="AL3178"/>
    </row>
    <row r="3179" spans="1:38" x14ac:dyDescent="0.25">
      <c r="A3179" s="15"/>
      <c r="B3179" s="15"/>
      <c r="C3179"/>
      <c r="D3179" s="22"/>
      <c r="AI3179"/>
      <c r="AK3179"/>
      <c r="AL3179"/>
    </row>
    <row r="3180" spans="1:38" x14ac:dyDescent="0.25">
      <c r="A3180" s="15"/>
      <c r="B3180" s="15"/>
      <c r="C3180"/>
      <c r="D3180" s="22"/>
      <c r="AI3180"/>
      <c r="AK3180"/>
      <c r="AL3180"/>
    </row>
    <row r="3181" spans="1:38" x14ac:dyDescent="0.25">
      <c r="A3181" s="15"/>
      <c r="B3181" s="15"/>
      <c r="C3181"/>
      <c r="D3181" s="22"/>
      <c r="AI3181"/>
      <c r="AK3181"/>
      <c r="AL3181"/>
    </row>
    <row r="3182" spans="1:38" x14ac:dyDescent="0.25">
      <c r="A3182" s="15"/>
      <c r="B3182" s="15"/>
      <c r="C3182"/>
      <c r="D3182" s="22"/>
      <c r="AI3182"/>
      <c r="AK3182"/>
      <c r="AL3182"/>
    </row>
    <row r="3183" spans="1:38" x14ac:dyDescent="0.25">
      <c r="A3183" s="15"/>
      <c r="B3183" s="15"/>
      <c r="C3183"/>
      <c r="D3183" s="22"/>
      <c r="AI3183"/>
      <c r="AK3183"/>
      <c r="AL3183"/>
    </row>
    <row r="3184" spans="1:38" x14ac:dyDescent="0.25">
      <c r="A3184" s="15"/>
      <c r="B3184" s="15"/>
      <c r="C3184"/>
      <c r="D3184" s="22"/>
      <c r="AI3184"/>
      <c r="AK3184"/>
      <c r="AL3184"/>
    </row>
    <row r="3185" spans="1:38" x14ac:dyDescent="0.25">
      <c r="A3185" s="15"/>
      <c r="B3185" s="15"/>
      <c r="C3185"/>
      <c r="D3185" s="22"/>
      <c r="AI3185"/>
      <c r="AK3185"/>
      <c r="AL3185"/>
    </row>
    <row r="3186" spans="1:38" x14ac:dyDescent="0.25">
      <c r="A3186" s="15"/>
      <c r="B3186" s="15"/>
      <c r="C3186"/>
      <c r="D3186" s="22"/>
      <c r="AI3186"/>
      <c r="AK3186"/>
      <c r="AL3186"/>
    </row>
    <row r="3187" spans="1:38" x14ac:dyDescent="0.25">
      <c r="A3187" s="15"/>
      <c r="B3187" s="15"/>
      <c r="C3187"/>
      <c r="D3187" s="22"/>
      <c r="AI3187"/>
      <c r="AK3187"/>
      <c r="AL3187"/>
    </row>
    <row r="3188" spans="1:38" x14ac:dyDescent="0.25">
      <c r="A3188" s="15"/>
      <c r="B3188" s="15"/>
      <c r="C3188"/>
      <c r="D3188" s="22"/>
      <c r="AI3188"/>
      <c r="AK3188"/>
      <c r="AL3188"/>
    </row>
    <row r="3189" spans="1:38" x14ac:dyDescent="0.25">
      <c r="A3189" s="15"/>
      <c r="B3189" s="15"/>
      <c r="C3189"/>
      <c r="D3189" s="22"/>
      <c r="AI3189"/>
      <c r="AK3189"/>
      <c r="AL3189"/>
    </row>
    <row r="3190" spans="1:38" x14ac:dyDescent="0.25">
      <c r="A3190" s="15"/>
      <c r="B3190" s="15"/>
      <c r="C3190"/>
      <c r="D3190" s="22"/>
      <c r="AI3190"/>
      <c r="AK3190"/>
      <c r="AL3190"/>
    </row>
    <row r="3191" spans="1:38" x14ac:dyDescent="0.25">
      <c r="A3191" s="15"/>
      <c r="B3191" s="15"/>
      <c r="C3191"/>
      <c r="D3191" s="22"/>
      <c r="AI3191"/>
      <c r="AK3191"/>
      <c r="AL3191"/>
    </row>
    <row r="3192" spans="1:38" x14ac:dyDescent="0.25">
      <c r="A3192" s="15"/>
      <c r="B3192" s="15"/>
      <c r="C3192"/>
      <c r="D3192" s="22"/>
      <c r="AI3192"/>
      <c r="AK3192"/>
      <c r="AL3192"/>
    </row>
    <row r="3193" spans="1:38" x14ac:dyDescent="0.25">
      <c r="A3193" s="15"/>
      <c r="B3193" s="15"/>
      <c r="C3193"/>
      <c r="D3193" s="22"/>
      <c r="AI3193"/>
      <c r="AK3193"/>
      <c r="AL3193"/>
    </row>
    <row r="3194" spans="1:38" x14ac:dyDescent="0.25">
      <c r="A3194" s="15"/>
      <c r="B3194" s="15"/>
      <c r="C3194"/>
      <c r="D3194" s="22"/>
      <c r="AI3194"/>
      <c r="AK3194"/>
      <c r="AL3194"/>
    </row>
    <row r="3195" spans="1:38" x14ac:dyDescent="0.25">
      <c r="A3195" s="15"/>
      <c r="B3195" s="15"/>
      <c r="C3195"/>
      <c r="D3195" s="22"/>
      <c r="AI3195"/>
      <c r="AK3195"/>
      <c r="AL3195"/>
    </row>
    <row r="3196" spans="1:38" x14ac:dyDescent="0.25">
      <c r="A3196" s="15"/>
      <c r="B3196" s="15"/>
      <c r="C3196"/>
      <c r="D3196" s="22"/>
      <c r="AI3196"/>
      <c r="AK3196"/>
      <c r="AL3196"/>
    </row>
    <row r="3197" spans="1:38" x14ac:dyDescent="0.25">
      <c r="A3197" s="15"/>
      <c r="B3197" s="15"/>
      <c r="C3197"/>
      <c r="D3197" s="22"/>
      <c r="AI3197"/>
      <c r="AK3197"/>
      <c r="AL3197"/>
    </row>
    <row r="3198" spans="1:38" x14ac:dyDescent="0.25">
      <c r="A3198" s="15"/>
      <c r="B3198" s="15"/>
      <c r="C3198"/>
      <c r="D3198" s="22"/>
      <c r="AI3198"/>
      <c r="AK3198"/>
      <c r="AL3198"/>
    </row>
    <row r="3199" spans="1:38" x14ac:dyDescent="0.25">
      <c r="A3199" s="15"/>
      <c r="B3199" s="15"/>
      <c r="C3199"/>
      <c r="D3199" s="22"/>
      <c r="AI3199"/>
      <c r="AK3199"/>
      <c r="AL3199"/>
    </row>
    <row r="3200" spans="1:38" x14ac:dyDescent="0.25">
      <c r="A3200" s="15"/>
      <c r="B3200" s="15"/>
      <c r="C3200"/>
      <c r="D3200" s="22"/>
      <c r="AI3200"/>
      <c r="AK3200"/>
      <c r="AL3200"/>
    </row>
    <row r="3201" spans="1:38" x14ac:dyDescent="0.25">
      <c r="A3201" s="15"/>
      <c r="B3201" s="15"/>
      <c r="C3201"/>
      <c r="D3201" s="22"/>
      <c r="AI3201"/>
      <c r="AK3201"/>
      <c r="AL3201"/>
    </row>
    <row r="3202" spans="1:38" x14ac:dyDescent="0.25">
      <c r="A3202" s="15"/>
      <c r="B3202" s="15"/>
      <c r="C3202"/>
      <c r="D3202" s="22"/>
      <c r="AI3202"/>
      <c r="AK3202"/>
      <c r="AL3202"/>
    </row>
    <row r="3203" spans="1:38" x14ac:dyDescent="0.25">
      <c r="A3203" s="15"/>
      <c r="B3203" s="15"/>
      <c r="C3203"/>
      <c r="D3203" s="22"/>
      <c r="AI3203"/>
      <c r="AK3203"/>
      <c r="AL3203"/>
    </row>
    <row r="3204" spans="1:38" x14ac:dyDescent="0.25">
      <c r="A3204" s="15"/>
      <c r="B3204" s="15"/>
      <c r="C3204"/>
      <c r="D3204" s="22"/>
      <c r="AI3204"/>
      <c r="AK3204"/>
      <c r="AL3204"/>
    </row>
    <row r="3205" spans="1:38" x14ac:dyDescent="0.25">
      <c r="A3205" s="15"/>
      <c r="B3205" s="15"/>
      <c r="C3205"/>
      <c r="D3205" s="22"/>
      <c r="AI3205"/>
      <c r="AK3205"/>
      <c r="AL3205"/>
    </row>
    <row r="3206" spans="1:38" x14ac:dyDescent="0.25">
      <c r="A3206" s="15"/>
      <c r="B3206" s="15"/>
      <c r="C3206"/>
      <c r="D3206" s="22"/>
      <c r="AI3206"/>
      <c r="AK3206"/>
      <c r="AL3206"/>
    </row>
    <row r="3207" spans="1:38" x14ac:dyDescent="0.25">
      <c r="A3207" s="15"/>
      <c r="B3207" s="15"/>
      <c r="C3207"/>
      <c r="D3207" s="22"/>
      <c r="AI3207"/>
      <c r="AK3207"/>
      <c r="AL3207"/>
    </row>
    <row r="3208" spans="1:38" x14ac:dyDescent="0.25">
      <c r="A3208" s="15"/>
      <c r="B3208" s="15"/>
      <c r="C3208"/>
      <c r="D3208" s="22"/>
      <c r="AI3208"/>
      <c r="AK3208"/>
      <c r="AL3208"/>
    </row>
    <row r="3209" spans="1:38" x14ac:dyDescent="0.25">
      <c r="A3209" s="15"/>
      <c r="B3209" s="15"/>
      <c r="C3209"/>
      <c r="D3209" s="22"/>
      <c r="AI3209"/>
      <c r="AK3209"/>
      <c r="AL3209"/>
    </row>
    <row r="3210" spans="1:38" x14ac:dyDescent="0.25">
      <c r="A3210" s="15"/>
      <c r="B3210" s="15"/>
      <c r="C3210"/>
      <c r="D3210" s="22"/>
      <c r="AI3210"/>
      <c r="AK3210"/>
      <c r="AL3210"/>
    </row>
    <row r="3211" spans="1:38" x14ac:dyDescent="0.25">
      <c r="A3211" s="15"/>
      <c r="B3211" s="15"/>
      <c r="C3211"/>
      <c r="D3211" s="22"/>
      <c r="AI3211"/>
      <c r="AK3211"/>
      <c r="AL3211"/>
    </row>
    <row r="3212" spans="1:38" x14ac:dyDescent="0.25">
      <c r="A3212" s="15"/>
      <c r="B3212" s="15"/>
      <c r="C3212"/>
      <c r="D3212" s="22"/>
      <c r="AI3212"/>
      <c r="AK3212"/>
      <c r="AL3212"/>
    </row>
    <row r="3213" spans="1:38" x14ac:dyDescent="0.25">
      <c r="A3213" s="15"/>
      <c r="B3213" s="15"/>
      <c r="C3213"/>
      <c r="D3213" s="22"/>
      <c r="AI3213"/>
      <c r="AK3213"/>
      <c r="AL3213"/>
    </row>
    <row r="3214" spans="1:38" x14ac:dyDescent="0.25">
      <c r="A3214" s="15"/>
      <c r="B3214" s="15"/>
      <c r="C3214"/>
      <c r="D3214" s="22"/>
      <c r="AI3214"/>
      <c r="AK3214"/>
      <c r="AL3214"/>
    </row>
    <row r="3215" spans="1:38" x14ac:dyDescent="0.25">
      <c r="A3215" s="15"/>
      <c r="B3215" s="15"/>
      <c r="C3215"/>
      <c r="D3215" s="22"/>
      <c r="AI3215"/>
      <c r="AK3215"/>
      <c r="AL3215"/>
    </row>
    <row r="3216" spans="1:38" x14ac:dyDescent="0.25">
      <c r="A3216" s="15"/>
      <c r="B3216" s="15"/>
      <c r="C3216"/>
      <c r="D3216" s="22"/>
      <c r="AI3216"/>
      <c r="AK3216"/>
      <c r="AL3216"/>
    </row>
    <row r="3217" spans="1:38" x14ac:dyDescent="0.25">
      <c r="A3217" s="15"/>
      <c r="B3217" s="15"/>
      <c r="C3217"/>
      <c r="D3217" s="22"/>
      <c r="AI3217"/>
      <c r="AK3217"/>
      <c r="AL3217"/>
    </row>
    <row r="3218" spans="1:38" x14ac:dyDescent="0.25">
      <c r="A3218" s="15"/>
      <c r="B3218" s="15"/>
      <c r="C3218"/>
      <c r="D3218" s="22"/>
      <c r="AI3218"/>
      <c r="AK3218"/>
      <c r="AL3218"/>
    </row>
    <row r="3219" spans="1:38" x14ac:dyDescent="0.25">
      <c r="A3219" s="15"/>
      <c r="B3219" s="15"/>
      <c r="C3219"/>
      <c r="D3219" s="22"/>
      <c r="AI3219"/>
      <c r="AK3219"/>
      <c r="AL3219"/>
    </row>
    <row r="3220" spans="1:38" x14ac:dyDescent="0.25">
      <c r="A3220" s="15"/>
      <c r="B3220" s="15"/>
      <c r="C3220"/>
      <c r="D3220" s="22"/>
      <c r="AI3220"/>
      <c r="AK3220"/>
      <c r="AL3220"/>
    </row>
    <row r="3221" spans="1:38" x14ac:dyDescent="0.25">
      <c r="A3221" s="15"/>
      <c r="B3221" s="15"/>
      <c r="C3221"/>
      <c r="D3221" s="22"/>
      <c r="AI3221"/>
      <c r="AK3221"/>
      <c r="AL3221"/>
    </row>
    <row r="3222" spans="1:38" x14ac:dyDescent="0.25">
      <c r="A3222" s="15"/>
      <c r="B3222" s="15"/>
      <c r="C3222"/>
      <c r="D3222" s="22"/>
      <c r="AI3222"/>
      <c r="AK3222"/>
      <c r="AL3222"/>
    </row>
    <row r="3223" spans="1:38" x14ac:dyDescent="0.25">
      <c r="A3223" s="15"/>
      <c r="B3223" s="15"/>
      <c r="C3223"/>
      <c r="D3223" s="22"/>
      <c r="AI3223"/>
      <c r="AK3223"/>
      <c r="AL3223"/>
    </row>
    <row r="3224" spans="1:38" x14ac:dyDescent="0.25">
      <c r="A3224" s="15"/>
      <c r="B3224" s="15"/>
      <c r="C3224"/>
      <c r="D3224" s="22"/>
      <c r="AI3224"/>
      <c r="AK3224"/>
      <c r="AL3224"/>
    </row>
    <row r="3225" spans="1:38" x14ac:dyDescent="0.25">
      <c r="A3225" s="15"/>
      <c r="B3225" s="15"/>
      <c r="C3225"/>
      <c r="D3225" s="22"/>
      <c r="AI3225"/>
      <c r="AK3225"/>
      <c r="AL3225"/>
    </row>
    <row r="3226" spans="1:38" x14ac:dyDescent="0.25">
      <c r="A3226" s="15"/>
      <c r="B3226" s="15"/>
      <c r="C3226"/>
      <c r="D3226" s="22"/>
      <c r="AI3226"/>
      <c r="AK3226"/>
      <c r="AL3226"/>
    </row>
    <row r="3227" spans="1:38" x14ac:dyDescent="0.25">
      <c r="A3227" s="15"/>
      <c r="B3227" s="15"/>
      <c r="C3227"/>
      <c r="D3227" s="22"/>
      <c r="AI3227"/>
      <c r="AK3227"/>
      <c r="AL3227"/>
    </row>
    <row r="3228" spans="1:38" x14ac:dyDescent="0.25">
      <c r="A3228" s="15"/>
      <c r="B3228" s="15"/>
      <c r="C3228"/>
      <c r="D3228" s="22"/>
      <c r="AI3228"/>
      <c r="AK3228"/>
      <c r="AL3228"/>
    </row>
    <row r="3229" spans="1:38" x14ac:dyDescent="0.25">
      <c r="A3229" s="15"/>
      <c r="B3229" s="15"/>
      <c r="C3229"/>
      <c r="D3229" s="22"/>
      <c r="AI3229"/>
      <c r="AK3229"/>
      <c r="AL3229"/>
    </row>
    <row r="3230" spans="1:38" x14ac:dyDescent="0.25">
      <c r="A3230" s="15"/>
      <c r="B3230" s="15"/>
      <c r="C3230"/>
      <c r="D3230" s="22"/>
      <c r="AI3230"/>
      <c r="AK3230"/>
      <c r="AL3230"/>
    </row>
    <row r="3231" spans="1:38" x14ac:dyDescent="0.25">
      <c r="A3231" s="15"/>
      <c r="B3231" s="15"/>
      <c r="C3231"/>
      <c r="D3231" s="22"/>
      <c r="AI3231"/>
      <c r="AK3231"/>
      <c r="AL3231"/>
    </row>
    <row r="3232" spans="1:38" x14ac:dyDescent="0.25">
      <c r="A3232" s="15"/>
      <c r="B3232" s="15"/>
      <c r="C3232"/>
      <c r="D3232" s="22"/>
      <c r="AI3232"/>
      <c r="AK3232"/>
      <c r="AL3232"/>
    </row>
    <row r="3233" spans="1:38" x14ac:dyDescent="0.25">
      <c r="A3233" s="15"/>
      <c r="B3233" s="15"/>
      <c r="C3233"/>
      <c r="D3233" s="22"/>
      <c r="AI3233"/>
      <c r="AK3233"/>
      <c r="AL3233"/>
    </row>
    <row r="3234" spans="1:38" x14ac:dyDescent="0.25">
      <c r="A3234" s="15"/>
      <c r="B3234" s="15"/>
      <c r="C3234"/>
      <c r="D3234" s="22"/>
      <c r="AI3234"/>
      <c r="AK3234"/>
      <c r="AL3234"/>
    </row>
    <row r="3235" spans="1:38" x14ac:dyDescent="0.25">
      <c r="A3235" s="15"/>
      <c r="B3235" s="15"/>
      <c r="C3235"/>
      <c r="D3235" s="22"/>
      <c r="AI3235"/>
      <c r="AK3235"/>
      <c r="AL3235"/>
    </row>
    <row r="3236" spans="1:38" x14ac:dyDescent="0.25">
      <c r="A3236" s="15"/>
      <c r="B3236" s="15"/>
      <c r="C3236"/>
      <c r="D3236" s="22"/>
      <c r="AI3236"/>
      <c r="AK3236"/>
      <c r="AL3236"/>
    </row>
    <row r="3237" spans="1:38" x14ac:dyDescent="0.25">
      <c r="A3237" s="15"/>
      <c r="B3237" s="15"/>
      <c r="C3237"/>
      <c r="D3237" s="22"/>
      <c r="AI3237"/>
      <c r="AK3237"/>
      <c r="AL3237"/>
    </row>
    <row r="3238" spans="1:38" x14ac:dyDescent="0.25">
      <c r="A3238" s="15"/>
      <c r="B3238" s="15"/>
      <c r="C3238"/>
      <c r="D3238" s="22"/>
      <c r="AI3238"/>
      <c r="AK3238"/>
      <c r="AL3238"/>
    </row>
    <row r="3239" spans="1:38" x14ac:dyDescent="0.25">
      <c r="A3239" s="15"/>
      <c r="B3239" s="15"/>
      <c r="C3239"/>
      <c r="D3239" s="22"/>
      <c r="AI3239"/>
      <c r="AK3239"/>
      <c r="AL3239"/>
    </row>
    <row r="3240" spans="1:38" x14ac:dyDescent="0.25">
      <c r="A3240" s="15"/>
      <c r="B3240" s="15"/>
      <c r="C3240"/>
      <c r="D3240" s="22"/>
      <c r="AI3240"/>
      <c r="AK3240"/>
      <c r="AL3240"/>
    </row>
    <row r="3241" spans="1:38" x14ac:dyDescent="0.25">
      <c r="A3241" s="15"/>
      <c r="B3241" s="15"/>
      <c r="C3241"/>
      <c r="D3241" s="22"/>
      <c r="AI3241"/>
      <c r="AK3241"/>
      <c r="AL3241"/>
    </row>
    <row r="3242" spans="1:38" x14ac:dyDescent="0.25">
      <c r="A3242" s="15"/>
      <c r="B3242" s="15"/>
      <c r="C3242"/>
      <c r="D3242" s="22"/>
      <c r="AI3242"/>
      <c r="AK3242"/>
      <c r="AL3242"/>
    </row>
    <row r="3243" spans="1:38" x14ac:dyDescent="0.25">
      <c r="A3243" s="15"/>
      <c r="B3243" s="15"/>
      <c r="C3243"/>
      <c r="D3243" s="22"/>
      <c r="AI3243"/>
      <c r="AK3243"/>
      <c r="AL3243"/>
    </row>
    <row r="3244" spans="1:38" x14ac:dyDescent="0.25">
      <c r="A3244" s="15"/>
      <c r="B3244" s="15"/>
      <c r="C3244"/>
      <c r="D3244" s="22"/>
      <c r="AI3244"/>
      <c r="AK3244"/>
      <c r="AL3244"/>
    </row>
    <row r="3245" spans="1:38" x14ac:dyDescent="0.25">
      <c r="A3245" s="15"/>
      <c r="B3245" s="15"/>
      <c r="C3245"/>
      <c r="D3245" s="22"/>
      <c r="AI3245"/>
      <c r="AK3245"/>
      <c r="AL3245"/>
    </row>
    <row r="3246" spans="1:38" x14ac:dyDescent="0.25">
      <c r="A3246" s="15"/>
      <c r="B3246" s="15"/>
      <c r="C3246"/>
      <c r="D3246" s="22"/>
      <c r="AI3246"/>
      <c r="AK3246"/>
      <c r="AL3246"/>
    </row>
    <row r="3247" spans="1:38" x14ac:dyDescent="0.25">
      <c r="A3247" s="15"/>
      <c r="B3247" s="15"/>
      <c r="C3247"/>
      <c r="D3247" s="22"/>
      <c r="AI3247"/>
      <c r="AK3247"/>
      <c r="AL3247"/>
    </row>
    <row r="3248" spans="1:38" x14ac:dyDescent="0.25">
      <c r="A3248" s="15"/>
      <c r="B3248" s="15"/>
      <c r="C3248"/>
      <c r="D3248" s="22"/>
      <c r="AI3248"/>
      <c r="AK3248"/>
      <c r="AL3248"/>
    </row>
    <row r="3249" spans="1:38" x14ac:dyDescent="0.25">
      <c r="A3249" s="15"/>
      <c r="B3249" s="15"/>
      <c r="C3249"/>
      <c r="D3249" s="22"/>
      <c r="AI3249"/>
      <c r="AK3249"/>
      <c r="AL3249"/>
    </row>
    <row r="3250" spans="1:38" x14ac:dyDescent="0.25">
      <c r="A3250" s="15"/>
      <c r="B3250" s="15"/>
      <c r="C3250"/>
      <c r="D3250" s="22"/>
      <c r="AI3250"/>
      <c r="AK3250"/>
      <c r="AL3250"/>
    </row>
    <row r="3251" spans="1:38" x14ac:dyDescent="0.25">
      <c r="A3251" s="15"/>
      <c r="B3251" s="15"/>
      <c r="C3251"/>
      <c r="D3251" s="22"/>
      <c r="AI3251"/>
      <c r="AK3251"/>
      <c r="AL3251"/>
    </row>
    <row r="3252" spans="1:38" x14ac:dyDescent="0.25">
      <c r="A3252" s="15"/>
      <c r="B3252" s="15"/>
      <c r="C3252"/>
      <c r="D3252" s="22"/>
      <c r="AI3252"/>
      <c r="AK3252"/>
      <c r="AL3252"/>
    </row>
    <row r="3253" spans="1:38" x14ac:dyDescent="0.25">
      <c r="A3253" s="15"/>
      <c r="B3253" s="15"/>
      <c r="C3253"/>
      <c r="D3253" s="22"/>
      <c r="AI3253"/>
      <c r="AK3253"/>
      <c r="AL3253"/>
    </row>
    <row r="3254" spans="1:38" x14ac:dyDescent="0.25">
      <c r="A3254" s="15"/>
      <c r="B3254" s="15"/>
      <c r="C3254"/>
      <c r="D3254" s="22"/>
      <c r="AI3254"/>
      <c r="AK3254"/>
      <c r="AL3254"/>
    </row>
    <row r="3255" spans="1:38" x14ac:dyDescent="0.25">
      <c r="A3255" s="15"/>
      <c r="B3255" s="15"/>
      <c r="C3255"/>
      <c r="D3255" s="22"/>
      <c r="AI3255"/>
      <c r="AK3255"/>
      <c r="AL3255"/>
    </row>
    <row r="3256" spans="1:38" x14ac:dyDescent="0.25">
      <c r="A3256" s="15"/>
      <c r="B3256" s="15"/>
      <c r="C3256"/>
      <c r="D3256" s="22"/>
      <c r="AI3256"/>
      <c r="AK3256"/>
      <c r="AL3256"/>
    </row>
    <row r="3257" spans="1:38" x14ac:dyDescent="0.25">
      <c r="A3257" s="15"/>
      <c r="B3257" s="15"/>
      <c r="C3257"/>
      <c r="D3257" s="22"/>
      <c r="AI3257"/>
      <c r="AK3257"/>
      <c r="AL3257"/>
    </row>
    <row r="3258" spans="1:38" x14ac:dyDescent="0.25">
      <c r="A3258" s="15"/>
      <c r="B3258" s="15"/>
      <c r="C3258"/>
      <c r="D3258" s="22"/>
      <c r="AI3258"/>
      <c r="AK3258"/>
      <c r="AL3258"/>
    </row>
    <row r="3259" spans="1:38" x14ac:dyDescent="0.25">
      <c r="A3259" s="15"/>
      <c r="B3259" s="15"/>
      <c r="C3259"/>
      <c r="D3259" s="22"/>
      <c r="AI3259"/>
      <c r="AK3259"/>
      <c r="AL3259"/>
    </row>
    <row r="3260" spans="1:38" x14ac:dyDescent="0.25">
      <c r="A3260" s="15"/>
      <c r="B3260" s="15"/>
      <c r="C3260"/>
      <c r="D3260" s="22"/>
      <c r="AI3260"/>
      <c r="AK3260"/>
      <c r="AL3260"/>
    </row>
    <row r="3261" spans="1:38" x14ac:dyDescent="0.25">
      <c r="A3261" s="15"/>
      <c r="B3261" s="15"/>
      <c r="C3261"/>
      <c r="D3261" s="22"/>
      <c r="AI3261"/>
      <c r="AK3261"/>
      <c r="AL3261"/>
    </row>
    <row r="3262" spans="1:38" x14ac:dyDescent="0.25">
      <c r="A3262" s="15"/>
      <c r="B3262" s="15"/>
      <c r="C3262"/>
      <c r="D3262" s="22"/>
      <c r="AI3262"/>
      <c r="AK3262"/>
      <c r="AL3262"/>
    </row>
    <row r="3263" spans="1:38" x14ac:dyDescent="0.25">
      <c r="A3263" s="15"/>
      <c r="B3263" s="15"/>
      <c r="C3263"/>
      <c r="D3263" s="22"/>
      <c r="AI3263"/>
      <c r="AK3263"/>
      <c r="AL3263"/>
    </row>
    <row r="3264" spans="1:38" x14ac:dyDescent="0.25">
      <c r="A3264" s="15"/>
      <c r="B3264" s="15"/>
      <c r="C3264"/>
      <c r="D3264" s="22"/>
      <c r="AI3264"/>
      <c r="AK3264"/>
      <c r="AL3264"/>
    </row>
    <row r="3265" spans="1:38" x14ac:dyDescent="0.25">
      <c r="A3265" s="15"/>
      <c r="B3265" s="15"/>
      <c r="C3265"/>
      <c r="D3265" s="22"/>
      <c r="AI3265"/>
      <c r="AK3265"/>
      <c r="AL3265"/>
    </row>
    <row r="3266" spans="1:38" x14ac:dyDescent="0.25">
      <c r="A3266" s="15"/>
      <c r="B3266" s="15"/>
      <c r="C3266"/>
      <c r="D3266" s="22"/>
      <c r="AI3266"/>
      <c r="AK3266"/>
      <c r="AL3266"/>
    </row>
    <row r="3267" spans="1:38" x14ac:dyDescent="0.25">
      <c r="A3267" s="15"/>
      <c r="B3267" s="15"/>
      <c r="C3267"/>
      <c r="D3267" s="22"/>
      <c r="AI3267"/>
      <c r="AK3267"/>
      <c r="AL3267"/>
    </row>
    <row r="3268" spans="1:38" x14ac:dyDescent="0.25">
      <c r="A3268" s="15"/>
      <c r="B3268" s="15"/>
      <c r="C3268"/>
      <c r="D3268" s="22"/>
      <c r="AI3268"/>
      <c r="AK3268"/>
      <c r="AL3268"/>
    </row>
    <row r="3269" spans="1:38" x14ac:dyDescent="0.25">
      <c r="A3269" s="15"/>
      <c r="B3269" s="15"/>
      <c r="C3269"/>
      <c r="D3269" s="22"/>
      <c r="AI3269"/>
      <c r="AK3269"/>
      <c r="AL3269"/>
    </row>
    <row r="3270" spans="1:38" x14ac:dyDescent="0.25">
      <c r="A3270" s="15"/>
      <c r="B3270" s="15"/>
      <c r="C3270"/>
      <c r="D3270" s="22"/>
      <c r="AI3270"/>
      <c r="AK3270"/>
      <c r="AL3270"/>
    </row>
    <row r="3271" spans="1:38" x14ac:dyDescent="0.25">
      <c r="A3271" s="15"/>
      <c r="B3271" s="15"/>
      <c r="C3271"/>
      <c r="D3271" s="22"/>
      <c r="AI3271"/>
      <c r="AK3271"/>
      <c r="AL3271"/>
    </row>
    <row r="3272" spans="1:38" x14ac:dyDescent="0.25">
      <c r="A3272" s="15"/>
      <c r="B3272" s="15"/>
      <c r="C3272"/>
      <c r="D3272" s="22"/>
      <c r="AI3272"/>
      <c r="AK3272"/>
      <c r="AL3272"/>
    </row>
    <row r="3273" spans="1:38" x14ac:dyDescent="0.25">
      <c r="A3273" s="15"/>
      <c r="B3273" s="15"/>
      <c r="C3273"/>
      <c r="D3273" s="22"/>
      <c r="AI3273"/>
      <c r="AK3273"/>
      <c r="AL3273"/>
    </row>
    <row r="3274" spans="1:38" x14ac:dyDescent="0.25">
      <c r="A3274" s="15"/>
      <c r="B3274" s="15"/>
      <c r="C3274"/>
      <c r="D3274" s="22"/>
      <c r="AI3274"/>
      <c r="AK3274"/>
      <c r="AL3274"/>
    </row>
    <row r="3275" spans="1:38" x14ac:dyDescent="0.25">
      <c r="A3275" s="15"/>
      <c r="B3275" s="15"/>
      <c r="C3275"/>
      <c r="D3275" s="22"/>
      <c r="AI3275"/>
      <c r="AK3275"/>
      <c r="AL3275"/>
    </row>
    <row r="3276" spans="1:38" x14ac:dyDescent="0.25">
      <c r="A3276" s="15"/>
      <c r="B3276" s="15"/>
      <c r="C3276"/>
      <c r="D3276" s="22"/>
      <c r="AI3276"/>
      <c r="AK3276"/>
      <c r="AL3276"/>
    </row>
    <row r="3277" spans="1:38" x14ac:dyDescent="0.25">
      <c r="A3277" s="15"/>
      <c r="B3277" s="15"/>
      <c r="C3277"/>
      <c r="D3277" s="22"/>
      <c r="AI3277"/>
      <c r="AK3277"/>
      <c r="AL3277"/>
    </row>
    <row r="3278" spans="1:38" x14ac:dyDescent="0.25">
      <c r="A3278" s="15"/>
      <c r="B3278" s="15"/>
      <c r="C3278"/>
      <c r="D3278" s="22"/>
      <c r="AI3278"/>
      <c r="AK3278"/>
      <c r="AL3278"/>
    </row>
    <row r="3279" spans="1:38" x14ac:dyDescent="0.25">
      <c r="A3279" s="15"/>
      <c r="B3279" s="15"/>
      <c r="C3279"/>
      <c r="D3279" s="22"/>
      <c r="AI3279"/>
      <c r="AK3279"/>
      <c r="AL3279"/>
    </row>
    <row r="3280" spans="1:38" x14ac:dyDescent="0.25">
      <c r="A3280" s="15"/>
      <c r="B3280" s="15"/>
      <c r="C3280"/>
      <c r="D3280" s="22"/>
      <c r="AI3280"/>
      <c r="AK3280"/>
      <c r="AL3280"/>
    </row>
    <row r="3281" spans="1:38" x14ac:dyDescent="0.25">
      <c r="A3281" s="15"/>
      <c r="B3281" s="15"/>
      <c r="C3281"/>
      <c r="D3281" s="22"/>
      <c r="AI3281"/>
      <c r="AK3281"/>
      <c r="AL3281"/>
    </row>
    <row r="3282" spans="1:38" x14ac:dyDescent="0.25">
      <c r="A3282" s="15"/>
      <c r="B3282" s="15"/>
      <c r="C3282"/>
      <c r="D3282" s="22"/>
      <c r="AI3282"/>
      <c r="AK3282"/>
      <c r="AL3282"/>
    </row>
    <row r="3283" spans="1:38" x14ac:dyDescent="0.25">
      <c r="A3283" s="15"/>
      <c r="B3283" s="15"/>
      <c r="C3283"/>
      <c r="D3283" s="22"/>
      <c r="AI3283"/>
      <c r="AK3283"/>
      <c r="AL3283"/>
    </row>
    <row r="3284" spans="1:38" x14ac:dyDescent="0.25">
      <c r="A3284" s="15"/>
      <c r="B3284" s="15"/>
      <c r="C3284"/>
      <c r="D3284" s="22"/>
      <c r="AI3284"/>
      <c r="AK3284"/>
      <c r="AL3284"/>
    </row>
    <row r="3285" spans="1:38" x14ac:dyDescent="0.25">
      <c r="A3285" s="15"/>
      <c r="B3285" s="15"/>
      <c r="C3285"/>
      <c r="D3285" s="22"/>
      <c r="AI3285"/>
      <c r="AK3285"/>
      <c r="AL3285"/>
    </row>
    <row r="3286" spans="1:38" x14ac:dyDescent="0.25">
      <c r="A3286" s="15"/>
      <c r="B3286" s="15"/>
      <c r="C3286"/>
      <c r="D3286" s="22"/>
      <c r="AI3286"/>
      <c r="AK3286"/>
      <c r="AL3286"/>
    </row>
  </sheetData>
  <sortState xmlns:xlrd2="http://schemas.microsoft.com/office/spreadsheetml/2017/richdata2" ref="A3:BL2180">
    <sortCondition ref="D3:D2180"/>
    <sortCondition ref="C3:C2180"/>
  </sortState>
  <pageMargins left="0.7" right="0.7" top="0.75" bottom="0.75" header="0.3" footer="0.3"/>
  <pageSetup orientation="portrait" horizontalDpi="1200" verticalDpi="1200" r:id="rId1"/>
  <headerFooter>
    <oddHeader>&amp;L&amp;"Calibri"&amp;11&amp;K000000NONCONFIDENTIAL // EXTERNAL&amp;1#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Table</vt:lpstr>
      <vt:lpstr>Charts</vt:lpstr>
      <vt:lpstr>Definitions</vt:lpstr>
      <vt:lpstr>press.release</vt:lpstr>
      <vt:lpstr>wksp</vt:lpstr>
      <vt:lpstr>tsdata</vt:lpstr>
      <vt:lpstr>finDates</vt:lpstr>
      <vt:lpstr>labels</vt:lpstr>
      <vt:lpstr>Charts!Print_Area</vt:lpstr>
      <vt:lpstr>press.release!Print_Area</vt:lpstr>
    </vt:vector>
  </TitlesOfParts>
  <Company>Federal Reserve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i1jes01</dc:creator>
  <cp:lastModifiedBy>Schmidt, Jason</cp:lastModifiedBy>
  <cp:lastPrinted>2021-11-29T17:16:15Z</cp:lastPrinted>
  <dcterms:created xsi:type="dcterms:W3CDTF">2010-04-16T19:31:21Z</dcterms:created>
  <dcterms:modified xsi:type="dcterms:W3CDTF">2022-02-24T16:39:18Z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cde1a90a-a881-4fa7-8309-b50ca994fef4</vt:lpwstr>
  </property>
  <property fmtid="{D5CDD505-2E9C-101B-9397-08002B2CF9AE}" pid="3" name="MSIP_Label_b51c2f0d-b3ff-4d77-9838-7b0e82bdd7ab_Enabled">
    <vt:lpwstr>true</vt:lpwstr>
  </property>
  <property fmtid="{D5CDD505-2E9C-101B-9397-08002B2CF9AE}" pid="4" name="MSIP_Label_b51c2f0d-b3ff-4d77-9838-7b0e82bdd7ab_SetDate">
    <vt:lpwstr>2022-02-24T16:39:17Z</vt:lpwstr>
  </property>
  <property fmtid="{D5CDD505-2E9C-101B-9397-08002B2CF9AE}" pid="5" name="MSIP_Label_b51c2f0d-b3ff-4d77-9838-7b0e82bdd7ab_Method">
    <vt:lpwstr>Privileged</vt:lpwstr>
  </property>
  <property fmtid="{D5CDD505-2E9C-101B-9397-08002B2CF9AE}" pid="6" name="MSIP_Label_b51c2f0d-b3ff-4d77-9838-7b0e82bdd7ab_Name">
    <vt:lpwstr>b51c2f0d-b3ff-4d77-9838-7b0e82bdd7ab</vt:lpwstr>
  </property>
  <property fmtid="{D5CDD505-2E9C-101B-9397-08002B2CF9AE}" pid="7" name="MSIP_Label_b51c2f0d-b3ff-4d77-9838-7b0e82bdd7ab_SiteId">
    <vt:lpwstr>b397c653-5b19-463f-b9fc-af658ded9128</vt:lpwstr>
  </property>
  <property fmtid="{D5CDD505-2E9C-101B-9397-08002B2CF9AE}" pid="8" name="MSIP_Label_b51c2f0d-b3ff-4d77-9838-7b0e82bdd7ab_ActionId">
    <vt:lpwstr>d49e2133-b305-4549-b3f6-1e65b41c4407</vt:lpwstr>
  </property>
  <property fmtid="{D5CDD505-2E9C-101B-9397-08002B2CF9AE}" pid="9" name="MSIP_Label_b51c2f0d-b3ff-4d77-9838-7b0e82bdd7ab_ContentBits">
    <vt:lpwstr>1</vt:lpwstr>
  </property>
</Properties>
</file>